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Y" sheetId="24" r:id="rId2"/>
    <sheet name="RepM" sheetId="23" r:id="rId3"/>
    <sheet name="Repd" sheetId="22" r:id="rId4"/>
    <sheet name="Repdd" sheetId="21" r:id="rId5"/>
    <sheet name="BP" sheetId="14" r:id="rId6"/>
    <sheet name="Potoki" sheetId="3" r:id="rId7"/>
    <sheet name="Lists" sheetId="18" r:id="rId8"/>
    <sheet name="rBP" sheetId="2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4" l="1"/>
  <c r="AA5" i="24" s="1"/>
  <c r="AB5" i="24" s="1"/>
  <c r="A208" i="24"/>
  <c r="A207" i="24"/>
  <c r="A206" i="24"/>
  <c r="A205" i="24"/>
  <c r="A204" i="24"/>
  <c r="F203" i="24"/>
  <c r="A203" i="24"/>
  <c r="F202" i="24"/>
  <c r="A202" i="24"/>
  <c r="F201" i="24"/>
  <c r="A201" i="24"/>
  <c r="F200" i="24"/>
  <c r="A200" i="24"/>
  <c r="F199" i="24"/>
  <c r="A199" i="24"/>
  <c r="F198" i="24"/>
  <c r="A198" i="24"/>
  <c r="F197" i="24"/>
  <c r="A197" i="24"/>
  <c r="F196" i="24"/>
  <c r="A196" i="24"/>
  <c r="F195" i="24"/>
  <c r="A195" i="24"/>
  <c r="G194" i="24"/>
  <c r="F194" i="24"/>
  <c r="A194" i="24"/>
  <c r="F193" i="24"/>
  <c r="A193" i="24"/>
  <c r="F192" i="24"/>
  <c r="A192" i="24"/>
  <c r="A191" i="24"/>
  <c r="A190" i="24"/>
  <c r="F189" i="24"/>
  <c r="A189" i="24"/>
  <c r="F188" i="24"/>
  <c r="A188" i="24"/>
  <c r="F187" i="24"/>
  <c r="A187" i="24"/>
  <c r="F186" i="24"/>
  <c r="A186" i="24"/>
  <c r="F185" i="24"/>
  <c r="A185" i="24"/>
  <c r="F184" i="24"/>
  <c r="A184" i="24"/>
  <c r="G183" i="24"/>
  <c r="F183" i="24"/>
  <c r="A183" i="24"/>
  <c r="F182" i="24"/>
  <c r="A182" i="24"/>
  <c r="F181" i="24"/>
  <c r="A181" i="24"/>
  <c r="F180" i="24"/>
  <c r="A180" i="24"/>
  <c r="A179" i="24"/>
  <c r="A178" i="24"/>
  <c r="A177" i="24"/>
  <c r="A176" i="24"/>
  <c r="M175" i="24"/>
  <c r="A175" i="24"/>
  <c r="M174" i="24"/>
  <c r="A174" i="24"/>
  <c r="M173" i="24"/>
  <c r="A173" i="24"/>
  <c r="M172" i="24"/>
  <c r="A172" i="24"/>
  <c r="A171" i="24"/>
  <c r="M170" i="24"/>
  <c r="A170" i="24"/>
  <c r="M169" i="24"/>
  <c r="A169" i="24"/>
  <c r="M168" i="24"/>
  <c r="A168" i="24"/>
  <c r="M167" i="24"/>
  <c r="A167" i="24"/>
  <c r="M166" i="24"/>
  <c r="A166" i="24"/>
  <c r="M165" i="24"/>
  <c r="A165" i="24"/>
  <c r="M164" i="24"/>
  <c r="A164" i="24"/>
  <c r="M163" i="24"/>
  <c r="A163" i="24"/>
  <c r="M162" i="24"/>
  <c r="A162" i="24"/>
  <c r="M161" i="24"/>
  <c r="A161" i="24"/>
  <c r="M160" i="24"/>
  <c r="A160" i="24"/>
  <c r="M159" i="24"/>
  <c r="A159" i="24"/>
  <c r="M158" i="24"/>
  <c r="A158" i="24"/>
  <c r="M157" i="24"/>
  <c r="A157" i="24"/>
  <c r="M156" i="24"/>
  <c r="A156" i="24"/>
  <c r="M155" i="24"/>
  <c r="A155" i="24"/>
  <c r="M154" i="24"/>
  <c r="A154" i="24"/>
  <c r="M153" i="24"/>
  <c r="A153" i="24"/>
  <c r="M152" i="24"/>
  <c r="A152" i="24"/>
  <c r="M151" i="24"/>
  <c r="A151" i="24"/>
  <c r="S150" i="24"/>
  <c r="M150" i="24"/>
  <c r="A150" i="24"/>
  <c r="A149" i="24"/>
  <c r="M148" i="24"/>
  <c r="A148" i="24"/>
  <c r="M147" i="24"/>
  <c r="A147" i="24"/>
  <c r="M146" i="24"/>
  <c r="A146" i="24"/>
  <c r="M145" i="24"/>
  <c r="A145" i="24"/>
  <c r="M144" i="24"/>
  <c r="A144" i="24"/>
  <c r="M143" i="24"/>
  <c r="A143" i="24"/>
  <c r="M142" i="24"/>
  <c r="A142" i="24"/>
  <c r="A141" i="24"/>
  <c r="A140" i="24"/>
  <c r="M139" i="24"/>
  <c r="A139" i="24"/>
  <c r="M138" i="24"/>
  <c r="A138" i="24"/>
  <c r="M137" i="24"/>
  <c r="A137" i="24"/>
  <c r="E136" i="24"/>
  <c r="A136" i="24"/>
  <c r="M135" i="24"/>
  <c r="A135" i="24"/>
  <c r="M134" i="24"/>
  <c r="A134" i="24"/>
  <c r="M133" i="24"/>
  <c r="A133" i="24"/>
  <c r="M132" i="24"/>
  <c r="A132" i="24"/>
  <c r="M131" i="24"/>
  <c r="A131" i="24"/>
  <c r="M130" i="24"/>
  <c r="C130" i="24"/>
  <c r="A130" i="24"/>
  <c r="A129" i="24"/>
  <c r="M128" i="24"/>
  <c r="A128" i="24"/>
  <c r="E127" i="24"/>
  <c r="A127" i="24"/>
  <c r="M126" i="24"/>
  <c r="A126" i="24"/>
  <c r="M125" i="24"/>
  <c r="A125" i="24"/>
  <c r="M124" i="24"/>
  <c r="A124" i="24"/>
  <c r="M123" i="24"/>
  <c r="A123" i="24"/>
  <c r="M122" i="24"/>
  <c r="A122" i="24"/>
  <c r="M121" i="24"/>
  <c r="A121" i="24"/>
  <c r="E120" i="24"/>
  <c r="A120" i="24"/>
  <c r="M119" i="24"/>
  <c r="A119" i="24"/>
  <c r="M118" i="24"/>
  <c r="A118" i="24"/>
  <c r="M117" i="24"/>
  <c r="G117" i="24"/>
  <c r="A117" i="24"/>
  <c r="M116" i="24"/>
  <c r="A116" i="24"/>
  <c r="M115" i="24"/>
  <c r="A115" i="24"/>
  <c r="E114" i="24"/>
  <c r="A114" i="24"/>
  <c r="M113" i="24"/>
  <c r="G113" i="24"/>
  <c r="F113" i="24"/>
  <c r="A113" i="24"/>
  <c r="M112" i="24"/>
  <c r="G112" i="24"/>
  <c r="F112" i="24"/>
  <c r="A112" i="24"/>
  <c r="M111" i="24"/>
  <c r="G111" i="24"/>
  <c r="F111" i="24"/>
  <c r="A111" i="24"/>
  <c r="M110" i="24"/>
  <c r="G110" i="24"/>
  <c r="F110" i="24"/>
  <c r="A110" i="24"/>
  <c r="M109" i="24"/>
  <c r="G109" i="24"/>
  <c r="F109" i="24"/>
  <c r="A109" i="24"/>
  <c r="M108" i="24"/>
  <c r="G108" i="24"/>
  <c r="F108" i="24"/>
  <c r="A108" i="24"/>
  <c r="M107" i="24"/>
  <c r="G107" i="24"/>
  <c r="F107" i="24"/>
  <c r="A107" i="24"/>
  <c r="M106" i="24"/>
  <c r="G106" i="24"/>
  <c r="F106" i="24"/>
  <c r="A106" i="24"/>
  <c r="M105" i="24"/>
  <c r="G105" i="24"/>
  <c r="F105" i="24"/>
  <c r="A105" i="24"/>
  <c r="M104" i="24"/>
  <c r="A104" i="24"/>
  <c r="M103" i="24"/>
  <c r="C103" i="24"/>
  <c r="A103" i="24"/>
  <c r="A102" i="24"/>
  <c r="A101" i="24"/>
  <c r="M100" i="24"/>
  <c r="A100" i="24"/>
  <c r="M99" i="24"/>
  <c r="A99" i="24"/>
  <c r="A98" i="24"/>
  <c r="A96" i="24"/>
  <c r="M95" i="24"/>
  <c r="A95" i="24"/>
  <c r="M94" i="24"/>
  <c r="A94" i="24"/>
  <c r="M93" i="24"/>
  <c r="A93" i="24"/>
  <c r="M92" i="24"/>
  <c r="A92" i="24"/>
  <c r="M91" i="24"/>
  <c r="A91" i="24"/>
  <c r="A90" i="24"/>
  <c r="M89" i="24"/>
  <c r="A89" i="24"/>
  <c r="M88" i="24"/>
  <c r="A88" i="24"/>
  <c r="A87" i="24"/>
  <c r="M86" i="24"/>
  <c r="A86" i="24"/>
  <c r="M85" i="24"/>
  <c r="A85" i="24"/>
  <c r="A84" i="24"/>
  <c r="M83" i="24"/>
  <c r="A83" i="24"/>
  <c r="M82" i="24"/>
  <c r="A82" i="24"/>
  <c r="M81" i="24"/>
  <c r="A81" i="24"/>
  <c r="M80" i="24"/>
  <c r="G80" i="24"/>
  <c r="F80" i="24"/>
  <c r="A80" i="24"/>
  <c r="M79" i="24"/>
  <c r="C79" i="24"/>
  <c r="A79" i="24"/>
  <c r="C78" i="24"/>
  <c r="A78" i="24"/>
  <c r="A77" i="24"/>
  <c r="A76" i="24"/>
  <c r="M75" i="24"/>
  <c r="A75" i="24"/>
  <c r="E74" i="24"/>
  <c r="A74" i="24"/>
  <c r="M73" i="24"/>
  <c r="G73" i="24"/>
  <c r="A73" i="24"/>
  <c r="M72" i="24"/>
  <c r="G72" i="24"/>
  <c r="A72" i="24"/>
  <c r="M71" i="24"/>
  <c r="G71" i="24"/>
  <c r="A71" i="24"/>
  <c r="M70" i="24"/>
  <c r="G70" i="24"/>
  <c r="A70" i="24"/>
  <c r="M69" i="24"/>
  <c r="G69" i="24"/>
  <c r="A69" i="24"/>
  <c r="M68" i="24"/>
  <c r="G68" i="24"/>
  <c r="A68" i="24"/>
  <c r="M67" i="24"/>
  <c r="G67" i="24"/>
  <c r="A67" i="24"/>
  <c r="M66" i="24"/>
  <c r="G66" i="24"/>
  <c r="A66" i="24"/>
  <c r="M65" i="24"/>
  <c r="G65" i="24"/>
  <c r="A65" i="24"/>
  <c r="M64" i="24"/>
  <c r="F64" i="24"/>
  <c r="F72" i="24" s="1"/>
  <c r="A64" i="24"/>
  <c r="M63" i="24"/>
  <c r="A63" i="24"/>
  <c r="M62" i="24"/>
  <c r="G62" i="24"/>
  <c r="F62" i="24"/>
  <c r="A62" i="24"/>
  <c r="M61" i="24"/>
  <c r="F61" i="24"/>
  <c r="C61" i="24"/>
  <c r="A61" i="24"/>
  <c r="A60" i="24"/>
  <c r="A59" i="24"/>
  <c r="M58" i="24"/>
  <c r="F58" i="24"/>
  <c r="A58" i="24"/>
  <c r="M57" i="24"/>
  <c r="F57" i="24"/>
  <c r="A57" i="24"/>
  <c r="E56" i="24"/>
  <c r="A56" i="24"/>
  <c r="M55" i="24"/>
  <c r="G55" i="24"/>
  <c r="A55" i="24"/>
  <c r="M54" i="24"/>
  <c r="G54" i="24"/>
  <c r="A54" i="24"/>
  <c r="M53" i="24"/>
  <c r="G53" i="24"/>
  <c r="A53" i="24"/>
  <c r="M52" i="24"/>
  <c r="G52" i="24"/>
  <c r="A52" i="24"/>
  <c r="M51" i="24"/>
  <c r="G51" i="24"/>
  <c r="A51" i="24"/>
  <c r="M50" i="24"/>
  <c r="G50" i="24"/>
  <c r="A50" i="24"/>
  <c r="M49" i="24"/>
  <c r="F49" i="24"/>
  <c r="F55" i="24" s="1"/>
  <c r="A49" i="24"/>
  <c r="M48" i="24"/>
  <c r="F48" i="24"/>
  <c r="A48" i="24"/>
  <c r="E47" i="24"/>
  <c r="A47" i="24"/>
  <c r="M46" i="24"/>
  <c r="G46" i="24"/>
  <c r="A46" i="24"/>
  <c r="M45" i="24"/>
  <c r="G45" i="24"/>
  <c r="A45" i="24"/>
  <c r="M44" i="24"/>
  <c r="G44" i="24"/>
  <c r="A44" i="24"/>
  <c r="M43" i="24"/>
  <c r="G43" i="24"/>
  <c r="A43" i="24"/>
  <c r="M42" i="24"/>
  <c r="F42" i="24"/>
  <c r="F45" i="24" s="1"/>
  <c r="C42" i="24"/>
  <c r="A42" i="24"/>
  <c r="A41" i="24"/>
  <c r="M40" i="24"/>
  <c r="F40" i="24"/>
  <c r="A40" i="24"/>
  <c r="M39" i="24"/>
  <c r="F39" i="24"/>
  <c r="C39" i="24"/>
  <c r="A39" i="24"/>
  <c r="A38" i="24"/>
  <c r="A37" i="24"/>
  <c r="A36" i="24"/>
  <c r="A35" i="24"/>
  <c r="A34" i="24"/>
  <c r="G33" i="24"/>
  <c r="F33" i="24"/>
  <c r="A33" i="24"/>
  <c r="G32" i="24"/>
  <c r="F32" i="24"/>
  <c r="A32" i="24"/>
  <c r="G31" i="24"/>
  <c r="F31" i="24"/>
  <c r="A31" i="24"/>
  <c r="G30" i="24"/>
  <c r="F30" i="24"/>
  <c r="A30" i="24"/>
  <c r="G29" i="24"/>
  <c r="F29" i="24"/>
  <c r="A29" i="24"/>
  <c r="G28" i="24"/>
  <c r="F28" i="24"/>
  <c r="A28" i="24"/>
  <c r="G27" i="24"/>
  <c r="F27" i="24"/>
  <c r="A27" i="24"/>
  <c r="G26" i="24"/>
  <c r="F26" i="24"/>
  <c r="A26" i="24"/>
  <c r="G25" i="24"/>
  <c r="F25" i="24"/>
  <c r="A25" i="24"/>
  <c r="F24" i="24"/>
  <c r="A24" i="24"/>
  <c r="G23" i="24"/>
  <c r="F23" i="24"/>
  <c r="A23" i="24"/>
  <c r="G22" i="24"/>
  <c r="F22" i="24"/>
  <c r="A22" i="24"/>
  <c r="A21" i="24"/>
  <c r="A20" i="24"/>
  <c r="F19" i="24"/>
  <c r="A19" i="24"/>
  <c r="G18" i="24"/>
  <c r="F18" i="24"/>
  <c r="A18" i="24"/>
  <c r="G17" i="24"/>
  <c r="F17" i="24"/>
  <c r="A17" i="24"/>
  <c r="G16" i="24"/>
  <c r="F16" i="24"/>
  <c r="A16" i="24"/>
  <c r="G15" i="24"/>
  <c r="F15" i="24"/>
  <c r="A15" i="24"/>
  <c r="G14" i="24"/>
  <c r="F14" i="24"/>
  <c r="A14" i="24"/>
  <c r="F13" i="24"/>
  <c r="A13" i="24"/>
  <c r="G12" i="24"/>
  <c r="F12" i="24"/>
  <c r="A12" i="24"/>
  <c r="G11" i="24"/>
  <c r="F11" i="24"/>
  <c r="A11" i="24"/>
  <c r="F10" i="24"/>
  <c r="A10" i="24"/>
  <c r="A9" i="24"/>
  <c r="A8" i="24"/>
  <c r="A7" i="24"/>
  <c r="A6" i="24"/>
  <c r="W5" i="24"/>
  <c r="M5" i="24"/>
  <c r="F5" i="24"/>
  <c r="W3" i="24"/>
  <c r="A2" i="24"/>
  <c r="AX1" i="24"/>
  <c r="AW1" i="24"/>
  <c r="AV1" i="24"/>
  <c r="AU1" i="24"/>
  <c r="AT1" i="24"/>
  <c r="AS1" i="24"/>
  <c r="AR1" i="24"/>
  <c r="AQ1" i="24"/>
  <c r="AP1" i="24"/>
  <c r="AO1" i="24"/>
  <c r="AN1" i="24"/>
  <c r="AM1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P1" i="23"/>
  <c r="F50" i="24" l="1"/>
  <c r="F54" i="24"/>
  <c r="F43" i="24"/>
  <c r="F73" i="24"/>
  <c r="F65" i="24"/>
  <c r="F52" i="24"/>
  <c r="F69" i="24"/>
  <c r="AC5" i="24"/>
  <c r="AD5" i="24" s="1"/>
  <c r="F44" i="24"/>
  <c r="F46" i="24"/>
  <c r="F53" i="24"/>
  <c r="F70" i="24"/>
  <c r="F66" i="24"/>
  <c r="F71" i="24"/>
  <c r="F67" i="24"/>
  <c r="F68" i="24"/>
  <c r="F51" i="24"/>
  <c r="A225" i="23"/>
  <c r="A224" i="23"/>
  <c r="A223" i="23"/>
  <c r="A222" i="23"/>
  <c r="A221" i="23"/>
  <c r="F220" i="23"/>
  <c r="A220" i="23"/>
  <c r="F219" i="23"/>
  <c r="A219" i="23"/>
  <c r="F218" i="23"/>
  <c r="A218" i="23"/>
  <c r="F217" i="23"/>
  <c r="A217" i="23"/>
  <c r="F216" i="23"/>
  <c r="A216" i="23"/>
  <c r="F215" i="23"/>
  <c r="A215" i="23"/>
  <c r="F214" i="23"/>
  <c r="A214" i="23"/>
  <c r="F213" i="23"/>
  <c r="A213" i="23"/>
  <c r="F212" i="23"/>
  <c r="A212" i="23"/>
  <c r="G211" i="23"/>
  <c r="F211" i="23"/>
  <c r="A211" i="23"/>
  <c r="F210" i="23"/>
  <c r="A210" i="23"/>
  <c r="F209" i="23"/>
  <c r="A209" i="23"/>
  <c r="A208" i="23"/>
  <c r="A207" i="23"/>
  <c r="F206" i="23"/>
  <c r="A206" i="23"/>
  <c r="F205" i="23"/>
  <c r="A205" i="23"/>
  <c r="F204" i="23"/>
  <c r="A204" i="23"/>
  <c r="F203" i="23"/>
  <c r="A203" i="23"/>
  <c r="F202" i="23"/>
  <c r="A202" i="23"/>
  <c r="F201" i="23"/>
  <c r="A201" i="23"/>
  <c r="H200" i="23"/>
  <c r="F200" i="23"/>
  <c r="A200" i="23"/>
  <c r="F199" i="23"/>
  <c r="A199" i="23"/>
  <c r="F198" i="23"/>
  <c r="A198" i="23"/>
  <c r="G197" i="23"/>
  <c r="F197" i="23"/>
  <c r="A197" i="23"/>
  <c r="F196" i="23"/>
  <c r="A196" i="23"/>
  <c r="F195" i="23"/>
  <c r="A195" i="23"/>
  <c r="F194" i="23"/>
  <c r="A194" i="23"/>
  <c r="A193" i="23"/>
  <c r="A192" i="23"/>
  <c r="A191" i="23"/>
  <c r="A190" i="23"/>
  <c r="M189" i="23"/>
  <c r="A189" i="23"/>
  <c r="M188" i="23"/>
  <c r="A188" i="23"/>
  <c r="M187" i="23"/>
  <c r="A187" i="23"/>
  <c r="S186" i="23"/>
  <c r="M186" i="23"/>
  <c r="A186" i="23"/>
  <c r="A185" i="23"/>
  <c r="M184" i="23"/>
  <c r="A184" i="23"/>
  <c r="S183" i="23"/>
  <c r="M183" i="23"/>
  <c r="A183" i="23"/>
  <c r="M182" i="23"/>
  <c r="A182" i="23"/>
  <c r="M181" i="23"/>
  <c r="A181" i="23"/>
  <c r="M180" i="23"/>
  <c r="A180" i="23"/>
  <c r="M179" i="23"/>
  <c r="A179" i="23"/>
  <c r="S178" i="23"/>
  <c r="A178" i="23"/>
  <c r="M177" i="23"/>
  <c r="A177" i="23"/>
  <c r="M176" i="23"/>
  <c r="A176" i="23"/>
  <c r="M175" i="23"/>
  <c r="A175" i="23"/>
  <c r="M174" i="23"/>
  <c r="A174" i="23"/>
  <c r="M173" i="23"/>
  <c r="A173" i="23"/>
  <c r="M172" i="23"/>
  <c r="A172" i="23"/>
  <c r="M171" i="23"/>
  <c r="A171" i="23"/>
  <c r="S170" i="23"/>
  <c r="A170" i="23"/>
  <c r="S169" i="23"/>
  <c r="A169" i="23"/>
  <c r="S168" i="23"/>
  <c r="A168" i="23"/>
  <c r="S167" i="23"/>
  <c r="A167" i="23"/>
  <c r="M166" i="23"/>
  <c r="A166" i="23"/>
  <c r="M165" i="23"/>
  <c r="A165" i="23"/>
  <c r="M164" i="23"/>
  <c r="A164" i="23"/>
  <c r="M163" i="23"/>
  <c r="A163" i="23"/>
  <c r="S162" i="23"/>
  <c r="A162" i="23"/>
  <c r="S161" i="23"/>
  <c r="A161" i="23"/>
  <c r="S160" i="23"/>
  <c r="A160" i="23"/>
  <c r="M159" i="23"/>
  <c r="A159" i="23"/>
  <c r="M158" i="23"/>
  <c r="A158" i="23"/>
  <c r="M157" i="23"/>
  <c r="A157" i="23"/>
  <c r="S156" i="23"/>
  <c r="M156" i="23"/>
  <c r="A156" i="23"/>
  <c r="A155" i="23"/>
  <c r="A154" i="23"/>
  <c r="M153" i="23"/>
  <c r="A153" i="23"/>
  <c r="M152" i="23"/>
  <c r="A152" i="23"/>
  <c r="M151" i="23"/>
  <c r="A151" i="23"/>
  <c r="S150" i="23"/>
  <c r="A150" i="23"/>
  <c r="M149" i="23"/>
  <c r="A149" i="23"/>
  <c r="M148" i="23"/>
  <c r="A148" i="23"/>
  <c r="M147" i="23"/>
  <c r="A147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M146" i="23"/>
  <c r="A146" i="23"/>
  <c r="A145" i="23"/>
  <c r="A144" i="23"/>
  <c r="A143" i="23"/>
  <c r="M142" i="23"/>
  <c r="A142" i="23"/>
  <c r="M141" i="23"/>
  <c r="A141" i="23"/>
  <c r="M140" i="23"/>
  <c r="A140" i="23"/>
  <c r="E139" i="23"/>
  <c r="A139" i="23"/>
  <c r="S138" i="23"/>
  <c r="M138" i="23"/>
  <c r="A138" i="23"/>
  <c r="S137" i="23"/>
  <c r="M137" i="23"/>
  <c r="A137" i="23"/>
  <c r="S136" i="23"/>
  <c r="M136" i="23"/>
  <c r="A136" i="23"/>
  <c r="M135" i="23"/>
  <c r="A135" i="23"/>
  <c r="M134" i="23"/>
  <c r="A134" i="23"/>
  <c r="S133" i="23"/>
  <c r="M133" i="23"/>
  <c r="C133" i="23"/>
  <c r="A133" i="23"/>
  <c r="A132" i="23"/>
  <c r="M131" i="23"/>
  <c r="A131" i="23"/>
  <c r="E130" i="23"/>
  <c r="A130" i="23"/>
  <c r="S129" i="23"/>
  <c r="M129" i="23"/>
  <c r="A129" i="23"/>
  <c r="S128" i="23"/>
  <c r="M128" i="23"/>
  <c r="A128" i="23"/>
  <c r="S127" i="23"/>
  <c r="M127" i="23"/>
  <c r="A127" i="23"/>
  <c r="S126" i="23"/>
  <c r="M126" i="23"/>
  <c r="A126" i="23"/>
  <c r="S125" i="23"/>
  <c r="M125" i="23"/>
  <c r="A125" i="23"/>
  <c r="M124" i="23"/>
  <c r="A124" i="23"/>
  <c r="E123" i="23"/>
  <c r="A123" i="23"/>
  <c r="S122" i="23"/>
  <c r="M122" i="23"/>
  <c r="A122" i="23"/>
  <c r="S121" i="23"/>
  <c r="M121" i="23"/>
  <c r="A121" i="23"/>
  <c r="S120" i="23"/>
  <c r="M120" i="23"/>
  <c r="G120" i="23"/>
  <c r="A120" i="23"/>
  <c r="M119" i="23"/>
  <c r="A119" i="23"/>
  <c r="M118" i="23"/>
  <c r="A118" i="23"/>
  <c r="E117" i="23"/>
  <c r="A117" i="23"/>
  <c r="S116" i="23"/>
  <c r="M116" i="23"/>
  <c r="G116" i="23"/>
  <c r="F116" i="23"/>
  <c r="A116" i="23"/>
  <c r="S115" i="23"/>
  <c r="M115" i="23"/>
  <c r="G115" i="23"/>
  <c r="F115" i="23"/>
  <c r="A115" i="23"/>
  <c r="S114" i="23"/>
  <c r="M114" i="23"/>
  <c r="G114" i="23"/>
  <c r="F114" i="23"/>
  <c r="A114" i="23"/>
  <c r="S113" i="23"/>
  <c r="M113" i="23"/>
  <c r="G113" i="23"/>
  <c r="F113" i="23"/>
  <c r="A113" i="23"/>
  <c r="S112" i="23"/>
  <c r="M112" i="23"/>
  <c r="G112" i="23"/>
  <c r="F112" i="23"/>
  <c r="A112" i="23"/>
  <c r="S111" i="23"/>
  <c r="M111" i="23"/>
  <c r="G111" i="23"/>
  <c r="F111" i="23"/>
  <c r="A111" i="23"/>
  <c r="S110" i="23"/>
  <c r="M110" i="23"/>
  <c r="G110" i="23"/>
  <c r="F110" i="23"/>
  <c r="A110" i="23"/>
  <c r="S109" i="23"/>
  <c r="M109" i="23"/>
  <c r="G109" i="23"/>
  <c r="F109" i="23"/>
  <c r="A109" i="23"/>
  <c r="S108" i="23"/>
  <c r="M108" i="23"/>
  <c r="G108" i="23"/>
  <c r="F108" i="23"/>
  <c r="A108" i="23"/>
  <c r="M107" i="23"/>
  <c r="A107" i="23"/>
  <c r="S106" i="23"/>
  <c r="M106" i="23"/>
  <c r="C106" i="23"/>
  <c r="A106" i="23"/>
  <c r="A105" i="23"/>
  <c r="A104" i="23"/>
  <c r="M103" i="23"/>
  <c r="A103" i="23"/>
  <c r="M102" i="23"/>
  <c r="A102" i="23"/>
  <c r="A101" i="23"/>
  <c r="A99" i="23"/>
  <c r="M98" i="23"/>
  <c r="A98" i="23"/>
  <c r="M97" i="23"/>
  <c r="A97" i="23"/>
  <c r="M96" i="23"/>
  <c r="A96" i="23"/>
  <c r="M95" i="23"/>
  <c r="A95" i="23"/>
  <c r="M94" i="23"/>
  <c r="A94" i="23"/>
  <c r="A93" i="23"/>
  <c r="M92" i="23"/>
  <c r="A92" i="23"/>
  <c r="M91" i="23"/>
  <c r="A91" i="23"/>
  <c r="A90" i="23"/>
  <c r="M89" i="23"/>
  <c r="A89" i="23"/>
  <c r="M88" i="23"/>
  <c r="A88" i="23"/>
  <c r="A87" i="23"/>
  <c r="M86" i="23"/>
  <c r="A86" i="23"/>
  <c r="M85" i="23"/>
  <c r="A85" i="23"/>
  <c r="M84" i="23"/>
  <c r="A84" i="23"/>
  <c r="M83" i="23"/>
  <c r="G83" i="23"/>
  <c r="F83" i="23"/>
  <c r="A83" i="23"/>
  <c r="M82" i="23"/>
  <c r="C82" i="23"/>
  <c r="A82" i="23"/>
  <c r="C81" i="23"/>
  <c r="A81" i="23"/>
  <c r="A80" i="23"/>
  <c r="A79" i="23"/>
  <c r="M78" i="23"/>
  <c r="A78" i="23"/>
  <c r="E77" i="23"/>
  <c r="A77" i="23"/>
  <c r="M76" i="23"/>
  <c r="G76" i="23"/>
  <c r="A76" i="23"/>
  <c r="M75" i="23"/>
  <c r="G75" i="23"/>
  <c r="A75" i="23"/>
  <c r="M74" i="23"/>
  <c r="G74" i="23"/>
  <c r="A74" i="23"/>
  <c r="M73" i="23"/>
  <c r="G73" i="23"/>
  <c r="A73" i="23"/>
  <c r="M72" i="23"/>
  <c r="G72" i="23"/>
  <c r="A72" i="23"/>
  <c r="M71" i="23"/>
  <c r="G71" i="23"/>
  <c r="A71" i="23"/>
  <c r="M70" i="23"/>
  <c r="G70" i="23"/>
  <c r="A70" i="23"/>
  <c r="M69" i="23"/>
  <c r="G69" i="23"/>
  <c r="A69" i="23"/>
  <c r="M68" i="23"/>
  <c r="G68" i="23"/>
  <c r="A68" i="23"/>
  <c r="M67" i="23"/>
  <c r="F67" i="23"/>
  <c r="F74" i="23" s="1"/>
  <c r="A67" i="23"/>
  <c r="M66" i="23"/>
  <c r="A66" i="23"/>
  <c r="M65" i="23"/>
  <c r="G65" i="23"/>
  <c r="F65" i="23"/>
  <c r="A65" i="23"/>
  <c r="M64" i="23"/>
  <c r="F64" i="23"/>
  <c r="C64" i="23"/>
  <c r="A64" i="23"/>
  <c r="A63" i="23"/>
  <c r="A62" i="23"/>
  <c r="M61" i="23"/>
  <c r="F61" i="23"/>
  <c r="A61" i="23"/>
  <c r="M60" i="23"/>
  <c r="F60" i="23"/>
  <c r="A60" i="23"/>
  <c r="E59" i="23"/>
  <c r="A59" i="23"/>
  <c r="M58" i="23"/>
  <c r="G58" i="23"/>
  <c r="A58" i="23"/>
  <c r="M57" i="23"/>
  <c r="G57" i="23"/>
  <c r="A57" i="23"/>
  <c r="M56" i="23"/>
  <c r="G56" i="23"/>
  <c r="A56" i="23"/>
  <c r="M55" i="23"/>
  <c r="G55" i="23"/>
  <c r="A55" i="23"/>
  <c r="M54" i="23"/>
  <c r="G54" i="23"/>
  <c r="A54" i="23"/>
  <c r="M53" i="23"/>
  <c r="G53" i="23"/>
  <c r="A53" i="23"/>
  <c r="M52" i="23"/>
  <c r="F52" i="23"/>
  <c r="F58" i="23" s="1"/>
  <c r="A52" i="23"/>
  <c r="M51" i="23"/>
  <c r="F51" i="23"/>
  <c r="A51" i="23"/>
  <c r="E50" i="23"/>
  <c r="A50" i="23"/>
  <c r="M49" i="23"/>
  <c r="G49" i="23"/>
  <c r="A49" i="23"/>
  <c r="M48" i="23"/>
  <c r="G48" i="23"/>
  <c r="A48" i="23"/>
  <c r="M47" i="23"/>
  <c r="G47" i="23"/>
  <c r="A47" i="23"/>
  <c r="M46" i="23"/>
  <c r="G46" i="23"/>
  <c r="A46" i="23"/>
  <c r="M45" i="23"/>
  <c r="F45" i="23"/>
  <c r="F47" i="23" s="1"/>
  <c r="C45" i="23"/>
  <c r="A45" i="23"/>
  <c r="A44" i="23"/>
  <c r="M43" i="23"/>
  <c r="F43" i="23"/>
  <c r="A43" i="23"/>
  <c r="M42" i="23"/>
  <c r="F42" i="23"/>
  <c r="C42" i="23"/>
  <c r="A42" i="23"/>
  <c r="A41" i="23"/>
  <c r="A40" i="23"/>
  <c r="A39" i="23"/>
  <c r="A38" i="23"/>
  <c r="A37" i="23"/>
  <c r="S36" i="23"/>
  <c r="G36" i="23"/>
  <c r="F36" i="23"/>
  <c r="A36" i="23"/>
  <c r="S35" i="23"/>
  <c r="G35" i="23"/>
  <c r="F35" i="23"/>
  <c r="A35" i="23"/>
  <c r="S34" i="23"/>
  <c r="G34" i="23"/>
  <c r="F34" i="23"/>
  <c r="A34" i="23"/>
  <c r="S33" i="23"/>
  <c r="G33" i="23"/>
  <c r="F33" i="23"/>
  <c r="A33" i="23"/>
  <c r="S32" i="23"/>
  <c r="G32" i="23"/>
  <c r="F32" i="23"/>
  <c r="A32" i="23"/>
  <c r="S31" i="23"/>
  <c r="G31" i="23"/>
  <c r="F31" i="23"/>
  <c r="A31" i="23"/>
  <c r="G30" i="23"/>
  <c r="F30" i="23"/>
  <c r="A30" i="23"/>
  <c r="G29" i="23"/>
  <c r="F29" i="23"/>
  <c r="A29" i="23"/>
  <c r="S28" i="23"/>
  <c r="G28" i="23"/>
  <c r="F28" i="23"/>
  <c r="A28" i="23"/>
  <c r="F27" i="23"/>
  <c r="A27" i="23"/>
  <c r="S26" i="23"/>
  <c r="G26" i="23"/>
  <c r="F26" i="23"/>
  <c r="A26" i="23"/>
  <c r="G25" i="23"/>
  <c r="F25" i="23"/>
  <c r="A25" i="23"/>
  <c r="A24" i="23"/>
  <c r="A23" i="23"/>
  <c r="F22" i="23"/>
  <c r="A22" i="23"/>
  <c r="S21" i="23"/>
  <c r="G21" i="23"/>
  <c r="F21" i="23"/>
  <c r="A21" i="23"/>
  <c r="S20" i="23"/>
  <c r="G20" i="23"/>
  <c r="F20" i="23"/>
  <c r="A20" i="23"/>
  <c r="S19" i="23"/>
  <c r="G19" i="23"/>
  <c r="F19" i="23"/>
  <c r="A19" i="23"/>
  <c r="G18" i="23"/>
  <c r="F18" i="23"/>
  <c r="A18" i="23"/>
  <c r="H17" i="23"/>
  <c r="G17" i="23"/>
  <c r="F17" i="23"/>
  <c r="A17" i="23"/>
  <c r="H16" i="23"/>
  <c r="G16" i="23"/>
  <c r="F16" i="23"/>
  <c r="A16" i="23"/>
  <c r="H15" i="23"/>
  <c r="G15" i="23"/>
  <c r="F15" i="23"/>
  <c r="A15" i="23"/>
  <c r="G14" i="23"/>
  <c r="F14" i="23"/>
  <c r="A14" i="23"/>
  <c r="F13" i="23"/>
  <c r="A13" i="23"/>
  <c r="S12" i="23"/>
  <c r="G12" i="23"/>
  <c r="F12" i="23"/>
  <c r="A12" i="23"/>
  <c r="G11" i="23"/>
  <c r="F11" i="23"/>
  <c r="A11" i="23"/>
  <c r="F10" i="23"/>
  <c r="A10" i="23"/>
  <c r="A9" i="23"/>
  <c r="A8" i="23"/>
  <c r="A7" i="23"/>
  <c r="A6" i="23"/>
  <c r="W5" i="23"/>
  <c r="S5" i="23"/>
  <c r="M5" i="23"/>
  <c r="F5" i="23"/>
  <c r="W3" i="23"/>
  <c r="S3" i="23"/>
  <c r="F3" i="23"/>
  <c r="A2" i="23"/>
  <c r="CT1" i="23"/>
  <c r="CS1" i="23"/>
  <c r="CR1" i="23"/>
  <c r="CQ1" i="23"/>
  <c r="CP1" i="23"/>
  <c r="CO1" i="23"/>
  <c r="CN1" i="23"/>
  <c r="CM1" i="23"/>
  <c r="CL1" i="23"/>
  <c r="CK1" i="23"/>
  <c r="CJ1" i="23"/>
  <c r="CI1" i="23"/>
  <c r="CH1" i="23"/>
  <c r="CG1" i="23"/>
  <c r="CF1" i="23"/>
  <c r="CE1" i="23"/>
  <c r="CD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Q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A182" i="22"/>
  <c r="M182" i="22"/>
  <c r="S270" i="22"/>
  <c r="S265" i="22"/>
  <c r="S256" i="22"/>
  <c r="S249" i="22"/>
  <c r="S248" i="22"/>
  <c r="S243" i="22"/>
  <c r="S237" i="22"/>
  <c r="S184" i="22"/>
  <c r="S181" i="22"/>
  <c r="S177" i="22"/>
  <c r="S176" i="22"/>
  <c r="S175" i="22"/>
  <c r="S174" i="22"/>
  <c r="S173" i="22"/>
  <c r="S168" i="22"/>
  <c r="S167" i="22"/>
  <c r="S166" i="22"/>
  <c r="S161" i="22"/>
  <c r="S160" i="22"/>
  <c r="S159" i="22"/>
  <c r="S158" i="22"/>
  <c r="S157" i="22"/>
  <c r="S156" i="22"/>
  <c r="S155" i="22"/>
  <c r="S154" i="22"/>
  <c r="S153" i="22"/>
  <c r="S149" i="22"/>
  <c r="S125" i="22"/>
  <c r="S124" i="22"/>
  <c r="S123" i="22"/>
  <c r="S122" i="22"/>
  <c r="S121" i="22"/>
  <c r="S120" i="22"/>
  <c r="S117" i="22"/>
  <c r="S116" i="22"/>
  <c r="S115" i="22"/>
  <c r="S114" i="22"/>
  <c r="S113" i="22"/>
  <c r="S110" i="22"/>
  <c r="S109" i="22"/>
  <c r="S108" i="22"/>
  <c r="S107" i="22"/>
  <c r="S78" i="22"/>
  <c r="S273" i="22"/>
  <c r="S257" i="22"/>
  <c r="S255" i="22"/>
  <c r="S254" i="22"/>
  <c r="S247" i="22"/>
  <c r="S225" i="22"/>
  <c r="S224" i="22"/>
  <c r="S223" i="22"/>
  <c r="S220" i="22"/>
  <c r="S216" i="22"/>
  <c r="S215" i="22"/>
  <c r="S214" i="22"/>
  <c r="S213" i="22"/>
  <c r="S212" i="22"/>
  <c r="S209" i="22"/>
  <c r="S208" i="22"/>
  <c r="S207" i="22"/>
  <c r="S203" i="22"/>
  <c r="S202" i="22"/>
  <c r="S201" i="22"/>
  <c r="S200" i="22"/>
  <c r="S199" i="22"/>
  <c r="S198" i="22"/>
  <c r="S197" i="22"/>
  <c r="S196" i="22"/>
  <c r="S195" i="22"/>
  <c r="S193" i="22"/>
  <c r="S67" i="22"/>
  <c r="S66" i="22"/>
  <c r="S65" i="22"/>
  <c r="S64" i="22"/>
  <c r="S63" i="22"/>
  <c r="S62" i="22"/>
  <c r="S60" i="22"/>
  <c r="S59" i="22"/>
  <c r="S58" i="22"/>
  <c r="S57" i="22"/>
  <c r="S56" i="22"/>
  <c r="S53" i="22"/>
  <c r="S52" i="22"/>
  <c r="S51" i="22"/>
  <c r="S49" i="22"/>
  <c r="S47" i="22"/>
  <c r="S46" i="22"/>
  <c r="S45" i="22"/>
  <c r="S44" i="22"/>
  <c r="S43" i="22"/>
  <c r="S42" i="22"/>
  <c r="S41" i="22"/>
  <c r="S40" i="22"/>
  <c r="S39" i="22"/>
  <c r="S37" i="22"/>
  <c r="S35" i="22"/>
  <c r="S34" i="22"/>
  <c r="S29" i="22"/>
  <c r="S28" i="22"/>
  <c r="S27" i="22"/>
  <c r="S20" i="22"/>
  <c r="S19" i="22"/>
  <c r="S18" i="22"/>
  <c r="S17" i="22"/>
  <c r="S15" i="22"/>
  <c r="S13" i="22"/>
  <c r="S12" i="22"/>
  <c r="CT233" i="22"/>
  <c r="CS233" i="22"/>
  <c r="CR233" i="22"/>
  <c r="CQ233" i="22"/>
  <c r="CP233" i="22"/>
  <c r="CO233" i="22"/>
  <c r="CN233" i="22"/>
  <c r="CM233" i="22"/>
  <c r="CL233" i="22"/>
  <c r="CK233" i="22"/>
  <c r="CJ233" i="22"/>
  <c r="CI233" i="22"/>
  <c r="CH233" i="22"/>
  <c r="CG233" i="22"/>
  <c r="CF233" i="22"/>
  <c r="CE233" i="22"/>
  <c r="CD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BP233" i="22"/>
  <c r="BO233" i="22"/>
  <c r="BN233" i="22"/>
  <c r="BM233" i="22"/>
  <c r="BL233" i="22"/>
  <c r="BK233" i="22"/>
  <c r="BJ233" i="22"/>
  <c r="BI233" i="22"/>
  <c r="BH233" i="22"/>
  <c r="BG233" i="22"/>
  <c r="BF233" i="22"/>
  <c r="BE233" i="22"/>
  <c r="BD233" i="22"/>
  <c r="BC233" i="22"/>
  <c r="BB233" i="22"/>
  <c r="BA233" i="22"/>
  <c r="AZ233" i="22"/>
  <c r="AY233" i="22"/>
  <c r="AX233" i="22"/>
  <c r="AW233" i="22"/>
  <c r="AV233" i="22"/>
  <c r="AU233" i="22"/>
  <c r="AT233" i="22"/>
  <c r="AS233" i="22"/>
  <c r="AR233" i="22"/>
  <c r="AQ233" i="22"/>
  <c r="AP233" i="22"/>
  <c r="AO233" i="22"/>
  <c r="AN233" i="22"/>
  <c r="AM233" i="22"/>
  <c r="AL233" i="22"/>
  <c r="AK233" i="22"/>
  <c r="AJ233" i="22"/>
  <c r="AI233" i="22"/>
  <c r="AH233" i="22"/>
  <c r="AG233" i="22"/>
  <c r="AF233" i="22"/>
  <c r="AE233" i="22"/>
  <c r="AD233" i="22"/>
  <c r="AC233" i="22"/>
  <c r="AB233" i="22"/>
  <c r="AA233" i="22"/>
  <c r="Z233" i="22"/>
  <c r="CT73" i="22"/>
  <c r="CS73" i="22"/>
  <c r="CR73" i="22"/>
  <c r="CQ73" i="22"/>
  <c r="CP73" i="22"/>
  <c r="CO73" i="22"/>
  <c r="CN73" i="22"/>
  <c r="CM73" i="22"/>
  <c r="CL73" i="22"/>
  <c r="CK73" i="22"/>
  <c r="CJ73" i="22"/>
  <c r="CI73" i="22"/>
  <c r="CH73" i="22"/>
  <c r="CG73" i="22"/>
  <c r="CF73" i="22"/>
  <c r="CE73" i="22"/>
  <c r="CD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BP73" i="22"/>
  <c r="BO73" i="22"/>
  <c r="BN73" i="22"/>
  <c r="BM73" i="22"/>
  <c r="BL73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A343" i="22"/>
  <c r="A342" i="22"/>
  <c r="A341" i="22"/>
  <c r="A340" i="22"/>
  <c r="A339" i="22"/>
  <c r="F338" i="22"/>
  <c r="A338" i="22"/>
  <c r="F337" i="22"/>
  <c r="A337" i="22"/>
  <c r="F336" i="22"/>
  <c r="A336" i="22"/>
  <c r="F335" i="22"/>
  <c r="A335" i="22"/>
  <c r="F334" i="22"/>
  <c r="A334" i="22"/>
  <c r="F333" i="22"/>
  <c r="A333" i="22"/>
  <c r="E332" i="22"/>
  <c r="A332" i="22"/>
  <c r="H331" i="22"/>
  <c r="H60" i="22" s="1"/>
  <c r="F331" i="22"/>
  <c r="A331" i="22"/>
  <c r="H330" i="22"/>
  <c r="H59" i="22" s="1"/>
  <c r="F330" i="22"/>
  <c r="A330" i="22"/>
  <c r="H329" i="22"/>
  <c r="H58" i="22" s="1"/>
  <c r="F329" i="22"/>
  <c r="A329" i="22"/>
  <c r="H328" i="22"/>
  <c r="H57" i="22" s="1"/>
  <c r="F328" i="22"/>
  <c r="A328" i="22"/>
  <c r="H327" i="22"/>
  <c r="H56" i="22" s="1"/>
  <c r="F327" i="22"/>
  <c r="A327" i="22"/>
  <c r="F326" i="22"/>
  <c r="A326" i="22"/>
  <c r="E325" i="22"/>
  <c r="A325" i="22"/>
  <c r="H324" i="22"/>
  <c r="H53" i="22" s="1"/>
  <c r="F324" i="22"/>
  <c r="A324" i="22"/>
  <c r="H323" i="22"/>
  <c r="H52" i="22" s="1"/>
  <c r="F323" i="22"/>
  <c r="A323" i="22"/>
  <c r="F322" i="22"/>
  <c r="A322" i="22"/>
  <c r="F321" i="22"/>
  <c r="A321" i="22"/>
  <c r="F320" i="22"/>
  <c r="A320" i="22"/>
  <c r="E319" i="22"/>
  <c r="A319" i="22"/>
  <c r="H318" i="22"/>
  <c r="F318" i="22"/>
  <c r="A318" i="22"/>
  <c r="H317" i="22"/>
  <c r="F317" i="22"/>
  <c r="A317" i="22"/>
  <c r="H316" i="22"/>
  <c r="F316" i="22"/>
  <c r="A316" i="22"/>
  <c r="H315" i="22"/>
  <c r="F315" i="22"/>
  <c r="A315" i="22"/>
  <c r="H314" i="22"/>
  <c r="F314" i="22"/>
  <c r="A314" i="22"/>
  <c r="H313" i="22"/>
  <c r="F313" i="22"/>
  <c r="A313" i="22"/>
  <c r="H312" i="22"/>
  <c r="F312" i="22"/>
  <c r="A312" i="22"/>
  <c r="H311" i="22"/>
  <c r="F311" i="22"/>
  <c r="A311" i="22"/>
  <c r="H310" i="22"/>
  <c r="F310" i="22"/>
  <c r="A310" i="22"/>
  <c r="G309" i="22"/>
  <c r="F309" i="22"/>
  <c r="A309" i="22"/>
  <c r="F308" i="22"/>
  <c r="A308" i="22"/>
  <c r="E307" i="22"/>
  <c r="A307" i="22"/>
  <c r="F306" i="22"/>
  <c r="A306" i="22"/>
  <c r="F305" i="22"/>
  <c r="A305" i="22"/>
  <c r="F304" i="22"/>
  <c r="A304" i="22"/>
  <c r="A303" i="22"/>
  <c r="A302" i="22"/>
  <c r="F301" i="22"/>
  <c r="A301" i="22"/>
  <c r="F300" i="22"/>
  <c r="A300" i="22"/>
  <c r="F299" i="22"/>
  <c r="A299" i="22"/>
  <c r="F298" i="22"/>
  <c r="A298" i="22"/>
  <c r="F297" i="22"/>
  <c r="A297" i="22"/>
  <c r="F296" i="22"/>
  <c r="A296" i="22"/>
  <c r="H295" i="22"/>
  <c r="F295" i="22"/>
  <c r="A295" i="22"/>
  <c r="F294" i="22"/>
  <c r="A294" i="22"/>
  <c r="F293" i="22"/>
  <c r="A293" i="22"/>
  <c r="E292" i="22"/>
  <c r="A292" i="22"/>
  <c r="H291" i="22"/>
  <c r="F291" i="22"/>
  <c r="A291" i="22"/>
  <c r="H290" i="22"/>
  <c r="F290" i="22"/>
  <c r="A290" i="22"/>
  <c r="H289" i="22"/>
  <c r="F289" i="22"/>
  <c r="A289" i="22"/>
  <c r="H288" i="22"/>
  <c r="F288" i="22"/>
  <c r="A288" i="22"/>
  <c r="G287" i="22"/>
  <c r="F287" i="22"/>
  <c r="A287" i="22"/>
  <c r="F286" i="22"/>
  <c r="A286" i="22"/>
  <c r="E285" i="22"/>
  <c r="A285" i="22"/>
  <c r="F284" i="22"/>
  <c r="A284" i="22"/>
  <c r="F283" i="22"/>
  <c r="A283" i="22"/>
  <c r="F282" i="22"/>
  <c r="A282" i="22"/>
  <c r="F281" i="22"/>
  <c r="A281" i="22"/>
  <c r="A280" i="22"/>
  <c r="A279" i="22"/>
  <c r="A278" i="22"/>
  <c r="A277" i="22"/>
  <c r="M276" i="22"/>
  <c r="A276" i="22"/>
  <c r="M275" i="22"/>
  <c r="A275" i="22"/>
  <c r="M274" i="22"/>
  <c r="A274" i="22"/>
  <c r="M273" i="22"/>
  <c r="A273" i="22"/>
  <c r="A272" i="22"/>
  <c r="M271" i="22"/>
  <c r="A271" i="22"/>
  <c r="M270" i="22"/>
  <c r="A270" i="22"/>
  <c r="M269" i="22"/>
  <c r="A269" i="22"/>
  <c r="M268" i="22"/>
  <c r="A268" i="22"/>
  <c r="M267" i="22"/>
  <c r="A267" i="22"/>
  <c r="M266" i="22"/>
  <c r="A266" i="22"/>
  <c r="A265" i="22"/>
  <c r="M264" i="22"/>
  <c r="A264" i="22"/>
  <c r="M263" i="22"/>
  <c r="A263" i="22"/>
  <c r="M262" i="22"/>
  <c r="A262" i="22"/>
  <c r="M261" i="22"/>
  <c r="A261" i="22"/>
  <c r="M260" i="22"/>
  <c r="A260" i="22"/>
  <c r="M259" i="22"/>
  <c r="A259" i="22"/>
  <c r="M258" i="22"/>
  <c r="A258" i="22"/>
  <c r="A257" i="22"/>
  <c r="A256" i="22"/>
  <c r="A255" i="22"/>
  <c r="A254" i="22"/>
  <c r="M253" i="22"/>
  <c r="A253" i="22"/>
  <c r="M252" i="22"/>
  <c r="A252" i="22"/>
  <c r="M251" i="22"/>
  <c r="A251" i="22"/>
  <c r="M250" i="22"/>
  <c r="A250" i="22"/>
  <c r="A249" i="22"/>
  <c r="A248" i="22"/>
  <c r="A247" i="22"/>
  <c r="M246" i="22"/>
  <c r="A246" i="22"/>
  <c r="M245" i="22"/>
  <c r="A245" i="22"/>
  <c r="M244" i="22"/>
  <c r="A244" i="22"/>
  <c r="M243" i="22"/>
  <c r="A243" i="22"/>
  <c r="A242" i="22"/>
  <c r="A241" i="22"/>
  <c r="M240" i="22"/>
  <c r="A240" i="22"/>
  <c r="M239" i="22"/>
  <c r="A239" i="22"/>
  <c r="M238" i="22"/>
  <c r="A238" i="22"/>
  <c r="A237" i="22"/>
  <c r="M236" i="22"/>
  <c r="A236" i="22"/>
  <c r="M235" i="22"/>
  <c r="A235" i="22"/>
  <c r="M234" i="22"/>
  <c r="A234" i="22"/>
  <c r="M233" i="22"/>
  <c r="A233" i="22"/>
  <c r="A232" i="22"/>
  <c r="A231" i="22"/>
  <c r="A230" i="22"/>
  <c r="M229" i="22"/>
  <c r="A229" i="22"/>
  <c r="M228" i="22"/>
  <c r="A228" i="22"/>
  <c r="M227" i="22"/>
  <c r="A227" i="22"/>
  <c r="E226" i="22"/>
  <c r="A226" i="22"/>
  <c r="M225" i="22"/>
  <c r="A225" i="22"/>
  <c r="M224" i="22"/>
  <c r="A224" i="22"/>
  <c r="M223" i="22"/>
  <c r="A223" i="22"/>
  <c r="M222" i="22"/>
  <c r="A222" i="22"/>
  <c r="M221" i="22"/>
  <c r="A221" i="22"/>
  <c r="M220" i="22"/>
  <c r="C220" i="22"/>
  <c r="A220" i="22"/>
  <c r="A219" i="22"/>
  <c r="M218" i="22"/>
  <c r="A218" i="22"/>
  <c r="E217" i="22"/>
  <c r="A217" i="22"/>
  <c r="M216" i="22"/>
  <c r="A216" i="22"/>
  <c r="M215" i="22"/>
  <c r="A215" i="22"/>
  <c r="M214" i="22"/>
  <c r="A214" i="22"/>
  <c r="M213" i="22"/>
  <c r="A213" i="22"/>
  <c r="M212" i="22"/>
  <c r="A212" i="22"/>
  <c r="M211" i="22"/>
  <c r="A211" i="22"/>
  <c r="E210" i="22"/>
  <c r="A210" i="22"/>
  <c r="M209" i="22"/>
  <c r="A209" i="22"/>
  <c r="M208" i="22"/>
  <c r="A208" i="22"/>
  <c r="M207" i="22"/>
  <c r="G207" i="22"/>
  <c r="A207" i="22"/>
  <c r="M206" i="22"/>
  <c r="A206" i="22"/>
  <c r="M205" i="22"/>
  <c r="A205" i="22"/>
  <c r="E204" i="22"/>
  <c r="A204" i="22"/>
  <c r="M203" i="22"/>
  <c r="G203" i="22"/>
  <c r="F203" i="22"/>
  <c r="A203" i="22"/>
  <c r="M202" i="22"/>
  <c r="G202" i="22"/>
  <c r="F202" i="22"/>
  <c r="A202" i="22"/>
  <c r="M201" i="22"/>
  <c r="G201" i="22"/>
  <c r="F201" i="22"/>
  <c r="A201" i="22"/>
  <c r="M200" i="22"/>
  <c r="G200" i="22"/>
  <c r="F200" i="22"/>
  <c r="A200" i="22"/>
  <c r="M199" i="22"/>
  <c r="G199" i="22"/>
  <c r="F199" i="22"/>
  <c r="A199" i="22"/>
  <c r="M198" i="22"/>
  <c r="G198" i="22"/>
  <c r="F198" i="22"/>
  <c r="A198" i="22"/>
  <c r="M197" i="22"/>
  <c r="G197" i="22"/>
  <c r="F197" i="22"/>
  <c r="A197" i="22"/>
  <c r="M196" i="22"/>
  <c r="G196" i="22"/>
  <c r="F196" i="22"/>
  <c r="A196" i="22"/>
  <c r="M195" i="22"/>
  <c r="G195" i="22"/>
  <c r="F195" i="22"/>
  <c r="A195" i="22"/>
  <c r="M194" i="22"/>
  <c r="A194" i="22"/>
  <c r="M193" i="22"/>
  <c r="C193" i="22"/>
  <c r="A193" i="22"/>
  <c r="A192" i="22"/>
  <c r="A191" i="22"/>
  <c r="M190" i="22"/>
  <c r="A190" i="22"/>
  <c r="M189" i="22"/>
  <c r="A189" i="22"/>
  <c r="A188" i="22"/>
  <c r="A186" i="22"/>
  <c r="M185" i="22"/>
  <c r="A185" i="22"/>
  <c r="M184" i="22"/>
  <c r="A184" i="22"/>
  <c r="M183" i="22"/>
  <c r="A183" i="22"/>
  <c r="M181" i="22"/>
  <c r="A181" i="22"/>
  <c r="A180" i="22"/>
  <c r="M179" i="22"/>
  <c r="A179" i="22"/>
  <c r="E178" i="22"/>
  <c r="A178" i="22"/>
  <c r="M177" i="22"/>
  <c r="F177" i="22"/>
  <c r="C177" i="22"/>
  <c r="A177" i="22"/>
  <c r="M176" i="22"/>
  <c r="F176" i="22"/>
  <c r="C176" i="22"/>
  <c r="A176" i="22"/>
  <c r="M175" i="22"/>
  <c r="F175" i="22"/>
  <c r="C175" i="22"/>
  <c r="A175" i="22"/>
  <c r="M174" i="22"/>
  <c r="F174" i="22"/>
  <c r="C174" i="22"/>
  <c r="A174" i="22"/>
  <c r="M173" i="22"/>
  <c r="F173" i="22"/>
  <c r="C173" i="22"/>
  <c r="A173" i="22"/>
  <c r="M172" i="22"/>
  <c r="A172" i="22"/>
  <c r="A171" i="22"/>
  <c r="M170" i="22"/>
  <c r="A170" i="22"/>
  <c r="E169" i="22"/>
  <c r="A169" i="22"/>
  <c r="M168" i="22"/>
  <c r="F168" i="22"/>
  <c r="C168" i="22"/>
  <c r="A168" i="22"/>
  <c r="M167" i="22"/>
  <c r="F167" i="22"/>
  <c r="C167" i="22"/>
  <c r="A167" i="22"/>
  <c r="M166" i="22"/>
  <c r="G166" i="22"/>
  <c r="H322" i="22" s="1"/>
  <c r="H51" i="22" s="1"/>
  <c r="F166" i="22"/>
  <c r="C166" i="22"/>
  <c r="A166" i="22"/>
  <c r="M165" i="22"/>
  <c r="A165" i="22"/>
  <c r="A164" i="22"/>
  <c r="M163" i="22"/>
  <c r="A163" i="22"/>
  <c r="E162" i="22"/>
  <c r="A162" i="22"/>
  <c r="M161" i="22"/>
  <c r="G161" i="22"/>
  <c r="F161" i="22"/>
  <c r="A161" i="22"/>
  <c r="M160" i="22"/>
  <c r="G160" i="22"/>
  <c r="F160" i="22"/>
  <c r="A160" i="22"/>
  <c r="M159" i="22"/>
  <c r="G159" i="22"/>
  <c r="F159" i="22"/>
  <c r="A159" i="22"/>
  <c r="M158" i="22"/>
  <c r="G158" i="22"/>
  <c r="F158" i="22"/>
  <c r="A158" i="22"/>
  <c r="M157" i="22"/>
  <c r="G157" i="22"/>
  <c r="F157" i="22"/>
  <c r="A157" i="22"/>
  <c r="M156" i="22"/>
  <c r="G156" i="22"/>
  <c r="F156" i="22"/>
  <c r="A156" i="22"/>
  <c r="M155" i="22"/>
  <c r="G155" i="22"/>
  <c r="F155" i="22"/>
  <c r="A155" i="22"/>
  <c r="M154" i="22"/>
  <c r="G154" i="22"/>
  <c r="F154" i="22"/>
  <c r="A154" i="22"/>
  <c r="M153" i="22"/>
  <c r="G153" i="22"/>
  <c r="F153" i="22"/>
  <c r="A153" i="22"/>
  <c r="M152" i="22"/>
  <c r="A152" i="22"/>
  <c r="M151" i="22"/>
  <c r="A151" i="22"/>
  <c r="M150" i="22"/>
  <c r="G150" i="22"/>
  <c r="F150" i="22"/>
  <c r="A150" i="22"/>
  <c r="M149" i="22"/>
  <c r="C149" i="22"/>
  <c r="A149" i="22"/>
  <c r="C148" i="22"/>
  <c r="A148" i="22"/>
  <c r="A147" i="22"/>
  <c r="A146" i="22"/>
  <c r="M145" i="22"/>
  <c r="A145" i="22"/>
  <c r="E144" i="22"/>
  <c r="A144" i="22"/>
  <c r="M143" i="22"/>
  <c r="G143" i="22"/>
  <c r="A143" i="22"/>
  <c r="M142" i="22"/>
  <c r="G142" i="22"/>
  <c r="A142" i="22"/>
  <c r="M141" i="22"/>
  <c r="G141" i="22"/>
  <c r="A141" i="22"/>
  <c r="M140" i="22"/>
  <c r="G140" i="22"/>
  <c r="A140" i="22"/>
  <c r="M139" i="22"/>
  <c r="G139" i="22"/>
  <c r="A139" i="22"/>
  <c r="M138" i="22"/>
  <c r="G138" i="22"/>
  <c r="A138" i="22"/>
  <c r="M137" i="22"/>
  <c r="G137" i="22"/>
  <c r="A137" i="22"/>
  <c r="M136" i="22"/>
  <c r="G136" i="22"/>
  <c r="A136" i="22"/>
  <c r="M135" i="22"/>
  <c r="G135" i="22"/>
  <c r="A135" i="22"/>
  <c r="M134" i="22"/>
  <c r="F134" i="22"/>
  <c r="F143" i="22" s="1"/>
  <c r="A134" i="22"/>
  <c r="M133" i="22"/>
  <c r="A133" i="22"/>
  <c r="M132" i="22"/>
  <c r="G132" i="22"/>
  <c r="F132" i="22"/>
  <c r="A132" i="22"/>
  <c r="M131" i="22"/>
  <c r="F131" i="22"/>
  <c r="C131" i="22"/>
  <c r="A131" i="22"/>
  <c r="A130" i="22"/>
  <c r="A129" i="22"/>
  <c r="M128" i="22"/>
  <c r="F128" i="22"/>
  <c r="A128" i="22"/>
  <c r="M127" i="22"/>
  <c r="F127" i="22"/>
  <c r="A127" i="22"/>
  <c r="E126" i="22"/>
  <c r="A126" i="22"/>
  <c r="M125" i="22"/>
  <c r="G125" i="22"/>
  <c r="A125" i="22"/>
  <c r="M124" i="22"/>
  <c r="G124" i="22"/>
  <c r="A124" i="22"/>
  <c r="M123" i="22"/>
  <c r="G123" i="22"/>
  <c r="A123" i="22"/>
  <c r="M122" i="22"/>
  <c r="G122" i="22"/>
  <c r="C122" i="22"/>
  <c r="A122" i="22"/>
  <c r="M121" i="22"/>
  <c r="G121" i="22"/>
  <c r="A121" i="22"/>
  <c r="M120" i="22"/>
  <c r="G120" i="22"/>
  <c r="A120" i="22"/>
  <c r="M119" i="22"/>
  <c r="F119" i="22"/>
  <c r="A119" i="22"/>
  <c r="E118" i="22"/>
  <c r="A118" i="22"/>
  <c r="M117" i="22"/>
  <c r="G117" i="22"/>
  <c r="C117" i="22"/>
  <c r="A117" i="22"/>
  <c r="M116" i="22"/>
  <c r="G116" i="22"/>
  <c r="A116" i="22"/>
  <c r="M115" i="22"/>
  <c r="G115" i="22"/>
  <c r="A115" i="22"/>
  <c r="M114" i="22"/>
  <c r="G114" i="22"/>
  <c r="A114" i="22"/>
  <c r="M113" i="22"/>
  <c r="G113" i="22"/>
  <c r="A113" i="22"/>
  <c r="M112" i="22"/>
  <c r="F112" i="22"/>
  <c r="F113" i="22" s="1"/>
  <c r="A112" i="22"/>
  <c r="E111" i="22"/>
  <c r="A111" i="22"/>
  <c r="M110" i="22"/>
  <c r="G110" i="22"/>
  <c r="C110" i="22"/>
  <c r="A110" i="22"/>
  <c r="M109" i="22"/>
  <c r="G109" i="22"/>
  <c r="C109" i="22"/>
  <c r="A109" i="22"/>
  <c r="M108" i="22"/>
  <c r="G108" i="22"/>
  <c r="C108" i="22"/>
  <c r="A108" i="22"/>
  <c r="M107" i="22"/>
  <c r="G107" i="22"/>
  <c r="C107" i="22"/>
  <c r="A107" i="22"/>
  <c r="M106" i="22"/>
  <c r="F106" i="22"/>
  <c r="F110" i="22" s="1"/>
  <c r="C106" i="22"/>
  <c r="A106" i="22"/>
  <c r="A105" i="22"/>
  <c r="A104" i="22"/>
  <c r="M103" i="22"/>
  <c r="F103" i="22"/>
  <c r="A103" i="22"/>
  <c r="M102" i="22"/>
  <c r="F102" i="22"/>
  <c r="A102" i="22"/>
  <c r="E101" i="22"/>
  <c r="A101" i="22"/>
  <c r="M100" i="22"/>
  <c r="G100" i="22"/>
  <c r="A100" i="22"/>
  <c r="M99" i="22"/>
  <c r="G99" i="22"/>
  <c r="A99" i="22"/>
  <c r="M98" i="22"/>
  <c r="G98" i="22"/>
  <c r="A98" i="22"/>
  <c r="M97" i="22"/>
  <c r="G97" i="22"/>
  <c r="A97" i="22"/>
  <c r="M96" i="22"/>
  <c r="G96" i="22"/>
  <c r="A96" i="22"/>
  <c r="M95" i="22"/>
  <c r="G95" i="22"/>
  <c r="A95" i="22"/>
  <c r="M94" i="22"/>
  <c r="F94" i="22"/>
  <c r="F98" i="22" s="1"/>
  <c r="A94" i="22"/>
  <c r="E93" i="22"/>
  <c r="A93" i="22"/>
  <c r="M92" i="22"/>
  <c r="G92" i="22"/>
  <c r="A92" i="22"/>
  <c r="M91" i="22"/>
  <c r="G91" i="22"/>
  <c r="A91" i="22"/>
  <c r="M90" i="22"/>
  <c r="G90" i="22"/>
  <c r="A90" i="22"/>
  <c r="M89" i="22"/>
  <c r="G89" i="22"/>
  <c r="A89" i="22"/>
  <c r="M88" i="22"/>
  <c r="G88" i="22"/>
  <c r="A88" i="22"/>
  <c r="M87" i="22"/>
  <c r="F87" i="22"/>
  <c r="F92" i="22" s="1"/>
  <c r="A87" i="22"/>
  <c r="E86" i="22"/>
  <c r="A86" i="22"/>
  <c r="M85" i="22"/>
  <c r="G85" i="22"/>
  <c r="A85" i="22"/>
  <c r="M84" i="22"/>
  <c r="G84" i="22"/>
  <c r="A84" i="22"/>
  <c r="M83" i="22"/>
  <c r="G83" i="22"/>
  <c r="A83" i="22"/>
  <c r="M82" i="22"/>
  <c r="G82" i="22"/>
  <c r="A82" i="22"/>
  <c r="M81" i="22"/>
  <c r="F81" i="22"/>
  <c r="F85" i="22" s="1"/>
  <c r="C81" i="22"/>
  <c r="A81" i="22"/>
  <c r="A80" i="22"/>
  <c r="M79" i="22"/>
  <c r="F79" i="22"/>
  <c r="A79" i="22"/>
  <c r="M78" i="22"/>
  <c r="F78" i="22"/>
  <c r="C78" i="22"/>
  <c r="A78" i="22"/>
  <c r="A77" i="22"/>
  <c r="M76" i="22"/>
  <c r="F76" i="22"/>
  <c r="A76" i="22"/>
  <c r="M75" i="22"/>
  <c r="F75" i="22"/>
  <c r="C75" i="22"/>
  <c r="A75" i="22"/>
  <c r="A74" i="22"/>
  <c r="M73" i="22"/>
  <c r="A73" i="22"/>
  <c r="A72" i="22"/>
  <c r="A71" i="22"/>
  <c r="A70" i="22"/>
  <c r="A69" i="22"/>
  <c r="A68" i="22"/>
  <c r="G67" i="22"/>
  <c r="F67" i="22"/>
  <c r="A67" i="22"/>
  <c r="G66" i="22"/>
  <c r="F66" i="22"/>
  <c r="A66" i="22"/>
  <c r="G65" i="22"/>
  <c r="F65" i="22"/>
  <c r="A65" i="22"/>
  <c r="G64" i="22"/>
  <c r="F64" i="22"/>
  <c r="A64" i="22"/>
  <c r="G63" i="22"/>
  <c r="F63" i="22"/>
  <c r="A63" i="22"/>
  <c r="G62" i="22"/>
  <c r="F62" i="22"/>
  <c r="A62" i="22"/>
  <c r="E61" i="22"/>
  <c r="A61" i="22"/>
  <c r="G60" i="22"/>
  <c r="F60" i="22"/>
  <c r="A60" i="22"/>
  <c r="G59" i="22"/>
  <c r="F59" i="22"/>
  <c r="A59" i="22"/>
  <c r="G58" i="22"/>
  <c r="F58" i="22"/>
  <c r="A58" i="22"/>
  <c r="G57" i="22"/>
  <c r="F57" i="22"/>
  <c r="A57" i="22"/>
  <c r="G56" i="22"/>
  <c r="F56" i="22"/>
  <c r="A56" i="22"/>
  <c r="G55" i="22"/>
  <c r="F55" i="22"/>
  <c r="A55" i="22"/>
  <c r="E54" i="22"/>
  <c r="A54" i="22"/>
  <c r="G53" i="22"/>
  <c r="F53" i="22"/>
  <c r="A53" i="22"/>
  <c r="G52" i="22"/>
  <c r="F52" i="22"/>
  <c r="A52" i="22"/>
  <c r="G51" i="22"/>
  <c r="F51" i="22"/>
  <c r="A51" i="22"/>
  <c r="G50" i="22"/>
  <c r="F50" i="22"/>
  <c r="A50" i="22"/>
  <c r="G49" i="22"/>
  <c r="F49" i="22"/>
  <c r="A49" i="22"/>
  <c r="E48" i="22"/>
  <c r="A48" i="22"/>
  <c r="H47" i="22"/>
  <c r="G47" i="22"/>
  <c r="F47" i="22"/>
  <c r="A47" i="22"/>
  <c r="H46" i="22"/>
  <c r="G46" i="22"/>
  <c r="F46" i="22"/>
  <c r="A46" i="22"/>
  <c r="H45" i="22"/>
  <c r="G45" i="22"/>
  <c r="F45" i="22"/>
  <c r="A45" i="22"/>
  <c r="H44" i="22"/>
  <c r="G44" i="22"/>
  <c r="F44" i="22"/>
  <c r="A44" i="22"/>
  <c r="H43" i="22"/>
  <c r="G43" i="22"/>
  <c r="F43" i="22"/>
  <c r="A43" i="22"/>
  <c r="H42" i="22"/>
  <c r="G42" i="22"/>
  <c r="F42" i="22"/>
  <c r="A42" i="22"/>
  <c r="H41" i="22"/>
  <c r="G41" i="22"/>
  <c r="F41" i="22"/>
  <c r="A41" i="22"/>
  <c r="H40" i="22"/>
  <c r="G40" i="22"/>
  <c r="F40" i="22"/>
  <c r="A40" i="22"/>
  <c r="H39" i="22"/>
  <c r="G39" i="22"/>
  <c r="F39" i="22"/>
  <c r="A39" i="22"/>
  <c r="F38" i="22"/>
  <c r="A38" i="22"/>
  <c r="G37" i="22"/>
  <c r="F37" i="22"/>
  <c r="A37" i="22"/>
  <c r="E36" i="22"/>
  <c r="A36" i="22"/>
  <c r="H35" i="22"/>
  <c r="F35" i="22"/>
  <c r="A35" i="22"/>
  <c r="H34" i="22"/>
  <c r="F34" i="22"/>
  <c r="A34" i="22"/>
  <c r="G33" i="22"/>
  <c r="F33" i="22"/>
  <c r="A33" i="22"/>
  <c r="A32" i="22"/>
  <c r="A31" i="22"/>
  <c r="F30" i="22"/>
  <c r="A30" i="22"/>
  <c r="G29" i="22"/>
  <c r="F29" i="22"/>
  <c r="A29" i="22"/>
  <c r="G28" i="22"/>
  <c r="F28" i="22"/>
  <c r="A28" i="22"/>
  <c r="G27" i="22"/>
  <c r="F27" i="22"/>
  <c r="A27" i="22"/>
  <c r="G26" i="22"/>
  <c r="F26" i="22"/>
  <c r="A26" i="22"/>
  <c r="H25" i="22"/>
  <c r="F25" i="22"/>
  <c r="A25" i="22"/>
  <c r="H24" i="22"/>
  <c r="F24" i="22"/>
  <c r="A24" i="22"/>
  <c r="H23" i="22"/>
  <c r="F23" i="22"/>
  <c r="A23" i="22"/>
  <c r="G22" i="22"/>
  <c r="F22" i="22"/>
  <c r="A22" i="22"/>
  <c r="E21" i="22"/>
  <c r="A21" i="22"/>
  <c r="H20" i="22"/>
  <c r="G20" i="22"/>
  <c r="F20" i="22"/>
  <c r="A20" i="22"/>
  <c r="H19" i="22"/>
  <c r="G19" i="22"/>
  <c r="F19" i="22"/>
  <c r="A19" i="22"/>
  <c r="H18" i="22"/>
  <c r="G18" i="22"/>
  <c r="F18" i="22"/>
  <c r="A18" i="22"/>
  <c r="H17" i="22"/>
  <c r="G17" i="22"/>
  <c r="F17" i="22"/>
  <c r="A17" i="22"/>
  <c r="F16" i="22"/>
  <c r="A16" i="22"/>
  <c r="G15" i="22"/>
  <c r="F15" i="22"/>
  <c r="A15" i="22"/>
  <c r="E14" i="22"/>
  <c r="A14" i="22"/>
  <c r="H13" i="22"/>
  <c r="G13" i="22"/>
  <c r="F13" i="22"/>
  <c r="A13" i="22"/>
  <c r="H12" i="22"/>
  <c r="G12" i="22"/>
  <c r="F12" i="22"/>
  <c r="A12" i="22"/>
  <c r="G11" i="22"/>
  <c r="F11" i="22"/>
  <c r="A11" i="22"/>
  <c r="F10" i="22"/>
  <c r="A10" i="22"/>
  <c r="A9" i="22"/>
  <c r="A8" i="22"/>
  <c r="A7" i="22"/>
  <c r="A6" i="22"/>
  <c r="W5" i="22"/>
  <c r="S5" i="22"/>
  <c r="P5" i="22"/>
  <c r="M5" i="22"/>
  <c r="F5" i="22"/>
  <c r="W3" i="22"/>
  <c r="S3" i="22"/>
  <c r="F3" i="22"/>
  <c r="A2" i="22"/>
  <c r="CT1" i="22"/>
  <c r="CS1" i="22"/>
  <c r="CR1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O1" i="22"/>
  <c r="BN1" i="22"/>
  <c r="BM1" i="22"/>
  <c r="BL1" i="22"/>
  <c r="BK1" i="22"/>
  <c r="BJ1" i="22"/>
  <c r="BI1" i="22"/>
  <c r="BH1" i="22"/>
  <c r="BG1" i="22"/>
  <c r="BF1" i="22"/>
  <c r="BE1" i="22"/>
  <c r="BD1" i="22"/>
  <c r="BC1" i="22"/>
  <c r="BB1" i="22"/>
  <c r="BA1" i="22"/>
  <c r="AZ1" i="22"/>
  <c r="AY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S379" i="21"/>
  <c r="M379" i="21"/>
  <c r="F379" i="21"/>
  <c r="A379" i="21"/>
  <c r="A378" i="21"/>
  <c r="M377" i="21"/>
  <c r="A377" i="21"/>
  <c r="S376" i="21"/>
  <c r="M376" i="21"/>
  <c r="A376" i="21"/>
  <c r="M375" i="21"/>
  <c r="A375" i="21"/>
  <c r="M374" i="21"/>
  <c r="A374" i="21"/>
  <c r="S363" i="21"/>
  <c r="M363" i="21"/>
  <c r="F363" i="21"/>
  <c r="A363" i="21"/>
  <c r="S360" i="21"/>
  <c r="A362" i="21"/>
  <c r="M361" i="21"/>
  <c r="A361" i="21"/>
  <c r="M360" i="21"/>
  <c r="A360" i="21"/>
  <c r="M359" i="21"/>
  <c r="A359" i="21"/>
  <c r="M358" i="21"/>
  <c r="A358" i="21"/>
  <c r="M357" i="21"/>
  <c r="A357" i="21"/>
  <c r="AE5" i="24" l="1"/>
  <c r="F46" i="23"/>
  <c r="F48" i="23"/>
  <c r="F53" i="23"/>
  <c r="F57" i="23"/>
  <c r="F68" i="23"/>
  <c r="F49" i="23"/>
  <c r="F56" i="23"/>
  <c r="F55" i="23"/>
  <c r="F54" i="23"/>
  <c r="F75" i="23"/>
  <c r="F71" i="23"/>
  <c r="F76" i="23"/>
  <c r="F72" i="23"/>
  <c r="F73" i="23"/>
  <c r="F70" i="23"/>
  <c r="F69" i="23"/>
  <c r="G200" i="23"/>
  <c r="G201" i="23"/>
  <c r="G199" i="23"/>
  <c r="G24" i="22"/>
  <c r="G35" i="22"/>
  <c r="G284" i="22"/>
  <c r="G34" i="22"/>
  <c r="G23" i="22"/>
  <c r="G25" i="22"/>
  <c r="G283" i="22"/>
  <c r="F116" i="22"/>
  <c r="F114" i="22"/>
  <c r="G288" i="22"/>
  <c r="F88" i="22"/>
  <c r="F115" i="22"/>
  <c r="F117" i="22"/>
  <c r="F89" i="22"/>
  <c r="F100" i="22"/>
  <c r="F99" i="22"/>
  <c r="F95" i="22"/>
  <c r="F96" i="22"/>
  <c r="F97" i="22"/>
  <c r="F82" i="22"/>
  <c r="F83" i="22"/>
  <c r="F84" i="22"/>
  <c r="F91" i="22"/>
  <c r="F90" i="22"/>
  <c r="F122" i="22"/>
  <c r="F123" i="22"/>
  <c r="F124" i="22"/>
  <c r="F121" i="22"/>
  <c r="F125" i="22"/>
  <c r="F107" i="22"/>
  <c r="F108" i="22"/>
  <c r="F109" i="22"/>
  <c r="F120" i="22"/>
  <c r="F138" i="22"/>
  <c r="F142" i="22"/>
  <c r="F137" i="22"/>
  <c r="F141" i="22"/>
  <c r="F136" i="22"/>
  <c r="F140" i="22"/>
  <c r="F135" i="22"/>
  <c r="F139" i="22"/>
  <c r="G291" i="22"/>
  <c r="G330" i="22"/>
  <c r="G331" i="22"/>
  <c r="G327" i="22"/>
  <c r="G328" i="22"/>
  <c r="G323" i="22"/>
  <c r="G322" i="22"/>
  <c r="G318" i="22"/>
  <c r="G324" i="22"/>
  <c r="G329" i="22"/>
  <c r="G317" i="22"/>
  <c r="G316" i="22"/>
  <c r="G312" i="22"/>
  <c r="G313" i="22"/>
  <c r="G315" i="22"/>
  <c r="G311" i="22"/>
  <c r="G305" i="22"/>
  <c r="G306" i="22"/>
  <c r="G310" i="22"/>
  <c r="G314" i="22"/>
  <c r="G296" i="22"/>
  <c r="G295" i="22"/>
  <c r="G294" i="22"/>
  <c r="G290" i="22"/>
  <c r="G289" i="22"/>
  <c r="M276" i="21"/>
  <c r="A276" i="21"/>
  <c r="G100" i="21"/>
  <c r="F100" i="21"/>
  <c r="A100" i="21"/>
  <c r="G99" i="21"/>
  <c r="F99" i="21"/>
  <c r="A99" i="21"/>
  <c r="F477" i="21"/>
  <c r="A477" i="21"/>
  <c r="F476" i="21"/>
  <c r="A476" i="21"/>
  <c r="G98" i="21"/>
  <c r="G97" i="21"/>
  <c r="G96" i="21"/>
  <c r="G95" i="21"/>
  <c r="F98" i="21"/>
  <c r="A98" i="21"/>
  <c r="F97" i="21"/>
  <c r="A97" i="21"/>
  <c r="F475" i="21"/>
  <c r="A475" i="21"/>
  <c r="F474" i="21"/>
  <c r="A474" i="21"/>
  <c r="G70" i="21"/>
  <c r="F70" i="21"/>
  <c r="A70" i="21"/>
  <c r="F447" i="21"/>
  <c r="A447" i="21"/>
  <c r="AF5" i="24" l="1"/>
  <c r="AG5" i="24" s="1"/>
  <c r="M382" i="21"/>
  <c r="A382" i="21"/>
  <c r="M381" i="21"/>
  <c r="A381" i="21"/>
  <c r="M380" i="21"/>
  <c r="A380" i="21"/>
  <c r="M373" i="21"/>
  <c r="A373" i="21"/>
  <c r="M372" i="21"/>
  <c r="A372" i="21"/>
  <c r="M371" i="21"/>
  <c r="A371" i="21"/>
  <c r="M370" i="21"/>
  <c r="A370" i="21"/>
  <c r="M369" i="21"/>
  <c r="A369" i="21"/>
  <c r="A368" i="21"/>
  <c r="M367" i="21"/>
  <c r="A367" i="21"/>
  <c r="M366" i="21"/>
  <c r="A366" i="21"/>
  <c r="M365" i="21"/>
  <c r="A365" i="21"/>
  <c r="M364" i="21"/>
  <c r="A364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AH5" i="24" l="1"/>
  <c r="A336" i="2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AI5" i="24" l="1"/>
  <c r="A325" i="2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AJ5" i="24" l="1"/>
  <c r="AK5" i="24" s="1"/>
  <c r="AL5" i="24" s="1"/>
  <c r="G15" i="21"/>
  <c r="F15" i="21"/>
  <c r="A15" i="21"/>
  <c r="F392" i="21"/>
  <c r="A392" i="21"/>
  <c r="F290" i="21"/>
  <c r="F291" i="21"/>
  <c r="F292" i="21"/>
  <c r="F293" i="21"/>
  <c r="F294" i="21"/>
  <c r="F295" i="21"/>
  <c r="F296" i="21"/>
  <c r="F297" i="21"/>
  <c r="F289" i="21"/>
  <c r="A383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AM5" i="24" l="1"/>
  <c r="AN5" i="24" s="1"/>
  <c r="G62" i="21"/>
  <c r="F62" i="21"/>
  <c r="A62" i="21"/>
  <c r="F439" i="21"/>
  <c r="A439" i="21"/>
  <c r="F96" i="21"/>
  <c r="A96" i="21"/>
  <c r="F473" i="21"/>
  <c r="A473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72" i="21"/>
  <c r="A472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AO5" i="24" l="1"/>
  <c r="F151" i="2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F205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67" i="21"/>
  <c r="H90" i="21" s="1"/>
  <c r="H468" i="21"/>
  <c r="H91" i="21" s="1"/>
  <c r="H469" i="21"/>
  <c r="H92" i="21" s="1"/>
  <c r="H470" i="21"/>
  <c r="H93" i="21" s="1"/>
  <c r="H466" i="21"/>
  <c r="H89" i="21" s="1"/>
  <c r="E471" i="21"/>
  <c r="A471" i="21"/>
  <c r="F470" i="21"/>
  <c r="A470" i="21"/>
  <c r="F469" i="21"/>
  <c r="A469" i="21"/>
  <c r="F468" i="21"/>
  <c r="A468" i="21"/>
  <c r="F467" i="21"/>
  <c r="A467" i="21"/>
  <c r="F466" i="21"/>
  <c r="A466" i="21"/>
  <c r="F465" i="21"/>
  <c r="A465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62" i="21"/>
  <c r="H85" i="21" s="1"/>
  <c r="H463" i="21"/>
  <c r="H86" i="21" s="1"/>
  <c r="E464" i="21"/>
  <c r="A464" i="21"/>
  <c r="F463" i="21"/>
  <c r="A463" i="21"/>
  <c r="F462" i="21"/>
  <c r="A462" i="21"/>
  <c r="F461" i="21"/>
  <c r="A461" i="21"/>
  <c r="F460" i="21"/>
  <c r="A460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61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59" i="21"/>
  <c r="A459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91" i="21"/>
  <c r="A391" i="21"/>
  <c r="F390" i="21"/>
  <c r="A390" i="21"/>
  <c r="F389" i="21"/>
  <c r="A389" i="21"/>
  <c r="F388" i="21"/>
  <c r="A388" i="21"/>
  <c r="F112" i="21"/>
  <c r="M112" i="21"/>
  <c r="F111" i="21"/>
  <c r="A112" i="21"/>
  <c r="M111" i="21"/>
  <c r="A111" i="21"/>
  <c r="A110" i="21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S161" i="3"/>
  <c r="P161" i="3"/>
  <c r="F161" i="3"/>
  <c r="M161" i="3"/>
  <c r="A161" i="3"/>
  <c r="S159" i="3"/>
  <c r="P159" i="3"/>
  <c r="F159" i="3"/>
  <c r="M159" i="3"/>
  <c r="A159" i="3"/>
  <c r="M157" i="3"/>
  <c r="S157" i="3"/>
  <c r="P157" i="3"/>
  <c r="F157" i="3"/>
  <c r="AB213" i="14"/>
  <c r="M213" i="14"/>
  <c r="M153" i="3"/>
  <c r="AP5" i="24" l="1"/>
  <c r="F209" i="21"/>
  <c r="F210" i="21"/>
  <c r="F211" i="21"/>
  <c r="F212" i="21"/>
  <c r="F213" i="21"/>
  <c r="F214" i="21"/>
  <c r="F215" i="21"/>
  <c r="F208" i="21"/>
  <c r="F216" i="21"/>
  <c r="S153" i="3"/>
  <c r="P153" i="3"/>
  <c r="A153" i="3"/>
  <c r="S151" i="3"/>
  <c r="P151" i="3"/>
  <c r="S149" i="3"/>
  <c r="P149" i="3"/>
  <c r="M149" i="3"/>
  <c r="M147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A207" i="14"/>
  <c r="AF205" i="14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38" i="21"/>
  <c r="A438" i="21"/>
  <c r="G60" i="21"/>
  <c r="F60" i="21"/>
  <c r="A60" i="21"/>
  <c r="F437" i="21"/>
  <c r="A437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46" i="21"/>
  <c r="A446" i="21"/>
  <c r="F445" i="21"/>
  <c r="A445" i="21"/>
  <c r="F444" i="21"/>
  <c r="A444" i="21"/>
  <c r="F443" i="21"/>
  <c r="A443" i="21"/>
  <c r="A442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AQ5" i="24" l="1"/>
  <c r="F253" i="21"/>
  <c r="AG205" i="14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57" i="21"/>
  <c r="H456" i="21"/>
  <c r="H455" i="21"/>
  <c r="H454" i="21"/>
  <c r="F457" i="21"/>
  <c r="A457" i="21"/>
  <c r="F456" i="21"/>
  <c r="A456" i="21"/>
  <c r="F455" i="21"/>
  <c r="A455" i="21"/>
  <c r="F454" i="21"/>
  <c r="A454" i="21"/>
  <c r="H75" i="21"/>
  <c r="G75" i="21"/>
  <c r="F75" i="21"/>
  <c r="A75" i="21"/>
  <c r="H452" i="21"/>
  <c r="F452" i="21"/>
  <c r="A452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35" i="21"/>
  <c r="H434" i="21"/>
  <c r="H433" i="21"/>
  <c r="H432" i="21"/>
  <c r="H431" i="21"/>
  <c r="H430" i="21"/>
  <c r="H429" i="21"/>
  <c r="H428" i="21"/>
  <c r="H427" i="21"/>
  <c r="G428" i="21"/>
  <c r="G429" i="21"/>
  <c r="G430" i="21"/>
  <c r="G431" i="21"/>
  <c r="G432" i="21"/>
  <c r="G433" i="21"/>
  <c r="G434" i="21"/>
  <c r="G435" i="21"/>
  <c r="G427" i="21"/>
  <c r="E436" i="21"/>
  <c r="A436" i="21"/>
  <c r="F435" i="21"/>
  <c r="A435" i="21"/>
  <c r="F434" i="21"/>
  <c r="A434" i="21"/>
  <c r="F433" i="21"/>
  <c r="A433" i="21"/>
  <c r="F432" i="21"/>
  <c r="A432" i="21"/>
  <c r="F431" i="21"/>
  <c r="A431" i="21"/>
  <c r="F430" i="21"/>
  <c r="A430" i="21"/>
  <c r="F429" i="21"/>
  <c r="A429" i="21"/>
  <c r="F428" i="21"/>
  <c r="A428" i="21"/>
  <c r="F427" i="21"/>
  <c r="A427" i="21"/>
  <c r="F426" i="21"/>
  <c r="A426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24" i="21"/>
  <c r="I423" i="21"/>
  <c r="I422" i="21"/>
  <c r="I421" i="21"/>
  <c r="I420" i="21"/>
  <c r="I419" i="21"/>
  <c r="I418" i="21"/>
  <c r="I417" i="21"/>
  <c r="I416" i="21"/>
  <c r="H417" i="21"/>
  <c r="H418" i="21"/>
  <c r="H419" i="21"/>
  <c r="H420" i="21"/>
  <c r="H421" i="21"/>
  <c r="H422" i="21"/>
  <c r="H423" i="21"/>
  <c r="H424" i="21"/>
  <c r="H416" i="21"/>
  <c r="F424" i="21"/>
  <c r="A424" i="21"/>
  <c r="F423" i="21"/>
  <c r="A423" i="21"/>
  <c r="F422" i="21"/>
  <c r="A422" i="21"/>
  <c r="E425" i="21"/>
  <c r="A425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E414" i="21"/>
  <c r="A414" i="21"/>
  <c r="I413" i="21"/>
  <c r="I412" i="21"/>
  <c r="I411" i="21"/>
  <c r="I410" i="21"/>
  <c r="I409" i="21"/>
  <c r="I408" i="21"/>
  <c r="F413" i="21"/>
  <c r="A413" i="21"/>
  <c r="F412" i="21"/>
  <c r="A412" i="21"/>
  <c r="F411" i="21"/>
  <c r="A411" i="21"/>
  <c r="F410" i="21"/>
  <c r="A410" i="21"/>
  <c r="F409" i="21"/>
  <c r="A409" i="21"/>
  <c r="E406" i="21"/>
  <c r="A406" i="21"/>
  <c r="I403" i="21"/>
  <c r="I405" i="21"/>
  <c r="I404" i="21"/>
  <c r="I402" i="21"/>
  <c r="I401" i="21"/>
  <c r="H402" i="21"/>
  <c r="H403" i="21"/>
  <c r="H404" i="21"/>
  <c r="H405" i="21"/>
  <c r="H401" i="21"/>
  <c r="F405" i="21"/>
  <c r="A405" i="21"/>
  <c r="F404" i="21"/>
  <c r="A404" i="21"/>
  <c r="F403" i="21"/>
  <c r="A403" i="21"/>
  <c r="F402" i="21"/>
  <c r="A402" i="21"/>
  <c r="F415" i="21"/>
  <c r="A415" i="21"/>
  <c r="H407" i="21"/>
  <c r="H408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M175" i="21"/>
  <c r="A175" i="21"/>
  <c r="F172" i="21"/>
  <c r="E179" i="21"/>
  <c r="A179" i="21"/>
  <c r="M178" i="21"/>
  <c r="G178" i="21"/>
  <c r="S178" i="21" s="1"/>
  <c r="A178" i="21"/>
  <c r="M177" i="21"/>
  <c r="G177" i="21"/>
  <c r="S177" i="21" s="1"/>
  <c r="A177" i="21"/>
  <c r="M176" i="21"/>
  <c r="G176" i="21"/>
  <c r="S176" i="21" s="1"/>
  <c r="A176" i="21"/>
  <c r="M174" i="21"/>
  <c r="G174" i="21"/>
  <c r="S174" i="21" s="1"/>
  <c r="A174" i="21"/>
  <c r="M173" i="21"/>
  <c r="G173" i="21"/>
  <c r="S173" i="21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G169" i="21"/>
  <c r="S169" i="21" s="1"/>
  <c r="G168" i="21"/>
  <c r="S168" i="21" s="1"/>
  <c r="M170" i="21"/>
  <c r="A170" i="21"/>
  <c r="F165" i="21"/>
  <c r="E171" i="21"/>
  <c r="A171" i="21"/>
  <c r="M169" i="21"/>
  <c r="A169" i="21"/>
  <c r="M168" i="21"/>
  <c r="A168" i="21"/>
  <c r="M165" i="21"/>
  <c r="A165" i="21"/>
  <c r="AR5" i="24" l="1"/>
  <c r="F167" i="21"/>
  <c r="F184" i="21"/>
  <c r="F174" i="21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410" i="21"/>
  <c r="H411" i="21"/>
  <c r="H412" i="21"/>
  <c r="H413" i="21"/>
  <c r="H409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408" i="21"/>
  <c r="A408" i="21"/>
  <c r="F407" i="21"/>
  <c r="A407" i="21"/>
  <c r="F401" i="21"/>
  <c r="A401" i="21"/>
  <c r="F400" i="21"/>
  <c r="A400" i="21"/>
  <c r="F399" i="21"/>
  <c r="A399" i="21"/>
  <c r="G448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58" i="21"/>
  <c r="A458" i="21"/>
  <c r="H453" i="21"/>
  <c r="F453" i="21"/>
  <c r="A453" i="21"/>
  <c r="H451" i="21"/>
  <c r="F451" i="21"/>
  <c r="A451" i="21"/>
  <c r="H450" i="21"/>
  <c r="F450" i="21"/>
  <c r="A450" i="21"/>
  <c r="H449" i="21"/>
  <c r="F449" i="21"/>
  <c r="A449" i="21"/>
  <c r="F448" i="21"/>
  <c r="A448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97" i="21"/>
  <c r="H396" i="21"/>
  <c r="H395" i="21"/>
  <c r="H394" i="21"/>
  <c r="E398" i="21"/>
  <c r="A398" i="21"/>
  <c r="F393" i="21"/>
  <c r="F394" i="21"/>
  <c r="F395" i="21"/>
  <c r="F396" i="21"/>
  <c r="F397" i="21"/>
  <c r="F440" i="21"/>
  <c r="F387" i="21"/>
  <c r="F16" i="21"/>
  <c r="F63" i="21"/>
  <c r="F10" i="21"/>
  <c r="A63" i="21"/>
  <c r="G393" i="21"/>
  <c r="A397" i="21"/>
  <c r="A396" i="21"/>
  <c r="A395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A167" i="21"/>
  <c r="M166" i="21"/>
  <c r="G166" i="21"/>
  <c r="S166" i="21" s="1"/>
  <c r="A166" i="21"/>
  <c r="E164" i="21"/>
  <c r="G160" i="21"/>
  <c r="S160" i="21" s="1"/>
  <c r="M163" i="21"/>
  <c r="G163" i="21"/>
  <c r="S163" i="21" s="1"/>
  <c r="M162" i="21"/>
  <c r="G162" i="21"/>
  <c r="S162" i="21" s="1"/>
  <c r="M161" i="21"/>
  <c r="G161" i="21"/>
  <c r="S161" i="21" s="1"/>
  <c r="M160" i="21"/>
  <c r="M159" i="21"/>
  <c r="F159" i="21"/>
  <c r="F160" i="21" s="1"/>
  <c r="A480" i="21"/>
  <c r="A479" i="21"/>
  <c r="A478" i="21"/>
  <c r="A441" i="21"/>
  <c r="A440" i="21"/>
  <c r="A394" i="21"/>
  <c r="A393" i="21"/>
  <c r="A387" i="21"/>
  <c r="A386" i="21"/>
  <c r="A385" i="21"/>
  <c r="A384" i="21"/>
  <c r="A7" i="21"/>
  <c r="W3" i="21"/>
  <c r="S3" i="21"/>
  <c r="W5" i="21"/>
  <c r="S5" i="21"/>
  <c r="P5" i="21"/>
  <c r="M5" i="21"/>
  <c r="F5" i="21"/>
  <c r="F3" i="21"/>
  <c r="A482" i="21"/>
  <c r="A481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P143" i="3"/>
  <c r="M143" i="3"/>
  <c r="A143" i="3"/>
  <c r="F132" i="3"/>
  <c r="F120" i="3"/>
  <c r="F242" i="21" s="1"/>
  <c r="E142" i="3"/>
  <c r="A142" i="3"/>
  <c r="P141" i="3"/>
  <c r="M141" i="3"/>
  <c r="G141" i="3"/>
  <c r="A141" i="3"/>
  <c r="P140" i="3"/>
  <c r="M140" i="3"/>
  <c r="G140" i="3"/>
  <c r="A140" i="3"/>
  <c r="P139" i="3"/>
  <c r="M139" i="3"/>
  <c r="G139" i="3"/>
  <c r="A139" i="3"/>
  <c r="P138" i="3"/>
  <c r="M138" i="3"/>
  <c r="G138" i="3"/>
  <c r="A138" i="3"/>
  <c r="P137" i="3"/>
  <c r="M137" i="3"/>
  <c r="G137" i="3"/>
  <c r="A137" i="3"/>
  <c r="P136" i="3"/>
  <c r="M136" i="3"/>
  <c r="G136" i="3"/>
  <c r="A136" i="3"/>
  <c r="P135" i="3"/>
  <c r="M135" i="3"/>
  <c r="G135" i="3"/>
  <c r="F135" i="3"/>
  <c r="A135" i="3"/>
  <c r="P134" i="3"/>
  <c r="M134" i="3"/>
  <c r="G134" i="3"/>
  <c r="A134" i="3"/>
  <c r="P133" i="3"/>
  <c r="M133" i="3"/>
  <c r="G133" i="3"/>
  <c r="F133" i="3"/>
  <c r="A133" i="3"/>
  <c r="P132" i="3"/>
  <c r="M132" i="3"/>
  <c r="A132" i="3"/>
  <c r="E131" i="3"/>
  <c r="A131" i="3"/>
  <c r="P130" i="3"/>
  <c r="M130" i="3"/>
  <c r="G130" i="3"/>
  <c r="A130" i="3"/>
  <c r="P129" i="3"/>
  <c r="M129" i="3"/>
  <c r="G129" i="3"/>
  <c r="A129" i="3"/>
  <c r="P128" i="3"/>
  <c r="M128" i="3"/>
  <c r="G128" i="3"/>
  <c r="A128" i="3"/>
  <c r="P127" i="3"/>
  <c r="M127" i="3"/>
  <c r="G127" i="3"/>
  <c r="A127" i="3"/>
  <c r="P126" i="3"/>
  <c r="M126" i="3"/>
  <c r="G126" i="3"/>
  <c r="A126" i="3"/>
  <c r="P125" i="3"/>
  <c r="M125" i="3"/>
  <c r="G125" i="3"/>
  <c r="A125" i="3"/>
  <c r="P124" i="3"/>
  <c r="M124" i="3"/>
  <c r="G124" i="3"/>
  <c r="A124" i="3"/>
  <c r="P123" i="3"/>
  <c r="M123" i="3"/>
  <c r="G123" i="3"/>
  <c r="A123" i="3"/>
  <c r="P122" i="3"/>
  <c r="M122" i="3"/>
  <c r="G122" i="3"/>
  <c r="A122" i="3"/>
  <c r="P121" i="3"/>
  <c r="M121" i="3"/>
  <c r="G121" i="3"/>
  <c r="A121" i="3"/>
  <c r="A120" i="3"/>
  <c r="P98" i="3"/>
  <c r="M98" i="3"/>
  <c r="G98" i="3"/>
  <c r="F98" i="3"/>
  <c r="A98" i="3"/>
  <c r="F109" i="3"/>
  <c r="F110" i="3" s="1"/>
  <c r="F97" i="3"/>
  <c r="E119" i="3"/>
  <c r="A119" i="3"/>
  <c r="M118" i="3"/>
  <c r="G118" i="3"/>
  <c r="A118" i="3"/>
  <c r="M117" i="3"/>
  <c r="G117" i="3"/>
  <c r="A117" i="3"/>
  <c r="M116" i="3"/>
  <c r="G116" i="3"/>
  <c r="A116" i="3"/>
  <c r="M115" i="3"/>
  <c r="G115" i="3"/>
  <c r="A115" i="3"/>
  <c r="M114" i="3"/>
  <c r="G114" i="3"/>
  <c r="A114" i="3"/>
  <c r="M113" i="3"/>
  <c r="G113" i="3"/>
  <c r="A113" i="3"/>
  <c r="M112" i="3"/>
  <c r="G112" i="3"/>
  <c r="A112" i="3"/>
  <c r="M111" i="3"/>
  <c r="G111" i="3"/>
  <c r="A111" i="3"/>
  <c r="M110" i="3"/>
  <c r="G110" i="3"/>
  <c r="A110" i="3"/>
  <c r="M109" i="3"/>
  <c r="A109" i="3"/>
  <c r="E108" i="3"/>
  <c r="A108" i="3"/>
  <c r="M107" i="3"/>
  <c r="G107" i="3"/>
  <c r="F107" i="3"/>
  <c r="A107" i="3"/>
  <c r="M106" i="3"/>
  <c r="G106" i="3"/>
  <c r="F106" i="3"/>
  <c r="A106" i="3"/>
  <c r="M105" i="3"/>
  <c r="G105" i="3"/>
  <c r="F105" i="3"/>
  <c r="A105" i="3"/>
  <c r="M104" i="3"/>
  <c r="G104" i="3"/>
  <c r="F104" i="3"/>
  <c r="A104" i="3"/>
  <c r="M103" i="3"/>
  <c r="G103" i="3"/>
  <c r="F103" i="3"/>
  <c r="A103" i="3"/>
  <c r="M102" i="3"/>
  <c r="G102" i="3"/>
  <c r="F102" i="3"/>
  <c r="A102" i="3"/>
  <c r="M101" i="3"/>
  <c r="G101" i="3"/>
  <c r="F101" i="3"/>
  <c r="A101" i="3"/>
  <c r="M100" i="3"/>
  <c r="G100" i="3"/>
  <c r="F100" i="3"/>
  <c r="A100" i="3"/>
  <c r="M99" i="3"/>
  <c r="G99" i="3"/>
  <c r="F99" i="3"/>
  <c r="A99" i="3"/>
  <c r="A97" i="3"/>
  <c r="F86" i="3"/>
  <c r="F87" i="3" s="1"/>
  <c r="F75" i="3"/>
  <c r="E96" i="3"/>
  <c r="A96" i="3"/>
  <c r="M95" i="3"/>
  <c r="G95" i="3"/>
  <c r="A95" i="3"/>
  <c r="M94" i="3"/>
  <c r="G94" i="3"/>
  <c r="A94" i="3"/>
  <c r="M93" i="3"/>
  <c r="G93" i="3"/>
  <c r="A93" i="3"/>
  <c r="M92" i="3"/>
  <c r="G92" i="3"/>
  <c r="A92" i="3"/>
  <c r="M91" i="3"/>
  <c r="G91" i="3"/>
  <c r="A91" i="3"/>
  <c r="M90" i="3"/>
  <c r="G90" i="3"/>
  <c r="A90" i="3"/>
  <c r="M89" i="3"/>
  <c r="G89" i="3"/>
  <c r="A89" i="3"/>
  <c r="M88" i="3"/>
  <c r="G88" i="3"/>
  <c r="A88" i="3"/>
  <c r="M87" i="3"/>
  <c r="G87" i="3"/>
  <c r="A87" i="3"/>
  <c r="M86" i="3"/>
  <c r="A86" i="3"/>
  <c r="E85" i="3"/>
  <c r="A85" i="3"/>
  <c r="M84" i="3"/>
  <c r="G84" i="3"/>
  <c r="A84" i="3"/>
  <c r="M83" i="3"/>
  <c r="G83" i="3"/>
  <c r="A83" i="3"/>
  <c r="M82" i="3"/>
  <c r="G82" i="3"/>
  <c r="A82" i="3"/>
  <c r="M81" i="3"/>
  <c r="G81" i="3"/>
  <c r="F81" i="3"/>
  <c r="A81" i="3"/>
  <c r="M80" i="3"/>
  <c r="G80" i="3"/>
  <c r="F80" i="3"/>
  <c r="A80" i="3"/>
  <c r="M79" i="3"/>
  <c r="G79" i="3"/>
  <c r="F79" i="3"/>
  <c r="A79" i="3"/>
  <c r="M78" i="3"/>
  <c r="G78" i="3"/>
  <c r="F78" i="3"/>
  <c r="A78" i="3"/>
  <c r="M77" i="3"/>
  <c r="G77" i="3"/>
  <c r="F77" i="3"/>
  <c r="A77" i="3"/>
  <c r="M76" i="3"/>
  <c r="G76" i="3"/>
  <c r="F76" i="3"/>
  <c r="A76" i="3"/>
  <c r="F83" i="3"/>
  <c r="A75" i="3"/>
  <c r="F64" i="3"/>
  <c r="F73" i="3" s="1"/>
  <c r="F53" i="3"/>
  <c r="E74" i="3"/>
  <c r="A74" i="3"/>
  <c r="M73" i="3"/>
  <c r="G73" i="3"/>
  <c r="A73" i="3"/>
  <c r="M72" i="3"/>
  <c r="G72" i="3"/>
  <c r="A72" i="3"/>
  <c r="M71" i="3"/>
  <c r="G71" i="3"/>
  <c r="A71" i="3"/>
  <c r="M70" i="3"/>
  <c r="G70" i="3"/>
  <c r="A70" i="3"/>
  <c r="M69" i="3"/>
  <c r="G69" i="3"/>
  <c r="A69" i="3"/>
  <c r="M68" i="3"/>
  <c r="G68" i="3"/>
  <c r="A68" i="3"/>
  <c r="M67" i="3"/>
  <c r="G67" i="3"/>
  <c r="A67" i="3"/>
  <c r="M66" i="3"/>
  <c r="G66" i="3"/>
  <c r="A66" i="3"/>
  <c r="M65" i="3"/>
  <c r="G65" i="3"/>
  <c r="A65" i="3"/>
  <c r="M64" i="3"/>
  <c r="A64" i="3"/>
  <c r="E63" i="3"/>
  <c r="A63" i="3"/>
  <c r="M62" i="3"/>
  <c r="G62" i="3"/>
  <c r="A62" i="3"/>
  <c r="M61" i="3"/>
  <c r="G61" i="3"/>
  <c r="A61" i="3"/>
  <c r="M60" i="3"/>
  <c r="G60" i="3"/>
  <c r="A60" i="3"/>
  <c r="M59" i="3"/>
  <c r="G59" i="3"/>
  <c r="A59" i="3"/>
  <c r="M58" i="3"/>
  <c r="G58" i="3"/>
  <c r="A58" i="3"/>
  <c r="M57" i="3"/>
  <c r="G57" i="3"/>
  <c r="A57" i="3"/>
  <c r="M56" i="3"/>
  <c r="G56" i="3"/>
  <c r="A56" i="3"/>
  <c r="M55" i="3"/>
  <c r="G55" i="3"/>
  <c r="A55" i="3"/>
  <c r="M54" i="3"/>
  <c r="G54" i="3"/>
  <c r="A54" i="3"/>
  <c r="F62" i="3"/>
  <c r="A53" i="3"/>
  <c r="F42" i="3"/>
  <c r="F31" i="3"/>
  <c r="F39" i="3" s="1"/>
  <c r="E52" i="3"/>
  <c r="A52" i="3"/>
  <c r="M51" i="3"/>
  <c r="G51" i="3"/>
  <c r="A51" i="3"/>
  <c r="M50" i="3"/>
  <c r="G50" i="3"/>
  <c r="A50" i="3"/>
  <c r="M49" i="3"/>
  <c r="G49" i="3"/>
  <c r="A49" i="3"/>
  <c r="M48" i="3"/>
  <c r="G48" i="3"/>
  <c r="A48" i="3"/>
  <c r="M47" i="3"/>
  <c r="G47" i="3"/>
  <c r="A47" i="3"/>
  <c r="M46" i="3"/>
  <c r="G46" i="3"/>
  <c r="A46" i="3"/>
  <c r="M45" i="3"/>
  <c r="G45" i="3"/>
  <c r="A45" i="3"/>
  <c r="M44" i="3"/>
  <c r="G44" i="3"/>
  <c r="A44" i="3"/>
  <c r="M43" i="3"/>
  <c r="G43" i="3"/>
  <c r="A43" i="3"/>
  <c r="M42" i="3"/>
  <c r="F51" i="3"/>
  <c r="A42" i="3"/>
  <c r="E41" i="3"/>
  <c r="A41" i="3"/>
  <c r="M40" i="3"/>
  <c r="G40" i="3"/>
  <c r="A40" i="3"/>
  <c r="M39" i="3"/>
  <c r="G39" i="3"/>
  <c r="A39" i="3"/>
  <c r="M38" i="3"/>
  <c r="G38" i="3"/>
  <c r="A38" i="3"/>
  <c r="M37" i="3"/>
  <c r="G37" i="3"/>
  <c r="A37" i="3"/>
  <c r="M36" i="3"/>
  <c r="G36" i="3"/>
  <c r="A36" i="3"/>
  <c r="M35" i="3"/>
  <c r="G35" i="3"/>
  <c r="A35" i="3"/>
  <c r="M34" i="3"/>
  <c r="G34" i="3"/>
  <c r="A34" i="3"/>
  <c r="M33" i="3"/>
  <c r="G33" i="3"/>
  <c r="A33" i="3"/>
  <c r="M32" i="3"/>
  <c r="G32" i="3"/>
  <c r="A32" i="3"/>
  <c r="A31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AS5" i="24" l="1"/>
  <c r="G469" i="21"/>
  <c r="G467" i="21"/>
  <c r="G470" i="21"/>
  <c r="G468" i="21"/>
  <c r="G466" i="21"/>
  <c r="G462" i="21"/>
  <c r="G463" i="21"/>
  <c r="G461" i="21"/>
  <c r="G390" i="21"/>
  <c r="G389" i="21"/>
  <c r="G444" i="21"/>
  <c r="G68" i="21"/>
  <c r="G445" i="21"/>
  <c r="G67" i="21"/>
  <c r="G456" i="21"/>
  <c r="G454" i="21"/>
  <c r="G455" i="21"/>
  <c r="G452" i="21"/>
  <c r="G457" i="21"/>
  <c r="F25" i="3"/>
  <c r="G451" i="21"/>
  <c r="G46" i="21"/>
  <c r="G34" i="21"/>
  <c r="G27" i="21"/>
  <c r="G424" i="21"/>
  <c r="G422" i="21"/>
  <c r="G41" i="21"/>
  <c r="G44" i="21"/>
  <c r="G32" i="21"/>
  <c r="G25" i="21"/>
  <c r="G47" i="21"/>
  <c r="G39" i="21"/>
  <c r="G35" i="21"/>
  <c r="G28" i="21"/>
  <c r="G23" i="21"/>
  <c r="G42" i="21"/>
  <c r="G30" i="21"/>
  <c r="G423" i="21"/>
  <c r="G45" i="21"/>
  <c r="G33" i="21"/>
  <c r="G26" i="21"/>
  <c r="G40" i="21"/>
  <c r="G36" i="21"/>
  <c r="G421" i="21"/>
  <c r="G419" i="21"/>
  <c r="G417" i="21"/>
  <c r="G43" i="21"/>
  <c r="G31" i="21"/>
  <c r="G412" i="21"/>
  <c r="G38" i="21"/>
  <c r="G24" i="21"/>
  <c r="G420" i="21"/>
  <c r="G418" i="21"/>
  <c r="G413" i="21"/>
  <c r="G411" i="21"/>
  <c r="G409" i="21"/>
  <c r="G405" i="21"/>
  <c r="G403" i="21"/>
  <c r="G416" i="21"/>
  <c r="G410" i="21"/>
  <c r="G404" i="21"/>
  <c r="G402" i="21"/>
  <c r="G415" i="21"/>
  <c r="G395" i="21"/>
  <c r="G401" i="21"/>
  <c r="G408" i="21"/>
  <c r="G400" i="21"/>
  <c r="G407" i="21"/>
  <c r="G396" i="21"/>
  <c r="G450" i="21"/>
  <c r="G453" i="21"/>
  <c r="G394" i="21"/>
  <c r="G397" i="21"/>
  <c r="G449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AT5" i="24" l="1"/>
  <c r="AU5" i="24" s="1"/>
  <c r="CT139" i="14"/>
  <c r="CN76" i="14"/>
  <c r="CN67" i="14" s="1"/>
  <c r="CF76" i="14"/>
  <c r="BX76" i="14"/>
  <c r="BX67" i="14" s="1"/>
  <c r="BP76" i="14"/>
  <c r="BH76" i="14"/>
  <c r="AZ76" i="14"/>
  <c r="AZ67" i="14" s="1"/>
  <c r="AR76" i="14"/>
  <c r="AR67" i="14" s="1"/>
  <c r="AJ76" i="14"/>
  <c r="AJ67" i="14" s="1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Q91" i="14" s="1"/>
  <c r="AI100" i="14"/>
  <c r="AI91" i="14" s="1"/>
  <c r="CS124" i="14"/>
  <c r="CK124" i="14"/>
  <c r="CK115" i="14" s="1"/>
  <c r="CC124" i="14"/>
  <c r="CC115" i="14" s="1"/>
  <c r="BU124" i="14"/>
  <c r="BU115" i="14" s="1"/>
  <c r="BM124" i="14"/>
  <c r="BE124" i="14"/>
  <c r="BE115" i="14" s="1"/>
  <c r="AW124" i="14"/>
  <c r="AW115" i="14" s="1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M139" i="14" s="1"/>
  <c r="BE148" i="14"/>
  <c r="BE139" i="14" s="1"/>
  <c r="AW148" i="14"/>
  <c r="AO148" i="14"/>
  <c r="AO139" i="14" s="1"/>
  <c r="AG148" i="14"/>
  <c r="AG139" i="14" s="1"/>
  <c r="CQ172" i="14"/>
  <c r="CQ163" i="14" s="1"/>
  <c r="CI172" i="14"/>
  <c r="CI163" i="14" s="1"/>
  <c r="CA172" i="14"/>
  <c r="CA163" i="14" s="1"/>
  <c r="BS172" i="14"/>
  <c r="BS163" i="14" s="1"/>
  <c r="BK172" i="14"/>
  <c r="BK163" i="14" s="1"/>
  <c r="BC172" i="14"/>
  <c r="AU172" i="14"/>
  <c r="AU163" i="14" s="1"/>
  <c r="AM172" i="14"/>
  <c r="AM163" i="14" s="1"/>
  <c r="AD172" i="14"/>
  <c r="AD163" i="14" s="1"/>
  <c r="CT76" i="14"/>
  <c r="CT67" i="14" s="1"/>
  <c r="CL76" i="14"/>
  <c r="CL67" i="14" s="1"/>
  <c r="CD76" i="14"/>
  <c r="CD67" i="14" s="1"/>
  <c r="BV76" i="14"/>
  <c r="BV67" i="14" s="1"/>
  <c r="BN76" i="14"/>
  <c r="BF76" i="14"/>
  <c r="BF67" i="14" s="1"/>
  <c r="AX76" i="14"/>
  <c r="AP76" i="14"/>
  <c r="AP67" i="14" s="1"/>
  <c r="AH76" i="14"/>
  <c r="AH67" i="14" s="1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BS124" i="14"/>
  <c r="BS115" i="14" s="1"/>
  <c r="BK124" i="14"/>
  <c r="BK115" i="14" s="1"/>
  <c r="BC124" i="14"/>
  <c r="AU124" i="14"/>
  <c r="AU115" i="14" s="1"/>
  <c r="AM124" i="14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L115" i="14" s="1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C139" i="14" s="1"/>
  <c r="AE160" i="14"/>
  <c r="AE172" i="14" s="1"/>
  <c r="AE163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BL67" i="14" s="1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W163" i="14" s="1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T67" i="14" s="1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K67" i="14" s="1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CH91" i="14" s="1"/>
  <c r="BZ100" i="14"/>
  <c r="BZ91" i="14" s="1"/>
  <c r="BR100" i="14"/>
  <c r="BR91" i="14" s="1"/>
  <c r="BJ100" i="14"/>
  <c r="BJ91" i="14" s="1"/>
  <c r="BB100" i="14"/>
  <c r="BB91" i="14" s="1"/>
  <c r="AT100" i="14"/>
  <c r="AT91" i="14" s="1"/>
  <c r="AL100" i="14"/>
  <c r="AL91" i="14" s="1"/>
  <c r="AD100" i="14"/>
  <c r="AD91" i="14" s="1"/>
  <c r="CN124" i="14"/>
  <c r="CN115" i="14" s="1"/>
  <c r="CF124" i="14"/>
  <c r="CF115" i="14" s="1"/>
  <c r="BX124" i="14"/>
  <c r="BX115" i="14" s="1"/>
  <c r="BP124" i="14"/>
  <c r="BP115" i="14" s="1"/>
  <c r="BH124" i="14"/>
  <c r="BH115" i="14" s="1"/>
  <c r="AZ124" i="14"/>
  <c r="AR124" i="14"/>
  <c r="AR115" i="14" s="1"/>
  <c r="AJ124" i="14"/>
  <c r="AJ115" i="14" s="1"/>
  <c r="AA124" i="14"/>
  <c r="CN148" i="14"/>
  <c r="CN139" i="14" s="1"/>
  <c r="CF148" i="14"/>
  <c r="CF139" i="14" s="1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T163" i="14" s="1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X163" i="14" s="1"/>
  <c r="AP172" i="14"/>
  <c r="AH172" i="14"/>
  <c r="AH163" i="14" s="1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I91" i="14" s="1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O115" i="14" s="1"/>
  <c r="BG124" i="14"/>
  <c r="BG115" i="14" s="1"/>
  <c r="AY124" i="14"/>
  <c r="AY115" i="14" s="1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O139" i="14" s="1"/>
  <c r="BG148" i="14"/>
  <c r="BG139" i="14" s="1"/>
  <c r="AY148" i="14"/>
  <c r="AY139" i="14" s="1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U163" i="14" s="1"/>
  <c r="BM172" i="14"/>
  <c r="BM163" i="14" s="1"/>
  <c r="BE172" i="14"/>
  <c r="BE163" i="14" s="1"/>
  <c r="AW172" i="14"/>
  <c r="AW163" i="14" s="1"/>
  <c r="AO172" i="14"/>
  <c r="AO163" i="14" s="1"/>
  <c r="BO67" i="14"/>
  <c r="BT163" i="14"/>
  <c r="AR91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CE67" i="14"/>
  <c r="BW67" i="14"/>
  <c r="BG67" i="14"/>
  <c r="AQ67" i="14"/>
  <c r="CF91" i="14"/>
  <c r="BX91" i="14"/>
  <c r="BP91" i="14"/>
  <c r="CD91" i="14"/>
  <c r="BM115" i="14"/>
  <c r="AG115" i="14"/>
  <c r="BP163" i="14"/>
  <c r="CM67" i="14"/>
  <c r="AY67" i="14"/>
  <c r="AN91" i="14"/>
  <c r="AH139" i="14"/>
  <c r="BL91" i="14"/>
  <c r="BK91" i="14"/>
  <c r="BN139" i="14"/>
  <c r="AX139" i="14"/>
  <c r="BK139" i="14"/>
  <c r="CS115" i="14"/>
  <c r="CR115" i="14"/>
  <c r="AV115" i="14"/>
  <c r="CA115" i="14"/>
  <c r="BC115" i="14"/>
  <c r="AM115" i="14"/>
  <c r="CD139" i="14"/>
  <c r="CM91" i="14"/>
  <c r="AA93" i="14"/>
  <c r="AN115" i="14"/>
  <c r="AF115" i="14"/>
  <c r="AG163" i="14"/>
  <c r="CR67" i="14"/>
  <c r="CA67" i="14"/>
  <c r="CJ115" i="14"/>
  <c r="CB115" i="14"/>
  <c r="BT115" i="14"/>
  <c r="BD115" i="14"/>
  <c r="BB139" i="14"/>
  <c r="CB67" i="14"/>
  <c r="BB67" i="14"/>
  <c r="BQ115" i="14"/>
  <c r="Z163" i="14"/>
  <c r="AJ139" i="14"/>
  <c r="AV163" i="14"/>
  <c r="AN163" i="14"/>
  <c r="AF163" i="14"/>
  <c r="CR163" i="14"/>
  <c r="CJ163" i="14"/>
  <c r="CF67" i="14"/>
  <c r="BH67" i="14"/>
  <c r="BL115" i="14"/>
  <c r="CH163" i="14"/>
  <c r="BN67" i="14"/>
  <c r="AX67" i="14"/>
  <c r="AP139" i="14"/>
  <c r="BF139" i="14"/>
  <c r="BP67" i="14"/>
  <c r="AA88" i="14"/>
  <c r="AA100" i="14" s="1"/>
  <c r="AT115" i="14"/>
  <c r="BC163" i="14"/>
  <c r="CT91" i="14"/>
  <c r="CL91" i="14"/>
  <c r="BV91" i="14"/>
  <c r="BN91" i="14"/>
  <c r="BF91" i="14"/>
  <c r="AX91" i="14"/>
  <c r="AP91" i="14"/>
  <c r="AH91" i="14"/>
  <c r="AZ115" i="14"/>
  <c r="BY163" i="14"/>
  <c r="AC163" i="14"/>
  <c r="AK163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Z91" i="14"/>
  <c r="AP163" i="14"/>
  <c r="Z139" i="14"/>
  <c r="F3" i="14"/>
  <c r="AV5" i="24" l="1"/>
  <c r="AA91" i="14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Z5" i="21" l="1"/>
  <c r="Z3" i="3"/>
  <c r="Z5" i="22"/>
  <c r="Z5" i="23"/>
  <c r="AW5" i="24"/>
  <c r="AB124" i="14"/>
  <c r="AD139" i="14"/>
  <c r="AA115" i="14"/>
  <c r="Z5" i="14"/>
  <c r="Z4" i="3"/>
  <c r="Z4" i="23" s="1"/>
  <c r="AA5" i="3"/>
  <c r="Z5" i="20"/>
  <c r="AA5" i="23" l="1"/>
  <c r="AA5" i="22"/>
  <c r="AA5" i="21"/>
  <c r="Z150" i="23"/>
  <c r="Z237" i="22"/>
  <c r="Z3" i="23"/>
  <c r="Z3" i="22"/>
  <c r="Z3" i="21"/>
  <c r="Z12" i="21"/>
  <c r="Z347" i="21"/>
  <c r="Z355" i="21"/>
  <c r="Z100" i="21"/>
  <c r="Z352" i="21"/>
  <c r="Z99" i="21"/>
  <c r="Z15" i="21"/>
  <c r="Z62" i="21"/>
  <c r="Z95" i="21"/>
  <c r="Z70" i="21"/>
  <c r="Z98" i="21"/>
  <c r="Z337" i="21"/>
  <c r="Z331" i="21"/>
  <c r="Z75" i="21"/>
  <c r="Z51" i="21"/>
  <c r="W51" i="21" s="1"/>
  <c r="Z35" i="21"/>
  <c r="W35" i="21" s="1"/>
  <c r="Z31" i="21"/>
  <c r="Z18" i="21"/>
  <c r="Z84" i="21"/>
  <c r="Z50" i="21"/>
  <c r="Z39" i="21"/>
  <c r="Z28" i="21"/>
  <c r="W28" i="21" s="1"/>
  <c r="Z97" i="21"/>
  <c r="Z228" i="21"/>
  <c r="Z229" i="21" s="1"/>
  <c r="Z92" i="21"/>
  <c r="Z54" i="21"/>
  <c r="W54" i="21" s="1"/>
  <c r="Z44" i="21"/>
  <c r="W44" i="21" s="1"/>
  <c r="Z27" i="21"/>
  <c r="W27" i="21" s="1"/>
  <c r="Z93" i="21"/>
  <c r="Z52" i="21"/>
  <c r="W52" i="21" s="1"/>
  <c r="Z56" i="21"/>
  <c r="W56" i="21" s="1"/>
  <c r="Z96" i="21"/>
  <c r="Z231" i="21"/>
  <c r="Z89" i="21"/>
  <c r="Z91" i="21"/>
  <c r="Z86" i="21"/>
  <c r="Z80" i="21"/>
  <c r="Z58" i="21"/>
  <c r="W58" i="21" s="1"/>
  <c r="Z47" i="21"/>
  <c r="W47" i="21" s="1"/>
  <c r="Z42" i="21"/>
  <c r="W42" i="21" s="1"/>
  <c r="Z26" i="21"/>
  <c r="W26" i="21" s="1"/>
  <c r="Z73" i="21"/>
  <c r="Z232" i="21"/>
  <c r="Z90" i="21"/>
  <c r="Z85" i="21"/>
  <c r="Z82" i="21"/>
  <c r="Z79" i="21"/>
  <c r="Z57" i="21"/>
  <c r="W57" i="21" s="1"/>
  <c r="Z46" i="21"/>
  <c r="W46" i="21" s="1"/>
  <c r="Z41" i="21"/>
  <c r="W41" i="21" s="1"/>
  <c r="Z25" i="21"/>
  <c r="W25" i="21" s="1"/>
  <c r="Z230" i="21"/>
  <c r="Z267" i="21" s="1"/>
  <c r="Z175" i="22" s="1"/>
  <c r="Z17" i="21"/>
  <c r="Z60" i="21"/>
  <c r="Z68" i="21"/>
  <c r="Z78" i="21"/>
  <c r="Z55" i="21"/>
  <c r="W55" i="21" s="1"/>
  <c r="Z45" i="21"/>
  <c r="W45" i="21" s="1"/>
  <c r="Z32" i="21"/>
  <c r="W32" i="21" s="1"/>
  <c r="Z24" i="21"/>
  <c r="Z19" i="21"/>
  <c r="Z40" i="21"/>
  <c r="W40" i="21" s="1"/>
  <c r="Z67" i="21"/>
  <c r="Z34" i="21"/>
  <c r="W34" i="21" s="1"/>
  <c r="Z61" i="21"/>
  <c r="Z36" i="21"/>
  <c r="W36" i="21" s="1"/>
  <c r="Z53" i="21"/>
  <c r="W53" i="21" s="1"/>
  <c r="Z33" i="21"/>
  <c r="W33" i="21" s="1"/>
  <c r="Z13" i="21"/>
  <c r="Z72" i="21"/>
  <c r="Z76" i="21"/>
  <c r="Z20" i="21"/>
  <c r="Z74" i="21"/>
  <c r="Z77" i="21"/>
  <c r="Z43" i="21"/>
  <c r="W43" i="21" s="1"/>
  <c r="Z353" i="21"/>
  <c r="Z354" i="21" s="1"/>
  <c r="AX5" i="24"/>
  <c r="Z4" i="21"/>
  <c r="Z4" i="22"/>
  <c r="AA5" i="14"/>
  <c r="AB115" i="14"/>
  <c r="AB5" i="3"/>
  <c r="AA3" i="3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Z227" i="21" l="1"/>
  <c r="Z338" i="21"/>
  <c r="Z357" i="21"/>
  <c r="Z475" i="21" s="1"/>
  <c r="Z356" i="21"/>
  <c r="AA215" i="14"/>
  <c r="Z19" i="22"/>
  <c r="W19" i="22" s="1"/>
  <c r="W19" i="21"/>
  <c r="W17" i="21"/>
  <c r="Z17" i="22"/>
  <c r="W17" i="22" s="1"/>
  <c r="Z16" i="21"/>
  <c r="Z52" i="22"/>
  <c r="W52" i="22" s="1"/>
  <c r="W85" i="21"/>
  <c r="Z47" i="22"/>
  <c r="W47" i="22" s="1"/>
  <c r="W80" i="21"/>
  <c r="W93" i="21"/>
  <c r="Z60" i="22"/>
  <c r="W60" i="22" s="1"/>
  <c r="W39" i="21"/>
  <c r="Z38" i="21"/>
  <c r="Z171" i="23"/>
  <c r="Z258" i="22"/>
  <c r="W24" i="21"/>
  <c r="Z23" i="21"/>
  <c r="W90" i="21"/>
  <c r="Z57" i="22"/>
  <c r="W57" i="22" s="1"/>
  <c r="W86" i="21"/>
  <c r="Z53" i="22"/>
  <c r="W53" i="22" s="1"/>
  <c r="W50" i="21"/>
  <c r="Z49" i="21"/>
  <c r="Z157" i="23"/>
  <c r="Z244" i="22"/>
  <c r="Z15" i="22"/>
  <c r="W15" i="22" s="1"/>
  <c r="Z12" i="23"/>
  <c r="W12" i="23" s="1"/>
  <c r="W15" i="21"/>
  <c r="W100" i="21"/>
  <c r="Z36" i="23"/>
  <c r="W36" i="23" s="1"/>
  <c r="Z67" i="22"/>
  <c r="W67" i="22" s="1"/>
  <c r="W13" i="21"/>
  <c r="Z13" i="22"/>
  <c r="W13" i="22" s="1"/>
  <c r="Z437" i="21"/>
  <c r="Z27" i="22"/>
  <c r="W27" i="22" s="1"/>
  <c r="W60" i="21"/>
  <c r="Z19" i="23"/>
  <c r="W19" i="23" s="1"/>
  <c r="Z42" i="22"/>
  <c r="W42" i="22" s="1"/>
  <c r="W75" i="21"/>
  <c r="W77" i="21"/>
  <c r="Z44" i="22"/>
  <c r="W44" i="22" s="1"/>
  <c r="Z269" i="21"/>
  <c r="Z177" i="22" s="1"/>
  <c r="Z58" i="22"/>
  <c r="W58" i="22" s="1"/>
  <c r="W91" i="21"/>
  <c r="Z51" i="22"/>
  <c r="W51" i="22" s="1"/>
  <c r="W84" i="21"/>
  <c r="Z83" i="21"/>
  <c r="Z243" i="22"/>
  <c r="Z156" i="23"/>
  <c r="Z21" i="23"/>
  <c r="W21" i="23" s="1"/>
  <c r="Z29" i="22"/>
  <c r="W29" i="22" s="1"/>
  <c r="W62" i="21"/>
  <c r="Z41" i="22"/>
  <c r="W41" i="22" s="1"/>
  <c r="W74" i="21"/>
  <c r="Z20" i="23"/>
  <c r="W20" i="23" s="1"/>
  <c r="W61" i="21"/>
  <c r="Z28" i="22"/>
  <c r="W28" i="22" s="1"/>
  <c r="W73" i="21"/>
  <c r="Z40" i="22"/>
  <c r="W40" i="22" s="1"/>
  <c r="W89" i="21"/>
  <c r="Z56" i="22"/>
  <c r="W56" i="22" s="1"/>
  <c r="Z88" i="21"/>
  <c r="W18" i="21"/>
  <c r="Z18" i="22"/>
  <c r="W18" i="22" s="1"/>
  <c r="Z65" i="22"/>
  <c r="W65" i="22" s="1"/>
  <c r="W98" i="21"/>
  <c r="Z34" i="23"/>
  <c r="W34" i="23" s="1"/>
  <c r="Z66" i="22"/>
  <c r="W66" i="22" s="1"/>
  <c r="W99" i="21"/>
  <c r="Z35" i="23"/>
  <c r="W35" i="23" s="1"/>
  <c r="Z172" i="23"/>
  <c r="Z259" i="22"/>
  <c r="W20" i="21"/>
  <c r="Z20" i="22"/>
  <c r="W20" i="22" s="1"/>
  <c r="Z268" i="21"/>
  <c r="Z176" i="22" s="1"/>
  <c r="Z59" i="22"/>
  <c r="W59" i="22" s="1"/>
  <c r="W92" i="21"/>
  <c r="W31" i="21"/>
  <c r="Z30" i="21"/>
  <c r="Z166" i="23"/>
  <c r="Z253" i="22"/>
  <c r="AA340" i="21"/>
  <c r="AA352" i="21"/>
  <c r="AA347" i="21"/>
  <c r="AA331" i="21"/>
  <c r="AA230" i="21"/>
  <c r="AA228" i="21"/>
  <c r="AA232" i="21"/>
  <c r="AA269" i="21" s="1"/>
  <c r="AA177" i="22" s="1"/>
  <c r="AA231" i="21"/>
  <c r="AA268" i="21" s="1"/>
  <c r="AA176" i="22" s="1"/>
  <c r="AA355" i="21"/>
  <c r="Z43" i="22"/>
  <c r="W43" i="22" s="1"/>
  <c r="W76" i="21"/>
  <c r="W78" i="21"/>
  <c r="Z45" i="22"/>
  <c r="W45" i="22" s="1"/>
  <c r="W96" i="21"/>
  <c r="Z32" i="23"/>
  <c r="W32" i="23" s="1"/>
  <c r="Z63" i="22"/>
  <c r="W63" i="22" s="1"/>
  <c r="Z265" i="21"/>
  <c r="W70" i="21"/>
  <c r="Z26" i="23"/>
  <c r="W26" i="23" s="1"/>
  <c r="Z37" i="22"/>
  <c r="W37" i="22" s="1"/>
  <c r="AA237" i="22"/>
  <c r="Z28" i="23"/>
  <c r="W28" i="23" s="1"/>
  <c r="Z49" i="22"/>
  <c r="W49" i="22" s="1"/>
  <c r="W82" i="21"/>
  <c r="AB5" i="23"/>
  <c r="AB5" i="22"/>
  <c r="AB5" i="21"/>
  <c r="Z266" i="21"/>
  <c r="Z174" i="22" s="1"/>
  <c r="Z39" i="22"/>
  <c r="W39" i="22" s="1"/>
  <c r="W72" i="21"/>
  <c r="Z71" i="21"/>
  <c r="W67" i="21"/>
  <c r="Z34" i="22"/>
  <c r="W34" i="22" s="1"/>
  <c r="Z444" i="21"/>
  <c r="Z305" i="22" s="1"/>
  <c r="Z66" i="21"/>
  <c r="W68" i="21"/>
  <c r="Z35" i="22"/>
  <c r="W35" i="22" s="1"/>
  <c r="W79" i="21"/>
  <c r="Z46" i="22"/>
  <c r="W46" i="22" s="1"/>
  <c r="Z33" i="23"/>
  <c r="W33" i="23" s="1"/>
  <c r="Z64" i="22"/>
  <c r="W64" i="22" s="1"/>
  <c r="Z474" i="21"/>
  <c r="W97" i="21"/>
  <c r="Z31" i="23"/>
  <c r="W31" i="23" s="1"/>
  <c r="W95" i="21"/>
  <c r="Z62" i="22"/>
  <c r="W62" i="22" s="1"/>
  <c r="Z12" i="22"/>
  <c r="W12" i="22" s="1"/>
  <c r="W12" i="21"/>
  <c r="Z11" i="21"/>
  <c r="AA150" i="23"/>
  <c r="AA3" i="21"/>
  <c r="AA3" i="23"/>
  <c r="AA3" i="22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B5" i="20"/>
  <c r="AC5" i="3"/>
  <c r="AB5" i="14"/>
  <c r="AA353" i="21" l="1"/>
  <c r="AA354" i="21" s="1"/>
  <c r="AA357" i="21" s="1"/>
  <c r="Z218" i="23"/>
  <c r="Z336" i="22"/>
  <c r="Z38" i="22"/>
  <c r="W38" i="22" s="1"/>
  <c r="Z27" i="23"/>
  <c r="W27" i="23" s="1"/>
  <c r="W71" i="21"/>
  <c r="AA172" i="23"/>
  <c r="AA259" i="22"/>
  <c r="AA258" i="22"/>
  <c r="AA171" i="23"/>
  <c r="Z203" i="23"/>
  <c r="Z298" i="22"/>
  <c r="Z30" i="23"/>
  <c r="W30" i="23" s="1"/>
  <c r="W88" i="21"/>
  <c r="Z55" i="22"/>
  <c r="W55" i="22" s="1"/>
  <c r="W83" i="21"/>
  <c r="Z50" i="22"/>
  <c r="W50" i="22" s="1"/>
  <c r="Z29" i="23"/>
  <c r="W29" i="23" s="1"/>
  <c r="AA159" i="23"/>
  <c r="AA246" i="22"/>
  <c r="Z15" i="23"/>
  <c r="W15" i="23" s="1"/>
  <c r="Z22" i="21"/>
  <c r="Z9" i="21" s="1"/>
  <c r="W23" i="21"/>
  <c r="Z23" i="22"/>
  <c r="W23" i="22" s="1"/>
  <c r="AA265" i="21"/>
  <c r="AA173" i="22" s="1"/>
  <c r="W49" i="21"/>
  <c r="Z26" i="22"/>
  <c r="W26" i="22" s="1"/>
  <c r="Z18" i="23"/>
  <c r="W18" i="23" s="1"/>
  <c r="W66" i="21"/>
  <c r="Z33" i="22"/>
  <c r="W33" i="22" s="1"/>
  <c r="Z64" i="21"/>
  <c r="Z25" i="23"/>
  <c r="W25" i="23" s="1"/>
  <c r="AA267" i="21"/>
  <c r="AA175" i="22" s="1"/>
  <c r="Z217" i="23"/>
  <c r="Z335" i="22"/>
  <c r="AB337" i="21"/>
  <c r="AB352" i="21"/>
  <c r="AB347" i="21"/>
  <c r="AB340" i="21"/>
  <c r="AB230" i="21"/>
  <c r="AB267" i="21" s="1"/>
  <c r="AB175" i="22" s="1"/>
  <c r="AB331" i="21"/>
  <c r="AB232" i="21"/>
  <c r="AB269" i="21" s="1"/>
  <c r="AB177" i="22" s="1"/>
  <c r="AB228" i="21"/>
  <c r="AB231" i="21"/>
  <c r="AB268" i="21" s="1"/>
  <c r="AB176" i="22" s="1"/>
  <c r="AB229" i="21"/>
  <c r="AB266" i="21" s="1"/>
  <c r="AB174" i="22" s="1"/>
  <c r="AB355" i="21"/>
  <c r="AA229" i="21"/>
  <c r="Z16" i="23"/>
  <c r="W16" i="23" s="1"/>
  <c r="W30" i="21"/>
  <c r="Z24" i="22"/>
  <c r="W24" i="22" s="1"/>
  <c r="AB215" i="14"/>
  <c r="Z11" i="23"/>
  <c r="W11" i="23" s="1"/>
  <c r="Z11" i="22"/>
  <c r="W11" i="22" s="1"/>
  <c r="W11" i="21"/>
  <c r="AB237" i="22"/>
  <c r="Z17" i="23"/>
  <c r="W17" i="23" s="1"/>
  <c r="W38" i="21"/>
  <c r="Z25" i="22"/>
  <c r="W25" i="22" s="1"/>
  <c r="AC5" i="23"/>
  <c r="AC5" i="22"/>
  <c r="AC5" i="21"/>
  <c r="AB150" i="23"/>
  <c r="Z173" i="22"/>
  <c r="Z264" i="21"/>
  <c r="AA253" i="22"/>
  <c r="AA166" i="23"/>
  <c r="Z13" i="23"/>
  <c r="W13" i="23" s="1"/>
  <c r="Z16" i="22"/>
  <c r="W16" i="22" s="1"/>
  <c r="W16" i="21"/>
  <c r="Z173" i="23"/>
  <c r="Z260" i="22"/>
  <c r="AA4" i="21"/>
  <c r="AA4" i="23"/>
  <c r="AA4" i="22"/>
  <c r="AC5" i="14"/>
  <c r="AC5" i="20"/>
  <c r="AD5" i="3"/>
  <c r="AB3" i="3"/>
  <c r="AA356" i="21" l="1"/>
  <c r="AB159" i="23"/>
  <c r="AB246" i="22"/>
  <c r="AC340" i="21"/>
  <c r="AC331" i="21"/>
  <c r="AC338" i="21" s="1"/>
  <c r="AC352" i="21"/>
  <c r="AC337" i="21"/>
  <c r="AC347" i="21"/>
  <c r="AC353" i="21" s="1"/>
  <c r="AC354" i="21" s="1"/>
  <c r="AC357" i="21" s="1"/>
  <c r="AC230" i="21"/>
  <c r="AC267" i="21" s="1"/>
  <c r="AC175" i="22" s="1"/>
  <c r="AC232" i="21"/>
  <c r="AC269" i="21" s="1"/>
  <c r="AC177" i="22" s="1"/>
  <c r="AC231" i="21"/>
  <c r="AC268" i="21" s="1"/>
  <c r="AC176" i="22" s="1"/>
  <c r="AC228" i="21"/>
  <c r="AB259" i="22"/>
  <c r="AB172" i="23"/>
  <c r="AB166" i="23"/>
  <c r="AB253" i="22"/>
  <c r="AC237" i="22"/>
  <c r="AB353" i="21"/>
  <c r="AB354" i="21" s="1"/>
  <c r="AB258" i="22"/>
  <c r="AB171" i="23"/>
  <c r="Z23" i="23"/>
  <c r="W23" i="23" s="1"/>
  <c r="W64" i="21"/>
  <c r="Z31" i="22"/>
  <c r="W31" i="22" s="1"/>
  <c r="Z8" i="21"/>
  <c r="W9" i="21"/>
  <c r="Z9" i="23"/>
  <c r="W9" i="23" s="1"/>
  <c r="Z9" i="22"/>
  <c r="W9" i="22" s="1"/>
  <c r="AC150" i="23"/>
  <c r="AB227" i="21"/>
  <c r="AD5" i="23"/>
  <c r="AD5" i="22"/>
  <c r="AD5" i="21"/>
  <c r="AB265" i="21"/>
  <c r="AB173" i="22" s="1"/>
  <c r="AB156" i="23"/>
  <c r="AB243" i="22"/>
  <c r="AA266" i="21"/>
  <c r="AA174" i="22" s="1"/>
  <c r="AA227" i="21"/>
  <c r="AC215" i="14"/>
  <c r="Z91" i="23"/>
  <c r="Z172" i="22"/>
  <c r="AB338" i="21"/>
  <c r="W22" i="21"/>
  <c r="Z22" i="22"/>
  <c r="W22" i="22" s="1"/>
  <c r="Z14" i="23"/>
  <c r="W14" i="23" s="1"/>
  <c r="AA173" i="23"/>
  <c r="AA260" i="22"/>
  <c r="AB3" i="21"/>
  <c r="AB3" i="23"/>
  <c r="AB3" i="22"/>
  <c r="AE5" i="3"/>
  <c r="AB4" i="3"/>
  <c r="AD5" i="20"/>
  <c r="AD5" i="14"/>
  <c r="AF5" i="3"/>
  <c r="AC157" i="23" l="1"/>
  <c r="AC244" i="22"/>
  <c r="AF5" i="23"/>
  <c r="AF150" i="23" s="1"/>
  <c r="AF5" i="22"/>
  <c r="AF237" i="22" s="1"/>
  <c r="AF5" i="21"/>
  <c r="AC260" i="22"/>
  <c r="AC173" i="23"/>
  <c r="AE5" i="14"/>
  <c r="AE5" i="23"/>
  <c r="AE5" i="22"/>
  <c r="AE5" i="21"/>
  <c r="AD215" i="14"/>
  <c r="AC265" i="21"/>
  <c r="AC173" i="22" s="1"/>
  <c r="AC159" i="23"/>
  <c r="AC246" i="22"/>
  <c r="AD331" i="21"/>
  <c r="AD338" i="21" s="1"/>
  <c r="AD352" i="21"/>
  <c r="AD347" i="21"/>
  <c r="AD232" i="21"/>
  <c r="AD269" i="21" s="1"/>
  <c r="AD177" i="22" s="1"/>
  <c r="AD231" i="21"/>
  <c r="AD268" i="21" s="1"/>
  <c r="AD176" i="22" s="1"/>
  <c r="AD228" i="21"/>
  <c r="AD229" i="21" s="1"/>
  <c r="AD266" i="21" s="1"/>
  <c r="AD174" i="22" s="1"/>
  <c r="AD230" i="21"/>
  <c r="AD267" i="21" s="1"/>
  <c r="AD175" i="22" s="1"/>
  <c r="AD337" i="21"/>
  <c r="AD355" i="21"/>
  <c r="AC229" i="21"/>
  <c r="AC266" i="21" s="1"/>
  <c r="AC174" i="22" s="1"/>
  <c r="AF5" i="14"/>
  <c r="AB157" i="23"/>
  <c r="AB244" i="22"/>
  <c r="AD237" i="22"/>
  <c r="Z8" i="23"/>
  <c r="Z8" i="22"/>
  <c r="AB357" i="21"/>
  <c r="AB356" i="21"/>
  <c r="AC253" i="22"/>
  <c r="AC166" i="23"/>
  <c r="AC156" i="23"/>
  <c r="AC243" i="22"/>
  <c r="AD150" i="23"/>
  <c r="AC355" i="21"/>
  <c r="AC171" i="23"/>
  <c r="AC258" i="22"/>
  <c r="AB4" i="21"/>
  <c r="AB4" i="23"/>
  <c r="AB4" i="22"/>
  <c r="AG5" i="3"/>
  <c r="AG5" i="14" s="1"/>
  <c r="AE5" i="20"/>
  <c r="AF5" i="20"/>
  <c r="AC3" i="3"/>
  <c r="AD353" i="21" l="1"/>
  <c r="AD354" i="21" s="1"/>
  <c r="AD357" i="21" s="1"/>
  <c r="AH5" i="3"/>
  <c r="AI5" i="3" s="1"/>
  <c r="AD356" i="21"/>
  <c r="AD253" i="22"/>
  <c r="AD166" i="23"/>
  <c r="AH5" i="22"/>
  <c r="AH237" i="22" s="1"/>
  <c r="AH5" i="23"/>
  <c r="AH150" i="23" s="1"/>
  <c r="AD227" i="21"/>
  <c r="AD244" i="22"/>
  <c r="AD157" i="23"/>
  <c r="AF331" i="21"/>
  <c r="AF338" i="21" s="1"/>
  <c r="AF340" i="21"/>
  <c r="AF228" i="21"/>
  <c r="AF229" i="21" s="1"/>
  <c r="AF266" i="21" s="1"/>
  <c r="AF174" i="22" s="1"/>
  <c r="AF347" i="21"/>
  <c r="AF353" i="21" s="1"/>
  <c r="AF354" i="21" s="1"/>
  <c r="AF357" i="21" s="1"/>
  <c r="AF337" i="21"/>
  <c r="AF231" i="21"/>
  <c r="AF268" i="21" s="1"/>
  <c r="AF176" i="22" s="1"/>
  <c r="AF352" i="21"/>
  <c r="AF232" i="21"/>
  <c r="AF269" i="21" s="1"/>
  <c r="AF177" i="22" s="1"/>
  <c r="AF230" i="21"/>
  <c r="AF267" i="21" s="1"/>
  <c r="AF175" i="22" s="1"/>
  <c r="AD259" i="22"/>
  <c r="AD172" i="23"/>
  <c r="AD243" i="22"/>
  <c r="AD156" i="23"/>
  <c r="AC227" i="21"/>
  <c r="AG5" i="23"/>
  <c r="AG5" i="22"/>
  <c r="AG5" i="21"/>
  <c r="AE340" i="21"/>
  <c r="AE337" i="21"/>
  <c r="AE352" i="21"/>
  <c r="AE347" i="21"/>
  <c r="AE231" i="21"/>
  <c r="AE268" i="21" s="1"/>
  <c r="AE176" i="22" s="1"/>
  <c r="AE331" i="21"/>
  <c r="AE338" i="21" s="1"/>
  <c r="AE232" i="21"/>
  <c r="AE269" i="21" s="1"/>
  <c r="AE177" i="22" s="1"/>
  <c r="AE228" i="21"/>
  <c r="AE229" i="21" s="1"/>
  <c r="AE230" i="21"/>
  <c r="AE355" i="21"/>
  <c r="AD171" i="23"/>
  <c r="AD258" i="22"/>
  <c r="AD265" i="21"/>
  <c r="AD173" i="22" s="1"/>
  <c r="AE237" i="22"/>
  <c r="AC259" i="22"/>
  <c r="AC172" i="23"/>
  <c r="AE150" i="23"/>
  <c r="AC356" i="21"/>
  <c r="AG5" i="20"/>
  <c r="AB173" i="23"/>
  <c r="AB260" i="22"/>
  <c r="AE215" i="14"/>
  <c r="AC3" i="21"/>
  <c r="AC3" i="23"/>
  <c r="AC3" i="22"/>
  <c r="AC4" i="3"/>
  <c r="AH5" i="14"/>
  <c r="AF215" i="14" l="1"/>
  <c r="AG215" i="14" s="1"/>
  <c r="AH215" i="14" s="1"/>
  <c r="AH5" i="21"/>
  <c r="AH228" i="21" s="1"/>
  <c r="AH5" i="20"/>
  <c r="AF173" i="23"/>
  <c r="AF260" i="22"/>
  <c r="AE244" i="22"/>
  <c r="AE157" i="23"/>
  <c r="AE266" i="21"/>
  <c r="AE174" i="22" s="1"/>
  <c r="AE227" i="21"/>
  <c r="AF157" i="23"/>
  <c r="AF244" i="22"/>
  <c r="AF253" i="22"/>
  <c r="AF166" i="23"/>
  <c r="AF265" i="21"/>
  <c r="AF173" i="22" s="1"/>
  <c r="AG150" i="23"/>
  <c r="AF243" i="22"/>
  <c r="AF156" i="23"/>
  <c r="AE253" i="22"/>
  <c r="AE166" i="23"/>
  <c r="AE172" i="23"/>
  <c r="AE259" i="22"/>
  <c r="AE171" i="23"/>
  <c r="AE258" i="22"/>
  <c r="AF246" i="22"/>
  <c r="AF159" i="23"/>
  <c r="AH340" i="21"/>
  <c r="AH347" i="21"/>
  <c r="AH352" i="21"/>
  <c r="AH230" i="21"/>
  <c r="AH267" i="21" s="1"/>
  <c r="AH175" i="22" s="1"/>
  <c r="AH231" i="21"/>
  <c r="AH268" i="21" s="1"/>
  <c r="AH176" i="22" s="1"/>
  <c r="AH337" i="21"/>
  <c r="AH232" i="21"/>
  <c r="AH269" i="21" s="1"/>
  <c r="AH177" i="22" s="1"/>
  <c r="AI5" i="23"/>
  <c r="AI5" i="22"/>
  <c r="AI5" i="21"/>
  <c r="AE243" i="22"/>
  <c r="AE156" i="23"/>
  <c r="AE267" i="21"/>
  <c r="AE175" i="22" s="1"/>
  <c r="AE159" i="23"/>
  <c r="AE246" i="22"/>
  <c r="AF227" i="21"/>
  <c r="AE265" i="21"/>
  <c r="AE173" i="22" s="1"/>
  <c r="AG352" i="21"/>
  <c r="AG347" i="21"/>
  <c r="AG337" i="21"/>
  <c r="AG331" i="21"/>
  <c r="AG338" i="21" s="1"/>
  <c r="AG340" i="21"/>
  <c r="AG230" i="21"/>
  <c r="AG267" i="21" s="1"/>
  <c r="AG175" i="22" s="1"/>
  <c r="AG232" i="21"/>
  <c r="AG269" i="21" s="1"/>
  <c r="AG177" i="22" s="1"/>
  <c r="AG231" i="21"/>
  <c r="AG268" i="21" s="1"/>
  <c r="AG176" i="22" s="1"/>
  <c r="AG228" i="21"/>
  <c r="AG229" i="21"/>
  <c r="AG227" i="21" s="1"/>
  <c r="AG355" i="21"/>
  <c r="AF171" i="23"/>
  <c r="AF258" i="22"/>
  <c r="AE353" i="21"/>
  <c r="AE354" i="21" s="1"/>
  <c r="AG237" i="22"/>
  <c r="AD173" i="23"/>
  <c r="AD260" i="22"/>
  <c r="AC4" i="21"/>
  <c r="AC4" i="23"/>
  <c r="AC4" i="22"/>
  <c r="AD3" i="3"/>
  <c r="AI5" i="20"/>
  <c r="AI5" i="14"/>
  <c r="AJ5" i="3"/>
  <c r="AH331" i="21" l="1"/>
  <c r="AH338" i="21" s="1"/>
  <c r="AG353" i="21"/>
  <c r="AG354" i="21" s="1"/>
  <c r="AG357" i="21" s="1"/>
  <c r="AG244" i="22"/>
  <c r="AG157" i="23"/>
  <c r="AJ5" i="23"/>
  <c r="AJ5" i="22"/>
  <c r="AJ5" i="21"/>
  <c r="AG156" i="23"/>
  <c r="AG243" i="22"/>
  <c r="AH159" i="23"/>
  <c r="AH246" i="22"/>
  <c r="AI215" i="14"/>
  <c r="AG259" i="22"/>
  <c r="AG172" i="23"/>
  <c r="AG166" i="23"/>
  <c r="AG253" i="22"/>
  <c r="AI340" i="21"/>
  <c r="AI352" i="21"/>
  <c r="AI347" i="21"/>
  <c r="AI353" i="21" s="1"/>
  <c r="AI354" i="21" s="1"/>
  <c r="AI357" i="21" s="1"/>
  <c r="AI337" i="21"/>
  <c r="AI331" i="21"/>
  <c r="AI338" i="21" s="1"/>
  <c r="AI231" i="21"/>
  <c r="AI268" i="21" s="1"/>
  <c r="AI176" i="22" s="1"/>
  <c r="AI230" i="21"/>
  <c r="AI232" i="21"/>
  <c r="AI269" i="21" s="1"/>
  <c r="AI177" i="22" s="1"/>
  <c r="AI228" i="21"/>
  <c r="AH156" i="23"/>
  <c r="AH243" i="22"/>
  <c r="AH253" i="22"/>
  <c r="AH166" i="23"/>
  <c r="AE357" i="21"/>
  <c r="AF355" i="21"/>
  <c r="AE356" i="21"/>
  <c r="AF356" i="21"/>
  <c r="AG265" i="21"/>
  <c r="AG173" i="22" s="1"/>
  <c r="AG171" i="23"/>
  <c r="AG258" i="22"/>
  <c r="AI237" i="22"/>
  <c r="AH244" i="22"/>
  <c r="AH157" i="23"/>
  <c r="AI150" i="23"/>
  <c r="AH265" i="21"/>
  <c r="AH173" i="22" s="1"/>
  <c r="AH353" i="21"/>
  <c r="AH354" i="21" s="1"/>
  <c r="AH357" i="21" s="1"/>
  <c r="AG266" i="21"/>
  <c r="AG174" i="22" s="1"/>
  <c r="AG159" i="23"/>
  <c r="AG246" i="22"/>
  <c r="AH229" i="21"/>
  <c r="AH266" i="21" s="1"/>
  <c r="AH174" i="22" s="1"/>
  <c r="AH171" i="23"/>
  <c r="AH258" i="22"/>
  <c r="AD3" i="21"/>
  <c r="AD3" i="23"/>
  <c r="AD3" i="22"/>
  <c r="AD4" i="3"/>
  <c r="AK5" i="3"/>
  <c r="AJ5" i="20"/>
  <c r="AJ5" i="14"/>
  <c r="AH355" i="21" l="1"/>
  <c r="AI355" i="21"/>
  <c r="AI356" i="21" s="1"/>
  <c r="AH356" i="21"/>
  <c r="AI173" i="23"/>
  <c r="AI260" i="22"/>
  <c r="AJ150" i="23"/>
  <c r="AK5" i="23"/>
  <c r="AK5" i="22"/>
  <c r="AK5" i="21"/>
  <c r="AH173" i="23"/>
  <c r="AH260" i="22"/>
  <c r="AI156" i="23"/>
  <c r="AI243" i="22"/>
  <c r="AI172" i="23"/>
  <c r="AI259" i="22"/>
  <c r="AI253" i="22"/>
  <c r="AI166" i="23"/>
  <c r="AJ215" i="14"/>
  <c r="AI157" i="23"/>
  <c r="AI244" i="22"/>
  <c r="AI258" i="22"/>
  <c r="AI171" i="23"/>
  <c r="AH172" i="23"/>
  <c r="AH259" i="22"/>
  <c r="AI265" i="21"/>
  <c r="AI173" i="22" s="1"/>
  <c r="AI159" i="23"/>
  <c r="AI246" i="22"/>
  <c r="AG173" i="23"/>
  <c r="AG260" i="22"/>
  <c r="AH227" i="21"/>
  <c r="AE173" i="23"/>
  <c r="AE260" i="22"/>
  <c r="AJ237" i="22"/>
  <c r="AF259" i="22"/>
  <c r="AF172" i="23"/>
  <c r="AI229" i="21"/>
  <c r="AI266" i="21" s="1"/>
  <c r="AI174" i="22" s="1"/>
  <c r="AI267" i="21"/>
  <c r="AI175" i="22" s="1"/>
  <c r="AJ331" i="21"/>
  <c r="AJ337" i="21"/>
  <c r="AJ352" i="21"/>
  <c r="AJ347" i="21"/>
  <c r="AJ340" i="21"/>
  <c r="AJ230" i="21"/>
  <c r="AJ231" i="21"/>
  <c r="AJ268" i="21" s="1"/>
  <c r="AJ176" i="22" s="1"/>
  <c r="AJ228" i="21"/>
  <c r="AJ232" i="21"/>
  <c r="AJ269" i="21" s="1"/>
  <c r="AJ177" i="22" s="1"/>
  <c r="AJ353" i="21"/>
  <c r="AJ354" i="21" s="1"/>
  <c r="AJ357" i="21" s="1"/>
  <c r="AJ355" i="21"/>
  <c r="AG356" i="21"/>
  <c r="AD4" i="21"/>
  <c r="AD4" i="23"/>
  <c r="AD4" i="22"/>
  <c r="AE3" i="3"/>
  <c r="AL5" i="3"/>
  <c r="AK5" i="20"/>
  <c r="AK5" i="14"/>
  <c r="AJ338" i="21" l="1"/>
  <c r="AJ244" i="22" s="1"/>
  <c r="AJ157" i="23"/>
  <c r="AJ173" i="23"/>
  <c r="AJ260" i="22"/>
  <c r="AJ265" i="21"/>
  <c r="AJ173" i="22" s="1"/>
  <c r="AJ229" i="21"/>
  <c r="AJ266" i="21" s="1"/>
  <c r="AJ174" i="22" s="1"/>
  <c r="AI227" i="21"/>
  <c r="AJ267" i="21"/>
  <c r="AJ175" i="22" s="1"/>
  <c r="AK340" i="21"/>
  <c r="AK331" i="21"/>
  <c r="AK352" i="21"/>
  <c r="AK337" i="21"/>
  <c r="AK347" i="21"/>
  <c r="AK230" i="21"/>
  <c r="AK228" i="21"/>
  <c r="AK229" i="21" s="1"/>
  <c r="AK266" i="21" s="1"/>
  <c r="AK174" i="22" s="1"/>
  <c r="AK232" i="21"/>
  <c r="AK269" i="21" s="1"/>
  <c r="AK177" i="22" s="1"/>
  <c r="AK231" i="21"/>
  <c r="AK268" i="21" s="1"/>
  <c r="AK176" i="22" s="1"/>
  <c r="AK338" i="21"/>
  <c r="AK355" i="21"/>
  <c r="AJ159" i="23"/>
  <c r="AJ246" i="22"/>
  <c r="AK237" i="22"/>
  <c r="AJ356" i="21"/>
  <c r="AJ166" i="23"/>
  <c r="AJ253" i="22"/>
  <c r="AK150" i="23"/>
  <c r="AJ172" i="23"/>
  <c r="AJ259" i="22"/>
  <c r="AJ171" i="23"/>
  <c r="AJ258" i="22"/>
  <c r="AJ156" i="23"/>
  <c r="AJ243" i="22"/>
  <c r="AL5" i="23"/>
  <c r="AL5" i="22"/>
  <c r="AL5" i="21"/>
  <c r="AK215" i="14"/>
  <c r="AE3" i="21"/>
  <c r="AE3" i="23"/>
  <c r="AE3" i="22"/>
  <c r="AE4" i="3"/>
  <c r="AM5" i="3"/>
  <c r="AL5" i="14"/>
  <c r="AL5" i="20"/>
  <c r="AJ227" i="21" l="1"/>
  <c r="AL150" i="23"/>
  <c r="AK166" i="23"/>
  <c r="AK253" i="22"/>
  <c r="AK157" i="23"/>
  <c r="AK244" i="22"/>
  <c r="AK156" i="23"/>
  <c r="AK243" i="22"/>
  <c r="AK259" i="22"/>
  <c r="AK172" i="23"/>
  <c r="AK353" i="21"/>
  <c r="AK354" i="21" s="1"/>
  <c r="AL355" i="21" s="1"/>
  <c r="AK171" i="23"/>
  <c r="AK258" i="22"/>
  <c r="AK267" i="21"/>
  <c r="AK175" i="22" s="1"/>
  <c r="AK227" i="21"/>
  <c r="AL215" i="14"/>
  <c r="AK246" i="22"/>
  <c r="AK159" i="23"/>
  <c r="AM5" i="23"/>
  <c r="AM5" i="22"/>
  <c r="AM5" i="21"/>
  <c r="AL337" i="21"/>
  <c r="AL331" i="21"/>
  <c r="AL338" i="21" s="1"/>
  <c r="AL352" i="21"/>
  <c r="AL353" i="21" s="1"/>
  <c r="AL354" i="21" s="1"/>
  <c r="AL357" i="21" s="1"/>
  <c r="AL347" i="21"/>
  <c r="AL340" i="21"/>
  <c r="AL232" i="21"/>
  <c r="AL269" i="21" s="1"/>
  <c r="AL177" i="22" s="1"/>
  <c r="AL231" i="21"/>
  <c r="AL268" i="21" s="1"/>
  <c r="AL176" i="22" s="1"/>
  <c r="AL228" i="21"/>
  <c r="AL229" i="21" s="1"/>
  <c r="AL230" i="21"/>
  <c r="AL267" i="21" s="1"/>
  <c r="AL175" i="22" s="1"/>
  <c r="AL237" i="22"/>
  <c r="AK265" i="21"/>
  <c r="AK173" i="22" s="1"/>
  <c r="AE4" i="21"/>
  <c r="AE4" i="23"/>
  <c r="AE4" i="22"/>
  <c r="AF3" i="3"/>
  <c r="AM5" i="14"/>
  <c r="AM5" i="20"/>
  <c r="AN5" i="3"/>
  <c r="AL260" i="22" l="1"/>
  <c r="AL173" i="23"/>
  <c r="AL172" i="23"/>
  <c r="AL259" i="22"/>
  <c r="AL266" i="21"/>
  <c r="AL174" i="22" s="1"/>
  <c r="AL227" i="21"/>
  <c r="AM237" i="22"/>
  <c r="AM215" i="14"/>
  <c r="AM150" i="23"/>
  <c r="AL356" i="21"/>
  <c r="AL253" i="22"/>
  <c r="AL166" i="23"/>
  <c r="AL246" i="22"/>
  <c r="AL159" i="23"/>
  <c r="AL171" i="23"/>
  <c r="AL258" i="22"/>
  <c r="AL244" i="22"/>
  <c r="AL157" i="23"/>
  <c r="AK357" i="21"/>
  <c r="AK356" i="21"/>
  <c r="AL156" i="23"/>
  <c r="AL243" i="22"/>
  <c r="AN5" i="23"/>
  <c r="AN5" i="22"/>
  <c r="AN5" i="21"/>
  <c r="AL265" i="21"/>
  <c r="AL173" i="22" s="1"/>
  <c r="AM331" i="21"/>
  <c r="AM340" i="21"/>
  <c r="AM337" i="21"/>
  <c r="AM347" i="21"/>
  <c r="AM353" i="21" s="1"/>
  <c r="AM354" i="21" s="1"/>
  <c r="AM231" i="21"/>
  <c r="AM268" i="21" s="1"/>
  <c r="AM176" i="22" s="1"/>
  <c r="AM352" i="21"/>
  <c r="AM228" i="21"/>
  <c r="AM229" i="21" s="1"/>
  <c r="AM266" i="21" s="1"/>
  <c r="AM174" i="22" s="1"/>
  <c r="AM232" i="21"/>
  <c r="AM269" i="21" s="1"/>
  <c r="AM177" i="22" s="1"/>
  <c r="AM230" i="21"/>
  <c r="AM355" i="21"/>
  <c r="AF3" i="21"/>
  <c r="AF3" i="23"/>
  <c r="AF3" i="22"/>
  <c r="AO5" i="3"/>
  <c r="AF4" i="3"/>
  <c r="AN5" i="14"/>
  <c r="AN5" i="20"/>
  <c r="AM338" i="21" l="1"/>
  <c r="AM227" i="21"/>
  <c r="AM357" i="21"/>
  <c r="AM356" i="21"/>
  <c r="AM244" i="22"/>
  <c r="AM157" i="23"/>
  <c r="AN237" i="22"/>
  <c r="AN215" i="14"/>
  <c r="AM253" i="22"/>
  <c r="AM166" i="23"/>
  <c r="AN150" i="23"/>
  <c r="AM243" i="22"/>
  <c r="AM156" i="23"/>
  <c r="AO5" i="23"/>
  <c r="AO5" i="22"/>
  <c r="AO5" i="21"/>
  <c r="AM159" i="23"/>
  <c r="AM246" i="22"/>
  <c r="AM172" i="23"/>
  <c r="AM259" i="22"/>
  <c r="AM267" i="21"/>
  <c r="AM175" i="22" s="1"/>
  <c r="AM265" i="21"/>
  <c r="AM173" i="22" s="1"/>
  <c r="AK173" i="23"/>
  <c r="AK260" i="22"/>
  <c r="AM171" i="23"/>
  <c r="AM258" i="22"/>
  <c r="AN352" i="21"/>
  <c r="AN347" i="21"/>
  <c r="AN337" i="21"/>
  <c r="AN331" i="21"/>
  <c r="AN232" i="21"/>
  <c r="AN269" i="21" s="1"/>
  <c r="AN177" i="22" s="1"/>
  <c r="AN231" i="21"/>
  <c r="AN268" i="21" s="1"/>
  <c r="AN176" i="22" s="1"/>
  <c r="AN340" i="21"/>
  <c r="AN230" i="21"/>
  <c r="AN228" i="21"/>
  <c r="AN353" i="21"/>
  <c r="AN354" i="21"/>
  <c r="AN357" i="21" s="1"/>
  <c r="AN355" i="21"/>
  <c r="AF4" i="21"/>
  <c r="AF4" i="23"/>
  <c r="AF4" i="22"/>
  <c r="AO5" i="14"/>
  <c r="AO5" i="20"/>
  <c r="AP5" i="3"/>
  <c r="AG3" i="3"/>
  <c r="AN338" i="21" l="1"/>
  <c r="AN157" i="23" s="1"/>
  <c r="AP5" i="20"/>
  <c r="AP5" i="23"/>
  <c r="AP5" i="22"/>
  <c r="AP5" i="21"/>
  <c r="AN356" i="21"/>
  <c r="AO352" i="21"/>
  <c r="AO347" i="21"/>
  <c r="AO337" i="21"/>
  <c r="AO331" i="21"/>
  <c r="AO340" i="21"/>
  <c r="AO232" i="21"/>
  <c r="AO269" i="21" s="1"/>
  <c r="AO177" i="22" s="1"/>
  <c r="AO231" i="21"/>
  <c r="AO268" i="21" s="1"/>
  <c r="AO176" i="22" s="1"/>
  <c r="AO228" i="21"/>
  <c r="AO230" i="21"/>
  <c r="AO267" i="21" s="1"/>
  <c r="AO175" i="22" s="1"/>
  <c r="AO353" i="21"/>
  <c r="AO354" i="21" s="1"/>
  <c r="AO355" i="21"/>
  <c r="AN172" i="23"/>
  <c r="AN259" i="22"/>
  <c r="AO215" i="14"/>
  <c r="AN173" i="23"/>
  <c r="AN260" i="22"/>
  <c r="AN253" i="22"/>
  <c r="AN166" i="23"/>
  <c r="AO237" i="22"/>
  <c r="AN265" i="21"/>
  <c r="AN173" i="22" s="1"/>
  <c r="AN171" i="23"/>
  <c r="AN258" i="22"/>
  <c r="AO150" i="23"/>
  <c r="AN267" i="21"/>
  <c r="AN175" i="22" s="1"/>
  <c r="AN159" i="23"/>
  <c r="AN246" i="22"/>
  <c r="AN243" i="22"/>
  <c r="AN156" i="23"/>
  <c r="AN229" i="21"/>
  <c r="AM173" i="23"/>
  <c r="AM260" i="22"/>
  <c r="AG3" i="21"/>
  <c r="AG3" i="23"/>
  <c r="AG3" i="22"/>
  <c r="AP5" i="14"/>
  <c r="AQ5" i="3"/>
  <c r="AG4" i="3"/>
  <c r="AN244" i="22" l="1"/>
  <c r="AO357" i="21"/>
  <c r="AO356" i="21"/>
  <c r="AO166" i="23"/>
  <c r="AO253" i="22"/>
  <c r="AP150" i="23"/>
  <c r="AO172" i="23"/>
  <c r="AO259" i="22"/>
  <c r="AO171" i="23"/>
  <c r="AO258" i="22"/>
  <c r="AO265" i="21"/>
  <c r="AO173" i="22" s="1"/>
  <c r="AQ5" i="23"/>
  <c r="AQ5" i="22"/>
  <c r="AQ5" i="21"/>
  <c r="AN266" i="21"/>
  <c r="AN174" i="22" s="1"/>
  <c r="AN227" i="21"/>
  <c r="AO159" i="23"/>
  <c r="AO246" i="22"/>
  <c r="AP215" i="14"/>
  <c r="AO229" i="21"/>
  <c r="AO338" i="21"/>
  <c r="AP337" i="21"/>
  <c r="AP331" i="21"/>
  <c r="AP340" i="21"/>
  <c r="AP347" i="21"/>
  <c r="AP352" i="21"/>
  <c r="AP232" i="21"/>
  <c r="AP269" i="21" s="1"/>
  <c r="AP177" i="22" s="1"/>
  <c r="AP231" i="21"/>
  <c r="AP268" i="21" s="1"/>
  <c r="AP176" i="22" s="1"/>
  <c r="AP228" i="21"/>
  <c r="AP230" i="21"/>
  <c r="AP353" i="21"/>
  <c r="AP354" i="21"/>
  <c r="AP357" i="21" s="1"/>
  <c r="AP355" i="21"/>
  <c r="AO156" i="23"/>
  <c r="AO243" i="22"/>
  <c r="AP237" i="22"/>
  <c r="AG4" i="21"/>
  <c r="AG4" i="23"/>
  <c r="AG4" i="22"/>
  <c r="AH3" i="3"/>
  <c r="AQ5" i="14"/>
  <c r="AQ5" i="20"/>
  <c r="AR5" i="3"/>
  <c r="AP356" i="21" l="1"/>
  <c r="AP267" i="21"/>
  <c r="AP175" i="22" s="1"/>
  <c r="AP156" i="23"/>
  <c r="AP243" i="22"/>
  <c r="AP173" i="23"/>
  <c r="AP260" i="22"/>
  <c r="AP265" i="21"/>
  <c r="AP173" i="22" s="1"/>
  <c r="AO244" i="22"/>
  <c r="AO157" i="23"/>
  <c r="AR5" i="23"/>
  <c r="AR5" i="22"/>
  <c r="AR5" i="21"/>
  <c r="AO266" i="21"/>
  <c r="AO174" i="22" s="1"/>
  <c r="AO227" i="21"/>
  <c r="AQ340" i="21"/>
  <c r="AQ352" i="21"/>
  <c r="AQ353" i="21" s="1"/>
  <c r="AQ354" i="21" s="1"/>
  <c r="AQ357" i="21" s="1"/>
  <c r="AQ347" i="21"/>
  <c r="AQ337" i="21"/>
  <c r="AQ231" i="21"/>
  <c r="AQ268" i="21" s="1"/>
  <c r="AQ176" i="22" s="1"/>
  <c r="AQ232" i="21"/>
  <c r="AQ269" i="21" s="1"/>
  <c r="AQ177" i="22" s="1"/>
  <c r="AQ230" i="21"/>
  <c r="AQ228" i="21"/>
  <c r="AQ229" i="21" s="1"/>
  <c r="AQ331" i="21"/>
  <c r="AQ338" i="21"/>
  <c r="AQ355" i="21"/>
  <c r="AQ215" i="14"/>
  <c r="AQ237" i="22"/>
  <c r="AP171" i="23"/>
  <c r="AP258" i="22"/>
  <c r="AQ150" i="23"/>
  <c r="AP253" i="22"/>
  <c r="AP166" i="23"/>
  <c r="AP159" i="23"/>
  <c r="AP246" i="22"/>
  <c r="AP172" i="23"/>
  <c r="AP259" i="22"/>
  <c r="AP229" i="21"/>
  <c r="AP266" i="21" s="1"/>
  <c r="AP174" i="22" s="1"/>
  <c r="AP338" i="21"/>
  <c r="AO173" i="23"/>
  <c r="AO260" i="22"/>
  <c r="AH3" i="21"/>
  <c r="AH3" i="23"/>
  <c r="AH3" i="22"/>
  <c r="AS5" i="3"/>
  <c r="AR5" i="14"/>
  <c r="AR5" i="20"/>
  <c r="AH4" i="3"/>
  <c r="AQ266" i="21" l="1"/>
  <c r="AQ174" i="22" s="1"/>
  <c r="AQ267" i="21"/>
  <c r="AQ175" i="22" s="1"/>
  <c r="AQ157" i="23"/>
  <c r="AQ244" i="22"/>
  <c r="AP227" i="21"/>
  <c r="AQ173" i="23"/>
  <c r="AQ260" i="22"/>
  <c r="AR331" i="21"/>
  <c r="AR338" i="21" s="1"/>
  <c r="AR337" i="21"/>
  <c r="AR352" i="21"/>
  <c r="AR353" i="21" s="1"/>
  <c r="AR354" i="21" s="1"/>
  <c r="AR347" i="21"/>
  <c r="AR340" i="21"/>
  <c r="AR232" i="21"/>
  <c r="AR269" i="21" s="1"/>
  <c r="AR177" i="22" s="1"/>
  <c r="AR231" i="21"/>
  <c r="AR268" i="21" s="1"/>
  <c r="AR176" i="22" s="1"/>
  <c r="AR230" i="21"/>
  <c r="AR228" i="21"/>
  <c r="AR229" i="21" s="1"/>
  <c r="AR266" i="21" s="1"/>
  <c r="AR174" i="22" s="1"/>
  <c r="AR355" i="21"/>
  <c r="AQ356" i="21"/>
  <c r="AQ156" i="23"/>
  <c r="AQ243" i="22"/>
  <c r="AR237" i="22"/>
  <c r="AQ265" i="21"/>
  <c r="AQ173" i="22" s="1"/>
  <c r="AR215" i="14"/>
  <c r="AP244" i="22"/>
  <c r="AP157" i="23"/>
  <c r="AQ172" i="23"/>
  <c r="AQ259" i="22"/>
  <c r="AQ253" i="22"/>
  <c r="AQ166" i="23"/>
  <c r="AR150" i="23"/>
  <c r="AQ227" i="21"/>
  <c r="AQ258" i="22"/>
  <c r="AQ171" i="23"/>
  <c r="AS5" i="23"/>
  <c r="AS5" i="22"/>
  <c r="AS5" i="21"/>
  <c r="AQ159" i="23"/>
  <c r="AQ246" i="22"/>
  <c r="AH4" i="21"/>
  <c r="AH4" i="23"/>
  <c r="AH4" i="22"/>
  <c r="AT5" i="3"/>
  <c r="AS5" i="14"/>
  <c r="AS5" i="20"/>
  <c r="AI3" i="3"/>
  <c r="AR357" i="21" l="1"/>
  <c r="AR356" i="21"/>
  <c r="AS340" i="21"/>
  <c r="AS331" i="21"/>
  <c r="AS352" i="21"/>
  <c r="AS337" i="21"/>
  <c r="AS231" i="21"/>
  <c r="AS268" i="21" s="1"/>
  <c r="AS176" i="22" s="1"/>
  <c r="AS230" i="21"/>
  <c r="AS267" i="21" s="1"/>
  <c r="AS175" i="22" s="1"/>
  <c r="AS228" i="21"/>
  <c r="AS232" i="21"/>
  <c r="AS269" i="21" s="1"/>
  <c r="AS177" i="22" s="1"/>
  <c r="AS347" i="21"/>
  <c r="AS338" i="21"/>
  <c r="AS353" i="21"/>
  <c r="AS354" i="21" s="1"/>
  <c r="AS229" i="21"/>
  <c r="AS355" i="21"/>
  <c r="AR166" i="23"/>
  <c r="AR253" i="22"/>
  <c r="AS150" i="23"/>
  <c r="AR171" i="23"/>
  <c r="AR258" i="22"/>
  <c r="AR172" i="23"/>
  <c r="AR259" i="22"/>
  <c r="AR157" i="23"/>
  <c r="AR244" i="22"/>
  <c r="AR156" i="23"/>
  <c r="AR243" i="22"/>
  <c r="AR159" i="23"/>
  <c r="AR246" i="22"/>
  <c r="AS237" i="22"/>
  <c r="AR227" i="21"/>
  <c r="AR265" i="21"/>
  <c r="AR173" i="22" s="1"/>
  <c r="AS215" i="14"/>
  <c r="AT5" i="20"/>
  <c r="AT5" i="23"/>
  <c r="AT5" i="22"/>
  <c r="AT5" i="21"/>
  <c r="AR267" i="21"/>
  <c r="AR175" i="22" s="1"/>
  <c r="AI3" i="21"/>
  <c r="AI3" i="23"/>
  <c r="AI3" i="22"/>
  <c r="AT5" i="14"/>
  <c r="AU5" i="3"/>
  <c r="AU5" i="20" s="1"/>
  <c r="AI4" i="3"/>
  <c r="AU5" i="14" l="1"/>
  <c r="AS357" i="21"/>
  <c r="AS356" i="21"/>
  <c r="AS156" i="23"/>
  <c r="AS243" i="22"/>
  <c r="AT237" i="22"/>
  <c r="AS172" i="23"/>
  <c r="AS259" i="22"/>
  <c r="AS157" i="23"/>
  <c r="AS244" i="22"/>
  <c r="AS171" i="23"/>
  <c r="AS258" i="22"/>
  <c r="AU5" i="23"/>
  <c r="AU5" i="22"/>
  <c r="AU5" i="21"/>
  <c r="AT215" i="14"/>
  <c r="AU215" i="14" s="1"/>
  <c r="AS227" i="21"/>
  <c r="AS166" i="23"/>
  <c r="AS253" i="22"/>
  <c r="AS159" i="23"/>
  <c r="AS246" i="22"/>
  <c r="AT150" i="23"/>
  <c r="AT352" i="21"/>
  <c r="AT337" i="21"/>
  <c r="AT331" i="21"/>
  <c r="AT340" i="21"/>
  <c r="AT232" i="21"/>
  <c r="AT269" i="21" s="1"/>
  <c r="AT177" i="22" s="1"/>
  <c r="AT231" i="21"/>
  <c r="AT268" i="21" s="1"/>
  <c r="AT176" i="22" s="1"/>
  <c r="AT228" i="21"/>
  <c r="AT230" i="21"/>
  <c r="AT347" i="21"/>
  <c r="AT353" i="21"/>
  <c r="AT354" i="21" s="1"/>
  <c r="AT355" i="21"/>
  <c r="AS266" i="21"/>
  <c r="AS174" i="22" s="1"/>
  <c r="AS265" i="21"/>
  <c r="AS173" i="22" s="1"/>
  <c r="AR173" i="23"/>
  <c r="AR260" i="22"/>
  <c r="AI4" i="21"/>
  <c r="AI4" i="23"/>
  <c r="AI4" i="22"/>
  <c r="AV5" i="3"/>
  <c r="AJ3" i="3"/>
  <c r="AT338" i="21" l="1"/>
  <c r="AT244" i="22" s="1"/>
  <c r="AT157" i="23"/>
  <c r="AT357" i="21"/>
  <c r="AT356" i="21"/>
  <c r="AT172" i="23"/>
  <c r="AT259" i="22"/>
  <c r="AT156" i="23"/>
  <c r="AT243" i="22"/>
  <c r="AV5" i="23"/>
  <c r="AV5" i="22"/>
  <c r="AV5" i="21"/>
  <c r="AT253" i="22"/>
  <c r="AT166" i="23"/>
  <c r="AT171" i="23"/>
  <c r="AT258" i="22"/>
  <c r="AT267" i="21"/>
  <c r="AT175" i="22" s="1"/>
  <c r="AT265" i="21"/>
  <c r="AT173" i="22" s="1"/>
  <c r="AU347" i="21"/>
  <c r="AU331" i="21"/>
  <c r="AU340" i="21"/>
  <c r="AU352" i="21"/>
  <c r="AU353" i="21" s="1"/>
  <c r="AU354" i="21" s="1"/>
  <c r="AU337" i="21"/>
  <c r="AU231" i="21"/>
  <c r="AU268" i="21" s="1"/>
  <c r="AU176" i="22" s="1"/>
  <c r="AU228" i="21"/>
  <c r="AU232" i="21"/>
  <c r="AU269" i="21" s="1"/>
  <c r="AU177" i="22" s="1"/>
  <c r="AU230" i="21"/>
  <c r="AU355" i="21"/>
  <c r="AT229" i="21"/>
  <c r="AT266" i="21" s="1"/>
  <c r="AT174" i="22" s="1"/>
  <c r="AU237" i="22"/>
  <c r="AT159" i="23"/>
  <c r="AT246" i="22"/>
  <c r="AU150" i="23"/>
  <c r="AS173" i="23"/>
  <c r="AS260" i="22"/>
  <c r="AJ3" i="21"/>
  <c r="AJ3" i="23"/>
  <c r="AJ3" i="22"/>
  <c r="AV5" i="14"/>
  <c r="AV5" i="20"/>
  <c r="AW5" i="3"/>
  <c r="AJ4" i="3"/>
  <c r="AU338" i="21" l="1"/>
  <c r="AU357" i="21"/>
  <c r="AU356" i="21"/>
  <c r="AU244" i="22"/>
  <c r="AU157" i="23"/>
  <c r="AU229" i="21"/>
  <c r="AU265" i="21"/>
  <c r="AU173" i="22" s="1"/>
  <c r="AU243" i="22"/>
  <c r="AU156" i="23"/>
  <c r="AV340" i="21"/>
  <c r="AV352" i="21"/>
  <c r="AV353" i="21" s="1"/>
  <c r="AV354" i="21" s="1"/>
  <c r="AV357" i="21" s="1"/>
  <c r="AV347" i="21"/>
  <c r="AV337" i="21"/>
  <c r="AV230" i="21"/>
  <c r="AV232" i="21"/>
  <c r="AV269" i="21" s="1"/>
  <c r="AV177" i="22" s="1"/>
  <c r="AV228" i="21"/>
  <c r="AV229" i="21" s="1"/>
  <c r="AV266" i="21" s="1"/>
  <c r="AV174" i="22" s="1"/>
  <c r="AV231" i="21"/>
  <c r="AV268" i="21" s="1"/>
  <c r="AV176" i="22" s="1"/>
  <c r="AV331" i="21"/>
  <c r="AV355" i="21"/>
  <c r="AT227" i="21"/>
  <c r="AU171" i="23"/>
  <c r="AU258" i="22"/>
  <c r="AV237" i="22"/>
  <c r="AW5" i="23"/>
  <c r="AW5" i="22"/>
  <c r="AW5" i="21"/>
  <c r="AU159" i="23"/>
  <c r="AU246" i="22"/>
  <c r="AV150" i="23"/>
  <c r="AT173" i="23"/>
  <c r="AT260" i="22"/>
  <c r="AU172" i="23"/>
  <c r="AU259" i="22"/>
  <c r="AU267" i="21"/>
  <c r="AU175" i="22" s="1"/>
  <c r="AU253" i="22"/>
  <c r="AU166" i="23"/>
  <c r="AV215" i="14"/>
  <c r="AJ4" i="21"/>
  <c r="AJ4" i="23"/>
  <c r="AJ4" i="22"/>
  <c r="AW5" i="20"/>
  <c r="AW5" i="14"/>
  <c r="AX5" i="3"/>
  <c r="AK3" i="3"/>
  <c r="AV338" i="21" l="1"/>
  <c r="AV157" i="23" s="1"/>
  <c r="AV244" i="22"/>
  <c r="AW215" i="14"/>
  <c r="AV265" i="21"/>
  <c r="AV173" i="22" s="1"/>
  <c r="AW352" i="21"/>
  <c r="AW353" i="21" s="1"/>
  <c r="AW354" i="21" s="1"/>
  <c r="AW347" i="21"/>
  <c r="AW337" i="21"/>
  <c r="AW331" i="21"/>
  <c r="AW340" i="21"/>
  <c r="AW230" i="21"/>
  <c r="AW267" i="21" s="1"/>
  <c r="AW175" i="22" s="1"/>
  <c r="AW232" i="21"/>
  <c r="AW269" i="21" s="1"/>
  <c r="AW177" i="22" s="1"/>
  <c r="AW231" i="21"/>
  <c r="AW268" i="21" s="1"/>
  <c r="AW176" i="22" s="1"/>
  <c r="AW228" i="21"/>
  <c r="AW229" i="21" s="1"/>
  <c r="AW355" i="21"/>
  <c r="AW237" i="22"/>
  <c r="AV356" i="21"/>
  <c r="AV267" i="21"/>
  <c r="AV175" i="22" s="1"/>
  <c r="AU266" i="21"/>
  <c r="AU174" i="22" s="1"/>
  <c r="AU227" i="21"/>
  <c r="AW150" i="23"/>
  <c r="AV172" i="23"/>
  <c r="AV259" i="22"/>
  <c r="AV243" i="22"/>
  <c r="AV156" i="23"/>
  <c r="AV260" i="22"/>
  <c r="AV173" i="23"/>
  <c r="AV253" i="22"/>
  <c r="AV166" i="23"/>
  <c r="AX5" i="22"/>
  <c r="AX5" i="23"/>
  <c r="AX5" i="21"/>
  <c r="AV227" i="21"/>
  <c r="AV171" i="23"/>
  <c r="AV258" i="22"/>
  <c r="AV159" i="23"/>
  <c r="AV246" i="22"/>
  <c r="AU173" i="23"/>
  <c r="AU260" i="22"/>
  <c r="AK3" i="21"/>
  <c r="AK3" i="23"/>
  <c r="AK3" i="22"/>
  <c r="AY5" i="3"/>
  <c r="AZ5" i="3" s="1"/>
  <c r="AX5" i="14"/>
  <c r="AX5" i="20"/>
  <c r="AK4" i="3"/>
  <c r="AW357" i="21" l="1"/>
  <c r="AW356" i="21"/>
  <c r="AW338" i="21"/>
  <c r="AW244" i="22" s="1"/>
  <c r="AW156" i="23"/>
  <c r="AW243" i="22"/>
  <c r="AY5" i="23"/>
  <c r="AY5" i="22"/>
  <c r="AY5" i="21"/>
  <c r="AX150" i="23"/>
  <c r="AW172" i="23"/>
  <c r="AW259" i="22"/>
  <c r="AW166" i="23"/>
  <c r="AW253" i="22"/>
  <c r="AZ5" i="23"/>
  <c r="AZ150" i="23" s="1"/>
  <c r="AZ5" i="22"/>
  <c r="AZ237" i="22" s="1"/>
  <c r="AZ5" i="21"/>
  <c r="AW266" i="21"/>
  <c r="AW174" i="22" s="1"/>
  <c r="AX237" i="22"/>
  <c r="AW227" i="21"/>
  <c r="AW265" i="21"/>
  <c r="AW173" i="22" s="1"/>
  <c r="AW171" i="23"/>
  <c r="AW258" i="22"/>
  <c r="AW173" i="23"/>
  <c r="AW260" i="22"/>
  <c r="AX215" i="14"/>
  <c r="AX337" i="21"/>
  <c r="AX331" i="21"/>
  <c r="AX338" i="21" s="1"/>
  <c r="AX340" i="21"/>
  <c r="AX347" i="21"/>
  <c r="AX353" i="21" s="1"/>
  <c r="AX354" i="21" s="1"/>
  <c r="AX352" i="21"/>
  <c r="AX231" i="21"/>
  <c r="AX268" i="21" s="1"/>
  <c r="AX176" i="22" s="1"/>
  <c r="AX230" i="21"/>
  <c r="AX228" i="21"/>
  <c r="AX232" i="21"/>
  <c r="AX269" i="21" s="1"/>
  <c r="AX177" i="22" s="1"/>
  <c r="AX355" i="21"/>
  <c r="BA5" i="3"/>
  <c r="AW246" i="22"/>
  <c r="AW159" i="23"/>
  <c r="AK4" i="21"/>
  <c r="AK4" i="23"/>
  <c r="AK4" i="22"/>
  <c r="AZ5" i="14"/>
  <c r="AZ5" i="20"/>
  <c r="AY5" i="20"/>
  <c r="AY5" i="14"/>
  <c r="AL3" i="3"/>
  <c r="AX357" i="21" l="1"/>
  <c r="AX356" i="21"/>
  <c r="AW157" i="23"/>
  <c r="AX265" i="21"/>
  <c r="AX173" i="22" s="1"/>
  <c r="AY150" i="23"/>
  <c r="AY237" i="22"/>
  <c r="AY215" i="14"/>
  <c r="AX173" i="23"/>
  <c r="AX260" i="22"/>
  <c r="AX159" i="23"/>
  <c r="AX246" i="22"/>
  <c r="BA5" i="14"/>
  <c r="AX267" i="21"/>
  <c r="AX175" i="22" s="1"/>
  <c r="AX171" i="23"/>
  <c r="AX258" i="22"/>
  <c r="AX229" i="21"/>
  <c r="AX253" i="22"/>
  <c r="AX166" i="23"/>
  <c r="AZ331" i="21"/>
  <c r="AZ337" i="21"/>
  <c r="AZ352" i="21"/>
  <c r="AZ340" i="21"/>
  <c r="AZ230" i="21"/>
  <c r="AZ267" i="21" s="1"/>
  <c r="AZ175" i="22" s="1"/>
  <c r="AZ232" i="21"/>
  <c r="AZ269" i="21" s="1"/>
  <c r="AZ177" i="22" s="1"/>
  <c r="AZ347" i="21"/>
  <c r="AZ228" i="21"/>
  <c r="AZ231" i="21"/>
  <c r="AZ268" i="21" s="1"/>
  <c r="AZ176" i="22" s="1"/>
  <c r="AZ338" i="21"/>
  <c r="AZ229" i="21"/>
  <c r="AZ227" i="21" s="1"/>
  <c r="AZ215" i="14"/>
  <c r="BA5" i="22"/>
  <c r="BA5" i="23"/>
  <c r="BA5" i="21"/>
  <c r="AX244" i="22"/>
  <c r="AX157" i="23"/>
  <c r="BA5" i="20"/>
  <c r="AX259" i="22"/>
  <c r="AX172" i="23"/>
  <c r="AX156" i="23"/>
  <c r="AX243" i="22"/>
  <c r="BB5" i="3"/>
  <c r="AY331" i="21"/>
  <c r="AY340" i="21"/>
  <c r="AY352" i="21"/>
  <c r="AY353" i="21" s="1"/>
  <c r="AY354" i="21" s="1"/>
  <c r="AY347" i="21"/>
  <c r="AY231" i="21"/>
  <c r="AY268" i="21" s="1"/>
  <c r="AY176" i="22" s="1"/>
  <c r="AY230" i="21"/>
  <c r="AY228" i="21"/>
  <c r="AY229" i="21" s="1"/>
  <c r="AY266" i="21" s="1"/>
  <c r="AY174" i="22" s="1"/>
  <c r="AY232" i="21"/>
  <c r="AY269" i="21" s="1"/>
  <c r="AY177" i="22" s="1"/>
  <c r="AY337" i="21"/>
  <c r="AY338" i="21"/>
  <c r="AY355" i="21"/>
  <c r="AL3" i="21"/>
  <c r="AL3" i="23"/>
  <c r="AL3" i="22"/>
  <c r="AL4" i="3"/>
  <c r="AY357" i="21" l="1"/>
  <c r="AY356" i="21"/>
  <c r="AZ355" i="21"/>
  <c r="AY253" i="22"/>
  <c r="AY166" i="23"/>
  <c r="AZ159" i="23"/>
  <c r="AZ246" i="22"/>
  <c r="AZ171" i="23"/>
  <c r="AZ258" i="22"/>
  <c r="AY172" i="23"/>
  <c r="AY259" i="22"/>
  <c r="AY159" i="23"/>
  <c r="AY246" i="22"/>
  <c r="AZ156" i="23"/>
  <c r="AZ243" i="22"/>
  <c r="AY227" i="21"/>
  <c r="AY156" i="23"/>
  <c r="AY243" i="22"/>
  <c r="BA215" i="14"/>
  <c r="BB5" i="14"/>
  <c r="BB5" i="23"/>
  <c r="BB5" i="22"/>
  <c r="BB5" i="21"/>
  <c r="BB5" i="20"/>
  <c r="BA347" i="21"/>
  <c r="BA340" i="21"/>
  <c r="BA331" i="21"/>
  <c r="BA230" i="21"/>
  <c r="BA232" i="21"/>
  <c r="BA269" i="21" s="1"/>
  <c r="BA177" i="22" s="1"/>
  <c r="BA337" i="21"/>
  <c r="BA338" i="21" s="1"/>
  <c r="BA228" i="21"/>
  <c r="BA229" i="21" s="1"/>
  <c r="BA266" i="21" s="1"/>
  <c r="BA174" i="22" s="1"/>
  <c r="BA231" i="21"/>
  <c r="BA268" i="21" s="1"/>
  <c r="BA176" i="22" s="1"/>
  <c r="BA352" i="21"/>
  <c r="AZ265" i="21"/>
  <c r="AZ173" i="22" s="1"/>
  <c r="AY258" i="22"/>
  <c r="AY171" i="23"/>
  <c r="AY265" i="21"/>
  <c r="AY173" i="22" s="1"/>
  <c r="BA150" i="23"/>
  <c r="AZ266" i="21"/>
  <c r="AZ174" i="22" s="1"/>
  <c r="AZ166" i="23"/>
  <c r="AZ253" i="22"/>
  <c r="AY157" i="23"/>
  <c r="AY244" i="22"/>
  <c r="AY267" i="21"/>
  <c r="AY175" i="22" s="1"/>
  <c r="BA237" i="22"/>
  <c r="AZ157" i="23"/>
  <c r="AZ244" i="22"/>
  <c r="AX266" i="21"/>
  <c r="AX174" i="22" s="1"/>
  <c r="AX227" i="21"/>
  <c r="AZ353" i="21"/>
  <c r="AZ354" i="21" s="1"/>
  <c r="AZ357" i="21" s="1"/>
  <c r="BC5" i="3"/>
  <c r="AL4" i="21"/>
  <c r="AL4" i="23"/>
  <c r="AL4" i="22"/>
  <c r="AM3" i="3"/>
  <c r="BA157" i="23" l="1"/>
  <c r="BA244" i="22"/>
  <c r="BB150" i="23"/>
  <c r="BA156" i="23"/>
  <c r="BA243" i="22"/>
  <c r="BB237" i="22"/>
  <c r="BA267" i="21"/>
  <c r="BA175" i="22" s="1"/>
  <c r="BB215" i="14"/>
  <c r="AZ260" i="22"/>
  <c r="AZ173" i="23"/>
  <c r="BA355" i="21"/>
  <c r="BA159" i="23"/>
  <c r="BA246" i="22"/>
  <c r="AZ356" i="21"/>
  <c r="BC5" i="14"/>
  <c r="BC5" i="23"/>
  <c r="BC5" i="22"/>
  <c r="BC5" i="21"/>
  <c r="BC5" i="20"/>
  <c r="BD5" i="3"/>
  <c r="BA227" i="21"/>
  <c r="BA171" i="23"/>
  <c r="BA258" i="22"/>
  <c r="BA253" i="22"/>
  <c r="BA166" i="23"/>
  <c r="AZ259" i="22"/>
  <c r="AZ172" i="23"/>
  <c r="BA353" i="21"/>
  <c r="BA354" i="21" s="1"/>
  <c r="BA357" i="21" s="1"/>
  <c r="BA265" i="21"/>
  <c r="BA173" i="22" s="1"/>
  <c r="BB347" i="21"/>
  <c r="BB353" i="21" s="1"/>
  <c r="BB354" i="21" s="1"/>
  <c r="BB357" i="21" s="1"/>
  <c r="BB340" i="21"/>
  <c r="BB337" i="21"/>
  <c r="BB352" i="21"/>
  <c r="BB331" i="21"/>
  <c r="BB232" i="21"/>
  <c r="BB269" i="21" s="1"/>
  <c r="BB177" i="22" s="1"/>
  <c r="BB231" i="21"/>
  <c r="BB268" i="21" s="1"/>
  <c r="BB176" i="22" s="1"/>
  <c r="BB228" i="21"/>
  <c r="BB229" i="21" s="1"/>
  <c r="BB230" i="21"/>
  <c r="BB338" i="21"/>
  <c r="AY173" i="23"/>
  <c r="AY260" i="22"/>
  <c r="AM3" i="21"/>
  <c r="AM3" i="23"/>
  <c r="AM3" i="22"/>
  <c r="AM4" i="3"/>
  <c r="BB266" i="21" l="1"/>
  <c r="BB174" i="22" s="1"/>
  <c r="BB244" i="22"/>
  <c r="BB157" i="23"/>
  <c r="BA260" i="22"/>
  <c r="BA173" i="23"/>
  <c r="BE5" i="3"/>
  <c r="BF5" i="3" s="1"/>
  <c r="BD5" i="23"/>
  <c r="BD5" i="22"/>
  <c r="BD5" i="21"/>
  <c r="BD5" i="14"/>
  <c r="BD5" i="20"/>
  <c r="BA172" i="23"/>
  <c r="BA259" i="22"/>
  <c r="BB171" i="23"/>
  <c r="BB258" i="22"/>
  <c r="BC352" i="21"/>
  <c r="BC353" i="21" s="1"/>
  <c r="BC354" i="21" s="1"/>
  <c r="BC347" i="21"/>
  <c r="BC331" i="21"/>
  <c r="BC340" i="21"/>
  <c r="BC337" i="21"/>
  <c r="BC231" i="21"/>
  <c r="BC268" i="21" s="1"/>
  <c r="BC176" i="22" s="1"/>
  <c r="BC228" i="21"/>
  <c r="BC229" i="21" s="1"/>
  <c r="BC232" i="21"/>
  <c r="BC269" i="21" s="1"/>
  <c r="BC177" i="22" s="1"/>
  <c r="BC230" i="21"/>
  <c r="BC355" i="21"/>
  <c r="BB355" i="21"/>
  <c r="BB243" i="22"/>
  <c r="BB156" i="23"/>
  <c r="BC237" i="22"/>
  <c r="BA356" i="21"/>
  <c r="BB173" i="23"/>
  <c r="BB260" i="22"/>
  <c r="BB159" i="23"/>
  <c r="BB246" i="22"/>
  <c r="BC150" i="23"/>
  <c r="BB267" i="21"/>
  <c r="BB175" i="22" s="1"/>
  <c r="BB253" i="22"/>
  <c r="BB166" i="23"/>
  <c r="BC215" i="14"/>
  <c r="BB227" i="21"/>
  <c r="BB265" i="21"/>
  <c r="BB173" i="22" s="1"/>
  <c r="AM4" i="21"/>
  <c r="AM4" i="23"/>
  <c r="AM4" i="22"/>
  <c r="AN3" i="3"/>
  <c r="BC266" i="21" l="1"/>
  <c r="BC174" i="22" s="1"/>
  <c r="BC227" i="21"/>
  <c r="BC357" i="21"/>
  <c r="BC356" i="21"/>
  <c r="BE5" i="23"/>
  <c r="BE5" i="22"/>
  <c r="BE5" i="21"/>
  <c r="BE5" i="20"/>
  <c r="BE5" i="14"/>
  <c r="BG5" i="3"/>
  <c r="BC243" i="22"/>
  <c r="BC156" i="23"/>
  <c r="BC159" i="23"/>
  <c r="BC246" i="22"/>
  <c r="BF5" i="22"/>
  <c r="BF237" i="22" s="1"/>
  <c r="BF5" i="23"/>
  <c r="BF150" i="23" s="1"/>
  <c r="BF5" i="21"/>
  <c r="BF5" i="14"/>
  <c r="BF5" i="20"/>
  <c r="BC172" i="23"/>
  <c r="BC259" i="22"/>
  <c r="BC253" i="22"/>
  <c r="BC166" i="23"/>
  <c r="BD215" i="14"/>
  <c r="BC267" i="21"/>
  <c r="BC175" i="22" s="1"/>
  <c r="BC171" i="23"/>
  <c r="BC258" i="22"/>
  <c r="BD331" i="21"/>
  <c r="BD340" i="21"/>
  <c r="BD352" i="21"/>
  <c r="BD347" i="21"/>
  <c r="BD337" i="21"/>
  <c r="BD338" i="21" s="1"/>
  <c r="BD232" i="21"/>
  <c r="BD269" i="21" s="1"/>
  <c r="BD177" i="22" s="1"/>
  <c r="BD231" i="21"/>
  <c r="BD268" i="21" s="1"/>
  <c r="BD176" i="22" s="1"/>
  <c r="BD228" i="21"/>
  <c r="BD230" i="21"/>
  <c r="BD355" i="21"/>
  <c r="BB172" i="23"/>
  <c r="BB259" i="22"/>
  <c r="BD237" i="22"/>
  <c r="BB356" i="21"/>
  <c r="BC338" i="21"/>
  <c r="BC265" i="21"/>
  <c r="BC173" i="22" s="1"/>
  <c r="BD150" i="23"/>
  <c r="AN3" i="21"/>
  <c r="AN3" i="23"/>
  <c r="AN3" i="22"/>
  <c r="AN4" i="3"/>
  <c r="BC244" i="22" l="1"/>
  <c r="BC157" i="23"/>
  <c r="BD157" i="23"/>
  <c r="BD244" i="22"/>
  <c r="BD243" i="22"/>
  <c r="BD156" i="23"/>
  <c r="BD253" i="22"/>
  <c r="BD166" i="23"/>
  <c r="BD172" i="23"/>
  <c r="BD259" i="22"/>
  <c r="BD159" i="23"/>
  <c r="BD246" i="22"/>
  <c r="BE215" i="14"/>
  <c r="BF215" i="14" s="1"/>
  <c r="BD171" i="23"/>
  <c r="BD258" i="22"/>
  <c r="BF337" i="21"/>
  <c r="BF331" i="21"/>
  <c r="BF340" i="21"/>
  <c r="BF347" i="21"/>
  <c r="BF352" i="21"/>
  <c r="BF232" i="21"/>
  <c r="BF269" i="21" s="1"/>
  <c r="BF177" i="22" s="1"/>
  <c r="BF231" i="21"/>
  <c r="BF268" i="21" s="1"/>
  <c r="BF176" i="22" s="1"/>
  <c r="BF228" i="21"/>
  <c r="BF229" i="21" s="1"/>
  <c r="BF230" i="21"/>
  <c r="BF267" i="21" s="1"/>
  <c r="BF175" i="22" s="1"/>
  <c r="BG5" i="23"/>
  <c r="BG5" i="22"/>
  <c r="BG5" i="21"/>
  <c r="BH5" i="3"/>
  <c r="BG5" i="14"/>
  <c r="BG5" i="20"/>
  <c r="BD267" i="21"/>
  <c r="BD175" i="22" s="1"/>
  <c r="BC173" i="23"/>
  <c r="BC260" i="22"/>
  <c r="BD265" i="21"/>
  <c r="BD173" i="22" s="1"/>
  <c r="BE352" i="21"/>
  <c r="BE347" i="21"/>
  <c r="BE337" i="21"/>
  <c r="BE331" i="21"/>
  <c r="BE232" i="21"/>
  <c r="BE269" i="21" s="1"/>
  <c r="BE177" i="22" s="1"/>
  <c r="BE231" i="21"/>
  <c r="BE268" i="21" s="1"/>
  <c r="BE176" i="22" s="1"/>
  <c r="BE230" i="21"/>
  <c r="BE340" i="21"/>
  <c r="BE228" i="21"/>
  <c r="BE229" i="21"/>
  <c r="BE353" i="21"/>
  <c r="BE354" i="21" s="1"/>
  <c r="BE357" i="21" s="1"/>
  <c r="BD229" i="21"/>
  <c r="BD266" i="21" s="1"/>
  <c r="BD174" i="22" s="1"/>
  <c r="BE237" i="22"/>
  <c r="BD353" i="21"/>
  <c r="BD354" i="21" s="1"/>
  <c r="BE150" i="23"/>
  <c r="AN4" i="21"/>
  <c r="AN4" i="23"/>
  <c r="AN4" i="22"/>
  <c r="AO3" i="3"/>
  <c r="BE338" i="21" l="1"/>
  <c r="BF266" i="21"/>
  <c r="BF174" i="22" s="1"/>
  <c r="BG237" i="22"/>
  <c r="BF253" i="22"/>
  <c r="BF166" i="23"/>
  <c r="BE244" i="22"/>
  <c r="BE157" i="23"/>
  <c r="BG150" i="23"/>
  <c r="BF353" i="21"/>
  <c r="BF354" i="21" s="1"/>
  <c r="BF357" i="21" s="1"/>
  <c r="BF159" i="23"/>
  <c r="BF246" i="22"/>
  <c r="BE356" i="21"/>
  <c r="BE156" i="23"/>
  <c r="BE243" i="22"/>
  <c r="BF338" i="21"/>
  <c r="BD357" i="21"/>
  <c r="BD356" i="21"/>
  <c r="BE355" i="21"/>
  <c r="BE266" i="21"/>
  <c r="BE174" i="22" s="1"/>
  <c r="BE166" i="23"/>
  <c r="BE253" i="22"/>
  <c r="BF355" i="21"/>
  <c r="BF156" i="23"/>
  <c r="BF243" i="22"/>
  <c r="BF171" i="23"/>
  <c r="BF258" i="22"/>
  <c r="BE227" i="21"/>
  <c r="BE265" i="21"/>
  <c r="BE173" i="22" s="1"/>
  <c r="BE171" i="23"/>
  <c r="BE258" i="22"/>
  <c r="BF265" i="21"/>
  <c r="BF173" i="22" s="1"/>
  <c r="BD227" i="21"/>
  <c r="BE173" i="23"/>
  <c r="BE260" i="22"/>
  <c r="BE267" i="21"/>
  <c r="BE175" i="22" s="1"/>
  <c r="BH5" i="23"/>
  <c r="BH5" i="22"/>
  <c r="BH5" i="21"/>
  <c r="BI5" i="3"/>
  <c r="BH5" i="20"/>
  <c r="BH5" i="14"/>
  <c r="BG337" i="21"/>
  <c r="BG331" i="21"/>
  <c r="BG340" i="21"/>
  <c r="BG231" i="21"/>
  <c r="BG268" i="21" s="1"/>
  <c r="BG176" i="22" s="1"/>
  <c r="BG230" i="21"/>
  <c r="BG267" i="21" s="1"/>
  <c r="BG175" i="22" s="1"/>
  <c r="BG232" i="21"/>
  <c r="BG269" i="21" s="1"/>
  <c r="BG177" i="22" s="1"/>
  <c r="BG352" i="21"/>
  <c r="BG228" i="21"/>
  <c r="BG347" i="21"/>
  <c r="BG353" i="21" s="1"/>
  <c r="BG354" i="21" s="1"/>
  <c r="BG355" i="21"/>
  <c r="BE159" i="23"/>
  <c r="BE246" i="22"/>
  <c r="BG215" i="14"/>
  <c r="BF227" i="21"/>
  <c r="AO3" i="21"/>
  <c r="AO3" i="23"/>
  <c r="AO3" i="22"/>
  <c r="AO4" i="3"/>
  <c r="BG338" i="21" l="1"/>
  <c r="BF356" i="21"/>
  <c r="BG357" i="21"/>
  <c r="BG356" i="21"/>
  <c r="BG157" i="23"/>
  <c r="BG244" i="22"/>
  <c r="BH347" i="21"/>
  <c r="BH353" i="21" s="1"/>
  <c r="BH354" i="21" s="1"/>
  <c r="BH340" i="21"/>
  <c r="BH331" i="21"/>
  <c r="BH337" i="21"/>
  <c r="BH352" i="21"/>
  <c r="BH230" i="21"/>
  <c r="BH267" i="21" s="1"/>
  <c r="BH175" i="22" s="1"/>
  <c r="BH232" i="21"/>
  <c r="BH269" i="21" s="1"/>
  <c r="BH177" i="22" s="1"/>
  <c r="BH231" i="21"/>
  <c r="BH268" i="21" s="1"/>
  <c r="BH176" i="22" s="1"/>
  <c r="BH228" i="21"/>
  <c r="BH229" i="21"/>
  <c r="BH266" i="21" s="1"/>
  <c r="BH174" i="22" s="1"/>
  <c r="BH355" i="21"/>
  <c r="BI5" i="23"/>
  <c r="BI5" i="22"/>
  <c r="BI5" i="21"/>
  <c r="BI5" i="20"/>
  <c r="BI5" i="14"/>
  <c r="BF172" i="23"/>
  <c r="BF259" i="22"/>
  <c r="BF173" i="23"/>
  <c r="BF260" i="22"/>
  <c r="BG159" i="23"/>
  <c r="BG246" i="22"/>
  <c r="BH150" i="23"/>
  <c r="BD173" i="23"/>
  <c r="BD260" i="22"/>
  <c r="BH237" i="22"/>
  <c r="BG172" i="23"/>
  <c r="BG259" i="22"/>
  <c r="BF244" i="22"/>
  <c r="BF157" i="23"/>
  <c r="BG253" i="22"/>
  <c r="BG166" i="23"/>
  <c r="BG156" i="23"/>
  <c r="BG243" i="22"/>
  <c r="BG265" i="21"/>
  <c r="BG173" i="22" s="1"/>
  <c r="BH215" i="14"/>
  <c r="BE172" i="23"/>
  <c r="BE259" i="22"/>
  <c r="BJ5" i="3"/>
  <c r="BG229" i="21"/>
  <c r="BG258" i="22"/>
  <c r="BG171" i="23"/>
  <c r="AO4" i="21"/>
  <c r="AO4" i="23"/>
  <c r="AO4" i="22"/>
  <c r="AP3" i="3"/>
  <c r="BH357" i="21" l="1"/>
  <c r="BH356" i="21"/>
  <c r="BH338" i="21"/>
  <c r="BH157" i="23" s="1"/>
  <c r="BH244" i="22"/>
  <c r="BI150" i="23"/>
  <c r="BH172" i="23"/>
  <c r="BH259" i="22"/>
  <c r="BH159" i="23"/>
  <c r="BH246" i="22"/>
  <c r="BI237" i="22"/>
  <c r="BH227" i="21"/>
  <c r="BH265" i="21"/>
  <c r="BH173" i="22" s="1"/>
  <c r="BH166" i="23"/>
  <c r="BH253" i="22"/>
  <c r="BH260" i="22"/>
  <c r="BH173" i="23"/>
  <c r="BJ5" i="23"/>
  <c r="BJ5" i="22"/>
  <c r="BJ5" i="21"/>
  <c r="BJ5" i="14"/>
  <c r="BJ5" i="20"/>
  <c r="BK5" i="3"/>
  <c r="BI215" i="14"/>
  <c r="BG266" i="21"/>
  <c r="BG174" i="22" s="1"/>
  <c r="BG227" i="21"/>
  <c r="BH156" i="23"/>
  <c r="BH243" i="22"/>
  <c r="BI352" i="21"/>
  <c r="BI337" i="21"/>
  <c r="BI347" i="21"/>
  <c r="BI340" i="21"/>
  <c r="BI331" i="21"/>
  <c r="BI230" i="21"/>
  <c r="BI267" i="21" s="1"/>
  <c r="BI175" i="22" s="1"/>
  <c r="BI228" i="21"/>
  <c r="BI231" i="21"/>
  <c r="BI268" i="21" s="1"/>
  <c r="BI176" i="22" s="1"/>
  <c r="BI232" i="21"/>
  <c r="BI269" i="21" s="1"/>
  <c r="BI177" i="22" s="1"/>
  <c r="BI353" i="21"/>
  <c r="BI354" i="21" s="1"/>
  <c r="BI357" i="21" s="1"/>
  <c r="BI229" i="21"/>
  <c r="BI355" i="21"/>
  <c r="BH258" i="22"/>
  <c r="BH171" i="23"/>
  <c r="BG173" i="23"/>
  <c r="BG260" i="22"/>
  <c r="AP3" i="21"/>
  <c r="AP3" i="23"/>
  <c r="AP3" i="22"/>
  <c r="AP4" i="3"/>
  <c r="BI246" i="22" l="1"/>
  <c r="BI159" i="23"/>
  <c r="BL5" i="3"/>
  <c r="BJ237" i="22"/>
  <c r="BI356" i="21"/>
  <c r="BI259" i="22"/>
  <c r="BI172" i="23"/>
  <c r="BI266" i="21"/>
  <c r="BI174" i="22" s="1"/>
  <c r="BI166" i="23"/>
  <c r="BI253" i="22"/>
  <c r="BJ150" i="23"/>
  <c r="BI227" i="21"/>
  <c r="BI156" i="23"/>
  <c r="BI243" i="22"/>
  <c r="BI260" i="22"/>
  <c r="BI173" i="23"/>
  <c r="BI171" i="23"/>
  <c r="BI258" i="22"/>
  <c r="BK5" i="23"/>
  <c r="BK5" i="22"/>
  <c r="BK5" i="21"/>
  <c r="BK5" i="14"/>
  <c r="BK5" i="20"/>
  <c r="BI265" i="21"/>
  <c r="BI173" i="22" s="1"/>
  <c r="BJ215" i="14"/>
  <c r="BI338" i="21"/>
  <c r="BJ347" i="21"/>
  <c r="BJ337" i="21"/>
  <c r="BJ352" i="21"/>
  <c r="BJ353" i="21" s="1"/>
  <c r="BJ354" i="21" s="1"/>
  <c r="BJ331" i="21"/>
  <c r="BJ338" i="21" s="1"/>
  <c r="BJ232" i="21"/>
  <c r="BJ269" i="21" s="1"/>
  <c r="BJ177" i="22" s="1"/>
  <c r="BJ231" i="21"/>
  <c r="BJ268" i="21" s="1"/>
  <c r="BJ176" i="22" s="1"/>
  <c r="BJ228" i="21"/>
  <c r="BJ230" i="21"/>
  <c r="BJ340" i="21"/>
  <c r="BJ229" i="21"/>
  <c r="BJ266" i="21" s="1"/>
  <c r="BJ174" i="22" s="1"/>
  <c r="BJ355" i="21"/>
  <c r="AP4" i="21"/>
  <c r="AP4" i="23"/>
  <c r="AP4" i="22"/>
  <c r="AQ3" i="3"/>
  <c r="BJ227" i="21" l="1"/>
  <c r="BJ244" i="22"/>
  <c r="BJ157" i="23"/>
  <c r="BJ357" i="21"/>
  <c r="BJ356" i="21"/>
  <c r="BJ171" i="23"/>
  <c r="BJ258" i="22"/>
  <c r="BJ172" i="23"/>
  <c r="BJ259" i="22"/>
  <c r="BJ156" i="23"/>
  <c r="BJ243" i="22"/>
  <c r="BL5" i="23"/>
  <c r="BL5" i="22"/>
  <c r="BL5" i="21"/>
  <c r="BL5" i="14"/>
  <c r="BL5" i="20"/>
  <c r="BJ246" i="22"/>
  <c r="BJ159" i="23"/>
  <c r="BJ253" i="22"/>
  <c r="BJ166" i="23"/>
  <c r="BJ267" i="21"/>
  <c r="BJ175" i="22" s="1"/>
  <c r="BI157" i="23"/>
  <c r="BI244" i="22"/>
  <c r="BJ265" i="21"/>
  <c r="BJ173" i="22" s="1"/>
  <c r="BK215" i="14"/>
  <c r="BK150" i="23"/>
  <c r="BK347" i="21"/>
  <c r="BK331" i="21"/>
  <c r="BK338" i="21" s="1"/>
  <c r="BK340" i="21"/>
  <c r="BK232" i="21"/>
  <c r="BK269" i="21" s="1"/>
  <c r="BK177" i="22" s="1"/>
  <c r="BK337" i="21"/>
  <c r="BK352" i="21"/>
  <c r="BK353" i="21" s="1"/>
  <c r="BK354" i="21" s="1"/>
  <c r="BK231" i="21"/>
  <c r="BK268" i="21" s="1"/>
  <c r="BK176" i="22" s="1"/>
  <c r="BK228" i="21"/>
  <c r="BK230" i="21"/>
  <c r="BK229" i="21"/>
  <c r="BK227" i="21"/>
  <c r="BK355" i="21"/>
  <c r="BK237" i="22"/>
  <c r="BM5" i="3"/>
  <c r="AQ3" i="21"/>
  <c r="AQ3" i="23"/>
  <c r="AQ3" i="22"/>
  <c r="AQ4" i="3"/>
  <c r="BK357" i="21" l="1"/>
  <c r="BK356" i="21"/>
  <c r="BK243" i="22"/>
  <c r="BK156" i="23"/>
  <c r="BL215" i="14"/>
  <c r="BK244" i="22"/>
  <c r="BK157" i="23"/>
  <c r="BL331" i="21"/>
  <c r="BL338" i="21" s="1"/>
  <c r="BL340" i="21"/>
  <c r="BL352" i="21"/>
  <c r="BL347" i="21"/>
  <c r="BL353" i="21" s="1"/>
  <c r="BL354" i="21" s="1"/>
  <c r="BL337" i="21"/>
  <c r="BL232" i="21"/>
  <c r="BL269" i="21" s="1"/>
  <c r="BL177" i="22" s="1"/>
  <c r="BL230" i="21"/>
  <c r="BL228" i="21"/>
  <c r="BL229" i="21" s="1"/>
  <c r="BL227" i="21" s="1"/>
  <c r="BL231" i="21"/>
  <c r="BL268" i="21" s="1"/>
  <c r="BL176" i="22" s="1"/>
  <c r="BL355" i="21"/>
  <c r="BK171" i="23"/>
  <c r="BK258" i="22"/>
  <c r="BL237" i="22"/>
  <c r="BK159" i="23"/>
  <c r="BK246" i="22"/>
  <c r="BL150" i="23"/>
  <c r="BJ260" i="22"/>
  <c r="BJ173" i="23"/>
  <c r="BK172" i="23"/>
  <c r="BK259" i="22"/>
  <c r="BK267" i="21"/>
  <c r="BK175" i="22" s="1"/>
  <c r="BK253" i="22"/>
  <c r="BK166" i="23"/>
  <c r="BK265" i="21"/>
  <c r="BK173" i="22" s="1"/>
  <c r="BM5" i="23"/>
  <c r="BM5" i="22"/>
  <c r="BM5" i="21"/>
  <c r="BM5" i="20"/>
  <c r="BN5" i="3"/>
  <c r="BM5" i="14"/>
  <c r="BK266" i="21"/>
  <c r="BK174" i="22" s="1"/>
  <c r="AQ4" i="21"/>
  <c r="AQ4" i="23"/>
  <c r="AQ4" i="22"/>
  <c r="AR3" i="3"/>
  <c r="BL157" i="23" l="1"/>
  <c r="BL244" i="22"/>
  <c r="BL357" i="21"/>
  <c r="BL356" i="21"/>
  <c r="BN5" i="23"/>
  <c r="BN5" i="22"/>
  <c r="BN5" i="21"/>
  <c r="BN5" i="20"/>
  <c r="BN5" i="14"/>
  <c r="BO5" i="3"/>
  <c r="BL265" i="21"/>
  <c r="BL173" i="22" s="1"/>
  <c r="BL266" i="21"/>
  <c r="BL174" i="22" s="1"/>
  <c r="BL267" i="21"/>
  <c r="BL175" i="22" s="1"/>
  <c r="BM237" i="22"/>
  <c r="BM150" i="23"/>
  <c r="BL243" i="22"/>
  <c r="BL156" i="23"/>
  <c r="BM340" i="21"/>
  <c r="BM352" i="21"/>
  <c r="BM347" i="21"/>
  <c r="BM230" i="21"/>
  <c r="BM267" i="21" s="1"/>
  <c r="BM175" i="22" s="1"/>
  <c r="BM331" i="21"/>
  <c r="BM337" i="21"/>
  <c r="BM232" i="21"/>
  <c r="BM269" i="21" s="1"/>
  <c r="BM177" i="22" s="1"/>
  <c r="BM231" i="21"/>
  <c r="BM268" i="21" s="1"/>
  <c r="BM176" i="22" s="1"/>
  <c r="BM228" i="21"/>
  <c r="BM229" i="21"/>
  <c r="BM266" i="21" s="1"/>
  <c r="BM174" i="22" s="1"/>
  <c r="BM355" i="21"/>
  <c r="BL253" i="22"/>
  <c r="BL166" i="23"/>
  <c r="BL171" i="23"/>
  <c r="BL258" i="22"/>
  <c r="BM215" i="14"/>
  <c r="BL172" i="23"/>
  <c r="BL259" i="22"/>
  <c r="BL159" i="23"/>
  <c r="BL246" i="22"/>
  <c r="BK260" i="22"/>
  <c r="BK173" i="23"/>
  <c r="AR3" i="21"/>
  <c r="AR3" i="23"/>
  <c r="AR3" i="22"/>
  <c r="AR4" i="3"/>
  <c r="BM353" i="21" l="1"/>
  <c r="BM354" i="21" s="1"/>
  <c r="BM357" i="21" s="1"/>
  <c r="BM356" i="21"/>
  <c r="BN237" i="22"/>
  <c r="BN150" i="23"/>
  <c r="BM166" i="23"/>
  <c r="BM253" i="22"/>
  <c r="BM156" i="23"/>
  <c r="BM243" i="22"/>
  <c r="BN352" i="21"/>
  <c r="BN337" i="21"/>
  <c r="BN331" i="21"/>
  <c r="BN338" i="21" s="1"/>
  <c r="BN340" i="21"/>
  <c r="BN347" i="21"/>
  <c r="BN230" i="21"/>
  <c r="BN231" i="21"/>
  <c r="BN268" i="21" s="1"/>
  <c r="BN176" i="22" s="1"/>
  <c r="BN228" i="21"/>
  <c r="BN232" i="21"/>
  <c r="BN269" i="21" s="1"/>
  <c r="BN177" i="22" s="1"/>
  <c r="BN355" i="21"/>
  <c r="BM171" i="23"/>
  <c r="BM258" i="22"/>
  <c r="BL173" i="23"/>
  <c r="BL260" i="22"/>
  <c r="BM172" i="23"/>
  <c r="BM259" i="22"/>
  <c r="BM265" i="21"/>
  <c r="BM173" i="22" s="1"/>
  <c r="BM159" i="23"/>
  <c r="BM246" i="22"/>
  <c r="BO5" i="23"/>
  <c r="BO5" i="22"/>
  <c r="BO5" i="21"/>
  <c r="BP5" i="3"/>
  <c r="BO5" i="20"/>
  <c r="BO5" i="14"/>
  <c r="BM227" i="21"/>
  <c r="BN215" i="14"/>
  <c r="BM338" i="21"/>
  <c r="AR4" i="21"/>
  <c r="AR4" i="23"/>
  <c r="AR4" i="22"/>
  <c r="AS3" i="3"/>
  <c r="BN353" i="21" l="1"/>
  <c r="BN354" i="21" s="1"/>
  <c r="BN357" i="21" s="1"/>
  <c r="BN356" i="21"/>
  <c r="BO237" i="22"/>
  <c r="BN259" i="22"/>
  <c r="BN172" i="23"/>
  <c r="BN156" i="23"/>
  <c r="BN243" i="22"/>
  <c r="BO352" i="21"/>
  <c r="BO347" i="21"/>
  <c r="BO331" i="21"/>
  <c r="BO340" i="21"/>
  <c r="BO231" i="21"/>
  <c r="BO268" i="21" s="1"/>
  <c r="BO176" i="22" s="1"/>
  <c r="BO232" i="21"/>
  <c r="BO269" i="21" s="1"/>
  <c r="BO177" i="22" s="1"/>
  <c r="BO230" i="21"/>
  <c r="BO267" i="21" s="1"/>
  <c r="BO175" i="22" s="1"/>
  <c r="BO228" i="21"/>
  <c r="BO229" i="21" s="1"/>
  <c r="BO227" i="21" s="1"/>
  <c r="BO353" i="21"/>
  <c r="BO354" i="21" s="1"/>
  <c r="BO355" i="21"/>
  <c r="BM244" i="22"/>
  <c r="BM157" i="23"/>
  <c r="BO150" i="23"/>
  <c r="BN171" i="23"/>
  <c r="BN258" i="22"/>
  <c r="BN265" i="21"/>
  <c r="BN173" i="22" s="1"/>
  <c r="BN244" i="22"/>
  <c r="BN157" i="23"/>
  <c r="BN267" i="21"/>
  <c r="BN175" i="22" s="1"/>
  <c r="BN229" i="21"/>
  <c r="BN253" i="22"/>
  <c r="BN166" i="23"/>
  <c r="BM173" i="23"/>
  <c r="BM260" i="22"/>
  <c r="BO215" i="14"/>
  <c r="BP5" i="23"/>
  <c r="BP5" i="22"/>
  <c r="BP5" i="21"/>
  <c r="BQ5" i="3"/>
  <c r="BP5" i="14"/>
  <c r="BP5" i="20"/>
  <c r="BN159" i="23"/>
  <c r="BN246" i="22"/>
  <c r="AS3" i="21"/>
  <c r="AS3" i="23"/>
  <c r="AS3" i="22"/>
  <c r="AS4" i="3"/>
  <c r="BO357" i="21" l="1"/>
  <c r="BO356" i="21"/>
  <c r="BN266" i="21"/>
  <c r="BN174" i="22" s="1"/>
  <c r="BN227" i="21"/>
  <c r="BP150" i="23"/>
  <c r="BO172" i="23"/>
  <c r="BO259" i="22"/>
  <c r="BP215" i="14"/>
  <c r="BO253" i="22"/>
  <c r="BO166" i="23"/>
  <c r="BP347" i="21"/>
  <c r="BP353" i="21" s="1"/>
  <c r="BP354" i="21" s="1"/>
  <c r="BP340" i="21"/>
  <c r="BP331" i="21"/>
  <c r="BP338" i="21" s="1"/>
  <c r="BP337" i="21"/>
  <c r="BP352" i="21"/>
  <c r="BP232" i="21"/>
  <c r="BP269" i="21" s="1"/>
  <c r="BP177" i="22" s="1"/>
  <c r="BP230" i="21"/>
  <c r="BP267" i="21" s="1"/>
  <c r="BP175" i="22" s="1"/>
  <c r="BP231" i="21"/>
  <c r="BP268" i="21" s="1"/>
  <c r="BP176" i="22" s="1"/>
  <c r="BP228" i="21"/>
  <c r="BP229" i="21"/>
  <c r="BP266" i="21" s="1"/>
  <c r="BP174" i="22" s="1"/>
  <c r="BP355" i="21"/>
  <c r="BO159" i="23"/>
  <c r="BO246" i="22"/>
  <c r="BQ5" i="22"/>
  <c r="BQ5" i="23"/>
  <c r="BQ5" i="21"/>
  <c r="BR5" i="3"/>
  <c r="BQ5" i="14"/>
  <c r="BQ5" i="20"/>
  <c r="BO265" i="21"/>
  <c r="BO173" i="22" s="1"/>
  <c r="BO258" i="22"/>
  <c r="BO171" i="23"/>
  <c r="BN173" i="23"/>
  <c r="BN260" i="22"/>
  <c r="BP237" i="22"/>
  <c r="BO266" i="21"/>
  <c r="BO174" i="22" s="1"/>
  <c r="AS4" i="21"/>
  <c r="AS4" i="23"/>
  <c r="AS4" i="22"/>
  <c r="AT3" i="3"/>
  <c r="BP357" i="21" l="1"/>
  <c r="BP356" i="21"/>
  <c r="BP227" i="21"/>
  <c r="BQ237" i="22"/>
  <c r="BP159" i="23"/>
  <c r="BP246" i="22"/>
  <c r="BP172" i="23"/>
  <c r="BP259" i="22"/>
  <c r="BP265" i="21"/>
  <c r="BP173" i="22" s="1"/>
  <c r="BP166" i="23"/>
  <c r="BP253" i="22"/>
  <c r="BP173" i="23"/>
  <c r="BP260" i="22"/>
  <c r="BQ215" i="14"/>
  <c r="BR5" i="22"/>
  <c r="BR5" i="23"/>
  <c r="BR5" i="21"/>
  <c r="BR5" i="20"/>
  <c r="BS5" i="3"/>
  <c r="BR5" i="14"/>
  <c r="BQ352" i="21"/>
  <c r="BQ353" i="21" s="1"/>
  <c r="BQ354" i="21" s="1"/>
  <c r="BQ337" i="21"/>
  <c r="BQ347" i="21"/>
  <c r="BQ232" i="21"/>
  <c r="BQ269" i="21" s="1"/>
  <c r="BQ177" i="22" s="1"/>
  <c r="BQ230" i="21"/>
  <c r="BQ267" i="21" s="1"/>
  <c r="BQ175" i="22" s="1"/>
  <c r="BQ231" i="21"/>
  <c r="BQ268" i="21" s="1"/>
  <c r="BQ176" i="22" s="1"/>
  <c r="BQ340" i="21"/>
  <c r="BQ228" i="21"/>
  <c r="BQ229" i="21" s="1"/>
  <c r="BQ331" i="21"/>
  <c r="BQ338" i="21" s="1"/>
  <c r="BQ355" i="21"/>
  <c r="BP171" i="23"/>
  <c r="BP258" i="22"/>
  <c r="BP157" i="23"/>
  <c r="BP244" i="22"/>
  <c r="BQ150" i="23"/>
  <c r="BP156" i="23"/>
  <c r="BP243" i="22"/>
  <c r="BO260" i="22"/>
  <c r="BO173" i="23"/>
  <c r="AT3" i="21"/>
  <c r="AT3" i="23"/>
  <c r="AT3" i="22"/>
  <c r="AT4" i="3"/>
  <c r="BQ357" i="21" l="1"/>
  <c r="BQ356" i="21"/>
  <c r="BQ266" i="21"/>
  <c r="BQ174" i="22" s="1"/>
  <c r="BQ227" i="21"/>
  <c r="BR215" i="14"/>
  <c r="BQ265" i="21"/>
  <c r="BQ173" i="22" s="1"/>
  <c r="BS5" i="23"/>
  <c r="BS5" i="22"/>
  <c r="BS5" i="21"/>
  <c r="BT5" i="3"/>
  <c r="BS5" i="14"/>
  <c r="BS5" i="20"/>
  <c r="BQ157" i="23"/>
  <c r="BQ244" i="22"/>
  <c r="BQ159" i="23"/>
  <c r="BQ246" i="22"/>
  <c r="BR331" i="21"/>
  <c r="BR338" i="21" s="1"/>
  <c r="BR347" i="21"/>
  <c r="BR352" i="21"/>
  <c r="BR337" i="21"/>
  <c r="BR340" i="21"/>
  <c r="BR232" i="21"/>
  <c r="BR269" i="21" s="1"/>
  <c r="BR177" i="22" s="1"/>
  <c r="BR231" i="21"/>
  <c r="BR268" i="21" s="1"/>
  <c r="BR176" i="22" s="1"/>
  <c r="BR228" i="21"/>
  <c r="BR229" i="21" s="1"/>
  <c r="BR266" i="21" s="1"/>
  <c r="BR174" i="22" s="1"/>
  <c r="BR230" i="21"/>
  <c r="BR353" i="21"/>
  <c r="BR354" i="21"/>
  <c r="BR357" i="21" s="1"/>
  <c r="BR355" i="21"/>
  <c r="BQ156" i="23"/>
  <c r="BQ243" i="22"/>
  <c r="BQ260" i="22"/>
  <c r="BQ173" i="23"/>
  <c r="BR150" i="23"/>
  <c r="BQ171" i="23"/>
  <c r="BQ258" i="22"/>
  <c r="BR237" i="22"/>
  <c r="BU5" i="3"/>
  <c r="BQ172" i="23"/>
  <c r="BQ259" i="22"/>
  <c r="BQ166" i="23"/>
  <c r="BQ253" i="22"/>
  <c r="AT4" i="21"/>
  <c r="AT4" i="23"/>
  <c r="AT4" i="22"/>
  <c r="AU3" i="3"/>
  <c r="BR267" i="21" l="1"/>
  <c r="BR175" i="22" s="1"/>
  <c r="BR227" i="21"/>
  <c r="BV5" i="3"/>
  <c r="BR356" i="21"/>
  <c r="BR244" i="22"/>
  <c r="BR157" i="23"/>
  <c r="BR243" i="22"/>
  <c r="BR156" i="23"/>
  <c r="BR159" i="23"/>
  <c r="BR246" i="22"/>
  <c r="BU5" i="23"/>
  <c r="BU150" i="23" s="1"/>
  <c r="BU5" i="22"/>
  <c r="BU237" i="22" s="1"/>
  <c r="BU5" i="21"/>
  <c r="BU5" i="20"/>
  <c r="BR172" i="23"/>
  <c r="BR259" i="22"/>
  <c r="BR171" i="23"/>
  <c r="BR258" i="22"/>
  <c r="BS215" i="14"/>
  <c r="BU5" i="14"/>
  <c r="BR253" i="22"/>
  <c r="BR166" i="23"/>
  <c r="BT5" i="23"/>
  <c r="BT5" i="22"/>
  <c r="BT5" i="21"/>
  <c r="BT5" i="14"/>
  <c r="BT5" i="20"/>
  <c r="BR260" i="22"/>
  <c r="BR173" i="23"/>
  <c r="BR265" i="21"/>
  <c r="BR173" i="22" s="1"/>
  <c r="BS237" i="22"/>
  <c r="BV5" i="22"/>
  <c r="BV5" i="23"/>
  <c r="BV161" i="3"/>
  <c r="BV236" i="21" s="1"/>
  <c r="BV273" i="21" s="1"/>
  <c r="BV157" i="3"/>
  <c r="BV159" i="3"/>
  <c r="BV155" i="3"/>
  <c r="BV149" i="3"/>
  <c r="BV147" i="3"/>
  <c r="BV151" i="3"/>
  <c r="BV153" i="3"/>
  <c r="BV7" i="3" s="1"/>
  <c r="BV124" i="3"/>
  <c r="BV107" i="3"/>
  <c r="BV99" i="3"/>
  <c r="BV76" i="3"/>
  <c r="BV61" i="3"/>
  <c r="BV59" i="3"/>
  <c r="BV57" i="3"/>
  <c r="BV55" i="3"/>
  <c r="BV40" i="3"/>
  <c r="BV38" i="3"/>
  <c r="BV36" i="3"/>
  <c r="BV34" i="3"/>
  <c r="BV32" i="3"/>
  <c r="BV137" i="3"/>
  <c r="BV134" i="3"/>
  <c r="BV127" i="3"/>
  <c r="BV102" i="3"/>
  <c r="BV79" i="3"/>
  <c r="BV29" i="3"/>
  <c r="BV140" i="3"/>
  <c r="BV130" i="3"/>
  <c r="BV122" i="3"/>
  <c r="BV105" i="3"/>
  <c r="BV95" i="3"/>
  <c r="BV93" i="3"/>
  <c r="BV91" i="3"/>
  <c r="BV89" i="3"/>
  <c r="BV87" i="3"/>
  <c r="BV50" i="3"/>
  <c r="BV48" i="3"/>
  <c r="BV46" i="3"/>
  <c r="BV44" i="3"/>
  <c r="BV42" i="3"/>
  <c r="BV135" i="3"/>
  <c r="BV125" i="3"/>
  <c r="BV117" i="3"/>
  <c r="BV115" i="3"/>
  <c r="BV113" i="3"/>
  <c r="BV111" i="3"/>
  <c r="BV109" i="3"/>
  <c r="BV100" i="3"/>
  <c r="BV84" i="3"/>
  <c r="BV82" i="3"/>
  <c r="BV77" i="3"/>
  <c r="BV73" i="3"/>
  <c r="BV71" i="3"/>
  <c r="BV69" i="3"/>
  <c r="BV67" i="3"/>
  <c r="BV65" i="3"/>
  <c r="BV138" i="3"/>
  <c r="BV132" i="3"/>
  <c r="BV128" i="3"/>
  <c r="BV103" i="3"/>
  <c r="BV80" i="3"/>
  <c r="BV62" i="3"/>
  <c r="BV60" i="3"/>
  <c r="BV58" i="3"/>
  <c r="BV56" i="3"/>
  <c r="BV54" i="3"/>
  <c r="BV39" i="3"/>
  <c r="BV37" i="3"/>
  <c r="BV35" i="3"/>
  <c r="BV33" i="3"/>
  <c r="BV28" i="3"/>
  <c r="BV143" i="3"/>
  <c r="BV141" i="3"/>
  <c r="BV123" i="3"/>
  <c r="BV98" i="3"/>
  <c r="BV106" i="3"/>
  <c r="BV20" i="3"/>
  <c r="BV121" i="3"/>
  <c r="BV101" i="3"/>
  <c r="BV92" i="3"/>
  <c r="BV81" i="3"/>
  <c r="BV70" i="3"/>
  <c r="BV21" i="3"/>
  <c r="BV49" i="3"/>
  <c r="BV114" i="3"/>
  <c r="BV104" i="3"/>
  <c r="BV86" i="3"/>
  <c r="BV64" i="3"/>
  <c r="BV47" i="3"/>
  <c r="BV26" i="3"/>
  <c r="BV23" i="3"/>
  <c r="BV118" i="3"/>
  <c r="BV90" i="3"/>
  <c r="BV68" i="3"/>
  <c r="BV51" i="3"/>
  <c r="BV112" i="3"/>
  <c r="BV45" i="3"/>
  <c r="BV27" i="3"/>
  <c r="BV25" i="3"/>
  <c r="BV22" i="3"/>
  <c r="BV66" i="3"/>
  <c r="BV110" i="3"/>
  <c r="BV78" i="3"/>
  <c r="BV5" i="21"/>
  <c r="BV136" i="3"/>
  <c r="BV133" i="3"/>
  <c r="BV126" i="3"/>
  <c r="BV94" i="3"/>
  <c r="BV83" i="3"/>
  <c r="BV72" i="3"/>
  <c r="BV139" i="3"/>
  <c r="BV129" i="3"/>
  <c r="BV116" i="3"/>
  <c r="BV88" i="3"/>
  <c r="BV43" i="3"/>
  <c r="BV24" i="3"/>
  <c r="BS337" i="21"/>
  <c r="BS352" i="21"/>
  <c r="BS353" i="21" s="1"/>
  <c r="BS354" i="21" s="1"/>
  <c r="BS347" i="21"/>
  <c r="BS331" i="21"/>
  <c r="BS340" i="21"/>
  <c r="BS232" i="21"/>
  <c r="BS269" i="21" s="1"/>
  <c r="BS177" i="22" s="1"/>
  <c r="BS231" i="21"/>
  <c r="BS268" i="21" s="1"/>
  <c r="BS176" i="22" s="1"/>
  <c r="BS228" i="21"/>
  <c r="BS230" i="21"/>
  <c r="BS267" i="21" s="1"/>
  <c r="BS175" i="22" s="1"/>
  <c r="BS229" i="21"/>
  <c r="BS266" i="21" s="1"/>
  <c r="BS174" i="22" s="1"/>
  <c r="BS338" i="21"/>
  <c r="BS355" i="21"/>
  <c r="BS150" i="23"/>
  <c r="AU3" i="21"/>
  <c r="AU3" i="23"/>
  <c r="AU3" i="22"/>
  <c r="BV13" i="3"/>
  <c r="BV12" i="3"/>
  <c r="BV11" i="3"/>
  <c r="BV10" i="3"/>
  <c r="BV18" i="3"/>
  <c r="BV17" i="3"/>
  <c r="BV15" i="3"/>
  <c r="BV16" i="3"/>
  <c r="BV14" i="3"/>
  <c r="BV4" i="3"/>
  <c r="BV3" i="3"/>
  <c r="AU4" i="3"/>
  <c r="BW5" i="3"/>
  <c r="BV5" i="14"/>
  <c r="BV215" i="14" s="1"/>
  <c r="BV5" i="20"/>
  <c r="BS357" i="21" l="1"/>
  <c r="BS356" i="21"/>
  <c r="BS227" i="21"/>
  <c r="BS243" i="22"/>
  <c r="BS156" i="23"/>
  <c r="BT215" i="14"/>
  <c r="BU215" i="14" s="1"/>
  <c r="BS244" i="22"/>
  <c r="BS157" i="23"/>
  <c r="BS159" i="23"/>
  <c r="BS246" i="22"/>
  <c r="BT237" i="22"/>
  <c r="BW5" i="23"/>
  <c r="BW5" i="22"/>
  <c r="BW157" i="3"/>
  <c r="BW159" i="3"/>
  <c r="BW161" i="3"/>
  <c r="BW236" i="21" s="1"/>
  <c r="BW273" i="21" s="1"/>
  <c r="BW155" i="3"/>
  <c r="BW151" i="3"/>
  <c r="BW147" i="3"/>
  <c r="BW153" i="3"/>
  <c r="BW7" i="3" s="1"/>
  <c r="BW149" i="3"/>
  <c r="BW137" i="3"/>
  <c r="BW134" i="3"/>
  <c r="BW127" i="3"/>
  <c r="BW102" i="3"/>
  <c r="BW79" i="3"/>
  <c r="BW29" i="3"/>
  <c r="BW140" i="3"/>
  <c r="BW130" i="3"/>
  <c r="BW122" i="3"/>
  <c r="BW105" i="3"/>
  <c r="BW95" i="3"/>
  <c r="BW93" i="3"/>
  <c r="BW91" i="3"/>
  <c r="BW89" i="3"/>
  <c r="BW87" i="3"/>
  <c r="BW50" i="3"/>
  <c r="BW48" i="3"/>
  <c r="BW46" i="3"/>
  <c r="BW44" i="3"/>
  <c r="BW42" i="3"/>
  <c r="BW26" i="3"/>
  <c r="BW135" i="3"/>
  <c r="BW125" i="3"/>
  <c r="BW117" i="3"/>
  <c r="BW115" i="3"/>
  <c r="BW113" i="3"/>
  <c r="BW111" i="3"/>
  <c r="BW109" i="3"/>
  <c r="BW100" i="3"/>
  <c r="BW84" i="3"/>
  <c r="BW82" i="3"/>
  <c r="BW77" i="3"/>
  <c r="BW73" i="3"/>
  <c r="BW71" i="3"/>
  <c r="BW69" i="3"/>
  <c r="BW67" i="3"/>
  <c r="BW65" i="3"/>
  <c r="BW138" i="3"/>
  <c r="BW132" i="3"/>
  <c r="BW128" i="3"/>
  <c r="BW103" i="3"/>
  <c r="BW80" i="3"/>
  <c r="BW62" i="3"/>
  <c r="BW60" i="3"/>
  <c r="BW58" i="3"/>
  <c r="BW56" i="3"/>
  <c r="BW54" i="3"/>
  <c r="BW143" i="3"/>
  <c r="BW141" i="3"/>
  <c r="BW123" i="3"/>
  <c r="BW98" i="3"/>
  <c r="BW106" i="3"/>
  <c r="BW20" i="3"/>
  <c r="BW136" i="3"/>
  <c r="BW133" i="3"/>
  <c r="BW126" i="3"/>
  <c r="BW101" i="3"/>
  <c r="BW94" i="3"/>
  <c r="BW92" i="3"/>
  <c r="BW90" i="3"/>
  <c r="BW88" i="3"/>
  <c r="BW86" i="3"/>
  <c r="BW78" i="3"/>
  <c r="BW51" i="3"/>
  <c r="BW49" i="3"/>
  <c r="BW47" i="3"/>
  <c r="BW45" i="3"/>
  <c r="BW43" i="3"/>
  <c r="BW114" i="3"/>
  <c r="BW104" i="3"/>
  <c r="BW64" i="3"/>
  <c r="BW57" i="3"/>
  <c r="BW23" i="3"/>
  <c r="BW25" i="3"/>
  <c r="BW24" i="3"/>
  <c r="BW70" i="3"/>
  <c r="BW39" i="3"/>
  <c r="BW21" i="3"/>
  <c r="BW124" i="3"/>
  <c r="BW118" i="3"/>
  <c r="BW107" i="3"/>
  <c r="BW68" i="3"/>
  <c r="BW55" i="3"/>
  <c r="BW27" i="3"/>
  <c r="BW112" i="3"/>
  <c r="BW76" i="3"/>
  <c r="BW40" i="3"/>
  <c r="BW38" i="3"/>
  <c r="BW36" i="3"/>
  <c r="BW34" i="3"/>
  <c r="BW32" i="3"/>
  <c r="BW81" i="3"/>
  <c r="BW5" i="21"/>
  <c r="BW99" i="3"/>
  <c r="BW83" i="3"/>
  <c r="BW72" i="3"/>
  <c r="BW61" i="3"/>
  <c r="BW22" i="3"/>
  <c r="BW110" i="3"/>
  <c r="BW59" i="3"/>
  <c r="BW121" i="3"/>
  <c r="BW37" i="3"/>
  <c r="BW33" i="3"/>
  <c r="BW139" i="3"/>
  <c r="BW129" i="3"/>
  <c r="BW116" i="3"/>
  <c r="BW66" i="3"/>
  <c r="BW28" i="3"/>
  <c r="BW35" i="3"/>
  <c r="BV98" i="21"/>
  <c r="BV70" i="21"/>
  <c r="BV339" i="21"/>
  <c r="BV308" i="21"/>
  <c r="BV287" i="21"/>
  <c r="BV294" i="21"/>
  <c r="BV149" i="21"/>
  <c r="BV194" i="21" s="1"/>
  <c r="BV144" i="21"/>
  <c r="BV189" i="21" s="1"/>
  <c r="BV131" i="21"/>
  <c r="BV120" i="21"/>
  <c r="BV114" i="21"/>
  <c r="BV97" i="21"/>
  <c r="BV369" i="21"/>
  <c r="BV352" i="21"/>
  <c r="BV324" i="21"/>
  <c r="BV307" i="21"/>
  <c r="BV290" i="21"/>
  <c r="BV295" i="21"/>
  <c r="BV154" i="21"/>
  <c r="BV199" i="21" s="1"/>
  <c r="BV140" i="21"/>
  <c r="BV185" i="21" s="1"/>
  <c r="BV141" i="21"/>
  <c r="BV186" i="21" s="1"/>
  <c r="BV129" i="21"/>
  <c r="BV115" i="21"/>
  <c r="BV370" i="21"/>
  <c r="BV322" i="21"/>
  <c r="BV306" i="21"/>
  <c r="BV15" i="21"/>
  <c r="BV297" i="21"/>
  <c r="BV300" i="21"/>
  <c r="BV150" i="21"/>
  <c r="BV195" i="21" s="1"/>
  <c r="BV142" i="21"/>
  <c r="BV187" i="21" s="1"/>
  <c r="BV138" i="21"/>
  <c r="BV183" i="21" s="1"/>
  <c r="BV130" i="21"/>
  <c r="BV127" i="21"/>
  <c r="BV372" i="21"/>
  <c r="BV355" i="21"/>
  <c r="BV314" i="21"/>
  <c r="BV302" i="21"/>
  <c r="BV292" i="21"/>
  <c r="BV288" i="21"/>
  <c r="BV155" i="21"/>
  <c r="BV200" i="21" s="1"/>
  <c r="BV143" i="21"/>
  <c r="BV188" i="21" s="1"/>
  <c r="BV146" i="21"/>
  <c r="BV121" i="21"/>
  <c r="BV117" i="21"/>
  <c r="BV371" i="21"/>
  <c r="BV374" i="21" s="1"/>
  <c r="BV381" i="21"/>
  <c r="BV354" i="21"/>
  <c r="BV357" i="21" s="1"/>
  <c r="BV337" i="21"/>
  <c r="BV331" i="21"/>
  <c r="BV303" i="21"/>
  <c r="BV291" i="21"/>
  <c r="BV151" i="21"/>
  <c r="BV196" i="21" s="1"/>
  <c r="BV139" i="21"/>
  <c r="BV184" i="21" s="1"/>
  <c r="BV125" i="21"/>
  <c r="BV122" i="21"/>
  <c r="BV116" i="21"/>
  <c r="BV379" i="21"/>
  <c r="BV100" i="21"/>
  <c r="BV367" i="21"/>
  <c r="BV373" i="21"/>
  <c r="BV356" i="21"/>
  <c r="BV338" i="21"/>
  <c r="BV333" i="21"/>
  <c r="BV317" i="21"/>
  <c r="BV310" i="21"/>
  <c r="BV284" i="21"/>
  <c r="BV289" i="21"/>
  <c r="BV96" i="21"/>
  <c r="BV95" i="21"/>
  <c r="BV191" i="21"/>
  <c r="BV128" i="22" s="1"/>
  <c r="BV165" i="21"/>
  <c r="BV112" i="22" s="1"/>
  <c r="BV147" i="21"/>
  <c r="BV192" i="21" s="1"/>
  <c r="BV135" i="21"/>
  <c r="BV128" i="21"/>
  <c r="BV132" i="21"/>
  <c r="BV363" i="21"/>
  <c r="BV99" i="21"/>
  <c r="BV365" i="21"/>
  <c r="BV340" i="21"/>
  <c r="BV335" i="21"/>
  <c r="BV329" i="21"/>
  <c r="BV318" i="21"/>
  <c r="BV301" i="21"/>
  <c r="BV305" i="21"/>
  <c r="BV296" i="21"/>
  <c r="BV62" i="21"/>
  <c r="BV180" i="21"/>
  <c r="BV127" i="22" s="1"/>
  <c r="BV159" i="21"/>
  <c r="BV106" i="22" s="1"/>
  <c r="BV152" i="21"/>
  <c r="BV197" i="21" s="1"/>
  <c r="BV136" i="21"/>
  <c r="BV181" i="21" s="1"/>
  <c r="BV133" i="21"/>
  <c r="BV123" i="21"/>
  <c r="BV293" i="21"/>
  <c r="BV124" i="21"/>
  <c r="BV230" i="21"/>
  <c r="BV267" i="21" s="1"/>
  <c r="BV175" i="22" s="1"/>
  <c r="BV212" i="21"/>
  <c r="BV90" i="21"/>
  <c r="BV85" i="21"/>
  <c r="BV82" i="21"/>
  <c r="BV60" i="21"/>
  <c r="BV67" i="21"/>
  <c r="BV56" i="21"/>
  <c r="BV36" i="21"/>
  <c r="BV47" i="21"/>
  <c r="BV72" i="21"/>
  <c r="BV19" i="21"/>
  <c r="BV19" i="22" s="1"/>
  <c r="BV309" i="21"/>
  <c r="BV118" i="21"/>
  <c r="BV228" i="21"/>
  <c r="BV265" i="21" s="1"/>
  <c r="BV173" i="22" s="1"/>
  <c r="BV208" i="21"/>
  <c r="BV93" i="21"/>
  <c r="BV12" i="21"/>
  <c r="BV61" i="21"/>
  <c r="BV68" i="21"/>
  <c r="BV35" i="22" s="1"/>
  <c r="BV80" i="21"/>
  <c r="BV53" i="21"/>
  <c r="BV25" i="21"/>
  <c r="BV40" i="21"/>
  <c r="BV35" i="21"/>
  <c r="BV18" i="21"/>
  <c r="BV18" i="22" s="1"/>
  <c r="BV216" i="21"/>
  <c r="BV213" i="21"/>
  <c r="BV92" i="21"/>
  <c r="BV264" i="21"/>
  <c r="BV257" i="21"/>
  <c r="BV79" i="21"/>
  <c r="BV51" i="21"/>
  <c r="BV26" i="21"/>
  <c r="BV41" i="21"/>
  <c r="BV32" i="21"/>
  <c r="BV76" i="21"/>
  <c r="BV394" i="21"/>
  <c r="BV172" i="21"/>
  <c r="BV119" i="22" s="1"/>
  <c r="BV109" i="21"/>
  <c r="BV232" i="21"/>
  <c r="BV269" i="21" s="1"/>
  <c r="BV177" i="22" s="1"/>
  <c r="BV220" i="21"/>
  <c r="BV204" i="21"/>
  <c r="BV13" i="21"/>
  <c r="BV78" i="21"/>
  <c r="BV55" i="21"/>
  <c r="BV31" i="21"/>
  <c r="BV42" i="21"/>
  <c r="BV28" i="21"/>
  <c r="BV353" i="21"/>
  <c r="BV347" i="21"/>
  <c r="BV319" i="21"/>
  <c r="BV108" i="21"/>
  <c r="BV229" i="21"/>
  <c r="BV266" i="21" s="1"/>
  <c r="BV174" i="22" s="1"/>
  <c r="BV214" i="21"/>
  <c r="BV209" i="21"/>
  <c r="BV75" i="21"/>
  <c r="BV52" i="21"/>
  <c r="BV50" i="21"/>
  <c r="BV27" i="21"/>
  <c r="BV43" i="21"/>
  <c r="BV420" i="21" s="1"/>
  <c r="BV39" i="21"/>
  <c r="BV332" i="21"/>
  <c r="BV153" i="21"/>
  <c r="BV198" i="21" s="1"/>
  <c r="BV231" i="21"/>
  <c r="BV268" i="21" s="1"/>
  <c r="BV176" i="22" s="1"/>
  <c r="BV215" i="21"/>
  <c r="BV207" i="21"/>
  <c r="BV244" i="21"/>
  <c r="BV77" i="21"/>
  <c r="BV58" i="21"/>
  <c r="BV33" i="21"/>
  <c r="BV44" i="21"/>
  <c r="BV345" i="21"/>
  <c r="BV148" i="21"/>
  <c r="BV193" i="21" s="1"/>
  <c r="BV227" i="21"/>
  <c r="BV210" i="21"/>
  <c r="BV205" i="21"/>
  <c r="BV89" i="21"/>
  <c r="BV86" i="21"/>
  <c r="BV57" i="21"/>
  <c r="BV34" i="21"/>
  <c r="BV45" i="21"/>
  <c r="BV397" i="21"/>
  <c r="BV291" i="22" s="1"/>
  <c r="BV24" i="21"/>
  <c r="BV46" i="21"/>
  <c r="BV73" i="21"/>
  <c r="BV84" i="21"/>
  <c r="BV54" i="21"/>
  <c r="BV17" i="21"/>
  <c r="BV137" i="21"/>
  <c r="BV182" i="21" s="1"/>
  <c r="BV221" i="21"/>
  <c r="BV258" i="21" s="1"/>
  <c r="BV166" i="22" s="1"/>
  <c r="BV20" i="21"/>
  <c r="BV20" i="22" s="1"/>
  <c r="BV211" i="21"/>
  <c r="BV74" i="21"/>
  <c r="BV395" i="21"/>
  <c r="BV289" i="22" s="1"/>
  <c r="BV91" i="21"/>
  <c r="BV396" i="21"/>
  <c r="BV290" i="22" s="1"/>
  <c r="BV181" i="22"/>
  <c r="BV94" i="23"/>
  <c r="BT150" i="23"/>
  <c r="BU331" i="21"/>
  <c r="BU340" i="21"/>
  <c r="BU352" i="21"/>
  <c r="BU347" i="21"/>
  <c r="BU232" i="21"/>
  <c r="BU269" i="21" s="1"/>
  <c r="BU177" i="22" s="1"/>
  <c r="BU230" i="21"/>
  <c r="BU267" i="21" s="1"/>
  <c r="BU175" i="22" s="1"/>
  <c r="BU228" i="21"/>
  <c r="BU265" i="21" s="1"/>
  <c r="BU173" i="22" s="1"/>
  <c r="BU231" i="21"/>
  <c r="BU268" i="21" s="1"/>
  <c r="BU176" i="22" s="1"/>
  <c r="BU353" i="21"/>
  <c r="BU354" i="21" s="1"/>
  <c r="BU357" i="21" s="1"/>
  <c r="BS172" i="23"/>
  <c r="BS259" i="22"/>
  <c r="BS253" i="22"/>
  <c r="BS166" i="23"/>
  <c r="BV154" i="23"/>
  <c r="BV143" i="23"/>
  <c r="BV150" i="23"/>
  <c r="BV148" i="23"/>
  <c r="BV141" i="23"/>
  <c r="BV188" i="23"/>
  <c r="BV152" i="23"/>
  <c r="BV175" i="23"/>
  <c r="BV164" i="23"/>
  <c r="BS173" i="23"/>
  <c r="BS260" i="22"/>
  <c r="BS171" i="23"/>
  <c r="BS258" i="22"/>
  <c r="BV241" i="22"/>
  <c r="BV262" i="22"/>
  <c r="BV228" i="22"/>
  <c r="BV230" i="22"/>
  <c r="BV239" i="22"/>
  <c r="BV237" i="22"/>
  <c r="BV275" i="22"/>
  <c r="BV251" i="22"/>
  <c r="BV235" i="22"/>
  <c r="BV500" i="20"/>
  <c r="BV496" i="20"/>
  <c r="BV492" i="20"/>
  <c r="BV488" i="20"/>
  <c r="BV484" i="20"/>
  <c r="BV480" i="20"/>
  <c r="BV476" i="20"/>
  <c r="BV472" i="20"/>
  <c r="BV468" i="20"/>
  <c r="BV498" i="20"/>
  <c r="BV494" i="20"/>
  <c r="BV490" i="20"/>
  <c r="BV486" i="20"/>
  <c r="BV482" i="20"/>
  <c r="BV478" i="20"/>
  <c r="BV474" i="20"/>
  <c r="BV470" i="20"/>
  <c r="BV466" i="20"/>
  <c r="BV499" i="20"/>
  <c r="BV491" i="20"/>
  <c r="BV483" i="20"/>
  <c r="BV475" i="20"/>
  <c r="BV467" i="20"/>
  <c r="BV461" i="20"/>
  <c r="BV457" i="20"/>
  <c r="BV453" i="20"/>
  <c r="BV449" i="20"/>
  <c r="BV445" i="20"/>
  <c r="BV493" i="20"/>
  <c r="BV485" i="20"/>
  <c r="BV477" i="20"/>
  <c r="BV469" i="20"/>
  <c r="BV465" i="20"/>
  <c r="BV462" i="20"/>
  <c r="BV458" i="20"/>
  <c r="BV454" i="20"/>
  <c r="BV450" i="20"/>
  <c r="BV446" i="20"/>
  <c r="BV495" i="20"/>
  <c r="BV487" i="20"/>
  <c r="BV479" i="20"/>
  <c r="BV471" i="20"/>
  <c r="BV463" i="20"/>
  <c r="BV459" i="20"/>
  <c r="BV455" i="20"/>
  <c r="BV451" i="20"/>
  <c r="BV447" i="20"/>
  <c r="BV443" i="20"/>
  <c r="BV456" i="20"/>
  <c r="BV441" i="20"/>
  <c r="BV437" i="20"/>
  <c r="BV481" i="20"/>
  <c r="BV452" i="20"/>
  <c r="BV448" i="20"/>
  <c r="BV442" i="20"/>
  <c r="BV438" i="20"/>
  <c r="BV444" i="20"/>
  <c r="BV489" i="20"/>
  <c r="BV439" i="20"/>
  <c r="BV473" i="20"/>
  <c r="BV464" i="20"/>
  <c r="BV440" i="20"/>
  <c r="BV436" i="20"/>
  <c r="BV431" i="20"/>
  <c r="BV427" i="20"/>
  <c r="BV423" i="20"/>
  <c r="BV419" i="20"/>
  <c r="BV415" i="20"/>
  <c r="BV411" i="20"/>
  <c r="BV407" i="20"/>
  <c r="BV460" i="20"/>
  <c r="BV434" i="20"/>
  <c r="BV432" i="20"/>
  <c r="BV428" i="20"/>
  <c r="BV424" i="20"/>
  <c r="BV420" i="20"/>
  <c r="BV416" i="20"/>
  <c r="BV412" i="20"/>
  <c r="BV433" i="20"/>
  <c r="BV429" i="20"/>
  <c r="BV425" i="20"/>
  <c r="BV421" i="20"/>
  <c r="BV417" i="20"/>
  <c r="BV413" i="20"/>
  <c r="BV409" i="20"/>
  <c r="BV405" i="20"/>
  <c r="BV401" i="20"/>
  <c r="BV397" i="20"/>
  <c r="BV393" i="20"/>
  <c r="BV389" i="20"/>
  <c r="BV385" i="20"/>
  <c r="BV381" i="20"/>
  <c r="BV406" i="20"/>
  <c r="BV435" i="20"/>
  <c r="BV430" i="20"/>
  <c r="BV402" i="20"/>
  <c r="BV398" i="20"/>
  <c r="BV394" i="20"/>
  <c r="BV390" i="20"/>
  <c r="BV386" i="20"/>
  <c r="BV426" i="20"/>
  <c r="BV408" i="20"/>
  <c r="BV497" i="20"/>
  <c r="BV422" i="20"/>
  <c r="BV403" i="20"/>
  <c r="BV399" i="20"/>
  <c r="BV395" i="20"/>
  <c r="BV391" i="20"/>
  <c r="BV387" i="20"/>
  <c r="BV383" i="20"/>
  <c r="BV379" i="20"/>
  <c r="BV414" i="20"/>
  <c r="BV400" i="20"/>
  <c r="BV396" i="20"/>
  <c r="BV392" i="20"/>
  <c r="BV388" i="20"/>
  <c r="BV384" i="20"/>
  <c r="BV380" i="20"/>
  <c r="BV404" i="20"/>
  <c r="BV376" i="20"/>
  <c r="BV372" i="20"/>
  <c r="BV368" i="20"/>
  <c r="BV364" i="20"/>
  <c r="BV360" i="20"/>
  <c r="BV356" i="20"/>
  <c r="BV352" i="20"/>
  <c r="BV377" i="20"/>
  <c r="BV373" i="20"/>
  <c r="BV369" i="20"/>
  <c r="BV365" i="20"/>
  <c r="BV361" i="20"/>
  <c r="BV357" i="20"/>
  <c r="BV353" i="20"/>
  <c r="BV418" i="20"/>
  <c r="BV378" i="20"/>
  <c r="BV374" i="20"/>
  <c r="BV370" i="20"/>
  <c r="BV366" i="20"/>
  <c r="BV362" i="20"/>
  <c r="BV358" i="20"/>
  <c r="BV354" i="20"/>
  <c r="BV410" i="20"/>
  <c r="BV382" i="20"/>
  <c r="BV375" i="20"/>
  <c r="BV371" i="20"/>
  <c r="BV367" i="20"/>
  <c r="BV363" i="20"/>
  <c r="BV359" i="20"/>
  <c r="BV355" i="20"/>
  <c r="BV351" i="20"/>
  <c r="BV347" i="20"/>
  <c r="BV343" i="20"/>
  <c r="BV339" i="20"/>
  <c r="BV335" i="20"/>
  <c r="BV331" i="20"/>
  <c r="BV327" i="20"/>
  <c r="BV348" i="20"/>
  <c r="BV344" i="20"/>
  <c r="BV340" i="20"/>
  <c r="BV336" i="20"/>
  <c r="BV326" i="20"/>
  <c r="BV349" i="20"/>
  <c r="BV346" i="20"/>
  <c r="BV328" i="20"/>
  <c r="BV322" i="20"/>
  <c r="BV318" i="20"/>
  <c r="BV314" i="20"/>
  <c r="BV310" i="20"/>
  <c r="BV306" i="20"/>
  <c r="BV302" i="20"/>
  <c r="BV298" i="20"/>
  <c r="BV294" i="20"/>
  <c r="BV329" i="20"/>
  <c r="BV345" i="20"/>
  <c r="BV342" i="20"/>
  <c r="BV330" i="20"/>
  <c r="BV323" i="20"/>
  <c r="BV319" i="20"/>
  <c r="BV315" i="20"/>
  <c r="BV311" i="20"/>
  <c r="BV307" i="20"/>
  <c r="BV303" i="20"/>
  <c r="BV332" i="20"/>
  <c r="BV337" i="20"/>
  <c r="BV325" i="20"/>
  <c r="BV312" i="20"/>
  <c r="BV309" i="20"/>
  <c r="BV299" i="20"/>
  <c r="BV290" i="20"/>
  <c r="BV286" i="20"/>
  <c r="BV282" i="20"/>
  <c r="BV278" i="20"/>
  <c r="BV274" i="20"/>
  <c r="BV270" i="20"/>
  <c r="BV266" i="20"/>
  <c r="BV262" i="20"/>
  <c r="BV258" i="20"/>
  <c r="BV254" i="20"/>
  <c r="BV250" i="20"/>
  <c r="BV246" i="20"/>
  <c r="BV242" i="20"/>
  <c r="BV238" i="20"/>
  <c r="BV341" i="20"/>
  <c r="BV324" i="20"/>
  <c r="BV321" i="20"/>
  <c r="BV308" i="20"/>
  <c r="BV305" i="20"/>
  <c r="BV291" i="20"/>
  <c r="BV287" i="20"/>
  <c r="BV283" i="20"/>
  <c r="BV279" i="20"/>
  <c r="BV275" i="20"/>
  <c r="BV271" i="20"/>
  <c r="BV267" i="20"/>
  <c r="BV263" i="20"/>
  <c r="BV259" i="20"/>
  <c r="BV255" i="20"/>
  <c r="BV251" i="20"/>
  <c r="BV247" i="20"/>
  <c r="BV243" i="20"/>
  <c r="BV239" i="20"/>
  <c r="BV350" i="20"/>
  <c r="BV334" i="20"/>
  <c r="BV296" i="20"/>
  <c r="BV338" i="20"/>
  <c r="BV320" i="20"/>
  <c r="BV317" i="20"/>
  <c r="BV304" i="20"/>
  <c r="BV300" i="20"/>
  <c r="BV292" i="20"/>
  <c r="BV288" i="20"/>
  <c r="BV284" i="20"/>
  <c r="BV280" i="20"/>
  <c r="BV276" i="20"/>
  <c r="BV272" i="20"/>
  <c r="BV268" i="20"/>
  <c r="BV264" i="20"/>
  <c r="BV260" i="20"/>
  <c r="BV256" i="20"/>
  <c r="BV252" i="20"/>
  <c r="BV248" i="20"/>
  <c r="BV244" i="20"/>
  <c r="BV240" i="20"/>
  <c r="BV236" i="20"/>
  <c r="BV301" i="20"/>
  <c r="BV316" i="20"/>
  <c r="BV273" i="20"/>
  <c r="BV232" i="20"/>
  <c r="BV228" i="20"/>
  <c r="BV224" i="20"/>
  <c r="BV220" i="20"/>
  <c r="BV216" i="20"/>
  <c r="BV210" i="20"/>
  <c r="BV333" i="20"/>
  <c r="BV269" i="20"/>
  <c r="BV214" i="20"/>
  <c r="BV204" i="20"/>
  <c r="BV281" i="20"/>
  <c r="BV235" i="20"/>
  <c r="BV209" i="20"/>
  <c r="BV313" i="20"/>
  <c r="BV297" i="20"/>
  <c r="BV265" i="20"/>
  <c r="BV241" i="20"/>
  <c r="BV233" i="20"/>
  <c r="BV229" i="20"/>
  <c r="BV225" i="20"/>
  <c r="BV221" i="20"/>
  <c r="BV217" i="20"/>
  <c r="BV211" i="20"/>
  <c r="BV207" i="20"/>
  <c r="BV231" i="20"/>
  <c r="BV219" i="20"/>
  <c r="BV293" i="20"/>
  <c r="BV261" i="20"/>
  <c r="BV201" i="20"/>
  <c r="BV223" i="20"/>
  <c r="BV215" i="20"/>
  <c r="BV289" i="20"/>
  <c r="BV257" i="20"/>
  <c r="BV234" i="20"/>
  <c r="BV230" i="20"/>
  <c r="BV226" i="20"/>
  <c r="BV222" i="20"/>
  <c r="BV218" i="20"/>
  <c r="BV212" i="20"/>
  <c r="BV208" i="20"/>
  <c r="BV295" i="20"/>
  <c r="BV285" i="20"/>
  <c r="BV253" i="20"/>
  <c r="BV237" i="20"/>
  <c r="BV205" i="20"/>
  <c r="BV202" i="20"/>
  <c r="BV200" i="20"/>
  <c r="BV249" i="20"/>
  <c r="BV227" i="20"/>
  <c r="BV245" i="20"/>
  <c r="BV206" i="20"/>
  <c r="BV213" i="20"/>
  <c r="BV203" i="20"/>
  <c r="BV277" i="20"/>
  <c r="BS265" i="21"/>
  <c r="BS173" i="22" s="1"/>
  <c r="BT331" i="21"/>
  <c r="BT340" i="21"/>
  <c r="BT352" i="21"/>
  <c r="BT347" i="21"/>
  <c r="BT337" i="21"/>
  <c r="BT231" i="21"/>
  <c r="BT268" i="21" s="1"/>
  <c r="BT176" i="22" s="1"/>
  <c r="BT232" i="21"/>
  <c r="BT269" i="21" s="1"/>
  <c r="BT177" i="22" s="1"/>
  <c r="BT228" i="21"/>
  <c r="BT230" i="21"/>
  <c r="BT353" i="21"/>
  <c r="BT229" i="21"/>
  <c r="BT266" i="21" s="1"/>
  <c r="BT174" i="22" s="1"/>
  <c r="BT354" i="21"/>
  <c r="BT357" i="21" s="1"/>
  <c r="BT227" i="21"/>
  <c r="BT355" i="21"/>
  <c r="BV3" i="21"/>
  <c r="BV3" i="23"/>
  <c r="BV3" i="22"/>
  <c r="AU4" i="21"/>
  <c r="AU4" i="23"/>
  <c r="AU4" i="22"/>
  <c r="BV4" i="21"/>
  <c r="BV4" i="23"/>
  <c r="BV4" i="22"/>
  <c r="BV11" i="20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3" i="3"/>
  <c r="AV3" i="3"/>
  <c r="BV6" i="20"/>
  <c r="BV4" i="20"/>
  <c r="BX5" i="3"/>
  <c r="BW5" i="14"/>
  <c r="BW5" i="20"/>
  <c r="BT338" i="21" l="1"/>
  <c r="BT356" i="21"/>
  <c r="BU229" i="21"/>
  <c r="BU356" i="21"/>
  <c r="BU355" i="21"/>
  <c r="BT267" i="21"/>
  <c r="BT175" i="22" s="1"/>
  <c r="BV419" i="21"/>
  <c r="BV422" i="21"/>
  <c r="BV421" i="21"/>
  <c r="BV423" i="21"/>
  <c r="BV59" i="22"/>
  <c r="BV469" i="21"/>
  <c r="BV330" i="22" s="1"/>
  <c r="BT157" i="23"/>
  <c r="BT244" i="22"/>
  <c r="BV23" i="21"/>
  <c r="BV180" i="23"/>
  <c r="BV267" i="22"/>
  <c r="BT243" i="22"/>
  <c r="BT156" i="23"/>
  <c r="BV95" i="22"/>
  <c r="BV173" i="21"/>
  <c r="BV120" i="22" s="1"/>
  <c r="BV53" i="23"/>
  <c r="BV122" i="23"/>
  <c r="BV209" i="22"/>
  <c r="BV12" i="23"/>
  <c r="BV15" i="22"/>
  <c r="BV245" i="22"/>
  <c r="BV158" i="23"/>
  <c r="BT172" i="23"/>
  <c r="BT259" i="22"/>
  <c r="BT171" i="23"/>
  <c r="BT258" i="22"/>
  <c r="BV67" i="23"/>
  <c r="BV134" i="22"/>
  <c r="BV49" i="21"/>
  <c r="BV253" i="22"/>
  <c r="BV166" i="23"/>
  <c r="BV64" i="23"/>
  <c r="BV79" i="23" s="1"/>
  <c r="BV131" i="22"/>
  <c r="BV146" i="22" s="1"/>
  <c r="BV238" i="21"/>
  <c r="BV222" i="21"/>
  <c r="BV259" i="21" s="1"/>
  <c r="BV167" i="22" s="1"/>
  <c r="BV223" i="21"/>
  <c r="BV260" i="21" s="1"/>
  <c r="BV168" i="22" s="1"/>
  <c r="BV226" i="21"/>
  <c r="BV218" i="21"/>
  <c r="BV219" i="21"/>
  <c r="BV241" i="21"/>
  <c r="BV235" i="21"/>
  <c r="BV418" i="21"/>
  <c r="BV253" i="21"/>
  <c r="BV161" i="22" s="1"/>
  <c r="BV76" i="23"/>
  <c r="BV143" i="22"/>
  <c r="BV20" i="23"/>
  <c r="BV28" i="22"/>
  <c r="BV438" i="21"/>
  <c r="BV39" i="22"/>
  <c r="BV449" i="21"/>
  <c r="BV71" i="21"/>
  <c r="BV57" i="22"/>
  <c r="BV467" i="21"/>
  <c r="BV328" i="22" s="1"/>
  <c r="BV60" i="23"/>
  <c r="BV102" i="22"/>
  <c r="BV216" i="22"/>
  <c r="BV129" i="23"/>
  <c r="BV186" i="23"/>
  <c r="BV273" i="22"/>
  <c r="BV52" i="23"/>
  <c r="BV94" i="22"/>
  <c r="BV125" i="23"/>
  <c r="BV212" i="22"/>
  <c r="BV114" i="23"/>
  <c r="BV201" i="22"/>
  <c r="BV51" i="23"/>
  <c r="BV87" i="22"/>
  <c r="BV26" i="23"/>
  <c r="BV37" i="22"/>
  <c r="BV447" i="21"/>
  <c r="BV47" i="22"/>
  <c r="BV457" i="21"/>
  <c r="BV318" i="22" s="1"/>
  <c r="BT253" i="22"/>
  <c r="BT166" i="23"/>
  <c r="BU171" i="23"/>
  <c r="BU258" i="22"/>
  <c r="BV247" i="21"/>
  <c r="BV155" i="22" s="1"/>
  <c r="BV70" i="23"/>
  <c r="BV137" i="22"/>
  <c r="BV85" i="23"/>
  <c r="BV152" i="22"/>
  <c r="BV138" i="23"/>
  <c r="BV225" i="22"/>
  <c r="BV13" i="22"/>
  <c r="BV224" i="22"/>
  <c r="BV137" i="23"/>
  <c r="BV103" i="23"/>
  <c r="BV190" i="22"/>
  <c r="BV81" i="22"/>
  <c r="BV45" i="23"/>
  <c r="BT246" i="22"/>
  <c r="BT159" i="23"/>
  <c r="BU172" i="23"/>
  <c r="BU259" i="22"/>
  <c r="BV252" i="21"/>
  <c r="BV160" i="22" s="1"/>
  <c r="BV75" i="23"/>
  <c r="BV142" i="22"/>
  <c r="BV429" i="21"/>
  <c r="BV12" i="22"/>
  <c r="BV11" i="21"/>
  <c r="BV424" i="21"/>
  <c r="BV249" i="21"/>
  <c r="BV157" i="22" s="1"/>
  <c r="BV72" i="23"/>
  <c r="BV139" i="22"/>
  <c r="BV136" i="23"/>
  <c r="BV223" i="22"/>
  <c r="BV316" i="21"/>
  <c r="BV83" i="22"/>
  <c r="BV161" i="21"/>
  <c r="BV108" i="22" s="1"/>
  <c r="BV47" i="23"/>
  <c r="BV156" i="23"/>
  <c r="BV243" i="22"/>
  <c r="BV175" i="21"/>
  <c r="BV122" i="22" s="1"/>
  <c r="BV55" i="23"/>
  <c r="BV97" i="22"/>
  <c r="BV109" i="23"/>
  <c r="BV196" i="22"/>
  <c r="BV176" i="21"/>
  <c r="BV123" i="22" s="1"/>
  <c r="BV56" i="23"/>
  <c r="BV98" i="22"/>
  <c r="BV34" i="23"/>
  <c r="BV65" i="22"/>
  <c r="BV475" i="21"/>
  <c r="BW228" i="22"/>
  <c r="BW235" i="22"/>
  <c r="BW275" i="22"/>
  <c r="BW230" i="22"/>
  <c r="BW239" i="22"/>
  <c r="BW251" i="22"/>
  <c r="BW262" i="22"/>
  <c r="BW241" i="22"/>
  <c r="BW237" i="22"/>
  <c r="BV65" i="23"/>
  <c r="BV66" i="23" s="1"/>
  <c r="BV132" i="22"/>
  <c r="BV133" i="22" s="1"/>
  <c r="BV206" i="21"/>
  <c r="BV242" i="21"/>
  <c r="BV43" i="22"/>
  <c r="BV453" i="21"/>
  <c r="BV314" i="22" s="1"/>
  <c r="BV73" i="23"/>
  <c r="BV140" i="22"/>
  <c r="BV250" i="21"/>
  <c r="BV158" i="22" s="1"/>
  <c r="BU173" i="23"/>
  <c r="BU260" i="22"/>
  <c r="BV17" i="22"/>
  <c r="BV16" i="21"/>
  <c r="BV42" i="22"/>
  <c r="BV452" i="21"/>
  <c r="BV313" i="22" s="1"/>
  <c r="BV60" i="22"/>
  <c r="BV470" i="21"/>
  <c r="BV331" i="22" s="1"/>
  <c r="BV159" i="23"/>
  <c r="BV246" i="22"/>
  <c r="BV167" i="21"/>
  <c r="BV89" i="22"/>
  <c r="BV173" i="23"/>
  <c r="BV260" i="22"/>
  <c r="BV107" i="23"/>
  <c r="BV194" i="22"/>
  <c r="BV126" i="23"/>
  <c r="BV213" i="22"/>
  <c r="BW148" i="23"/>
  <c r="BW152" i="23"/>
  <c r="BW188" i="23"/>
  <c r="BW150" i="23"/>
  <c r="BW175" i="23"/>
  <c r="BW164" i="23"/>
  <c r="BW141" i="23"/>
  <c r="BW143" i="23"/>
  <c r="BW154" i="23"/>
  <c r="BV44" i="22"/>
  <c r="BV454" i="21"/>
  <c r="BV315" i="22" s="1"/>
  <c r="BV61" i="23"/>
  <c r="BV103" i="22"/>
  <c r="BT260" i="22"/>
  <c r="BT173" i="23"/>
  <c r="BW215" i="14"/>
  <c r="BT265" i="21"/>
  <c r="BT173" i="22" s="1"/>
  <c r="BV58" i="22"/>
  <c r="BV468" i="21"/>
  <c r="BV329" i="22" s="1"/>
  <c r="BV431" i="21"/>
  <c r="BV246" i="21"/>
  <c r="BV154" i="22" s="1"/>
  <c r="BV69" i="23"/>
  <c r="BV136" i="22"/>
  <c r="BV112" i="21"/>
  <c r="BV79" i="22" s="1"/>
  <c r="BV43" i="23"/>
  <c r="BV76" i="22"/>
  <c r="BV46" i="22"/>
  <c r="BV456" i="21"/>
  <c r="BV317" i="22" s="1"/>
  <c r="BV417" i="21"/>
  <c r="BV245" i="21"/>
  <c r="BV153" i="22" s="1"/>
  <c r="BV68" i="23"/>
  <c r="BV135" i="22"/>
  <c r="BV91" i="22"/>
  <c r="BV169" i="21"/>
  <c r="BV116" i="22" s="1"/>
  <c r="BV21" i="23"/>
  <c r="BV29" i="22"/>
  <c r="BV157" i="23"/>
  <c r="BV244" i="22"/>
  <c r="BV170" i="21"/>
  <c r="BV117" i="22" s="1"/>
  <c r="BV92" i="22"/>
  <c r="BV111" i="23"/>
  <c r="BV198" i="22"/>
  <c r="BV160" i="21"/>
  <c r="BV107" i="22" s="1"/>
  <c r="BV46" i="23"/>
  <c r="BV82" i="22"/>
  <c r="BU166" i="23"/>
  <c r="BU253" i="22"/>
  <c r="BV45" i="22"/>
  <c r="BV455" i="21"/>
  <c r="BV316" i="22" s="1"/>
  <c r="BV52" i="22"/>
  <c r="BW500" i="20"/>
  <c r="BW496" i="20"/>
  <c r="BW492" i="20"/>
  <c r="BW488" i="20"/>
  <c r="BW484" i="20"/>
  <c r="BW480" i="20"/>
  <c r="BW476" i="20"/>
  <c r="BW472" i="20"/>
  <c r="BW468" i="20"/>
  <c r="BW497" i="20"/>
  <c r="BW493" i="20"/>
  <c r="BW489" i="20"/>
  <c r="BW485" i="20"/>
  <c r="BW481" i="20"/>
  <c r="BW477" i="20"/>
  <c r="BW473" i="20"/>
  <c r="BW469" i="20"/>
  <c r="BW498" i="20"/>
  <c r="BW494" i="20"/>
  <c r="BW490" i="20"/>
  <c r="BW486" i="20"/>
  <c r="BW482" i="20"/>
  <c r="BW478" i="20"/>
  <c r="BW474" i="20"/>
  <c r="BW470" i="20"/>
  <c r="BW466" i="20"/>
  <c r="BW465" i="20"/>
  <c r="BW462" i="20"/>
  <c r="BW458" i="20"/>
  <c r="BW454" i="20"/>
  <c r="BW450" i="20"/>
  <c r="BW446" i="20"/>
  <c r="BW495" i="20"/>
  <c r="BW487" i="20"/>
  <c r="BW479" i="20"/>
  <c r="BW471" i="20"/>
  <c r="BW463" i="20"/>
  <c r="BW459" i="20"/>
  <c r="BW455" i="20"/>
  <c r="BW451" i="20"/>
  <c r="BW447" i="20"/>
  <c r="BW443" i="20"/>
  <c r="BW464" i="20"/>
  <c r="BW460" i="20"/>
  <c r="BW456" i="20"/>
  <c r="BW452" i="20"/>
  <c r="BW448" i="20"/>
  <c r="BW444" i="20"/>
  <c r="BW483" i="20"/>
  <c r="BW449" i="20"/>
  <c r="BW445" i="20"/>
  <c r="BW442" i="20"/>
  <c r="BW438" i="20"/>
  <c r="BW467" i="20"/>
  <c r="BW491" i="20"/>
  <c r="BW499" i="20"/>
  <c r="BW457" i="20"/>
  <c r="BW475" i="20"/>
  <c r="BW439" i="20"/>
  <c r="BW431" i="20"/>
  <c r="BW427" i="20"/>
  <c r="BW423" i="20"/>
  <c r="BW419" i="20"/>
  <c r="BW415" i="20"/>
  <c r="BW411" i="20"/>
  <c r="BW407" i="20"/>
  <c r="BW453" i="20"/>
  <c r="BW440" i="20"/>
  <c r="BW434" i="20"/>
  <c r="BW432" i="20"/>
  <c r="BW428" i="20"/>
  <c r="BW424" i="20"/>
  <c r="BW420" i="20"/>
  <c r="BW416" i="20"/>
  <c r="BW412" i="20"/>
  <c r="BW408" i="20"/>
  <c r="BW404" i="20"/>
  <c r="BW436" i="20"/>
  <c r="BW433" i="20"/>
  <c r="BW429" i="20"/>
  <c r="BW425" i="20"/>
  <c r="BW421" i="20"/>
  <c r="BW417" i="20"/>
  <c r="BW413" i="20"/>
  <c r="BW409" i="20"/>
  <c r="BW405" i="20"/>
  <c r="BW441" i="20"/>
  <c r="BW406" i="20"/>
  <c r="BW435" i="20"/>
  <c r="BW430" i="20"/>
  <c r="BW402" i="20"/>
  <c r="BW398" i="20"/>
  <c r="BW394" i="20"/>
  <c r="BW390" i="20"/>
  <c r="BW386" i="20"/>
  <c r="BW382" i="20"/>
  <c r="BW378" i="20"/>
  <c r="BW426" i="20"/>
  <c r="BW422" i="20"/>
  <c r="BW403" i="20"/>
  <c r="BW399" i="20"/>
  <c r="BW395" i="20"/>
  <c r="BW391" i="20"/>
  <c r="BW387" i="20"/>
  <c r="BW418" i="20"/>
  <c r="BW410" i="20"/>
  <c r="BW414" i="20"/>
  <c r="BW461" i="20"/>
  <c r="BW437" i="20"/>
  <c r="BW401" i="20"/>
  <c r="BW397" i="20"/>
  <c r="BW393" i="20"/>
  <c r="BW389" i="20"/>
  <c r="BW381" i="20"/>
  <c r="BW377" i="20"/>
  <c r="BW373" i="20"/>
  <c r="BW369" i="20"/>
  <c r="BW365" i="20"/>
  <c r="BW361" i="20"/>
  <c r="BW357" i="20"/>
  <c r="BW353" i="20"/>
  <c r="BW400" i="20"/>
  <c r="BW396" i="20"/>
  <c r="BW392" i="20"/>
  <c r="BW388" i="20"/>
  <c r="BW383" i="20"/>
  <c r="BW384" i="20"/>
  <c r="BW374" i="20"/>
  <c r="BW380" i="20"/>
  <c r="BW368" i="20"/>
  <c r="BW363" i="20"/>
  <c r="BW358" i="20"/>
  <c r="BW352" i="20"/>
  <c r="BW351" i="20"/>
  <c r="BW347" i="20"/>
  <c r="BW343" i="20"/>
  <c r="BW339" i="20"/>
  <c r="BW335" i="20"/>
  <c r="BW331" i="20"/>
  <c r="BW327" i="20"/>
  <c r="BW370" i="20"/>
  <c r="BW364" i="20"/>
  <c r="BW359" i="20"/>
  <c r="BW354" i="20"/>
  <c r="BW348" i="20"/>
  <c r="BW344" i="20"/>
  <c r="BW340" i="20"/>
  <c r="BW336" i="20"/>
  <c r="BW332" i="20"/>
  <c r="BW328" i="20"/>
  <c r="BW376" i="20"/>
  <c r="BW371" i="20"/>
  <c r="BW366" i="20"/>
  <c r="BW360" i="20"/>
  <c r="BW355" i="20"/>
  <c r="BW349" i="20"/>
  <c r="BW345" i="20"/>
  <c r="BW341" i="20"/>
  <c r="BW337" i="20"/>
  <c r="BW333" i="20"/>
  <c r="BW329" i="20"/>
  <c r="BW385" i="20"/>
  <c r="BW379" i="20"/>
  <c r="BW372" i="20"/>
  <c r="BW367" i="20"/>
  <c r="BW362" i="20"/>
  <c r="BW356" i="20"/>
  <c r="BW350" i="20"/>
  <c r="BW346" i="20"/>
  <c r="BW342" i="20"/>
  <c r="BW338" i="20"/>
  <c r="BW334" i="20"/>
  <c r="BW330" i="20"/>
  <c r="BW326" i="20"/>
  <c r="BW322" i="20"/>
  <c r="BW318" i="20"/>
  <c r="BW314" i="20"/>
  <c r="BW310" i="20"/>
  <c r="BW306" i="20"/>
  <c r="BW302" i="20"/>
  <c r="BW323" i="20"/>
  <c r="BW319" i="20"/>
  <c r="BW315" i="20"/>
  <c r="BW311" i="20"/>
  <c r="BW307" i="20"/>
  <c r="BW303" i="20"/>
  <c r="BW299" i="20"/>
  <c r="BW295" i="20"/>
  <c r="BW324" i="20"/>
  <c r="BW320" i="20"/>
  <c r="BW316" i="20"/>
  <c r="BW312" i="20"/>
  <c r="BW308" i="20"/>
  <c r="BW304" i="20"/>
  <c r="BW300" i="20"/>
  <c r="BW296" i="20"/>
  <c r="BW325" i="20"/>
  <c r="BW321" i="20"/>
  <c r="BW317" i="20"/>
  <c r="BW313" i="20"/>
  <c r="BW309" i="20"/>
  <c r="BW305" i="20"/>
  <c r="BW301" i="20"/>
  <c r="BW297" i="20"/>
  <c r="BW291" i="20"/>
  <c r="BW287" i="20"/>
  <c r="BW283" i="20"/>
  <c r="BW279" i="20"/>
  <c r="BW275" i="20"/>
  <c r="BW271" i="20"/>
  <c r="BW267" i="20"/>
  <c r="BW263" i="20"/>
  <c r="BW259" i="20"/>
  <c r="BW255" i="20"/>
  <c r="BW251" i="20"/>
  <c r="BW247" i="20"/>
  <c r="BW243" i="20"/>
  <c r="BW239" i="20"/>
  <c r="BW235" i="20"/>
  <c r="BW375" i="20"/>
  <c r="BW294" i="20"/>
  <c r="BW298" i="20"/>
  <c r="BW292" i="20"/>
  <c r="BW288" i="20"/>
  <c r="BW284" i="20"/>
  <c r="BW280" i="20"/>
  <c r="BW276" i="20"/>
  <c r="BW272" i="20"/>
  <c r="BW268" i="20"/>
  <c r="BW264" i="20"/>
  <c r="BW260" i="20"/>
  <c r="BW256" i="20"/>
  <c r="BW252" i="20"/>
  <c r="BW248" i="20"/>
  <c r="BW244" i="20"/>
  <c r="BW240" i="20"/>
  <c r="BW236" i="20"/>
  <c r="BW293" i="20"/>
  <c r="BW289" i="20"/>
  <c r="BW285" i="20"/>
  <c r="BW281" i="20"/>
  <c r="BW277" i="20"/>
  <c r="BW273" i="20"/>
  <c r="BW269" i="20"/>
  <c r="BW265" i="20"/>
  <c r="BW261" i="20"/>
  <c r="BW257" i="20"/>
  <c r="BW253" i="20"/>
  <c r="BW249" i="20"/>
  <c r="BW245" i="20"/>
  <c r="BW266" i="20"/>
  <c r="BW214" i="20"/>
  <c r="BW204" i="20"/>
  <c r="BW203" i="20"/>
  <c r="BW262" i="20"/>
  <c r="BW241" i="20"/>
  <c r="BW233" i="20"/>
  <c r="BW229" i="20"/>
  <c r="BW225" i="20"/>
  <c r="BW221" i="20"/>
  <c r="BW217" i="20"/>
  <c r="BW211" i="20"/>
  <c r="BW207" i="20"/>
  <c r="BW274" i="20"/>
  <c r="BW290" i="20"/>
  <c r="BW258" i="20"/>
  <c r="BW201" i="20"/>
  <c r="BW213" i="20"/>
  <c r="BW286" i="20"/>
  <c r="BW254" i="20"/>
  <c r="BW234" i="20"/>
  <c r="BW230" i="20"/>
  <c r="BW226" i="20"/>
  <c r="BW222" i="20"/>
  <c r="BW218" i="20"/>
  <c r="BW212" i="20"/>
  <c r="BW208" i="20"/>
  <c r="BW282" i="20"/>
  <c r="BW250" i="20"/>
  <c r="BW237" i="20"/>
  <c r="BW205" i="20"/>
  <c r="BW202" i="20"/>
  <c r="BW200" i="20"/>
  <c r="BW206" i="20"/>
  <c r="BW278" i="20"/>
  <c r="BW246" i="20"/>
  <c r="BW231" i="20"/>
  <c r="BW227" i="20"/>
  <c r="BW223" i="20"/>
  <c r="BW219" i="20"/>
  <c r="BW215" i="20"/>
  <c r="BW209" i="20"/>
  <c r="BW242" i="20"/>
  <c r="BW228" i="20"/>
  <c r="BW238" i="20"/>
  <c r="BW232" i="20"/>
  <c r="BW216" i="20"/>
  <c r="BW210" i="20"/>
  <c r="BW270" i="20"/>
  <c r="BW220" i="20"/>
  <c r="BW224" i="20"/>
  <c r="BX5" i="23"/>
  <c r="BX5" i="22"/>
  <c r="BX157" i="3"/>
  <c r="BX159" i="3"/>
  <c r="BX155" i="3"/>
  <c r="BX161" i="3"/>
  <c r="BX236" i="21" s="1"/>
  <c r="BX273" i="21" s="1"/>
  <c r="BX151" i="3"/>
  <c r="BX153" i="3"/>
  <c r="BX7" i="3" s="1"/>
  <c r="BX147" i="3"/>
  <c r="BX149" i="3"/>
  <c r="BX140" i="3"/>
  <c r="BX130" i="3"/>
  <c r="BX122" i="3"/>
  <c r="BX105" i="3"/>
  <c r="BX95" i="3"/>
  <c r="BX93" i="3"/>
  <c r="BX91" i="3"/>
  <c r="BX89" i="3"/>
  <c r="BX87" i="3"/>
  <c r="BX50" i="3"/>
  <c r="BX48" i="3"/>
  <c r="BX46" i="3"/>
  <c r="BX44" i="3"/>
  <c r="BX42" i="3"/>
  <c r="BX26" i="3"/>
  <c r="BX135" i="3"/>
  <c r="BX125" i="3"/>
  <c r="BX117" i="3"/>
  <c r="BX115" i="3"/>
  <c r="BX113" i="3"/>
  <c r="BX111" i="3"/>
  <c r="BX109" i="3"/>
  <c r="BX100" i="3"/>
  <c r="BX84" i="3"/>
  <c r="BX82" i="3"/>
  <c r="BX77" i="3"/>
  <c r="BX73" i="3"/>
  <c r="BX71" i="3"/>
  <c r="BX69" i="3"/>
  <c r="BX67" i="3"/>
  <c r="BX65" i="3"/>
  <c r="BX138" i="3"/>
  <c r="BX132" i="3"/>
  <c r="BX128" i="3"/>
  <c r="BX103" i="3"/>
  <c r="BX80" i="3"/>
  <c r="BX62" i="3"/>
  <c r="BX60" i="3"/>
  <c r="BX58" i="3"/>
  <c r="BX56" i="3"/>
  <c r="BX54" i="3"/>
  <c r="BX39" i="3"/>
  <c r="BX37" i="3"/>
  <c r="BX35" i="3"/>
  <c r="BX33" i="3"/>
  <c r="BX143" i="3"/>
  <c r="BX141" i="3"/>
  <c r="BX123" i="3"/>
  <c r="BX98" i="3"/>
  <c r="BX106" i="3"/>
  <c r="BX136" i="3"/>
  <c r="BX133" i="3"/>
  <c r="BX126" i="3"/>
  <c r="BX101" i="3"/>
  <c r="BX94" i="3"/>
  <c r="BX92" i="3"/>
  <c r="BX90" i="3"/>
  <c r="BX88" i="3"/>
  <c r="BX86" i="3"/>
  <c r="BX78" i="3"/>
  <c r="BX51" i="3"/>
  <c r="BX49" i="3"/>
  <c r="BX47" i="3"/>
  <c r="BX45" i="3"/>
  <c r="BX43" i="3"/>
  <c r="BX5" i="21"/>
  <c r="BX139" i="3"/>
  <c r="BX129" i="3"/>
  <c r="BX121" i="3"/>
  <c r="BX118" i="3"/>
  <c r="BX116" i="3"/>
  <c r="BX114" i="3"/>
  <c r="BX112" i="3"/>
  <c r="BX110" i="3"/>
  <c r="BX104" i="3"/>
  <c r="BX83" i="3"/>
  <c r="BX81" i="3"/>
  <c r="BX72" i="3"/>
  <c r="BX70" i="3"/>
  <c r="BX68" i="3"/>
  <c r="BX66" i="3"/>
  <c r="BX64" i="3"/>
  <c r="BX27" i="3"/>
  <c r="BX124" i="3"/>
  <c r="BX20" i="3"/>
  <c r="BX23" i="3"/>
  <c r="BX25" i="3"/>
  <c r="BX22" i="3"/>
  <c r="BX107" i="3"/>
  <c r="BX55" i="3"/>
  <c r="BX21" i="3"/>
  <c r="BX29" i="3"/>
  <c r="BX137" i="3"/>
  <c r="BX134" i="3"/>
  <c r="BX127" i="3"/>
  <c r="BX76" i="3"/>
  <c r="BX40" i="3"/>
  <c r="BX38" i="3"/>
  <c r="BX36" i="3"/>
  <c r="BX34" i="3"/>
  <c r="BX32" i="3"/>
  <c r="BX99" i="3"/>
  <c r="BX61" i="3"/>
  <c r="BX79" i="3"/>
  <c r="BX28" i="3"/>
  <c r="BX57" i="3"/>
  <c r="BX102" i="3"/>
  <c r="BX59" i="3"/>
  <c r="BX24" i="3"/>
  <c r="BU159" i="23"/>
  <c r="BU246" i="22"/>
  <c r="BV51" i="22"/>
  <c r="BV461" i="21"/>
  <c r="BV83" i="21"/>
  <c r="BV53" i="22"/>
  <c r="BV463" i="21"/>
  <c r="BV324" i="22" s="1"/>
  <c r="BV410" i="21"/>
  <c r="BV151" i="23"/>
  <c r="BV238" i="22"/>
  <c r="BV74" i="23"/>
  <c r="BV141" i="22"/>
  <c r="BV251" i="21"/>
  <c r="BV159" i="22" s="1"/>
  <c r="BV408" i="21"/>
  <c r="BV30" i="21"/>
  <c r="BV88" i="23"/>
  <c r="BV165" i="22"/>
  <c r="BV444" i="21"/>
  <c r="BV305" i="22" s="1"/>
  <c r="BV34" i="22"/>
  <c r="BV66" i="21"/>
  <c r="BV112" i="23"/>
  <c r="BV199" i="22"/>
  <c r="BV115" i="23"/>
  <c r="BV202" i="22"/>
  <c r="BV35" i="23"/>
  <c r="BV66" i="22"/>
  <c r="BV476" i="21"/>
  <c r="BV31" i="23"/>
  <c r="BV62" i="22"/>
  <c r="BV181" i="23"/>
  <c r="BV268" i="22"/>
  <c r="BV121" i="23"/>
  <c r="BV208" i="22"/>
  <c r="BV174" i="21"/>
  <c r="BV121" i="22" s="1"/>
  <c r="BV54" i="23"/>
  <c r="BV96" i="22"/>
  <c r="BV171" i="23"/>
  <c r="BV258" i="22"/>
  <c r="BV113" i="23"/>
  <c r="BV200" i="22"/>
  <c r="BW379" i="21"/>
  <c r="BW97" i="21"/>
  <c r="BW367" i="21"/>
  <c r="BW355" i="21"/>
  <c r="BW301" i="21"/>
  <c r="BW305" i="21"/>
  <c r="BW287" i="21"/>
  <c r="BW296" i="21"/>
  <c r="BW150" i="21"/>
  <c r="BW195" i="21" s="1"/>
  <c r="BW147" i="21"/>
  <c r="BW192" i="21" s="1"/>
  <c r="BW138" i="21"/>
  <c r="BW183" i="21" s="1"/>
  <c r="BW124" i="21"/>
  <c r="BW114" i="21"/>
  <c r="BW98" i="21"/>
  <c r="BW70" i="21"/>
  <c r="BW354" i="21"/>
  <c r="BW357" i="21" s="1"/>
  <c r="BW352" i="21"/>
  <c r="BW347" i="21"/>
  <c r="BW309" i="21"/>
  <c r="BW294" i="21"/>
  <c r="BW293" i="21"/>
  <c r="BW95" i="21"/>
  <c r="BW155" i="21"/>
  <c r="BW200" i="21" s="1"/>
  <c r="BW146" i="21"/>
  <c r="BW143" i="21"/>
  <c r="BW188" i="21" s="1"/>
  <c r="BW120" i="21"/>
  <c r="BW122" i="21"/>
  <c r="BW369" i="21"/>
  <c r="BW356" i="21"/>
  <c r="BW338" i="21"/>
  <c r="BW319" i="21"/>
  <c r="BW307" i="21"/>
  <c r="BW290" i="21"/>
  <c r="BW300" i="21"/>
  <c r="BW151" i="21"/>
  <c r="BW196" i="21" s="1"/>
  <c r="BW144" i="21"/>
  <c r="BW189" i="21" s="1"/>
  <c r="BW140" i="21"/>
  <c r="BW185" i="21" s="1"/>
  <c r="BW129" i="21"/>
  <c r="BW117" i="21"/>
  <c r="BW372" i="21"/>
  <c r="BW353" i="21"/>
  <c r="BW337" i="21"/>
  <c r="BW331" i="21"/>
  <c r="BW329" i="21"/>
  <c r="BW317" i="21"/>
  <c r="BW306" i="21"/>
  <c r="BW297" i="21"/>
  <c r="BW288" i="21"/>
  <c r="BW152" i="21"/>
  <c r="BW197" i="21" s="1"/>
  <c r="BW133" i="21"/>
  <c r="BW135" i="21"/>
  <c r="BW131" i="21"/>
  <c r="BW116" i="21"/>
  <c r="BW371" i="21"/>
  <c r="BW374" i="21" s="1"/>
  <c r="BW381" i="21"/>
  <c r="BW335" i="21"/>
  <c r="BW318" i="21"/>
  <c r="BW302" i="21"/>
  <c r="BW292" i="21"/>
  <c r="BW191" i="21"/>
  <c r="BW128" i="22" s="1"/>
  <c r="BW149" i="21"/>
  <c r="BW194" i="21" s="1"/>
  <c r="BW130" i="21"/>
  <c r="BW127" i="21"/>
  <c r="BW121" i="21"/>
  <c r="BW115" i="21"/>
  <c r="BW99" i="21"/>
  <c r="BW370" i="21"/>
  <c r="BW373" i="21"/>
  <c r="BW339" i="21"/>
  <c r="BW333" i="21"/>
  <c r="BW324" i="21"/>
  <c r="BW310" i="21"/>
  <c r="BW291" i="21"/>
  <c r="BW96" i="21"/>
  <c r="BW180" i="21"/>
  <c r="BW127" i="22" s="1"/>
  <c r="BW165" i="21"/>
  <c r="BW112" i="22" s="1"/>
  <c r="BW141" i="21"/>
  <c r="BW186" i="21" s="1"/>
  <c r="BW137" i="21"/>
  <c r="BW182" i="21" s="1"/>
  <c r="BW128" i="21"/>
  <c r="BW132" i="21"/>
  <c r="BW100" i="21"/>
  <c r="BW345" i="21"/>
  <c r="BW332" i="21"/>
  <c r="BW322" i="21"/>
  <c r="BW303" i="21"/>
  <c r="BW15" i="21"/>
  <c r="BW295" i="21"/>
  <c r="BW62" i="21"/>
  <c r="BW172" i="21"/>
  <c r="BW119" i="22" s="1"/>
  <c r="BW159" i="21"/>
  <c r="BW106" i="22" s="1"/>
  <c r="BW148" i="21"/>
  <c r="BW193" i="21" s="1"/>
  <c r="BW142" i="21"/>
  <c r="BW187" i="21" s="1"/>
  <c r="BW123" i="21"/>
  <c r="BW125" i="21"/>
  <c r="BW340" i="21"/>
  <c r="BW154" i="21"/>
  <c r="BW199" i="21" s="1"/>
  <c r="BW231" i="21"/>
  <c r="BW268" i="21" s="1"/>
  <c r="BW176" i="22" s="1"/>
  <c r="BW232" i="21"/>
  <c r="BW269" i="21" s="1"/>
  <c r="BW177" i="22" s="1"/>
  <c r="BW205" i="21"/>
  <c r="BW91" i="21"/>
  <c r="BW51" i="21"/>
  <c r="BW27" i="21"/>
  <c r="BW39" i="21"/>
  <c r="BW47" i="21"/>
  <c r="BW397" i="21"/>
  <c r="BW291" i="22" s="1"/>
  <c r="BW76" i="21"/>
  <c r="BW284" i="21"/>
  <c r="BW153" i="21"/>
  <c r="BW198" i="21" s="1"/>
  <c r="BW227" i="21"/>
  <c r="BW212" i="21"/>
  <c r="BW214" i="21"/>
  <c r="BW244" i="21"/>
  <c r="BW50" i="21"/>
  <c r="BW28" i="21"/>
  <c r="BW40" i="21"/>
  <c r="BW139" i="21"/>
  <c r="BW184" i="21" s="1"/>
  <c r="BW220" i="21"/>
  <c r="BW208" i="21"/>
  <c r="BW210" i="21"/>
  <c r="BW85" i="21"/>
  <c r="BW60" i="21"/>
  <c r="BW67" i="21"/>
  <c r="BW79" i="21"/>
  <c r="BW58" i="21"/>
  <c r="BW55" i="21"/>
  <c r="BW31" i="21"/>
  <c r="BW41" i="21"/>
  <c r="BW314" i="21"/>
  <c r="BW136" i="21"/>
  <c r="BW181" i="21" s="1"/>
  <c r="BW221" i="21"/>
  <c r="BW258" i="21" s="1"/>
  <c r="BW166" i="22" s="1"/>
  <c r="BW215" i="21"/>
  <c r="BW211" i="21"/>
  <c r="BW84" i="21"/>
  <c r="BW61" i="21"/>
  <c r="BW68" i="21"/>
  <c r="BW35" i="22" s="1"/>
  <c r="BW78" i="21"/>
  <c r="BW57" i="21"/>
  <c r="BW118" i="21"/>
  <c r="BW228" i="21"/>
  <c r="BW265" i="21" s="1"/>
  <c r="BW173" i="22" s="1"/>
  <c r="BW209" i="21"/>
  <c r="BW92" i="21"/>
  <c r="BW86" i="21"/>
  <c r="BW82" i="21"/>
  <c r="BW80" i="21"/>
  <c r="BW56" i="21"/>
  <c r="BW33" i="21"/>
  <c r="BW43" i="21"/>
  <c r="BW73" i="21"/>
  <c r="BW72" i="21"/>
  <c r="BW308" i="21"/>
  <c r="BW289" i="21"/>
  <c r="BW230" i="21"/>
  <c r="BW267" i="21" s="1"/>
  <c r="BW175" i="22" s="1"/>
  <c r="BW213" i="21"/>
  <c r="BW90" i="21"/>
  <c r="BW13" i="21"/>
  <c r="BW75" i="21"/>
  <c r="BW52" i="21"/>
  <c r="BW24" i="21"/>
  <c r="BW34" i="21"/>
  <c r="BW45" i="21"/>
  <c r="BW422" i="21" s="1"/>
  <c r="BW363" i="21"/>
  <c r="BW365" i="21"/>
  <c r="BW109" i="21"/>
  <c r="BW216" i="21"/>
  <c r="BW204" i="21"/>
  <c r="BW93" i="21"/>
  <c r="BW257" i="21"/>
  <c r="BW77" i="21"/>
  <c r="BW54" i="21"/>
  <c r="BW25" i="21"/>
  <c r="BW35" i="21"/>
  <c r="BW44" i="21"/>
  <c r="BW20" i="21"/>
  <c r="BW20" i="22" s="1"/>
  <c r="BW395" i="21"/>
  <c r="BW289" i="22" s="1"/>
  <c r="BW17" i="21"/>
  <c r="BW396" i="21"/>
  <c r="BW290" i="22" s="1"/>
  <c r="BW108" i="21"/>
  <c r="BW394" i="21"/>
  <c r="BW12" i="21"/>
  <c r="BW89" i="21"/>
  <c r="BW53" i="21"/>
  <c r="BW26" i="21"/>
  <c r="BW32" i="21"/>
  <c r="BW36" i="21"/>
  <c r="BW19" i="21"/>
  <c r="BW19" i="22" s="1"/>
  <c r="BW229" i="21"/>
  <c r="BW266" i="21" s="1"/>
  <c r="BW174" i="22" s="1"/>
  <c r="BW42" i="21"/>
  <c r="BW74" i="21"/>
  <c r="BW207" i="21"/>
  <c r="BW264" i="21"/>
  <c r="BW46" i="21"/>
  <c r="BW18" i="21"/>
  <c r="BW18" i="22" s="1"/>
  <c r="BV248" i="21"/>
  <c r="BV156" i="22" s="1"/>
  <c r="BV71" i="23"/>
  <c r="BV138" i="22"/>
  <c r="BV111" i="21"/>
  <c r="BV42" i="23"/>
  <c r="BV75" i="22"/>
  <c r="BV36" i="23"/>
  <c r="BV67" i="22"/>
  <c r="BV477" i="21"/>
  <c r="BV41" i="22"/>
  <c r="BV451" i="21"/>
  <c r="BV312" i="22" s="1"/>
  <c r="BV40" i="22"/>
  <c r="BV450" i="21"/>
  <c r="BV311" i="22" s="1"/>
  <c r="BV56" i="22"/>
  <c r="BV466" i="21"/>
  <c r="BV88" i="21"/>
  <c r="BV416" i="21"/>
  <c r="BV415" i="21" s="1"/>
  <c r="BV38" i="21"/>
  <c r="BV432" i="21"/>
  <c r="BV288" i="22"/>
  <c r="BV393" i="21"/>
  <c r="BV91" i="23"/>
  <c r="BV172" i="22"/>
  <c r="BV163" i="21"/>
  <c r="BV110" i="22" s="1"/>
  <c r="BV49" i="23"/>
  <c r="BV85" i="22"/>
  <c r="BV437" i="21"/>
  <c r="BV27" i="22"/>
  <c r="BV19" i="23"/>
  <c r="BV168" i="21"/>
  <c r="BV115" i="22" s="1"/>
  <c r="BV90" i="22"/>
  <c r="BV211" i="22"/>
  <c r="BV124" i="23"/>
  <c r="BV63" i="22"/>
  <c r="BV32" i="23"/>
  <c r="BV473" i="21"/>
  <c r="BV162" i="21"/>
  <c r="BV109" i="22" s="1"/>
  <c r="BV48" i="23"/>
  <c r="BV84" i="22"/>
  <c r="BV315" i="21"/>
  <c r="BV133" i="23"/>
  <c r="BV220" i="22"/>
  <c r="BV119" i="23"/>
  <c r="BV206" i="22"/>
  <c r="BV179" i="23"/>
  <c r="BV266" i="22"/>
  <c r="BV106" i="23"/>
  <c r="BV193" i="22"/>
  <c r="BV299" i="21"/>
  <c r="BV215" i="22"/>
  <c r="BV128" i="23"/>
  <c r="BV28" i="23"/>
  <c r="BV49" i="22"/>
  <c r="BV459" i="21"/>
  <c r="BV100" i="22"/>
  <c r="BV178" i="21"/>
  <c r="BV58" i="23"/>
  <c r="BV120" i="23"/>
  <c r="BV207" i="22"/>
  <c r="BV177" i="21"/>
  <c r="BV124" i="22" s="1"/>
  <c r="BV57" i="23"/>
  <c r="BV99" i="22"/>
  <c r="BV108" i="23"/>
  <c r="BV195" i="22"/>
  <c r="BV177" i="23"/>
  <c r="BV264" i="22"/>
  <c r="BV110" i="23"/>
  <c r="BV197" i="22"/>
  <c r="BV166" i="21"/>
  <c r="BV113" i="22" s="1"/>
  <c r="BV88" i="22"/>
  <c r="BV172" i="23"/>
  <c r="BV259" i="22"/>
  <c r="BV203" i="22"/>
  <c r="BV116" i="23"/>
  <c r="BV33" i="23"/>
  <c r="BV64" i="22"/>
  <c r="BV474" i="21"/>
  <c r="BV127" i="23"/>
  <c r="BV214" i="22"/>
  <c r="BW181" i="22"/>
  <c r="BW94" i="23"/>
  <c r="AV3" i="21"/>
  <c r="AV3" i="23"/>
  <c r="AV3" i="22"/>
  <c r="BW3" i="21"/>
  <c r="BW3" i="23"/>
  <c r="BW3" i="22"/>
  <c r="BW4" i="21"/>
  <c r="BW4" i="23"/>
  <c r="BW4" i="22"/>
  <c r="BX11" i="3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BX4" i="3"/>
  <c r="BX3" i="3"/>
  <c r="BY5" i="3"/>
  <c r="BX5" i="20"/>
  <c r="BX5" i="14"/>
  <c r="BW4" i="20"/>
  <c r="BW6" i="20"/>
  <c r="BW417" i="21" l="1"/>
  <c r="BU266" i="21"/>
  <c r="BU174" i="22" s="1"/>
  <c r="BU227" i="21"/>
  <c r="BV430" i="21"/>
  <c r="BV435" i="21"/>
  <c r="BW424" i="21"/>
  <c r="BV434" i="21"/>
  <c r="BV411" i="21"/>
  <c r="BV462" i="21"/>
  <c r="BV323" i="22" s="1"/>
  <c r="BW109" i="23"/>
  <c r="BW196" i="22"/>
  <c r="BV298" i="22"/>
  <c r="BV203" i="23"/>
  <c r="BW44" i="22"/>
  <c r="BW454" i="21"/>
  <c r="BW315" i="22" s="1"/>
  <c r="BW47" i="22"/>
  <c r="BW457" i="21"/>
  <c r="BW318" i="22" s="1"/>
  <c r="BW45" i="22"/>
  <c r="BW455" i="21"/>
  <c r="BW316" i="22" s="1"/>
  <c r="BW315" i="21"/>
  <c r="BW133" i="23"/>
  <c r="BW220" i="22"/>
  <c r="BW52" i="22"/>
  <c r="BW85" i="23"/>
  <c r="BW152" i="22"/>
  <c r="BW21" i="23"/>
  <c r="BW29" i="22"/>
  <c r="BW177" i="21"/>
  <c r="BW124" i="22" s="1"/>
  <c r="BW57" i="23"/>
  <c r="BW99" i="22"/>
  <c r="BW216" i="22"/>
  <c r="BW129" i="23"/>
  <c r="BW166" i="21"/>
  <c r="BW88" i="22"/>
  <c r="BW107" i="23"/>
  <c r="BW194" i="22"/>
  <c r="BW180" i="23"/>
  <c r="BW267" i="22"/>
  <c r="BW126" i="23"/>
  <c r="BW213" i="22"/>
  <c r="BW61" i="23"/>
  <c r="BW103" i="22"/>
  <c r="BW173" i="23"/>
  <c r="BW260" i="22"/>
  <c r="BW115" i="23"/>
  <c r="BW202" i="22"/>
  <c r="BX363" i="21"/>
  <c r="BX97" i="21"/>
  <c r="BX339" i="21"/>
  <c r="BX332" i="21"/>
  <c r="BX324" i="21"/>
  <c r="BX303" i="21"/>
  <c r="BX294" i="21"/>
  <c r="BX288" i="21"/>
  <c r="BX191" i="21"/>
  <c r="BX128" i="22" s="1"/>
  <c r="BX153" i="21"/>
  <c r="BX198" i="21" s="1"/>
  <c r="BX136" i="21"/>
  <c r="BX181" i="21" s="1"/>
  <c r="BX129" i="21"/>
  <c r="BX115" i="21"/>
  <c r="BX98" i="21"/>
  <c r="BX322" i="21"/>
  <c r="BX307" i="21"/>
  <c r="BX284" i="21"/>
  <c r="BX290" i="21"/>
  <c r="BX300" i="21"/>
  <c r="BX180" i="21"/>
  <c r="BX127" i="22" s="1"/>
  <c r="BX70" i="21"/>
  <c r="BX381" i="21"/>
  <c r="BX347" i="21"/>
  <c r="BX345" i="21"/>
  <c r="BX314" i="21"/>
  <c r="BX301" i="21"/>
  <c r="BX305" i="21"/>
  <c r="BX15" i="21"/>
  <c r="BX296" i="21"/>
  <c r="BX172" i="21"/>
  <c r="BX119" i="22" s="1"/>
  <c r="BX150" i="21"/>
  <c r="BX195" i="21" s="1"/>
  <c r="BX141" i="21"/>
  <c r="BX186" i="21" s="1"/>
  <c r="BX138" i="21"/>
  <c r="BX183" i="21" s="1"/>
  <c r="BX131" i="21"/>
  <c r="BX124" i="21"/>
  <c r="BX99" i="21"/>
  <c r="BX371" i="21"/>
  <c r="BX374" i="21" s="1"/>
  <c r="BX373" i="21"/>
  <c r="BX365" i="21"/>
  <c r="BX340" i="21"/>
  <c r="BX306" i="21"/>
  <c r="BX295" i="21"/>
  <c r="BX96" i="21"/>
  <c r="BX165" i="21"/>
  <c r="BX112" i="22" s="1"/>
  <c r="BX100" i="21"/>
  <c r="BX367" i="21"/>
  <c r="BX355" i="21"/>
  <c r="BX317" i="21"/>
  <c r="BX310" i="21"/>
  <c r="BX297" i="21"/>
  <c r="BX62" i="21"/>
  <c r="BX95" i="21"/>
  <c r="BX159" i="21"/>
  <c r="BX106" i="22" s="1"/>
  <c r="BX151" i="21"/>
  <c r="BX196" i="21" s="1"/>
  <c r="BX143" i="21"/>
  <c r="BX188" i="21" s="1"/>
  <c r="BX146" i="21"/>
  <c r="BX128" i="21"/>
  <c r="BX117" i="21"/>
  <c r="BX369" i="21"/>
  <c r="BX356" i="21"/>
  <c r="BX331" i="21"/>
  <c r="BX318" i="21"/>
  <c r="BX309" i="21"/>
  <c r="BX292" i="21"/>
  <c r="BX372" i="21"/>
  <c r="BX354" i="21"/>
  <c r="BX357" i="21" s="1"/>
  <c r="BX353" i="21"/>
  <c r="BX337" i="21"/>
  <c r="BX335" i="21"/>
  <c r="BX329" i="21"/>
  <c r="BX319" i="21"/>
  <c r="BX302" i="21"/>
  <c r="BX287" i="21"/>
  <c r="BX291" i="21"/>
  <c r="BX152" i="21"/>
  <c r="BX197" i="21" s="1"/>
  <c r="BX144" i="21"/>
  <c r="BX189" i="21" s="1"/>
  <c r="BX130" i="21"/>
  <c r="BX135" i="21"/>
  <c r="BX118" i="21"/>
  <c r="BX308" i="21"/>
  <c r="BX289" i="21"/>
  <c r="BX142" i="21"/>
  <c r="BX187" i="21" s="1"/>
  <c r="BX121" i="21"/>
  <c r="BX227" i="21"/>
  <c r="BX221" i="21"/>
  <c r="BX258" i="21" s="1"/>
  <c r="BX166" i="22" s="1"/>
  <c r="BX228" i="21"/>
  <c r="BX265" i="21" s="1"/>
  <c r="BX173" i="22" s="1"/>
  <c r="BX89" i="21"/>
  <c r="BX67" i="21"/>
  <c r="BX78" i="21"/>
  <c r="BX55" i="21"/>
  <c r="BX34" i="21"/>
  <c r="BX41" i="21"/>
  <c r="BX397" i="21"/>
  <c r="BX291" i="22" s="1"/>
  <c r="BX338" i="21"/>
  <c r="BX293" i="21"/>
  <c r="BX139" i="21"/>
  <c r="BX184" i="21" s="1"/>
  <c r="BX122" i="21"/>
  <c r="BX230" i="21"/>
  <c r="BX267" i="21" s="1"/>
  <c r="BX175" i="22" s="1"/>
  <c r="BX216" i="21"/>
  <c r="BX204" i="21"/>
  <c r="BX91" i="21"/>
  <c r="BX68" i="21"/>
  <c r="BX35" i="22" s="1"/>
  <c r="BX80" i="21"/>
  <c r="BX54" i="21"/>
  <c r="BX24" i="21"/>
  <c r="BX36" i="21"/>
  <c r="BX40" i="21"/>
  <c r="BX417" i="21" s="1"/>
  <c r="BX333" i="21"/>
  <c r="BX140" i="21"/>
  <c r="BX185" i="21" s="1"/>
  <c r="BX123" i="21"/>
  <c r="BX232" i="21"/>
  <c r="BX269" i="21" s="1"/>
  <c r="BX177" i="22" s="1"/>
  <c r="BX214" i="21"/>
  <c r="BX205" i="21"/>
  <c r="BX264" i="21"/>
  <c r="BX60" i="21"/>
  <c r="BX75" i="21"/>
  <c r="BX53" i="21"/>
  <c r="BX25" i="21"/>
  <c r="BX33" i="21"/>
  <c r="BX46" i="21"/>
  <c r="BX74" i="21"/>
  <c r="BX19" i="21"/>
  <c r="BX19" i="22" s="1"/>
  <c r="BX154" i="21"/>
  <c r="BX199" i="21" s="1"/>
  <c r="BX137" i="21"/>
  <c r="BX182" i="21" s="1"/>
  <c r="BX120" i="21"/>
  <c r="BX229" i="21"/>
  <c r="BX266" i="21" s="1"/>
  <c r="BX174" i="22" s="1"/>
  <c r="BX211" i="21"/>
  <c r="BX210" i="21"/>
  <c r="BX84" i="21"/>
  <c r="BX61" i="21"/>
  <c r="BX77" i="21"/>
  <c r="BX51" i="21"/>
  <c r="BX155" i="21"/>
  <c r="BX200" i="21" s="1"/>
  <c r="BX132" i="21"/>
  <c r="BX116" i="21"/>
  <c r="BX231" i="21"/>
  <c r="BX268" i="21" s="1"/>
  <c r="BX176" i="22" s="1"/>
  <c r="BX207" i="21"/>
  <c r="BX85" i="21"/>
  <c r="BX13" i="21"/>
  <c r="BX79" i="21"/>
  <c r="BX50" i="21"/>
  <c r="BX27" i="21"/>
  <c r="BX43" i="21"/>
  <c r="BX47" i="21"/>
  <c r="BX352" i="21"/>
  <c r="BX147" i="21"/>
  <c r="BX192" i="21" s="1"/>
  <c r="BX127" i="21"/>
  <c r="BX114" i="21"/>
  <c r="BX213" i="21"/>
  <c r="BX212" i="21"/>
  <c r="BX92" i="21"/>
  <c r="BX86" i="21"/>
  <c r="BX82" i="21"/>
  <c r="BX58" i="21"/>
  <c r="BX52" i="21"/>
  <c r="BX28" i="21"/>
  <c r="BX45" i="21"/>
  <c r="BX370" i="21"/>
  <c r="BX148" i="21"/>
  <c r="BX193" i="21" s="1"/>
  <c r="BX125" i="21"/>
  <c r="BX108" i="21"/>
  <c r="BX220" i="21"/>
  <c r="BX208" i="21"/>
  <c r="BX93" i="21"/>
  <c r="BX12" i="21"/>
  <c r="BX244" i="21"/>
  <c r="BX57" i="21"/>
  <c r="BX31" i="21"/>
  <c r="BX35" i="21"/>
  <c r="BX72" i="21"/>
  <c r="BX18" i="21"/>
  <c r="BX18" i="22" s="1"/>
  <c r="BX257" i="21"/>
  <c r="BX73" i="21"/>
  <c r="BX379" i="21"/>
  <c r="BX215" i="21"/>
  <c r="BX26" i="21"/>
  <c r="BX76" i="21"/>
  <c r="BX17" i="21"/>
  <c r="BX109" i="21"/>
  <c r="BX209" i="21"/>
  <c r="BX39" i="21"/>
  <c r="BX394" i="21"/>
  <c r="BX149" i="21"/>
  <c r="BX194" i="21" s="1"/>
  <c r="BX32" i="21"/>
  <c r="BX395" i="21"/>
  <c r="BX289" i="22" s="1"/>
  <c r="BX133" i="21"/>
  <c r="BX42" i="21"/>
  <c r="BX419" i="21" s="1"/>
  <c r="BX90" i="21"/>
  <c r="BX56" i="21"/>
  <c r="BX44" i="21"/>
  <c r="BX20" i="21"/>
  <c r="BX20" i="22" s="1"/>
  <c r="BX396" i="21"/>
  <c r="BX290" i="22" s="1"/>
  <c r="BV412" i="21"/>
  <c r="BV403" i="21"/>
  <c r="BV204" i="23"/>
  <c r="BV299" i="22"/>
  <c r="BV378" i="21"/>
  <c r="BV82" i="23"/>
  <c r="BV149" i="22"/>
  <c r="BV263" i="21"/>
  <c r="BV255" i="21"/>
  <c r="BV362" i="21"/>
  <c r="BV272" i="21"/>
  <c r="BV256" i="21"/>
  <c r="BV280" i="21"/>
  <c r="BV197" i="23"/>
  <c r="BV287" i="22"/>
  <c r="BW197" i="22"/>
  <c r="BW110" i="23"/>
  <c r="BW137" i="23"/>
  <c r="BW224" i="22"/>
  <c r="BW186" i="23"/>
  <c r="BW273" i="22"/>
  <c r="BX215" i="14"/>
  <c r="BW423" i="21"/>
  <c r="BW17" i="22"/>
  <c r="BW16" i="21"/>
  <c r="BW88" i="23"/>
  <c r="BW165" i="22"/>
  <c r="BW195" i="22"/>
  <c r="BW108" i="23"/>
  <c r="BW28" i="23"/>
  <c r="BW49" i="22"/>
  <c r="BW459" i="21"/>
  <c r="BW418" i="21"/>
  <c r="BW247" i="21"/>
  <c r="BW155" i="22" s="1"/>
  <c r="BW70" i="23"/>
  <c r="BW137" i="22"/>
  <c r="BW251" i="21"/>
  <c r="BW159" i="22" s="1"/>
  <c r="BW74" i="23"/>
  <c r="BW141" i="22"/>
  <c r="BW38" i="21"/>
  <c r="BW416" i="21"/>
  <c r="BW159" i="23"/>
  <c r="BW246" i="22"/>
  <c r="BW114" i="23"/>
  <c r="BW201" i="22"/>
  <c r="BW95" i="22"/>
  <c r="BW173" i="21"/>
  <c r="BW120" i="22" s="1"/>
  <c r="BW53" i="23"/>
  <c r="BW52" i="23"/>
  <c r="BW94" i="22"/>
  <c r="BW116" i="23"/>
  <c r="BW203" i="22"/>
  <c r="BW48" i="23"/>
  <c r="BW84" i="22"/>
  <c r="BW162" i="21"/>
  <c r="BW109" i="22" s="1"/>
  <c r="BW138" i="23"/>
  <c r="BW225" i="22"/>
  <c r="BW37" i="22"/>
  <c r="BW447" i="21"/>
  <c r="BW26" i="23"/>
  <c r="BW106" i="23"/>
  <c r="BW193" i="22"/>
  <c r="BW299" i="21"/>
  <c r="BV16" i="23"/>
  <c r="BV24" i="22"/>
  <c r="BV428" i="21"/>
  <c r="BV243" i="21"/>
  <c r="BV83" i="23"/>
  <c r="BV84" i="23" s="1"/>
  <c r="BV150" i="22"/>
  <c r="BV151" i="22" s="1"/>
  <c r="BV401" i="21"/>
  <c r="BW42" i="23"/>
  <c r="BW75" i="22"/>
  <c r="BW111" i="21"/>
  <c r="BW250" i="21"/>
  <c r="BW158" i="22" s="1"/>
  <c r="BW73" i="23"/>
  <c r="BW140" i="22"/>
  <c r="BW437" i="21"/>
  <c r="BW19" i="23"/>
  <c r="BW27" i="22"/>
  <c r="BW36" i="23"/>
  <c r="BW67" i="22"/>
  <c r="BW477" i="21"/>
  <c r="BW160" i="21"/>
  <c r="BW107" i="22" s="1"/>
  <c r="BW46" i="23"/>
  <c r="BW82" i="22"/>
  <c r="BX497" i="20"/>
  <c r="BX493" i="20"/>
  <c r="BX489" i="20"/>
  <c r="BX485" i="20"/>
  <c r="BX481" i="20"/>
  <c r="BX477" i="20"/>
  <c r="BX473" i="20"/>
  <c r="BX469" i="20"/>
  <c r="BX465" i="20"/>
  <c r="BX499" i="20"/>
  <c r="BX495" i="20"/>
  <c r="BX491" i="20"/>
  <c r="BX487" i="20"/>
  <c r="BX483" i="20"/>
  <c r="BX479" i="20"/>
  <c r="BX475" i="20"/>
  <c r="BX471" i="20"/>
  <c r="BX467" i="20"/>
  <c r="BX462" i="20"/>
  <c r="BX458" i="20"/>
  <c r="BX454" i="20"/>
  <c r="BX450" i="20"/>
  <c r="BX446" i="20"/>
  <c r="BX500" i="20"/>
  <c r="BX492" i="20"/>
  <c r="BX484" i="20"/>
  <c r="BX476" i="20"/>
  <c r="BX468" i="20"/>
  <c r="BX494" i="20"/>
  <c r="BX486" i="20"/>
  <c r="BX478" i="20"/>
  <c r="BX470" i="20"/>
  <c r="BX463" i="20"/>
  <c r="BX459" i="20"/>
  <c r="BX455" i="20"/>
  <c r="BX451" i="20"/>
  <c r="BX447" i="20"/>
  <c r="BX443" i="20"/>
  <c r="BX464" i="20"/>
  <c r="BX460" i="20"/>
  <c r="BX456" i="20"/>
  <c r="BX452" i="20"/>
  <c r="BX448" i="20"/>
  <c r="BX444" i="20"/>
  <c r="BX496" i="20"/>
  <c r="BX488" i="20"/>
  <c r="BX480" i="20"/>
  <c r="BX472" i="20"/>
  <c r="BX445" i="20"/>
  <c r="BX442" i="20"/>
  <c r="BX438" i="20"/>
  <c r="BX434" i="20"/>
  <c r="BX474" i="20"/>
  <c r="BX498" i="20"/>
  <c r="BX439" i="20"/>
  <c r="BX482" i="20"/>
  <c r="BX461" i="20"/>
  <c r="BX440" i="20"/>
  <c r="BX436" i="20"/>
  <c r="BX466" i="20"/>
  <c r="BX453" i="20"/>
  <c r="BX441" i="20"/>
  <c r="BX437" i="20"/>
  <c r="BX432" i="20"/>
  <c r="BX428" i="20"/>
  <c r="BX424" i="20"/>
  <c r="BX420" i="20"/>
  <c r="BX416" i="20"/>
  <c r="BX412" i="20"/>
  <c r="BX408" i="20"/>
  <c r="BX404" i="20"/>
  <c r="BX433" i="20"/>
  <c r="BX429" i="20"/>
  <c r="BX425" i="20"/>
  <c r="BX421" i="20"/>
  <c r="BX417" i="20"/>
  <c r="BX413" i="20"/>
  <c r="BX490" i="20"/>
  <c r="BX457" i="20"/>
  <c r="BX435" i="20"/>
  <c r="BX430" i="20"/>
  <c r="BX426" i="20"/>
  <c r="BX422" i="20"/>
  <c r="BX418" i="20"/>
  <c r="BX414" i="20"/>
  <c r="BX410" i="20"/>
  <c r="BX406" i="20"/>
  <c r="BX431" i="20"/>
  <c r="BX402" i="20"/>
  <c r="BX398" i="20"/>
  <c r="BX394" i="20"/>
  <c r="BX390" i="20"/>
  <c r="BX386" i="20"/>
  <c r="BX382" i="20"/>
  <c r="BX378" i="20"/>
  <c r="BX449" i="20"/>
  <c r="BX427" i="20"/>
  <c r="BX423" i="20"/>
  <c r="BX407" i="20"/>
  <c r="BX403" i="20"/>
  <c r="BX399" i="20"/>
  <c r="BX395" i="20"/>
  <c r="BX391" i="20"/>
  <c r="BX387" i="20"/>
  <c r="BX419" i="20"/>
  <c r="BX409" i="20"/>
  <c r="BX415" i="20"/>
  <c r="BX400" i="20"/>
  <c r="BX396" i="20"/>
  <c r="BX392" i="20"/>
  <c r="BX388" i="20"/>
  <c r="BX384" i="20"/>
  <c r="BX380" i="20"/>
  <c r="BX401" i="20"/>
  <c r="BX397" i="20"/>
  <c r="BX393" i="20"/>
  <c r="BX389" i="20"/>
  <c r="BX385" i="20"/>
  <c r="BX381" i="20"/>
  <c r="BX377" i="20"/>
  <c r="BX373" i="20"/>
  <c r="BX369" i="20"/>
  <c r="BX365" i="20"/>
  <c r="BX361" i="20"/>
  <c r="BX357" i="20"/>
  <c r="BX353" i="20"/>
  <c r="BX383" i="20"/>
  <c r="BX411" i="20"/>
  <c r="BX374" i="20"/>
  <c r="BX370" i="20"/>
  <c r="BX366" i="20"/>
  <c r="BX362" i="20"/>
  <c r="BX358" i="20"/>
  <c r="BX354" i="20"/>
  <c r="BX405" i="20"/>
  <c r="BX375" i="20"/>
  <c r="BX371" i="20"/>
  <c r="BX367" i="20"/>
  <c r="BX363" i="20"/>
  <c r="BX359" i="20"/>
  <c r="BX355" i="20"/>
  <c r="BX379" i="20"/>
  <c r="BX376" i="20"/>
  <c r="BX372" i="20"/>
  <c r="BX368" i="20"/>
  <c r="BX364" i="20"/>
  <c r="BX360" i="20"/>
  <c r="BX356" i="20"/>
  <c r="BX352" i="20"/>
  <c r="BX348" i="20"/>
  <c r="BX344" i="20"/>
  <c r="BX340" i="20"/>
  <c r="BX336" i="20"/>
  <c r="BX332" i="20"/>
  <c r="BX328" i="20"/>
  <c r="BX349" i="20"/>
  <c r="BX345" i="20"/>
  <c r="BX341" i="20"/>
  <c r="BX337" i="20"/>
  <c r="BX346" i="20"/>
  <c r="BX343" i="20"/>
  <c r="BX327" i="20"/>
  <c r="BX329" i="20"/>
  <c r="BX323" i="20"/>
  <c r="BX319" i="20"/>
  <c r="BX315" i="20"/>
  <c r="BX311" i="20"/>
  <c r="BX307" i="20"/>
  <c r="BX303" i="20"/>
  <c r="BX299" i="20"/>
  <c r="BX295" i="20"/>
  <c r="BX342" i="20"/>
  <c r="BX339" i="20"/>
  <c r="BX330" i="20"/>
  <c r="BX331" i="20"/>
  <c r="BX324" i="20"/>
  <c r="BX320" i="20"/>
  <c r="BX316" i="20"/>
  <c r="BX312" i="20"/>
  <c r="BX308" i="20"/>
  <c r="BX304" i="20"/>
  <c r="BX351" i="20"/>
  <c r="BX338" i="20"/>
  <c r="BX335" i="20"/>
  <c r="BX333" i="20"/>
  <c r="BX350" i="20"/>
  <c r="BX347" i="20"/>
  <c r="BX334" i="20"/>
  <c r="BX291" i="20"/>
  <c r="BX287" i="20"/>
  <c r="BX283" i="20"/>
  <c r="BX279" i="20"/>
  <c r="BX275" i="20"/>
  <c r="BX271" i="20"/>
  <c r="BX267" i="20"/>
  <c r="BX263" i="20"/>
  <c r="BX259" i="20"/>
  <c r="BX255" i="20"/>
  <c r="BX251" i="20"/>
  <c r="BX247" i="20"/>
  <c r="BX243" i="20"/>
  <c r="BX239" i="20"/>
  <c r="BX321" i="20"/>
  <c r="BX318" i="20"/>
  <c r="BX305" i="20"/>
  <c r="BX302" i="20"/>
  <c r="BX294" i="20"/>
  <c r="BX298" i="20"/>
  <c r="BX296" i="20"/>
  <c r="BX292" i="20"/>
  <c r="BX288" i="20"/>
  <c r="BX284" i="20"/>
  <c r="BX280" i="20"/>
  <c r="BX276" i="20"/>
  <c r="BX272" i="20"/>
  <c r="BX268" i="20"/>
  <c r="BX264" i="20"/>
  <c r="BX260" i="20"/>
  <c r="BX256" i="20"/>
  <c r="BX252" i="20"/>
  <c r="BX248" i="20"/>
  <c r="BX244" i="20"/>
  <c r="BX240" i="20"/>
  <c r="BX236" i="20"/>
  <c r="BX317" i="20"/>
  <c r="BX314" i="20"/>
  <c r="BX300" i="20"/>
  <c r="BX301" i="20"/>
  <c r="BX293" i="20"/>
  <c r="BX289" i="20"/>
  <c r="BX285" i="20"/>
  <c r="BX281" i="20"/>
  <c r="BX277" i="20"/>
  <c r="BX273" i="20"/>
  <c r="BX269" i="20"/>
  <c r="BX265" i="20"/>
  <c r="BX261" i="20"/>
  <c r="BX257" i="20"/>
  <c r="BX253" i="20"/>
  <c r="BX249" i="20"/>
  <c r="BX245" i="20"/>
  <c r="BX241" i="20"/>
  <c r="BX237" i="20"/>
  <c r="BX313" i="20"/>
  <c r="BX310" i="20"/>
  <c r="BX309" i="20"/>
  <c r="BX262" i="20"/>
  <c r="BX233" i="20"/>
  <c r="BX229" i="20"/>
  <c r="BX225" i="20"/>
  <c r="BX221" i="20"/>
  <c r="BX217" i="20"/>
  <c r="BX211" i="20"/>
  <c r="BX207" i="20"/>
  <c r="BX297" i="20"/>
  <c r="BX290" i="20"/>
  <c r="BX258" i="20"/>
  <c r="BX201" i="20"/>
  <c r="BX238" i="20"/>
  <c r="BX232" i="20"/>
  <c r="BX228" i="20"/>
  <c r="BX224" i="20"/>
  <c r="BX220" i="20"/>
  <c r="BX210" i="20"/>
  <c r="BX325" i="20"/>
  <c r="BX306" i="20"/>
  <c r="BX286" i="20"/>
  <c r="BX254" i="20"/>
  <c r="BX234" i="20"/>
  <c r="BX230" i="20"/>
  <c r="BX226" i="20"/>
  <c r="BX222" i="20"/>
  <c r="BX218" i="20"/>
  <c r="BX212" i="20"/>
  <c r="BX208" i="20"/>
  <c r="BX270" i="20"/>
  <c r="BX326" i="20"/>
  <c r="BX282" i="20"/>
  <c r="BX250" i="20"/>
  <c r="BX205" i="20"/>
  <c r="BX202" i="20"/>
  <c r="BX200" i="20"/>
  <c r="BX322" i="20"/>
  <c r="BX278" i="20"/>
  <c r="BX246" i="20"/>
  <c r="BX231" i="20"/>
  <c r="BX227" i="20"/>
  <c r="BX223" i="20"/>
  <c r="BX219" i="20"/>
  <c r="BX215" i="20"/>
  <c r="BX209" i="20"/>
  <c r="BX274" i="20"/>
  <c r="BX242" i="20"/>
  <c r="BX235" i="20"/>
  <c r="BX213" i="20"/>
  <c r="BX206" i="20"/>
  <c r="BX203" i="20"/>
  <c r="BX216" i="20"/>
  <c r="BX266" i="20"/>
  <c r="BX214" i="20"/>
  <c r="BX204" i="20"/>
  <c r="BV312" i="21"/>
  <c r="BV118" i="23"/>
  <c r="BV205" i="22"/>
  <c r="BV17" i="23"/>
  <c r="BV25" i="22"/>
  <c r="BV220" i="23"/>
  <c r="BV338" i="22"/>
  <c r="BW91" i="23"/>
  <c r="BW172" i="22"/>
  <c r="BW60" i="22"/>
  <c r="BW470" i="21"/>
  <c r="BW331" i="22" s="1"/>
  <c r="BW23" i="21"/>
  <c r="BW214" i="22"/>
  <c r="BW127" i="23"/>
  <c r="BW53" i="22"/>
  <c r="BW20" i="23"/>
  <c r="BW28" i="22"/>
  <c r="BW438" i="21"/>
  <c r="BW408" i="21"/>
  <c r="BW30" i="21"/>
  <c r="BW245" i="21"/>
  <c r="BW153" i="22" s="1"/>
  <c r="BW68" i="23"/>
  <c r="BW135" i="22"/>
  <c r="BW139" i="22"/>
  <c r="BW249" i="21"/>
  <c r="BW157" i="22" s="1"/>
  <c r="BW72" i="23"/>
  <c r="BW170" i="21"/>
  <c r="BW117" i="22" s="1"/>
  <c r="BW92" i="22"/>
  <c r="BW15" i="22"/>
  <c r="BW12" i="23"/>
  <c r="BW175" i="21"/>
  <c r="BW122" i="22" s="1"/>
  <c r="BW55" i="23"/>
  <c r="BW97" i="22"/>
  <c r="BW181" i="23"/>
  <c r="BW268" i="22"/>
  <c r="BW125" i="23"/>
  <c r="BW212" i="22"/>
  <c r="BW174" i="21"/>
  <c r="BW54" i="23"/>
  <c r="BW96" i="22"/>
  <c r="BW157" i="23"/>
  <c r="BW244" i="22"/>
  <c r="BW62" i="22"/>
  <c r="BW31" i="23"/>
  <c r="BW475" i="21"/>
  <c r="BW34" i="23"/>
  <c r="BW65" i="22"/>
  <c r="BW124" i="23"/>
  <c r="BW211" i="22"/>
  <c r="BX230" i="22"/>
  <c r="BX241" i="22"/>
  <c r="BX239" i="22"/>
  <c r="BX237" i="22"/>
  <c r="BX262" i="22"/>
  <c r="BX275" i="22"/>
  <c r="BX251" i="22"/>
  <c r="BX228" i="22"/>
  <c r="BX235" i="22"/>
  <c r="BV405" i="21"/>
  <c r="BV210" i="23"/>
  <c r="BV308" i="22"/>
  <c r="BV225" i="21"/>
  <c r="BV234" i="21" s="1"/>
  <c r="BV237" i="21" s="1"/>
  <c r="BV78" i="23"/>
  <c r="BV145" i="22"/>
  <c r="BV23" i="22"/>
  <c r="BV15" i="23"/>
  <c r="BV22" i="21"/>
  <c r="BW49" i="21"/>
  <c r="BW427" i="21"/>
  <c r="BY5" i="23"/>
  <c r="BY5" i="22"/>
  <c r="BY159" i="3"/>
  <c r="BY161" i="3"/>
  <c r="BY236" i="21" s="1"/>
  <c r="BY273" i="21" s="1"/>
  <c r="BY157" i="3"/>
  <c r="BY155" i="3"/>
  <c r="BY151" i="3"/>
  <c r="BY147" i="3"/>
  <c r="BY149" i="3"/>
  <c r="BY153" i="3"/>
  <c r="BY7" i="3" s="1"/>
  <c r="BY135" i="3"/>
  <c r="BY125" i="3"/>
  <c r="BY117" i="3"/>
  <c r="BY115" i="3"/>
  <c r="BY113" i="3"/>
  <c r="BY111" i="3"/>
  <c r="BY109" i="3"/>
  <c r="BY100" i="3"/>
  <c r="BY84" i="3"/>
  <c r="BY82" i="3"/>
  <c r="BY77" i="3"/>
  <c r="BY73" i="3"/>
  <c r="BY71" i="3"/>
  <c r="BY69" i="3"/>
  <c r="BY67" i="3"/>
  <c r="BY65" i="3"/>
  <c r="BY138" i="3"/>
  <c r="BY132" i="3"/>
  <c r="BY128" i="3"/>
  <c r="BY103" i="3"/>
  <c r="BY80" i="3"/>
  <c r="BY62" i="3"/>
  <c r="BY60" i="3"/>
  <c r="BY58" i="3"/>
  <c r="BY56" i="3"/>
  <c r="BY54" i="3"/>
  <c r="BY39" i="3"/>
  <c r="BY37" i="3"/>
  <c r="BY35" i="3"/>
  <c r="BY33" i="3"/>
  <c r="BY28" i="3"/>
  <c r="BY143" i="3"/>
  <c r="BY141" i="3"/>
  <c r="BY123" i="3"/>
  <c r="BY98" i="3"/>
  <c r="BY106" i="3"/>
  <c r="BY20" i="3"/>
  <c r="BY136" i="3"/>
  <c r="BY133" i="3"/>
  <c r="BY126" i="3"/>
  <c r="BY101" i="3"/>
  <c r="BY94" i="3"/>
  <c r="BY92" i="3"/>
  <c r="BY90" i="3"/>
  <c r="BY88" i="3"/>
  <c r="BY86" i="3"/>
  <c r="BY78" i="3"/>
  <c r="BY51" i="3"/>
  <c r="BY49" i="3"/>
  <c r="BY47" i="3"/>
  <c r="BY45" i="3"/>
  <c r="BY43" i="3"/>
  <c r="BY5" i="21"/>
  <c r="BY139" i="3"/>
  <c r="BY129" i="3"/>
  <c r="BY121" i="3"/>
  <c r="BY118" i="3"/>
  <c r="BY116" i="3"/>
  <c r="BY114" i="3"/>
  <c r="BY112" i="3"/>
  <c r="BY110" i="3"/>
  <c r="BY104" i="3"/>
  <c r="BY83" i="3"/>
  <c r="BY81" i="3"/>
  <c r="BY72" i="3"/>
  <c r="BY70" i="3"/>
  <c r="BY68" i="3"/>
  <c r="BY66" i="3"/>
  <c r="BY64" i="3"/>
  <c r="BY27" i="3"/>
  <c r="BY124" i="3"/>
  <c r="BY107" i="3"/>
  <c r="BY99" i="3"/>
  <c r="BY76" i="3"/>
  <c r="BY61" i="3"/>
  <c r="BY59" i="3"/>
  <c r="BY57" i="3"/>
  <c r="BY55" i="3"/>
  <c r="BY40" i="3"/>
  <c r="BY38" i="3"/>
  <c r="BY36" i="3"/>
  <c r="BY34" i="3"/>
  <c r="BY32" i="3"/>
  <c r="BY42" i="3"/>
  <c r="BY26" i="3"/>
  <c r="BY22" i="3"/>
  <c r="BY137" i="3"/>
  <c r="BY134" i="3"/>
  <c r="BY127" i="3"/>
  <c r="BY91" i="3"/>
  <c r="BY25" i="3"/>
  <c r="BY48" i="3"/>
  <c r="BY46" i="3"/>
  <c r="BY29" i="3"/>
  <c r="BY87" i="3"/>
  <c r="BY140" i="3"/>
  <c r="BY130" i="3"/>
  <c r="BY95" i="3"/>
  <c r="BY79" i="3"/>
  <c r="BY102" i="3"/>
  <c r="BY89" i="3"/>
  <c r="BY50" i="3"/>
  <c r="BY24" i="3"/>
  <c r="BY21" i="3"/>
  <c r="BY93" i="3"/>
  <c r="BY23" i="3"/>
  <c r="BY122" i="3"/>
  <c r="BY44" i="3"/>
  <c r="BY105" i="3"/>
  <c r="BV413" i="21"/>
  <c r="BV125" i="22"/>
  <c r="BW59" i="22"/>
  <c r="BW469" i="21"/>
  <c r="BW330" i="22" s="1"/>
  <c r="BW245" i="22"/>
  <c r="BW158" i="23"/>
  <c r="BW45" i="23"/>
  <c r="BW81" i="22"/>
  <c r="BV29" i="23"/>
  <c r="BV50" i="22"/>
  <c r="BV402" i="21"/>
  <c r="BV114" i="22"/>
  <c r="BV390" i="21"/>
  <c r="BV284" i="22" s="1"/>
  <c r="BV427" i="21"/>
  <c r="BV409" i="21"/>
  <c r="BV134" i="23"/>
  <c r="BV221" i="22"/>
  <c r="BW51" i="22"/>
  <c r="BW461" i="21"/>
  <c r="BW83" i="21"/>
  <c r="BW168" i="21"/>
  <c r="BW115" i="22" s="1"/>
  <c r="BW90" i="22"/>
  <c r="BW161" i="21"/>
  <c r="BW108" i="22" s="1"/>
  <c r="BW47" i="23"/>
  <c r="BW83" i="22"/>
  <c r="BW136" i="23"/>
  <c r="BW223" i="22"/>
  <c r="BW316" i="21"/>
  <c r="BW112" i="23"/>
  <c r="BW199" i="22"/>
  <c r="BW120" i="23"/>
  <c r="BW207" i="22"/>
  <c r="BX152" i="23"/>
  <c r="BX150" i="23"/>
  <c r="BX141" i="23"/>
  <c r="BX188" i="23"/>
  <c r="BX154" i="23"/>
  <c r="BX164" i="23"/>
  <c r="BX175" i="23"/>
  <c r="BX148" i="23"/>
  <c r="BX143" i="23"/>
  <c r="BW41" i="22"/>
  <c r="BW451" i="21"/>
  <c r="BW312" i="22" s="1"/>
  <c r="BW56" i="22"/>
  <c r="BW466" i="21"/>
  <c r="BW88" i="21"/>
  <c r="BW421" i="21"/>
  <c r="BW253" i="21"/>
  <c r="BW161" i="22" s="1"/>
  <c r="BW76" i="23"/>
  <c r="BW143" i="22"/>
  <c r="BW42" i="22"/>
  <c r="BW452" i="21"/>
  <c r="BW313" i="22" s="1"/>
  <c r="BW40" i="22"/>
  <c r="BW450" i="21"/>
  <c r="BW311" i="22" s="1"/>
  <c r="BW246" i="21"/>
  <c r="BW154" i="22" s="1"/>
  <c r="BW136" i="22"/>
  <c r="BW69" i="23"/>
  <c r="BW71" i="23"/>
  <c r="BW138" i="22"/>
  <c r="BW248" i="21"/>
  <c r="BW156" i="22" s="1"/>
  <c r="BW58" i="22"/>
  <c r="BW468" i="21"/>
  <c r="BW329" i="22" s="1"/>
  <c r="BW176" i="21"/>
  <c r="BW123" i="22" s="1"/>
  <c r="BW56" i="23"/>
  <c r="BW98" i="22"/>
  <c r="BW179" i="23"/>
  <c r="BW266" i="22"/>
  <c r="BW113" i="23"/>
  <c r="BW200" i="22"/>
  <c r="BW91" i="22"/>
  <c r="BW169" i="21"/>
  <c r="BW116" i="22" s="1"/>
  <c r="BW172" i="23"/>
  <c r="BW259" i="22"/>
  <c r="BV33" i="22"/>
  <c r="BV25" i="23"/>
  <c r="BV64" i="21"/>
  <c r="BV322" i="22"/>
  <c r="BV18" i="23"/>
  <c r="BV26" i="22"/>
  <c r="BV404" i="21"/>
  <c r="BW258" i="22"/>
  <c r="BW171" i="23"/>
  <c r="BW134" i="22"/>
  <c r="BW67" i="23"/>
  <c r="BW64" i="23"/>
  <c r="BW79" i="23" s="1"/>
  <c r="BW238" i="21"/>
  <c r="BW131" i="22"/>
  <c r="BW146" i="22" s="1"/>
  <c r="BW218" i="21"/>
  <c r="BW222" i="21"/>
  <c r="BW259" i="21" s="1"/>
  <c r="BW167" i="22" s="1"/>
  <c r="BW223" i="21"/>
  <c r="BW260" i="21" s="1"/>
  <c r="BW168" i="22" s="1"/>
  <c r="BW241" i="21"/>
  <c r="BW226" i="21"/>
  <c r="BW219" i="21"/>
  <c r="BW235" i="21"/>
  <c r="BW39" i="22"/>
  <c r="BW449" i="21"/>
  <c r="BW71" i="21"/>
  <c r="BV212" i="23"/>
  <c r="BV320" i="22"/>
  <c r="BV30" i="23"/>
  <c r="BV55" i="22"/>
  <c r="BW419" i="21"/>
  <c r="BW12" i="22"/>
  <c r="BW11" i="21"/>
  <c r="BW412" i="21"/>
  <c r="BW112" i="21"/>
  <c r="BW79" i="22" s="1"/>
  <c r="BW43" i="23"/>
  <c r="BW76" i="22"/>
  <c r="BW13" i="22"/>
  <c r="BW420" i="21"/>
  <c r="BW252" i="21"/>
  <c r="BW160" i="22" s="1"/>
  <c r="BW75" i="23"/>
  <c r="BW142" i="22"/>
  <c r="BW46" i="22"/>
  <c r="BW456" i="21"/>
  <c r="BW317" i="22" s="1"/>
  <c r="BW190" i="22"/>
  <c r="BW103" i="23"/>
  <c r="BW65" i="23"/>
  <c r="BW66" i="23" s="1"/>
  <c r="BW206" i="21"/>
  <c r="BW132" i="22"/>
  <c r="BW133" i="22" s="1"/>
  <c r="BW242" i="21"/>
  <c r="BW238" i="22"/>
  <c r="BW151" i="23"/>
  <c r="BW198" i="22"/>
  <c r="BW111" i="23"/>
  <c r="BW60" i="23"/>
  <c r="BW102" i="22"/>
  <c r="BW167" i="21"/>
  <c r="BW114" i="22" s="1"/>
  <c r="BW89" i="22"/>
  <c r="BW128" i="23"/>
  <c r="BW215" i="22"/>
  <c r="BW177" i="23"/>
  <c r="BW264" i="22"/>
  <c r="BV219" i="23"/>
  <c r="BV337" i="22"/>
  <c r="BV433" i="21"/>
  <c r="BV11" i="23"/>
  <c r="BV11" i="22"/>
  <c r="BV27" i="23"/>
  <c r="BV38" i="22"/>
  <c r="BV216" i="23"/>
  <c r="BV334" i="22"/>
  <c r="BV283" i="21"/>
  <c r="BV78" i="22"/>
  <c r="BV201" i="23"/>
  <c r="BV296" i="22"/>
  <c r="BW432" i="21"/>
  <c r="BW122" i="23"/>
  <c r="BW209" i="22"/>
  <c r="BV335" i="22"/>
  <c r="BV217" i="23"/>
  <c r="BV465" i="21"/>
  <c r="BV327" i="22"/>
  <c r="BW288" i="22"/>
  <c r="BW393" i="21"/>
  <c r="BW57" i="22"/>
  <c r="BW467" i="21"/>
  <c r="BW328" i="22" s="1"/>
  <c r="BW85" i="22"/>
  <c r="BW163" i="21"/>
  <c r="BW110" i="22" s="1"/>
  <c r="BW49" i="23"/>
  <c r="BW34" i="22"/>
  <c r="BW66" i="21"/>
  <c r="BW444" i="21"/>
  <c r="BW305" i="22" s="1"/>
  <c r="BW43" i="22"/>
  <c r="BW453" i="21"/>
  <c r="BW314" i="22" s="1"/>
  <c r="BW63" i="22"/>
  <c r="BW32" i="23"/>
  <c r="BW473" i="21"/>
  <c r="BW35" i="23"/>
  <c r="BW66" i="22"/>
  <c r="BW476" i="21"/>
  <c r="BW121" i="23"/>
  <c r="BW208" i="22"/>
  <c r="BW178" i="21"/>
  <c r="BW405" i="21" s="1"/>
  <c r="BW58" i="23"/>
  <c r="BW100" i="22"/>
  <c r="BW156" i="23"/>
  <c r="BW243" i="22"/>
  <c r="BW206" i="22"/>
  <c r="BW119" i="23"/>
  <c r="BW51" i="23"/>
  <c r="BW87" i="22"/>
  <c r="BW253" i="22"/>
  <c r="BW166" i="23"/>
  <c r="BW33" i="23"/>
  <c r="BW64" i="22"/>
  <c r="BW474" i="21"/>
  <c r="BX181" i="22"/>
  <c r="BX94" i="23"/>
  <c r="BV13" i="23"/>
  <c r="BV16" i="22"/>
  <c r="BV218" i="23"/>
  <c r="BV336" i="22"/>
  <c r="BV222" i="22"/>
  <c r="BV135" i="23"/>
  <c r="BV389" i="21"/>
  <c r="BV310" i="22"/>
  <c r="BV448" i="21"/>
  <c r="BX4" i="21"/>
  <c r="BX4" i="23"/>
  <c r="BX4" i="22"/>
  <c r="BX3" i="21"/>
  <c r="BX3" i="23"/>
  <c r="BX3" i="22"/>
  <c r="AV4" i="21"/>
  <c r="AV4" i="23"/>
  <c r="AV4" i="22"/>
  <c r="BX9" i="20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3" i="3"/>
  <c r="AW3" i="3"/>
  <c r="BX4" i="20"/>
  <c r="BX6" i="20"/>
  <c r="BZ5" i="3"/>
  <c r="BY5" i="20"/>
  <c r="BY5" i="14"/>
  <c r="BW402" i="21" l="1"/>
  <c r="BW390" i="21"/>
  <c r="BW284" i="22" s="1"/>
  <c r="BW431" i="21"/>
  <c r="BX424" i="21"/>
  <c r="BV460" i="21"/>
  <c r="BW434" i="21"/>
  <c r="BV407" i="21"/>
  <c r="BW410" i="21"/>
  <c r="BV426" i="21"/>
  <c r="BV202" i="23" s="1"/>
  <c r="BW428" i="21"/>
  <c r="BW429" i="21"/>
  <c r="BV200" i="23"/>
  <c r="BV295" i="22"/>
  <c r="BV297" i="22"/>
  <c r="BV283" i="22"/>
  <c r="BV388" i="21"/>
  <c r="BW38" i="22"/>
  <c r="BW27" i="23"/>
  <c r="BW322" i="22"/>
  <c r="BY367" i="21"/>
  <c r="BY381" i="21"/>
  <c r="BY354" i="21"/>
  <c r="BY357" i="21" s="1"/>
  <c r="BY345" i="21"/>
  <c r="BY331" i="21"/>
  <c r="BY303" i="21"/>
  <c r="BY293" i="21"/>
  <c r="BY148" i="21"/>
  <c r="BY193" i="21" s="1"/>
  <c r="BY141" i="21"/>
  <c r="BY186" i="21" s="1"/>
  <c r="BY133" i="21"/>
  <c r="BY123" i="21"/>
  <c r="BY97" i="21"/>
  <c r="BY70" i="21"/>
  <c r="BY373" i="21"/>
  <c r="BY356" i="21"/>
  <c r="BY353" i="21"/>
  <c r="BY340" i="21"/>
  <c r="BY335" i="21"/>
  <c r="BY307" i="21"/>
  <c r="BY284" i="21"/>
  <c r="BY290" i="21"/>
  <c r="BY96" i="21"/>
  <c r="BY165" i="21"/>
  <c r="BY112" i="22" s="1"/>
  <c r="BY98" i="21"/>
  <c r="BY372" i="21"/>
  <c r="BY365" i="21"/>
  <c r="BY352" i="21"/>
  <c r="BY338" i="21"/>
  <c r="BY333" i="21"/>
  <c r="BY329" i="21"/>
  <c r="BY302" i="21"/>
  <c r="BY305" i="21"/>
  <c r="BY296" i="21"/>
  <c r="BY62" i="21"/>
  <c r="BY159" i="21"/>
  <c r="BY106" i="22" s="1"/>
  <c r="BY151" i="21"/>
  <c r="BY196" i="21" s="1"/>
  <c r="BY147" i="21"/>
  <c r="BY192" i="21" s="1"/>
  <c r="BY135" i="21"/>
  <c r="BY136" i="21"/>
  <c r="BY181" i="21" s="1"/>
  <c r="BY137" i="21"/>
  <c r="BY182" i="21" s="1"/>
  <c r="BY369" i="21"/>
  <c r="BY347" i="21"/>
  <c r="BY337" i="21"/>
  <c r="BY332" i="21"/>
  <c r="BY324" i="21"/>
  <c r="BY301" i="21"/>
  <c r="BY297" i="21"/>
  <c r="BY339" i="21"/>
  <c r="BY322" i="21"/>
  <c r="BY310" i="21"/>
  <c r="BY287" i="21"/>
  <c r="BY292" i="21"/>
  <c r="BY172" i="21"/>
  <c r="BY119" i="22" s="1"/>
  <c r="BY153" i="21"/>
  <c r="BY198" i="21" s="1"/>
  <c r="BY131" i="21"/>
  <c r="BY130" i="21"/>
  <c r="BY120" i="21"/>
  <c r="BY114" i="21"/>
  <c r="BY379" i="21"/>
  <c r="BY99" i="21"/>
  <c r="BY318" i="21"/>
  <c r="BY314" i="21"/>
  <c r="BY309" i="21"/>
  <c r="BY15" i="21"/>
  <c r="BY295" i="21"/>
  <c r="BY291" i="21"/>
  <c r="BY191" i="21"/>
  <c r="BY128" i="22" s="1"/>
  <c r="BY363" i="21"/>
  <c r="BY100" i="21"/>
  <c r="BY370" i="21"/>
  <c r="BY319" i="21"/>
  <c r="BY306" i="21"/>
  <c r="BY289" i="21"/>
  <c r="BY300" i="21"/>
  <c r="BY180" i="21"/>
  <c r="BY127" i="22" s="1"/>
  <c r="BY154" i="21"/>
  <c r="BY199" i="21" s="1"/>
  <c r="BY139" i="21"/>
  <c r="BY184" i="21" s="1"/>
  <c r="BY128" i="21"/>
  <c r="BY122" i="21"/>
  <c r="BY116" i="21"/>
  <c r="BY317" i="21"/>
  <c r="BY152" i="21"/>
  <c r="BY197" i="21" s="1"/>
  <c r="BY144" i="21"/>
  <c r="BY189" i="21" s="1"/>
  <c r="BY118" i="21"/>
  <c r="BY229" i="21"/>
  <c r="BY266" i="21" s="1"/>
  <c r="BY174" i="22" s="1"/>
  <c r="BY210" i="21"/>
  <c r="BY91" i="21"/>
  <c r="BY86" i="21"/>
  <c r="BY79" i="21"/>
  <c r="BY50" i="21"/>
  <c r="BY27" i="21"/>
  <c r="BY39" i="21"/>
  <c r="BY47" i="21"/>
  <c r="BY355" i="21"/>
  <c r="BY149" i="21"/>
  <c r="BY194" i="21" s="1"/>
  <c r="BY125" i="21"/>
  <c r="BY117" i="21"/>
  <c r="BY227" i="21"/>
  <c r="BY204" i="21"/>
  <c r="BY84" i="21"/>
  <c r="BY58" i="21"/>
  <c r="BY28" i="21"/>
  <c r="BY40" i="21"/>
  <c r="BY417" i="21" s="1"/>
  <c r="BY150" i="21"/>
  <c r="BY195" i="21" s="1"/>
  <c r="BY129" i="21"/>
  <c r="BY231" i="21"/>
  <c r="BY268" i="21" s="1"/>
  <c r="BY176" i="22" s="1"/>
  <c r="BY205" i="21"/>
  <c r="BY68" i="21"/>
  <c r="BY35" i="22" s="1"/>
  <c r="BY57" i="21"/>
  <c r="BY52" i="21"/>
  <c r="BY31" i="21"/>
  <c r="BY41" i="21"/>
  <c r="BY308" i="21"/>
  <c r="BY142" i="21"/>
  <c r="BY187" i="21" s="1"/>
  <c r="BY132" i="21"/>
  <c r="BY220" i="21"/>
  <c r="BY207" i="21"/>
  <c r="BY67" i="21"/>
  <c r="BY244" i="21"/>
  <c r="BY56" i="21"/>
  <c r="BY294" i="21"/>
  <c r="BY146" i="21"/>
  <c r="BY124" i="21"/>
  <c r="BY108" i="21"/>
  <c r="BY230" i="21"/>
  <c r="BY267" i="21" s="1"/>
  <c r="BY175" i="22" s="1"/>
  <c r="BY215" i="21"/>
  <c r="BY212" i="21"/>
  <c r="BY92" i="21"/>
  <c r="BY13" i="21"/>
  <c r="BY60" i="21"/>
  <c r="BY78" i="21"/>
  <c r="BY55" i="21"/>
  <c r="BY33" i="21"/>
  <c r="BY43" i="21"/>
  <c r="BY371" i="21"/>
  <c r="BY374" i="21" s="1"/>
  <c r="BY288" i="21"/>
  <c r="BY138" i="21"/>
  <c r="BY183" i="21" s="1"/>
  <c r="BY121" i="21"/>
  <c r="BY109" i="21"/>
  <c r="BY228" i="21"/>
  <c r="BY265" i="21" s="1"/>
  <c r="BY173" i="22" s="1"/>
  <c r="BY209" i="21"/>
  <c r="BY214" i="21"/>
  <c r="BY90" i="21"/>
  <c r="BY257" i="21"/>
  <c r="BY61" i="21"/>
  <c r="BY80" i="21"/>
  <c r="BY54" i="21"/>
  <c r="BY24" i="21"/>
  <c r="BY34" i="21"/>
  <c r="BY44" i="21"/>
  <c r="BY396" i="21"/>
  <c r="BY290" i="22" s="1"/>
  <c r="BY143" i="21"/>
  <c r="BY188" i="21" s="1"/>
  <c r="BY127" i="21"/>
  <c r="BY232" i="21"/>
  <c r="BY269" i="21" s="1"/>
  <c r="BY177" i="22" s="1"/>
  <c r="BY216" i="21"/>
  <c r="BY211" i="21"/>
  <c r="BY93" i="21"/>
  <c r="BY264" i="21"/>
  <c r="BY82" i="21"/>
  <c r="BY75" i="21"/>
  <c r="BY53" i="21"/>
  <c r="BY25" i="21"/>
  <c r="BY35" i="21"/>
  <c r="BY45" i="21"/>
  <c r="BY89" i="21"/>
  <c r="BY85" i="21"/>
  <c r="BY77" i="21"/>
  <c r="BY19" i="21"/>
  <c r="BY19" i="22" s="1"/>
  <c r="BY26" i="21"/>
  <c r="BY73" i="21"/>
  <c r="BY20" i="21"/>
  <c r="BY20" i="22" s="1"/>
  <c r="BY221" i="21"/>
  <c r="BY258" i="21" s="1"/>
  <c r="BY166" i="22" s="1"/>
  <c r="BY32" i="21"/>
  <c r="BY394" i="21"/>
  <c r="BY213" i="21"/>
  <c r="BY12" i="21"/>
  <c r="BY36" i="21"/>
  <c r="BY72" i="21"/>
  <c r="BY18" i="21"/>
  <c r="BY18" i="22" s="1"/>
  <c r="BY208" i="21"/>
  <c r="BY51" i="21"/>
  <c r="BY42" i="21"/>
  <c r="BY74" i="21"/>
  <c r="BY395" i="21"/>
  <c r="BY289" i="22" s="1"/>
  <c r="BY155" i="21"/>
  <c r="BY200" i="21" s="1"/>
  <c r="BY46" i="21"/>
  <c r="BY423" i="21" s="1"/>
  <c r="BY95" i="21"/>
  <c r="BY140" i="21"/>
  <c r="BY185" i="21" s="1"/>
  <c r="BY397" i="21"/>
  <c r="BY291" i="22" s="1"/>
  <c r="BY115" i="21"/>
  <c r="BY76" i="21"/>
  <c r="BY17" i="21"/>
  <c r="BW18" i="23"/>
  <c r="BW26" i="22"/>
  <c r="BW220" i="23"/>
  <c r="BW338" i="22"/>
  <c r="BX38" i="21"/>
  <c r="BX416" i="21"/>
  <c r="BX40" i="22"/>
  <c r="BX450" i="21"/>
  <c r="BX311" i="22" s="1"/>
  <c r="BX12" i="22"/>
  <c r="BX11" i="21"/>
  <c r="BX422" i="21"/>
  <c r="BX250" i="21"/>
  <c r="BX158" i="22" s="1"/>
  <c r="BX73" i="23"/>
  <c r="BX140" i="22"/>
  <c r="BX49" i="21"/>
  <c r="BX51" i="23"/>
  <c r="BX87" i="22"/>
  <c r="BX58" i="22"/>
  <c r="BX468" i="21"/>
  <c r="BX329" i="22" s="1"/>
  <c r="BX175" i="21"/>
  <c r="BX122" i="22" s="1"/>
  <c r="BX55" i="23"/>
  <c r="BX97" i="22"/>
  <c r="BX477" i="21"/>
  <c r="BX36" i="23"/>
  <c r="BX67" i="22"/>
  <c r="BX181" i="23"/>
  <c r="BX268" i="22"/>
  <c r="BX115" i="23"/>
  <c r="BX202" i="22"/>
  <c r="BX447" i="21"/>
  <c r="BX26" i="23"/>
  <c r="BX37" i="22"/>
  <c r="BX160" i="21"/>
  <c r="BX107" i="22" s="1"/>
  <c r="BX46" i="23"/>
  <c r="BX82" i="22"/>
  <c r="BW462" i="21"/>
  <c r="BW323" i="22" s="1"/>
  <c r="BW217" i="23"/>
  <c r="BW335" i="22"/>
  <c r="BW219" i="23"/>
  <c r="BW337" i="22"/>
  <c r="BV189" i="22"/>
  <c r="BV102" i="23"/>
  <c r="BV439" i="21"/>
  <c r="BW11" i="23"/>
  <c r="BW11" i="22"/>
  <c r="BW310" i="22"/>
  <c r="BW448" i="21"/>
  <c r="BW225" i="21"/>
  <c r="BW234" i="21" s="1"/>
  <c r="BW237" i="21" s="1"/>
  <c r="BW78" i="23"/>
  <c r="BW145" i="22"/>
  <c r="BV9" i="21"/>
  <c r="BV14" i="23"/>
  <c r="BV22" i="22"/>
  <c r="BW389" i="21"/>
  <c r="BW78" i="22"/>
  <c r="BW283" i="21"/>
  <c r="BW210" i="23"/>
  <c r="BW308" i="22"/>
  <c r="BW411" i="21"/>
  <c r="BX57" i="22"/>
  <c r="BX467" i="21"/>
  <c r="BX328" i="22" s="1"/>
  <c r="BX246" i="21"/>
  <c r="BX154" i="22" s="1"/>
  <c r="BX69" i="23"/>
  <c r="BX136" i="22"/>
  <c r="BX88" i="23"/>
  <c r="BX165" i="22"/>
  <c r="BX60" i="22"/>
  <c r="BX470" i="21"/>
  <c r="BX331" i="22" s="1"/>
  <c r="BX45" i="23"/>
  <c r="BX81" i="22"/>
  <c r="BX46" i="22"/>
  <c r="BX456" i="21"/>
  <c r="BX317" i="22" s="1"/>
  <c r="BX42" i="22"/>
  <c r="BX452" i="21"/>
  <c r="BX313" i="22" s="1"/>
  <c r="BX241" i="21"/>
  <c r="BX238" i="21"/>
  <c r="BX64" i="23"/>
  <c r="BX79" i="23" s="1"/>
  <c r="BX219" i="21"/>
  <c r="BX131" i="22"/>
  <c r="BX146" i="22" s="1"/>
  <c r="BX235" i="21"/>
  <c r="BX226" i="21"/>
  <c r="BX218" i="21"/>
  <c r="BX222" i="21"/>
  <c r="BX259" i="21" s="1"/>
  <c r="BX167" i="22" s="1"/>
  <c r="BX223" i="21"/>
  <c r="BX260" i="21" s="1"/>
  <c r="BX168" i="22" s="1"/>
  <c r="BX418" i="21"/>
  <c r="BX156" i="23"/>
  <c r="BX243" i="22"/>
  <c r="BX31" i="23"/>
  <c r="BX62" i="22"/>
  <c r="BX35" i="23"/>
  <c r="BX66" i="22"/>
  <c r="BX476" i="21"/>
  <c r="BX12" i="23"/>
  <c r="BX15" i="22"/>
  <c r="BX96" i="22"/>
  <c r="BX174" i="21"/>
  <c r="BX121" i="22" s="1"/>
  <c r="BX54" i="23"/>
  <c r="BX151" i="23"/>
  <c r="BX238" i="22"/>
  <c r="BW16" i="23"/>
  <c r="BW24" i="22"/>
  <c r="BX112" i="21"/>
  <c r="BX79" i="22" s="1"/>
  <c r="BX43" i="23"/>
  <c r="BX76" i="22"/>
  <c r="BX245" i="21"/>
  <c r="BX153" i="22" s="1"/>
  <c r="BX68" i="23"/>
  <c r="BX135" i="22"/>
  <c r="BX94" i="22"/>
  <c r="BX52" i="23"/>
  <c r="BX13" i="22"/>
  <c r="BX44" i="22"/>
  <c r="BX454" i="21"/>
  <c r="BX315" i="22" s="1"/>
  <c r="BX437" i="21"/>
  <c r="BX19" i="23"/>
  <c r="BX27" i="22"/>
  <c r="BX253" i="21"/>
  <c r="BX161" i="22" s="1"/>
  <c r="BX76" i="23"/>
  <c r="BX143" i="22"/>
  <c r="BX166" i="21"/>
  <c r="BX113" i="22" s="1"/>
  <c r="BX88" i="22"/>
  <c r="BX179" i="23"/>
  <c r="BX266" i="22"/>
  <c r="BX21" i="23"/>
  <c r="BX29" i="22"/>
  <c r="BX32" i="23"/>
  <c r="BX473" i="21"/>
  <c r="BX63" i="22"/>
  <c r="BX91" i="22"/>
  <c r="BX169" i="21"/>
  <c r="BX116" i="22" s="1"/>
  <c r="BX211" i="22"/>
  <c r="BX124" i="23"/>
  <c r="BX119" i="23"/>
  <c r="BX206" i="22"/>
  <c r="BX158" i="23"/>
  <c r="BX245" i="22"/>
  <c r="BW25" i="23"/>
  <c r="BW33" i="22"/>
  <c r="BW64" i="21"/>
  <c r="BY181" i="22"/>
  <c r="BY94" i="23"/>
  <c r="BW404" i="21"/>
  <c r="BW22" i="21"/>
  <c r="BW9" i="21" s="1"/>
  <c r="BW15" i="23"/>
  <c r="BW23" i="22"/>
  <c r="BW415" i="21"/>
  <c r="BX100" i="22"/>
  <c r="BX178" i="21"/>
  <c r="BX125" i="22" s="1"/>
  <c r="BX58" i="23"/>
  <c r="BX17" i="22"/>
  <c r="BX16" i="21"/>
  <c r="BX39" i="22"/>
  <c r="BX449" i="21"/>
  <c r="BX71" i="21"/>
  <c r="BX52" i="22"/>
  <c r="BX462" i="21"/>
  <c r="BX323" i="22" s="1"/>
  <c r="BX20" i="23"/>
  <c r="BX28" i="22"/>
  <c r="BX438" i="21"/>
  <c r="BX91" i="23"/>
  <c r="BX172" i="22"/>
  <c r="BX110" i="23"/>
  <c r="BX197" i="22"/>
  <c r="BX260" i="22"/>
  <c r="BX173" i="23"/>
  <c r="BX84" i="22"/>
  <c r="BX162" i="21"/>
  <c r="BX109" i="22" s="1"/>
  <c r="BX48" i="23"/>
  <c r="BX203" i="22"/>
  <c r="BX116" i="23"/>
  <c r="BX114" i="23"/>
  <c r="BX201" i="22"/>
  <c r="BX56" i="23"/>
  <c r="BX98" i="22"/>
  <c r="BX176" i="21"/>
  <c r="BX123" i="22" s="1"/>
  <c r="BX207" i="22"/>
  <c r="BX120" i="23"/>
  <c r="BX196" i="22"/>
  <c r="BX109" i="23"/>
  <c r="BX33" i="23"/>
  <c r="BX64" i="22"/>
  <c r="BX474" i="21"/>
  <c r="BW216" i="23"/>
  <c r="BW334" i="22"/>
  <c r="BW197" i="23"/>
  <c r="BW287" i="22"/>
  <c r="BV321" i="22"/>
  <c r="BV213" i="23"/>
  <c r="BW204" i="23"/>
  <c r="BW299" i="22"/>
  <c r="BV400" i="21"/>
  <c r="BW17" i="23"/>
  <c r="BW25" i="22"/>
  <c r="BW212" i="23"/>
  <c r="BW320" i="22"/>
  <c r="BW13" i="23"/>
  <c r="BW16" i="22"/>
  <c r="BV163" i="22"/>
  <c r="BV262" i="21"/>
  <c r="BV86" i="23"/>
  <c r="BX453" i="21"/>
  <c r="BX314" i="22" s="1"/>
  <c r="BX43" i="22"/>
  <c r="BX75" i="22"/>
  <c r="BX111" i="21"/>
  <c r="BX42" i="23"/>
  <c r="BX28" i="23"/>
  <c r="BX49" i="22"/>
  <c r="BX459" i="21"/>
  <c r="BX171" i="23"/>
  <c r="BX258" i="22"/>
  <c r="BX67" i="23"/>
  <c r="BX134" i="22"/>
  <c r="BX51" i="22"/>
  <c r="BX461" i="21"/>
  <c r="BX83" i="21"/>
  <c r="BX41" i="22"/>
  <c r="BX451" i="21"/>
  <c r="BX312" i="22" s="1"/>
  <c r="BX206" i="21"/>
  <c r="BX65" i="23"/>
  <c r="BX66" i="23" s="1"/>
  <c r="BX242" i="21"/>
  <c r="BX132" i="22"/>
  <c r="BX133" i="22" s="1"/>
  <c r="BX23" i="21"/>
  <c r="BX167" i="21"/>
  <c r="BX114" i="22" s="1"/>
  <c r="BX89" i="22"/>
  <c r="BX45" i="22"/>
  <c r="BX455" i="21"/>
  <c r="BX316" i="22" s="1"/>
  <c r="BX108" i="23"/>
  <c r="BX195" i="22"/>
  <c r="BX106" i="23"/>
  <c r="BX193" i="22"/>
  <c r="BX299" i="21"/>
  <c r="BX267" i="22"/>
  <c r="BX180" i="23"/>
  <c r="BX173" i="21"/>
  <c r="BX53" i="23"/>
  <c r="BX95" i="22"/>
  <c r="BX216" i="22"/>
  <c r="BX129" i="23"/>
  <c r="BX125" i="23"/>
  <c r="BX212" i="22"/>
  <c r="BX315" i="21"/>
  <c r="BX133" i="23"/>
  <c r="BX220" i="22"/>
  <c r="BX190" i="22"/>
  <c r="BX103" i="23"/>
  <c r="BW134" i="23"/>
  <c r="BW221" i="22"/>
  <c r="BW30" i="23"/>
  <c r="BW55" i="22"/>
  <c r="BW430" i="21"/>
  <c r="BY241" i="22"/>
  <c r="BY251" i="22"/>
  <c r="BY239" i="22"/>
  <c r="BY228" i="22"/>
  <c r="BY275" i="22"/>
  <c r="BY230" i="22"/>
  <c r="BY237" i="22"/>
  <c r="BY262" i="22"/>
  <c r="BY235" i="22"/>
  <c r="BW203" i="23"/>
  <c r="BW298" i="22"/>
  <c r="BW312" i="21"/>
  <c r="BW118" i="23"/>
  <c r="BW205" i="22"/>
  <c r="BX409" i="21"/>
  <c r="BX30" i="21"/>
  <c r="BX170" i="21"/>
  <c r="BX117" i="22" s="1"/>
  <c r="BX92" i="22"/>
  <c r="BX53" i="22"/>
  <c r="BX463" i="21"/>
  <c r="BX324" i="22" s="1"/>
  <c r="BX247" i="21"/>
  <c r="BX155" i="22" s="1"/>
  <c r="BX70" i="23"/>
  <c r="BX137" i="22"/>
  <c r="BX423" i="21"/>
  <c r="BX74" i="23"/>
  <c r="BX141" i="22"/>
  <c r="BX251" i="21"/>
  <c r="BX159" i="22" s="1"/>
  <c r="BX34" i="22"/>
  <c r="BX444" i="21"/>
  <c r="BX305" i="22" s="1"/>
  <c r="BX66" i="21"/>
  <c r="BX127" i="23"/>
  <c r="BX214" i="22"/>
  <c r="BX208" i="22"/>
  <c r="BX121" i="23"/>
  <c r="BX198" i="22"/>
  <c r="BX111" i="23"/>
  <c r="BX61" i="23"/>
  <c r="BX103" i="22"/>
  <c r="BX316" i="21"/>
  <c r="BX136" i="23"/>
  <c r="BX223" i="22"/>
  <c r="BX159" i="23"/>
  <c r="BX246" i="22"/>
  <c r="BX126" i="23"/>
  <c r="BX213" i="22"/>
  <c r="BX107" i="23"/>
  <c r="BX194" i="22"/>
  <c r="BW401" i="21"/>
  <c r="BW113" i="22"/>
  <c r="BY215" i="14"/>
  <c r="BZ5" i="23"/>
  <c r="BZ5" i="22"/>
  <c r="BZ159" i="3"/>
  <c r="BZ155" i="3"/>
  <c r="BZ157" i="3"/>
  <c r="BZ161" i="3"/>
  <c r="BZ236" i="21" s="1"/>
  <c r="BZ273" i="21" s="1"/>
  <c r="BZ147" i="3"/>
  <c r="BZ153" i="3"/>
  <c r="BZ7" i="3" s="1"/>
  <c r="BZ149" i="3"/>
  <c r="BZ151" i="3"/>
  <c r="BZ138" i="3"/>
  <c r="BZ132" i="3"/>
  <c r="BZ128" i="3"/>
  <c r="BZ103" i="3"/>
  <c r="BZ80" i="3"/>
  <c r="BZ62" i="3"/>
  <c r="BZ60" i="3"/>
  <c r="BZ58" i="3"/>
  <c r="BZ56" i="3"/>
  <c r="BZ54" i="3"/>
  <c r="BZ39" i="3"/>
  <c r="BZ37" i="3"/>
  <c r="BZ35" i="3"/>
  <c r="BZ33" i="3"/>
  <c r="BZ28" i="3"/>
  <c r="BZ143" i="3"/>
  <c r="BZ141" i="3"/>
  <c r="BZ123" i="3"/>
  <c r="BZ98" i="3"/>
  <c r="BZ106" i="3"/>
  <c r="BZ20" i="3"/>
  <c r="BZ25" i="3"/>
  <c r="BZ136" i="3"/>
  <c r="BZ133" i="3"/>
  <c r="BZ126" i="3"/>
  <c r="BZ101" i="3"/>
  <c r="BZ94" i="3"/>
  <c r="BZ92" i="3"/>
  <c r="BZ90" i="3"/>
  <c r="BZ88" i="3"/>
  <c r="BZ86" i="3"/>
  <c r="BZ78" i="3"/>
  <c r="BZ51" i="3"/>
  <c r="BZ49" i="3"/>
  <c r="BZ47" i="3"/>
  <c r="BZ45" i="3"/>
  <c r="BZ43" i="3"/>
  <c r="BZ5" i="21"/>
  <c r="BZ139" i="3"/>
  <c r="BZ129" i="3"/>
  <c r="BZ121" i="3"/>
  <c r="BZ118" i="3"/>
  <c r="BZ116" i="3"/>
  <c r="BZ114" i="3"/>
  <c r="BZ112" i="3"/>
  <c r="BZ110" i="3"/>
  <c r="BZ104" i="3"/>
  <c r="BZ83" i="3"/>
  <c r="BZ81" i="3"/>
  <c r="BZ72" i="3"/>
  <c r="BZ70" i="3"/>
  <c r="BZ68" i="3"/>
  <c r="BZ66" i="3"/>
  <c r="BZ64" i="3"/>
  <c r="BZ124" i="3"/>
  <c r="BZ107" i="3"/>
  <c r="BZ99" i="3"/>
  <c r="BZ76" i="3"/>
  <c r="BZ61" i="3"/>
  <c r="BZ59" i="3"/>
  <c r="BZ57" i="3"/>
  <c r="BZ55" i="3"/>
  <c r="BZ40" i="3"/>
  <c r="BZ38" i="3"/>
  <c r="BZ36" i="3"/>
  <c r="BZ34" i="3"/>
  <c r="BZ32" i="3"/>
  <c r="BZ137" i="3"/>
  <c r="BZ134" i="3"/>
  <c r="BZ127" i="3"/>
  <c r="BZ102" i="3"/>
  <c r="BZ79" i="3"/>
  <c r="BZ29" i="3"/>
  <c r="BZ109" i="3"/>
  <c r="BZ91" i="3"/>
  <c r="BZ125" i="3"/>
  <c r="BZ42" i="3"/>
  <c r="BZ77" i="3"/>
  <c r="BZ69" i="3"/>
  <c r="BZ46" i="3"/>
  <c r="BZ26" i="3"/>
  <c r="BZ22" i="3"/>
  <c r="BZ87" i="3"/>
  <c r="BZ115" i="3"/>
  <c r="BZ140" i="3"/>
  <c r="BZ130" i="3"/>
  <c r="BZ113" i="3"/>
  <c r="BZ100" i="3"/>
  <c r="BZ95" i="3"/>
  <c r="BZ27" i="3"/>
  <c r="BZ89" i="3"/>
  <c r="BZ84" i="3"/>
  <c r="BZ73" i="3"/>
  <c r="BZ50" i="3"/>
  <c r="BZ24" i="3"/>
  <c r="BZ122" i="3"/>
  <c r="BZ117" i="3"/>
  <c r="BZ67" i="3"/>
  <c r="BZ44" i="3"/>
  <c r="BZ21" i="3"/>
  <c r="BZ48" i="3"/>
  <c r="BZ135" i="3"/>
  <c r="BZ65" i="3"/>
  <c r="BZ111" i="3"/>
  <c r="BZ105" i="3"/>
  <c r="BZ93" i="3"/>
  <c r="BZ82" i="3"/>
  <c r="BZ71" i="3"/>
  <c r="BZ23" i="3"/>
  <c r="BV211" i="23"/>
  <c r="BV309" i="22"/>
  <c r="BW413" i="21"/>
  <c r="BW125" i="22"/>
  <c r="BW82" i="23"/>
  <c r="BW256" i="21"/>
  <c r="BW149" i="22"/>
  <c r="BW362" i="21"/>
  <c r="BW255" i="21"/>
  <c r="BW280" i="21"/>
  <c r="BW272" i="21"/>
  <c r="BW263" i="21"/>
  <c r="BW378" i="21"/>
  <c r="BV23" i="23"/>
  <c r="BV31" i="22"/>
  <c r="BW435" i="21"/>
  <c r="BW327" i="22"/>
  <c r="BW465" i="21"/>
  <c r="BY188" i="23"/>
  <c r="BY148" i="23"/>
  <c r="BY175" i="23"/>
  <c r="BY164" i="23"/>
  <c r="BY152" i="23"/>
  <c r="BY154" i="23"/>
  <c r="BY143" i="23"/>
  <c r="BY141" i="23"/>
  <c r="BY150" i="23"/>
  <c r="BW409" i="21"/>
  <c r="BW121" i="22"/>
  <c r="BW403" i="21"/>
  <c r="BV186" i="22"/>
  <c r="BV164" i="22"/>
  <c r="BV272" i="22"/>
  <c r="BV171" i="22"/>
  <c r="BV180" i="22"/>
  <c r="BX75" i="23"/>
  <c r="BX142" i="22"/>
  <c r="BX252" i="21"/>
  <c r="BX160" i="22" s="1"/>
  <c r="BX434" i="21"/>
  <c r="BX59" i="22"/>
  <c r="BX469" i="21"/>
  <c r="BX330" i="22" s="1"/>
  <c r="BX420" i="21"/>
  <c r="BX161" i="21"/>
  <c r="BX108" i="22" s="1"/>
  <c r="BX47" i="23"/>
  <c r="BX83" i="22"/>
  <c r="BX248" i="21"/>
  <c r="BX156" i="22" s="1"/>
  <c r="BX71" i="23"/>
  <c r="BX138" i="22"/>
  <c r="BX410" i="21"/>
  <c r="BX47" i="22"/>
  <c r="BX457" i="21"/>
  <c r="BX318" i="22" s="1"/>
  <c r="BX199" i="22"/>
  <c r="BX112" i="23"/>
  <c r="BX56" i="22"/>
  <c r="BX466" i="21"/>
  <c r="BX88" i="21"/>
  <c r="BX49" i="23"/>
  <c r="BX85" i="22"/>
  <c r="BX163" i="21"/>
  <c r="BX110" i="22" s="1"/>
  <c r="BX138" i="23"/>
  <c r="BX225" i="22"/>
  <c r="BX128" i="23"/>
  <c r="BX215" i="22"/>
  <c r="BX172" i="23"/>
  <c r="BX259" i="22"/>
  <c r="BX166" i="23"/>
  <c r="BX253" i="22"/>
  <c r="BX113" i="23"/>
  <c r="BX200" i="22"/>
  <c r="BY497" i="20"/>
  <c r="BY493" i="20"/>
  <c r="BY489" i="20"/>
  <c r="BY485" i="20"/>
  <c r="BY481" i="20"/>
  <c r="BY477" i="20"/>
  <c r="BY473" i="20"/>
  <c r="BY469" i="20"/>
  <c r="BY465" i="20"/>
  <c r="BY498" i="20"/>
  <c r="BY494" i="20"/>
  <c r="BY490" i="20"/>
  <c r="BY486" i="20"/>
  <c r="BY482" i="20"/>
  <c r="BY478" i="20"/>
  <c r="BY474" i="20"/>
  <c r="BY470" i="20"/>
  <c r="BY466" i="20"/>
  <c r="BY499" i="20"/>
  <c r="BY495" i="20"/>
  <c r="BY491" i="20"/>
  <c r="BY487" i="20"/>
  <c r="BY483" i="20"/>
  <c r="BY479" i="20"/>
  <c r="BY475" i="20"/>
  <c r="BY471" i="20"/>
  <c r="BY467" i="20"/>
  <c r="BY500" i="20"/>
  <c r="BY492" i="20"/>
  <c r="BY484" i="20"/>
  <c r="BY476" i="20"/>
  <c r="BY468" i="20"/>
  <c r="BY463" i="20"/>
  <c r="BY459" i="20"/>
  <c r="BY455" i="20"/>
  <c r="BY451" i="20"/>
  <c r="BY447" i="20"/>
  <c r="BY443" i="20"/>
  <c r="BY464" i="20"/>
  <c r="BY460" i="20"/>
  <c r="BY456" i="20"/>
  <c r="BY452" i="20"/>
  <c r="BY448" i="20"/>
  <c r="BY444" i="20"/>
  <c r="BY496" i="20"/>
  <c r="BY488" i="20"/>
  <c r="BY480" i="20"/>
  <c r="BY472" i="20"/>
  <c r="BY461" i="20"/>
  <c r="BY457" i="20"/>
  <c r="BY453" i="20"/>
  <c r="BY449" i="20"/>
  <c r="BY445" i="20"/>
  <c r="BY439" i="20"/>
  <c r="BY462" i="20"/>
  <c r="BY458" i="20"/>
  <c r="BY450" i="20"/>
  <c r="BY432" i="20"/>
  <c r="BY428" i="20"/>
  <c r="BY424" i="20"/>
  <c r="BY420" i="20"/>
  <c r="BY416" i="20"/>
  <c r="BY412" i="20"/>
  <c r="BY408" i="20"/>
  <c r="BY404" i="20"/>
  <c r="BY440" i="20"/>
  <c r="BY434" i="20"/>
  <c r="BY446" i="20"/>
  <c r="BY433" i="20"/>
  <c r="BY429" i="20"/>
  <c r="BY425" i="20"/>
  <c r="BY421" i="20"/>
  <c r="BY417" i="20"/>
  <c r="BY413" i="20"/>
  <c r="BY409" i="20"/>
  <c r="BY405" i="20"/>
  <c r="BY442" i="20"/>
  <c r="BY436" i="20"/>
  <c r="BY441" i="20"/>
  <c r="BY435" i="20"/>
  <c r="BY430" i="20"/>
  <c r="BY426" i="20"/>
  <c r="BY422" i="20"/>
  <c r="BY418" i="20"/>
  <c r="BY414" i="20"/>
  <c r="BY410" i="20"/>
  <c r="BY406" i="20"/>
  <c r="BY437" i="20"/>
  <c r="BY454" i="20"/>
  <c r="BY427" i="20"/>
  <c r="BY423" i="20"/>
  <c r="BY407" i="20"/>
  <c r="BY403" i="20"/>
  <c r="BY399" i="20"/>
  <c r="BY395" i="20"/>
  <c r="BY391" i="20"/>
  <c r="BY387" i="20"/>
  <c r="BY383" i="20"/>
  <c r="BY379" i="20"/>
  <c r="BY419" i="20"/>
  <c r="BY438" i="20"/>
  <c r="BY415" i="20"/>
  <c r="BY400" i="20"/>
  <c r="BY396" i="20"/>
  <c r="BY392" i="20"/>
  <c r="BY388" i="20"/>
  <c r="BY411" i="20"/>
  <c r="BY401" i="20"/>
  <c r="BY397" i="20"/>
  <c r="BY393" i="20"/>
  <c r="BY389" i="20"/>
  <c r="BY381" i="20"/>
  <c r="BY431" i="20"/>
  <c r="BY374" i="20"/>
  <c r="BY370" i="20"/>
  <c r="BY366" i="20"/>
  <c r="BY362" i="20"/>
  <c r="BY358" i="20"/>
  <c r="BY354" i="20"/>
  <c r="BY384" i="20"/>
  <c r="BY378" i="20"/>
  <c r="BY380" i="20"/>
  <c r="BY375" i="20"/>
  <c r="BY385" i="20"/>
  <c r="BY398" i="20"/>
  <c r="BY348" i="20"/>
  <c r="BY344" i="20"/>
  <c r="BY340" i="20"/>
  <c r="BY336" i="20"/>
  <c r="BY332" i="20"/>
  <c r="BY328" i="20"/>
  <c r="BY369" i="20"/>
  <c r="BY364" i="20"/>
  <c r="BY359" i="20"/>
  <c r="BY353" i="20"/>
  <c r="BY402" i="20"/>
  <c r="BY386" i="20"/>
  <c r="BY377" i="20"/>
  <c r="BY373" i="20"/>
  <c r="BY349" i="20"/>
  <c r="BY345" i="20"/>
  <c r="BY341" i="20"/>
  <c r="BY337" i="20"/>
  <c r="BY333" i="20"/>
  <c r="BY329" i="20"/>
  <c r="BY376" i="20"/>
  <c r="BY371" i="20"/>
  <c r="BY365" i="20"/>
  <c r="BY360" i="20"/>
  <c r="BY355" i="20"/>
  <c r="BY390" i="20"/>
  <c r="BY350" i="20"/>
  <c r="BY346" i="20"/>
  <c r="BY342" i="20"/>
  <c r="BY338" i="20"/>
  <c r="BY334" i="20"/>
  <c r="BY330" i="20"/>
  <c r="BY326" i="20"/>
  <c r="BY394" i="20"/>
  <c r="BY351" i="20"/>
  <c r="BY347" i="20"/>
  <c r="BY343" i="20"/>
  <c r="BY339" i="20"/>
  <c r="BY335" i="20"/>
  <c r="BY331" i="20"/>
  <c r="BY327" i="20"/>
  <c r="BY372" i="20"/>
  <c r="BY323" i="20"/>
  <c r="BY319" i="20"/>
  <c r="BY315" i="20"/>
  <c r="BY311" i="20"/>
  <c r="BY307" i="20"/>
  <c r="BY303" i="20"/>
  <c r="BY357" i="20"/>
  <c r="BY368" i="20"/>
  <c r="BY324" i="20"/>
  <c r="BY320" i="20"/>
  <c r="BY316" i="20"/>
  <c r="BY312" i="20"/>
  <c r="BY308" i="20"/>
  <c r="BY304" i="20"/>
  <c r="BY300" i="20"/>
  <c r="BY296" i="20"/>
  <c r="BY356" i="20"/>
  <c r="BY325" i="20"/>
  <c r="BY321" i="20"/>
  <c r="BY317" i="20"/>
  <c r="BY313" i="20"/>
  <c r="BY309" i="20"/>
  <c r="BY305" i="20"/>
  <c r="BY301" i="20"/>
  <c r="BY297" i="20"/>
  <c r="BY352" i="20"/>
  <c r="BY322" i="20"/>
  <c r="BY318" i="20"/>
  <c r="BY314" i="20"/>
  <c r="BY310" i="20"/>
  <c r="BY306" i="20"/>
  <c r="BY302" i="20"/>
  <c r="BY298" i="20"/>
  <c r="BY294" i="20"/>
  <c r="BY382" i="20"/>
  <c r="BY367" i="20"/>
  <c r="BY292" i="20"/>
  <c r="BY288" i="20"/>
  <c r="BY284" i="20"/>
  <c r="BY280" i="20"/>
  <c r="BY276" i="20"/>
  <c r="BY272" i="20"/>
  <c r="BY268" i="20"/>
  <c r="BY264" i="20"/>
  <c r="BY260" i="20"/>
  <c r="BY256" i="20"/>
  <c r="BY252" i="20"/>
  <c r="BY248" i="20"/>
  <c r="BY244" i="20"/>
  <c r="BY240" i="20"/>
  <c r="BY236" i="20"/>
  <c r="BY361" i="20"/>
  <c r="BY293" i="20"/>
  <c r="BY289" i="20"/>
  <c r="BY285" i="20"/>
  <c r="BY281" i="20"/>
  <c r="BY277" i="20"/>
  <c r="BY273" i="20"/>
  <c r="BY269" i="20"/>
  <c r="BY265" i="20"/>
  <c r="BY261" i="20"/>
  <c r="BY257" i="20"/>
  <c r="BY253" i="20"/>
  <c r="BY249" i="20"/>
  <c r="BY245" i="20"/>
  <c r="BY241" i="20"/>
  <c r="BY237" i="20"/>
  <c r="BY290" i="20"/>
  <c r="BY286" i="20"/>
  <c r="BY282" i="20"/>
  <c r="BY278" i="20"/>
  <c r="BY274" i="20"/>
  <c r="BY270" i="20"/>
  <c r="BY266" i="20"/>
  <c r="BY262" i="20"/>
  <c r="BY258" i="20"/>
  <c r="BY254" i="20"/>
  <c r="BY250" i="20"/>
  <c r="BY246" i="20"/>
  <c r="BY242" i="20"/>
  <c r="BY291" i="20"/>
  <c r="BY259" i="20"/>
  <c r="BY239" i="20"/>
  <c r="BY201" i="20"/>
  <c r="BY287" i="20"/>
  <c r="BY255" i="20"/>
  <c r="BY234" i="20"/>
  <c r="BY230" i="20"/>
  <c r="BY226" i="20"/>
  <c r="BY222" i="20"/>
  <c r="BY218" i="20"/>
  <c r="BY212" i="20"/>
  <c r="BY208" i="20"/>
  <c r="BY267" i="20"/>
  <c r="BY214" i="20"/>
  <c r="BY299" i="20"/>
  <c r="BY283" i="20"/>
  <c r="BY251" i="20"/>
  <c r="BY205" i="20"/>
  <c r="BY202" i="20"/>
  <c r="BY200" i="20"/>
  <c r="BY279" i="20"/>
  <c r="BY247" i="20"/>
  <c r="BY231" i="20"/>
  <c r="BY227" i="20"/>
  <c r="BY223" i="20"/>
  <c r="BY219" i="20"/>
  <c r="BY215" i="20"/>
  <c r="BY209" i="20"/>
  <c r="BY295" i="20"/>
  <c r="BY275" i="20"/>
  <c r="BY243" i="20"/>
  <c r="BY235" i="20"/>
  <c r="BY213" i="20"/>
  <c r="BY206" i="20"/>
  <c r="BY203" i="20"/>
  <c r="BY363" i="20"/>
  <c r="BY271" i="20"/>
  <c r="BY238" i="20"/>
  <c r="BY232" i="20"/>
  <c r="BY228" i="20"/>
  <c r="BY224" i="20"/>
  <c r="BY220" i="20"/>
  <c r="BY216" i="20"/>
  <c r="BY210" i="20"/>
  <c r="BY204" i="20"/>
  <c r="BY217" i="20"/>
  <c r="BY225" i="20"/>
  <c r="BY207" i="20"/>
  <c r="BY211" i="20"/>
  <c r="BY263" i="20"/>
  <c r="BY229" i="20"/>
  <c r="BY233" i="20"/>
  <c r="BY221" i="20"/>
  <c r="BV326" i="22"/>
  <c r="BV214" i="23"/>
  <c r="BW243" i="21"/>
  <c r="BW83" i="23"/>
  <c r="BW84" i="23" s="1"/>
  <c r="BW150" i="22"/>
  <c r="BW151" i="22" s="1"/>
  <c r="BW222" i="22"/>
  <c r="BW135" i="23"/>
  <c r="BW50" i="22"/>
  <c r="BW29" i="23"/>
  <c r="BW218" i="23"/>
  <c r="BW336" i="22"/>
  <c r="BW463" i="21"/>
  <c r="BW324" i="22" s="1"/>
  <c r="BV321" i="21"/>
  <c r="BV131" i="23"/>
  <c r="BV218" i="22"/>
  <c r="BV99" i="23"/>
  <c r="BV93" i="23"/>
  <c r="BV87" i="23"/>
  <c r="BV185" i="23"/>
  <c r="BV90" i="23"/>
  <c r="BX421" i="21"/>
  <c r="BX288" i="22"/>
  <c r="BX393" i="21"/>
  <c r="BX186" i="23"/>
  <c r="BX273" i="22"/>
  <c r="BX85" i="23"/>
  <c r="BX152" i="22"/>
  <c r="BX249" i="21"/>
  <c r="BX157" i="22" s="1"/>
  <c r="BX72" i="23"/>
  <c r="BX139" i="22"/>
  <c r="BX177" i="21"/>
  <c r="BX57" i="23"/>
  <c r="BX99" i="22"/>
  <c r="BX402" i="21"/>
  <c r="BX168" i="21"/>
  <c r="BX115" i="22" s="1"/>
  <c r="BX90" i="22"/>
  <c r="BX244" i="22"/>
  <c r="BX157" i="23"/>
  <c r="BX60" i="23"/>
  <c r="BX102" i="22"/>
  <c r="BX137" i="23"/>
  <c r="BX224" i="22"/>
  <c r="BX177" i="23"/>
  <c r="BX264" i="22"/>
  <c r="BX475" i="21"/>
  <c r="BX34" i="23"/>
  <c r="BX65" i="22"/>
  <c r="BX122" i="23"/>
  <c r="BX209" i="22"/>
  <c r="BW433" i="21"/>
  <c r="AW3" i="21"/>
  <c r="AW3" i="23"/>
  <c r="AW3" i="22"/>
  <c r="BY3" i="21"/>
  <c r="BY3" i="23"/>
  <c r="BY3" i="22"/>
  <c r="BY4" i="21"/>
  <c r="BY4" i="23"/>
  <c r="BY4" i="22"/>
  <c r="BY12" i="20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BZ4" i="3"/>
  <c r="BZ3" i="3"/>
  <c r="BY4" i="20"/>
  <c r="BY6" i="20"/>
  <c r="CA5" i="3"/>
  <c r="BZ5" i="14"/>
  <c r="BZ5" i="20"/>
  <c r="BX411" i="21" l="1"/>
  <c r="BY419" i="21"/>
  <c r="BW426" i="21"/>
  <c r="BW202" i="23" s="1"/>
  <c r="BX435" i="21"/>
  <c r="BX429" i="21"/>
  <c r="BW407" i="21"/>
  <c r="BY421" i="21"/>
  <c r="BY420" i="21"/>
  <c r="BX433" i="21"/>
  <c r="BY424" i="21"/>
  <c r="BX390" i="21"/>
  <c r="BX284" i="22" s="1"/>
  <c r="BX428" i="21"/>
  <c r="BX430" i="21"/>
  <c r="BW295" i="22"/>
  <c r="BW200" i="23"/>
  <c r="BY251" i="21"/>
  <c r="BY159" i="22" s="1"/>
  <c r="BY74" i="23"/>
  <c r="BY141" i="22"/>
  <c r="BY315" i="21"/>
  <c r="BY133" i="23"/>
  <c r="BY220" i="22"/>
  <c r="BY120" i="23"/>
  <c r="BY207" i="22"/>
  <c r="BY246" i="21"/>
  <c r="BY154" i="22" s="1"/>
  <c r="BY69" i="23"/>
  <c r="BY136" i="22"/>
  <c r="BX322" i="22"/>
  <c r="BX460" i="21"/>
  <c r="BY288" i="22"/>
  <c r="BY393" i="21"/>
  <c r="BY252" i="21"/>
  <c r="BY160" i="22" s="1"/>
  <c r="BY75" i="23"/>
  <c r="BY142" i="22"/>
  <c r="BW180" i="22"/>
  <c r="BW272" i="22"/>
  <c r="BW186" i="22"/>
  <c r="BW164" i="22"/>
  <c r="BW171" i="22"/>
  <c r="BZ181" i="22"/>
  <c r="BZ94" i="23"/>
  <c r="BY56" i="22"/>
  <c r="BY466" i="21"/>
  <c r="BY88" i="21"/>
  <c r="BY67" i="22"/>
  <c r="BY477" i="21"/>
  <c r="BY36" i="23"/>
  <c r="BX222" i="22"/>
  <c r="BX135" i="23"/>
  <c r="BX16" i="23"/>
  <c r="BX24" i="22"/>
  <c r="BX83" i="23"/>
  <c r="BX84" i="23" s="1"/>
  <c r="BX150" i="22"/>
  <c r="BX151" i="22" s="1"/>
  <c r="BX243" i="21"/>
  <c r="BX283" i="21"/>
  <c r="BX78" i="22"/>
  <c r="BX16" i="22"/>
  <c r="BX13" i="23"/>
  <c r="BW22" i="22"/>
  <c r="BW14" i="23"/>
  <c r="BX203" i="23"/>
  <c r="BX298" i="22"/>
  <c r="BW309" i="22"/>
  <c r="BW211" i="23"/>
  <c r="BX389" i="21"/>
  <c r="BY245" i="21"/>
  <c r="BY153" i="22" s="1"/>
  <c r="BY68" i="23"/>
  <c r="BY135" i="22"/>
  <c r="BY422" i="21"/>
  <c r="BY138" i="22"/>
  <c r="BY248" i="21"/>
  <c r="BY156" i="22" s="1"/>
  <c r="BY71" i="23"/>
  <c r="BY23" i="21"/>
  <c r="BY75" i="22"/>
  <c r="BY111" i="21"/>
  <c r="BY42" i="23"/>
  <c r="BY51" i="22"/>
  <c r="BY461" i="21"/>
  <c r="BY83" i="21"/>
  <c r="BY416" i="21"/>
  <c r="BY38" i="21"/>
  <c r="BY163" i="21"/>
  <c r="BY110" i="22" s="1"/>
  <c r="BY49" i="23"/>
  <c r="BY85" i="22"/>
  <c r="BY476" i="21"/>
  <c r="BY35" i="23"/>
  <c r="BY66" i="22"/>
  <c r="BY198" i="22"/>
  <c r="BY111" i="23"/>
  <c r="BY151" i="23"/>
  <c r="BY238" i="22"/>
  <c r="BY157" i="23"/>
  <c r="BY244" i="22"/>
  <c r="BY103" i="23"/>
  <c r="BY190" i="22"/>
  <c r="BY33" i="23"/>
  <c r="BY64" i="22"/>
  <c r="BY474" i="21"/>
  <c r="BV282" i="22"/>
  <c r="BV195" i="23"/>
  <c r="BX30" i="23"/>
  <c r="BX55" i="22"/>
  <c r="BY91" i="23"/>
  <c r="BY172" i="22"/>
  <c r="BY34" i="22"/>
  <c r="BY66" i="21"/>
  <c r="BY444" i="21"/>
  <c r="BY305" i="22" s="1"/>
  <c r="BY173" i="21"/>
  <c r="BY120" i="22" s="1"/>
  <c r="BY53" i="23"/>
  <c r="BY95" i="22"/>
  <c r="BY32" i="23"/>
  <c r="BY63" i="22"/>
  <c r="BY473" i="21"/>
  <c r="BX327" i="22"/>
  <c r="BX465" i="21"/>
  <c r="BX204" i="23"/>
  <c r="BX299" i="22"/>
  <c r="BW102" i="23"/>
  <c r="BW189" i="22"/>
  <c r="BW439" i="21"/>
  <c r="BY60" i="22"/>
  <c r="BY470" i="21"/>
  <c r="BY331" i="22" s="1"/>
  <c r="BY67" i="23"/>
  <c r="BY134" i="22"/>
  <c r="BY137" i="23"/>
  <c r="BY224" i="22"/>
  <c r="BY109" i="23"/>
  <c r="BY196" i="22"/>
  <c r="BY26" i="23"/>
  <c r="BY37" i="22"/>
  <c r="BY447" i="21"/>
  <c r="CA5" i="23"/>
  <c r="CA5" i="22"/>
  <c r="CA161" i="3"/>
  <c r="CA236" i="21" s="1"/>
  <c r="CA273" i="21" s="1"/>
  <c r="CA155" i="3"/>
  <c r="CA157" i="3"/>
  <c r="CA159" i="3"/>
  <c r="CA147" i="3"/>
  <c r="CA153" i="3"/>
  <c r="CA7" i="3" s="1"/>
  <c r="CA149" i="3"/>
  <c r="CA151" i="3"/>
  <c r="CA143" i="3"/>
  <c r="CA141" i="3"/>
  <c r="CA123" i="3"/>
  <c r="CA98" i="3"/>
  <c r="CA106" i="3"/>
  <c r="CA20" i="3"/>
  <c r="CA136" i="3"/>
  <c r="CA133" i="3"/>
  <c r="CA126" i="3"/>
  <c r="CA101" i="3"/>
  <c r="CA94" i="3"/>
  <c r="CA92" i="3"/>
  <c r="CA90" i="3"/>
  <c r="CA88" i="3"/>
  <c r="CA86" i="3"/>
  <c r="CA78" i="3"/>
  <c r="CA51" i="3"/>
  <c r="CA49" i="3"/>
  <c r="CA47" i="3"/>
  <c r="CA45" i="3"/>
  <c r="CA43" i="3"/>
  <c r="CA5" i="21"/>
  <c r="CA139" i="3"/>
  <c r="CA129" i="3"/>
  <c r="CA121" i="3"/>
  <c r="CA118" i="3"/>
  <c r="CA116" i="3"/>
  <c r="CA114" i="3"/>
  <c r="CA112" i="3"/>
  <c r="CA110" i="3"/>
  <c r="CA104" i="3"/>
  <c r="CA83" i="3"/>
  <c r="CA81" i="3"/>
  <c r="CA72" i="3"/>
  <c r="CA70" i="3"/>
  <c r="CA68" i="3"/>
  <c r="CA66" i="3"/>
  <c r="CA64" i="3"/>
  <c r="CA124" i="3"/>
  <c r="CA107" i="3"/>
  <c r="CA99" i="3"/>
  <c r="CA76" i="3"/>
  <c r="CA61" i="3"/>
  <c r="CA59" i="3"/>
  <c r="CA57" i="3"/>
  <c r="CA55" i="3"/>
  <c r="CA40" i="3"/>
  <c r="CA137" i="3"/>
  <c r="CA134" i="3"/>
  <c r="CA127" i="3"/>
  <c r="CA102" i="3"/>
  <c r="CA79" i="3"/>
  <c r="CA29" i="3"/>
  <c r="CA140" i="3"/>
  <c r="CA130" i="3"/>
  <c r="CA122" i="3"/>
  <c r="CA105" i="3"/>
  <c r="CA95" i="3"/>
  <c r="CA93" i="3"/>
  <c r="CA91" i="3"/>
  <c r="CA89" i="3"/>
  <c r="CA87" i="3"/>
  <c r="CA50" i="3"/>
  <c r="CA48" i="3"/>
  <c r="CA46" i="3"/>
  <c r="CA44" i="3"/>
  <c r="CA42" i="3"/>
  <c r="CA26" i="3"/>
  <c r="CA138" i="3"/>
  <c r="CA132" i="3"/>
  <c r="CA128" i="3"/>
  <c r="CA77" i="3"/>
  <c r="CA69" i="3"/>
  <c r="CA25" i="3"/>
  <c r="CA22" i="3"/>
  <c r="CA24" i="3"/>
  <c r="CA65" i="3"/>
  <c r="CA39" i="3"/>
  <c r="CA37" i="3"/>
  <c r="CA109" i="3"/>
  <c r="CA113" i="3"/>
  <c r="CA100" i="3"/>
  <c r="CA56" i="3"/>
  <c r="CA38" i="3"/>
  <c r="CA36" i="3"/>
  <c r="CA34" i="3"/>
  <c r="CA32" i="3"/>
  <c r="CA27" i="3"/>
  <c r="CA28" i="3"/>
  <c r="CA21" i="3"/>
  <c r="CA35" i="3"/>
  <c r="CA33" i="3"/>
  <c r="CA58" i="3"/>
  <c r="CA84" i="3"/>
  <c r="CA80" i="3"/>
  <c r="CA73" i="3"/>
  <c r="CA117" i="3"/>
  <c r="CA103" i="3"/>
  <c r="CA67" i="3"/>
  <c r="CA62" i="3"/>
  <c r="CA54" i="3"/>
  <c r="CA111" i="3"/>
  <c r="CA23" i="3"/>
  <c r="CA135" i="3"/>
  <c r="CA125" i="3"/>
  <c r="CA115" i="3"/>
  <c r="CA82" i="3"/>
  <c r="CA71" i="3"/>
  <c r="CA60" i="3"/>
  <c r="BW93" i="23"/>
  <c r="BW99" i="23"/>
  <c r="BW90" i="23"/>
  <c r="BW87" i="23"/>
  <c r="BW185" i="23"/>
  <c r="BX25" i="23"/>
  <c r="BX64" i="21"/>
  <c r="BX33" i="22"/>
  <c r="BX403" i="21"/>
  <c r="BX408" i="21"/>
  <c r="BX120" i="22"/>
  <c r="BX334" i="22"/>
  <c r="BX216" i="23"/>
  <c r="BX219" i="23"/>
  <c r="BX337" i="22"/>
  <c r="BW283" i="22"/>
  <c r="BW388" i="21"/>
  <c r="BX220" i="23"/>
  <c r="BX338" i="22"/>
  <c r="BX11" i="23"/>
  <c r="BX11" i="22"/>
  <c r="BY31" i="23"/>
  <c r="BY62" i="22"/>
  <c r="BY253" i="21"/>
  <c r="BY161" i="22" s="1"/>
  <c r="BY76" i="23"/>
  <c r="BY143" i="22"/>
  <c r="BY76" i="22"/>
  <c r="BY112" i="21"/>
  <c r="BY79" i="22" s="1"/>
  <c r="BY43" i="23"/>
  <c r="BY45" i="22"/>
  <c r="BY455" i="21"/>
  <c r="BY316" i="22" s="1"/>
  <c r="BY91" i="22"/>
  <c r="BY169" i="21"/>
  <c r="BY116" i="22" s="1"/>
  <c r="BY177" i="21"/>
  <c r="BY124" i="22" s="1"/>
  <c r="BY57" i="23"/>
  <c r="BY99" i="22"/>
  <c r="BY206" i="21"/>
  <c r="BY65" i="23"/>
  <c r="BY66" i="23" s="1"/>
  <c r="BY242" i="21"/>
  <c r="BY132" i="22"/>
  <c r="BY133" i="22" s="1"/>
  <c r="BY241" i="21"/>
  <c r="BY64" i="23"/>
  <c r="BY79" i="23" s="1"/>
  <c r="BY131" i="22"/>
  <c r="BY146" i="22" s="1"/>
  <c r="BY223" i="21"/>
  <c r="BY260" i="21" s="1"/>
  <c r="BY168" i="22" s="1"/>
  <c r="BY238" i="21"/>
  <c r="BY219" i="21"/>
  <c r="BY218" i="21"/>
  <c r="BY235" i="21"/>
  <c r="BY226" i="21"/>
  <c r="BY222" i="21"/>
  <c r="BY259" i="21" s="1"/>
  <c r="BY167" i="22" s="1"/>
  <c r="BY186" i="23"/>
  <c r="BY273" i="22"/>
  <c r="BY106" i="23"/>
  <c r="BY193" i="22"/>
  <c r="BY299" i="21"/>
  <c r="BY156" i="23"/>
  <c r="BY243" i="22"/>
  <c r="BY171" i="23"/>
  <c r="BY258" i="22"/>
  <c r="BY126" i="23"/>
  <c r="BY213" i="22"/>
  <c r="BY168" i="21"/>
  <c r="BY90" i="22"/>
  <c r="BY173" i="23"/>
  <c r="BY260" i="22"/>
  <c r="BX22" i="21"/>
  <c r="BX23" i="22"/>
  <c r="BX15" i="23"/>
  <c r="BY172" i="23"/>
  <c r="BY259" i="22"/>
  <c r="BY122" i="23"/>
  <c r="BY209" i="22"/>
  <c r="BX134" i="23"/>
  <c r="BX221" i="22"/>
  <c r="BW400" i="21"/>
  <c r="BX82" i="23"/>
  <c r="BX255" i="21"/>
  <c r="BX280" i="21"/>
  <c r="BX149" i="22"/>
  <c r="BX263" i="21"/>
  <c r="BX272" i="21"/>
  <c r="BX256" i="21"/>
  <c r="BX362" i="21"/>
  <c r="BX378" i="21"/>
  <c r="BX405" i="21"/>
  <c r="BW8" i="21"/>
  <c r="BW9" i="23"/>
  <c r="BW9" i="22"/>
  <c r="BX308" i="22"/>
  <c r="BX210" i="23"/>
  <c r="BX427" i="21"/>
  <c r="BY39" i="22"/>
  <c r="BY449" i="21"/>
  <c r="BY71" i="21"/>
  <c r="BY40" i="22"/>
  <c r="BY450" i="21"/>
  <c r="BY311" i="22" s="1"/>
  <c r="BY47" i="22"/>
  <c r="BY457" i="21"/>
  <c r="BY318" i="22" s="1"/>
  <c r="BY166" i="21"/>
  <c r="BY113" i="22" s="1"/>
  <c r="BY88" i="22"/>
  <c r="BY19" i="23"/>
  <c r="BY27" i="22"/>
  <c r="BY437" i="21"/>
  <c r="BY61" i="23"/>
  <c r="BY103" i="22"/>
  <c r="BY49" i="21"/>
  <c r="BY427" i="21"/>
  <c r="BY119" i="23"/>
  <c r="BY206" i="22"/>
  <c r="BY197" i="22"/>
  <c r="BY110" i="23"/>
  <c r="BY45" i="23"/>
  <c r="BY81" i="22"/>
  <c r="BY129" i="23"/>
  <c r="BY216" i="22"/>
  <c r="BY166" i="23"/>
  <c r="BY253" i="22"/>
  <c r="BY29" i="22"/>
  <c r="BY21" i="23"/>
  <c r="BY58" i="23"/>
  <c r="BY100" i="22"/>
  <c r="BY178" i="21"/>
  <c r="BZ498" i="20"/>
  <c r="BZ494" i="20"/>
  <c r="BZ490" i="20"/>
  <c r="BZ486" i="20"/>
  <c r="BZ482" i="20"/>
  <c r="BZ478" i="20"/>
  <c r="BZ474" i="20"/>
  <c r="BZ470" i="20"/>
  <c r="BZ466" i="20"/>
  <c r="BZ500" i="20"/>
  <c r="BZ496" i="20"/>
  <c r="BZ492" i="20"/>
  <c r="BZ488" i="20"/>
  <c r="BZ484" i="20"/>
  <c r="BZ480" i="20"/>
  <c r="BZ476" i="20"/>
  <c r="BZ472" i="20"/>
  <c r="BZ468" i="20"/>
  <c r="BZ465" i="20"/>
  <c r="BZ463" i="20"/>
  <c r="BZ459" i="20"/>
  <c r="BZ455" i="20"/>
  <c r="BZ451" i="20"/>
  <c r="BZ447" i="20"/>
  <c r="BZ493" i="20"/>
  <c r="BZ485" i="20"/>
  <c r="BZ477" i="20"/>
  <c r="BZ469" i="20"/>
  <c r="BZ495" i="20"/>
  <c r="BZ487" i="20"/>
  <c r="BZ479" i="20"/>
  <c r="BZ471" i="20"/>
  <c r="BZ464" i="20"/>
  <c r="BZ460" i="20"/>
  <c r="BZ456" i="20"/>
  <c r="BZ452" i="20"/>
  <c r="BZ448" i="20"/>
  <c r="BZ444" i="20"/>
  <c r="BZ461" i="20"/>
  <c r="BZ457" i="20"/>
  <c r="BZ453" i="20"/>
  <c r="BZ449" i="20"/>
  <c r="BZ445" i="20"/>
  <c r="BZ497" i="20"/>
  <c r="BZ489" i="20"/>
  <c r="BZ481" i="20"/>
  <c r="BZ473" i="20"/>
  <c r="BZ439" i="20"/>
  <c r="BZ435" i="20"/>
  <c r="BZ467" i="20"/>
  <c r="BZ491" i="20"/>
  <c r="BZ462" i="20"/>
  <c r="BZ440" i="20"/>
  <c r="BZ436" i="20"/>
  <c r="BZ458" i="20"/>
  <c r="BZ475" i="20"/>
  <c r="BZ454" i="20"/>
  <c r="BZ441" i="20"/>
  <c r="BZ437" i="20"/>
  <c r="BZ446" i="20"/>
  <c r="BZ442" i="20"/>
  <c r="BZ438" i="20"/>
  <c r="BZ434" i="20"/>
  <c r="BZ483" i="20"/>
  <c r="BZ433" i="20"/>
  <c r="BZ429" i="20"/>
  <c r="BZ425" i="20"/>
  <c r="BZ421" i="20"/>
  <c r="BZ417" i="20"/>
  <c r="BZ413" i="20"/>
  <c r="BZ409" i="20"/>
  <c r="BZ405" i="20"/>
  <c r="BZ499" i="20"/>
  <c r="BZ450" i="20"/>
  <c r="BZ430" i="20"/>
  <c r="BZ426" i="20"/>
  <c r="BZ422" i="20"/>
  <c r="BZ418" i="20"/>
  <c r="BZ414" i="20"/>
  <c r="BZ410" i="20"/>
  <c r="BZ443" i="20"/>
  <c r="BZ431" i="20"/>
  <c r="BZ427" i="20"/>
  <c r="BZ423" i="20"/>
  <c r="BZ419" i="20"/>
  <c r="BZ415" i="20"/>
  <c r="BZ411" i="20"/>
  <c r="BZ407" i="20"/>
  <c r="BZ420" i="20"/>
  <c r="BZ403" i="20"/>
  <c r="BZ399" i="20"/>
  <c r="BZ395" i="20"/>
  <c r="BZ391" i="20"/>
  <c r="BZ387" i="20"/>
  <c r="BZ383" i="20"/>
  <c r="BZ379" i="20"/>
  <c r="BZ416" i="20"/>
  <c r="BZ412" i="20"/>
  <c r="BZ408" i="20"/>
  <c r="BZ400" i="20"/>
  <c r="BZ396" i="20"/>
  <c r="BZ392" i="20"/>
  <c r="BZ388" i="20"/>
  <c r="BZ384" i="20"/>
  <c r="BZ401" i="20"/>
  <c r="BZ397" i="20"/>
  <c r="BZ393" i="20"/>
  <c r="BZ389" i="20"/>
  <c r="BZ385" i="20"/>
  <c r="BZ381" i="20"/>
  <c r="BZ428" i="20"/>
  <c r="BZ404" i="20"/>
  <c r="BZ402" i="20"/>
  <c r="BZ398" i="20"/>
  <c r="BZ394" i="20"/>
  <c r="BZ390" i="20"/>
  <c r="BZ386" i="20"/>
  <c r="BZ382" i="20"/>
  <c r="BZ378" i="20"/>
  <c r="BZ374" i="20"/>
  <c r="BZ370" i="20"/>
  <c r="BZ366" i="20"/>
  <c r="BZ362" i="20"/>
  <c r="BZ358" i="20"/>
  <c r="BZ354" i="20"/>
  <c r="BZ424" i="20"/>
  <c r="BZ380" i="20"/>
  <c r="BZ375" i="20"/>
  <c r="BZ371" i="20"/>
  <c r="BZ367" i="20"/>
  <c r="BZ363" i="20"/>
  <c r="BZ359" i="20"/>
  <c r="BZ355" i="20"/>
  <c r="BZ376" i="20"/>
  <c r="BZ372" i="20"/>
  <c r="BZ368" i="20"/>
  <c r="BZ364" i="20"/>
  <c r="BZ360" i="20"/>
  <c r="BZ356" i="20"/>
  <c r="BZ352" i="20"/>
  <c r="BZ377" i="20"/>
  <c r="BZ373" i="20"/>
  <c r="BZ369" i="20"/>
  <c r="BZ365" i="20"/>
  <c r="BZ361" i="20"/>
  <c r="BZ357" i="20"/>
  <c r="BZ353" i="20"/>
  <c r="BZ406" i="20"/>
  <c r="BZ349" i="20"/>
  <c r="BZ345" i="20"/>
  <c r="BZ341" i="20"/>
  <c r="BZ337" i="20"/>
  <c r="BZ333" i="20"/>
  <c r="BZ329" i="20"/>
  <c r="BZ432" i="20"/>
  <c r="BZ350" i="20"/>
  <c r="BZ346" i="20"/>
  <c r="BZ342" i="20"/>
  <c r="BZ338" i="20"/>
  <c r="BZ334" i="20"/>
  <c r="BZ328" i="20"/>
  <c r="BZ339" i="20"/>
  <c r="BZ336" i="20"/>
  <c r="BZ330" i="20"/>
  <c r="BZ324" i="20"/>
  <c r="BZ320" i="20"/>
  <c r="BZ316" i="20"/>
  <c r="BZ312" i="20"/>
  <c r="BZ308" i="20"/>
  <c r="BZ304" i="20"/>
  <c r="BZ300" i="20"/>
  <c r="BZ296" i="20"/>
  <c r="BZ331" i="20"/>
  <c r="BZ351" i="20"/>
  <c r="BZ348" i="20"/>
  <c r="BZ335" i="20"/>
  <c r="BZ332" i="20"/>
  <c r="BZ325" i="20"/>
  <c r="BZ321" i="20"/>
  <c r="BZ317" i="20"/>
  <c r="BZ313" i="20"/>
  <c r="BZ309" i="20"/>
  <c r="BZ305" i="20"/>
  <c r="BZ326" i="20"/>
  <c r="BZ318" i="20"/>
  <c r="BZ315" i="20"/>
  <c r="BZ302" i="20"/>
  <c r="BZ294" i="20"/>
  <c r="BZ292" i="20"/>
  <c r="BZ288" i="20"/>
  <c r="BZ284" i="20"/>
  <c r="BZ280" i="20"/>
  <c r="BZ276" i="20"/>
  <c r="BZ272" i="20"/>
  <c r="BZ268" i="20"/>
  <c r="BZ264" i="20"/>
  <c r="BZ260" i="20"/>
  <c r="BZ256" i="20"/>
  <c r="BZ252" i="20"/>
  <c r="BZ248" i="20"/>
  <c r="BZ244" i="20"/>
  <c r="BZ240" i="20"/>
  <c r="BZ236" i="20"/>
  <c r="BZ298" i="20"/>
  <c r="BZ343" i="20"/>
  <c r="BZ327" i="20"/>
  <c r="BZ314" i="20"/>
  <c r="BZ311" i="20"/>
  <c r="BZ293" i="20"/>
  <c r="BZ289" i="20"/>
  <c r="BZ285" i="20"/>
  <c r="BZ281" i="20"/>
  <c r="BZ277" i="20"/>
  <c r="BZ273" i="20"/>
  <c r="BZ269" i="20"/>
  <c r="BZ265" i="20"/>
  <c r="BZ261" i="20"/>
  <c r="BZ257" i="20"/>
  <c r="BZ253" i="20"/>
  <c r="BZ249" i="20"/>
  <c r="BZ245" i="20"/>
  <c r="BZ241" i="20"/>
  <c r="BZ237" i="20"/>
  <c r="BZ301" i="20"/>
  <c r="BZ347" i="20"/>
  <c r="BZ323" i="20"/>
  <c r="BZ310" i="20"/>
  <c r="BZ307" i="20"/>
  <c r="BZ290" i="20"/>
  <c r="BZ286" i="20"/>
  <c r="BZ282" i="20"/>
  <c r="BZ278" i="20"/>
  <c r="BZ274" i="20"/>
  <c r="BZ270" i="20"/>
  <c r="BZ266" i="20"/>
  <c r="BZ262" i="20"/>
  <c r="BZ258" i="20"/>
  <c r="BZ254" i="20"/>
  <c r="BZ250" i="20"/>
  <c r="BZ246" i="20"/>
  <c r="BZ242" i="20"/>
  <c r="BZ238" i="20"/>
  <c r="BZ340" i="20"/>
  <c r="BZ297" i="20"/>
  <c r="BZ295" i="20"/>
  <c r="BZ287" i="20"/>
  <c r="BZ255" i="20"/>
  <c r="BZ234" i="20"/>
  <c r="BZ230" i="20"/>
  <c r="BZ226" i="20"/>
  <c r="BZ222" i="20"/>
  <c r="BZ218" i="20"/>
  <c r="BZ212" i="20"/>
  <c r="BZ208" i="20"/>
  <c r="BZ299" i="20"/>
  <c r="BZ306" i="20"/>
  <c r="BZ283" i="20"/>
  <c r="BZ251" i="20"/>
  <c r="BZ205" i="20"/>
  <c r="BZ202" i="20"/>
  <c r="BZ200" i="20"/>
  <c r="BZ344" i="20"/>
  <c r="BZ319" i="20"/>
  <c r="BZ221" i="20"/>
  <c r="BZ211" i="20"/>
  <c r="BZ279" i="20"/>
  <c r="BZ247" i="20"/>
  <c r="BZ231" i="20"/>
  <c r="BZ227" i="20"/>
  <c r="BZ223" i="20"/>
  <c r="BZ219" i="20"/>
  <c r="BZ215" i="20"/>
  <c r="BZ209" i="20"/>
  <c r="BZ263" i="20"/>
  <c r="BZ233" i="20"/>
  <c r="BZ229" i="20"/>
  <c r="BZ225" i="20"/>
  <c r="BZ217" i="20"/>
  <c r="BZ291" i="20"/>
  <c r="BZ322" i="20"/>
  <c r="BZ275" i="20"/>
  <c r="BZ243" i="20"/>
  <c r="BZ235" i="20"/>
  <c r="BZ213" i="20"/>
  <c r="BZ206" i="20"/>
  <c r="BZ203" i="20"/>
  <c r="BZ207" i="20"/>
  <c r="BZ303" i="20"/>
  <c r="BZ271" i="20"/>
  <c r="BZ232" i="20"/>
  <c r="BZ228" i="20"/>
  <c r="BZ224" i="20"/>
  <c r="BZ220" i="20"/>
  <c r="BZ216" i="20"/>
  <c r="BZ210" i="20"/>
  <c r="BZ267" i="20"/>
  <c r="BZ214" i="20"/>
  <c r="BZ204" i="20"/>
  <c r="BZ201" i="20"/>
  <c r="BZ259" i="20"/>
  <c r="BZ239" i="20"/>
  <c r="BX218" i="23"/>
  <c r="BX336" i="22"/>
  <c r="BX217" i="23"/>
  <c r="BX335" i="22"/>
  <c r="BV227" i="22"/>
  <c r="BV328" i="21"/>
  <c r="BV140" i="23"/>
  <c r="BZ262" i="22"/>
  <c r="BZ241" i="22"/>
  <c r="BZ251" i="22"/>
  <c r="BZ235" i="22"/>
  <c r="BZ237" i="22"/>
  <c r="BZ275" i="22"/>
  <c r="BZ228" i="22"/>
  <c r="BZ239" i="22"/>
  <c r="BZ230" i="22"/>
  <c r="BX432" i="21"/>
  <c r="BX225" i="21"/>
  <c r="BX234" i="21" s="1"/>
  <c r="BX237" i="21" s="1"/>
  <c r="BX78" i="23"/>
  <c r="BX145" i="22"/>
  <c r="BX18" i="23"/>
  <c r="BX26" i="22"/>
  <c r="BY52" i="23"/>
  <c r="BY94" i="22"/>
  <c r="BY20" i="23"/>
  <c r="BY28" i="22"/>
  <c r="BY438" i="21"/>
  <c r="BY13" i="22"/>
  <c r="BY390" i="21"/>
  <c r="BY284" i="22" s="1"/>
  <c r="BY113" i="23"/>
  <c r="BY200" i="22"/>
  <c r="BY127" i="23"/>
  <c r="BY214" i="22"/>
  <c r="BY96" i="22"/>
  <c r="BY174" i="21"/>
  <c r="BY121" i="22" s="1"/>
  <c r="BY54" i="23"/>
  <c r="BY48" i="23"/>
  <c r="BY84" i="22"/>
  <c r="BY162" i="21"/>
  <c r="BY109" i="22" s="1"/>
  <c r="BY46" i="22"/>
  <c r="BY456" i="21"/>
  <c r="BY317" i="22" s="1"/>
  <c r="BY136" i="23"/>
  <c r="BY223" i="22"/>
  <c r="BY316" i="21"/>
  <c r="BY108" i="23"/>
  <c r="BY195" i="22"/>
  <c r="BY114" i="23"/>
  <c r="BY201" i="22"/>
  <c r="BY51" i="23"/>
  <c r="BY87" i="22"/>
  <c r="BY266" i="22"/>
  <c r="BY179" i="23"/>
  <c r="BY115" i="23"/>
  <c r="BY202" i="22"/>
  <c r="BY180" i="23"/>
  <c r="BY267" i="22"/>
  <c r="BY159" i="23"/>
  <c r="BY246" i="22"/>
  <c r="BY177" i="23"/>
  <c r="BY264" i="22"/>
  <c r="BX17" i="23"/>
  <c r="BX25" i="22"/>
  <c r="BY52" i="22"/>
  <c r="BY462" i="21"/>
  <c r="BY323" i="22" s="1"/>
  <c r="BY60" i="23"/>
  <c r="BY102" i="22"/>
  <c r="BZ215" i="14"/>
  <c r="BX412" i="21"/>
  <c r="BX124" i="22"/>
  <c r="BW214" i="23"/>
  <c r="BW326" i="22"/>
  <c r="BZ152" i="23"/>
  <c r="BZ150" i="23"/>
  <c r="BZ141" i="23"/>
  <c r="BZ154" i="23"/>
  <c r="BZ143" i="23"/>
  <c r="BZ164" i="23"/>
  <c r="BZ175" i="23"/>
  <c r="BZ188" i="23"/>
  <c r="BZ148" i="23"/>
  <c r="BX431" i="21"/>
  <c r="BX118" i="23"/>
  <c r="BX205" i="22"/>
  <c r="BX312" i="21"/>
  <c r="BX320" i="22"/>
  <c r="BX212" i="23"/>
  <c r="BX413" i="21"/>
  <c r="BV9" i="23"/>
  <c r="BV9" i="22"/>
  <c r="BV8" i="21"/>
  <c r="BY17" i="22"/>
  <c r="BY16" i="21"/>
  <c r="BY12" i="22"/>
  <c r="BY11" i="21"/>
  <c r="BY389" i="21"/>
  <c r="BY42" i="22"/>
  <c r="BY452" i="21"/>
  <c r="BY313" i="22" s="1"/>
  <c r="BY88" i="23"/>
  <c r="BY165" i="22"/>
  <c r="BY194" i="22"/>
  <c r="BY107" i="23"/>
  <c r="BY59" i="22"/>
  <c r="BY469" i="21"/>
  <c r="BY330" i="22" s="1"/>
  <c r="BY418" i="21"/>
  <c r="BY170" i="21"/>
  <c r="BY92" i="22"/>
  <c r="BY53" i="22"/>
  <c r="BY463" i="21"/>
  <c r="BY324" i="22" s="1"/>
  <c r="BY83" i="22"/>
  <c r="BY161" i="21"/>
  <c r="BY108" i="22" s="1"/>
  <c r="BY47" i="23"/>
  <c r="BY125" i="23"/>
  <c r="BY212" i="22"/>
  <c r="BY12" i="23"/>
  <c r="BY15" i="22"/>
  <c r="BY55" i="23"/>
  <c r="BY97" i="22"/>
  <c r="BY175" i="21"/>
  <c r="BY122" i="22" s="1"/>
  <c r="BY158" i="23"/>
  <c r="BY245" i="22"/>
  <c r="BY124" i="23"/>
  <c r="BY211" i="22"/>
  <c r="BY475" i="21"/>
  <c r="BY34" i="23"/>
  <c r="BY65" i="22"/>
  <c r="BW460" i="21"/>
  <c r="BX448" i="21"/>
  <c r="BX310" i="22"/>
  <c r="BY160" i="21"/>
  <c r="BY107" i="22" s="1"/>
  <c r="BY46" i="23"/>
  <c r="BY82" i="22"/>
  <c r="BY247" i="21"/>
  <c r="BY155" i="22" s="1"/>
  <c r="BY70" i="23"/>
  <c r="BY137" i="22"/>
  <c r="BX404" i="21"/>
  <c r="BX197" i="23"/>
  <c r="BX287" i="22"/>
  <c r="BW163" i="22"/>
  <c r="BW86" i="23"/>
  <c r="BW262" i="21"/>
  <c r="BZ372" i="21"/>
  <c r="BZ345" i="21"/>
  <c r="BZ332" i="21"/>
  <c r="BZ309" i="21"/>
  <c r="BZ287" i="21"/>
  <c r="BZ290" i="21"/>
  <c r="BZ95" i="21"/>
  <c r="BZ97" i="21"/>
  <c r="BZ370" i="21"/>
  <c r="BZ340" i="21"/>
  <c r="BZ335" i="21"/>
  <c r="BZ308" i="21"/>
  <c r="BZ295" i="21"/>
  <c r="BZ296" i="21"/>
  <c r="BZ98" i="21"/>
  <c r="BZ371" i="21"/>
  <c r="BZ374" i="21" s="1"/>
  <c r="BZ355" i="21"/>
  <c r="BZ333" i="21"/>
  <c r="BZ314" i="21"/>
  <c r="BZ307" i="21"/>
  <c r="BZ289" i="21"/>
  <c r="BZ300" i="21"/>
  <c r="BZ99" i="21"/>
  <c r="BZ367" i="21"/>
  <c r="BZ365" i="21"/>
  <c r="BZ353" i="21"/>
  <c r="BZ347" i="21"/>
  <c r="BZ339" i="21"/>
  <c r="BZ306" i="21"/>
  <c r="BZ297" i="21"/>
  <c r="BZ288" i="21"/>
  <c r="BZ363" i="21"/>
  <c r="BZ100" i="21"/>
  <c r="BZ369" i="21"/>
  <c r="BZ373" i="21"/>
  <c r="BZ354" i="21"/>
  <c r="BZ357" i="21" s="1"/>
  <c r="BZ329" i="21"/>
  <c r="BZ318" i="21"/>
  <c r="BZ302" i="21"/>
  <c r="BZ293" i="21"/>
  <c r="BZ379" i="21"/>
  <c r="BZ70" i="21"/>
  <c r="BZ381" i="21"/>
  <c r="BZ356" i="21"/>
  <c r="BZ352" i="21"/>
  <c r="BZ338" i="21"/>
  <c r="BZ324" i="21"/>
  <c r="BZ317" i="21"/>
  <c r="BZ303" i="21"/>
  <c r="BZ284" i="21"/>
  <c r="BZ294" i="21"/>
  <c r="BZ96" i="21"/>
  <c r="BZ180" i="21"/>
  <c r="BZ127" i="22" s="1"/>
  <c r="BZ165" i="21"/>
  <c r="BZ112" i="22" s="1"/>
  <c r="BZ337" i="21"/>
  <c r="BZ322" i="21"/>
  <c r="BZ319" i="21"/>
  <c r="BZ310" i="21"/>
  <c r="BZ305" i="21"/>
  <c r="BZ292" i="21"/>
  <c r="BZ62" i="21"/>
  <c r="BZ172" i="21"/>
  <c r="BZ119" i="22" s="1"/>
  <c r="BZ159" i="21"/>
  <c r="BZ106" i="22" s="1"/>
  <c r="BZ291" i="21"/>
  <c r="BZ149" i="21"/>
  <c r="BZ194" i="21" s="1"/>
  <c r="BZ137" i="21"/>
  <c r="BZ182" i="21" s="1"/>
  <c r="BZ136" i="21"/>
  <c r="BZ181" i="21" s="1"/>
  <c r="BZ116" i="21"/>
  <c r="BZ232" i="21"/>
  <c r="BZ269" i="21" s="1"/>
  <c r="BZ177" i="22" s="1"/>
  <c r="BZ215" i="21"/>
  <c r="BZ205" i="21"/>
  <c r="BZ93" i="21"/>
  <c r="BZ85" i="21"/>
  <c r="BZ13" i="21"/>
  <c r="BZ55" i="21"/>
  <c r="BZ27" i="21"/>
  <c r="BZ39" i="21"/>
  <c r="BZ44" i="21"/>
  <c r="BZ395" i="21"/>
  <c r="BZ289" i="22" s="1"/>
  <c r="BZ76" i="21"/>
  <c r="BZ331" i="21"/>
  <c r="BZ154" i="21"/>
  <c r="BZ199" i="21" s="1"/>
  <c r="BZ138" i="21"/>
  <c r="BZ183" i="21" s="1"/>
  <c r="BZ129" i="21"/>
  <c r="BZ121" i="21"/>
  <c r="BZ231" i="21"/>
  <c r="BZ268" i="21" s="1"/>
  <c r="BZ176" i="22" s="1"/>
  <c r="BZ216" i="21"/>
  <c r="BZ207" i="21"/>
  <c r="BZ91" i="21"/>
  <c r="BZ86" i="21"/>
  <c r="BZ257" i="21"/>
  <c r="BZ79" i="21"/>
  <c r="BZ54" i="21"/>
  <c r="BZ28" i="21"/>
  <c r="BZ40" i="21"/>
  <c r="BZ155" i="21"/>
  <c r="BZ200" i="21" s="1"/>
  <c r="BZ150" i="21"/>
  <c r="BZ195" i="21" s="1"/>
  <c r="BZ139" i="21"/>
  <c r="BZ184" i="21" s="1"/>
  <c r="BZ122" i="21"/>
  <c r="BZ117" i="21"/>
  <c r="BZ230" i="21"/>
  <c r="BZ267" i="21" s="1"/>
  <c r="BZ175" i="22" s="1"/>
  <c r="BZ212" i="21"/>
  <c r="BZ211" i="21"/>
  <c r="BZ89" i="21"/>
  <c r="BZ84" i="21"/>
  <c r="BZ264" i="21"/>
  <c r="BZ82" i="21"/>
  <c r="BZ68" i="21"/>
  <c r="BZ35" i="22" s="1"/>
  <c r="BZ80" i="21"/>
  <c r="BZ53" i="21"/>
  <c r="BZ31" i="21"/>
  <c r="BZ42" i="21"/>
  <c r="BZ151" i="21"/>
  <c r="BZ196" i="21" s="1"/>
  <c r="BZ142" i="21"/>
  <c r="BZ187" i="21" s="1"/>
  <c r="BZ146" i="21"/>
  <c r="BZ130" i="21"/>
  <c r="BZ135" i="21"/>
  <c r="BZ228" i="21"/>
  <c r="BZ265" i="21" s="1"/>
  <c r="BZ173" i="22" s="1"/>
  <c r="BZ208" i="21"/>
  <c r="BZ204" i="21"/>
  <c r="BZ92" i="21"/>
  <c r="BZ12" i="21"/>
  <c r="BZ67" i="21"/>
  <c r="BZ78" i="21"/>
  <c r="BZ51" i="21"/>
  <c r="BZ15" i="21"/>
  <c r="BZ147" i="21"/>
  <c r="BZ192" i="21" s="1"/>
  <c r="BZ143" i="21"/>
  <c r="BZ188" i="21" s="1"/>
  <c r="BZ133" i="21"/>
  <c r="BZ127" i="21"/>
  <c r="BZ125" i="21"/>
  <c r="BZ108" i="21"/>
  <c r="BZ227" i="21"/>
  <c r="BZ209" i="21"/>
  <c r="BZ90" i="21"/>
  <c r="BZ75" i="21"/>
  <c r="BZ50" i="21"/>
  <c r="BZ33" i="21"/>
  <c r="BZ45" i="21"/>
  <c r="BZ72" i="21"/>
  <c r="BZ301" i="21"/>
  <c r="BZ152" i="21"/>
  <c r="BZ197" i="21" s="1"/>
  <c r="BZ144" i="21"/>
  <c r="BZ189" i="21" s="1"/>
  <c r="BZ128" i="21"/>
  <c r="BZ123" i="21"/>
  <c r="BZ114" i="21"/>
  <c r="BZ109" i="21"/>
  <c r="BZ229" i="21"/>
  <c r="BZ266" i="21" s="1"/>
  <c r="BZ174" i="22" s="1"/>
  <c r="BZ213" i="21"/>
  <c r="BZ77" i="21"/>
  <c r="BZ57" i="21"/>
  <c r="BZ24" i="21"/>
  <c r="BZ34" i="21"/>
  <c r="BZ47" i="21"/>
  <c r="BZ191" i="21"/>
  <c r="BZ128" i="22" s="1"/>
  <c r="BZ148" i="21"/>
  <c r="BZ193" i="21" s="1"/>
  <c r="BZ140" i="21"/>
  <c r="BZ185" i="21" s="1"/>
  <c r="BZ132" i="21"/>
  <c r="BZ124" i="21"/>
  <c r="BZ115" i="21"/>
  <c r="BZ220" i="21"/>
  <c r="BZ210" i="21"/>
  <c r="BZ60" i="21"/>
  <c r="BZ58" i="21"/>
  <c r="BZ52" i="21"/>
  <c r="BZ25" i="21"/>
  <c r="BZ35" i="21"/>
  <c r="BZ41" i="21"/>
  <c r="BZ244" i="21"/>
  <c r="BZ43" i="21"/>
  <c r="BZ17" i="21"/>
  <c r="BZ153" i="21"/>
  <c r="BZ198" i="21" s="1"/>
  <c r="BZ46" i="21"/>
  <c r="BZ18" i="21"/>
  <c r="BZ18" i="22" s="1"/>
  <c r="BZ141" i="21"/>
  <c r="BZ186" i="21" s="1"/>
  <c r="BZ19" i="21"/>
  <c r="BZ19" i="22" s="1"/>
  <c r="BZ131" i="21"/>
  <c r="BZ74" i="21"/>
  <c r="BZ20" i="21"/>
  <c r="BZ20" i="22" s="1"/>
  <c r="BZ120" i="21"/>
  <c r="BZ118" i="21"/>
  <c r="BZ214" i="21"/>
  <c r="BZ56" i="21"/>
  <c r="BZ26" i="21"/>
  <c r="BZ221" i="21"/>
  <c r="BZ258" i="21" s="1"/>
  <c r="BZ166" i="22" s="1"/>
  <c r="BZ32" i="21"/>
  <c r="BZ396" i="21"/>
  <c r="BZ290" i="22" s="1"/>
  <c r="BZ61" i="21"/>
  <c r="BZ36" i="21"/>
  <c r="BZ73" i="21"/>
  <c r="BZ394" i="21"/>
  <c r="BZ397" i="21"/>
  <c r="BZ291" i="22" s="1"/>
  <c r="BW218" i="22"/>
  <c r="BW131" i="23"/>
  <c r="BW321" i="21"/>
  <c r="BX401" i="21"/>
  <c r="BX29" i="23"/>
  <c r="BX50" i="22"/>
  <c r="BV271" i="21"/>
  <c r="BV89" i="23"/>
  <c r="BV170" i="22"/>
  <c r="BV399" i="21"/>
  <c r="BV199" i="23"/>
  <c r="BV294" i="22"/>
  <c r="BX27" i="23"/>
  <c r="BX38" i="22"/>
  <c r="BW296" i="22"/>
  <c r="BW201" i="23"/>
  <c r="BW31" i="22"/>
  <c r="BW23" i="23"/>
  <c r="BV300" i="22"/>
  <c r="BV205" i="23"/>
  <c r="BX415" i="21"/>
  <c r="BY43" i="22"/>
  <c r="BY453" i="21"/>
  <c r="BY314" i="22" s="1"/>
  <c r="BY41" i="22"/>
  <c r="BY451" i="21"/>
  <c r="BY312" i="22" s="1"/>
  <c r="BY250" i="21"/>
  <c r="BY158" i="22" s="1"/>
  <c r="BY73" i="23"/>
  <c r="BY140" i="22"/>
  <c r="BY44" i="22"/>
  <c r="BY454" i="21"/>
  <c r="BY315" i="22" s="1"/>
  <c r="BY28" i="23"/>
  <c r="BY49" i="22"/>
  <c r="BY459" i="21"/>
  <c r="BY57" i="22"/>
  <c r="BY467" i="21"/>
  <c r="BY328" i="22" s="1"/>
  <c r="BY181" i="23"/>
  <c r="BY268" i="22"/>
  <c r="BY139" i="22"/>
  <c r="BY249" i="21"/>
  <c r="BY157" i="22" s="1"/>
  <c r="BY72" i="23"/>
  <c r="BY85" i="23"/>
  <c r="BY152" i="22"/>
  <c r="BY30" i="21"/>
  <c r="BY408" i="21"/>
  <c r="BY58" i="22"/>
  <c r="BY468" i="21"/>
  <c r="BY329" i="22" s="1"/>
  <c r="BY167" i="21"/>
  <c r="BY114" i="22" s="1"/>
  <c r="BY89" i="22"/>
  <c r="BY225" i="22"/>
  <c r="BY138" i="23"/>
  <c r="BY128" i="23"/>
  <c r="BY215" i="22"/>
  <c r="BY176" i="21"/>
  <c r="BY56" i="23"/>
  <c r="BY98" i="22"/>
  <c r="BY116" i="23"/>
  <c r="BY203" i="22"/>
  <c r="BY121" i="23"/>
  <c r="BY208" i="22"/>
  <c r="BY112" i="23"/>
  <c r="BY199" i="22"/>
  <c r="BZ3" i="21"/>
  <c r="BZ3" i="23"/>
  <c r="BZ3" i="22"/>
  <c r="BZ4" i="21"/>
  <c r="BZ4" i="23"/>
  <c r="BZ4" i="22"/>
  <c r="AW4" i="21"/>
  <c r="AW4" i="23"/>
  <c r="AW4" i="22"/>
  <c r="CA16" i="3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3" i="3"/>
  <c r="AX3" i="3"/>
  <c r="BZ4" i="20"/>
  <c r="BZ6" i="20"/>
  <c r="CB5" i="3"/>
  <c r="CA5" i="14"/>
  <c r="CA5" i="20"/>
  <c r="BY434" i="21" l="1"/>
  <c r="BX426" i="21"/>
  <c r="BX297" i="22" s="1"/>
  <c r="BW297" i="22"/>
  <c r="BZ423" i="21"/>
  <c r="BX407" i="21"/>
  <c r="BZ422" i="21"/>
  <c r="BX400" i="21"/>
  <c r="BY433" i="21"/>
  <c r="BY429" i="21"/>
  <c r="BZ424" i="21"/>
  <c r="BY430" i="21"/>
  <c r="BY428" i="21"/>
  <c r="BZ47" i="22"/>
  <c r="BZ457" i="21"/>
  <c r="BZ318" i="22" s="1"/>
  <c r="BZ166" i="21"/>
  <c r="BZ113" i="22" s="1"/>
  <c r="BZ88" i="22"/>
  <c r="BZ38" i="21"/>
  <c r="BZ416" i="21"/>
  <c r="BZ171" i="23"/>
  <c r="BZ258" i="22"/>
  <c r="BZ125" i="23"/>
  <c r="BZ212" i="22"/>
  <c r="BZ195" i="22"/>
  <c r="BZ108" i="23"/>
  <c r="BZ114" i="23"/>
  <c r="BZ201" i="22"/>
  <c r="BY135" i="23"/>
  <c r="BY222" i="22"/>
  <c r="BY27" i="23"/>
  <c r="BY38" i="22"/>
  <c r="BW8" i="22"/>
  <c r="BW8" i="23"/>
  <c r="BY403" i="21"/>
  <c r="BY115" i="22"/>
  <c r="BY225" i="21"/>
  <c r="BY234" i="21" s="1"/>
  <c r="BY237" i="21" s="1"/>
  <c r="BY78" i="23"/>
  <c r="BY145" i="22"/>
  <c r="BY243" i="21"/>
  <c r="BY150" i="22"/>
  <c r="BY151" i="22" s="1"/>
  <c r="BY83" i="23"/>
  <c r="BY84" i="23" s="1"/>
  <c r="BX200" i="23"/>
  <c r="BX295" i="22"/>
  <c r="CA154" i="23"/>
  <c r="CA141" i="23"/>
  <c r="CA150" i="23"/>
  <c r="CA148" i="23"/>
  <c r="CA143" i="23"/>
  <c r="CA164" i="23"/>
  <c r="CA188" i="23"/>
  <c r="CA175" i="23"/>
  <c r="CA152" i="23"/>
  <c r="BY435" i="21"/>
  <c r="BY415" i="21"/>
  <c r="BY401" i="21"/>
  <c r="BY465" i="21"/>
  <c r="BY327" i="22"/>
  <c r="BY134" i="23"/>
  <c r="BY221" i="22"/>
  <c r="BY16" i="23"/>
  <c r="BY24" i="22"/>
  <c r="BZ20" i="23"/>
  <c r="BZ28" i="22"/>
  <c r="BZ438" i="21"/>
  <c r="BZ51" i="23"/>
  <c r="BZ87" i="22"/>
  <c r="BZ39" i="22"/>
  <c r="BZ449" i="21"/>
  <c r="BZ71" i="21"/>
  <c r="BZ42" i="23"/>
  <c r="BZ75" i="22"/>
  <c r="BZ111" i="21"/>
  <c r="BZ45" i="22"/>
  <c r="BZ455" i="21"/>
  <c r="BZ316" i="22" s="1"/>
  <c r="BZ55" i="23"/>
  <c r="BZ97" i="22"/>
  <c r="BZ175" i="21"/>
  <c r="BZ122" i="22" s="1"/>
  <c r="BZ162" i="21"/>
  <c r="BZ109" i="22" s="1"/>
  <c r="BZ48" i="23"/>
  <c r="BZ84" i="22"/>
  <c r="BZ46" i="22"/>
  <c r="BZ456" i="21"/>
  <c r="BZ317" i="22" s="1"/>
  <c r="BZ174" i="21"/>
  <c r="BZ121" i="22" s="1"/>
  <c r="BZ54" i="23"/>
  <c r="BZ96" i="22"/>
  <c r="BZ161" i="21"/>
  <c r="BZ108" i="22" s="1"/>
  <c r="BZ47" i="23"/>
  <c r="BZ83" i="22"/>
  <c r="BZ111" i="23"/>
  <c r="BZ198" i="22"/>
  <c r="BZ473" i="21"/>
  <c r="BZ32" i="23"/>
  <c r="BZ63" i="22"/>
  <c r="BZ173" i="23"/>
  <c r="BZ260" i="22"/>
  <c r="BZ245" i="22"/>
  <c r="BZ158" i="23"/>
  <c r="BZ213" i="22"/>
  <c r="BZ126" i="23"/>
  <c r="BZ127" i="23"/>
  <c r="BZ214" i="22"/>
  <c r="BZ128" i="23"/>
  <c r="BZ215" i="22"/>
  <c r="BY405" i="21"/>
  <c r="BY117" i="22"/>
  <c r="BV8" i="22"/>
  <c r="BV8" i="23"/>
  <c r="BY204" i="23"/>
  <c r="BY299" i="22"/>
  <c r="BY448" i="21"/>
  <c r="BY310" i="22"/>
  <c r="BX262" i="21"/>
  <c r="BX86" i="23"/>
  <c r="BX163" i="22"/>
  <c r="BY412" i="21"/>
  <c r="BW195" i="23"/>
  <c r="BW282" i="22"/>
  <c r="CA355" i="21"/>
  <c r="CA335" i="21"/>
  <c r="CA324" i="21"/>
  <c r="CA319" i="21"/>
  <c r="CA307" i="21"/>
  <c r="CA305" i="21"/>
  <c r="CA15" i="21"/>
  <c r="CA293" i="21"/>
  <c r="CA300" i="21"/>
  <c r="CA62" i="21"/>
  <c r="CA148" i="21"/>
  <c r="CA193" i="21" s="1"/>
  <c r="CA146" i="21"/>
  <c r="CA136" i="21"/>
  <c r="CA181" i="21" s="1"/>
  <c r="CA130" i="21"/>
  <c r="CA124" i="21"/>
  <c r="CA99" i="21"/>
  <c r="CA356" i="21"/>
  <c r="CA338" i="21"/>
  <c r="CA322" i="21"/>
  <c r="CA318" i="21"/>
  <c r="CA306" i="21"/>
  <c r="CA295" i="21"/>
  <c r="CA288" i="21"/>
  <c r="CA153" i="21"/>
  <c r="CA198" i="21" s="1"/>
  <c r="CA155" i="21"/>
  <c r="CA200" i="21" s="1"/>
  <c r="CA144" i="21"/>
  <c r="CA189" i="21" s="1"/>
  <c r="CA127" i="21"/>
  <c r="CA115" i="21"/>
  <c r="CA363" i="21"/>
  <c r="CA100" i="21"/>
  <c r="CA369" i="21"/>
  <c r="CA381" i="21"/>
  <c r="CA337" i="21"/>
  <c r="CA302" i="21"/>
  <c r="CA297" i="21"/>
  <c r="CA191" i="21"/>
  <c r="CA128" i="22" s="1"/>
  <c r="CA149" i="21"/>
  <c r="CA194" i="21" s="1"/>
  <c r="CA132" i="21"/>
  <c r="CA138" i="21"/>
  <c r="CA183" i="21" s="1"/>
  <c r="CA128" i="21"/>
  <c r="CA114" i="21"/>
  <c r="CA379" i="21"/>
  <c r="CA372" i="21"/>
  <c r="CA373" i="21"/>
  <c r="CA310" i="21"/>
  <c r="CA292" i="21"/>
  <c r="CA95" i="21"/>
  <c r="CA180" i="21"/>
  <c r="CA127" i="22" s="1"/>
  <c r="CA159" i="21"/>
  <c r="CA106" i="22" s="1"/>
  <c r="CA154" i="21"/>
  <c r="CA199" i="21" s="1"/>
  <c r="CA151" i="21"/>
  <c r="CA196" i="21" s="1"/>
  <c r="CA129" i="21"/>
  <c r="CA123" i="21"/>
  <c r="CA118" i="21"/>
  <c r="CA370" i="21"/>
  <c r="CA347" i="21"/>
  <c r="CA303" i="21"/>
  <c r="CA289" i="21"/>
  <c r="CA172" i="21"/>
  <c r="CA119" i="22" s="1"/>
  <c r="CA165" i="21"/>
  <c r="CA112" i="22" s="1"/>
  <c r="CA150" i="21"/>
  <c r="CA195" i="21" s="1"/>
  <c r="CA135" i="21"/>
  <c r="CA133" i="21"/>
  <c r="CA137" i="21"/>
  <c r="CA182" i="21" s="1"/>
  <c r="CA117" i="21"/>
  <c r="CA371" i="21"/>
  <c r="CA374" i="21" s="1"/>
  <c r="CA331" i="21"/>
  <c r="CA329" i="21"/>
  <c r="CA309" i="21"/>
  <c r="CA290" i="21"/>
  <c r="CA143" i="21"/>
  <c r="CA188" i="21" s="1"/>
  <c r="CA142" i="21"/>
  <c r="CA187" i="21" s="1"/>
  <c r="CA131" i="21"/>
  <c r="CA125" i="21"/>
  <c r="CA98" i="21"/>
  <c r="CA367" i="21"/>
  <c r="CA354" i="21"/>
  <c r="CA357" i="21" s="1"/>
  <c r="CA353" i="21"/>
  <c r="CA352" i="21"/>
  <c r="CA340" i="21"/>
  <c r="CA339" i="21"/>
  <c r="CA332" i="21"/>
  <c r="CA301" i="21"/>
  <c r="CA287" i="21"/>
  <c r="CA294" i="21"/>
  <c r="CA139" i="21"/>
  <c r="CA184" i="21" s="1"/>
  <c r="CA141" i="21"/>
  <c r="CA186" i="21" s="1"/>
  <c r="CA121" i="21"/>
  <c r="CA116" i="21"/>
  <c r="CA365" i="21"/>
  <c r="CA308" i="21"/>
  <c r="CA96" i="21"/>
  <c r="CA147" i="21"/>
  <c r="CA192" i="21" s="1"/>
  <c r="CA231" i="21"/>
  <c r="CA268" i="21" s="1"/>
  <c r="CA176" i="22" s="1"/>
  <c r="CA216" i="21"/>
  <c r="CA209" i="21"/>
  <c r="CA13" i="21"/>
  <c r="CA60" i="21"/>
  <c r="CA68" i="21"/>
  <c r="CA35" i="22" s="1"/>
  <c r="CA57" i="21"/>
  <c r="CA27" i="21"/>
  <c r="CA39" i="21"/>
  <c r="CA47" i="21"/>
  <c r="CA345" i="21"/>
  <c r="CA314" i="21"/>
  <c r="CA140" i="21"/>
  <c r="CA185" i="21" s="1"/>
  <c r="CA228" i="21"/>
  <c r="CA265" i="21" s="1"/>
  <c r="CA173" i="22" s="1"/>
  <c r="CA227" i="21"/>
  <c r="CA212" i="21"/>
  <c r="CA85" i="21"/>
  <c r="CA257" i="21"/>
  <c r="CA61" i="21"/>
  <c r="CA67" i="21"/>
  <c r="CA80" i="21"/>
  <c r="CA50" i="21"/>
  <c r="CA28" i="21"/>
  <c r="CA40" i="21"/>
  <c r="CA70" i="21"/>
  <c r="CA122" i="21"/>
  <c r="CA232" i="21"/>
  <c r="CA269" i="21" s="1"/>
  <c r="CA177" i="22" s="1"/>
  <c r="CA215" i="21"/>
  <c r="CA208" i="21"/>
  <c r="CA93" i="21"/>
  <c r="CA86" i="21"/>
  <c r="CA82" i="21"/>
  <c r="CA75" i="21"/>
  <c r="CA56" i="21"/>
  <c r="CA31" i="21"/>
  <c r="CA41" i="21"/>
  <c r="CA284" i="21"/>
  <c r="CA296" i="21"/>
  <c r="CA120" i="21"/>
  <c r="CA230" i="21"/>
  <c r="CA267" i="21" s="1"/>
  <c r="CA175" i="22" s="1"/>
  <c r="CA213" i="21"/>
  <c r="CA204" i="21"/>
  <c r="CA92" i="21"/>
  <c r="CA84" i="21"/>
  <c r="CA12" i="21"/>
  <c r="CA77" i="21"/>
  <c r="CA55" i="21"/>
  <c r="CA51" i="21"/>
  <c r="CA32" i="21"/>
  <c r="CA42" i="21"/>
  <c r="CA97" i="21"/>
  <c r="CA291" i="21"/>
  <c r="CA108" i="21"/>
  <c r="CA221" i="21"/>
  <c r="CA258" i="21" s="1"/>
  <c r="CA166" i="22" s="1"/>
  <c r="CA210" i="21"/>
  <c r="CA91" i="21"/>
  <c r="CA79" i="21"/>
  <c r="CA54" i="21"/>
  <c r="CA33" i="21"/>
  <c r="CA43" i="21"/>
  <c r="CA73" i="21"/>
  <c r="CA333" i="21"/>
  <c r="CA109" i="21"/>
  <c r="CA229" i="21"/>
  <c r="CA266" i="21" s="1"/>
  <c r="CA174" i="22" s="1"/>
  <c r="CA211" i="21"/>
  <c r="CA90" i="21"/>
  <c r="CA78" i="21"/>
  <c r="CA53" i="21"/>
  <c r="CA24" i="21"/>
  <c r="CA34" i="21"/>
  <c r="CA44" i="21"/>
  <c r="CA220" i="21"/>
  <c r="CA207" i="21"/>
  <c r="CA89" i="21"/>
  <c r="CA264" i="21"/>
  <c r="CA244" i="21"/>
  <c r="CA52" i="21"/>
  <c r="CA25" i="21"/>
  <c r="CA35" i="21"/>
  <c r="CA45" i="21"/>
  <c r="CA74" i="21"/>
  <c r="CA394" i="21"/>
  <c r="CA152" i="21"/>
  <c r="CA197" i="21" s="1"/>
  <c r="CA36" i="21"/>
  <c r="CA72" i="21"/>
  <c r="CA19" i="21"/>
  <c r="CA19" i="22" s="1"/>
  <c r="CA46" i="21"/>
  <c r="CA423" i="21" s="1"/>
  <c r="CA17" i="21"/>
  <c r="CA18" i="21"/>
  <c r="CA18" i="22" s="1"/>
  <c r="CA317" i="21"/>
  <c r="CA214" i="21"/>
  <c r="CA58" i="21"/>
  <c r="CA397" i="21"/>
  <c r="CA291" i="22" s="1"/>
  <c r="CA205" i="21"/>
  <c r="CA396" i="21"/>
  <c r="CA290" i="22" s="1"/>
  <c r="CA20" i="21"/>
  <c r="CA20" i="22" s="1"/>
  <c r="CA395" i="21"/>
  <c r="CA289" i="22" s="1"/>
  <c r="CA76" i="21"/>
  <c r="CA26" i="21"/>
  <c r="BY210" i="23"/>
  <c r="BY308" i="22"/>
  <c r="BY29" i="23"/>
  <c r="BY50" i="22"/>
  <c r="BY22" i="21"/>
  <c r="BY9" i="21" s="1"/>
  <c r="BY15" i="23"/>
  <c r="BY23" i="22"/>
  <c r="BX388" i="21"/>
  <c r="BX283" i="22"/>
  <c r="BZ163" i="21"/>
  <c r="BZ110" i="22" s="1"/>
  <c r="BZ49" i="23"/>
  <c r="BZ85" i="22"/>
  <c r="BZ106" i="23"/>
  <c r="BZ193" i="22"/>
  <c r="BZ299" i="21"/>
  <c r="BZ19" i="23"/>
  <c r="BZ27" i="22"/>
  <c r="BZ437" i="21"/>
  <c r="BZ61" i="23"/>
  <c r="BZ103" i="22"/>
  <c r="BZ253" i="22"/>
  <c r="BZ166" i="23"/>
  <c r="BZ151" i="23"/>
  <c r="BZ238" i="22"/>
  <c r="BZ420" i="21"/>
  <c r="BZ247" i="21"/>
  <c r="BZ155" i="22" s="1"/>
  <c r="BZ70" i="23"/>
  <c r="BZ137" i="22"/>
  <c r="BZ12" i="22"/>
  <c r="BZ11" i="21"/>
  <c r="BZ91" i="23"/>
  <c r="BZ172" i="22"/>
  <c r="BZ53" i="22"/>
  <c r="BZ129" i="23"/>
  <c r="BZ216" i="22"/>
  <c r="BZ103" i="23"/>
  <c r="BZ190" i="22"/>
  <c r="BZ26" i="23"/>
  <c r="BZ37" i="22"/>
  <c r="BZ447" i="21"/>
  <c r="BZ179" i="23"/>
  <c r="BZ266" i="22"/>
  <c r="BZ246" i="22"/>
  <c r="BZ159" i="23"/>
  <c r="BW321" i="22"/>
  <c r="BW213" i="23"/>
  <c r="BY18" i="23"/>
  <c r="BY26" i="22"/>
  <c r="BW294" i="22"/>
  <c r="BW399" i="21"/>
  <c r="BW199" i="23"/>
  <c r="BX31" i="22"/>
  <c r="BX23" i="23"/>
  <c r="BY410" i="21"/>
  <c r="BY219" i="23"/>
  <c r="BY337" i="22"/>
  <c r="BX102" i="23"/>
  <c r="BX189" i="22"/>
  <c r="BX439" i="21"/>
  <c r="BZ17" i="22"/>
  <c r="BZ16" i="21"/>
  <c r="BZ112" i="21"/>
  <c r="BZ79" i="22" s="1"/>
  <c r="BZ43" i="23"/>
  <c r="BZ76" i="22"/>
  <c r="BZ170" i="21"/>
  <c r="BZ117" i="22" s="1"/>
  <c r="BZ92" i="22"/>
  <c r="BZ167" i="21"/>
  <c r="BZ114" i="22" s="1"/>
  <c r="BZ89" i="22"/>
  <c r="BZ113" i="23"/>
  <c r="BZ200" i="22"/>
  <c r="BX399" i="21"/>
  <c r="BX294" i="22"/>
  <c r="BX199" i="23"/>
  <c r="BY413" i="21"/>
  <c r="BY125" i="22"/>
  <c r="BY322" i="22"/>
  <c r="BY460" i="21"/>
  <c r="BZ41" i="22"/>
  <c r="BZ451" i="21"/>
  <c r="BZ312" i="22" s="1"/>
  <c r="BZ13" i="22"/>
  <c r="CA498" i="20"/>
  <c r="CA494" i="20"/>
  <c r="CA490" i="20"/>
  <c r="CA486" i="20"/>
  <c r="CA482" i="20"/>
  <c r="CA478" i="20"/>
  <c r="CA474" i="20"/>
  <c r="CA470" i="20"/>
  <c r="CA466" i="20"/>
  <c r="CA499" i="20"/>
  <c r="CA495" i="20"/>
  <c r="CA491" i="20"/>
  <c r="CA487" i="20"/>
  <c r="CA483" i="20"/>
  <c r="CA479" i="20"/>
  <c r="CA475" i="20"/>
  <c r="CA471" i="20"/>
  <c r="CA467" i="20"/>
  <c r="CA500" i="20"/>
  <c r="CA496" i="20"/>
  <c r="CA492" i="20"/>
  <c r="CA488" i="20"/>
  <c r="CA484" i="20"/>
  <c r="CA480" i="20"/>
  <c r="CA476" i="20"/>
  <c r="CA472" i="20"/>
  <c r="CA468" i="20"/>
  <c r="CA493" i="20"/>
  <c r="CA485" i="20"/>
  <c r="CA477" i="20"/>
  <c r="CA469" i="20"/>
  <c r="CA464" i="20"/>
  <c r="CA460" i="20"/>
  <c r="CA456" i="20"/>
  <c r="CA452" i="20"/>
  <c r="CA448" i="20"/>
  <c r="CA444" i="20"/>
  <c r="CA461" i="20"/>
  <c r="CA457" i="20"/>
  <c r="CA453" i="20"/>
  <c r="CA449" i="20"/>
  <c r="CA445" i="20"/>
  <c r="CA497" i="20"/>
  <c r="CA489" i="20"/>
  <c r="CA481" i="20"/>
  <c r="CA473" i="20"/>
  <c r="CA462" i="20"/>
  <c r="CA458" i="20"/>
  <c r="CA454" i="20"/>
  <c r="CA450" i="20"/>
  <c r="CA446" i="20"/>
  <c r="CA463" i="20"/>
  <c r="CA459" i="20"/>
  <c r="CA440" i="20"/>
  <c r="CA436" i="20"/>
  <c r="CA455" i="20"/>
  <c r="CA451" i="20"/>
  <c r="CA441" i="20"/>
  <c r="CA465" i="20"/>
  <c r="CA447" i="20"/>
  <c r="CA443" i="20"/>
  <c r="CA434" i="20"/>
  <c r="CA433" i="20"/>
  <c r="CA429" i="20"/>
  <c r="CA425" i="20"/>
  <c r="CA421" i="20"/>
  <c r="CA417" i="20"/>
  <c r="CA413" i="20"/>
  <c r="CA409" i="20"/>
  <c r="CA405" i="20"/>
  <c r="CA442" i="20"/>
  <c r="CA430" i="20"/>
  <c r="CA426" i="20"/>
  <c r="CA422" i="20"/>
  <c r="CA418" i="20"/>
  <c r="CA414" i="20"/>
  <c r="CA410" i="20"/>
  <c r="CA406" i="20"/>
  <c r="CA435" i="20"/>
  <c r="CA437" i="20"/>
  <c r="CA431" i="20"/>
  <c r="CA427" i="20"/>
  <c r="CA423" i="20"/>
  <c r="CA419" i="20"/>
  <c r="CA415" i="20"/>
  <c r="CA411" i="20"/>
  <c r="CA407" i="20"/>
  <c r="CA416" i="20"/>
  <c r="CA412" i="20"/>
  <c r="CA408" i="20"/>
  <c r="CA400" i="20"/>
  <c r="CA396" i="20"/>
  <c r="CA392" i="20"/>
  <c r="CA388" i="20"/>
  <c r="CA384" i="20"/>
  <c r="CA380" i="20"/>
  <c r="CA438" i="20"/>
  <c r="CA401" i="20"/>
  <c r="CA397" i="20"/>
  <c r="CA393" i="20"/>
  <c r="CA389" i="20"/>
  <c r="CA432" i="20"/>
  <c r="CA424" i="20"/>
  <c r="CA383" i="20"/>
  <c r="CA378" i="20"/>
  <c r="CA375" i="20"/>
  <c r="CA371" i="20"/>
  <c r="CA367" i="20"/>
  <c r="CA363" i="20"/>
  <c r="CA359" i="20"/>
  <c r="CA355" i="20"/>
  <c r="CA428" i="20"/>
  <c r="CA385" i="20"/>
  <c r="CA376" i="20"/>
  <c r="CA403" i="20"/>
  <c r="CA399" i="20"/>
  <c r="CA395" i="20"/>
  <c r="CA391" i="20"/>
  <c r="CA387" i="20"/>
  <c r="CA382" i="20"/>
  <c r="CA402" i="20"/>
  <c r="CA398" i="20"/>
  <c r="CA394" i="20"/>
  <c r="CA390" i="20"/>
  <c r="CA386" i="20"/>
  <c r="CA439" i="20"/>
  <c r="CA369" i="20"/>
  <c r="CA364" i="20"/>
  <c r="CA353" i="20"/>
  <c r="CA349" i="20"/>
  <c r="CA345" i="20"/>
  <c r="CA341" i="20"/>
  <c r="CA337" i="20"/>
  <c r="CA333" i="20"/>
  <c r="CA329" i="20"/>
  <c r="CA377" i="20"/>
  <c r="CA373" i="20"/>
  <c r="CA370" i="20"/>
  <c r="CA354" i="20"/>
  <c r="CA381" i="20"/>
  <c r="CA365" i="20"/>
  <c r="CA360" i="20"/>
  <c r="CA350" i="20"/>
  <c r="CA346" i="20"/>
  <c r="CA342" i="20"/>
  <c r="CA338" i="20"/>
  <c r="CA334" i="20"/>
  <c r="CA330" i="20"/>
  <c r="CA326" i="20"/>
  <c r="CA420" i="20"/>
  <c r="CA366" i="20"/>
  <c r="CA404" i="20"/>
  <c r="CA372" i="20"/>
  <c r="CA361" i="20"/>
  <c r="CA356" i="20"/>
  <c r="CA351" i="20"/>
  <c r="CA347" i="20"/>
  <c r="CA343" i="20"/>
  <c r="CA339" i="20"/>
  <c r="CA335" i="20"/>
  <c r="CA331" i="20"/>
  <c r="CA327" i="20"/>
  <c r="CA368" i="20"/>
  <c r="CA357" i="20"/>
  <c r="CA352" i="20"/>
  <c r="CA348" i="20"/>
  <c r="CA344" i="20"/>
  <c r="CA340" i="20"/>
  <c r="CA336" i="20"/>
  <c r="CA332" i="20"/>
  <c r="CA328" i="20"/>
  <c r="CA324" i="20"/>
  <c r="CA320" i="20"/>
  <c r="CA316" i="20"/>
  <c r="CA312" i="20"/>
  <c r="CA308" i="20"/>
  <c r="CA304" i="20"/>
  <c r="CA300" i="20"/>
  <c r="CA374" i="20"/>
  <c r="CA379" i="20"/>
  <c r="CA362" i="20"/>
  <c r="CA325" i="20"/>
  <c r="CA321" i="20"/>
  <c r="CA317" i="20"/>
  <c r="CA313" i="20"/>
  <c r="CA309" i="20"/>
  <c r="CA305" i="20"/>
  <c r="CA301" i="20"/>
  <c r="CA297" i="20"/>
  <c r="CA358" i="20"/>
  <c r="CA322" i="20"/>
  <c r="CA318" i="20"/>
  <c r="CA314" i="20"/>
  <c r="CA310" i="20"/>
  <c r="CA306" i="20"/>
  <c r="CA302" i="20"/>
  <c r="CA298" i="20"/>
  <c r="CA294" i="20"/>
  <c r="CA323" i="20"/>
  <c r="CA319" i="20"/>
  <c r="CA315" i="20"/>
  <c r="CA311" i="20"/>
  <c r="CA307" i="20"/>
  <c r="CA303" i="20"/>
  <c r="CA299" i="20"/>
  <c r="CA295" i="20"/>
  <c r="CA296" i="20"/>
  <c r="CA293" i="20"/>
  <c r="CA289" i="20"/>
  <c r="CA285" i="20"/>
  <c r="CA281" i="20"/>
  <c r="CA277" i="20"/>
  <c r="CA273" i="20"/>
  <c r="CA269" i="20"/>
  <c r="CA265" i="20"/>
  <c r="CA261" i="20"/>
  <c r="CA257" i="20"/>
  <c r="CA253" i="20"/>
  <c r="CA249" i="20"/>
  <c r="CA245" i="20"/>
  <c r="CA241" i="20"/>
  <c r="CA237" i="20"/>
  <c r="CA290" i="20"/>
  <c r="CA286" i="20"/>
  <c r="CA282" i="20"/>
  <c r="CA278" i="20"/>
  <c r="CA274" i="20"/>
  <c r="CA270" i="20"/>
  <c r="CA266" i="20"/>
  <c r="CA262" i="20"/>
  <c r="CA258" i="20"/>
  <c r="CA254" i="20"/>
  <c r="CA250" i="20"/>
  <c r="CA246" i="20"/>
  <c r="CA242" i="20"/>
  <c r="CA238" i="20"/>
  <c r="CA291" i="20"/>
  <c r="CA287" i="20"/>
  <c r="CA283" i="20"/>
  <c r="CA279" i="20"/>
  <c r="CA275" i="20"/>
  <c r="CA271" i="20"/>
  <c r="CA267" i="20"/>
  <c r="CA263" i="20"/>
  <c r="CA259" i="20"/>
  <c r="CA255" i="20"/>
  <c r="CA251" i="20"/>
  <c r="CA247" i="20"/>
  <c r="CA243" i="20"/>
  <c r="CA280" i="20"/>
  <c r="CA248" i="20"/>
  <c r="CA240" i="20"/>
  <c r="CA205" i="20"/>
  <c r="CA202" i="20"/>
  <c r="CA200" i="20"/>
  <c r="CA276" i="20"/>
  <c r="CA244" i="20"/>
  <c r="CA231" i="20"/>
  <c r="CA227" i="20"/>
  <c r="CA223" i="20"/>
  <c r="CA219" i="20"/>
  <c r="CA215" i="20"/>
  <c r="CA209" i="20"/>
  <c r="CA272" i="20"/>
  <c r="CA235" i="20"/>
  <c r="CA213" i="20"/>
  <c r="CA206" i="20"/>
  <c r="CA203" i="20"/>
  <c r="CA256" i="20"/>
  <c r="CA239" i="20"/>
  <c r="CA268" i="20"/>
  <c r="CA236" i="20"/>
  <c r="CA232" i="20"/>
  <c r="CA228" i="20"/>
  <c r="CA224" i="20"/>
  <c r="CA220" i="20"/>
  <c r="CA216" i="20"/>
  <c r="CA210" i="20"/>
  <c r="CA264" i="20"/>
  <c r="CA214" i="20"/>
  <c r="CA204" i="20"/>
  <c r="CA292" i="20"/>
  <c r="CA260" i="20"/>
  <c r="CA233" i="20"/>
  <c r="CA229" i="20"/>
  <c r="CA225" i="20"/>
  <c r="CA221" i="20"/>
  <c r="CA217" i="20"/>
  <c r="CA211" i="20"/>
  <c r="CA207" i="20"/>
  <c r="CA288" i="20"/>
  <c r="CA201" i="20"/>
  <c r="CA230" i="20"/>
  <c r="CA208" i="20"/>
  <c r="CA222" i="20"/>
  <c r="CA252" i="20"/>
  <c r="CA226" i="20"/>
  <c r="CA212" i="20"/>
  <c r="CA284" i="20"/>
  <c r="CA234" i="20"/>
  <c r="CA218" i="20"/>
  <c r="BZ176" i="21"/>
  <c r="BZ123" i="22" s="1"/>
  <c r="BZ56" i="23"/>
  <c r="BZ98" i="22"/>
  <c r="BZ85" i="23"/>
  <c r="BZ152" i="22"/>
  <c r="BZ168" i="21"/>
  <c r="BZ115" i="22" s="1"/>
  <c r="BZ90" i="22"/>
  <c r="BZ49" i="21"/>
  <c r="BZ178" i="21"/>
  <c r="BZ58" i="23"/>
  <c r="BZ100" i="22"/>
  <c r="BZ59" i="22"/>
  <c r="BZ469" i="21"/>
  <c r="BZ330" i="22" s="1"/>
  <c r="BZ51" i="22"/>
  <c r="BZ461" i="21"/>
  <c r="BZ83" i="21"/>
  <c r="BZ58" i="22"/>
  <c r="BZ468" i="21"/>
  <c r="BZ329" i="22" s="1"/>
  <c r="BZ52" i="22"/>
  <c r="BZ225" i="22"/>
  <c r="BZ138" i="23"/>
  <c r="BZ209" i="22"/>
  <c r="BZ122" i="23"/>
  <c r="BZ186" i="23"/>
  <c r="BZ273" i="22"/>
  <c r="BZ36" i="23"/>
  <c r="BZ67" i="22"/>
  <c r="BZ477" i="21"/>
  <c r="BZ172" i="23"/>
  <c r="BZ259" i="22"/>
  <c r="BZ180" i="23"/>
  <c r="BZ267" i="22"/>
  <c r="BY388" i="21"/>
  <c r="BY283" i="22"/>
  <c r="BX14" i="23"/>
  <c r="BX22" i="22"/>
  <c r="BY404" i="21"/>
  <c r="BX9" i="21"/>
  <c r="BX326" i="22"/>
  <c r="BX214" i="23"/>
  <c r="BY220" i="23"/>
  <c r="BY338" i="22"/>
  <c r="BV198" i="23"/>
  <c r="BV293" i="22"/>
  <c r="BZ52" i="23"/>
  <c r="BZ94" i="22"/>
  <c r="BZ418" i="21"/>
  <c r="BZ46" i="23"/>
  <c r="BZ82" i="22"/>
  <c r="BZ160" i="21"/>
  <c r="BZ107" i="22" s="1"/>
  <c r="BZ23" i="21"/>
  <c r="BZ173" i="21"/>
  <c r="BZ401" i="21" s="1"/>
  <c r="BZ53" i="23"/>
  <c r="BZ95" i="22"/>
  <c r="BZ42" i="22"/>
  <c r="BZ452" i="21"/>
  <c r="BZ313" i="22" s="1"/>
  <c r="BZ64" i="23"/>
  <c r="BZ79" i="23" s="1"/>
  <c r="BZ131" i="22"/>
  <c r="BZ146" i="22" s="1"/>
  <c r="BZ241" i="21"/>
  <c r="BZ238" i="21"/>
  <c r="BZ226" i="21"/>
  <c r="BZ223" i="21"/>
  <c r="BZ260" i="21" s="1"/>
  <c r="BZ168" i="22" s="1"/>
  <c r="BZ219" i="21"/>
  <c r="BZ222" i="21"/>
  <c r="BZ259" i="21" s="1"/>
  <c r="BZ167" i="22" s="1"/>
  <c r="BZ218" i="21"/>
  <c r="BZ235" i="21"/>
  <c r="BZ419" i="21"/>
  <c r="BZ56" i="22"/>
  <c r="BZ88" i="21"/>
  <c r="BZ466" i="21"/>
  <c r="BZ67" i="23"/>
  <c r="BZ134" i="22"/>
  <c r="BZ43" i="22"/>
  <c r="BZ453" i="21"/>
  <c r="BZ314" i="22" s="1"/>
  <c r="BZ470" i="21"/>
  <c r="BZ331" i="22" s="1"/>
  <c r="BZ60" i="22"/>
  <c r="BZ110" i="23"/>
  <c r="BZ197" i="22"/>
  <c r="BZ136" i="23"/>
  <c r="BZ316" i="21"/>
  <c r="BZ223" i="22"/>
  <c r="BZ112" i="23"/>
  <c r="BZ199" i="22"/>
  <c r="BZ177" i="23"/>
  <c r="BZ264" i="22"/>
  <c r="BZ181" i="23"/>
  <c r="BZ268" i="22"/>
  <c r="BZ64" i="22"/>
  <c r="BZ33" i="23"/>
  <c r="BZ474" i="21"/>
  <c r="BW89" i="23"/>
  <c r="BW170" i="22"/>
  <c r="BW271" i="21"/>
  <c r="BY11" i="23"/>
  <c r="BY11" i="22"/>
  <c r="BY402" i="21"/>
  <c r="BY431" i="21"/>
  <c r="BY33" i="22"/>
  <c r="BY64" i="21"/>
  <c r="BY25" i="23"/>
  <c r="BY283" i="21"/>
  <c r="BY78" i="22"/>
  <c r="BY287" i="22"/>
  <c r="BY197" i="23"/>
  <c r="BZ73" i="23"/>
  <c r="BZ140" i="22"/>
  <c r="BZ250" i="21"/>
  <c r="BZ158" i="22" s="1"/>
  <c r="BZ207" i="22"/>
  <c r="BZ120" i="23"/>
  <c r="BZ60" i="23"/>
  <c r="BZ102" i="22"/>
  <c r="BZ29" i="22"/>
  <c r="BZ21" i="23"/>
  <c r="BZ28" i="23"/>
  <c r="BZ459" i="21"/>
  <c r="BZ49" i="22"/>
  <c r="BZ88" i="23"/>
  <c r="BZ165" i="22"/>
  <c r="BX185" i="23"/>
  <c r="BX87" i="23"/>
  <c r="BX93" i="23"/>
  <c r="BX90" i="23"/>
  <c r="BX99" i="23"/>
  <c r="CB5" i="23"/>
  <c r="CB5" i="22"/>
  <c r="CB161" i="3"/>
  <c r="CB236" i="21" s="1"/>
  <c r="CB273" i="21" s="1"/>
  <c r="CB159" i="3"/>
  <c r="CB155" i="3"/>
  <c r="CB157" i="3"/>
  <c r="CB153" i="3"/>
  <c r="CB7" i="3" s="1"/>
  <c r="CB151" i="3"/>
  <c r="CB149" i="3"/>
  <c r="CB147" i="3"/>
  <c r="CB136" i="3"/>
  <c r="CB133" i="3"/>
  <c r="CB126" i="3"/>
  <c r="CB101" i="3"/>
  <c r="CB94" i="3"/>
  <c r="CB92" i="3"/>
  <c r="CB90" i="3"/>
  <c r="CB88" i="3"/>
  <c r="CB86" i="3"/>
  <c r="CB78" i="3"/>
  <c r="CB51" i="3"/>
  <c r="CB49" i="3"/>
  <c r="CB47" i="3"/>
  <c r="CB45" i="3"/>
  <c r="CB43" i="3"/>
  <c r="CB5" i="21"/>
  <c r="CB139" i="3"/>
  <c r="CB129" i="3"/>
  <c r="CB121" i="3"/>
  <c r="CB118" i="3"/>
  <c r="CB116" i="3"/>
  <c r="CB114" i="3"/>
  <c r="CB112" i="3"/>
  <c r="CB110" i="3"/>
  <c r="CB104" i="3"/>
  <c r="CB83" i="3"/>
  <c r="CB81" i="3"/>
  <c r="CB72" i="3"/>
  <c r="CB70" i="3"/>
  <c r="CB68" i="3"/>
  <c r="CB66" i="3"/>
  <c r="CB64" i="3"/>
  <c r="CB27" i="3"/>
  <c r="CB124" i="3"/>
  <c r="CB107" i="3"/>
  <c r="CB99" i="3"/>
  <c r="CB76" i="3"/>
  <c r="CB61" i="3"/>
  <c r="CB59" i="3"/>
  <c r="CB57" i="3"/>
  <c r="CB55" i="3"/>
  <c r="CB40" i="3"/>
  <c r="CB38" i="3"/>
  <c r="CB36" i="3"/>
  <c r="CB34" i="3"/>
  <c r="CB32" i="3"/>
  <c r="CB137" i="3"/>
  <c r="CB134" i="3"/>
  <c r="CB127" i="3"/>
  <c r="CB102" i="3"/>
  <c r="CB79" i="3"/>
  <c r="CB140" i="3"/>
  <c r="CB130" i="3"/>
  <c r="CB122" i="3"/>
  <c r="CB105" i="3"/>
  <c r="CB95" i="3"/>
  <c r="CB93" i="3"/>
  <c r="CB91" i="3"/>
  <c r="CB89" i="3"/>
  <c r="CB87" i="3"/>
  <c r="CB50" i="3"/>
  <c r="CB48" i="3"/>
  <c r="CB46" i="3"/>
  <c r="CB44" i="3"/>
  <c r="CB42" i="3"/>
  <c r="CB26" i="3"/>
  <c r="CB135" i="3"/>
  <c r="CB125" i="3"/>
  <c r="CB117" i="3"/>
  <c r="CB115" i="3"/>
  <c r="CB113" i="3"/>
  <c r="CB111" i="3"/>
  <c r="CB109" i="3"/>
  <c r="CB100" i="3"/>
  <c r="CB84" i="3"/>
  <c r="CB82" i="3"/>
  <c r="CB77" i="3"/>
  <c r="CB73" i="3"/>
  <c r="CB71" i="3"/>
  <c r="CB69" i="3"/>
  <c r="CB67" i="3"/>
  <c r="CB65" i="3"/>
  <c r="CB56" i="3"/>
  <c r="CB21" i="3"/>
  <c r="CB58" i="3"/>
  <c r="CB128" i="3"/>
  <c r="CB20" i="3"/>
  <c r="CB141" i="3"/>
  <c r="CB80" i="3"/>
  <c r="CB24" i="3"/>
  <c r="CB28" i="3"/>
  <c r="CB22" i="3"/>
  <c r="CB103" i="3"/>
  <c r="CB62" i="3"/>
  <c r="CB54" i="3"/>
  <c r="CB123" i="3"/>
  <c r="CB98" i="3"/>
  <c r="CB143" i="3"/>
  <c r="CB106" i="3"/>
  <c r="CB60" i="3"/>
  <c r="CB23" i="3"/>
  <c r="CB132" i="3"/>
  <c r="CB25" i="3"/>
  <c r="CB39" i="3"/>
  <c r="CB37" i="3"/>
  <c r="CB35" i="3"/>
  <c r="CB33" i="3"/>
  <c r="CB29" i="3"/>
  <c r="CB138" i="3"/>
  <c r="BV92" i="23"/>
  <c r="BV274" i="21"/>
  <c r="BV179" i="22"/>
  <c r="BZ288" i="22"/>
  <c r="BZ393" i="21"/>
  <c r="BZ91" i="22"/>
  <c r="BZ169" i="21"/>
  <c r="BZ116" i="22" s="1"/>
  <c r="BZ57" i="22"/>
  <c r="BZ467" i="21"/>
  <c r="BZ328" i="22" s="1"/>
  <c r="BZ245" i="21"/>
  <c r="BZ153" i="22" s="1"/>
  <c r="BZ68" i="23"/>
  <c r="BZ135" i="22"/>
  <c r="BZ30" i="21"/>
  <c r="BZ248" i="21"/>
  <c r="BZ156" i="22" s="1"/>
  <c r="BZ71" i="23"/>
  <c r="BZ138" i="22"/>
  <c r="BZ417" i="21"/>
  <c r="BZ253" i="21"/>
  <c r="BZ161" i="22" s="1"/>
  <c r="BZ76" i="23"/>
  <c r="BZ143" i="22"/>
  <c r="BZ242" i="21"/>
  <c r="BZ65" i="23"/>
  <c r="BZ66" i="23" s="1"/>
  <c r="BZ132" i="22"/>
  <c r="BZ133" i="22" s="1"/>
  <c r="BZ206" i="21"/>
  <c r="BZ156" i="23"/>
  <c r="BZ243" i="22"/>
  <c r="BZ121" i="23"/>
  <c r="BZ208" i="22"/>
  <c r="BZ107" i="23"/>
  <c r="BZ194" i="22"/>
  <c r="BZ35" i="23"/>
  <c r="BZ66" i="22"/>
  <c r="BZ476" i="21"/>
  <c r="BZ475" i="21"/>
  <c r="BZ65" i="22"/>
  <c r="BZ34" i="23"/>
  <c r="BZ62" i="22"/>
  <c r="BZ31" i="23"/>
  <c r="BY218" i="23"/>
  <c r="BY336" i="22"/>
  <c r="BY298" i="22"/>
  <c r="BY203" i="23"/>
  <c r="BY82" i="23"/>
  <c r="BY255" i="21"/>
  <c r="BY149" i="22"/>
  <c r="BY272" i="21"/>
  <c r="BY256" i="21"/>
  <c r="BY263" i="21"/>
  <c r="BY362" i="21"/>
  <c r="BY378" i="21"/>
  <c r="BY280" i="21"/>
  <c r="CA94" i="23"/>
  <c r="CA181" i="22"/>
  <c r="BY409" i="21"/>
  <c r="BY216" i="23"/>
  <c r="BY334" i="22"/>
  <c r="BY335" i="22"/>
  <c r="BY217" i="23"/>
  <c r="BZ429" i="21"/>
  <c r="BW328" i="21"/>
  <c r="BW227" i="22"/>
  <c r="BW140" i="23"/>
  <c r="BZ444" i="21"/>
  <c r="BZ305" i="22" s="1"/>
  <c r="BZ34" i="22"/>
  <c r="BZ66" i="21"/>
  <c r="BZ211" i="22"/>
  <c r="BZ124" i="23"/>
  <c r="BZ133" i="23"/>
  <c r="BZ220" i="22"/>
  <c r="BZ315" i="21"/>
  <c r="BX211" i="23"/>
  <c r="BX309" i="22"/>
  <c r="BY212" i="23"/>
  <c r="BY320" i="22"/>
  <c r="BZ45" i="23"/>
  <c r="BZ81" i="22"/>
  <c r="CA215" i="14"/>
  <c r="BY411" i="21"/>
  <c r="BY123" i="22"/>
  <c r="BX201" i="23"/>
  <c r="BX296" i="22"/>
  <c r="BZ40" i="22"/>
  <c r="BZ450" i="21"/>
  <c r="BZ311" i="22" s="1"/>
  <c r="BZ141" i="22"/>
  <c r="BZ251" i="21"/>
  <c r="BZ159" i="22" s="1"/>
  <c r="BZ74" i="23"/>
  <c r="BZ177" i="21"/>
  <c r="BZ124" i="22" s="1"/>
  <c r="BZ57" i="23"/>
  <c r="BZ99" i="22"/>
  <c r="BZ44" i="22"/>
  <c r="BZ454" i="21"/>
  <c r="BZ315" i="22" s="1"/>
  <c r="BZ246" i="21"/>
  <c r="BZ154" i="22" s="1"/>
  <c r="BZ136" i="22"/>
  <c r="BZ69" i="23"/>
  <c r="BZ12" i="23"/>
  <c r="BZ15" i="22"/>
  <c r="BZ249" i="21"/>
  <c r="BZ157" i="22" s="1"/>
  <c r="BZ72" i="23"/>
  <c r="BZ139" i="22"/>
  <c r="BZ405" i="21"/>
  <c r="BZ421" i="21"/>
  <c r="BZ252" i="21"/>
  <c r="BZ160" i="22" s="1"/>
  <c r="BZ75" i="23"/>
  <c r="BZ142" i="22"/>
  <c r="BZ157" i="23"/>
  <c r="BZ244" i="22"/>
  <c r="BZ137" i="23"/>
  <c r="BZ224" i="22"/>
  <c r="BZ116" i="23"/>
  <c r="BZ203" i="22"/>
  <c r="BZ206" i="22"/>
  <c r="BZ119" i="23"/>
  <c r="BZ115" i="23"/>
  <c r="BZ202" i="22"/>
  <c r="BZ109" i="23"/>
  <c r="BZ196" i="22"/>
  <c r="BY13" i="23"/>
  <c r="BY16" i="22"/>
  <c r="BX321" i="21"/>
  <c r="BX131" i="23"/>
  <c r="BX218" i="22"/>
  <c r="BV344" i="21"/>
  <c r="BV147" i="23"/>
  <c r="BV234" i="22"/>
  <c r="BX186" i="22"/>
  <c r="BX164" i="22"/>
  <c r="BX180" i="22"/>
  <c r="BX171" i="22"/>
  <c r="BX272" i="22"/>
  <c r="BY312" i="21"/>
  <c r="BY118" i="23"/>
  <c r="BY205" i="22"/>
  <c r="CA239" i="22"/>
  <c r="CA275" i="22"/>
  <c r="CA228" i="22"/>
  <c r="CA262" i="22"/>
  <c r="CA241" i="22"/>
  <c r="CA230" i="22"/>
  <c r="CA251" i="22"/>
  <c r="CA235" i="22"/>
  <c r="CA237" i="22"/>
  <c r="BW205" i="23"/>
  <c r="BW300" i="22"/>
  <c r="BY17" i="23"/>
  <c r="BY25" i="22"/>
  <c r="BY432" i="21"/>
  <c r="BY30" i="23"/>
  <c r="BY55" i="22"/>
  <c r="BX213" i="23"/>
  <c r="BX321" i="22"/>
  <c r="CA3" i="21"/>
  <c r="CA3" i="23"/>
  <c r="CA3" i="22"/>
  <c r="CA4" i="21"/>
  <c r="CA4" i="23"/>
  <c r="CA4" i="22"/>
  <c r="AX3" i="21"/>
  <c r="AX3" i="23"/>
  <c r="AX3" i="22"/>
  <c r="CA10" i="20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CB3" i="3"/>
  <c r="CB4" i="3"/>
  <c r="CA6" i="20"/>
  <c r="CA4" i="20"/>
  <c r="CC5" i="3"/>
  <c r="CB5" i="14"/>
  <c r="CB5" i="20"/>
  <c r="CA417" i="21" l="1"/>
  <c r="BZ430" i="21"/>
  <c r="CA422" i="21"/>
  <c r="BZ410" i="21"/>
  <c r="BY426" i="21"/>
  <c r="BY297" i="22" s="1"/>
  <c r="BX202" i="23"/>
  <c r="BZ390" i="21"/>
  <c r="BZ284" i="22" s="1"/>
  <c r="BY400" i="21"/>
  <c r="BY199" i="23" s="1"/>
  <c r="CA421" i="21"/>
  <c r="BZ433" i="21"/>
  <c r="CA418" i="21"/>
  <c r="CA419" i="21"/>
  <c r="CA424" i="21"/>
  <c r="BZ219" i="23"/>
  <c r="BZ337" i="22"/>
  <c r="BZ256" i="21"/>
  <c r="BZ280" i="21"/>
  <c r="BZ255" i="21"/>
  <c r="BZ362" i="21"/>
  <c r="BZ378" i="21"/>
  <c r="BZ263" i="21"/>
  <c r="BZ82" i="23"/>
  <c r="BZ149" i="22"/>
  <c r="BZ272" i="21"/>
  <c r="BZ298" i="22"/>
  <c r="BZ203" i="23"/>
  <c r="CA65" i="23"/>
  <c r="CA66" i="23" s="1"/>
  <c r="CA132" i="22"/>
  <c r="CA133" i="22" s="1"/>
  <c r="CA206" i="21"/>
  <c r="CA242" i="21"/>
  <c r="CA44" i="22"/>
  <c r="CA454" i="21"/>
  <c r="CA315" i="22" s="1"/>
  <c r="CA115" i="23"/>
  <c r="CA202" i="22"/>
  <c r="CA60" i="22"/>
  <c r="CA470" i="21"/>
  <c r="CA331" i="22" s="1"/>
  <c r="CA49" i="21"/>
  <c r="CA127" i="23"/>
  <c r="CA214" i="22"/>
  <c r="CA207" i="22"/>
  <c r="CA120" i="23"/>
  <c r="CA475" i="21"/>
  <c r="CA34" i="23"/>
  <c r="CA65" i="22"/>
  <c r="CA267" i="22"/>
  <c r="CA180" i="23"/>
  <c r="CA203" i="22"/>
  <c r="CA116" i="23"/>
  <c r="CA52" i="23"/>
  <c r="CA94" i="22"/>
  <c r="BZ435" i="21"/>
  <c r="BZ415" i="21"/>
  <c r="BZ427" i="21"/>
  <c r="CA70" i="23"/>
  <c r="CA137" i="22"/>
  <c r="CA247" i="21"/>
  <c r="CA155" i="22" s="1"/>
  <c r="CA160" i="21"/>
  <c r="CA107" i="22" s="1"/>
  <c r="CA46" i="23"/>
  <c r="CA82" i="22"/>
  <c r="CA61" i="23"/>
  <c r="CA103" i="22"/>
  <c r="BZ402" i="21"/>
  <c r="CB363" i="21"/>
  <c r="CB99" i="21"/>
  <c r="CB70" i="21"/>
  <c r="CB381" i="21"/>
  <c r="CB301" i="21"/>
  <c r="CB292" i="21"/>
  <c r="CB149" i="21"/>
  <c r="CB194" i="21" s="1"/>
  <c r="CB146" i="21"/>
  <c r="CB130" i="21"/>
  <c r="CB123" i="21"/>
  <c r="CB122" i="21"/>
  <c r="CB379" i="21"/>
  <c r="CB98" i="21"/>
  <c r="CB371" i="21"/>
  <c r="CB374" i="21" s="1"/>
  <c r="CB373" i="21"/>
  <c r="CB353" i="21"/>
  <c r="CB339" i="21"/>
  <c r="CB306" i="21"/>
  <c r="CB295" i="21"/>
  <c r="CB159" i="21"/>
  <c r="CB106" i="22" s="1"/>
  <c r="CB154" i="21"/>
  <c r="CB199" i="21" s="1"/>
  <c r="CB144" i="21"/>
  <c r="CB189" i="21" s="1"/>
  <c r="CB137" i="21"/>
  <c r="CB182" i="21" s="1"/>
  <c r="CB125" i="21"/>
  <c r="CB115" i="21"/>
  <c r="CB97" i="21"/>
  <c r="CB310" i="21"/>
  <c r="CB294" i="21"/>
  <c r="CB165" i="21"/>
  <c r="CB112" i="22" s="1"/>
  <c r="CB150" i="21"/>
  <c r="CB195" i="21" s="1"/>
  <c r="CB141" i="21"/>
  <c r="CB186" i="21" s="1"/>
  <c r="CB129" i="21"/>
  <c r="CB124" i="21"/>
  <c r="CB116" i="21"/>
  <c r="CB365" i="21"/>
  <c r="CB331" i="21"/>
  <c r="CB324" i="21"/>
  <c r="CB317" i="21"/>
  <c r="CB314" i="21"/>
  <c r="CB309" i="21"/>
  <c r="CB15" i="21"/>
  <c r="CB291" i="21"/>
  <c r="CB96" i="21"/>
  <c r="CB191" i="21"/>
  <c r="CB128" i="22" s="1"/>
  <c r="CB155" i="21"/>
  <c r="CB200" i="21" s="1"/>
  <c r="CB142" i="21"/>
  <c r="CB187" i="21" s="1"/>
  <c r="CB132" i="21"/>
  <c r="CB120" i="21"/>
  <c r="CB369" i="21"/>
  <c r="CB355" i="21"/>
  <c r="CB345" i="21"/>
  <c r="CB332" i="21"/>
  <c r="CB322" i="21"/>
  <c r="CB318" i="21"/>
  <c r="CB302" i="21"/>
  <c r="CB284" i="21"/>
  <c r="CB287" i="21"/>
  <c r="CB289" i="21"/>
  <c r="CB62" i="21"/>
  <c r="CB180" i="21"/>
  <c r="CB127" i="22" s="1"/>
  <c r="CB151" i="21"/>
  <c r="CB196" i="21" s="1"/>
  <c r="CB138" i="21"/>
  <c r="CB183" i="21" s="1"/>
  <c r="CB127" i="21"/>
  <c r="CB121" i="21"/>
  <c r="CB372" i="21"/>
  <c r="CB354" i="21"/>
  <c r="CB357" i="21" s="1"/>
  <c r="CB352" i="21"/>
  <c r="CB347" i="21"/>
  <c r="CB340" i="21"/>
  <c r="CB338" i="21"/>
  <c r="CB333" i="21"/>
  <c r="CB319" i="21"/>
  <c r="CB307" i="21"/>
  <c r="CB305" i="21"/>
  <c r="CB296" i="21"/>
  <c r="CB290" i="21"/>
  <c r="CB172" i="21"/>
  <c r="CB119" i="22" s="1"/>
  <c r="CB152" i="21"/>
  <c r="CB197" i="21" s="1"/>
  <c r="CB147" i="21"/>
  <c r="CB192" i="21" s="1"/>
  <c r="CB135" i="21"/>
  <c r="CB133" i="21"/>
  <c r="CB117" i="21"/>
  <c r="CB370" i="21"/>
  <c r="CB356" i="21"/>
  <c r="CB337" i="21"/>
  <c r="CB335" i="21"/>
  <c r="CB329" i="21"/>
  <c r="CB308" i="21"/>
  <c r="CB293" i="21"/>
  <c r="CB300" i="21"/>
  <c r="CB95" i="21"/>
  <c r="CB148" i="21"/>
  <c r="CB193" i="21" s="1"/>
  <c r="CB143" i="21"/>
  <c r="CB188" i="21" s="1"/>
  <c r="CB140" i="21"/>
  <c r="CB185" i="21" s="1"/>
  <c r="CB131" i="21"/>
  <c r="CB118" i="21"/>
  <c r="CB114" i="21"/>
  <c r="CB108" i="21"/>
  <c r="CB230" i="21"/>
  <c r="CB267" i="21" s="1"/>
  <c r="CB175" i="22" s="1"/>
  <c r="CB216" i="21"/>
  <c r="CB212" i="21"/>
  <c r="CB91" i="21"/>
  <c r="CB12" i="21"/>
  <c r="CB77" i="21"/>
  <c r="CB51" i="21"/>
  <c r="CB36" i="21"/>
  <c r="CB45" i="21"/>
  <c r="CB288" i="21"/>
  <c r="CB109" i="21"/>
  <c r="CB232" i="21"/>
  <c r="CB269" i="21" s="1"/>
  <c r="CB177" i="22" s="1"/>
  <c r="CB221" i="21"/>
  <c r="CB258" i="21" s="1"/>
  <c r="CB166" i="22" s="1"/>
  <c r="CB208" i="21"/>
  <c r="CB89" i="21"/>
  <c r="CB244" i="21"/>
  <c r="CB79" i="21"/>
  <c r="CB55" i="21"/>
  <c r="CB24" i="21"/>
  <c r="CB39" i="21"/>
  <c r="CB41" i="21"/>
  <c r="CB100" i="21"/>
  <c r="CB229" i="21"/>
  <c r="CB266" i="21" s="1"/>
  <c r="CB174" i="22" s="1"/>
  <c r="CB214" i="21"/>
  <c r="CB204" i="21"/>
  <c r="CB92" i="21"/>
  <c r="CB60" i="21"/>
  <c r="CB80" i="21"/>
  <c r="CB58" i="21"/>
  <c r="CB50" i="21"/>
  <c r="CB28" i="21"/>
  <c r="CB26" i="21"/>
  <c r="CB42" i="21"/>
  <c r="CB73" i="21"/>
  <c r="CB19" i="21"/>
  <c r="CB19" i="22" s="1"/>
  <c r="CB303" i="21"/>
  <c r="CB231" i="21"/>
  <c r="CB268" i="21" s="1"/>
  <c r="CB176" i="22" s="1"/>
  <c r="CB209" i="21"/>
  <c r="CB205" i="21"/>
  <c r="CB90" i="21"/>
  <c r="CB61" i="21"/>
  <c r="CB78" i="21"/>
  <c r="CB54" i="21"/>
  <c r="CB25" i="21"/>
  <c r="CB31" i="21"/>
  <c r="CB44" i="21"/>
  <c r="CB367" i="21"/>
  <c r="CB153" i="21"/>
  <c r="CB198" i="21" s="1"/>
  <c r="CB228" i="21"/>
  <c r="CB265" i="21" s="1"/>
  <c r="CB173" i="22" s="1"/>
  <c r="CB213" i="21"/>
  <c r="CB86" i="21"/>
  <c r="CB264" i="21"/>
  <c r="CB53" i="21"/>
  <c r="CB32" i="21"/>
  <c r="CB27" i="21"/>
  <c r="CB46" i="21"/>
  <c r="CB76" i="21"/>
  <c r="CB139" i="21"/>
  <c r="CB184" i="21" s="1"/>
  <c r="CB220" i="21"/>
  <c r="CB210" i="21"/>
  <c r="CB84" i="21"/>
  <c r="CB13" i="21"/>
  <c r="CB52" i="21"/>
  <c r="CB33" i="21"/>
  <c r="CB47" i="21"/>
  <c r="CB136" i="21"/>
  <c r="CB181" i="21" s="1"/>
  <c r="CB227" i="21"/>
  <c r="CB211" i="21"/>
  <c r="CB85" i="21"/>
  <c r="CB257" i="21"/>
  <c r="CB68" i="21"/>
  <c r="CB35" i="22" s="1"/>
  <c r="CB56" i="21"/>
  <c r="CB34" i="21"/>
  <c r="CB40" i="21"/>
  <c r="CB417" i="21" s="1"/>
  <c r="CB67" i="21"/>
  <c r="CB43" i="21"/>
  <c r="CB72" i="21"/>
  <c r="CB394" i="21"/>
  <c r="CB297" i="21"/>
  <c r="CB128" i="21"/>
  <c r="CB82" i="21"/>
  <c r="CB93" i="21"/>
  <c r="CB57" i="21"/>
  <c r="CB74" i="21"/>
  <c r="CB17" i="21"/>
  <c r="CB20" i="21"/>
  <c r="CB20" i="22" s="1"/>
  <c r="CB18" i="21"/>
  <c r="CB18" i="22" s="1"/>
  <c r="CB397" i="21"/>
  <c r="CB291" i="22" s="1"/>
  <c r="CB215" i="21"/>
  <c r="CB207" i="21"/>
  <c r="CB395" i="21"/>
  <c r="CB289" i="22" s="1"/>
  <c r="CB75" i="21"/>
  <c r="CB35" i="21"/>
  <c r="CB396" i="21"/>
  <c r="CB290" i="22" s="1"/>
  <c r="CB230" i="22"/>
  <c r="CB237" i="22"/>
  <c r="CB275" i="22"/>
  <c r="CB235" i="22"/>
  <c r="CB251" i="22"/>
  <c r="CB241" i="22"/>
  <c r="CB262" i="22"/>
  <c r="CB239" i="22"/>
  <c r="CB228" i="22"/>
  <c r="BZ217" i="23"/>
  <c r="BZ335" i="22"/>
  <c r="BZ22" i="21"/>
  <c r="BZ15" i="23"/>
  <c r="BZ23" i="22"/>
  <c r="BZ220" i="23"/>
  <c r="BZ338" i="22"/>
  <c r="BY213" i="23"/>
  <c r="BY321" i="22"/>
  <c r="BY407" i="21"/>
  <c r="CA39" i="22"/>
  <c r="CA449" i="21"/>
  <c r="CA71" i="21"/>
  <c r="CA23" i="21"/>
  <c r="CA40" i="22"/>
  <c r="CA450" i="21"/>
  <c r="CA311" i="22" s="1"/>
  <c r="CA111" i="21"/>
  <c r="CA75" i="22"/>
  <c r="CA42" i="23"/>
  <c r="CA12" i="22"/>
  <c r="CA11" i="21"/>
  <c r="CA103" i="23"/>
  <c r="CA190" i="22"/>
  <c r="CA68" i="23"/>
  <c r="CA135" i="22"/>
  <c r="CA245" i="21"/>
  <c r="CA153" i="22" s="1"/>
  <c r="CA47" i="22"/>
  <c r="CA457" i="21"/>
  <c r="CA318" i="22" s="1"/>
  <c r="CA437" i="21"/>
  <c r="CA19" i="23"/>
  <c r="CA27" i="22"/>
  <c r="CA151" i="23"/>
  <c r="CA238" i="22"/>
  <c r="CA170" i="21"/>
  <c r="CA117" i="22" s="1"/>
  <c r="CA92" i="22"/>
  <c r="CA181" i="23"/>
  <c r="CA268" i="22"/>
  <c r="CA108" i="23"/>
  <c r="CA195" i="22"/>
  <c r="CA186" i="23"/>
  <c r="CA273" i="22"/>
  <c r="CA121" i="23"/>
  <c r="CA208" i="22"/>
  <c r="CA157" i="23"/>
  <c r="CA244" i="22"/>
  <c r="CA21" i="23"/>
  <c r="CA29" i="22"/>
  <c r="BX89" i="23"/>
  <c r="BX170" i="22"/>
  <c r="BX271" i="21"/>
  <c r="BZ17" i="23"/>
  <c r="BZ25" i="22"/>
  <c r="BZ322" i="22"/>
  <c r="CA53" i="22"/>
  <c r="CA32" i="23"/>
  <c r="CA63" i="22"/>
  <c r="CA473" i="21"/>
  <c r="CA106" i="23"/>
  <c r="CA193" i="22"/>
  <c r="CA299" i="21"/>
  <c r="CA264" i="22"/>
  <c r="CA177" i="23"/>
  <c r="CA174" i="21"/>
  <c r="CA121" i="22" s="1"/>
  <c r="CA54" i="23"/>
  <c r="CA96" i="22"/>
  <c r="CA137" i="23"/>
  <c r="CA224" i="22"/>
  <c r="CA138" i="23"/>
  <c r="CA225" i="22"/>
  <c r="CB181" i="22"/>
  <c r="CB94" i="23"/>
  <c r="BZ434" i="21"/>
  <c r="BV95" i="23"/>
  <c r="BV359" i="21"/>
  <c r="BV375" i="21"/>
  <c r="BV182" i="22"/>
  <c r="BV277" i="21"/>
  <c r="CB141" i="23"/>
  <c r="CB164" i="23"/>
  <c r="CB143" i="23"/>
  <c r="CB188" i="23"/>
  <c r="CB148" i="23"/>
  <c r="CB175" i="23"/>
  <c r="CB152" i="23"/>
  <c r="CB150" i="23"/>
  <c r="CB154" i="23"/>
  <c r="BZ225" i="21"/>
  <c r="BZ234" i="21" s="1"/>
  <c r="BZ237" i="21" s="1"/>
  <c r="BZ145" i="22"/>
  <c r="BZ78" i="23"/>
  <c r="BZ462" i="21"/>
  <c r="BZ323" i="22" s="1"/>
  <c r="BZ411" i="21"/>
  <c r="BZ432" i="21"/>
  <c r="BZ13" i="23"/>
  <c r="BZ16" i="22"/>
  <c r="BZ389" i="21"/>
  <c r="CA152" i="22"/>
  <c r="CA85" i="23"/>
  <c r="CA420" i="21"/>
  <c r="CA110" i="23"/>
  <c r="CA197" i="22"/>
  <c r="CA51" i="22"/>
  <c r="CA461" i="21"/>
  <c r="CA83" i="21"/>
  <c r="CA252" i="21"/>
  <c r="CA160" i="22" s="1"/>
  <c r="CA75" i="23"/>
  <c r="CA142" i="22"/>
  <c r="CA444" i="21"/>
  <c r="CA305" i="22" s="1"/>
  <c r="CA34" i="22"/>
  <c r="CA66" i="21"/>
  <c r="CA315" i="21"/>
  <c r="CA133" i="23"/>
  <c r="CA220" i="22"/>
  <c r="CA13" i="22"/>
  <c r="CA161" i="21"/>
  <c r="CA108" i="22" s="1"/>
  <c r="CA47" i="23"/>
  <c r="CA83" i="22"/>
  <c r="CA245" i="22"/>
  <c r="CA158" i="23"/>
  <c r="CA176" i="21"/>
  <c r="CA123" i="22" s="1"/>
  <c r="CA56" i="23"/>
  <c r="CA98" i="22"/>
  <c r="CA162" i="21"/>
  <c r="CA109" i="22" s="1"/>
  <c r="CA48" i="23"/>
  <c r="CA84" i="22"/>
  <c r="CA209" i="22"/>
  <c r="CA122" i="23"/>
  <c r="CA81" i="22"/>
  <c r="CA45" i="23"/>
  <c r="CA156" i="23"/>
  <c r="CA243" i="22"/>
  <c r="CA119" i="23"/>
  <c r="CA206" i="22"/>
  <c r="CA172" i="23"/>
  <c r="CA259" i="22"/>
  <c r="BZ283" i="21"/>
  <c r="BZ78" i="22"/>
  <c r="BZ218" i="23"/>
  <c r="BZ336" i="22"/>
  <c r="BX9" i="23"/>
  <c r="BX9" i="22"/>
  <c r="BX8" i="21"/>
  <c r="BZ210" i="23"/>
  <c r="BZ308" i="22"/>
  <c r="BZ25" i="23"/>
  <c r="BZ33" i="22"/>
  <c r="BZ64" i="21"/>
  <c r="BY321" i="21"/>
  <c r="BY131" i="23"/>
  <c r="BY218" i="22"/>
  <c r="BV364" i="21"/>
  <c r="BV163" i="23"/>
  <c r="BV250" i="22"/>
  <c r="BZ134" i="23"/>
  <c r="BZ221" i="22"/>
  <c r="BY8" i="21"/>
  <c r="BY9" i="23"/>
  <c r="BY9" i="22"/>
  <c r="BZ135" i="23"/>
  <c r="BZ222" i="22"/>
  <c r="BZ11" i="23"/>
  <c r="BZ11" i="22"/>
  <c r="BZ9" i="21"/>
  <c r="BZ312" i="21"/>
  <c r="BZ118" i="23"/>
  <c r="BZ205" i="22"/>
  <c r="BX282" i="22"/>
  <c r="BX195" i="23"/>
  <c r="CA74" i="23"/>
  <c r="CA141" i="22"/>
  <c r="CA251" i="21"/>
  <c r="CA159" i="22" s="1"/>
  <c r="CA91" i="23"/>
  <c r="CA172" i="22"/>
  <c r="CA45" i="22"/>
  <c r="CA455" i="21"/>
  <c r="CA316" i="22" s="1"/>
  <c r="CA33" i="23"/>
  <c r="CA64" i="22"/>
  <c r="CA474" i="21"/>
  <c r="CA59" i="22"/>
  <c r="CA469" i="21"/>
  <c r="CA330" i="22" s="1"/>
  <c r="CA30" i="21"/>
  <c r="CA20" i="23"/>
  <c r="CA438" i="21"/>
  <c r="CA28" i="22"/>
  <c r="CA246" i="21"/>
  <c r="CA154" i="22" s="1"/>
  <c r="CA69" i="23"/>
  <c r="CA136" i="22"/>
  <c r="CA166" i="21"/>
  <c r="CA113" i="22" s="1"/>
  <c r="CA88" i="22"/>
  <c r="CA159" i="23"/>
  <c r="CA246" i="22"/>
  <c r="CA253" i="22"/>
  <c r="CA166" i="23"/>
  <c r="CA173" i="21"/>
  <c r="CA53" i="23"/>
  <c r="CA95" i="22"/>
  <c r="CA66" i="22"/>
  <c r="CA35" i="23"/>
  <c r="CA476" i="21"/>
  <c r="CA112" i="23"/>
  <c r="CA199" i="22"/>
  <c r="BY211" i="23"/>
  <c r="BY309" i="22"/>
  <c r="BZ299" i="22"/>
  <c r="BZ204" i="23"/>
  <c r="BY326" i="22"/>
  <c r="BY214" i="23"/>
  <c r="BY23" i="23"/>
  <c r="BY31" i="22"/>
  <c r="BX293" i="22"/>
  <c r="BX198" i="23"/>
  <c r="CA112" i="21"/>
  <c r="CA79" i="22" s="1"/>
  <c r="CA43" i="23"/>
  <c r="CA76" i="22"/>
  <c r="CA51" i="23"/>
  <c r="CA87" i="22"/>
  <c r="CB499" i="20"/>
  <c r="CB495" i="20"/>
  <c r="CB491" i="20"/>
  <c r="CB487" i="20"/>
  <c r="CB483" i="20"/>
  <c r="CB479" i="20"/>
  <c r="CB475" i="20"/>
  <c r="CB471" i="20"/>
  <c r="CB467" i="20"/>
  <c r="CB497" i="20"/>
  <c r="CB493" i="20"/>
  <c r="CB489" i="20"/>
  <c r="CB485" i="20"/>
  <c r="CB481" i="20"/>
  <c r="CB477" i="20"/>
  <c r="CB473" i="20"/>
  <c r="CB469" i="20"/>
  <c r="CB465" i="20"/>
  <c r="CB464" i="20"/>
  <c r="CB460" i="20"/>
  <c r="CB456" i="20"/>
  <c r="CB452" i="20"/>
  <c r="CB448" i="20"/>
  <c r="CB444" i="20"/>
  <c r="CB494" i="20"/>
  <c r="CB486" i="20"/>
  <c r="CB478" i="20"/>
  <c r="CB470" i="20"/>
  <c r="CB461" i="20"/>
  <c r="CB457" i="20"/>
  <c r="CB453" i="20"/>
  <c r="CB449" i="20"/>
  <c r="CB445" i="20"/>
  <c r="CB496" i="20"/>
  <c r="CB488" i="20"/>
  <c r="CB480" i="20"/>
  <c r="CB472" i="20"/>
  <c r="CB462" i="20"/>
  <c r="CB458" i="20"/>
  <c r="CB454" i="20"/>
  <c r="CB450" i="20"/>
  <c r="CB446" i="20"/>
  <c r="CB498" i="20"/>
  <c r="CB490" i="20"/>
  <c r="CB482" i="20"/>
  <c r="CB474" i="20"/>
  <c r="CB466" i="20"/>
  <c r="CB459" i="20"/>
  <c r="CB440" i="20"/>
  <c r="CB436" i="20"/>
  <c r="CB476" i="20"/>
  <c r="CB455" i="20"/>
  <c r="CB500" i="20"/>
  <c r="CB451" i="20"/>
  <c r="CB441" i="20"/>
  <c r="CB437" i="20"/>
  <c r="CB447" i="20"/>
  <c r="CB484" i="20"/>
  <c r="CB442" i="20"/>
  <c r="CB438" i="20"/>
  <c r="CB468" i="20"/>
  <c r="CB439" i="20"/>
  <c r="CB435" i="20"/>
  <c r="CB492" i="20"/>
  <c r="CB463" i="20"/>
  <c r="CB430" i="20"/>
  <c r="CB426" i="20"/>
  <c r="CB422" i="20"/>
  <c r="CB418" i="20"/>
  <c r="CB414" i="20"/>
  <c r="CB410" i="20"/>
  <c r="CB406" i="20"/>
  <c r="CB443" i="20"/>
  <c r="CB431" i="20"/>
  <c r="CB427" i="20"/>
  <c r="CB423" i="20"/>
  <c r="CB419" i="20"/>
  <c r="CB415" i="20"/>
  <c r="CB411" i="20"/>
  <c r="CB432" i="20"/>
  <c r="CB428" i="20"/>
  <c r="CB424" i="20"/>
  <c r="CB420" i="20"/>
  <c r="CB416" i="20"/>
  <c r="CB412" i="20"/>
  <c r="CB408" i="20"/>
  <c r="CB404" i="20"/>
  <c r="CB407" i="20"/>
  <c r="CB400" i="20"/>
  <c r="CB396" i="20"/>
  <c r="CB392" i="20"/>
  <c r="CB388" i="20"/>
  <c r="CB384" i="20"/>
  <c r="CB380" i="20"/>
  <c r="CB434" i="20"/>
  <c r="CB433" i="20"/>
  <c r="CB409" i="20"/>
  <c r="CB401" i="20"/>
  <c r="CB397" i="20"/>
  <c r="CB393" i="20"/>
  <c r="CB389" i="20"/>
  <c r="CB385" i="20"/>
  <c r="CB429" i="20"/>
  <c r="CB425" i="20"/>
  <c r="CB402" i="20"/>
  <c r="CB398" i="20"/>
  <c r="CB394" i="20"/>
  <c r="CB390" i="20"/>
  <c r="CB386" i="20"/>
  <c r="CB382" i="20"/>
  <c r="CB378" i="20"/>
  <c r="CB417" i="20"/>
  <c r="CB405" i="20"/>
  <c r="CB403" i="20"/>
  <c r="CB399" i="20"/>
  <c r="CB395" i="20"/>
  <c r="CB391" i="20"/>
  <c r="CB387" i="20"/>
  <c r="CB383" i="20"/>
  <c r="CB379" i="20"/>
  <c r="CB375" i="20"/>
  <c r="CB371" i="20"/>
  <c r="CB367" i="20"/>
  <c r="CB363" i="20"/>
  <c r="CB359" i="20"/>
  <c r="CB355" i="20"/>
  <c r="CB421" i="20"/>
  <c r="CB376" i="20"/>
  <c r="CB372" i="20"/>
  <c r="CB368" i="20"/>
  <c r="CB364" i="20"/>
  <c r="CB360" i="20"/>
  <c r="CB356" i="20"/>
  <c r="CB352" i="20"/>
  <c r="CB413" i="20"/>
  <c r="CB377" i="20"/>
  <c r="CB373" i="20"/>
  <c r="CB369" i="20"/>
  <c r="CB365" i="20"/>
  <c r="CB361" i="20"/>
  <c r="CB357" i="20"/>
  <c r="CB353" i="20"/>
  <c r="CB381" i="20"/>
  <c r="CB374" i="20"/>
  <c r="CB370" i="20"/>
  <c r="CB366" i="20"/>
  <c r="CB362" i="20"/>
  <c r="CB358" i="20"/>
  <c r="CB354" i="20"/>
  <c r="CB350" i="20"/>
  <c r="CB346" i="20"/>
  <c r="CB342" i="20"/>
  <c r="CB338" i="20"/>
  <c r="CB334" i="20"/>
  <c r="CB330" i="20"/>
  <c r="CB326" i="20"/>
  <c r="CB351" i="20"/>
  <c r="CB347" i="20"/>
  <c r="CB343" i="20"/>
  <c r="CB339" i="20"/>
  <c r="CB335" i="20"/>
  <c r="CB349" i="20"/>
  <c r="CB336" i="20"/>
  <c r="CB329" i="20"/>
  <c r="CB331" i="20"/>
  <c r="CB325" i="20"/>
  <c r="CB321" i="20"/>
  <c r="CB317" i="20"/>
  <c r="CB313" i="20"/>
  <c r="CB309" i="20"/>
  <c r="CB305" i="20"/>
  <c r="CB301" i="20"/>
  <c r="CB297" i="20"/>
  <c r="CB348" i="20"/>
  <c r="CB345" i="20"/>
  <c r="CB332" i="20"/>
  <c r="CB333" i="20"/>
  <c r="CB322" i="20"/>
  <c r="CB318" i="20"/>
  <c r="CB314" i="20"/>
  <c r="CB310" i="20"/>
  <c r="CB306" i="20"/>
  <c r="CB302" i="20"/>
  <c r="CB344" i="20"/>
  <c r="CB341" i="20"/>
  <c r="CB340" i="20"/>
  <c r="CB337" i="20"/>
  <c r="CB327" i="20"/>
  <c r="CB298" i="20"/>
  <c r="CB296" i="20"/>
  <c r="CB293" i="20"/>
  <c r="CB289" i="20"/>
  <c r="CB285" i="20"/>
  <c r="CB281" i="20"/>
  <c r="CB277" i="20"/>
  <c r="CB273" i="20"/>
  <c r="CB269" i="20"/>
  <c r="CB265" i="20"/>
  <c r="CB261" i="20"/>
  <c r="CB257" i="20"/>
  <c r="CB253" i="20"/>
  <c r="CB249" i="20"/>
  <c r="CB245" i="20"/>
  <c r="CB241" i="20"/>
  <c r="CB237" i="20"/>
  <c r="CB324" i="20"/>
  <c r="CB311" i="20"/>
  <c r="CB308" i="20"/>
  <c r="CB300" i="20"/>
  <c r="CB290" i="20"/>
  <c r="CB286" i="20"/>
  <c r="CB282" i="20"/>
  <c r="CB278" i="20"/>
  <c r="CB274" i="20"/>
  <c r="CB270" i="20"/>
  <c r="CB266" i="20"/>
  <c r="CB262" i="20"/>
  <c r="CB258" i="20"/>
  <c r="CB254" i="20"/>
  <c r="CB250" i="20"/>
  <c r="CB246" i="20"/>
  <c r="CB242" i="20"/>
  <c r="CB238" i="20"/>
  <c r="CB323" i="20"/>
  <c r="CB320" i="20"/>
  <c r="CB307" i="20"/>
  <c r="CB304" i="20"/>
  <c r="CB295" i="20"/>
  <c r="CB291" i="20"/>
  <c r="CB287" i="20"/>
  <c r="CB283" i="20"/>
  <c r="CB279" i="20"/>
  <c r="CB275" i="20"/>
  <c r="CB271" i="20"/>
  <c r="CB267" i="20"/>
  <c r="CB263" i="20"/>
  <c r="CB259" i="20"/>
  <c r="CB255" i="20"/>
  <c r="CB251" i="20"/>
  <c r="CB247" i="20"/>
  <c r="CB243" i="20"/>
  <c r="CB239" i="20"/>
  <c r="CB319" i="20"/>
  <c r="CB316" i="20"/>
  <c r="CB303" i="20"/>
  <c r="CB299" i="20"/>
  <c r="CB276" i="20"/>
  <c r="CB244" i="20"/>
  <c r="CB231" i="20"/>
  <c r="CB227" i="20"/>
  <c r="CB223" i="20"/>
  <c r="CB219" i="20"/>
  <c r="CB215" i="20"/>
  <c r="CB209" i="20"/>
  <c r="CB312" i="20"/>
  <c r="CB294" i="20"/>
  <c r="CB272" i="20"/>
  <c r="CB235" i="20"/>
  <c r="CB213" i="20"/>
  <c r="CB206" i="20"/>
  <c r="CB203" i="20"/>
  <c r="CB284" i="20"/>
  <c r="CB230" i="20"/>
  <c r="CB328" i="20"/>
  <c r="CB268" i="20"/>
  <c r="CB236" i="20"/>
  <c r="CB232" i="20"/>
  <c r="CB228" i="20"/>
  <c r="CB224" i="20"/>
  <c r="CB220" i="20"/>
  <c r="CB216" i="20"/>
  <c r="CB210" i="20"/>
  <c r="CB234" i="20"/>
  <c r="CB218" i="20"/>
  <c r="CB264" i="20"/>
  <c r="CB214" i="20"/>
  <c r="CB204" i="20"/>
  <c r="CB212" i="20"/>
  <c r="CB208" i="20"/>
  <c r="CB315" i="20"/>
  <c r="CB292" i="20"/>
  <c r="CB260" i="20"/>
  <c r="CB233" i="20"/>
  <c r="CB229" i="20"/>
  <c r="CB225" i="20"/>
  <c r="CB221" i="20"/>
  <c r="CB217" i="20"/>
  <c r="CB211" i="20"/>
  <c r="CB207" i="20"/>
  <c r="CB288" i="20"/>
  <c r="CB256" i="20"/>
  <c r="CB201" i="20"/>
  <c r="CB252" i="20"/>
  <c r="CB226" i="20"/>
  <c r="CB222" i="20"/>
  <c r="CB200" i="20"/>
  <c r="CB248" i="20"/>
  <c r="CB240" i="20"/>
  <c r="CB202" i="20"/>
  <c r="CB280" i="20"/>
  <c r="CB205" i="20"/>
  <c r="BY180" i="22"/>
  <c r="BY272" i="22"/>
  <c r="BY171" i="22"/>
  <c r="BY164" i="22"/>
  <c r="BY186" i="22"/>
  <c r="BZ243" i="21"/>
  <c r="BZ83" i="23"/>
  <c r="BZ84" i="23" s="1"/>
  <c r="BZ150" i="22"/>
  <c r="BZ151" i="22" s="1"/>
  <c r="BZ16" i="23"/>
  <c r="BZ24" i="22"/>
  <c r="BZ212" i="23"/>
  <c r="BZ320" i="22"/>
  <c r="BY282" i="22"/>
  <c r="BY195" i="23"/>
  <c r="BX205" i="23"/>
  <c r="BX300" i="22"/>
  <c r="CA43" i="22"/>
  <c r="CA453" i="21"/>
  <c r="CA314" i="22" s="1"/>
  <c r="CA223" i="22"/>
  <c r="CA136" i="23"/>
  <c r="CA316" i="21"/>
  <c r="CA288" i="22"/>
  <c r="CA393" i="21"/>
  <c r="CA56" i="22"/>
  <c r="CA466" i="21"/>
  <c r="CA88" i="21"/>
  <c r="CA57" i="22"/>
  <c r="CA467" i="21"/>
  <c r="CA328" i="22" s="1"/>
  <c r="CA64" i="23"/>
  <c r="CA79" i="23" s="1"/>
  <c r="CA241" i="21"/>
  <c r="CA131" i="22"/>
  <c r="CA146" i="22" s="1"/>
  <c r="CA238" i="21"/>
  <c r="CA235" i="21"/>
  <c r="CA218" i="21"/>
  <c r="CA223" i="21"/>
  <c r="CA260" i="21" s="1"/>
  <c r="CA168" i="22" s="1"/>
  <c r="CA226" i="21"/>
  <c r="CA219" i="21"/>
  <c r="CA222" i="21"/>
  <c r="CA259" i="21" s="1"/>
  <c r="CA167" i="22" s="1"/>
  <c r="CA167" i="21"/>
  <c r="CA114" i="22" s="1"/>
  <c r="CA89" i="22"/>
  <c r="CA88" i="23"/>
  <c r="CA165" i="22"/>
  <c r="CA143" i="22"/>
  <c r="CA253" i="21"/>
  <c r="CA161" i="22" s="1"/>
  <c r="CA76" i="23"/>
  <c r="CA171" i="23"/>
  <c r="CA258" i="22"/>
  <c r="CA100" i="22"/>
  <c r="CA178" i="21"/>
  <c r="CA125" i="22" s="1"/>
  <c r="CA58" i="23"/>
  <c r="CA62" i="22"/>
  <c r="CA31" i="23"/>
  <c r="CA179" i="23"/>
  <c r="CA266" i="22"/>
  <c r="CA107" i="23"/>
  <c r="CA194" i="22"/>
  <c r="CA91" i="22"/>
  <c r="CA169" i="21"/>
  <c r="CA116" i="22" s="1"/>
  <c r="CA12" i="23"/>
  <c r="CA15" i="22"/>
  <c r="BZ404" i="21"/>
  <c r="BZ287" i="22"/>
  <c r="BZ197" i="23"/>
  <c r="CB215" i="14"/>
  <c r="BW344" i="21"/>
  <c r="BW147" i="23"/>
  <c r="BW234" i="22"/>
  <c r="BY262" i="21"/>
  <c r="BY86" i="23"/>
  <c r="BY163" i="22"/>
  <c r="BZ412" i="21"/>
  <c r="BY102" i="23"/>
  <c r="BY189" i="22"/>
  <c r="BY439" i="21"/>
  <c r="BZ465" i="21"/>
  <c r="BZ327" i="22"/>
  <c r="BZ413" i="21"/>
  <c r="BZ125" i="22"/>
  <c r="BW198" i="23"/>
  <c r="BW293" i="22"/>
  <c r="CA41" i="22"/>
  <c r="CA451" i="21"/>
  <c r="CA312" i="22" s="1"/>
  <c r="CA67" i="23"/>
  <c r="CA134" i="22"/>
  <c r="CA248" i="21"/>
  <c r="CA156" i="22" s="1"/>
  <c r="CA71" i="23"/>
  <c r="CA138" i="22"/>
  <c r="CA46" i="22"/>
  <c r="CA456" i="21"/>
  <c r="CA317" i="22" s="1"/>
  <c r="CA409" i="21"/>
  <c r="CA250" i="21"/>
  <c r="CA158" i="22" s="1"/>
  <c r="CA73" i="23"/>
  <c r="CA140" i="22"/>
  <c r="CA42" i="22"/>
  <c r="CA452" i="21"/>
  <c r="CA313" i="22" s="1"/>
  <c r="CA26" i="23"/>
  <c r="CA37" i="22"/>
  <c r="CA447" i="21"/>
  <c r="CA52" i="22"/>
  <c r="CA38" i="21"/>
  <c r="CA416" i="21"/>
  <c r="CA109" i="23"/>
  <c r="CA196" i="22"/>
  <c r="CA60" i="23"/>
  <c r="CA102" i="22"/>
  <c r="CA85" i="22"/>
  <c r="CA163" i="21"/>
  <c r="CA110" i="22" s="1"/>
  <c r="CA49" i="23"/>
  <c r="CA111" i="23"/>
  <c r="CA198" i="22"/>
  <c r="CA177" i="21"/>
  <c r="CA124" i="22" s="1"/>
  <c r="CA57" i="23"/>
  <c r="CA99" i="22"/>
  <c r="CA477" i="21"/>
  <c r="CA36" i="23"/>
  <c r="CA67" i="22"/>
  <c r="CA114" i="23"/>
  <c r="CA201" i="22"/>
  <c r="CA97" i="22"/>
  <c r="CA175" i="21"/>
  <c r="CA122" i="22" s="1"/>
  <c r="CA55" i="23"/>
  <c r="CA124" i="23"/>
  <c r="CA211" i="22"/>
  <c r="BZ38" i="22"/>
  <c r="BZ27" i="23"/>
  <c r="BY296" i="22"/>
  <c r="BY201" i="23"/>
  <c r="BZ408" i="21"/>
  <c r="BZ120" i="22"/>
  <c r="CC5" i="23"/>
  <c r="CC5" i="22"/>
  <c r="CC157" i="3"/>
  <c r="CC155" i="3"/>
  <c r="CC159" i="3"/>
  <c r="CC161" i="3"/>
  <c r="CC236" i="21" s="1"/>
  <c r="CC273" i="21" s="1"/>
  <c r="CC153" i="3"/>
  <c r="CC7" i="3" s="1"/>
  <c r="CC149" i="3"/>
  <c r="CC151" i="3"/>
  <c r="CC147" i="3"/>
  <c r="CC5" i="21"/>
  <c r="CC139" i="3"/>
  <c r="CC129" i="3"/>
  <c r="CC121" i="3"/>
  <c r="CC118" i="3"/>
  <c r="CC116" i="3"/>
  <c r="CC114" i="3"/>
  <c r="CC112" i="3"/>
  <c r="CC110" i="3"/>
  <c r="CC104" i="3"/>
  <c r="CC83" i="3"/>
  <c r="CC81" i="3"/>
  <c r="CC72" i="3"/>
  <c r="CC70" i="3"/>
  <c r="CC68" i="3"/>
  <c r="CC66" i="3"/>
  <c r="CC64" i="3"/>
  <c r="CC27" i="3"/>
  <c r="CC124" i="3"/>
  <c r="CC107" i="3"/>
  <c r="CC99" i="3"/>
  <c r="CC76" i="3"/>
  <c r="CC61" i="3"/>
  <c r="CC59" i="3"/>
  <c r="CC57" i="3"/>
  <c r="CC55" i="3"/>
  <c r="CC40" i="3"/>
  <c r="CC38" i="3"/>
  <c r="CC36" i="3"/>
  <c r="CC34" i="3"/>
  <c r="CC32" i="3"/>
  <c r="CC137" i="3"/>
  <c r="CC134" i="3"/>
  <c r="CC127" i="3"/>
  <c r="CC102" i="3"/>
  <c r="CC79" i="3"/>
  <c r="CC140" i="3"/>
  <c r="CC130" i="3"/>
  <c r="CC122" i="3"/>
  <c r="CC105" i="3"/>
  <c r="CC95" i="3"/>
  <c r="CC93" i="3"/>
  <c r="CC91" i="3"/>
  <c r="CC89" i="3"/>
  <c r="CC87" i="3"/>
  <c r="CC50" i="3"/>
  <c r="CC48" i="3"/>
  <c r="CC46" i="3"/>
  <c r="CC44" i="3"/>
  <c r="CC42" i="3"/>
  <c r="CC135" i="3"/>
  <c r="CC125" i="3"/>
  <c r="CC117" i="3"/>
  <c r="CC115" i="3"/>
  <c r="CC113" i="3"/>
  <c r="CC111" i="3"/>
  <c r="CC109" i="3"/>
  <c r="CC100" i="3"/>
  <c r="CC84" i="3"/>
  <c r="CC82" i="3"/>
  <c r="CC77" i="3"/>
  <c r="CC73" i="3"/>
  <c r="CC71" i="3"/>
  <c r="CC69" i="3"/>
  <c r="CC67" i="3"/>
  <c r="CC65" i="3"/>
  <c r="CC138" i="3"/>
  <c r="CC132" i="3"/>
  <c r="CC128" i="3"/>
  <c r="CC103" i="3"/>
  <c r="CC80" i="3"/>
  <c r="CC62" i="3"/>
  <c r="CC60" i="3"/>
  <c r="CC58" i="3"/>
  <c r="CC56" i="3"/>
  <c r="CC54" i="3"/>
  <c r="CC39" i="3"/>
  <c r="CC37" i="3"/>
  <c r="CC35" i="3"/>
  <c r="CC33" i="3"/>
  <c r="CC28" i="3"/>
  <c r="CC141" i="3"/>
  <c r="CC86" i="3"/>
  <c r="CC47" i="3"/>
  <c r="CC26" i="3"/>
  <c r="CC24" i="3"/>
  <c r="CC43" i="3"/>
  <c r="CC20" i="3"/>
  <c r="CC22" i="3"/>
  <c r="CC21" i="3"/>
  <c r="CC78" i="3"/>
  <c r="CC123" i="3"/>
  <c r="CC98" i="3"/>
  <c r="CC90" i="3"/>
  <c r="CC51" i="3"/>
  <c r="CC23" i="3"/>
  <c r="CC143" i="3"/>
  <c r="CC106" i="3"/>
  <c r="CC45" i="3"/>
  <c r="CC136" i="3"/>
  <c r="CC133" i="3"/>
  <c r="CC126" i="3"/>
  <c r="CC94" i="3"/>
  <c r="CC29" i="3"/>
  <c r="CC25" i="3"/>
  <c r="CC92" i="3"/>
  <c r="CC88" i="3"/>
  <c r="CC49" i="3"/>
  <c r="CC101" i="3"/>
  <c r="BX328" i="21"/>
  <c r="BX140" i="23"/>
  <c r="BX227" i="22"/>
  <c r="BZ409" i="21"/>
  <c r="BY87" i="23"/>
  <c r="BY185" i="23"/>
  <c r="BY99" i="23"/>
  <c r="BY93" i="23"/>
  <c r="BY90" i="23"/>
  <c r="BW274" i="21"/>
  <c r="BW92" i="23"/>
  <c r="BW179" i="22"/>
  <c r="BZ30" i="23"/>
  <c r="BZ55" i="22"/>
  <c r="BZ403" i="21"/>
  <c r="BZ29" i="23"/>
  <c r="BZ50" i="22"/>
  <c r="BZ18" i="23"/>
  <c r="BZ26" i="22"/>
  <c r="BZ463" i="21"/>
  <c r="BZ324" i="22" s="1"/>
  <c r="BZ431" i="21"/>
  <c r="BY22" i="22"/>
  <c r="BY14" i="23"/>
  <c r="CA17" i="22"/>
  <c r="CA16" i="21"/>
  <c r="CA58" i="22"/>
  <c r="CA468" i="21"/>
  <c r="CA329" i="22" s="1"/>
  <c r="CA428" i="21"/>
  <c r="CA28" i="23"/>
  <c r="CA49" i="22"/>
  <c r="CA459" i="21"/>
  <c r="CA249" i="21"/>
  <c r="CA157" i="22" s="1"/>
  <c r="CA72" i="23"/>
  <c r="CA139" i="22"/>
  <c r="CA113" i="23"/>
  <c r="CA200" i="22"/>
  <c r="CA173" i="23"/>
  <c r="CA260" i="22"/>
  <c r="CA128" i="23"/>
  <c r="CA215" i="22"/>
  <c r="CA168" i="21"/>
  <c r="CA90" i="22"/>
  <c r="CA129" i="23"/>
  <c r="CA216" i="22"/>
  <c r="CA212" i="22"/>
  <c r="CA125" i="23"/>
  <c r="CA126" i="23"/>
  <c r="CA213" i="22"/>
  <c r="BZ216" i="23"/>
  <c r="BZ334" i="22"/>
  <c r="BZ448" i="21"/>
  <c r="BZ310" i="22"/>
  <c r="BZ428" i="21"/>
  <c r="CB3" i="21"/>
  <c r="CB3" i="23"/>
  <c r="CB3" i="22"/>
  <c r="AX4" i="21"/>
  <c r="AX4" i="23"/>
  <c r="AX4" i="22"/>
  <c r="CB4" i="21"/>
  <c r="CB4" i="23"/>
  <c r="CB4" i="22"/>
  <c r="CB13" i="20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4" i="3"/>
  <c r="AY3" i="3"/>
  <c r="CB6" i="20"/>
  <c r="CB4" i="20"/>
  <c r="CD5" i="3"/>
  <c r="CC5" i="14"/>
  <c r="CC5" i="20"/>
  <c r="CA404" i="21" l="1"/>
  <c r="CA462" i="21"/>
  <c r="CA323" i="22" s="1"/>
  <c r="BY294" i="22"/>
  <c r="BY202" i="23"/>
  <c r="CA415" i="21"/>
  <c r="CA201" i="23" s="1"/>
  <c r="CA433" i="21"/>
  <c r="BY399" i="21"/>
  <c r="CB424" i="21"/>
  <c r="CB423" i="21"/>
  <c r="CB421" i="21"/>
  <c r="CA429" i="21"/>
  <c r="CB418" i="21"/>
  <c r="CB420" i="21"/>
  <c r="BY198" i="23"/>
  <c r="BY293" i="22"/>
  <c r="CC215" i="14"/>
  <c r="CA465" i="21"/>
  <c r="CA327" i="22"/>
  <c r="CA219" i="23"/>
  <c r="CA337" i="22"/>
  <c r="CA204" i="23"/>
  <c r="CA299" i="22"/>
  <c r="CA410" i="21"/>
  <c r="CA390" i="21"/>
  <c r="CA284" i="22" s="1"/>
  <c r="BV96" i="23"/>
  <c r="BV183" i="22"/>
  <c r="CA448" i="21"/>
  <c r="CA310" i="22"/>
  <c r="CB34" i="22"/>
  <c r="CB66" i="21"/>
  <c r="CB444" i="21"/>
  <c r="CB305" i="22" s="1"/>
  <c r="CB53" i="22"/>
  <c r="CB437" i="21"/>
  <c r="CB19" i="23"/>
  <c r="CB27" i="22"/>
  <c r="CB23" i="21"/>
  <c r="CB112" i="21"/>
  <c r="CB79" i="22" s="1"/>
  <c r="CB43" i="23"/>
  <c r="CB76" i="22"/>
  <c r="CB249" i="21"/>
  <c r="CB157" i="22" s="1"/>
  <c r="CB72" i="23"/>
  <c r="CB139" i="22"/>
  <c r="CB156" i="23"/>
  <c r="CB243" i="22"/>
  <c r="CB159" i="23"/>
  <c r="CB246" i="22"/>
  <c r="CB34" i="23"/>
  <c r="CB65" i="22"/>
  <c r="CB475" i="21"/>
  <c r="CB120" i="23"/>
  <c r="CB207" i="22"/>
  <c r="BZ426" i="21"/>
  <c r="CA18" i="23"/>
  <c r="CA26" i="22"/>
  <c r="CA411" i="21"/>
  <c r="BZ211" i="23"/>
  <c r="BZ309" i="22"/>
  <c r="CC97" i="21"/>
  <c r="CC372" i="21"/>
  <c r="CC338" i="21"/>
  <c r="CC318" i="21"/>
  <c r="CC314" i="21"/>
  <c r="CC302" i="21"/>
  <c r="CC291" i="21"/>
  <c r="CC165" i="21"/>
  <c r="CC112" i="22" s="1"/>
  <c r="CC150" i="21"/>
  <c r="CC195" i="21" s="1"/>
  <c r="CC140" i="21"/>
  <c r="CC185" i="21" s="1"/>
  <c r="CC137" i="21"/>
  <c r="CC182" i="21" s="1"/>
  <c r="CC128" i="21"/>
  <c r="CC118" i="21"/>
  <c r="CC371" i="21"/>
  <c r="CC374" i="21" s="1"/>
  <c r="CC337" i="21"/>
  <c r="CC331" i="21"/>
  <c r="CC319" i="21"/>
  <c r="CC303" i="21"/>
  <c r="CC296" i="21"/>
  <c r="CC96" i="21"/>
  <c r="CC95" i="21"/>
  <c r="CC155" i="21"/>
  <c r="CC200" i="21" s="1"/>
  <c r="CC132" i="21"/>
  <c r="CC138" i="21"/>
  <c r="CC183" i="21" s="1"/>
  <c r="CC123" i="21"/>
  <c r="CC115" i="21"/>
  <c r="CC370" i="21"/>
  <c r="CC365" i="21"/>
  <c r="CC340" i="21"/>
  <c r="CC333" i="21"/>
  <c r="CC301" i="21"/>
  <c r="CC284" i="21"/>
  <c r="CC293" i="21"/>
  <c r="CC62" i="21"/>
  <c r="CC151" i="21"/>
  <c r="CC196" i="21" s="1"/>
  <c r="CC139" i="21"/>
  <c r="CC184" i="21" s="1"/>
  <c r="CC131" i="21"/>
  <c r="CC124" i="21"/>
  <c r="CC114" i="21"/>
  <c r="CC367" i="21"/>
  <c r="CC355" i="21"/>
  <c r="CC345" i="21"/>
  <c r="CC335" i="21"/>
  <c r="CC329" i="21"/>
  <c r="CC310" i="21"/>
  <c r="CC305" i="21"/>
  <c r="CC294" i="21"/>
  <c r="CC152" i="21"/>
  <c r="CC197" i="21" s="1"/>
  <c r="CC133" i="21"/>
  <c r="CC127" i="21"/>
  <c r="CC120" i="21"/>
  <c r="CC354" i="21"/>
  <c r="CC357" i="21" s="1"/>
  <c r="CC353" i="21"/>
  <c r="CC332" i="21"/>
  <c r="CC309" i="21"/>
  <c r="CC289" i="21"/>
  <c r="CC300" i="21"/>
  <c r="CC191" i="21"/>
  <c r="CC128" i="22" s="1"/>
  <c r="CC148" i="21"/>
  <c r="CC193" i="21" s="1"/>
  <c r="CC142" i="21"/>
  <c r="CC187" i="21" s="1"/>
  <c r="CC125" i="21"/>
  <c r="CC117" i="21"/>
  <c r="CC100" i="21"/>
  <c r="CC356" i="21"/>
  <c r="CC339" i="21"/>
  <c r="CC306" i="21"/>
  <c r="CC287" i="21"/>
  <c r="CC295" i="21"/>
  <c r="CC288" i="21"/>
  <c r="CC180" i="21"/>
  <c r="CC127" i="22" s="1"/>
  <c r="CC153" i="21"/>
  <c r="CC198" i="21" s="1"/>
  <c r="CC146" i="21"/>
  <c r="CC141" i="21"/>
  <c r="CC186" i="21" s="1"/>
  <c r="CC135" i="21"/>
  <c r="CC121" i="21"/>
  <c r="CC379" i="21"/>
  <c r="CC99" i="21"/>
  <c r="CC369" i="21"/>
  <c r="CC381" i="21"/>
  <c r="CC352" i="21"/>
  <c r="CC347" i="21"/>
  <c r="CC324" i="21"/>
  <c r="CC308" i="21"/>
  <c r="CC15" i="21"/>
  <c r="CC297" i="21"/>
  <c r="CC290" i="21"/>
  <c r="CC172" i="21"/>
  <c r="CC119" i="22" s="1"/>
  <c r="CC149" i="21"/>
  <c r="CC194" i="21" s="1"/>
  <c r="CC147" i="21"/>
  <c r="CC192" i="21" s="1"/>
  <c r="CC136" i="21"/>
  <c r="CC181" i="21" s="1"/>
  <c r="CC130" i="21"/>
  <c r="CC129" i="21"/>
  <c r="CC144" i="21"/>
  <c r="CC189" i="21" s="1"/>
  <c r="CC230" i="21"/>
  <c r="CC267" i="21" s="1"/>
  <c r="CC175" i="22" s="1"/>
  <c r="CC212" i="21"/>
  <c r="CC213" i="21"/>
  <c r="CC86" i="21"/>
  <c r="CC68" i="21"/>
  <c r="CC35" i="22" s="1"/>
  <c r="CC78" i="21"/>
  <c r="CC53" i="21"/>
  <c r="CC27" i="21"/>
  <c r="CC41" i="21"/>
  <c r="CC36" i="21"/>
  <c r="CC72" i="21"/>
  <c r="CC98" i="21"/>
  <c r="CC143" i="21"/>
  <c r="CC188" i="21" s="1"/>
  <c r="CC228" i="21"/>
  <c r="CC265" i="21" s="1"/>
  <c r="CC173" i="22" s="1"/>
  <c r="CC214" i="21"/>
  <c r="CC84" i="21"/>
  <c r="CC257" i="21"/>
  <c r="CC67" i="21"/>
  <c r="CC80" i="21"/>
  <c r="CC52" i="21"/>
  <c r="CC28" i="21"/>
  <c r="CC42" i="21"/>
  <c r="CC373" i="21"/>
  <c r="CC317" i="21"/>
  <c r="CC122" i="21"/>
  <c r="CC109" i="21"/>
  <c r="CC220" i="21"/>
  <c r="CC210" i="21"/>
  <c r="CC91" i="21"/>
  <c r="CC85" i="21"/>
  <c r="CC82" i="21"/>
  <c r="CC55" i="21"/>
  <c r="CC31" i="21"/>
  <c r="CC43" i="21"/>
  <c r="CC76" i="21"/>
  <c r="CC74" i="21"/>
  <c r="CC19" i="21"/>
  <c r="CC19" i="22" s="1"/>
  <c r="CC292" i="21"/>
  <c r="CC159" i="21"/>
  <c r="CC106" i="22" s="1"/>
  <c r="CC116" i="21"/>
  <c r="CC108" i="21"/>
  <c r="CC227" i="21"/>
  <c r="CC209" i="21"/>
  <c r="CC92" i="21"/>
  <c r="CC12" i="21"/>
  <c r="CC244" i="21"/>
  <c r="CC54" i="21"/>
  <c r="CC32" i="21"/>
  <c r="CC44" i="21"/>
  <c r="CC363" i="21"/>
  <c r="CC215" i="21"/>
  <c r="CC207" i="21"/>
  <c r="CC90" i="21"/>
  <c r="CC13" i="21"/>
  <c r="CC60" i="21"/>
  <c r="CC56" i="21"/>
  <c r="CC33" i="21"/>
  <c r="CC45" i="21"/>
  <c r="CC322" i="21"/>
  <c r="CC307" i="21"/>
  <c r="CC232" i="21"/>
  <c r="CC269" i="21" s="1"/>
  <c r="CC177" i="22" s="1"/>
  <c r="CC221" i="21"/>
  <c r="CC258" i="21" s="1"/>
  <c r="CC166" i="22" s="1"/>
  <c r="CC208" i="21"/>
  <c r="CC89" i="21"/>
  <c r="CC61" i="21"/>
  <c r="CC77" i="21"/>
  <c r="CC50" i="21"/>
  <c r="CC24" i="21"/>
  <c r="CC34" i="21"/>
  <c r="CC46" i="21"/>
  <c r="CC70" i="21"/>
  <c r="CC229" i="21"/>
  <c r="CC266" i="21" s="1"/>
  <c r="CC174" i="22" s="1"/>
  <c r="CC211" i="21"/>
  <c r="CC204" i="21"/>
  <c r="CC93" i="21"/>
  <c r="CC79" i="21"/>
  <c r="CC57" i="21"/>
  <c r="CC25" i="21"/>
  <c r="CC35" i="21"/>
  <c r="CC47" i="21"/>
  <c r="CC424" i="21" s="1"/>
  <c r="CC39" i="21"/>
  <c r="CC394" i="21"/>
  <c r="CC154" i="21"/>
  <c r="CC199" i="21" s="1"/>
  <c r="CC73" i="21"/>
  <c r="CC231" i="21"/>
  <c r="CC268" i="21" s="1"/>
  <c r="CC176" i="22" s="1"/>
  <c r="CC75" i="21"/>
  <c r="CC20" i="21"/>
  <c r="CC20" i="22" s="1"/>
  <c r="CC216" i="21"/>
  <c r="CC18" i="21"/>
  <c r="CC18" i="22" s="1"/>
  <c r="CC397" i="21"/>
  <c r="CC291" i="22" s="1"/>
  <c r="CC205" i="21"/>
  <c r="CC264" i="21"/>
  <c r="CC58" i="21"/>
  <c r="CC26" i="21"/>
  <c r="CC17" i="21"/>
  <c r="CC51" i="21"/>
  <c r="CC40" i="21"/>
  <c r="CC395" i="21"/>
  <c r="CC289" i="22" s="1"/>
  <c r="CC396" i="21"/>
  <c r="CC290" i="22" s="1"/>
  <c r="CA17" i="23"/>
  <c r="CA25" i="22"/>
  <c r="CA405" i="21"/>
  <c r="CA430" i="21"/>
  <c r="CA312" i="21"/>
  <c r="CA118" i="23"/>
  <c r="CA205" i="22"/>
  <c r="CA432" i="21"/>
  <c r="CA283" i="21"/>
  <c r="CA78" i="22"/>
  <c r="BZ14" i="23"/>
  <c r="BZ22" i="22"/>
  <c r="CB67" i="23"/>
  <c r="CB134" i="22"/>
  <c r="CB60" i="22"/>
  <c r="CB470" i="21"/>
  <c r="CB331" i="22" s="1"/>
  <c r="CB250" i="21"/>
  <c r="CB158" i="22" s="1"/>
  <c r="CB73" i="23"/>
  <c r="CB140" i="22"/>
  <c r="CB45" i="22"/>
  <c r="CB455" i="21"/>
  <c r="CB316" i="22" s="1"/>
  <c r="CB40" i="22"/>
  <c r="CB450" i="21"/>
  <c r="CB311" i="22" s="1"/>
  <c r="CB59" i="22"/>
  <c r="CB469" i="21"/>
  <c r="CB330" i="22" s="1"/>
  <c r="CB194" i="22"/>
  <c r="CB107" i="23"/>
  <c r="CB253" i="21"/>
  <c r="CB161" i="22" s="1"/>
  <c r="CB76" i="23"/>
  <c r="CB143" i="22"/>
  <c r="CB109" i="23"/>
  <c r="CB196" i="22"/>
  <c r="CB253" i="22"/>
  <c r="CB166" i="23"/>
  <c r="CB151" i="23"/>
  <c r="CB238" i="22"/>
  <c r="CB200" i="22"/>
  <c r="CB113" i="23"/>
  <c r="CB186" i="23"/>
  <c r="CB273" i="22"/>
  <c r="BZ201" i="23"/>
  <c r="BZ296" i="22"/>
  <c r="CA427" i="21"/>
  <c r="CA402" i="21"/>
  <c r="BZ262" i="21"/>
  <c r="BZ163" i="22"/>
  <c r="BZ86" i="23"/>
  <c r="CC237" i="22"/>
  <c r="CC235" i="22"/>
  <c r="CC241" i="22"/>
  <c r="CC230" i="22"/>
  <c r="CC251" i="22"/>
  <c r="CC275" i="22"/>
  <c r="CC262" i="22"/>
  <c r="CC239" i="22"/>
  <c r="CC228" i="22"/>
  <c r="BY271" i="21"/>
  <c r="BY89" i="23"/>
  <c r="BY170" i="22"/>
  <c r="CA378" i="21"/>
  <c r="CA280" i="21"/>
  <c r="CA272" i="21"/>
  <c r="CA82" i="23"/>
  <c r="CA256" i="21"/>
  <c r="CA149" i="22"/>
  <c r="CA255" i="21"/>
  <c r="CA362" i="21"/>
  <c r="CA263" i="21"/>
  <c r="CA197" i="23"/>
  <c r="CA287" i="22"/>
  <c r="CA16" i="23"/>
  <c r="CA24" i="22"/>
  <c r="BV174" i="23"/>
  <c r="BV261" i="22"/>
  <c r="BV380" i="21"/>
  <c r="BZ189" i="22"/>
  <c r="BZ102" i="23"/>
  <c r="BZ439" i="21"/>
  <c r="BV269" i="22"/>
  <c r="BV182" i="23"/>
  <c r="BZ460" i="21"/>
  <c r="BY200" i="23"/>
  <c r="BY295" i="22"/>
  <c r="CB252" i="21"/>
  <c r="CB160" i="22" s="1"/>
  <c r="CB75" i="23"/>
  <c r="CB142" i="22"/>
  <c r="CB28" i="23"/>
  <c r="CB49" i="22"/>
  <c r="CB459" i="21"/>
  <c r="CB43" i="22"/>
  <c r="CB453" i="21"/>
  <c r="CB314" i="22" s="1"/>
  <c r="CB20" i="23"/>
  <c r="CB28" i="22"/>
  <c r="CB438" i="21"/>
  <c r="CB419" i="21"/>
  <c r="CB64" i="23"/>
  <c r="CB79" i="23" s="1"/>
  <c r="CB241" i="21"/>
  <c r="CB131" i="22"/>
  <c r="CB146" i="22" s="1"/>
  <c r="CB226" i="21"/>
  <c r="CB218" i="21"/>
  <c r="CB219" i="21"/>
  <c r="CB235" i="21"/>
  <c r="CB222" i="21"/>
  <c r="CB259" i="21" s="1"/>
  <c r="CB167" i="22" s="1"/>
  <c r="CB238" i="21"/>
  <c r="CB223" i="21"/>
  <c r="CB260" i="21" s="1"/>
  <c r="CB168" i="22" s="1"/>
  <c r="CB46" i="22"/>
  <c r="CB456" i="21"/>
  <c r="CB317" i="22" s="1"/>
  <c r="CB422" i="21"/>
  <c r="CB31" i="23"/>
  <c r="CB62" i="22"/>
  <c r="CB115" i="23"/>
  <c r="CB202" i="22"/>
  <c r="CB171" i="23"/>
  <c r="CB258" i="22"/>
  <c r="CB21" i="23"/>
  <c r="CB29" i="22"/>
  <c r="CB32" i="23"/>
  <c r="CB63" i="22"/>
  <c r="CB473" i="21"/>
  <c r="CB216" i="22"/>
  <c r="CB129" i="23"/>
  <c r="CB201" i="22"/>
  <c r="CB114" i="23"/>
  <c r="CB167" i="21"/>
  <c r="CB89" i="22"/>
  <c r="CB26" i="23"/>
  <c r="CB37" i="22"/>
  <c r="CB447" i="21"/>
  <c r="CA243" i="21"/>
  <c r="CA83" i="23"/>
  <c r="CA84" i="23" s="1"/>
  <c r="CA150" i="22"/>
  <c r="CA151" i="22" s="1"/>
  <c r="CD5" i="22"/>
  <c r="CD5" i="23"/>
  <c r="CD157" i="3"/>
  <c r="CD161" i="3"/>
  <c r="CD236" i="21" s="1"/>
  <c r="CD273" i="21" s="1"/>
  <c r="CD159" i="3"/>
  <c r="CD155" i="3"/>
  <c r="CD149" i="3"/>
  <c r="CD147" i="3"/>
  <c r="CD151" i="3"/>
  <c r="CD153" i="3"/>
  <c r="CD7" i="3" s="1"/>
  <c r="CD124" i="3"/>
  <c r="CD107" i="3"/>
  <c r="CD99" i="3"/>
  <c r="CD76" i="3"/>
  <c r="CD61" i="3"/>
  <c r="CD59" i="3"/>
  <c r="CD57" i="3"/>
  <c r="CD55" i="3"/>
  <c r="CD40" i="3"/>
  <c r="CD38" i="3"/>
  <c r="CD36" i="3"/>
  <c r="CD34" i="3"/>
  <c r="CD32" i="3"/>
  <c r="CD137" i="3"/>
  <c r="CD134" i="3"/>
  <c r="CD127" i="3"/>
  <c r="CD102" i="3"/>
  <c r="CD79" i="3"/>
  <c r="CD29" i="3"/>
  <c r="CD140" i="3"/>
  <c r="CD130" i="3"/>
  <c r="CD122" i="3"/>
  <c r="CD105" i="3"/>
  <c r="CD95" i="3"/>
  <c r="CD93" i="3"/>
  <c r="CD91" i="3"/>
  <c r="CD89" i="3"/>
  <c r="CD87" i="3"/>
  <c r="CD50" i="3"/>
  <c r="CD48" i="3"/>
  <c r="CD46" i="3"/>
  <c r="CD44" i="3"/>
  <c r="CD42" i="3"/>
  <c r="CD135" i="3"/>
  <c r="CD125" i="3"/>
  <c r="CD117" i="3"/>
  <c r="CD115" i="3"/>
  <c r="CD113" i="3"/>
  <c r="CD111" i="3"/>
  <c r="CD109" i="3"/>
  <c r="CD100" i="3"/>
  <c r="CD84" i="3"/>
  <c r="CD82" i="3"/>
  <c r="CD77" i="3"/>
  <c r="CD73" i="3"/>
  <c r="CD71" i="3"/>
  <c r="CD69" i="3"/>
  <c r="CD67" i="3"/>
  <c r="CD65" i="3"/>
  <c r="CD138" i="3"/>
  <c r="CD132" i="3"/>
  <c r="CD128" i="3"/>
  <c r="CD103" i="3"/>
  <c r="CD80" i="3"/>
  <c r="CD62" i="3"/>
  <c r="CD60" i="3"/>
  <c r="CD58" i="3"/>
  <c r="CD56" i="3"/>
  <c r="CD54" i="3"/>
  <c r="CD39" i="3"/>
  <c r="CD37" i="3"/>
  <c r="CD35" i="3"/>
  <c r="CD33" i="3"/>
  <c r="CD28" i="3"/>
  <c r="CD143" i="3"/>
  <c r="CD141" i="3"/>
  <c r="CD123" i="3"/>
  <c r="CD98" i="3"/>
  <c r="CD106" i="3"/>
  <c r="CD20" i="3"/>
  <c r="CD25" i="3"/>
  <c r="CD27" i="3"/>
  <c r="CD21" i="3"/>
  <c r="CD70" i="3"/>
  <c r="CD104" i="3"/>
  <c r="CD118" i="3"/>
  <c r="CD90" i="3"/>
  <c r="CD68" i="3"/>
  <c r="CD51" i="3"/>
  <c r="CD23" i="3"/>
  <c r="CD64" i="3"/>
  <c r="CD112" i="3"/>
  <c r="CD45" i="3"/>
  <c r="CD5" i="21"/>
  <c r="CD136" i="3"/>
  <c r="CD133" i="3"/>
  <c r="CD126" i="3"/>
  <c r="CD94" i="3"/>
  <c r="CD83" i="3"/>
  <c r="CD72" i="3"/>
  <c r="CD139" i="3"/>
  <c r="CD129" i="3"/>
  <c r="CD116" i="3"/>
  <c r="CD88" i="3"/>
  <c r="CD66" i="3"/>
  <c r="CD49" i="3"/>
  <c r="CD101" i="3"/>
  <c r="CD81" i="3"/>
  <c r="CD114" i="3"/>
  <c r="CD86" i="3"/>
  <c r="CD26" i="3"/>
  <c r="CD24" i="3"/>
  <c r="CD110" i="3"/>
  <c r="CD78" i="3"/>
  <c r="CD43" i="3"/>
  <c r="CD22" i="3"/>
  <c r="CD121" i="3"/>
  <c r="CD92" i="3"/>
  <c r="CD47" i="3"/>
  <c r="CA403" i="21"/>
  <c r="CA115" i="22"/>
  <c r="BW182" i="22"/>
  <c r="BW95" i="23"/>
  <c r="BW375" i="21"/>
  <c r="BW277" i="21"/>
  <c r="BW359" i="21"/>
  <c r="CC175" i="23"/>
  <c r="CC164" i="23"/>
  <c r="CC141" i="23"/>
  <c r="CC143" i="23"/>
  <c r="CC148" i="23"/>
  <c r="CC154" i="23"/>
  <c r="CC152" i="23"/>
  <c r="CC188" i="23"/>
  <c r="CC150" i="23"/>
  <c r="CA338" i="22"/>
  <c r="CA220" i="23"/>
  <c r="BZ214" i="23"/>
  <c r="BZ326" i="22"/>
  <c r="CA29" i="23"/>
  <c r="CA50" i="22"/>
  <c r="CB173" i="21"/>
  <c r="CB53" i="23"/>
  <c r="CB95" i="22"/>
  <c r="CB57" i="22"/>
  <c r="CB467" i="21"/>
  <c r="CB328" i="22" s="1"/>
  <c r="CB251" i="21"/>
  <c r="CB159" i="22" s="1"/>
  <c r="CB74" i="23"/>
  <c r="CB141" i="22"/>
  <c r="CB85" i="23"/>
  <c r="CB152" i="22"/>
  <c r="CB111" i="21"/>
  <c r="CB42" i="23"/>
  <c r="CB75" i="22"/>
  <c r="CB119" i="23"/>
  <c r="CB206" i="22"/>
  <c r="CB84" i="22"/>
  <c r="CB162" i="21"/>
  <c r="CB109" i="22" s="1"/>
  <c r="CB48" i="23"/>
  <c r="CB124" i="23"/>
  <c r="CB211" i="22"/>
  <c r="CB173" i="23"/>
  <c r="CB260" i="22"/>
  <c r="CB108" i="23"/>
  <c r="CB195" i="22"/>
  <c r="CB172" i="23"/>
  <c r="CB259" i="22"/>
  <c r="CB110" i="23"/>
  <c r="CB197" i="22"/>
  <c r="CB161" i="21"/>
  <c r="CB108" i="22" s="1"/>
  <c r="CB47" i="23"/>
  <c r="CB83" i="22"/>
  <c r="CB33" i="23"/>
  <c r="CB474" i="21"/>
  <c r="CB64" i="22"/>
  <c r="CB212" i="22"/>
  <c r="CB125" i="23"/>
  <c r="CB90" i="22"/>
  <c r="CB168" i="21"/>
  <c r="CB115" i="22" s="1"/>
  <c r="CB35" i="23"/>
  <c r="CB66" i="22"/>
  <c r="CB476" i="21"/>
  <c r="CA434" i="21"/>
  <c r="CA218" i="23"/>
  <c r="CA336" i="22"/>
  <c r="CC499" i="20"/>
  <c r="CC495" i="20"/>
  <c r="CC491" i="20"/>
  <c r="CC487" i="20"/>
  <c r="CC483" i="20"/>
  <c r="CC479" i="20"/>
  <c r="CC475" i="20"/>
  <c r="CC471" i="20"/>
  <c r="CC467" i="20"/>
  <c r="CC500" i="20"/>
  <c r="CC496" i="20"/>
  <c r="CC492" i="20"/>
  <c r="CC488" i="20"/>
  <c r="CC484" i="20"/>
  <c r="CC480" i="20"/>
  <c r="CC476" i="20"/>
  <c r="CC472" i="20"/>
  <c r="CC468" i="20"/>
  <c r="CC497" i="20"/>
  <c r="CC493" i="20"/>
  <c r="CC489" i="20"/>
  <c r="CC485" i="20"/>
  <c r="CC481" i="20"/>
  <c r="CC477" i="20"/>
  <c r="CC473" i="20"/>
  <c r="CC469" i="20"/>
  <c r="CC494" i="20"/>
  <c r="CC486" i="20"/>
  <c r="CC478" i="20"/>
  <c r="CC470" i="20"/>
  <c r="CC461" i="20"/>
  <c r="CC457" i="20"/>
  <c r="CC453" i="20"/>
  <c r="CC449" i="20"/>
  <c r="CC445" i="20"/>
  <c r="CC462" i="20"/>
  <c r="CC458" i="20"/>
  <c r="CC454" i="20"/>
  <c r="CC450" i="20"/>
  <c r="CC446" i="20"/>
  <c r="CC498" i="20"/>
  <c r="CC490" i="20"/>
  <c r="CC482" i="20"/>
  <c r="CC474" i="20"/>
  <c r="CC466" i="20"/>
  <c r="CC463" i="20"/>
  <c r="CC459" i="20"/>
  <c r="CC455" i="20"/>
  <c r="CC451" i="20"/>
  <c r="CC447" i="20"/>
  <c r="CC443" i="20"/>
  <c r="CC452" i="20"/>
  <c r="CC448" i="20"/>
  <c r="CC441" i="20"/>
  <c r="CC437" i="20"/>
  <c r="CC444" i="20"/>
  <c r="CC465" i="20"/>
  <c r="CC442" i="20"/>
  <c r="CC460" i="20"/>
  <c r="CC456" i="20"/>
  <c r="CC440" i="20"/>
  <c r="CC430" i="20"/>
  <c r="CC426" i="20"/>
  <c r="CC422" i="20"/>
  <c r="CC418" i="20"/>
  <c r="CC414" i="20"/>
  <c r="CC410" i="20"/>
  <c r="CC406" i="20"/>
  <c r="CC436" i="20"/>
  <c r="CC435" i="20"/>
  <c r="CC431" i="20"/>
  <c r="CC427" i="20"/>
  <c r="CC423" i="20"/>
  <c r="CC419" i="20"/>
  <c r="CC415" i="20"/>
  <c r="CC411" i="20"/>
  <c r="CC407" i="20"/>
  <c r="CC403" i="20"/>
  <c r="CC432" i="20"/>
  <c r="CC428" i="20"/>
  <c r="CC424" i="20"/>
  <c r="CC420" i="20"/>
  <c r="CC416" i="20"/>
  <c r="CC412" i="20"/>
  <c r="CC408" i="20"/>
  <c r="CC404" i="20"/>
  <c r="CC464" i="20"/>
  <c r="CC438" i="20"/>
  <c r="CC434" i="20"/>
  <c r="CC433" i="20"/>
  <c r="CC409" i="20"/>
  <c r="CC401" i="20"/>
  <c r="CC397" i="20"/>
  <c r="CC393" i="20"/>
  <c r="CC389" i="20"/>
  <c r="CC385" i="20"/>
  <c r="CC381" i="20"/>
  <c r="CC377" i="20"/>
  <c r="CC429" i="20"/>
  <c r="CC425" i="20"/>
  <c r="CC402" i="20"/>
  <c r="CC398" i="20"/>
  <c r="CC394" i="20"/>
  <c r="CC390" i="20"/>
  <c r="CC386" i="20"/>
  <c r="CC421" i="20"/>
  <c r="CC439" i="20"/>
  <c r="CC413" i="20"/>
  <c r="CC378" i="20"/>
  <c r="CC400" i="20"/>
  <c r="CC396" i="20"/>
  <c r="CC392" i="20"/>
  <c r="CC388" i="20"/>
  <c r="CC384" i="20"/>
  <c r="CC380" i="20"/>
  <c r="CC376" i="20"/>
  <c r="CC372" i="20"/>
  <c r="CC368" i="20"/>
  <c r="CC364" i="20"/>
  <c r="CC360" i="20"/>
  <c r="CC356" i="20"/>
  <c r="CC352" i="20"/>
  <c r="CC405" i="20"/>
  <c r="CC399" i="20"/>
  <c r="CC395" i="20"/>
  <c r="CC391" i="20"/>
  <c r="CC387" i="20"/>
  <c r="CC382" i="20"/>
  <c r="CC373" i="20"/>
  <c r="CC379" i="20"/>
  <c r="CC417" i="20"/>
  <c r="CC370" i="20"/>
  <c r="CC359" i="20"/>
  <c r="CC354" i="20"/>
  <c r="CC350" i="20"/>
  <c r="CC346" i="20"/>
  <c r="CC342" i="20"/>
  <c r="CC338" i="20"/>
  <c r="CC334" i="20"/>
  <c r="CC330" i="20"/>
  <c r="CC326" i="20"/>
  <c r="CC365" i="20"/>
  <c r="CC371" i="20"/>
  <c r="CC366" i="20"/>
  <c r="CC355" i="20"/>
  <c r="CC351" i="20"/>
  <c r="CC347" i="20"/>
  <c r="CC343" i="20"/>
  <c r="CC339" i="20"/>
  <c r="CC335" i="20"/>
  <c r="CC331" i="20"/>
  <c r="CC327" i="20"/>
  <c r="CC361" i="20"/>
  <c r="CC375" i="20"/>
  <c r="CC367" i="20"/>
  <c r="CC362" i="20"/>
  <c r="CC348" i="20"/>
  <c r="CC344" i="20"/>
  <c r="CC340" i="20"/>
  <c r="CC336" i="20"/>
  <c r="CC332" i="20"/>
  <c r="CC328" i="20"/>
  <c r="CC374" i="20"/>
  <c r="CC363" i="20"/>
  <c r="CC358" i="20"/>
  <c r="CC349" i="20"/>
  <c r="CC345" i="20"/>
  <c r="CC341" i="20"/>
  <c r="CC337" i="20"/>
  <c r="CC333" i="20"/>
  <c r="CC329" i="20"/>
  <c r="CC357" i="20"/>
  <c r="CC325" i="20"/>
  <c r="CC321" i="20"/>
  <c r="CC317" i="20"/>
  <c r="CC313" i="20"/>
  <c r="CC309" i="20"/>
  <c r="CC305" i="20"/>
  <c r="CC301" i="20"/>
  <c r="CC353" i="20"/>
  <c r="CC322" i="20"/>
  <c r="CC318" i="20"/>
  <c r="CC314" i="20"/>
  <c r="CC310" i="20"/>
  <c r="CC306" i="20"/>
  <c r="CC302" i="20"/>
  <c r="CC298" i="20"/>
  <c r="CC294" i="20"/>
  <c r="CC383" i="20"/>
  <c r="CC323" i="20"/>
  <c r="CC319" i="20"/>
  <c r="CC315" i="20"/>
  <c r="CC311" i="20"/>
  <c r="CC307" i="20"/>
  <c r="CC303" i="20"/>
  <c r="CC299" i="20"/>
  <c r="CC295" i="20"/>
  <c r="CC369" i="20"/>
  <c r="CC324" i="20"/>
  <c r="CC320" i="20"/>
  <c r="CC316" i="20"/>
  <c r="CC312" i="20"/>
  <c r="CC308" i="20"/>
  <c r="CC304" i="20"/>
  <c r="CC300" i="20"/>
  <c r="CC296" i="20"/>
  <c r="CC290" i="20"/>
  <c r="CC286" i="20"/>
  <c r="CC282" i="20"/>
  <c r="CC278" i="20"/>
  <c r="CC274" i="20"/>
  <c r="CC270" i="20"/>
  <c r="CC266" i="20"/>
  <c r="CC262" i="20"/>
  <c r="CC258" i="20"/>
  <c r="CC254" i="20"/>
  <c r="CC250" i="20"/>
  <c r="CC246" i="20"/>
  <c r="CC242" i="20"/>
  <c r="CC238" i="20"/>
  <c r="CC291" i="20"/>
  <c r="CC287" i="20"/>
  <c r="CC283" i="20"/>
  <c r="CC279" i="20"/>
  <c r="CC275" i="20"/>
  <c r="CC271" i="20"/>
  <c r="CC267" i="20"/>
  <c r="CC263" i="20"/>
  <c r="CC259" i="20"/>
  <c r="CC255" i="20"/>
  <c r="CC251" i="20"/>
  <c r="CC247" i="20"/>
  <c r="CC243" i="20"/>
  <c r="CC239" i="20"/>
  <c r="CC235" i="20"/>
  <c r="CC297" i="20"/>
  <c r="CC292" i="20"/>
  <c r="CC288" i="20"/>
  <c r="CC284" i="20"/>
  <c r="CC280" i="20"/>
  <c r="CC276" i="20"/>
  <c r="CC272" i="20"/>
  <c r="CC268" i="20"/>
  <c r="CC264" i="20"/>
  <c r="CC260" i="20"/>
  <c r="CC256" i="20"/>
  <c r="CC252" i="20"/>
  <c r="CC248" i="20"/>
  <c r="CC244" i="20"/>
  <c r="CC269" i="20"/>
  <c r="CC241" i="20"/>
  <c r="CC213" i="20"/>
  <c r="CC206" i="20"/>
  <c r="CC203" i="20"/>
  <c r="CC205" i="20"/>
  <c r="CC202" i="20"/>
  <c r="CC265" i="20"/>
  <c r="CC236" i="20"/>
  <c r="CC232" i="20"/>
  <c r="CC228" i="20"/>
  <c r="CC224" i="20"/>
  <c r="CC220" i="20"/>
  <c r="CC216" i="20"/>
  <c r="CC210" i="20"/>
  <c r="CC240" i="20"/>
  <c r="CC293" i="20"/>
  <c r="CC261" i="20"/>
  <c r="CC214" i="20"/>
  <c r="CC204" i="20"/>
  <c r="CC200" i="20"/>
  <c r="CC289" i="20"/>
  <c r="CC257" i="20"/>
  <c r="CC237" i="20"/>
  <c r="CC233" i="20"/>
  <c r="CC229" i="20"/>
  <c r="CC225" i="20"/>
  <c r="CC221" i="20"/>
  <c r="CC217" i="20"/>
  <c r="CC211" i="20"/>
  <c r="CC207" i="20"/>
  <c r="CC285" i="20"/>
  <c r="CC253" i="20"/>
  <c r="CC201" i="20"/>
  <c r="CC281" i="20"/>
  <c r="CC249" i="20"/>
  <c r="CC234" i="20"/>
  <c r="CC230" i="20"/>
  <c r="CC226" i="20"/>
  <c r="CC222" i="20"/>
  <c r="CC218" i="20"/>
  <c r="CC212" i="20"/>
  <c r="CC208" i="20"/>
  <c r="CC277" i="20"/>
  <c r="CC245" i="20"/>
  <c r="CC209" i="20"/>
  <c r="CC219" i="20"/>
  <c r="CC227" i="20"/>
  <c r="CC223" i="20"/>
  <c r="CC273" i="20"/>
  <c r="CC231" i="20"/>
  <c r="CC215" i="20"/>
  <c r="CA13" i="23"/>
  <c r="CA16" i="22"/>
  <c r="BX344" i="21"/>
  <c r="BX147" i="23"/>
  <c r="BX234" i="22"/>
  <c r="CA210" i="23"/>
  <c r="CA308" i="22"/>
  <c r="BY205" i="23"/>
  <c r="BY300" i="22"/>
  <c r="CA431" i="21"/>
  <c r="CA135" i="23"/>
  <c r="CA222" i="22"/>
  <c r="BX8" i="23"/>
  <c r="BX8" i="22"/>
  <c r="CA221" i="22"/>
  <c r="CA134" i="23"/>
  <c r="CA322" i="22"/>
  <c r="CA413" i="21"/>
  <c r="CA216" i="23"/>
  <c r="CA334" i="22"/>
  <c r="CA298" i="22"/>
  <c r="CA203" i="23"/>
  <c r="CA11" i="22"/>
  <c r="CA11" i="23"/>
  <c r="CA9" i="21"/>
  <c r="CA15" i="23"/>
  <c r="CA23" i="22"/>
  <c r="CA22" i="21"/>
  <c r="CB116" i="23"/>
  <c r="CB203" i="22"/>
  <c r="CB177" i="23"/>
  <c r="CB264" i="22"/>
  <c r="CB65" i="23"/>
  <c r="CB66" i="23" s="1"/>
  <c r="CB132" i="22"/>
  <c r="CB133" i="22" s="1"/>
  <c r="CB206" i="21"/>
  <c r="CB242" i="21"/>
  <c r="CB56" i="22"/>
  <c r="CB466" i="21"/>
  <c r="CB88" i="21"/>
  <c r="CB45" i="23"/>
  <c r="CB81" i="22"/>
  <c r="CB112" i="23"/>
  <c r="CB199" i="22"/>
  <c r="CB178" i="21"/>
  <c r="CB125" i="22" s="1"/>
  <c r="CB58" i="23"/>
  <c r="CB100" i="22"/>
  <c r="CB126" i="23"/>
  <c r="CB213" i="22"/>
  <c r="CB180" i="23"/>
  <c r="CB267" i="22"/>
  <c r="CB106" i="23"/>
  <c r="CB193" i="22"/>
  <c r="CB299" i="21"/>
  <c r="CB179" i="23"/>
  <c r="CB266" i="22"/>
  <c r="CB12" i="23"/>
  <c r="CB15" i="22"/>
  <c r="CB91" i="22"/>
  <c r="CB169" i="21"/>
  <c r="CB116" i="22" s="1"/>
  <c r="CB160" i="21"/>
  <c r="CB107" i="22" s="1"/>
  <c r="CB46" i="23"/>
  <c r="CB82" i="22"/>
  <c r="CB245" i="22"/>
  <c r="CB158" i="23"/>
  <c r="CB175" i="21"/>
  <c r="CB122" i="22" s="1"/>
  <c r="CB55" i="23"/>
  <c r="CB97" i="22"/>
  <c r="BZ180" i="22"/>
  <c r="BZ164" i="22"/>
  <c r="BZ171" i="22"/>
  <c r="BZ272" i="22"/>
  <c r="BZ186" i="22"/>
  <c r="BZ407" i="21"/>
  <c r="BW364" i="21"/>
  <c r="BW163" i="23"/>
  <c r="BW250" i="22"/>
  <c r="CA408" i="21"/>
  <c r="CA120" i="22"/>
  <c r="CA217" i="23"/>
  <c r="CA335" i="22"/>
  <c r="BZ131" i="23"/>
  <c r="BZ218" i="22"/>
  <c r="BZ321" i="21"/>
  <c r="BY8" i="22"/>
  <c r="BY8" i="23"/>
  <c r="BY140" i="23"/>
  <c r="BY227" i="22"/>
  <c r="BY328" i="21"/>
  <c r="CA25" i="23"/>
  <c r="CA64" i="21"/>
  <c r="CA33" i="22"/>
  <c r="CA435" i="21"/>
  <c r="CA389" i="21"/>
  <c r="CA401" i="21"/>
  <c r="CB288" i="22"/>
  <c r="CB393" i="21"/>
  <c r="CB88" i="23"/>
  <c r="CB165" i="22"/>
  <c r="CB13" i="22"/>
  <c r="CB390" i="21"/>
  <c r="CB284" i="22" s="1"/>
  <c r="CB136" i="22"/>
  <c r="CB246" i="21"/>
  <c r="CB154" i="22" s="1"/>
  <c r="CB69" i="23"/>
  <c r="CB49" i="21"/>
  <c r="CB477" i="21"/>
  <c r="CB36" i="23"/>
  <c r="CB67" i="22"/>
  <c r="CB245" i="21"/>
  <c r="CB153" i="22" s="1"/>
  <c r="CB68" i="23"/>
  <c r="CB135" i="22"/>
  <c r="CB44" i="22"/>
  <c r="CB454" i="21"/>
  <c r="CB315" i="22" s="1"/>
  <c r="CB163" i="21"/>
  <c r="CB110" i="22" s="1"/>
  <c r="CB49" i="23"/>
  <c r="CB85" i="22"/>
  <c r="CB127" i="23"/>
  <c r="CB214" i="22"/>
  <c r="CB60" i="23"/>
  <c r="CB102" i="22"/>
  <c r="CB138" i="23"/>
  <c r="CB225" i="22"/>
  <c r="CB88" i="22"/>
  <c r="CB166" i="21"/>
  <c r="CB113" i="22" s="1"/>
  <c r="CB103" i="23"/>
  <c r="CB190" i="22"/>
  <c r="CB51" i="23"/>
  <c r="CB87" i="22"/>
  <c r="CB128" i="23"/>
  <c r="CB215" i="22"/>
  <c r="CB174" i="21"/>
  <c r="CB54" i="23"/>
  <c r="CB96" i="22"/>
  <c r="CB170" i="21"/>
  <c r="CB117" i="22" s="1"/>
  <c r="CB92" i="22"/>
  <c r="CB61" i="23"/>
  <c r="CB103" i="22"/>
  <c r="BZ400" i="21"/>
  <c r="BZ90" i="23"/>
  <c r="BZ93" i="23"/>
  <c r="BZ185" i="23"/>
  <c r="BZ99" i="23"/>
  <c r="BZ87" i="23"/>
  <c r="CA320" i="22"/>
  <c r="CA212" i="23"/>
  <c r="CC181" i="22"/>
  <c r="CC94" i="23"/>
  <c r="CA225" i="21"/>
  <c r="CA234" i="21" s="1"/>
  <c r="CA237" i="21" s="1"/>
  <c r="CA78" i="23"/>
  <c r="CA145" i="22"/>
  <c r="BZ9" i="23"/>
  <c r="BZ9" i="22"/>
  <c r="BZ8" i="21"/>
  <c r="BZ23" i="23"/>
  <c r="BZ31" i="22"/>
  <c r="BZ283" i="22"/>
  <c r="BZ388" i="21"/>
  <c r="BX274" i="21"/>
  <c r="BX92" i="23"/>
  <c r="BX179" i="22"/>
  <c r="CB412" i="21"/>
  <c r="CB17" i="22"/>
  <c r="CB16" i="21"/>
  <c r="CB39" i="22"/>
  <c r="CB449" i="21"/>
  <c r="CB71" i="21"/>
  <c r="CB52" i="22"/>
  <c r="CB51" i="22"/>
  <c r="CB461" i="21"/>
  <c r="CB83" i="21"/>
  <c r="CB30" i="21"/>
  <c r="CB435" i="21"/>
  <c r="CB12" i="22"/>
  <c r="CB11" i="21"/>
  <c r="CB176" i="21"/>
  <c r="CB411" i="21" s="1"/>
  <c r="CB56" i="23"/>
  <c r="CB98" i="22"/>
  <c r="CB52" i="23"/>
  <c r="CB94" i="22"/>
  <c r="CB121" i="23"/>
  <c r="CB208" i="22"/>
  <c r="CB177" i="21"/>
  <c r="CB124" i="22" s="1"/>
  <c r="CB57" i="23"/>
  <c r="CB99" i="22"/>
  <c r="CB315" i="21"/>
  <c r="CB133" i="23"/>
  <c r="CB220" i="22"/>
  <c r="CA30" i="23"/>
  <c r="CA55" i="22"/>
  <c r="CA463" i="21"/>
  <c r="CA324" i="22" s="1"/>
  <c r="CA38" i="22"/>
  <c r="CA27" i="23"/>
  <c r="CB42" i="22"/>
  <c r="CB452" i="21"/>
  <c r="CB313" i="22" s="1"/>
  <c r="CB41" i="22"/>
  <c r="CB451" i="21"/>
  <c r="CB312" i="22" s="1"/>
  <c r="CB138" i="22"/>
  <c r="CB248" i="21"/>
  <c r="CB156" i="22" s="1"/>
  <c r="CB71" i="23"/>
  <c r="CB247" i="21"/>
  <c r="CB155" i="22" s="1"/>
  <c r="CB70" i="23"/>
  <c r="CB137" i="22"/>
  <c r="CB91" i="23"/>
  <c r="CB172" i="22"/>
  <c r="CB122" i="23"/>
  <c r="CB209" i="22"/>
  <c r="CB47" i="22"/>
  <c r="CB457" i="21"/>
  <c r="CB318" i="22" s="1"/>
  <c r="CB416" i="21"/>
  <c r="CB38" i="21"/>
  <c r="CB58" i="22"/>
  <c r="CB468" i="21"/>
  <c r="CB329" i="22" s="1"/>
  <c r="CB157" i="23"/>
  <c r="CB244" i="22"/>
  <c r="CB137" i="23"/>
  <c r="CB224" i="22"/>
  <c r="CB223" i="22"/>
  <c r="CB136" i="23"/>
  <c r="CB316" i="21"/>
  <c r="CB181" i="23"/>
  <c r="CB268" i="22"/>
  <c r="CB111" i="23"/>
  <c r="CB198" i="22"/>
  <c r="CA412" i="21"/>
  <c r="AY3" i="21"/>
  <c r="AY3" i="23"/>
  <c r="AY3" i="22"/>
  <c r="CC4" i="21"/>
  <c r="CC4" i="23"/>
  <c r="CC4" i="22"/>
  <c r="CC3" i="21"/>
  <c r="CC3" i="23"/>
  <c r="CC3" i="22"/>
  <c r="CC8" i="20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3" i="3"/>
  <c r="AY4" i="3"/>
  <c r="CC6" i="20"/>
  <c r="CC4" i="20"/>
  <c r="CE5" i="3"/>
  <c r="CD5" i="14"/>
  <c r="CD5" i="20"/>
  <c r="CA400" i="21" l="1"/>
  <c r="CC420" i="21"/>
  <c r="CA296" i="22"/>
  <c r="CA407" i="21"/>
  <c r="CC417" i="21"/>
  <c r="CB431" i="21"/>
  <c r="CB430" i="21"/>
  <c r="CB415" i="21"/>
  <c r="CB433" i="21"/>
  <c r="CA426" i="21"/>
  <c r="CA202" i="23" s="1"/>
  <c r="CB462" i="21"/>
  <c r="CB323" i="22" s="1"/>
  <c r="CB432" i="21"/>
  <c r="CB434" i="21"/>
  <c r="CA199" i="23"/>
  <c r="CA294" i="22"/>
  <c r="CA399" i="21"/>
  <c r="CA14" i="23"/>
  <c r="CA22" i="22"/>
  <c r="CB408" i="21"/>
  <c r="CB120" i="22"/>
  <c r="CD363" i="21"/>
  <c r="CD99" i="21"/>
  <c r="CD367" i="21"/>
  <c r="CD356" i="21"/>
  <c r="CD353" i="21"/>
  <c r="CD347" i="21"/>
  <c r="CD340" i="21"/>
  <c r="CD331" i="21"/>
  <c r="CD319" i="21"/>
  <c r="CD308" i="21"/>
  <c r="CD305" i="21"/>
  <c r="CD296" i="21"/>
  <c r="CD62" i="21"/>
  <c r="CD191" i="21"/>
  <c r="CD128" i="22" s="1"/>
  <c r="CD159" i="21"/>
  <c r="CD106" i="22" s="1"/>
  <c r="CD150" i="21"/>
  <c r="CD195" i="21" s="1"/>
  <c r="CD142" i="21"/>
  <c r="CD187" i="21" s="1"/>
  <c r="CD131" i="21"/>
  <c r="CD124" i="21"/>
  <c r="CD117" i="21"/>
  <c r="CD369" i="21"/>
  <c r="CD365" i="21"/>
  <c r="CD345" i="21"/>
  <c r="CD339" i="21"/>
  <c r="CD333" i="21"/>
  <c r="CD317" i="21"/>
  <c r="CD307" i="21"/>
  <c r="CD293" i="21"/>
  <c r="CD180" i="21"/>
  <c r="CD127" i="22" s="1"/>
  <c r="CD155" i="21"/>
  <c r="CD200" i="21" s="1"/>
  <c r="CD143" i="21"/>
  <c r="CD188" i="21" s="1"/>
  <c r="CD138" i="21"/>
  <c r="CD183" i="21" s="1"/>
  <c r="CD120" i="21"/>
  <c r="CD116" i="21"/>
  <c r="CD98" i="21"/>
  <c r="CD372" i="21"/>
  <c r="CD355" i="21"/>
  <c r="CD352" i="21"/>
  <c r="CD335" i="21"/>
  <c r="CD324" i="21"/>
  <c r="CD318" i="21"/>
  <c r="CD306" i="21"/>
  <c r="CD287" i="21"/>
  <c r="CD289" i="21"/>
  <c r="CD172" i="21"/>
  <c r="CD119" i="22" s="1"/>
  <c r="CD151" i="21"/>
  <c r="CD196" i="21" s="1"/>
  <c r="CD139" i="21"/>
  <c r="CD184" i="21" s="1"/>
  <c r="CD133" i="21"/>
  <c r="CD132" i="21"/>
  <c r="CD123" i="21"/>
  <c r="CD97" i="21"/>
  <c r="CD371" i="21"/>
  <c r="CD374" i="21" s="1"/>
  <c r="CD332" i="21"/>
  <c r="CD322" i="21"/>
  <c r="CD302" i="21"/>
  <c r="CD15" i="21"/>
  <c r="CD290" i="21"/>
  <c r="CD294" i="21"/>
  <c r="CD147" i="21"/>
  <c r="CD192" i="21" s="1"/>
  <c r="CD135" i="21"/>
  <c r="CD125" i="21"/>
  <c r="CD121" i="21"/>
  <c r="CD314" i="21"/>
  <c r="CD303" i="21"/>
  <c r="CD297" i="21"/>
  <c r="CD300" i="21"/>
  <c r="CD152" i="21"/>
  <c r="CD197" i="21" s="1"/>
  <c r="CD141" i="21"/>
  <c r="CD186" i="21" s="1"/>
  <c r="CD130" i="21"/>
  <c r="CD122" i="21"/>
  <c r="CD310" i="21"/>
  <c r="CD292" i="21"/>
  <c r="CD288" i="21"/>
  <c r="CD153" i="21"/>
  <c r="CD198" i="21" s="1"/>
  <c r="CD148" i="21"/>
  <c r="CD193" i="21" s="1"/>
  <c r="CD136" i="21"/>
  <c r="CD181" i="21" s="1"/>
  <c r="CD128" i="21"/>
  <c r="CD118" i="21"/>
  <c r="CD70" i="21"/>
  <c r="CD381" i="21"/>
  <c r="CD338" i="21"/>
  <c r="CD301" i="21"/>
  <c r="CD291" i="21"/>
  <c r="CD95" i="21"/>
  <c r="CD149" i="21"/>
  <c r="CD194" i="21" s="1"/>
  <c r="CD144" i="21"/>
  <c r="CD189" i="21" s="1"/>
  <c r="CD146" i="21"/>
  <c r="CD129" i="21"/>
  <c r="CD114" i="21"/>
  <c r="CD284" i="21"/>
  <c r="CD229" i="21"/>
  <c r="CD266" i="21" s="1"/>
  <c r="CD174" i="22" s="1"/>
  <c r="CD215" i="21"/>
  <c r="CD205" i="21"/>
  <c r="CD244" i="21"/>
  <c r="CD79" i="21"/>
  <c r="CD54" i="21"/>
  <c r="CD32" i="21"/>
  <c r="CD46" i="21"/>
  <c r="CD27" i="21"/>
  <c r="CD74" i="21"/>
  <c r="CD370" i="21"/>
  <c r="CD295" i="21"/>
  <c r="CD96" i="21"/>
  <c r="CD231" i="21"/>
  <c r="CD268" i="21" s="1"/>
  <c r="CD176" i="22" s="1"/>
  <c r="CD213" i="21"/>
  <c r="CD227" i="21"/>
  <c r="CD86" i="21"/>
  <c r="CD77" i="21"/>
  <c r="CD56" i="21"/>
  <c r="CD33" i="21"/>
  <c r="CD47" i="21"/>
  <c r="CD424" i="21" s="1"/>
  <c r="CD309" i="21"/>
  <c r="CD154" i="21"/>
  <c r="CD199" i="21" s="1"/>
  <c r="CD230" i="21"/>
  <c r="CD267" i="21" s="1"/>
  <c r="CD175" i="22" s="1"/>
  <c r="CD210" i="21"/>
  <c r="CD207" i="21"/>
  <c r="CD84" i="21"/>
  <c r="CD60" i="21"/>
  <c r="CD67" i="21"/>
  <c r="CD75" i="21"/>
  <c r="CD53" i="21"/>
  <c r="CD40" i="21"/>
  <c r="CD26" i="21"/>
  <c r="CD17" i="21"/>
  <c r="CD373" i="21"/>
  <c r="CD140" i="21"/>
  <c r="CD185" i="21" s="1"/>
  <c r="CD221" i="21"/>
  <c r="CD258" i="21" s="1"/>
  <c r="CD166" i="22" s="1"/>
  <c r="CD211" i="21"/>
  <c r="CD89" i="21"/>
  <c r="CD85" i="21"/>
  <c r="CD264" i="21"/>
  <c r="CD61" i="21"/>
  <c r="CD68" i="21"/>
  <c r="CD35" i="22" s="1"/>
  <c r="CD55" i="21"/>
  <c r="CD41" i="21"/>
  <c r="CD418" i="21" s="1"/>
  <c r="CD34" i="21"/>
  <c r="CD100" i="21"/>
  <c r="CD354" i="21"/>
  <c r="CD357" i="21" s="1"/>
  <c r="CD165" i="21"/>
  <c r="CD112" i="22" s="1"/>
  <c r="CD137" i="21"/>
  <c r="CD182" i="21" s="1"/>
  <c r="CD228" i="21"/>
  <c r="CD265" i="21" s="1"/>
  <c r="CD173" i="22" s="1"/>
  <c r="CD212" i="21"/>
  <c r="CD91" i="21"/>
  <c r="CD82" i="21"/>
  <c r="CD51" i="21"/>
  <c r="CD42" i="21"/>
  <c r="CD39" i="21"/>
  <c r="CD379" i="21"/>
  <c r="CD127" i="21"/>
  <c r="CD109" i="21"/>
  <c r="CD216" i="21"/>
  <c r="CD208" i="21"/>
  <c r="CD90" i="21"/>
  <c r="CD12" i="21"/>
  <c r="CD58" i="21"/>
  <c r="CD50" i="21"/>
  <c r="CD24" i="21"/>
  <c r="CD43" i="21"/>
  <c r="CD420" i="21" s="1"/>
  <c r="CD31" i="21"/>
  <c r="CD337" i="21"/>
  <c r="CD115" i="21"/>
  <c r="CD108" i="21"/>
  <c r="CD214" i="21"/>
  <c r="CD209" i="21"/>
  <c r="CD93" i="21"/>
  <c r="CD257" i="21"/>
  <c r="CD80" i="21"/>
  <c r="CD52" i="21"/>
  <c r="CD28" i="21"/>
  <c r="CD44" i="21"/>
  <c r="CD35" i="21"/>
  <c r="CD18" i="21"/>
  <c r="CD18" i="22" s="1"/>
  <c r="CD73" i="21"/>
  <c r="CD220" i="21"/>
  <c r="CD92" i="21"/>
  <c r="CD72" i="21"/>
  <c r="CD329" i="21"/>
  <c r="CD204" i="21"/>
  <c r="CD19" i="21"/>
  <c r="CD19" i="22" s="1"/>
  <c r="CD20" i="21"/>
  <c r="CD20" i="22" s="1"/>
  <c r="CD25" i="21"/>
  <c r="CD394" i="21"/>
  <c r="CD45" i="21"/>
  <c r="CD395" i="21"/>
  <c r="CD289" i="22" s="1"/>
  <c r="CD13" i="21"/>
  <c r="CD57" i="21"/>
  <c r="CD36" i="21"/>
  <c r="CD76" i="21"/>
  <c r="CD396" i="21"/>
  <c r="CD290" i="22" s="1"/>
  <c r="CD397" i="21"/>
  <c r="CD291" i="22" s="1"/>
  <c r="CD232" i="21"/>
  <c r="CD269" i="21" s="1"/>
  <c r="CD177" i="22" s="1"/>
  <c r="CD78" i="21"/>
  <c r="BV187" i="23"/>
  <c r="BV274" i="22"/>
  <c r="BV392" i="21"/>
  <c r="CA321" i="21"/>
  <c r="CA218" i="22"/>
  <c r="CA131" i="23"/>
  <c r="CC416" i="21"/>
  <c r="CC38" i="21"/>
  <c r="CC248" i="21"/>
  <c r="CC156" i="22" s="1"/>
  <c r="CC71" i="23"/>
  <c r="CC138" i="22"/>
  <c r="CC20" i="23"/>
  <c r="CC28" i="22"/>
  <c r="CC438" i="21"/>
  <c r="CC421" i="21"/>
  <c r="CC111" i="21"/>
  <c r="CC42" i="23"/>
  <c r="CC75" i="22"/>
  <c r="CC30" i="21"/>
  <c r="CC167" i="21"/>
  <c r="CC114" i="22" s="1"/>
  <c r="CC89" i="22"/>
  <c r="CC88" i="23"/>
  <c r="CC165" i="22"/>
  <c r="CC418" i="21"/>
  <c r="CC109" i="23"/>
  <c r="CC196" i="22"/>
  <c r="CC179" i="23"/>
  <c r="CC266" i="22"/>
  <c r="CC162" i="21"/>
  <c r="CC109" i="22" s="1"/>
  <c r="CC48" i="23"/>
  <c r="CC84" i="22"/>
  <c r="CC151" i="23"/>
  <c r="CC238" i="22"/>
  <c r="CC124" i="23"/>
  <c r="CC211" i="22"/>
  <c r="CC91" i="22"/>
  <c r="CC169" i="21"/>
  <c r="CC116" i="22" s="1"/>
  <c r="CC181" i="23"/>
  <c r="CC268" i="22"/>
  <c r="CC121" i="23"/>
  <c r="CC208" i="22"/>
  <c r="CA211" i="23"/>
  <c r="CA309" i="22"/>
  <c r="CB27" i="23"/>
  <c r="CB38" i="22"/>
  <c r="BX277" i="21"/>
  <c r="BX359" i="21"/>
  <c r="BX182" i="22"/>
  <c r="BX95" i="23"/>
  <c r="BX375" i="21"/>
  <c r="CB428" i="21"/>
  <c r="BW96" i="23"/>
  <c r="BW183" i="22"/>
  <c r="CB210" i="23"/>
  <c r="CB308" i="22"/>
  <c r="CB378" i="21"/>
  <c r="CB82" i="23"/>
  <c r="CB256" i="21"/>
  <c r="CB149" i="22"/>
  <c r="CB255" i="21"/>
  <c r="CB272" i="21"/>
  <c r="CB263" i="21"/>
  <c r="CB362" i="21"/>
  <c r="CB280" i="21"/>
  <c r="CA262" i="21"/>
  <c r="CA86" i="23"/>
  <c r="CA163" i="22"/>
  <c r="CC76" i="23"/>
  <c r="CC143" i="22"/>
  <c r="CC253" i="21"/>
  <c r="CC161" i="22" s="1"/>
  <c r="CC56" i="22"/>
  <c r="CC88" i="21"/>
  <c r="CC466" i="21"/>
  <c r="CC161" i="21"/>
  <c r="CC108" i="22" s="1"/>
  <c r="CC47" i="23"/>
  <c r="CC83" i="22"/>
  <c r="CC136" i="23"/>
  <c r="CC223" i="22"/>
  <c r="CC316" i="21"/>
  <c r="CC51" i="22"/>
  <c r="CC461" i="21"/>
  <c r="CC83" i="21"/>
  <c r="CC116" i="23"/>
  <c r="CC203" i="22"/>
  <c r="CC35" i="23"/>
  <c r="CC66" i="22"/>
  <c r="CC476" i="21"/>
  <c r="CC107" i="23"/>
  <c r="CC194" i="22"/>
  <c r="CC170" i="21"/>
  <c r="CC117" i="22" s="1"/>
  <c r="CC92" i="22"/>
  <c r="CC129" i="23"/>
  <c r="CC216" i="22"/>
  <c r="CC176" i="21"/>
  <c r="CC123" i="22" s="1"/>
  <c r="CC56" i="23"/>
  <c r="CC98" i="22"/>
  <c r="CC159" i="23"/>
  <c r="CC246" i="22"/>
  <c r="CC31" i="23"/>
  <c r="CC62" i="22"/>
  <c r="CC163" i="21"/>
  <c r="CC110" i="22" s="1"/>
  <c r="CC49" i="23"/>
  <c r="CC85" i="22"/>
  <c r="CC315" i="21"/>
  <c r="CC133" i="23"/>
  <c r="CC220" i="22"/>
  <c r="CB463" i="21"/>
  <c r="CB324" i="22" s="1"/>
  <c r="CB222" i="22"/>
  <c r="CB135" i="23"/>
  <c r="CB16" i="23"/>
  <c r="CB24" i="22"/>
  <c r="CB448" i="21"/>
  <c r="CB310" i="22"/>
  <c r="BZ282" i="22"/>
  <c r="BZ195" i="23"/>
  <c r="CA388" i="21"/>
  <c r="CA283" i="22"/>
  <c r="CA200" i="23"/>
  <c r="CA295" i="22"/>
  <c r="CB30" i="23"/>
  <c r="CB55" i="22"/>
  <c r="BX163" i="23"/>
  <c r="BX364" i="21"/>
  <c r="BX250" i="22"/>
  <c r="BW182" i="23"/>
  <c r="BW269" i="22"/>
  <c r="CD181" i="22"/>
  <c r="CD94" i="23"/>
  <c r="CB216" i="23"/>
  <c r="CB334" i="22"/>
  <c r="CB212" i="23"/>
  <c r="CB320" i="22"/>
  <c r="BZ213" i="23"/>
  <c r="BZ321" i="22"/>
  <c r="CA164" i="22"/>
  <c r="CA272" i="22"/>
  <c r="CA171" i="22"/>
  <c r="CA186" i="22"/>
  <c r="CA180" i="22"/>
  <c r="BY274" i="21"/>
  <c r="BY92" i="23"/>
  <c r="BY179" i="22"/>
  <c r="CC17" i="22"/>
  <c r="CC16" i="21"/>
  <c r="CC26" i="23"/>
  <c r="CC37" i="22"/>
  <c r="CC447" i="21"/>
  <c r="CC245" i="21"/>
  <c r="CC153" i="22" s="1"/>
  <c r="CC68" i="23"/>
  <c r="CC135" i="22"/>
  <c r="CC437" i="21"/>
  <c r="CC19" i="23"/>
  <c r="CC27" i="22"/>
  <c r="CC459" i="21"/>
  <c r="CC28" i="23"/>
  <c r="CC49" i="22"/>
  <c r="CC251" i="21"/>
  <c r="CC159" i="22" s="1"/>
  <c r="CC74" i="23"/>
  <c r="CC141" i="22"/>
  <c r="CC174" i="21"/>
  <c r="CC402" i="21" s="1"/>
  <c r="CC54" i="23"/>
  <c r="CC96" i="22"/>
  <c r="CC12" i="23"/>
  <c r="CC15" i="22"/>
  <c r="CC186" i="23"/>
  <c r="CC273" i="22"/>
  <c r="CC114" i="23"/>
  <c r="CC201" i="22"/>
  <c r="CC173" i="23"/>
  <c r="CC260" i="22"/>
  <c r="CC32" i="23"/>
  <c r="CC473" i="21"/>
  <c r="CC63" i="22"/>
  <c r="CC173" i="21"/>
  <c r="CC53" i="23"/>
  <c r="CC95" i="22"/>
  <c r="CC224" i="22"/>
  <c r="CC137" i="23"/>
  <c r="CA214" i="23"/>
  <c r="CA326" i="22"/>
  <c r="CD215" i="14"/>
  <c r="CB17" i="23"/>
  <c r="CB25" i="22"/>
  <c r="CB312" i="21"/>
  <c r="CB118" i="23"/>
  <c r="CB205" i="22"/>
  <c r="CB327" i="22"/>
  <c r="CB465" i="21"/>
  <c r="CA8" i="21"/>
  <c r="CA9" i="23"/>
  <c r="CA9" i="22"/>
  <c r="CA460" i="21"/>
  <c r="CB389" i="21"/>
  <c r="CB283" i="21"/>
  <c r="CB78" i="22"/>
  <c r="CC42" i="22"/>
  <c r="CC452" i="21"/>
  <c r="CC313" i="22" s="1"/>
  <c r="CC423" i="21"/>
  <c r="CC13" i="22"/>
  <c r="CC85" i="23"/>
  <c r="CC152" i="22"/>
  <c r="CC111" i="23"/>
  <c r="CC198" i="22"/>
  <c r="CC52" i="22"/>
  <c r="CC419" i="21"/>
  <c r="CC45" i="22"/>
  <c r="CC455" i="21"/>
  <c r="CC316" i="22" s="1"/>
  <c r="CC55" i="23"/>
  <c r="CC97" i="22"/>
  <c r="CC175" i="21"/>
  <c r="CC122" i="22" s="1"/>
  <c r="CC127" i="23"/>
  <c r="CC214" i="22"/>
  <c r="CC166" i="21"/>
  <c r="CC88" i="22"/>
  <c r="CC299" i="21"/>
  <c r="CC106" i="23"/>
  <c r="CC193" i="22"/>
  <c r="CC51" i="23"/>
  <c r="CC87" i="22"/>
  <c r="CC115" i="23"/>
  <c r="CC202" i="22"/>
  <c r="CC157" i="23"/>
  <c r="CC244" i="22"/>
  <c r="BZ297" i="22"/>
  <c r="BZ202" i="23"/>
  <c r="CB401" i="21"/>
  <c r="CD500" i="20"/>
  <c r="CD496" i="20"/>
  <c r="CD492" i="20"/>
  <c r="CD488" i="20"/>
  <c r="CD484" i="20"/>
  <c r="CD480" i="20"/>
  <c r="CD476" i="20"/>
  <c r="CD472" i="20"/>
  <c r="CD468" i="20"/>
  <c r="CD498" i="20"/>
  <c r="CD494" i="20"/>
  <c r="CD490" i="20"/>
  <c r="CD486" i="20"/>
  <c r="CD482" i="20"/>
  <c r="CD478" i="20"/>
  <c r="CD474" i="20"/>
  <c r="CD470" i="20"/>
  <c r="CD466" i="20"/>
  <c r="CD461" i="20"/>
  <c r="CD457" i="20"/>
  <c r="CD453" i="20"/>
  <c r="CD449" i="20"/>
  <c r="CD445" i="20"/>
  <c r="CD495" i="20"/>
  <c r="CD487" i="20"/>
  <c r="CD479" i="20"/>
  <c r="CD471" i="20"/>
  <c r="CD462" i="20"/>
  <c r="CD458" i="20"/>
  <c r="CD454" i="20"/>
  <c r="CD450" i="20"/>
  <c r="CD446" i="20"/>
  <c r="CD497" i="20"/>
  <c r="CD489" i="20"/>
  <c r="CD481" i="20"/>
  <c r="CD473" i="20"/>
  <c r="CD463" i="20"/>
  <c r="CD459" i="20"/>
  <c r="CD455" i="20"/>
  <c r="CD451" i="20"/>
  <c r="CD447" i="20"/>
  <c r="CD443" i="20"/>
  <c r="CD499" i="20"/>
  <c r="CD491" i="20"/>
  <c r="CD483" i="20"/>
  <c r="CD475" i="20"/>
  <c r="CD467" i="20"/>
  <c r="CD465" i="20"/>
  <c r="CD448" i="20"/>
  <c r="CD441" i="20"/>
  <c r="CD437" i="20"/>
  <c r="CD469" i="20"/>
  <c r="CD444" i="20"/>
  <c r="CD493" i="20"/>
  <c r="CD442" i="20"/>
  <c r="CD438" i="20"/>
  <c r="CD477" i="20"/>
  <c r="CD464" i="20"/>
  <c r="CD439" i="20"/>
  <c r="CD435" i="20"/>
  <c r="CD456" i="20"/>
  <c r="CD440" i="20"/>
  <c r="CD436" i="20"/>
  <c r="CD460" i="20"/>
  <c r="CD431" i="20"/>
  <c r="CD427" i="20"/>
  <c r="CD423" i="20"/>
  <c r="CD419" i="20"/>
  <c r="CD415" i="20"/>
  <c r="CD411" i="20"/>
  <c r="CD407" i="20"/>
  <c r="CD432" i="20"/>
  <c r="CD428" i="20"/>
  <c r="CD424" i="20"/>
  <c r="CD420" i="20"/>
  <c r="CD416" i="20"/>
  <c r="CD412" i="20"/>
  <c r="CD452" i="20"/>
  <c r="CD434" i="20"/>
  <c r="CD433" i="20"/>
  <c r="CD429" i="20"/>
  <c r="CD425" i="20"/>
  <c r="CD421" i="20"/>
  <c r="CD417" i="20"/>
  <c r="CD413" i="20"/>
  <c r="CD409" i="20"/>
  <c r="CD405" i="20"/>
  <c r="CD430" i="20"/>
  <c r="CD408" i="20"/>
  <c r="CD401" i="20"/>
  <c r="CD397" i="20"/>
  <c r="CD393" i="20"/>
  <c r="CD389" i="20"/>
  <c r="CD385" i="20"/>
  <c r="CD381" i="20"/>
  <c r="CD426" i="20"/>
  <c r="CD485" i="20"/>
  <c r="CD422" i="20"/>
  <c r="CD402" i="20"/>
  <c r="CD398" i="20"/>
  <c r="CD394" i="20"/>
  <c r="CD390" i="20"/>
  <c r="CD386" i="20"/>
  <c r="CD418" i="20"/>
  <c r="CD414" i="20"/>
  <c r="CD404" i="20"/>
  <c r="CD399" i="20"/>
  <c r="CD395" i="20"/>
  <c r="CD391" i="20"/>
  <c r="CD387" i="20"/>
  <c r="CD383" i="20"/>
  <c r="CD379" i="20"/>
  <c r="CD406" i="20"/>
  <c r="CD400" i="20"/>
  <c r="CD396" i="20"/>
  <c r="CD392" i="20"/>
  <c r="CD388" i="20"/>
  <c r="CD384" i="20"/>
  <c r="CD380" i="20"/>
  <c r="CD376" i="20"/>
  <c r="CD372" i="20"/>
  <c r="CD368" i="20"/>
  <c r="CD364" i="20"/>
  <c r="CD360" i="20"/>
  <c r="CD356" i="20"/>
  <c r="CD352" i="20"/>
  <c r="CD382" i="20"/>
  <c r="CD373" i="20"/>
  <c r="CD369" i="20"/>
  <c r="CD365" i="20"/>
  <c r="CD361" i="20"/>
  <c r="CD357" i="20"/>
  <c r="CD353" i="20"/>
  <c r="CD403" i="20"/>
  <c r="CD377" i="20"/>
  <c r="CD374" i="20"/>
  <c r="CD370" i="20"/>
  <c r="CD366" i="20"/>
  <c r="CD362" i="20"/>
  <c r="CD358" i="20"/>
  <c r="CD354" i="20"/>
  <c r="CD375" i="20"/>
  <c r="CD371" i="20"/>
  <c r="CD367" i="20"/>
  <c r="CD363" i="20"/>
  <c r="CD359" i="20"/>
  <c r="CD355" i="20"/>
  <c r="CD351" i="20"/>
  <c r="CD347" i="20"/>
  <c r="CD343" i="20"/>
  <c r="CD339" i="20"/>
  <c r="CD335" i="20"/>
  <c r="CD331" i="20"/>
  <c r="CD327" i="20"/>
  <c r="CD410" i="20"/>
  <c r="CD378" i="20"/>
  <c r="CD348" i="20"/>
  <c r="CD344" i="20"/>
  <c r="CD340" i="20"/>
  <c r="CD336" i="20"/>
  <c r="CD330" i="20"/>
  <c r="CD345" i="20"/>
  <c r="CD342" i="20"/>
  <c r="CD332" i="20"/>
  <c r="CD322" i="20"/>
  <c r="CD318" i="20"/>
  <c r="CD314" i="20"/>
  <c r="CD310" i="20"/>
  <c r="CD306" i="20"/>
  <c r="CD302" i="20"/>
  <c r="CD298" i="20"/>
  <c r="CD294" i="20"/>
  <c r="CD333" i="20"/>
  <c r="CD341" i="20"/>
  <c r="CD338" i="20"/>
  <c r="CD323" i="20"/>
  <c r="CD319" i="20"/>
  <c r="CD315" i="20"/>
  <c r="CD311" i="20"/>
  <c r="CD307" i="20"/>
  <c r="CD303" i="20"/>
  <c r="CD328" i="20"/>
  <c r="CD346" i="20"/>
  <c r="CD324" i="20"/>
  <c r="CD321" i="20"/>
  <c r="CD308" i="20"/>
  <c r="CD305" i="20"/>
  <c r="CD290" i="20"/>
  <c r="CD286" i="20"/>
  <c r="CD282" i="20"/>
  <c r="CD278" i="20"/>
  <c r="CD274" i="20"/>
  <c r="CD270" i="20"/>
  <c r="CD266" i="20"/>
  <c r="CD262" i="20"/>
  <c r="CD258" i="20"/>
  <c r="CD254" i="20"/>
  <c r="CD250" i="20"/>
  <c r="CD246" i="20"/>
  <c r="CD242" i="20"/>
  <c r="CD238" i="20"/>
  <c r="CD300" i="20"/>
  <c r="CD350" i="20"/>
  <c r="CD334" i="20"/>
  <c r="CD329" i="20"/>
  <c r="CD320" i="20"/>
  <c r="CD317" i="20"/>
  <c r="CD304" i="20"/>
  <c r="CD301" i="20"/>
  <c r="CD291" i="20"/>
  <c r="CD287" i="20"/>
  <c r="CD283" i="20"/>
  <c r="CD279" i="20"/>
  <c r="CD275" i="20"/>
  <c r="CD271" i="20"/>
  <c r="CD267" i="20"/>
  <c r="CD263" i="20"/>
  <c r="CD259" i="20"/>
  <c r="CD255" i="20"/>
  <c r="CD251" i="20"/>
  <c r="CD247" i="20"/>
  <c r="CD243" i="20"/>
  <c r="CD239" i="20"/>
  <c r="CD235" i="20"/>
  <c r="CD297" i="20"/>
  <c r="CD295" i="20"/>
  <c r="CD316" i="20"/>
  <c r="CD313" i="20"/>
  <c r="CD299" i="20"/>
  <c r="CD292" i="20"/>
  <c r="CD288" i="20"/>
  <c r="CD284" i="20"/>
  <c r="CD280" i="20"/>
  <c r="CD276" i="20"/>
  <c r="CD272" i="20"/>
  <c r="CD268" i="20"/>
  <c r="CD264" i="20"/>
  <c r="CD260" i="20"/>
  <c r="CD256" i="20"/>
  <c r="CD252" i="20"/>
  <c r="CD248" i="20"/>
  <c r="CD244" i="20"/>
  <c r="CD240" i="20"/>
  <c r="CD236" i="20"/>
  <c r="CD265" i="20"/>
  <c r="CD232" i="20"/>
  <c r="CD228" i="20"/>
  <c r="CD224" i="20"/>
  <c r="CD220" i="20"/>
  <c r="CD216" i="20"/>
  <c r="CD210" i="20"/>
  <c r="CD209" i="20"/>
  <c r="CD337" i="20"/>
  <c r="CD325" i="20"/>
  <c r="CD293" i="20"/>
  <c r="CD261" i="20"/>
  <c r="CD214" i="20"/>
  <c r="CD204" i="20"/>
  <c r="CD296" i="20"/>
  <c r="CD215" i="20"/>
  <c r="CD289" i="20"/>
  <c r="CD257" i="20"/>
  <c r="CD237" i="20"/>
  <c r="CD233" i="20"/>
  <c r="CD229" i="20"/>
  <c r="CD225" i="20"/>
  <c r="CD221" i="20"/>
  <c r="CD217" i="20"/>
  <c r="CD211" i="20"/>
  <c r="CD207" i="20"/>
  <c r="CD231" i="20"/>
  <c r="CD227" i="20"/>
  <c r="CD223" i="20"/>
  <c r="CD349" i="20"/>
  <c r="CD309" i="20"/>
  <c r="CD285" i="20"/>
  <c r="CD253" i="20"/>
  <c r="CD201" i="20"/>
  <c r="CD326" i="20"/>
  <c r="CD281" i="20"/>
  <c r="CD249" i="20"/>
  <c r="CD234" i="20"/>
  <c r="CD230" i="20"/>
  <c r="CD226" i="20"/>
  <c r="CD222" i="20"/>
  <c r="CD218" i="20"/>
  <c r="CD212" i="20"/>
  <c r="CD208" i="20"/>
  <c r="CD312" i="20"/>
  <c r="CD277" i="20"/>
  <c r="CD245" i="20"/>
  <c r="CD205" i="20"/>
  <c r="CD202" i="20"/>
  <c r="CD200" i="20"/>
  <c r="CD273" i="20"/>
  <c r="CD219" i="20"/>
  <c r="CD206" i="20"/>
  <c r="CD213" i="20"/>
  <c r="CD203" i="20"/>
  <c r="CD269" i="20"/>
  <c r="CD241" i="20"/>
  <c r="CE5" i="23"/>
  <c r="CE5" i="22"/>
  <c r="CE157" i="3"/>
  <c r="CE159" i="3"/>
  <c r="CE161" i="3"/>
  <c r="CE236" i="21" s="1"/>
  <c r="CE273" i="21" s="1"/>
  <c r="CE155" i="3"/>
  <c r="CE151" i="3"/>
  <c r="CE147" i="3"/>
  <c r="CE149" i="3"/>
  <c r="CE153" i="3"/>
  <c r="CE7" i="3" s="1"/>
  <c r="CE137" i="3"/>
  <c r="CE134" i="3"/>
  <c r="CE127" i="3"/>
  <c r="CE102" i="3"/>
  <c r="CE79" i="3"/>
  <c r="CE29" i="3"/>
  <c r="CE140" i="3"/>
  <c r="CE130" i="3"/>
  <c r="CE122" i="3"/>
  <c r="CE105" i="3"/>
  <c r="CE95" i="3"/>
  <c r="CE93" i="3"/>
  <c r="CE91" i="3"/>
  <c r="CE89" i="3"/>
  <c r="CE87" i="3"/>
  <c r="CE50" i="3"/>
  <c r="CE48" i="3"/>
  <c r="CE46" i="3"/>
  <c r="CE44" i="3"/>
  <c r="CE42" i="3"/>
  <c r="CE26" i="3"/>
  <c r="CE135" i="3"/>
  <c r="CE125" i="3"/>
  <c r="CE117" i="3"/>
  <c r="CE115" i="3"/>
  <c r="CE113" i="3"/>
  <c r="CE111" i="3"/>
  <c r="CE109" i="3"/>
  <c r="CE100" i="3"/>
  <c r="CE84" i="3"/>
  <c r="CE82" i="3"/>
  <c r="CE77" i="3"/>
  <c r="CE73" i="3"/>
  <c r="CE71" i="3"/>
  <c r="CE69" i="3"/>
  <c r="CE67" i="3"/>
  <c r="CE65" i="3"/>
  <c r="CE138" i="3"/>
  <c r="CE132" i="3"/>
  <c r="CE128" i="3"/>
  <c r="CE103" i="3"/>
  <c r="CE80" i="3"/>
  <c r="CE62" i="3"/>
  <c r="CE60" i="3"/>
  <c r="CE58" i="3"/>
  <c r="CE56" i="3"/>
  <c r="CE54" i="3"/>
  <c r="CE143" i="3"/>
  <c r="CE141" i="3"/>
  <c r="CE123" i="3"/>
  <c r="CE98" i="3"/>
  <c r="CE106" i="3"/>
  <c r="CE20" i="3"/>
  <c r="CE25" i="3"/>
  <c r="CE136" i="3"/>
  <c r="CE133" i="3"/>
  <c r="CE126" i="3"/>
  <c r="CE101" i="3"/>
  <c r="CE94" i="3"/>
  <c r="CE92" i="3"/>
  <c r="CE90" i="3"/>
  <c r="CE88" i="3"/>
  <c r="CE86" i="3"/>
  <c r="CE78" i="3"/>
  <c r="CE51" i="3"/>
  <c r="CE49" i="3"/>
  <c r="CE47" i="3"/>
  <c r="CE45" i="3"/>
  <c r="CE43" i="3"/>
  <c r="CE118" i="3"/>
  <c r="CE107" i="3"/>
  <c r="CE68" i="3"/>
  <c r="CE55" i="3"/>
  <c r="CE38" i="3"/>
  <c r="CE36" i="3"/>
  <c r="CE34" i="3"/>
  <c r="CE32" i="3"/>
  <c r="CE112" i="3"/>
  <c r="CE76" i="3"/>
  <c r="CE40" i="3"/>
  <c r="CE28" i="3"/>
  <c r="CE23" i="3"/>
  <c r="CE64" i="3"/>
  <c r="CE57" i="3"/>
  <c r="CE24" i="3"/>
  <c r="CE5" i="21"/>
  <c r="CE99" i="3"/>
  <c r="CE83" i="3"/>
  <c r="CE72" i="3"/>
  <c r="CE61" i="3"/>
  <c r="CE27" i="3"/>
  <c r="CE139" i="3"/>
  <c r="CE129" i="3"/>
  <c r="CE116" i="3"/>
  <c r="CE66" i="3"/>
  <c r="CE110" i="3"/>
  <c r="CE59" i="3"/>
  <c r="CE39" i="3"/>
  <c r="CE37" i="3"/>
  <c r="CE35" i="3"/>
  <c r="CE33" i="3"/>
  <c r="CE22" i="3"/>
  <c r="CE104" i="3"/>
  <c r="CE21" i="3"/>
  <c r="CE121" i="3"/>
  <c r="CE81" i="3"/>
  <c r="CE70" i="3"/>
  <c r="CE114" i="3"/>
  <c r="CE124" i="3"/>
  <c r="CB201" i="23"/>
  <c r="CB296" i="22"/>
  <c r="CB134" i="23"/>
  <c r="CB221" i="22"/>
  <c r="CB29" i="23"/>
  <c r="CB50" i="22"/>
  <c r="CB16" i="22"/>
  <c r="CB13" i="23"/>
  <c r="CB409" i="21"/>
  <c r="CB121" i="22"/>
  <c r="BZ328" i="21"/>
  <c r="BZ140" i="23"/>
  <c r="BZ227" i="22"/>
  <c r="CB404" i="21"/>
  <c r="CB413" i="21"/>
  <c r="CB410" i="21"/>
  <c r="CD164" i="23"/>
  <c r="CD154" i="23"/>
  <c r="CD143" i="23"/>
  <c r="CD148" i="23"/>
  <c r="CD152" i="23"/>
  <c r="CD150" i="23"/>
  <c r="CD188" i="23"/>
  <c r="CD141" i="23"/>
  <c r="CD175" i="23"/>
  <c r="CB204" i="23"/>
  <c r="CB299" i="22"/>
  <c r="CA93" i="23"/>
  <c r="CA185" i="23"/>
  <c r="CA90" i="23"/>
  <c r="CA99" i="23"/>
  <c r="CA87" i="23"/>
  <c r="CA102" i="23"/>
  <c r="CA189" i="22"/>
  <c r="CA439" i="21"/>
  <c r="CC411" i="21"/>
  <c r="CC57" i="22"/>
  <c r="CC467" i="21"/>
  <c r="CC328" i="22" s="1"/>
  <c r="CC12" i="22"/>
  <c r="CC11" i="21"/>
  <c r="CC58" i="22"/>
  <c r="CC468" i="21"/>
  <c r="CC329" i="22" s="1"/>
  <c r="CC60" i="23"/>
  <c r="CC102" i="22"/>
  <c r="CC212" i="22"/>
  <c r="CC125" i="23"/>
  <c r="CC94" i="22"/>
  <c r="CC52" i="23"/>
  <c r="CC29" i="22"/>
  <c r="CC21" i="23"/>
  <c r="CC82" i="22"/>
  <c r="CC160" i="21"/>
  <c r="CC107" i="22" s="1"/>
  <c r="CC46" i="23"/>
  <c r="CC122" i="23"/>
  <c r="CC209" i="22"/>
  <c r="CC180" i="23"/>
  <c r="CC267" i="22"/>
  <c r="CB15" i="23"/>
  <c r="CB22" i="21"/>
  <c r="CB23" i="22"/>
  <c r="CB64" i="21"/>
  <c r="CB33" i="22"/>
  <c r="CB25" i="23"/>
  <c r="CB322" i="22"/>
  <c r="CB460" i="21"/>
  <c r="BZ199" i="23"/>
  <c r="BZ399" i="21"/>
  <c r="BZ294" i="22"/>
  <c r="CB220" i="23"/>
  <c r="CB338" i="22"/>
  <c r="CA23" i="23"/>
  <c r="CA31" i="22"/>
  <c r="BW174" i="23"/>
  <c r="BW261" i="22"/>
  <c r="BW380" i="21"/>
  <c r="CB405" i="21"/>
  <c r="CB429" i="21"/>
  <c r="CB337" i="22"/>
  <c r="CB219" i="23"/>
  <c r="CB335" i="22"/>
  <c r="CB217" i="23"/>
  <c r="CD275" i="22"/>
  <c r="CD251" i="22"/>
  <c r="CD262" i="22"/>
  <c r="CD241" i="22"/>
  <c r="CD230" i="22"/>
  <c r="CD239" i="22"/>
  <c r="CD228" i="22"/>
  <c r="CD237" i="22"/>
  <c r="CD235" i="22"/>
  <c r="CB402" i="21"/>
  <c r="CB114" i="22"/>
  <c r="BZ205" i="23"/>
  <c r="BZ300" i="22"/>
  <c r="CC91" i="23"/>
  <c r="CC172" i="22"/>
  <c r="CC40" i="22"/>
  <c r="CC450" i="21"/>
  <c r="CC311" i="22" s="1"/>
  <c r="CC46" i="22"/>
  <c r="CC456" i="21"/>
  <c r="CC317" i="22" s="1"/>
  <c r="CC23" i="21"/>
  <c r="CC213" i="22"/>
  <c r="CC126" i="23"/>
  <c r="CC67" i="23"/>
  <c r="CC134" i="22"/>
  <c r="CC59" i="22"/>
  <c r="CC469" i="21"/>
  <c r="CC330" i="22" s="1"/>
  <c r="CC41" i="22"/>
  <c r="CC451" i="21"/>
  <c r="CC312" i="22" s="1"/>
  <c r="CC137" i="22"/>
  <c r="CC247" i="21"/>
  <c r="CC155" i="22" s="1"/>
  <c r="CC70" i="23"/>
  <c r="CC34" i="23"/>
  <c r="CC65" i="22"/>
  <c r="CC475" i="21"/>
  <c r="CC53" i="22"/>
  <c r="CC166" i="23"/>
  <c r="CC253" i="22"/>
  <c r="CC158" i="23"/>
  <c r="CC245" i="22"/>
  <c r="CC119" i="23"/>
  <c r="CC206" i="22"/>
  <c r="CC178" i="21"/>
  <c r="CC58" i="23"/>
  <c r="CC100" i="22"/>
  <c r="CC259" i="22"/>
  <c r="CC172" i="23"/>
  <c r="CC199" i="22"/>
  <c r="CC112" i="23"/>
  <c r="CC168" i="21"/>
  <c r="CC115" i="22" s="1"/>
  <c r="CC90" i="22"/>
  <c r="CC138" i="23"/>
  <c r="CC225" i="22"/>
  <c r="CC33" i="23"/>
  <c r="CC64" i="22"/>
  <c r="CC474" i="21"/>
  <c r="CB403" i="21"/>
  <c r="CB123" i="22"/>
  <c r="BZ8" i="22"/>
  <c r="BZ8" i="23"/>
  <c r="CB427" i="21"/>
  <c r="BZ295" i="22"/>
  <c r="BZ200" i="23"/>
  <c r="CB243" i="21"/>
  <c r="CB83" i="23"/>
  <c r="CB84" i="23" s="1"/>
  <c r="CB150" i="22"/>
  <c r="CB151" i="22" s="1"/>
  <c r="CB225" i="21"/>
  <c r="CB234" i="21" s="1"/>
  <c r="CB237" i="21" s="1"/>
  <c r="CB78" i="23"/>
  <c r="CB145" i="22"/>
  <c r="CC65" i="23"/>
  <c r="CC66" i="23" s="1"/>
  <c r="CC132" i="22"/>
  <c r="CC133" i="22" s="1"/>
  <c r="CC242" i="21"/>
  <c r="CC206" i="21"/>
  <c r="CC60" i="22"/>
  <c r="CC470" i="21"/>
  <c r="CC331" i="22" s="1"/>
  <c r="CC49" i="21"/>
  <c r="CC142" i="22"/>
  <c r="CC252" i="21"/>
  <c r="CC160" i="22" s="1"/>
  <c r="CC75" i="23"/>
  <c r="CC246" i="21"/>
  <c r="CC154" i="22" s="1"/>
  <c r="CC69" i="23"/>
  <c r="CC136" i="22"/>
  <c r="CC43" i="22"/>
  <c r="CC453" i="21"/>
  <c r="CC314" i="22" s="1"/>
  <c r="CC47" i="22"/>
  <c r="CC457" i="21"/>
  <c r="CC318" i="22" s="1"/>
  <c r="CC39" i="22"/>
  <c r="CC449" i="21"/>
  <c r="CC71" i="21"/>
  <c r="CC250" i="21"/>
  <c r="CC158" i="22" s="1"/>
  <c r="CC73" i="23"/>
  <c r="CC140" i="22"/>
  <c r="CC171" i="23"/>
  <c r="CC258" i="22"/>
  <c r="CC61" i="23"/>
  <c r="CC103" i="22"/>
  <c r="CC108" i="23"/>
  <c r="CC195" i="22"/>
  <c r="CC264" i="22"/>
  <c r="CC177" i="23"/>
  <c r="CC190" i="22"/>
  <c r="CC103" i="23"/>
  <c r="CB218" i="23"/>
  <c r="CB336" i="22"/>
  <c r="CB11" i="23"/>
  <c r="CB11" i="22"/>
  <c r="CB26" i="22"/>
  <c r="CB18" i="23"/>
  <c r="CB197" i="23"/>
  <c r="CB287" i="22"/>
  <c r="BY234" i="22"/>
  <c r="BY344" i="21"/>
  <c r="BY147" i="23"/>
  <c r="BZ271" i="21"/>
  <c r="BZ89" i="23"/>
  <c r="BZ170" i="22"/>
  <c r="CC288" i="22"/>
  <c r="CC393" i="21"/>
  <c r="CC64" i="23"/>
  <c r="CC79" i="23" s="1"/>
  <c r="CC241" i="21"/>
  <c r="CC238" i="21"/>
  <c r="CC131" i="22"/>
  <c r="CC146" i="22" s="1"/>
  <c r="CC235" i="21"/>
  <c r="CC222" i="21"/>
  <c r="CC259" i="21" s="1"/>
  <c r="CC167" i="22" s="1"/>
  <c r="CC226" i="21"/>
  <c r="CC223" i="21"/>
  <c r="CC260" i="21" s="1"/>
  <c r="CC168" i="22" s="1"/>
  <c r="CC218" i="21"/>
  <c r="CC219" i="21"/>
  <c r="CC44" i="22"/>
  <c r="CC454" i="21"/>
  <c r="CC315" i="22" s="1"/>
  <c r="CC422" i="21"/>
  <c r="CC112" i="21"/>
  <c r="CC79" i="22" s="1"/>
  <c r="CC43" i="23"/>
  <c r="CC76" i="22"/>
  <c r="CC444" i="21"/>
  <c r="CC305" i="22" s="1"/>
  <c r="CC34" i="22"/>
  <c r="CC66" i="21"/>
  <c r="CC249" i="21"/>
  <c r="CC157" i="22" s="1"/>
  <c r="CC72" i="23"/>
  <c r="CC139" i="22"/>
  <c r="CC36" i="23"/>
  <c r="CC67" i="22"/>
  <c r="CC477" i="21"/>
  <c r="CC128" i="23"/>
  <c r="CC215" i="22"/>
  <c r="CC113" i="23"/>
  <c r="CC200" i="22"/>
  <c r="CC45" i="23"/>
  <c r="CC81" i="22"/>
  <c r="CC207" i="22"/>
  <c r="CC120" i="23"/>
  <c r="CC177" i="21"/>
  <c r="CC124" i="22" s="1"/>
  <c r="CC57" i="23"/>
  <c r="CC99" i="22"/>
  <c r="CC156" i="23"/>
  <c r="CC243" i="22"/>
  <c r="CC110" i="23"/>
  <c r="CC197" i="22"/>
  <c r="CB298" i="22"/>
  <c r="CB203" i="23"/>
  <c r="CD3" i="21"/>
  <c r="CD3" i="23"/>
  <c r="CD3" i="22"/>
  <c r="CD4" i="21"/>
  <c r="CD4" i="23"/>
  <c r="CD4" i="22"/>
  <c r="AY4" i="21"/>
  <c r="AY4" i="23"/>
  <c r="AY4" i="22"/>
  <c r="CE12" i="3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3" i="3"/>
  <c r="AZ3" i="3"/>
  <c r="CD6" i="20"/>
  <c r="CD4" i="20"/>
  <c r="CF5" i="3"/>
  <c r="CE5" i="14"/>
  <c r="CE5" i="20"/>
  <c r="CC410" i="21" l="1"/>
  <c r="CD422" i="21"/>
  <c r="CB407" i="21"/>
  <c r="CC403" i="21"/>
  <c r="CC435" i="21"/>
  <c r="CC404" i="21"/>
  <c r="CC412" i="21"/>
  <c r="CA297" i="22"/>
  <c r="CC415" i="21"/>
  <c r="CC427" i="21"/>
  <c r="CB426" i="21"/>
  <c r="CB202" i="23"/>
  <c r="CB297" i="22"/>
  <c r="CB23" i="23"/>
  <c r="CB31" i="22"/>
  <c r="CC296" i="22"/>
  <c r="CC201" i="23"/>
  <c r="CD59" i="22"/>
  <c r="CD469" i="21"/>
  <c r="CD330" i="22" s="1"/>
  <c r="CD47" i="22"/>
  <c r="CD457" i="21"/>
  <c r="CD318" i="22" s="1"/>
  <c r="CD30" i="21"/>
  <c r="CD253" i="21"/>
  <c r="CD161" i="22" s="1"/>
  <c r="CD76" i="23"/>
  <c r="CD143" i="22"/>
  <c r="CD58" i="22"/>
  <c r="CD468" i="21"/>
  <c r="CD329" i="22" s="1"/>
  <c r="CD63" i="22"/>
  <c r="CD32" i="23"/>
  <c r="CD473" i="21"/>
  <c r="CD46" i="22"/>
  <c r="CD456" i="21"/>
  <c r="CD317" i="22" s="1"/>
  <c r="CD61" i="23"/>
  <c r="CD103" i="22"/>
  <c r="CD37" i="22"/>
  <c r="CD26" i="23"/>
  <c r="CD447" i="21"/>
  <c r="CD129" i="23"/>
  <c r="CD216" i="22"/>
  <c r="CD315" i="21"/>
  <c r="CD133" i="23"/>
  <c r="CD220" i="22"/>
  <c r="CD121" i="23"/>
  <c r="CD208" i="22"/>
  <c r="CD246" i="22"/>
  <c r="CD159" i="23"/>
  <c r="CB295" i="22"/>
  <c r="CB200" i="23"/>
  <c r="CA8" i="23"/>
  <c r="CA8" i="22"/>
  <c r="CC149" i="22"/>
  <c r="CC280" i="21"/>
  <c r="CC82" i="23"/>
  <c r="CC362" i="21"/>
  <c r="CC255" i="21"/>
  <c r="CC378" i="21"/>
  <c r="CC256" i="21"/>
  <c r="CC263" i="21"/>
  <c r="CC272" i="21"/>
  <c r="BY364" i="21"/>
  <c r="BY163" i="23"/>
  <c r="BY250" i="22"/>
  <c r="CC27" i="23"/>
  <c r="CC38" i="22"/>
  <c r="CC218" i="23"/>
  <c r="CC336" i="22"/>
  <c r="CE99" i="21"/>
  <c r="CE70" i="21"/>
  <c r="CE345" i="21"/>
  <c r="CE335" i="21"/>
  <c r="CE314" i="21"/>
  <c r="CE301" i="21"/>
  <c r="CE296" i="21"/>
  <c r="CE62" i="21"/>
  <c r="CE180" i="21"/>
  <c r="CE127" i="22" s="1"/>
  <c r="CE159" i="21"/>
  <c r="CE106" i="22" s="1"/>
  <c r="CE151" i="21"/>
  <c r="CE196" i="21" s="1"/>
  <c r="CE133" i="21"/>
  <c r="CE139" i="21"/>
  <c r="CE184" i="21" s="1"/>
  <c r="CE124" i="21"/>
  <c r="CE122" i="21"/>
  <c r="CE363" i="21"/>
  <c r="CE369" i="21"/>
  <c r="CE340" i="21"/>
  <c r="CE332" i="21"/>
  <c r="CE308" i="21"/>
  <c r="CE284" i="21"/>
  <c r="CE293" i="21"/>
  <c r="CE172" i="21"/>
  <c r="CE119" i="22" s="1"/>
  <c r="CE152" i="21"/>
  <c r="CE197" i="21" s="1"/>
  <c r="CE142" i="21"/>
  <c r="CE187" i="21" s="1"/>
  <c r="CE131" i="21"/>
  <c r="CE120" i="21"/>
  <c r="CE379" i="21"/>
  <c r="CE98" i="21"/>
  <c r="CE372" i="21"/>
  <c r="CE352" i="21"/>
  <c r="CE347" i="21"/>
  <c r="CE333" i="21"/>
  <c r="CE307" i="21"/>
  <c r="CE305" i="21"/>
  <c r="CE287" i="21"/>
  <c r="CE295" i="21"/>
  <c r="CE95" i="21"/>
  <c r="CE148" i="21"/>
  <c r="CE193" i="21" s="1"/>
  <c r="CE140" i="21"/>
  <c r="CE185" i="21" s="1"/>
  <c r="CE132" i="21"/>
  <c r="CE125" i="21"/>
  <c r="CE115" i="21"/>
  <c r="CE97" i="21"/>
  <c r="CE370" i="21"/>
  <c r="CE365" i="21"/>
  <c r="CE306" i="21"/>
  <c r="CE294" i="21"/>
  <c r="CE289" i="21"/>
  <c r="CE355" i="21"/>
  <c r="CE353" i="21"/>
  <c r="CE338" i="21"/>
  <c r="CE329" i="21"/>
  <c r="CE302" i="21"/>
  <c r="CE290" i="21"/>
  <c r="CE300" i="21"/>
  <c r="CE141" i="21"/>
  <c r="CE186" i="21" s="1"/>
  <c r="CE143" i="21"/>
  <c r="CE188" i="21" s="1"/>
  <c r="CE128" i="21"/>
  <c r="CE129" i="21"/>
  <c r="CE354" i="21"/>
  <c r="CE357" i="21" s="1"/>
  <c r="CE337" i="21"/>
  <c r="CE319" i="21"/>
  <c r="CE310" i="21"/>
  <c r="CE297" i="21"/>
  <c r="CE288" i="21"/>
  <c r="CE154" i="21"/>
  <c r="CE199" i="21" s="1"/>
  <c r="CE153" i="21"/>
  <c r="CE198" i="21" s="1"/>
  <c r="CE137" i="21"/>
  <c r="CE182" i="21" s="1"/>
  <c r="CE136" i="21"/>
  <c r="CE181" i="21" s="1"/>
  <c r="CE367" i="21"/>
  <c r="CE381" i="21"/>
  <c r="CE356" i="21"/>
  <c r="CE339" i="21"/>
  <c r="CE324" i="21"/>
  <c r="CE318" i="21"/>
  <c r="CE303" i="21"/>
  <c r="CE292" i="21"/>
  <c r="CE150" i="21"/>
  <c r="CE195" i="21" s="1"/>
  <c r="CE149" i="21"/>
  <c r="CE194" i="21" s="1"/>
  <c r="CE144" i="21"/>
  <c r="CE189" i="21" s="1"/>
  <c r="CE135" i="21"/>
  <c r="CE114" i="21"/>
  <c r="CE331" i="21"/>
  <c r="CE130" i="21"/>
  <c r="CE109" i="21"/>
  <c r="CE229" i="21"/>
  <c r="CE266" i="21" s="1"/>
  <c r="CE174" i="22" s="1"/>
  <c r="CE209" i="21"/>
  <c r="CE264" i="21"/>
  <c r="CE82" i="21"/>
  <c r="CE78" i="21"/>
  <c r="CE52" i="21"/>
  <c r="CE33" i="21"/>
  <c r="CE44" i="21"/>
  <c r="CE421" i="21" s="1"/>
  <c r="CE138" i="21"/>
  <c r="CE183" i="21" s="1"/>
  <c r="CE108" i="21"/>
  <c r="CE228" i="21"/>
  <c r="CE265" i="21" s="1"/>
  <c r="CE173" i="22" s="1"/>
  <c r="CE210" i="21"/>
  <c r="CE92" i="21"/>
  <c r="CE12" i="21"/>
  <c r="CE80" i="21"/>
  <c r="CE50" i="21"/>
  <c r="CE24" i="21"/>
  <c r="CE34" i="21"/>
  <c r="CE46" i="21"/>
  <c r="CE96" i="21"/>
  <c r="CE127" i="21"/>
  <c r="CE220" i="21"/>
  <c r="CE215" i="21"/>
  <c r="CE90" i="21"/>
  <c r="CE257" i="21"/>
  <c r="CE244" i="21"/>
  <c r="CE75" i="21"/>
  <c r="CE53" i="21"/>
  <c r="CE25" i="21"/>
  <c r="CE35" i="21"/>
  <c r="CE47" i="21"/>
  <c r="CE123" i="21"/>
  <c r="CE221" i="21"/>
  <c r="CE258" i="21" s="1"/>
  <c r="CE166" i="22" s="1"/>
  <c r="CE211" i="21"/>
  <c r="CE93" i="21"/>
  <c r="CE13" i="21"/>
  <c r="CE77" i="21"/>
  <c r="CE58" i="21"/>
  <c r="CE54" i="21"/>
  <c r="CE371" i="21"/>
  <c r="CE374" i="21" s="1"/>
  <c r="CE373" i="21"/>
  <c r="CE121" i="21"/>
  <c r="CE231" i="21"/>
  <c r="CE268" i="21" s="1"/>
  <c r="CE176" i="22" s="1"/>
  <c r="CE216" i="21"/>
  <c r="CE204" i="21"/>
  <c r="CE89" i="21"/>
  <c r="CE60" i="21"/>
  <c r="CE67" i="21"/>
  <c r="CE57" i="21"/>
  <c r="CE27" i="21"/>
  <c r="CE39" i="21"/>
  <c r="CE45" i="21"/>
  <c r="CE397" i="21"/>
  <c r="CE291" i="22" s="1"/>
  <c r="CE100" i="21"/>
  <c r="CE191" i="21"/>
  <c r="CE128" i="22" s="1"/>
  <c r="CE165" i="21"/>
  <c r="CE112" i="22" s="1"/>
  <c r="CE155" i="21"/>
  <c r="CE200" i="21" s="1"/>
  <c r="CE118" i="21"/>
  <c r="CE230" i="21"/>
  <c r="CE267" i="21" s="1"/>
  <c r="CE175" i="22" s="1"/>
  <c r="CE212" i="21"/>
  <c r="CE205" i="21"/>
  <c r="CE91" i="21"/>
  <c r="CE85" i="21"/>
  <c r="CE61" i="21"/>
  <c r="CE68" i="21"/>
  <c r="CE35" i="22" s="1"/>
  <c r="CE56" i="21"/>
  <c r="CE28" i="21"/>
  <c r="CE40" i="21"/>
  <c r="CE322" i="21"/>
  <c r="CE317" i="21"/>
  <c r="CE309" i="21"/>
  <c r="CE15" i="21"/>
  <c r="CE291" i="21"/>
  <c r="CE147" i="21"/>
  <c r="CE192" i="21" s="1"/>
  <c r="CE117" i="21"/>
  <c r="CE232" i="21"/>
  <c r="CE269" i="21" s="1"/>
  <c r="CE177" i="22" s="1"/>
  <c r="CE208" i="21"/>
  <c r="CE207" i="21"/>
  <c r="CE84" i="21"/>
  <c r="CE55" i="21"/>
  <c r="CE31" i="21"/>
  <c r="CE41" i="21"/>
  <c r="CE74" i="21"/>
  <c r="CE20" i="21"/>
  <c r="CE20" i="22" s="1"/>
  <c r="CE146" i="21"/>
  <c r="CE227" i="21"/>
  <c r="CE26" i="21"/>
  <c r="CE396" i="21"/>
  <c r="CE290" i="22" s="1"/>
  <c r="CE116" i="21"/>
  <c r="CE214" i="21"/>
  <c r="CE32" i="21"/>
  <c r="CE394" i="21"/>
  <c r="CE213" i="21"/>
  <c r="CE79" i="21"/>
  <c r="CE36" i="21"/>
  <c r="CE73" i="21"/>
  <c r="CE42" i="21"/>
  <c r="CE51" i="21"/>
  <c r="CE43" i="21"/>
  <c r="CE76" i="21"/>
  <c r="CE19" i="21"/>
  <c r="CE19" i="22" s="1"/>
  <c r="CE395" i="21"/>
  <c r="CE289" i="22" s="1"/>
  <c r="CE86" i="21"/>
  <c r="CE72" i="21"/>
  <c r="CE17" i="21"/>
  <c r="CE18" i="21"/>
  <c r="CE18" i="22" s="1"/>
  <c r="CC312" i="21"/>
  <c r="CC118" i="23"/>
  <c r="CC205" i="22"/>
  <c r="CB326" i="22"/>
  <c r="CB214" i="23"/>
  <c r="CC216" i="23"/>
  <c r="CC334" i="22"/>
  <c r="CC298" i="22"/>
  <c r="CC203" i="23"/>
  <c r="CC16" i="22"/>
  <c r="CC13" i="23"/>
  <c r="CC29" i="23"/>
  <c r="CC50" i="22"/>
  <c r="CC204" i="23"/>
  <c r="CC299" i="22"/>
  <c r="CD288" i="22"/>
  <c r="CD393" i="21"/>
  <c r="CD88" i="23"/>
  <c r="CD165" i="22"/>
  <c r="CD112" i="21"/>
  <c r="CD79" i="22" s="1"/>
  <c r="CD43" i="23"/>
  <c r="CD76" i="22"/>
  <c r="CD249" i="21"/>
  <c r="CD157" i="22" s="1"/>
  <c r="CD72" i="23"/>
  <c r="CD139" i="22"/>
  <c r="CD27" i="22"/>
  <c r="CD437" i="21"/>
  <c r="CD19" i="23"/>
  <c r="CD201" i="22"/>
  <c r="CD114" i="23"/>
  <c r="CD85" i="23"/>
  <c r="CD152" i="22"/>
  <c r="CD163" i="21"/>
  <c r="CD110" i="22" s="1"/>
  <c r="CD49" i="23"/>
  <c r="CD85" i="22"/>
  <c r="CD167" i="21"/>
  <c r="CD114" i="22" s="1"/>
  <c r="CD89" i="22"/>
  <c r="CD88" i="22"/>
  <c r="CD166" i="21"/>
  <c r="CD113" i="22" s="1"/>
  <c r="CD171" i="23"/>
  <c r="CD258" i="22"/>
  <c r="CD253" i="22"/>
  <c r="CD166" i="23"/>
  <c r="CD444" i="21"/>
  <c r="CD305" i="22" s="1"/>
  <c r="CD34" i="22"/>
  <c r="CD66" i="21"/>
  <c r="CC145" i="22"/>
  <c r="CC78" i="23"/>
  <c r="CC225" i="21"/>
  <c r="CC234" i="21" s="1"/>
  <c r="CC237" i="21" s="1"/>
  <c r="CC310" i="22"/>
  <c r="CC448" i="21"/>
  <c r="BW187" i="23"/>
  <c r="BW274" i="22"/>
  <c r="BW392" i="21"/>
  <c r="BZ198" i="23"/>
  <c r="BZ293" i="22"/>
  <c r="CB14" i="23"/>
  <c r="CB22" i="22"/>
  <c r="CC390" i="21"/>
  <c r="CC284" i="22" s="1"/>
  <c r="CB309" i="22"/>
  <c r="CB211" i="23"/>
  <c r="CC134" i="23"/>
  <c r="CC221" i="22"/>
  <c r="CC322" i="22"/>
  <c r="CC428" i="21"/>
  <c r="CB86" i="23"/>
  <c r="CB163" i="22"/>
  <c r="CB262" i="21"/>
  <c r="CD40" i="22"/>
  <c r="CD450" i="21"/>
  <c r="CD311" i="22" s="1"/>
  <c r="CD60" i="22"/>
  <c r="CD470" i="21"/>
  <c r="CD331" i="22" s="1"/>
  <c r="CD23" i="21"/>
  <c r="CD52" i="23"/>
  <c r="CD94" i="22"/>
  <c r="CD51" i="22"/>
  <c r="CD461" i="21"/>
  <c r="CD83" i="21"/>
  <c r="CD65" i="23"/>
  <c r="CD66" i="23" s="1"/>
  <c r="CD132" i="22"/>
  <c r="CD133" i="22" s="1"/>
  <c r="CD206" i="21"/>
  <c r="CD242" i="21"/>
  <c r="CD173" i="21"/>
  <c r="CD120" i="22" s="1"/>
  <c r="CD53" i="23"/>
  <c r="CD95" i="22"/>
  <c r="CD175" i="21"/>
  <c r="CD122" i="22" s="1"/>
  <c r="CD55" i="23"/>
  <c r="CD97" i="22"/>
  <c r="CD170" i="21"/>
  <c r="CD117" i="22" s="1"/>
  <c r="CD92" i="22"/>
  <c r="CD238" i="22"/>
  <c r="CD151" i="23"/>
  <c r="CD172" i="23"/>
  <c r="CD259" i="22"/>
  <c r="CD179" i="23"/>
  <c r="CD266" i="22"/>
  <c r="CD21" i="23"/>
  <c r="CD29" i="22"/>
  <c r="CC11" i="23"/>
  <c r="CC11" i="22"/>
  <c r="CE143" i="23"/>
  <c r="CE148" i="23"/>
  <c r="CE188" i="23"/>
  <c r="CE152" i="23"/>
  <c r="CE150" i="23"/>
  <c r="CE175" i="23"/>
  <c r="CE154" i="23"/>
  <c r="CE164" i="23"/>
  <c r="CE141" i="23"/>
  <c r="CC220" i="23"/>
  <c r="CC338" i="22"/>
  <c r="CC197" i="23"/>
  <c r="CC287" i="22"/>
  <c r="CC150" i="22"/>
  <c r="CC151" i="22" s="1"/>
  <c r="CC83" i="23"/>
  <c r="CC84" i="23" s="1"/>
  <c r="CC243" i="21"/>
  <c r="CC217" i="23"/>
  <c r="CC335" i="22"/>
  <c r="CC401" i="21"/>
  <c r="CC113" i="22"/>
  <c r="CB102" i="23"/>
  <c r="CB189" i="22"/>
  <c r="CB439" i="21"/>
  <c r="CC219" i="23"/>
  <c r="CC337" i="22"/>
  <c r="CC433" i="21"/>
  <c r="CB186" i="22"/>
  <c r="CB164" i="22"/>
  <c r="CB180" i="22"/>
  <c r="CB272" i="22"/>
  <c r="CB171" i="22"/>
  <c r="CC16" i="23"/>
  <c r="CC24" i="22"/>
  <c r="CA227" i="22"/>
  <c r="CA328" i="21"/>
  <c r="CA140" i="23"/>
  <c r="CD43" i="22"/>
  <c r="CD453" i="21"/>
  <c r="CD314" i="22" s="1"/>
  <c r="CD246" i="21"/>
  <c r="CD154" i="22" s="1"/>
  <c r="CD69" i="23"/>
  <c r="CD136" i="22"/>
  <c r="CD49" i="21"/>
  <c r="CD186" i="23"/>
  <c r="CD273" i="22"/>
  <c r="CD20" i="23"/>
  <c r="CD28" i="22"/>
  <c r="CD438" i="21"/>
  <c r="CD17" i="22"/>
  <c r="CD16" i="21"/>
  <c r="CD67" i="23"/>
  <c r="CD134" i="22"/>
  <c r="CD44" i="22"/>
  <c r="CD454" i="21"/>
  <c r="CD315" i="22" s="1"/>
  <c r="CD41" i="22"/>
  <c r="CD451" i="21"/>
  <c r="CD312" i="22" s="1"/>
  <c r="CD75" i="23"/>
  <c r="CD142" i="22"/>
  <c r="CD252" i="21"/>
  <c r="CD160" i="22" s="1"/>
  <c r="CD31" i="23"/>
  <c r="CD62" i="22"/>
  <c r="CD60" i="23"/>
  <c r="CD102" i="22"/>
  <c r="CD181" i="23"/>
  <c r="CD268" i="22"/>
  <c r="CD195" i="22"/>
  <c r="CD108" i="23"/>
  <c r="CD180" i="23"/>
  <c r="CD267" i="22"/>
  <c r="CD112" i="23"/>
  <c r="CD199" i="22"/>
  <c r="CD162" i="21"/>
  <c r="CD109" i="22" s="1"/>
  <c r="CD48" i="23"/>
  <c r="CD84" i="22"/>
  <c r="CD115" i="23"/>
  <c r="CD202" i="22"/>
  <c r="CA198" i="23"/>
  <c r="CA293" i="22"/>
  <c r="CC429" i="21"/>
  <c r="CB213" i="23"/>
  <c r="CB321" i="22"/>
  <c r="CC405" i="21"/>
  <c r="CE94" i="23"/>
  <c r="CE181" i="22"/>
  <c r="CC462" i="21"/>
  <c r="CC323" i="22" s="1"/>
  <c r="CB283" i="22"/>
  <c r="CB388" i="21"/>
  <c r="CC135" i="23"/>
  <c r="CC222" i="22"/>
  <c r="CC327" i="22"/>
  <c r="CC465" i="21"/>
  <c r="BX269" i="22"/>
  <c r="BX182" i="23"/>
  <c r="BV196" i="23"/>
  <c r="BV286" i="22"/>
  <c r="BV386" i="21"/>
  <c r="CD141" i="22"/>
  <c r="CD251" i="21"/>
  <c r="CD159" i="22" s="1"/>
  <c r="CD74" i="23"/>
  <c r="CD416" i="21"/>
  <c r="CD38" i="21"/>
  <c r="CD91" i="23"/>
  <c r="CD172" i="22"/>
  <c r="CD247" i="21"/>
  <c r="CD155" i="22" s="1"/>
  <c r="CD70" i="23"/>
  <c r="CD137" i="22"/>
  <c r="CD53" i="22"/>
  <c r="CD110" i="23"/>
  <c r="CD197" i="22"/>
  <c r="CD474" i="21"/>
  <c r="CD33" i="23"/>
  <c r="CD64" i="22"/>
  <c r="CD106" i="23"/>
  <c r="CD193" i="22"/>
  <c r="CD299" i="21"/>
  <c r="CD34" i="23"/>
  <c r="CD65" i="22"/>
  <c r="CD475" i="21"/>
  <c r="CD126" i="23"/>
  <c r="CD213" i="22"/>
  <c r="CD91" i="22"/>
  <c r="CD169" i="21"/>
  <c r="CD116" i="22" s="1"/>
  <c r="CD124" i="23"/>
  <c r="CD211" i="22"/>
  <c r="CD177" i="23"/>
  <c r="CD264" i="22"/>
  <c r="CF5" i="23"/>
  <c r="CF5" i="22"/>
  <c r="CF157" i="3"/>
  <c r="CF155" i="3"/>
  <c r="CF159" i="3"/>
  <c r="CF161" i="3"/>
  <c r="CF236" i="21" s="1"/>
  <c r="CF273" i="21" s="1"/>
  <c r="CF153" i="3"/>
  <c r="CF7" i="3" s="1"/>
  <c r="CF151" i="3"/>
  <c r="CF147" i="3"/>
  <c r="CF149" i="3"/>
  <c r="CF140" i="3"/>
  <c r="CF130" i="3"/>
  <c r="CF122" i="3"/>
  <c r="CF105" i="3"/>
  <c r="CF95" i="3"/>
  <c r="CF93" i="3"/>
  <c r="CF91" i="3"/>
  <c r="CF89" i="3"/>
  <c r="CF87" i="3"/>
  <c r="CF50" i="3"/>
  <c r="CF48" i="3"/>
  <c r="CF46" i="3"/>
  <c r="CF44" i="3"/>
  <c r="CF42" i="3"/>
  <c r="CF26" i="3"/>
  <c r="CF135" i="3"/>
  <c r="CF125" i="3"/>
  <c r="CF117" i="3"/>
  <c r="CF115" i="3"/>
  <c r="CF113" i="3"/>
  <c r="CF111" i="3"/>
  <c r="CF109" i="3"/>
  <c r="CF100" i="3"/>
  <c r="CF84" i="3"/>
  <c r="CF82" i="3"/>
  <c r="CF77" i="3"/>
  <c r="CF73" i="3"/>
  <c r="CF71" i="3"/>
  <c r="CF69" i="3"/>
  <c r="CF67" i="3"/>
  <c r="CF65" i="3"/>
  <c r="CF138" i="3"/>
  <c r="CF132" i="3"/>
  <c r="CF128" i="3"/>
  <c r="CF103" i="3"/>
  <c r="CF80" i="3"/>
  <c r="CF62" i="3"/>
  <c r="CF60" i="3"/>
  <c r="CF58" i="3"/>
  <c r="CF56" i="3"/>
  <c r="CF54" i="3"/>
  <c r="CF39" i="3"/>
  <c r="CF37" i="3"/>
  <c r="CF35" i="3"/>
  <c r="CF33" i="3"/>
  <c r="CF143" i="3"/>
  <c r="CF141" i="3"/>
  <c r="CF123" i="3"/>
  <c r="CF98" i="3"/>
  <c r="CF106" i="3"/>
  <c r="CF136" i="3"/>
  <c r="CF133" i="3"/>
  <c r="CF126" i="3"/>
  <c r="CF101" i="3"/>
  <c r="CF94" i="3"/>
  <c r="CF92" i="3"/>
  <c r="CF90" i="3"/>
  <c r="CF88" i="3"/>
  <c r="CF86" i="3"/>
  <c r="CF78" i="3"/>
  <c r="CF51" i="3"/>
  <c r="CF49" i="3"/>
  <c r="CF47" i="3"/>
  <c r="CF45" i="3"/>
  <c r="CF43" i="3"/>
  <c r="CF5" i="21"/>
  <c r="CF139" i="3"/>
  <c r="CF129" i="3"/>
  <c r="CF121" i="3"/>
  <c r="CF118" i="3"/>
  <c r="CF116" i="3"/>
  <c r="CF114" i="3"/>
  <c r="CF112" i="3"/>
  <c r="CF110" i="3"/>
  <c r="CF104" i="3"/>
  <c r="CF83" i="3"/>
  <c r="CF81" i="3"/>
  <c r="CF72" i="3"/>
  <c r="CF70" i="3"/>
  <c r="CF68" i="3"/>
  <c r="CF66" i="3"/>
  <c r="CF64" i="3"/>
  <c r="CF27" i="3"/>
  <c r="CF137" i="3"/>
  <c r="CF134" i="3"/>
  <c r="CF127" i="3"/>
  <c r="CF76" i="3"/>
  <c r="CF40" i="3"/>
  <c r="CF28" i="3"/>
  <c r="CF23" i="3"/>
  <c r="CF29" i="3"/>
  <c r="CF34" i="3"/>
  <c r="CF99" i="3"/>
  <c r="CF61" i="3"/>
  <c r="CF22" i="3"/>
  <c r="CF36" i="3"/>
  <c r="CF32" i="3"/>
  <c r="CF79" i="3"/>
  <c r="CF102" i="3"/>
  <c r="CF59" i="3"/>
  <c r="CF24" i="3"/>
  <c r="CF57" i="3"/>
  <c r="CF20" i="3"/>
  <c r="CF25" i="3"/>
  <c r="CF124" i="3"/>
  <c r="CF21" i="3"/>
  <c r="CF107" i="3"/>
  <c r="CF55" i="3"/>
  <c r="CF38" i="3"/>
  <c r="CC33" i="22"/>
  <c r="CC25" i="23"/>
  <c r="CC64" i="21"/>
  <c r="CC22" i="21"/>
  <c r="CC9" i="21" s="1"/>
  <c r="CC15" i="23"/>
  <c r="CC23" i="22"/>
  <c r="CC434" i="21"/>
  <c r="CA213" i="23"/>
  <c r="CA321" i="22"/>
  <c r="CB321" i="21"/>
  <c r="CB131" i="23"/>
  <c r="CB218" i="22"/>
  <c r="CC212" i="23"/>
  <c r="CC320" i="22"/>
  <c r="CC210" i="23"/>
  <c r="CC308" i="22"/>
  <c r="BY95" i="23"/>
  <c r="BY375" i="21"/>
  <c r="BY277" i="21"/>
  <c r="BY359" i="21"/>
  <c r="BY182" i="22"/>
  <c r="CA195" i="23"/>
  <c r="CA282" i="22"/>
  <c r="CC55" i="22"/>
  <c r="CC30" i="23"/>
  <c r="CA170" i="22"/>
  <c r="CA271" i="21"/>
  <c r="CA89" i="23"/>
  <c r="CB90" i="23"/>
  <c r="CB99" i="23"/>
  <c r="CB87" i="23"/>
  <c r="CB185" i="23"/>
  <c r="CB93" i="23"/>
  <c r="CD131" i="22"/>
  <c r="CD146" i="22" s="1"/>
  <c r="CD241" i="21"/>
  <c r="CD238" i="21"/>
  <c r="CD64" i="23"/>
  <c r="CD79" i="23" s="1"/>
  <c r="CD219" i="21"/>
  <c r="CD222" i="21"/>
  <c r="CD259" i="21" s="1"/>
  <c r="CD167" i="22" s="1"/>
  <c r="CD218" i="21"/>
  <c r="CD223" i="21"/>
  <c r="CD260" i="21" s="1"/>
  <c r="CD168" i="22" s="1"/>
  <c r="CD235" i="21"/>
  <c r="CD226" i="21"/>
  <c r="CD421" i="21"/>
  <c r="CD111" i="21"/>
  <c r="CD42" i="23"/>
  <c r="CD75" i="22"/>
  <c r="CD12" i="22"/>
  <c r="CD11" i="21"/>
  <c r="CD419" i="21"/>
  <c r="CD260" i="22"/>
  <c r="CD173" i="23"/>
  <c r="CD52" i="22"/>
  <c r="CD417" i="21"/>
  <c r="CD423" i="21"/>
  <c r="CD103" i="23"/>
  <c r="CD190" i="22"/>
  <c r="CD207" i="22"/>
  <c r="CD120" i="23"/>
  <c r="CD119" i="23"/>
  <c r="CD206" i="22"/>
  <c r="CD113" i="23"/>
  <c r="CD200" i="22"/>
  <c r="CD168" i="21"/>
  <c r="CD115" i="22" s="1"/>
  <c r="CD90" i="22"/>
  <c r="CD212" i="22"/>
  <c r="CD125" i="23"/>
  <c r="CD47" i="23"/>
  <c r="CD83" i="22"/>
  <c r="CD161" i="21"/>
  <c r="CD108" i="22" s="1"/>
  <c r="CD136" i="23"/>
  <c r="CD223" i="22"/>
  <c r="CD316" i="21"/>
  <c r="CD176" i="21"/>
  <c r="CD123" i="22" s="1"/>
  <c r="CD56" i="23"/>
  <c r="CD98" i="22"/>
  <c r="CD127" i="23"/>
  <c r="CD214" i="22"/>
  <c r="CD66" i="22"/>
  <c r="CD476" i="21"/>
  <c r="CD35" i="23"/>
  <c r="CC413" i="21"/>
  <c r="CC125" i="22"/>
  <c r="CC400" i="21"/>
  <c r="CB400" i="21"/>
  <c r="CC409" i="21"/>
  <c r="CC121" i="22"/>
  <c r="CC431" i="21"/>
  <c r="BX174" i="23"/>
  <c r="BX261" i="22"/>
  <c r="BX380" i="21"/>
  <c r="CC283" i="21"/>
  <c r="CC78" i="22"/>
  <c r="CD13" i="22"/>
  <c r="CD390" i="21"/>
  <c r="CD82" i="22"/>
  <c r="CD160" i="21"/>
  <c r="CD107" i="22" s="1"/>
  <c r="CD46" i="23"/>
  <c r="CD57" i="22"/>
  <c r="CD467" i="21"/>
  <c r="CD328" i="22" s="1"/>
  <c r="CD477" i="21"/>
  <c r="CD36" i="23"/>
  <c r="CD67" i="22"/>
  <c r="CD56" i="22"/>
  <c r="CD466" i="21"/>
  <c r="CD88" i="21"/>
  <c r="CD140" i="22"/>
  <c r="CD250" i="21"/>
  <c r="CD158" i="22" s="1"/>
  <c r="CD73" i="23"/>
  <c r="CD45" i="23"/>
  <c r="CD81" i="22"/>
  <c r="CD157" i="23"/>
  <c r="CD244" i="22"/>
  <c r="CD107" i="23"/>
  <c r="CD194" i="22"/>
  <c r="CD203" i="22"/>
  <c r="CD116" i="23"/>
  <c r="CD109" i="23"/>
  <c r="CD196" i="22"/>
  <c r="CD177" i="21"/>
  <c r="CD57" i="23"/>
  <c r="CD99" i="22"/>
  <c r="CD137" i="23"/>
  <c r="CD224" i="22"/>
  <c r="CD51" i="23"/>
  <c r="CD87" i="22"/>
  <c r="CD138" i="23"/>
  <c r="CD225" i="22"/>
  <c r="BX183" i="22"/>
  <c r="BX96" i="23"/>
  <c r="CE500" i="20"/>
  <c r="CE496" i="20"/>
  <c r="CE492" i="20"/>
  <c r="CE488" i="20"/>
  <c r="CE484" i="20"/>
  <c r="CE480" i="20"/>
  <c r="CE476" i="20"/>
  <c r="CE472" i="20"/>
  <c r="CE468" i="20"/>
  <c r="CE497" i="20"/>
  <c r="CE493" i="20"/>
  <c r="CE489" i="20"/>
  <c r="CE485" i="20"/>
  <c r="CE481" i="20"/>
  <c r="CE477" i="20"/>
  <c r="CE473" i="20"/>
  <c r="CE469" i="20"/>
  <c r="CE498" i="20"/>
  <c r="CE494" i="20"/>
  <c r="CE490" i="20"/>
  <c r="CE486" i="20"/>
  <c r="CE482" i="20"/>
  <c r="CE478" i="20"/>
  <c r="CE474" i="20"/>
  <c r="CE470" i="20"/>
  <c r="CE466" i="20"/>
  <c r="CE495" i="20"/>
  <c r="CE487" i="20"/>
  <c r="CE479" i="20"/>
  <c r="CE471" i="20"/>
  <c r="CE462" i="20"/>
  <c r="CE458" i="20"/>
  <c r="CE454" i="20"/>
  <c r="CE450" i="20"/>
  <c r="CE446" i="20"/>
  <c r="CE463" i="20"/>
  <c r="CE459" i="20"/>
  <c r="CE455" i="20"/>
  <c r="CE451" i="20"/>
  <c r="CE447" i="20"/>
  <c r="CE443" i="20"/>
  <c r="CE499" i="20"/>
  <c r="CE491" i="20"/>
  <c r="CE483" i="20"/>
  <c r="CE475" i="20"/>
  <c r="CE467" i="20"/>
  <c r="CE465" i="20"/>
  <c r="CE464" i="20"/>
  <c r="CE460" i="20"/>
  <c r="CE456" i="20"/>
  <c r="CE452" i="20"/>
  <c r="CE448" i="20"/>
  <c r="CE444" i="20"/>
  <c r="CE442" i="20"/>
  <c r="CE438" i="20"/>
  <c r="CE461" i="20"/>
  <c r="CE457" i="20"/>
  <c r="CE449" i="20"/>
  <c r="CE431" i="20"/>
  <c r="CE427" i="20"/>
  <c r="CE423" i="20"/>
  <c r="CE419" i="20"/>
  <c r="CE415" i="20"/>
  <c r="CE411" i="20"/>
  <c r="CE407" i="20"/>
  <c r="CE403" i="20"/>
  <c r="CE453" i="20"/>
  <c r="CE436" i="20"/>
  <c r="CE435" i="20"/>
  <c r="CE432" i="20"/>
  <c r="CE428" i="20"/>
  <c r="CE424" i="20"/>
  <c r="CE420" i="20"/>
  <c r="CE416" i="20"/>
  <c r="CE412" i="20"/>
  <c r="CE408" i="20"/>
  <c r="CE404" i="20"/>
  <c r="CE441" i="20"/>
  <c r="CE437" i="20"/>
  <c r="CE434" i="20"/>
  <c r="CE433" i="20"/>
  <c r="CE429" i="20"/>
  <c r="CE425" i="20"/>
  <c r="CE421" i="20"/>
  <c r="CE417" i="20"/>
  <c r="CE413" i="20"/>
  <c r="CE409" i="20"/>
  <c r="CE405" i="20"/>
  <c r="CE445" i="20"/>
  <c r="CE439" i="20"/>
  <c r="CE426" i="20"/>
  <c r="CE422" i="20"/>
  <c r="CE402" i="20"/>
  <c r="CE398" i="20"/>
  <c r="CE394" i="20"/>
  <c r="CE390" i="20"/>
  <c r="CE386" i="20"/>
  <c r="CE382" i="20"/>
  <c r="CE378" i="20"/>
  <c r="CE418" i="20"/>
  <c r="CE440" i="20"/>
  <c r="CE414" i="20"/>
  <c r="CE399" i="20"/>
  <c r="CE395" i="20"/>
  <c r="CE391" i="20"/>
  <c r="CE387" i="20"/>
  <c r="CE410" i="20"/>
  <c r="CE400" i="20"/>
  <c r="CE396" i="20"/>
  <c r="CE392" i="20"/>
  <c r="CE388" i="20"/>
  <c r="CE384" i="20"/>
  <c r="CE380" i="20"/>
  <c r="CE373" i="20"/>
  <c r="CE369" i="20"/>
  <c r="CE365" i="20"/>
  <c r="CE361" i="20"/>
  <c r="CE357" i="20"/>
  <c r="CE353" i="20"/>
  <c r="CE385" i="20"/>
  <c r="CE377" i="20"/>
  <c r="CE379" i="20"/>
  <c r="CE374" i="20"/>
  <c r="CE430" i="20"/>
  <c r="CE406" i="20"/>
  <c r="CE383" i="20"/>
  <c r="CE351" i="20"/>
  <c r="CE347" i="20"/>
  <c r="CE343" i="20"/>
  <c r="CE339" i="20"/>
  <c r="CE335" i="20"/>
  <c r="CE331" i="20"/>
  <c r="CE327" i="20"/>
  <c r="CE393" i="20"/>
  <c r="CE381" i="20"/>
  <c r="CE371" i="20"/>
  <c r="CE366" i="20"/>
  <c r="CE360" i="20"/>
  <c r="CE355" i="20"/>
  <c r="CE376" i="20"/>
  <c r="CE348" i="20"/>
  <c r="CE344" i="20"/>
  <c r="CE340" i="20"/>
  <c r="CE336" i="20"/>
  <c r="CE332" i="20"/>
  <c r="CE328" i="20"/>
  <c r="CE397" i="20"/>
  <c r="CE375" i="20"/>
  <c r="CE372" i="20"/>
  <c r="CE367" i="20"/>
  <c r="CE362" i="20"/>
  <c r="CE356" i="20"/>
  <c r="CE349" i="20"/>
  <c r="CE345" i="20"/>
  <c r="CE341" i="20"/>
  <c r="CE337" i="20"/>
  <c r="CE333" i="20"/>
  <c r="CE329" i="20"/>
  <c r="CE350" i="20"/>
  <c r="CE346" i="20"/>
  <c r="CE342" i="20"/>
  <c r="CE338" i="20"/>
  <c r="CE334" i="20"/>
  <c r="CE330" i="20"/>
  <c r="CE326" i="20"/>
  <c r="CE389" i="20"/>
  <c r="CE359" i="20"/>
  <c r="CE322" i="20"/>
  <c r="CE318" i="20"/>
  <c r="CE314" i="20"/>
  <c r="CE310" i="20"/>
  <c r="CE306" i="20"/>
  <c r="CE302" i="20"/>
  <c r="CE370" i="20"/>
  <c r="CE368" i="20"/>
  <c r="CE323" i="20"/>
  <c r="CE319" i="20"/>
  <c r="CE315" i="20"/>
  <c r="CE311" i="20"/>
  <c r="CE307" i="20"/>
  <c r="CE303" i="20"/>
  <c r="CE299" i="20"/>
  <c r="CE295" i="20"/>
  <c r="CE401" i="20"/>
  <c r="CE364" i="20"/>
  <c r="CE358" i="20"/>
  <c r="CE324" i="20"/>
  <c r="CE320" i="20"/>
  <c r="CE316" i="20"/>
  <c r="CE312" i="20"/>
  <c r="CE308" i="20"/>
  <c r="CE304" i="20"/>
  <c r="CE300" i="20"/>
  <c r="CE296" i="20"/>
  <c r="CE363" i="20"/>
  <c r="CE325" i="20"/>
  <c r="CE321" i="20"/>
  <c r="CE317" i="20"/>
  <c r="CE313" i="20"/>
  <c r="CE309" i="20"/>
  <c r="CE305" i="20"/>
  <c r="CE301" i="20"/>
  <c r="CE297" i="20"/>
  <c r="CE354" i="20"/>
  <c r="CE291" i="20"/>
  <c r="CE287" i="20"/>
  <c r="CE283" i="20"/>
  <c r="CE279" i="20"/>
  <c r="CE275" i="20"/>
  <c r="CE271" i="20"/>
  <c r="CE267" i="20"/>
  <c r="CE263" i="20"/>
  <c r="CE259" i="20"/>
  <c r="CE255" i="20"/>
  <c r="CE251" i="20"/>
  <c r="CE247" i="20"/>
  <c r="CE243" i="20"/>
  <c r="CE239" i="20"/>
  <c r="CE235" i="20"/>
  <c r="CE292" i="20"/>
  <c r="CE288" i="20"/>
  <c r="CE284" i="20"/>
  <c r="CE280" i="20"/>
  <c r="CE276" i="20"/>
  <c r="CE272" i="20"/>
  <c r="CE268" i="20"/>
  <c r="CE264" i="20"/>
  <c r="CE260" i="20"/>
  <c r="CE256" i="20"/>
  <c r="CE252" i="20"/>
  <c r="CE248" i="20"/>
  <c r="CE244" i="20"/>
  <c r="CE240" i="20"/>
  <c r="CE236" i="20"/>
  <c r="CE352" i="20"/>
  <c r="CE293" i="20"/>
  <c r="CE289" i="20"/>
  <c r="CE285" i="20"/>
  <c r="CE281" i="20"/>
  <c r="CE277" i="20"/>
  <c r="CE273" i="20"/>
  <c r="CE269" i="20"/>
  <c r="CE265" i="20"/>
  <c r="CE261" i="20"/>
  <c r="CE257" i="20"/>
  <c r="CE253" i="20"/>
  <c r="CE249" i="20"/>
  <c r="CE245" i="20"/>
  <c r="CE294" i="20"/>
  <c r="CE290" i="20"/>
  <c r="CE258" i="20"/>
  <c r="CE214" i="20"/>
  <c r="CE204" i="20"/>
  <c r="CE241" i="20"/>
  <c r="CE286" i="20"/>
  <c r="CE254" i="20"/>
  <c r="CE237" i="20"/>
  <c r="CE233" i="20"/>
  <c r="CE229" i="20"/>
  <c r="CE225" i="20"/>
  <c r="CE221" i="20"/>
  <c r="CE217" i="20"/>
  <c r="CE211" i="20"/>
  <c r="CE207" i="20"/>
  <c r="CE213" i="20"/>
  <c r="CE282" i="20"/>
  <c r="CE250" i="20"/>
  <c r="CE201" i="20"/>
  <c r="CE266" i="20"/>
  <c r="CE298" i="20"/>
  <c r="CE278" i="20"/>
  <c r="CE246" i="20"/>
  <c r="CE234" i="20"/>
  <c r="CE230" i="20"/>
  <c r="CE226" i="20"/>
  <c r="CE222" i="20"/>
  <c r="CE218" i="20"/>
  <c r="CE212" i="20"/>
  <c r="CE208" i="20"/>
  <c r="CE274" i="20"/>
  <c r="CE242" i="20"/>
  <c r="CE238" i="20"/>
  <c r="CE205" i="20"/>
  <c r="CE202" i="20"/>
  <c r="CE200" i="20"/>
  <c r="CE270" i="20"/>
  <c r="CE231" i="20"/>
  <c r="CE227" i="20"/>
  <c r="CE223" i="20"/>
  <c r="CE219" i="20"/>
  <c r="CE215" i="20"/>
  <c r="CE209" i="20"/>
  <c r="CE206" i="20"/>
  <c r="CE203" i="20"/>
  <c r="CE224" i="20"/>
  <c r="CE232" i="20"/>
  <c r="CE216" i="20"/>
  <c r="CE210" i="20"/>
  <c r="CE220" i="20"/>
  <c r="CE262" i="20"/>
  <c r="CE228" i="20"/>
  <c r="CE215" i="14"/>
  <c r="BZ274" i="21"/>
  <c r="BZ92" i="23"/>
  <c r="BZ179" i="22"/>
  <c r="CB9" i="21"/>
  <c r="CC26" i="22"/>
  <c r="CC18" i="23"/>
  <c r="CC463" i="21"/>
  <c r="CC324" i="22" s="1"/>
  <c r="CC389" i="21"/>
  <c r="CA205" i="23"/>
  <c r="CA300" i="22"/>
  <c r="BZ344" i="21"/>
  <c r="BZ147" i="23"/>
  <c r="BZ234" i="22"/>
  <c r="CE235" i="22"/>
  <c r="CE251" i="22"/>
  <c r="CE230" i="22"/>
  <c r="CE262" i="22"/>
  <c r="CE241" i="22"/>
  <c r="CE239" i="22"/>
  <c r="CE237" i="22"/>
  <c r="CE228" i="22"/>
  <c r="CE275" i="22"/>
  <c r="CC408" i="21"/>
  <c r="CC120" i="22"/>
  <c r="CC430" i="21"/>
  <c r="CC432" i="21"/>
  <c r="CC17" i="23"/>
  <c r="CC25" i="22"/>
  <c r="CD45" i="22"/>
  <c r="CD455" i="21"/>
  <c r="CD316" i="22" s="1"/>
  <c r="CD39" i="22"/>
  <c r="CD449" i="21"/>
  <c r="CD71" i="21"/>
  <c r="CD429" i="21"/>
  <c r="CD156" i="23"/>
  <c r="CD243" i="22"/>
  <c r="CD245" i="21"/>
  <c r="CD153" i="22" s="1"/>
  <c r="CD68" i="23"/>
  <c r="CD135" i="22"/>
  <c r="CD28" i="23"/>
  <c r="CD49" i="22"/>
  <c r="CD459" i="21"/>
  <c r="CD411" i="21"/>
  <c r="CD138" i="22"/>
  <c r="CD248" i="21"/>
  <c r="CD156" i="22" s="1"/>
  <c r="CD71" i="23"/>
  <c r="CD42" i="22"/>
  <c r="CD452" i="21"/>
  <c r="CD313" i="22" s="1"/>
  <c r="CD128" i="23"/>
  <c r="CD215" i="22"/>
  <c r="CD431" i="21"/>
  <c r="CD54" i="23"/>
  <c r="CD96" i="22"/>
  <c r="CD174" i="21"/>
  <c r="CD121" i="22" s="1"/>
  <c r="CD198" i="22"/>
  <c r="CD111" i="23"/>
  <c r="CD122" i="23"/>
  <c r="CD209" i="22"/>
  <c r="CD12" i="23"/>
  <c r="CD15" i="22"/>
  <c r="CD58" i="23"/>
  <c r="CD100" i="22"/>
  <c r="CD178" i="21"/>
  <c r="CD125" i="22" s="1"/>
  <c r="CD245" i="22"/>
  <c r="CD158" i="23"/>
  <c r="AZ3" i="21"/>
  <c r="AZ3" i="23"/>
  <c r="AZ3" i="22"/>
  <c r="CE3" i="21"/>
  <c r="CE3" i="23"/>
  <c r="CE3" i="22"/>
  <c r="CE4" i="21"/>
  <c r="CE4" i="23"/>
  <c r="CE4" i="22"/>
  <c r="CF11" i="3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3" i="3"/>
  <c r="AZ4" i="3"/>
  <c r="CE4" i="20"/>
  <c r="CE6" i="20"/>
  <c r="CG5" i="3"/>
  <c r="CF5" i="20"/>
  <c r="CF5" i="14"/>
  <c r="CD434" i="21" l="1"/>
  <c r="CE417" i="21"/>
  <c r="CE422" i="21"/>
  <c r="CC407" i="21"/>
  <c r="CD435" i="21"/>
  <c r="CE419" i="21"/>
  <c r="CE420" i="21"/>
  <c r="CE423" i="21"/>
  <c r="CE418" i="21"/>
  <c r="CD428" i="21"/>
  <c r="CC9" i="23"/>
  <c r="CC9" i="22"/>
  <c r="CC8" i="21"/>
  <c r="CG5" i="23"/>
  <c r="CG5" i="22"/>
  <c r="CG159" i="3"/>
  <c r="CG161" i="3"/>
  <c r="CG236" i="21" s="1"/>
  <c r="CG273" i="21" s="1"/>
  <c r="CG157" i="3"/>
  <c r="CG155" i="3"/>
  <c r="CG151" i="3"/>
  <c r="CG149" i="3"/>
  <c r="CG147" i="3"/>
  <c r="CG153" i="3"/>
  <c r="CG7" i="3" s="1"/>
  <c r="CG135" i="3"/>
  <c r="CG125" i="3"/>
  <c r="CG117" i="3"/>
  <c r="CG115" i="3"/>
  <c r="CG113" i="3"/>
  <c r="CG111" i="3"/>
  <c r="CG109" i="3"/>
  <c r="CG100" i="3"/>
  <c r="CG84" i="3"/>
  <c r="CG82" i="3"/>
  <c r="CG77" i="3"/>
  <c r="CG73" i="3"/>
  <c r="CG71" i="3"/>
  <c r="CG69" i="3"/>
  <c r="CG67" i="3"/>
  <c r="CG65" i="3"/>
  <c r="CG138" i="3"/>
  <c r="CG132" i="3"/>
  <c r="CG128" i="3"/>
  <c r="CG103" i="3"/>
  <c r="CG80" i="3"/>
  <c r="CG62" i="3"/>
  <c r="CG60" i="3"/>
  <c r="CG58" i="3"/>
  <c r="CG56" i="3"/>
  <c r="CG54" i="3"/>
  <c r="CG39" i="3"/>
  <c r="CG37" i="3"/>
  <c r="CG35" i="3"/>
  <c r="CG33" i="3"/>
  <c r="CG28" i="3"/>
  <c r="CG143" i="3"/>
  <c r="CG141" i="3"/>
  <c r="CG123" i="3"/>
  <c r="CG98" i="3"/>
  <c r="CG106" i="3"/>
  <c r="CG20" i="3"/>
  <c r="CG136" i="3"/>
  <c r="CG133" i="3"/>
  <c r="CG126" i="3"/>
  <c r="CG101" i="3"/>
  <c r="CG94" i="3"/>
  <c r="CG92" i="3"/>
  <c r="CG90" i="3"/>
  <c r="CG88" i="3"/>
  <c r="CG86" i="3"/>
  <c r="CG78" i="3"/>
  <c r="CG51" i="3"/>
  <c r="CG49" i="3"/>
  <c r="CG47" i="3"/>
  <c r="CG45" i="3"/>
  <c r="CG43" i="3"/>
  <c r="CG5" i="21"/>
  <c r="CG139" i="3"/>
  <c r="CG129" i="3"/>
  <c r="CG121" i="3"/>
  <c r="CG118" i="3"/>
  <c r="CG116" i="3"/>
  <c r="CG114" i="3"/>
  <c r="CG112" i="3"/>
  <c r="CG110" i="3"/>
  <c r="CG104" i="3"/>
  <c r="CG83" i="3"/>
  <c r="CG81" i="3"/>
  <c r="CG72" i="3"/>
  <c r="CG70" i="3"/>
  <c r="CG68" i="3"/>
  <c r="CG66" i="3"/>
  <c r="CG64" i="3"/>
  <c r="CG27" i="3"/>
  <c r="CG124" i="3"/>
  <c r="CG107" i="3"/>
  <c r="CG99" i="3"/>
  <c r="CG76" i="3"/>
  <c r="CG61" i="3"/>
  <c r="CG59" i="3"/>
  <c r="CG57" i="3"/>
  <c r="CG55" i="3"/>
  <c r="CG40" i="3"/>
  <c r="CG38" i="3"/>
  <c r="CG36" i="3"/>
  <c r="CG34" i="3"/>
  <c r="CG32" i="3"/>
  <c r="CG46" i="3"/>
  <c r="CG137" i="3"/>
  <c r="CG23" i="3"/>
  <c r="CG140" i="3"/>
  <c r="CG130" i="3"/>
  <c r="CG95" i="3"/>
  <c r="CG79" i="3"/>
  <c r="CG29" i="3"/>
  <c r="CG22" i="3"/>
  <c r="CG102" i="3"/>
  <c r="CG89" i="3"/>
  <c r="CG50" i="3"/>
  <c r="CG42" i="3"/>
  <c r="CG122" i="3"/>
  <c r="CG44" i="3"/>
  <c r="CG105" i="3"/>
  <c r="CG93" i="3"/>
  <c r="CG25" i="3"/>
  <c r="CG24" i="3"/>
  <c r="CG127" i="3"/>
  <c r="CG87" i="3"/>
  <c r="CG48" i="3"/>
  <c r="CG21" i="3"/>
  <c r="CG26" i="3"/>
  <c r="CG134" i="3"/>
  <c r="CG91" i="3"/>
  <c r="BZ163" i="23"/>
  <c r="BZ250" i="22"/>
  <c r="BZ364" i="21"/>
  <c r="CD220" i="23"/>
  <c r="CD338" i="22"/>
  <c r="CD284" i="22"/>
  <c r="CD225" i="21"/>
  <c r="CD234" i="21" s="1"/>
  <c r="CD237" i="21" s="1"/>
  <c r="CD78" i="23"/>
  <c r="CD145" i="22"/>
  <c r="BY269" i="22"/>
  <c r="BY182" i="23"/>
  <c r="CB227" i="22"/>
  <c r="CB328" i="21"/>
  <c r="CB140" i="23"/>
  <c r="CF148" i="23"/>
  <c r="CF152" i="23"/>
  <c r="CF150" i="23"/>
  <c r="CF154" i="23"/>
  <c r="CF141" i="23"/>
  <c r="CF175" i="23"/>
  <c r="CF164" i="23"/>
  <c r="CF188" i="23"/>
  <c r="CF143" i="23"/>
  <c r="CD83" i="23"/>
  <c r="CD84" i="23" s="1"/>
  <c r="CD150" i="22"/>
  <c r="CD151" i="22" s="1"/>
  <c r="CD243" i="21"/>
  <c r="CD402" i="21"/>
  <c r="BW196" i="23"/>
  <c r="BW286" i="22"/>
  <c r="BW386" i="21"/>
  <c r="CD25" i="23"/>
  <c r="CD64" i="21"/>
  <c r="CD33" i="22"/>
  <c r="CE251" i="21"/>
  <c r="CE159" i="22" s="1"/>
  <c r="CE74" i="23"/>
  <c r="CE141" i="22"/>
  <c r="CE49" i="23"/>
  <c r="CE85" i="22"/>
  <c r="CE163" i="21"/>
  <c r="CE110" i="22" s="1"/>
  <c r="CE166" i="21"/>
  <c r="CE113" i="22" s="1"/>
  <c r="CE88" i="22"/>
  <c r="CE248" i="21"/>
  <c r="CE156" i="22" s="1"/>
  <c r="CE71" i="23"/>
  <c r="CE138" i="22"/>
  <c r="CE85" i="23"/>
  <c r="CE152" i="22"/>
  <c r="CE111" i="21"/>
  <c r="CE42" i="23"/>
  <c r="CE75" i="22"/>
  <c r="CE246" i="21"/>
  <c r="CE154" i="22" s="1"/>
  <c r="CE69" i="23"/>
  <c r="CE136" i="22"/>
  <c r="CE129" i="23"/>
  <c r="CE216" i="22"/>
  <c r="CE119" i="23"/>
  <c r="CE206" i="22"/>
  <c r="CE113" i="23"/>
  <c r="CE200" i="22"/>
  <c r="CE253" i="22"/>
  <c r="CE166" i="23"/>
  <c r="CE21" i="23"/>
  <c r="CE29" i="22"/>
  <c r="CF497" i="20"/>
  <c r="CF493" i="20"/>
  <c r="CF489" i="20"/>
  <c r="CF485" i="20"/>
  <c r="CF481" i="20"/>
  <c r="CF477" i="20"/>
  <c r="CF473" i="20"/>
  <c r="CF469" i="20"/>
  <c r="CF465" i="20"/>
  <c r="CF499" i="20"/>
  <c r="CF495" i="20"/>
  <c r="CF491" i="20"/>
  <c r="CF487" i="20"/>
  <c r="CF483" i="20"/>
  <c r="CF479" i="20"/>
  <c r="CF475" i="20"/>
  <c r="CF471" i="20"/>
  <c r="CF467" i="20"/>
  <c r="CF462" i="20"/>
  <c r="CF458" i="20"/>
  <c r="CF454" i="20"/>
  <c r="CF450" i="20"/>
  <c r="CF446" i="20"/>
  <c r="CF496" i="20"/>
  <c r="CF488" i="20"/>
  <c r="CF480" i="20"/>
  <c r="CF472" i="20"/>
  <c r="CF463" i="20"/>
  <c r="CF459" i="20"/>
  <c r="CF455" i="20"/>
  <c r="CF451" i="20"/>
  <c r="CF447" i="20"/>
  <c r="CF443" i="20"/>
  <c r="CF498" i="20"/>
  <c r="CF490" i="20"/>
  <c r="CF482" i="20"/>
  <c r="CF474" i="20"/>
  <c r="CF466" i="20"/>
  <c r="CF464" i="20"/>
  <c r="CF460" i="20"/>
  <c r="CF456" i="20"/>
  <c r="CF452" i="20"/>
  <c r="CF448" i="20"/>
  <c r="CF444" i="20"/>
  <c r="CF476" i="20"/>
  <c r="CF442" i="20"/>
  <c r="CF438" i="20"/>
  <c r="CF434" i="20"/>
  <c r="CF500" i="20"/>
  <c r="CF486" i="20"/>
  <c r="CF461" i="20"/>
  <c r="CF439" i="20"/>
  <c r="CF484" i="20"/>
  <c r="CF457" i="20"/>
  <c r="CF470" i="20"/>
  <c r="CF453" i="20"/>
  <c r="CF440" i="20"/>
  <c r="CF436" i="20"/>
  <c r="CF492" i="20"/>
  <c r="CF445" i="20"/>
  <c r="CF441" i="20"/>
  <c r="CF437" i="20"/>
  <c r="CF435" i="20"/>
  <c r="CF432" i="20"/>
  <c r="CF428" i="20"/>
  <c r="CF424" i="20"/>
  <c r="CF420" i="20"/>
  <c r="CF416" i="20"/>
  <c r="CF412" i="20"/>
  <c r="CF408" i="20"/>
  <c r="CF404" i="20"/>
  <c r="CF478" i="20"/>
  <c r="CF433" i="20"/>
  <c r="CF429" i="20"/>
  <c r="CF425" i="20"/>
  <c r="CF421" i="20"/>
  <c r="CF417" i="20"/>
  <c r="CF413" i="20"/>
  <c r="CF494" i="20"/>
  <c r="CF468" i="20"/>
  <c r="CF430" i="20"/>
  <c r="CF426" i="20"/>
  <c r="CF422" i="20"/>
  <c r="CF418" i="20"/>
  <c r="CF414" i="20"/>
  <c r="CF410" i="20"/>
  <c r="CF406" i="20"/>
  <c r="CF449" i="20"/>
  <c r="CF423" i="20"/>
  <c r="CF409" i="20"/>
  <c r="CF402" i="20"/>
  <c r="CF398" i="20"/>
  <c r="CF394" i="20"/>
  <c r="CF390" i="20"/>
  <c r="CF386" i="20"/>
  <c r="CF382" i="20"/>
  <c r="CF378" i="20"/>
  <c r="CF419" i="20"/>
  <c r="CF415" i="20"/>
  <c r="CF399" i="20"/>
  <c r="CF395" i="20"/>
  <c r="CF391" i="20"/>
  <c r="CF387" i="20"/>
  <c r="CF383" i="20"/>
  <c r="CF411" i="20"/>
  <c r="CF405" i="20"/>
  <c r="CF403" i="20"/>
  <c r="CF400" i="20"/>
  <c r="CF396" i="20"/>
  <c r="CF392" i="20"/>
  <c r="CF388" i="20"/>
  <c r="CF384" i="20"/>
  <c r="CF380" i="20"/>
  <c r="CF431" i="20"/>
  <c r="CF401" i="20"/>
  <c r="CF397" i="20"/>
  <c r="CF393" i="20"/>
  <c r="CF389" i="20"/>
  <c r="CF385" i="20"/>
  <c r="CF381" i="20"/>
  <c r="CF377" i="20"/>
  <c r="CF373" i="20"/>
  <c r="CF369" i="20"/>
  <c r="CF365" i="20"/>
  <c r="CF361" i="20"/>
  <c r="CF357" i="20"/>
  <c r="CF353" i="20"/>
  <c r="CF379" i="20"/>
  <c r="CF374" i="20"/>
  <c r="CF370" i="20"/>
  <c r="CF366" i="20"/>
  <c r="CF362" i="20"/>
  <c r="CF358" i="20"/>
  <c r="CF354" i="20"/>
  <c r="CF407" i="20"/>
  <c r="CF375" i="20"/>
  <c r="CF371" i="20"/>
  <c r="CF367" i="20"/>
  <c r="CF363" i="20"/>
  <c r="CF359" i="20"/>
  <c r="CF355" i="20"/>
  <c r="CF427" i="20"/>
  <c r="CF376" i="20"/>
  <c r="CF372" i="20"/>
  <c r="CF368" i="20"/>
  <c r="CF364" i="20"/>
  <c r="CF360" i="20"/>
  <c r="CF356" i="20"/>
  <c r="CF352" i="20"/>
  <c r="CF348" i="20"/>
  <c r="CF344" i="20"/>
  <c r="CF340" i="20"/>
  <c r="CF336" i="20"/>
  <c r="CF332" i="20"/>
  <c r="CF328" i="20"/>
  <c r="CF349" i="20"/>
  <c r="CF345" i="20"/>
  <c r="CF341" i="20"/>
  <c r="CF337" i="20"/>
  <c r="CF342" i="20"/>
  <c r="CF339" i="20"/>
  <c r="CF331" i="20"/>
  <c r="CF333" i="20"/>
  <c r="CF323" i="20"/>
  <c r="CF319" i="20"/>
  <c r="CF315" i="20"/>
  <c r="CF311" i="20"/>
  <c r="CF307" i="20"/>
  <c r="CF303" i="20"/>
  <c r="CF299" i="20"/>
  <c r="CF295" i="20"/>
  <c r="CF351" i="20"/>
  <c r="CF338" i="20"/>
  <c r="CF335" i="20"/>
  <c r="CF324" i="20"/>
  <c r="CF320" i="20"/>
  <c r="CF316" i="20"/>
  <c r="CF312" i="20"/>
  <c r="CF308" i="20"/>
  <c r="CF304" i="20"/>
  <c r="CF350" i="20"/>
  <c r="CF347" i="20"/>
  <c r="CF334" i="20"/>
  <c r="CF326" i="20"/>
  <c r="CF346" i="20"/>
  <c r="CF343" i="20"/>
  <c r="CF329" i="20"/>
  <c r="CF300" i="20"/>
  <c r="CF291" i="20"/>
  <c r="CF287" i="20"/>
  <c r="CF283" i="20"/>
  <c r="CF279" i="20"/>
  <c r="CF275" i="20"/>
  <c r="CF271" i="20"/>
  <c r="CF267" i="20"/>
  <c r="CF263" i="20"/>
  <c r="CF259" i="20"/>
  <c r="CF255" i="20"/>
  <c r="CF251" i="20"/>
  <c r="CF247" i="20"/>
  <c r="CF243" i="20"/>
  <c r="CF239" i="20"/>
  <c r="CF235" i="20"/>
  <c r="CF327" i="20"/>
  <c r="CF317" i="20"/>
  <c r="CF314" i="20"/>
  <c r="CF301" i="20"/>
  <c r="CF297" i="20"/>
  <c r="CF292" i="20"/>
  <c r="CF288" i="20"/>
  <c r="CF284" i="20"/>
  <c r="CF280" i="20"/>
  <c r="CF276" i="20"/>
  <c r="CF272" i="20"/>
  <c r="CF268" i="20"/>
  <c r="CF264" i="20"/>
  <c r="CF260" i="20"/>
  <c r="CF256" i="20"/>
  <c r="CF252" i="20"/>
  <c r="CF248" i="20"/>
  <c r="CF244" i="20"/>
  <c r="CF240" i="20"/>
  <c r="CF236" i="20"/>
  <c r="CF313" i="20"/>
  <c r="CF310" i="20"/>
  <c r="CF293" i="20"/>
  <c r="CF289" i="20"/>
  <c r="CF285" i="20"/>
  <c r="CF281" i="20"/>
  <c r="CF277" i="20"/>
  <c r="CF273" i="20"/>
  <c r="CF269" i="20"/>
  <c r="CF265" i="20"/>
  <c r="CF261" i="20"/>
  <c r="CF257" i="20"/>
  <c r="CF253" i="20"/>
  <c r="CF249" i="20"/>
  <c r="CF245" i="20"/>
  <c r="CF241" i="20"/>
  <c r="CF237" i="20"/>
  <c r="CF330" i="20"/>
  <c r="CF325" i="20"/>
  <c r="CF322" i="20"/>
  <c r="CF309" i="20"/>
  <c r="CF306" i="20"/>
  <c r="CF294" i="20"/>
  <c r="CF302" i="20"/>
  <c r="CF286" i="20"/>
  <c r="CF254" i="20"/>
  <c r="CF233" i="20"/>
  <c r="CF229" i="20"/>
  <c r="CF225" i="20"/>
  <c r="CF221" i="20"/>
  <c r="CF217" i="20"/>
  <c r="CF211" i="20"/>
  <c r="CF207" i="20"/>
  <c r="CF210" i="20"/>
  <c r="CF282" i="20"/>
  <c r="CF250" i="20"/>
  <c r="CF201" i="20"/>
  <c r="CF290" i="20"/>
  <c r="CF318" i="20"/>
  <c r="CF298" i="20"/>
  <c r="CF278" i="20"/>
  <c r="CF246" i="20"/>
  <c r="CF234" i="20"/>
  <c r="CF230" i="20"/>
  <c r="CF226" i="20"/>
  <c r="CF222" i="20"/>
  <c r="CF218" i="20"/>
  <c r="CF212" i="20"/>
  <c r="CF208" i="20"/>
  <c r="CF216" i="20"/>
  <c r="CF321" i="20"/>
  <c r="CF274" i="20"/>
  <c r="CF242" i="20"/>
  <c r="CF238" i="20"/>
  <c r="CF205" i="20"/>
  <c r="CF202" i="20"/>
  <c r="CF200" i="20"/>
  <c r="CF224" i="20"/>
  <c r="CF270" i="20"/>
  <c r="CF231" i="20"/>
  <c r="CF227" i="20"/>
  <c r="CF223" i="20"/>
  <c r="CF219" i="20"/>
  <c r="CF215" i="20"/>
  <c r="CF209" i="20"/>
  <c r="CF305" i="20"/>
  <c r="CF296" i="20"/>
  <c r="CF266" i="20"/>
  <c r="CF213" i="20"/>
  <c r="CF206" i="20"/>
  <c r="CF203" i="20"/>
  <c r="CF262" i="20"/>
  <c r="CF232" i="20"/>
  <c r="CF228" i="20"/>
  <c r="CF220" i="20"/>
  <c r="CF258" i="20"/>
  <c r="CF204" i="20"/>
  <c r="CF214" i="20"/>
  <c r="CD212" i="23"/>
  <c r="CD320" i="22"/>
  <c r="CD336" i="22"/>
  <c r="CD218" i="23"/>
  <c r="CD217" i="23"/>
  <c r="CD335" i="22"/>
  <c r="CC214" i="23"/>
  <c r="CC326" i="22"/>
  <c r="CD427" i="21"/>
  <c r="CA147" i="23"/>
  <c r="CA234" i="22"/>
  <c r="CA344" i="21"/>
  <c r="CB271" i="21"/>
  <c r="CB89" i="23"/>
  <c r="CB170" i="22"/>
  <c r="CE17" i="22"/>
  <c r="CE16" i="21"/>
  <c r="CE161" i="21"/>
  <c r="CE108" i="22" s="1"/>
  <c r="CE47" i="23"/>
  <c r="CE83" i="22"/>
  <c r="CE30" i="21"/>
  <c r="CE110" i="23"/>
  <c r="CE197" i="22"/>
  <c r="CE88" i="23"/>
  <c r="CE165" i="22"/>
  <c r="CE23" i="21"/>
  <c r="CE264" i="22"/>
  <c r="CE177" i="23"/>
  <c r="CE138" i="23"/>
  <c r="CE225" i="22"/>
  <c r="CE109" i="23"/>
  <c r="CE196" i="22"/>
  <c r="CE125" i="23"/>
  <c r="CE212" i="22"/>
  <c r="CE258" i="22"/>
  <c r="CE171" i="23"/>
  <c r="CE89" i="22"/>
  <c r="CE167" i="21"/>
  <c r="CE115" i="23"/>
  <c r="CE202" i="22"/>
  <c r="CD27" i="23"/>
  <c r="CD38" i="22"/>
  <c r="BZ182" i="22"/>
  <c r="BZ277" i="21"/>
  <c r="BZ95" i="23"/>
  <c r="BZ359" i="21"/>
  <c r="BZ375" i="21"/>
  <c r="CD430" i="21"/>
  <c r="CB399" i="21"/>
  <c r="CB199" i="23"/>
  <c r="CB294" i="22"/>
  <c r="CD462" i="21"/>
  <c r="CD323" i="22" s="1"/>
  <c r="CD403" i="21"/>
  <c r="CD13" i="23"/>
  <c r="CD16" i="22"/>
  <c r="CD18" i="23"/>
  <c r="CD26" i="22"/>
  <c r="CC426" i="21"/>
  <c r="CD22" i="21"/>
  <c r="CD15" i="23"/>
  <c r="CD23" i="22"/>
  <c r="CD410" i="21"/>
  <c r="CE39" i="22"/>
  <c r="CE449" i="21"/>
  <c r="CE71" i="21"/>
  <c r="CE40" i="22"/>
  <c r="CE450" i="21"/>
  <c r="CE311" i="22" s="1"/>
  <c r="CE12" i="23"/>
  <c r="CE15" i="22"/>
  <c r="CE28" i="22"/>
  <c r="CE20" i="23"/>
  <c r="CE438" i="21"/>
  <c r="CE444" i="21"/>
  <c r="CE305" i="22" s="1"/>
  <c r="CE34" i="22"/>
  <c r="CE66" i="21"/>
  <c r="CE268" i="22"/>
  <c r="CE181" i="23"/>
  <c r="CE168" i="21"/>
  <c r="CE115" i="22" s="1"/>
  <c r="CE90" i="22"/>
  <c r="CE57" i="22"/>
  <c r="CE467" i="21"/>
  <c r="CE328" i="22" s="1"/>
  <c r="CE49" i="21"/>
  <c r="CE112" i="21"/>
  <c r="CE79" i="22" s="1"/>
  <c r="CE43" i="23"/>
  <c r="CE76" i="22"/>
  <c r="CE198" i="22"/>
  <c r="CE111" i="23"/>
  <c r="CE156" i="23"/>
  <c r="CE243" i="22"/>
  <c r="CE121" i="23"/>
  <c r="CE208" i="22"/>
  <c r="CE31" i="23"/>
  <c r="CE62" i="22"/>
  <c r="CE180" i="23"/>
  <c r="CE267" i="22"/>
  <c r="CE112" i="23"/>
  <c r="CE199" i="22"/>
  <c r="CE91" i="22"/>
  <c r="CE169" i="21"/>
  <c r="CE116" i="22" s="1"/>
  <c r="CE120" i="23"/>
  <c r="CE207" i="22"/>
  <c r="CD134" i="23"/>
  <c r="CD221" i="22"/>
  <c r="CD310" i="22"/>
  <c r="CD448" i="21"/>
  <c r="CC283" i="22"/>
  <c r="CC388" i="21"/>
  <c r="CD412" i="21"/>
  <c r="CD124" i="22"/>
  <c r="CD30" i="23"/>
  <c r="CD55" i="22"/>
  <c r="CC102" i="23"/>
  <c r="CC189" i="22"/>
  <c r="CC439" i="21"/>
  <c r="CC199" i="23"/>
  <c r="CC294" i="22"/>
  <c r="CC399" i="21"/>
  <c r="CD389" i="21"/>
  <c r="CD283" i="22" s="1"/>
  <c r="CD283" i="21"/>
  <c r="CD78" i="22"/>
  <c r="CF181" i="22"/>
  <c r="CF94" i="23"/>
  <c r="CD413" i="21"/>
  <c r="CD401" i="21"/>
  <c r="CC309" i="22"/>
  <c r="CC211" i="23"/>
  <c r="CE53" i="22"/>
  <c r="CE51" i="22"/>
  <c r="CE461" i="21"/>
  <c r="CE83" i="21"/>
  <c r="CE128" i="23"/>
  <c r="CE215" i="22"/>
  <c r="CE52" i="22"/>
  <c r="CE437" i="21"/>
  <c r="CE19" i="23"/>
  <c r="CE27" i="22"/>
  <c r="CE424" i="21"/>
  <c r="CE75" i="23"/>
  <c r="CE142" i="22"/>
  <c r="CE252" i="21"/>
  <c r="CE160" i="22" s="1"/>
  <c r="CE47" i="22"/>
  <c r="CE457" i="21"/>
  <c r="CE318" i="22" s="1"/>
  <c r="CE410" i="21"/>
  <c r="CE55" i="23"/>
  <c r="CE97" i="22"/>
  <c r="CE175" i="21"/>
  <c r="CE122" i="22" s="1"/>
  <c r="CE209" i="22"/>
  <c r="CE122" i="23"/>
  <c r="CE173" i="23"/>
  <c r="CE260" i="22"/>
  <c r="CE114" i="23"/>
  <c r="CE201" i="22"/>
  <c r="CE475" i="21"/>
  <c r="CE34" i="23"/>
  <c r="CE65" i="22"/>
  <c r="CE103" i="23"/>
  <c r="CE190" i="22"/>
  <c r="CE315" i="21"/>
  <c r="CE133" i="23"/>
  <c r="CE220" i="22"/>
  <c r="CC262" i="21"/>
  <c r="CC86" i="23"/>
  <c r="CC163" i="22"/>
  <c r="CC200" i="23"/>
  <c r="CC295" i="22"/>
  <c r="CD465" i="21"/>
  <c r="CD327" i="22"/>
  <c r="BX274" i="22"/>
  <c r="BX187" i="23"/>
  <c r="BX392" i="21"/>
  <c r="CD312" i="21"/>
  <c r="CD118" i="23"/>
  <c r="CD205" i="22"/>
  <c r="CD404" i="21"/>
  <c r="BV280" i="22"/>
  <c r="BV193" i="23"/>
  <c r="CD204" i="23"/>
  <c r="CD299" i="22"/>
  <c r="CD433" i="21"/>
  <c r="CD203" i="23"/>
  <c r="CD298" i="22"/>
  <c r="CE46" i="22"/>
  <c r="CE456" i="21"/>
  <c r="CE317" i="22" s="1"/>
  <c r="CE67" i="23"/>
  <c r="CE134" i="22"/>
  <c r="CE136" i="23"/>
  <c r="CE223" i="22"/>
  <c r="CE316" i="21"/>
  <c r="CE58" i="22"/>
  <c r="CE468" i="21"/>
  <c r="CE329" i="22" s="1"/>
  <c r="CE477" i="21"/>
  <c r="CE36" i="23"/>
  <c r="CE67" i="22"/>
  <c r="CE56" i="22"/>
  <c r="CE466" i="21"/>
  <c r="CE88" i="21"/>
  <c r="CE12" i="22"/>
  <c r="CE11" i="21"/>
  <c r="CE224" i="22"/>
  <c r="CE137" i="23"/>
  <c r="CE174" i="21"/>
  <c r="CE121" i="22" s="1"/>
  <c r="CE54" i="23"/>
  <c r="CE96" i="22"/>
  <c r="CE157" i="23"/>
  <c r="CE244" i="22"/>
  <c r="CE33" i="23"/>
  <c r="CE474" i="21"/>
  <c r="CE64" i="22"/>
  <c r="CE299" i="21"/>
  <c r="CE193" i="22"/>
  <c r="CE106" i="23"/>
  <c r="CE273" i="22"/>
  <c r="CE186" i="23"/>
  <c r="CE127" i="23"/>
  <c r="CE214" i="22"/>
  <c r="CE178" i="21"/>
  <c r="CE125" i="22" s="1"/>
  <c r="CE58" i="23"/>
  <c r="CE100" i="22"/>
  <c r="CD216" i="23"/>
  <c r="CD334" i="22"/>
  <c r="CD408" i="21"/>
  <c r="CD378" i="21"/>
  <c r="CD272" i="21"/>
  <c r="CD256" i="21"/>
  <c r="CD82" i="23"/>
  <c r="CD263" i="21"/>
  <c r="CD255" i="21"/>
  <c r="CD149" i="22"/>
  <c r="CD280" i="21"/>
  <c r="CD362" i="21"/>
  <c r="CF70" i="21"/>
  <c r="CF356" i="21"/>
  <c r="CF352" i="21"/>
  <c r="CF338" i="21"/>
  <c r="CF318" i="21"/>
  <c r="CF303" i="21"/>
  <c r="CF287" i="21"/>
  <c r="CF293" i="21"/>
  <c r="CF150" i="21"/>
  <c r="CF195" i="21" s="1"/>
  <c r="CF141" i="21"/>
  <c r="CF186" i="21" s="1"/>
  <c r="CF146" i="21"/>
  <c r="CF129" i="21"/>
  <c r="CF115" i="21"/>
  <c r="CF379" i="21"/>
  <c r="CF371" i="21"/>
  <c r="CF374" i="21" s="1"/>
  <c r="CF354" i="21"/>
  <c r="CF357" i="21" s="1"/>
  <c r="CF339" i="21"/>
  <c r="CF337" i="21"/>
  <c r="CF331" i="21"/>
  <c r="CF324" i="21"/>
  <c r="CF317" i="21"/>
  <c r="CF307" i="21"/>
  <c r="CF289" i="21"/>
  <c r="CF295" i="21"/>
  <c r="CF363" i="21"/>
  <c r="CF97" i="21"/>
  <c r="CF367" i="21"/>
  <c r="CF365" i="21"/>
  <c r="CF335" i="21"/>
  <c r="CF322" i="21"/>
  <c r="CF301" i="21"/>
  <c r="CF294" i="21"/>
  <c r="CF300" i="21"/>
  <c r="CF151" i="21"/>
  <c r="CF196" i="21" s="1"/>
  <c r="CF143" i="21"/>
  <c r="CF188" i="21" s="1"/>
  <c r="CF132" i="21"/>
  <c r="CF121" i="21"/>
  <c r="CF117" i="21"/>
  <c r="CF98" i="21"/>
  <c r="CF370" i="21"/>
  <c r="CF347" i="21"/>
  <c r="CF333" i="21"/>
  <c r="CF314" i="21"/>
  <c r="CF306" i="21"/>
  <c r="CF284" i="21"/>
  <c r="CF15" i="21"/>
  <c r="CF290" i="21"/>
  <c r="CF288" i="21"/>
  <c r="CF191" i="21"/>
  <c r="CF128" i="22" s="1"/>
  <c r="CF369" i="21"/>
  <c r="CF381" i="21"/>
  <c r="CF345" i="21"/>
  <c r="CF332" i="21"/>
  <c r="CF310" i="21"/>
  <c r="CF305" i="21"/>
  <c r="CF297" i="21"/>
  <c r="CF180" i="21"/>
  <c r="CF127" i="22" s="1"/>
  <c r="CF152" i="21"/>
  <c r="CF197" i="21" s="1"/>
  <c r="CF144" i="21"/>
  <c r="CF189" i="21" s="1"/>
  <c r="CF127" i="21"/>
  <c r="CF123" i="21"/>
  <c r="CF114" i="21"/>
  <c r="CF99" i="21"/>
  <c r="CF372" i="21"/>
  <c r="CF373" i="21"/>
  <c r="CF340" i="21"/>
  <c r="CF309" i="21"/>
  <c r="CF292" i="21"/>
  <c r="CF96" i="21"/>
  <c r="CF95" i="21"/>
  <c r="CF172" i="21"/>
  <c r="CF119" i="22" s="1"/>
  <c r="CF165" i="21"/>
  <c r="CF112" i="22" s="1"/>
  <c r="CF100" i="21"/>
  <c r="CF302" i="21"/>
  <c r="CF291" i="21"/>
  <c r="CF62" i="21"/>
  <c r="CF159" i="21"/>
  <c r="CF106" i="22" s="1"/>
  <c r="CF153" i="21"/>
  <c r="CF198" i="21" s="1"/>
  <c r="CF136" i="21"/>
  <c r="CF181" i="21" s="1"/>
  <c r="CF135" i="21"/>
  <c r="CF128" i="21"/>
  <c r="CF355" i="21"/>
  <c r="CF329" i="21"/>
  <c r="CF147" i="21"/>
  <c r="CF192" i="21" s="1"/>
  <c r="CF133" i="21"/>
  <c r="CF118" i="21"/>
  <c r="CF108" i="21"/>
  <c r="CF228" i="21"/>
  <c r="CF265" i="21" s="1"/>
  <c r="CF173" i="22" s="1"/>
  <c r="CF220" i="21"/>
  <c r="CF86" i="21"/>
  <c r="CF13" i="21"/>
  <c r="CF75" i="21"/>
  <c r="CF55" i="21"/>
  <c r="CF27" i="21"/>
  <c r="CF40" i="21"/>
  <c r="CF34" i="21"/>
  <c r="CF308" i="21"/>
  <c r="CF148" i="21"/>
  <c r="CF193" i="21" s="1"/>
  <c r="CF125" i="21"/>
  <c r="CF109" i="21"/>
  <c r="CF213" i="21"/>
  <c r="CF212" i="21"/>
  <c r="CF257" i="21"/>
  <c r="CF77" i="21"/>
  <c r="CF51" i="21"/>
  <c r="CF28" i="21"/>
  <c r="CF47" i="21"/>
  <c r="CF296" i="21"/>
  <c r="CF149" i="21"/>
  <c r="CF194" i="21" s="1"/>
  <c r="CF130" i="21"/>
  <c r="CF221" i="21"/>
  <c r="CF258" i="21" s="1"/>
  <c r="CF166" i="22" s="1"/>
  <c r="CF208" i="21"/>
  <c r="CF92" i="21"/>
  <c r="CF82" i="21"/>
  <c r="CF68" i="21"/>
  <c r="CF35" i="22" s="1"/>
  <c r="CF58" i="21"/>
  <c r="CF31" i="21"/>
  <c r="CF39" i="21"/>
  <c r="CF397" i="21"/>
  <c r="CF291" i="22" s="1"/>
  <c r="CF142" i="21"/>
  <c r="CF187" i="21" s="1"/>
  <c r="CF131" i="21"/>
  <c r="CF215" i="21"/>
  <c r="CF214" i="21"/>
  <c r="CF93" i="21"/>
  <c r="CF264" i="21"/>
  <c r="CF12" i="21"/>
  <c r="CF67" i="21"/>
  <c r="CF52" i="21"/>
  <c r="CF139" i="21"/>
  <c r="CF184" i="21" s="1"/>
  <c r="CF122" i="21"/>
  <c r="CF231" i="21"/>
  <c r="CF268" i="21" s="1"/>
  <c r="CF176" i="22" s="1"/>
  <c r="CF230" i="21"/>
  <c r="CF267" i="21" s="1"/>
  <c r="CF175" i="22" s="1"/>
  <c r="CF209" i="21"/>
  <c r="CF90" i="21"/>
  <c r="CF60" i="21"/>
  <c r="CF50" i="21"/>
  <c r="CF42" i="21"/>
  <c r="CF419" i="21" s="1"/>
  <c r="CF41" i="21"/>
  <c r="CF73" i="21"/>
  <c r="CF353" i="21"/>
  <c r="CF140" i="21"/>
  <c r="CF185" i="21" s="1"/>
  <c r="CF120" i="21"/>
  <c r="CF227" i="21"/>
  <c r="CF216" i="21"/>
  <c r="CF210" i="21"/>
  <c r="CF89" i="21"/>
  <c r="CF61" i="21"/>
  <c r="CF78" i="21"/>
  <c r="CF54" i="21"/>
  <c r="CF24" i="21"/>
  <c r="CF44" i="21"/>
  <c r="CF43" i="21"/>
  <c r="CF154" i="21"/>
  <c r="CF199" i="21" s="1"/>
  <c r="CF137" i="21"/>
  <c r="CF182" i="21" s="1"/>
  <c r="CF124" i="21"/>
  <c r="CF229" i="21"/>
  <c r="CF266" i="21" s="1"/>
  <c r="CF174" i="22" s="1"/>
  <c r="CF211" i="21"/>
  <c r="CF204" i="21"/>
  <c r="CF91" i="21"/>
  <c r="CF84" i="21"/>
  <c r="CF79" i="21"/>
  <c r="CF57" i="21"/>
  <c r="CF53" i="21"/>
  <c r="CF25" i="21"/>
  <c r="CF46" i="21"/>
  <c r="CF45" i="21"/>
  <c r="CF76" i="21"/>
  <c r="CF116" i="21"/>
  <c r="CF33" i="21"/>
  <c r="CF72" i="21"/>
  <c r="CF32" i="21"/>
  <c r="CF17" i="21"/>
  <c r="CF36" i="21"/>
  <c r="CF396" i="21"/>
  <c r="CF290" i="22" s="1"/>
  <c r="CF394" i="21"/>
  <c r="CF319" i="21"/>
  <c r="CF35" i="21"/>
  <c r="CF395" i="21"/>
  <c r="CF289" i="22" s="1"/>
  <c r="CF232" i="21"/>
  <c r="CF269" i="21" s="1"/>
  <c r="CF177" i="22" s="1"/>
  <c r="CF207" i="21"/>
  <c r="CF74" i="21"/>
  <c r="CF19" i="21"/>
  <c r="CF19" i="22" s="1"/>
  <c r="CF20" i="21"/>
  <c r="CF20" i="22" s="1"/>
  <c r="CF155" i="21"/>
  <c r="CF200" i="21" s="1"/>
  <c r="CF205" i="21"/>
  <c r="CF80" i="21"/>
  <c r="CF138" i="21"/>
  <c r="CF183" i="21" s="1"/>
  <c r="CF85" i="21"/>
  <c r="CF244" i="21"/>
  <c r="CF56" i="21"/>
  <c r="CF26" i="21"/>
  <c r="CF18" i="21"/>
  <c r="CF18" i="22" s="1"/>
  <c r="CD463" i="21"/>
  <c r="CD324" i="22" s="1"/>
  <c r="CD17" i="23"/>
  <c r="CD25" i="22"/>
  <c r="CB195" i="23"/>
  <c r="CB282" i="22"/>
  <c r="CB205" i="23"/>
  <c r="CB300" i="22"/>
  <c r="CD29" i="23"/>
  <c r="CD50" i="22"/>
  <c r="CC460" i="21"/>
  <c r="CE250" i="21"/>
  <c r="CE158" i="22" s="1"/>
  <c r="CE73" i="23"/>
  <c r="CE140" i="22"/>
  <c r="CE61" i="23"/>
  <c r="CE103" i="22"/>
  <c r="CE245" i="21"/>
  <c r="CE153" i="22" s="1"/>
  <c r="CE68" i="23"/>
  <c r="CE135" i="22"/>
  <c r="CE65" i="23"/>
  <c r="CE66" i="23" s="1"/>
  <c r="CE132" i="22"/>
  <c r="CE133" i="22" s="1"/>
  <c r="CE242" i="21"/>
  <c r="CE206" i="21"/>
  <c r="CE64" i="23"/>
  <c r="CE79" i="23" s="1"/>
  <c r="CE131" i="22"/>
  <c r="CE146" i="22" s="1"/>
  <c r="CE241" i="21"/>
  <c r="CE238" i="21"/>
  <c r="CE222" i="21"/>
  <c r="CE259" i="21" s="1"/>
  <c r="CE167" i="22" s="1"/>
  <c r="CE223" i="21"/>
  <c r="CE260" i="21" s="1"/>
  <c r="CE168" i="22" s="1"/>
  <c r="CE235" i="21"/>
  <c r="CE218" i="21"/>
  <c r="CE226" i="21"/>
  <c r="CE219" i="21"/>
  <c r="CE44" i="22"/>
  <c r="CE454" i="21"/>
  <c r="CE315" i="22" s="1"/>
  <c r="CE52" i="23"/>
  <c r="CE94" i="22"/>
  <c r="CE59" i="22"/>
  <c r="CE469" i="21"/>
  <c r="CE330" i="22" s="1"/>
  <c r="CE45" i="22"/>
  <c r="CE455" i="21"/>
  <c r="CE316" i="22" s="1"/>
  <c r="CE45" i="23"/>
  <c r="CE81" i="22"/>
  <c r="CE95" i="22"/>
  <c r="CE173" i="21"/>
  <c r="CE120" i="22" s="1"/>
  <c r="CE53" i="23"/>
  <c r="CE46" i="23"/>
  <c r="CE82" i="22"/>
  <c r="CE160" i="21"/>
  <c r="CE107" i="22" s="1"/>
  <c r="CE124" i="23"/>
  <c r="CE211" i="22"/>
  <c r="CE51" i="23"/>
  <c r="CE87" i="22"/>
  <c r="CE151" i="23"/>
  <c r="CE238" i="22"/>
  <c r="CC99" i="23"/>
  <c r="CC90" i="23"/>
  <c r="CC185" i="23"/>
  <c r="CC93" i="23"/>
  <c r="CC87" i="23"/>
  <c r="CD308" i="22"/>
  <c r="CD210" i="23"/>
  <c r="CD24" i="22"/>
  <c r="CD16" i="23"/>
  <c r="CF215" i="14"/>
  <c r="CD409" i="21"/>
  <c r="CD135" i="23"/>
  <c r="CD222" i="22"/>
  <c r="CA179" i="22"/>
  <c r="CA274" i="21"/>
  <c r="CA92" i="23"/>
  <c r="CC14" i="23"/>
  <c r="CC22" i="22"/>
  <c r="CD415" i="21"/>
  <c r="CD322" i="22"/>
  <c r="CD460" i="21"/>
  <c r="CD432" i="21"/>
  <c r="CE43" i="22"/>
  <c r="CE453" i="21"/>
  <c r="CE314" i="22" s="1"/>
  <c r="CE288" i="22"/>
  <c r="CE393" i="21"/>
  <c r="CE249" i="21"/>
  <c r="CE157" i="22" s="1"/>
  <c r="CE72" i="23"/>
  <c r="CE139" i="22"/>
  <c r="CE76" i="23"/>
  <c r="CE143" i="22"/>
  <c r="CE253" i="21"/>
  <c r="CE161" i="22" s="1"/>
  <c r="CE13" i="22"/>
  <c r="CE390" i="21"/>
  <c r="CE284" i="22" s="1"/>
  <c r="CE32" i="23"/>
  <c r="CE63" i="22"/>
  <c r="CE473" i="21"/>
  <c r="CE247" i="21"/>
  <c r="CE155" i="22" s="1"/>
  <c r="CE70" i="23"/>
  <c r="CE137" i="22"/>
  <c r="CE28" i="23"/>
  <c r="CE49" i="22"/>
  <c r="CE459" i="21"/>
  <c r="CE60" i="23"/>
  <c r="CE102" i="22"/>
  <c r="CE245" i="22"/>
  <c r="CE158" i="23"/>
  <c r="CE107" i="23"/>
  <c r="CE194" i="22"/>
  <c r="CE172" i="23"/>
  <c r="CE259" i="22"/>
  <c r="CE170" i="21"/>
  <c r="CE92" i="22"/>
  <c r="CE213" i="22"/>
  <c r="CE126" i="23"/>
  <c r="CE56" i="23"/>
  <c r="CE98" i="22"/>
  <c r="CE176" i="21"/>
  <c r="CE123" i="22" s="1"/>
  <c r="CE159" i="23"/>
  <c r="CE246" i="22"/>
  <c r="CE26" i="23"/>
  <c r="CE37" i="22"/>
  <c r="CE447" i="21"/>
  <c r="BY261" i="22"/>
  <c r="BY380" i="21"/>
  <c r="BY174" i="23"/>
  <c r="CB9" i="23"/>
  <c r="CB9" i="22"/>
  <c r="CB8" i="21"/>
  <c r="CD405" i="21"/>
  <c r="CD219" i="23"/>
  <c r="CD337" i="22"/>
  <c r="CD11" i="23"/>
  <c r="CD11" i="22"/>
  <c r="CD9" i="21"/>
  <c r="BY183" i="22"/>
  <c r="BY96" i="23"/>
  <c r="CC23" i="23"/>
  <c r="CC31" i="22"/>
  <c r="CF251" i="22"/>
  <c r="CF230" i="22"/>
  <c r="CF235" i="22"/>
  <c r="CF237" i="22"/>
  <c r="CF262" i="22"/>
  <c r="CF228" i="22"/>
  <c r="CF275" i="22"/>
  <c r="CF241" i="22"/>
  <c r="CF239" i="22"/>
  <c r="CD197" i="23"/>
  <c r="CD287" i="22"/>
  <c r="CC131" i="23"/>
  <c r="CC218" i="22"/>
  <c r="CC321" i="21"/>
  <c r="CE41" i="22"/>
  <c r="CE451" i="21"/>
  <c r="CE312" i="22" s="1"/>
  <c r="CE48" i="23"/>
  <c r="CE84" i="22"/>
  <c r="CE162" i="21"/>
  <c r="CE109" i="22" s="1"/>
  <c r="CE416" i="21"/>
  <c r="CE38" i="21"/>
  <c r="CE60" i="22"/>
  <c r="CE470" i="21"/>
  <c r="CE331" i="22" s="1"/>
  <c r="CE42" i="22"/>
  <c r="CE452" i="21"/>
  <c r="CE313" i="22" s="1"/>
  <c r="CE91" i="23"/>
  <c r="CE172" i="22"/>
  <c r="CE116" i="23"/>
  <c r="CE203" i="22"/>
  <c r="CE108" i="23"/>
  <c r="CE195" i="22"/>
  <c r="CE177" i="21"/>
  <c r="CE124" i="22" s="1"/>
  <c r="CE57" i="23"/>
  <c r="CE99" i="22"/>
  <c r="CE179" i="23"/>
  <c r="CE266" i="22"/>
  <c r="CE35" i="23"/>
  <c r="CE66" i="22"/>
  <c r="CE476" i="21"/>
  <c r="CC272" i="22"/>
  <c r="CC171" i="22"/>
  <c r="CC186" i="22"/>
  <c r="CC164" i="22"/>
  <c r="CC180" i="22"/>
  <c r="AZ4" i="21"/>
  <c r="AZ4" i="23"/>
  <c r="AZ4" i="22"/>
  <c r="CF3" i="21"/>
  <c r="CF3" i="23"/>
  <c r="CF3" i="22"/>
  <c r="CF4" i="21"/>
  <c r="CF4" i="23"/>
  <c r="CF4" i="22"/>
  <c r="CF9" i="20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3" i="3"/>
  <c r="BA3" i="3"/>
  <c r="CF4" i="20"/>
  <c r="CF6" i="20"/>
  <c r="CH5" i="3"/>
  <c r="CG5" i="20"/>
  <c r="CG5" i="14"/>
  <c r="CE415" i="21" l="1"/>
  <c r="CF418" i="21"/>
  <c r="CE409" i="21"/>
  <c r="CF422" i="21"/>
  <c r="CE412" i="21"/>
  <c r="CF423" i="21"/>
  <c r="CE430" i="21"/>
  <c r="CD201" i="23"/>
  <c r="CD296" i="22"/>
  <c r="CF225" i="22"/>
  <c r="CF138" i="23"/>
  <c r="CF161" i="21"/>
  <c r="CF108" i="22" s="1"/>
  <c r="CF47" i="23"/>
  <c r="CF83" i="22"/>
  <c r="CF51" i="22"/>
  <c r="CF461" i="21"/>
  <c r="CF83" i="21"/>
  <c r="CF420" i="21"/>
  <c r="CF253" i="21"/>
  <c r="CF161" i="22" s="1"/>
  <c r="CF76" i="23"/>
  <c r="CF143" i="22"/>
  <c r="CF49" i="21"/>
  <c r="CF245" i="21"/>
  <c r="CF153" i="22" s="1"/>
  <c r="CF68" i="23"/>
  <c r="CF135" i="22"/>
  <c r="CF44" i="22"/>
  <c r="CF454" i="21"/>
  <c r="CF315" i="22" s="1"/>
  <c r="CF60" i="23"/>
  <c r="CF102" i="22"/>
  <c r="CF180" i="23"/>
  <c r="CF267" i="22"/>
  <c r="CF116" i="23"/>
  <c r="CF203" i="22"/>
  <c r="CF107" i="23"/>
  <c r="CF194" i="22"/>
  <c r="CF200" i="22"/>
  <c r="CF113" i="23"/>
  <c r="CF201" i="22"/>
  <c r="CF114" i="23"/>
  <c r="CF173" i="23"/>
  <c r="CF260" i="22"/>
  <c r="CF112" i="23"/>
  <c r="CF199" i="22"/>
  <c r="CE429" i="21"/>
  <c r="BX286" i="22"/>
  <c r="BX196" i="23"/>
  <c r="BX386" i="21"/>
  <c r="CD102" i="23"/>
  <c r="CD189" i="22"/>
  <c r="CD439" i="21"/>
  <c r="CE299" i="22"/>
  <c r="CE204" i="23"/>
  <c r="CC202" i="23"/>
  <c r="CC297" i="22"/>
  <c r="CE22" i="21"/>
  <c r="CE9" i="21" s="1"/>
  <c r="CE15" i="23"/>
  <c r="CE23" i="22"/>
  <c r="CE16" i="23"/>
  <c r="CE24" i="22"/>
  <c r="CB274" i="21"/>
  <c r="CB92" i="23"/>
  <c r="CB179" i="22"/>
  <c r="CB234" i="22"/>
  <c r="CB344" i="21"/>
  <c r="CB147" i="23"/>
  <c r="CD388" i="21"/>
  <c r="CG215" i="14"/>
  <c r="CE219" i="23"/>
  <c r="CE337" i="22"/>
  <c r="CE210" i="23"/>
  <c r="CE308" i="22"/>
  <c r="CE225" i="21"/>
  <c r="CE234" i="21" s="1"/>
  <c r="CE237" i="21" s="1"/>
  <c r="CE78" i="23"/>
  <c r="CE145" i="22"/>
  <c r="CF288" i="22"/>
  <c r="CF393" i="21"/>
  <c r="CF43" i="22"/>
  <c r="CF453" i="21"/>
  <c r="CF314" i="22" s="1"/>
  <c r="CF58" i="22"/>
  <c r="CF468" i="21"/>
  <c r="CF329" i="22" s="1"/>
  <c r="CF421" i="21"/>
  <c r="CF437" i="21"/>
  <c r="CF19" i="23"/>
  <c r="CF27" i="22"/>
  <c r="CF34" i="22"/>
  <c r="CF66" i="21"/>
  <c r="CF444" i="21"/>
  <c r="CF305" i="22" s="1"/>
  <c r="CF88" i="23"/>
  <c r="CF165" i="22"/>
  <c r="CF417" i="21"/>
  <c r="CF42" i="23"/>
  <c r="CF75" i="22"/>
  <c r="CF111" i="21"/>
  <c r="CF35" i="23"/>
  <c r="CF66" i="22"/>
  <c r="CF476" i="21"/>
  <c r="CF124" i="23"/>
  <c r="CF211" i="22"/>
  <c r="CF109" i="23"/>
  <c r="CF196" i="22"/>
  <c r="CF475" i="21"/>
  <c r="CF34" i="23"/>
  <c r="CF65" i="22"/>
  <c r="CF120" i="23"/>
  <c r="CF207" i="22"/>
  <c r="CF108" i="23"/>
  <c r="CF195" i="22"/>
  <c r="CF181" i="23"/>
  <c r="CF268" i="22"/>
  <c r="CF106" i="23"/>
  <c r="CF299" i="21"/>
  <c r="CF193" i="22"/>
  <c r="CD407" i="21"/>
  <c r="CE389" i="21"/>
  <c r="CC271" i="21"/>
  <c r="CC89" i="23"/>
  <c r="CC170" i="22"/>
  <c r="CE336" i="22"/>
  <c r="CE218" i="23"/>
  <c r="CE27" i="23"/>
  <c r="CE38" i="22"/>
  <c r="CB293" i="22"/>
  <c r="CB198" i="23"/>
  <c r="CE401" i="21"/>
  <c r="CA364" i="21"/>
  <c r="CA163" i="23"/>
  <c r="CA250" i="22"/>
  <c r="CG94" i="23"/>
  <c r="CG181" i="22"/>
  <c r="CG497" i="20"/>
  <c r="CG493" i="20"/>
  <c r="CG489" i="20"/>
  <c r="CG485" i="20"/>
  <c r="CG481" i="20"/>
  <c r="CG477" i="20"/>
  <c r="CG473" i="20"/>
  <c r="CG469" i="20"/>
  <c r="CG465" i="20"/>
  <c r="CG498" i="20"/>
  <c r="CG494" i="20"/>
  <c r="CG490" i="20"/>
  <c r="CG486" i="20"/>
  <c r="CG482" i="20"/>
  <c r="CG478" i="20"/>
  <c r="CG474" i="20"/>
  <c r="CG470" i="20"/>
  <c r="CG466" i="20"/>
  <c r="CG499" i="20"/>
  <c r="CG495" i="20"/>
  <c r="CG491" i="20"/>
  <c r="CG487" i="20"/>
  <c r="CG483" i="20"/>
  <c r="CG479" i="20"/>
  <c r="CG475" i="20"/>
  <c r="CG471" i="20"/>
  <c r="CG467" i="20"/>
  <c r="CG496" i="20"/>
  <c r="CG488" i="20"/>
  <c r="CG480" i="20"/>
  <c r="CG472" i="20"/>
  <c r="CG463" i="20"/>
  <c r="CG459" i="20"/>
  <c r="CG455" i="20"/>
  <c r="CG451" i="20"/>
  <c r="CG447" i="20"/>
  <c r="CG443" i="20"/>
  <c r="CG464" i="20"/>
  <c r="CG460" i="20"/>
  <c r="CG456" i="20"/>
  <c r="CG452" i="20"/>
  <c r="CG448" i="20"/>
  <c r="CG444" i="20"/>
  <c r="CG500" i="20"/>
  <c r="CG492" i="20"/>
  <c r="CG484" i="20"/>
  <c r="CG476" i="20"/>
  <c r="CG468" i="20"/>
  <c r="CG461" i="20"/>
  <c r="CG457" i="20"/>
  <c r="CG453" i="20"/>
  <c r="CG449" i="20"/>
  <c r="CG445" i="20"/>
  <c r="CG462" i="20"/>
  <c r="CG439" i="20"/>
  <c r="CG435" i="20"/>
  <c r="CG458" i="20"/>
  <c r="CG454" i="20"/>
  <c r="CG450" i="20"/>
  <c r="CG436" i="20"/>
  <c r="CG432" i="20"/>
  <c r="CG428" i="20"/>
  <c r="CG424" i="20"/>
  <c r="CG420" i="20"/>
  <c r="CG416" i="20"/>
  <c r="CG412" i="20"/>
  <c r="CG408" i="20"/>
  <c r="CG404" i="20"/>
  <c r="CG446" i="20"/>
  <c r="CG442" i="20"/>
  <c r="CG441" i="20"/>
  <c r="CG437" i="20"/>
  <c r="CG433" i="20"/>
  <c r="CG429" i="20"/>
  <c r="CG425" i="20"/>
  <c r="CG421" i="20"/>
  <c r="CG417" i="20"/>
  <c r="CG413" i="20"/>
  <c r="CG409" i="20"/>
  <c r="CG405" i="20"/>
  <c r="CG434" i="20"/>
  <c r="CG438" i="20"/>
  <c r="CG430" i="20"/>
  <c r="CG426" i="20"/>
  <c r="CG422" i="20"/>
  <c r="CG418" i="20"/>
  <c r="CG414" i="20"/>
  <c r="CG410" i="20"/>
  <c r="CG406" i="20"/>
  <c r="CG419" i="20"/>
  <c r="CG415" i="20"/>
  <c r="CG399" i="20"/>
  <c r="CG395" i="20"/>
  <c r="CG391" i="20"/>
  <c r="CG387" i="20"/>
  <c r="CG383" i="20"/>
  <c r="CG379" i="20"/>
  <c r="CG440" i="20"/>
  <c r="CG411" i="20"/>
  <c r="CG403" i="20"/>
  <c r="CG400" i="20"/>
  <c r="CG396" i="20"/>
  <c r="CG392" i="20"/>
  <c r="CG388" i="20"/>
  <c r="CG427" i="20"/>
  <c r="CG407" i="20"/>
  <c r="CG431" i="20"/>
  <c r="CG385" i="20"/>
  <c r="CG382" i="20"/>
  <c r="CG377" i="20"/>
  <c r="CG374" i="20"/>
  <c r="CG370" i="20"/>
  <c r="CG366" i="20"/>
  <c r="CG362" i="20"/>
  <c r="CG358" i="20"/>
  <c r="CG354" i="20"/>
  <c r="CG375" i="20"/>
  <c r="CG423" i="20"/>
  <c r="CG381" i="20"/>
  <c r="CG401" i="20"/>
  <c r="CG397" i="20"/>
  <c r="CG393" i="20"/>
  <c r="CG389" i="20"/>
  <c r="CG378" i="20"/>
  <c r="CG373" i="20"/>
  <c r="CG371" i="20"/>
  <c r="CG365" i="20"/>
  <c r="CG360" i="20"/>
  <c r="CG355" i="20"/>
  <c r="CG348" i="20"/>
  <c r="CG344" i="20"/>
  <c r="CG340" i="20"/>
  <c r="CG336" i="20"/>
  <c r="CG332" i="20"/>
  <c r="CG328" i="20"/>
  <c r="CG402" i="20"/>
  <c r="CG386" i="20"/>
  <c r="CG376" i="20"/>
  <c r="CG384" i="20"/>
  <c r="CG372" i="20"/>
  <c r="CG367" i="20"/>
  <c r="CG361" i="20"/>
  <c r="CG356" i="20"/>
  <c r="CG349" i="20"/>
  <c r="CG345" i="20"/>
  <c r="CG341" i="20"/>
  <c r="CG337" i="20"/>
  <c r="CG333" i="20"/>
  <c r="CG329" i="20"/>
  <c r="CG390" i="20"/>
  <c r="CG368" i="20"/>
  <c r="CG363" i="20"/>
  <c r="CG357" i="20"/>
  <c r="CG352" i="20"/>
  <c r="CG350" i="20"/>
  <c r="CG346" i="20"/>
  <c r="CG342" i="20"/>
  <c r="CG338" i="20"/>
  <c r="CG334" i="20"/>
  <c r="CG330" i="20"/>
  <c r="CG326" i="20"/>
  <c r="CG369" i="20"/>
  <c r="CG364" i="20"/>
  <c r="CG359" i="20"/>
  <c r="CG353" i="20"/>
  <c r="CG351" i="20"/>
  <c r="CG347" i="20"/>
  <c r="CG343" i="20"/>
  <c r="CG339" i="20"/>
  <c r="CG335" i="20"/>
  <c r="CG331" i="20"/>
  <c r="CG327" i="20"/>
  <c r="CG394" i="20"/>
  <c r="CG380" i="20"/>
  <c r="CG323" i="20"/>
  <c r="CG319" i="20"/>
  <c r="CG315" i="20"/>
  <c r="CG311" i="20"/>
  <c r="CG307" i="20"/>
  <c r="CG303" i="20"/>
  <c r="CG398" i="20"/>
  <c r="CG324" i="20"/>
  <c r="CG320" i="20"/>
  <c r="CG316" i="20"/>
  <c r="CG312" i="20"/>
  <c r="CG308" i="20"/>
  <c r="CG304" i="20"/>
  <c r="CG300" i="20"/>
  <c r="CG296" i="20"/>
  <c r="CG325" i="20"/>
  <c r="CG321" i="20"/>
  <c r="CG317" i="20"/>
  <c r="CG313" i="20"/>
  <c r="CG309" i="20"/>
  <c r="CG305" i="20"/>
  <c r="CG301" i="20"/>
  <c r="CG297" i="20"/>
  <c r="CG322" i="20"/>
  <c r="CG318" i="20"/>
  <c r="CG314" i="20"/>
  <c r="CG310" i="20"/>
  <c r="CG306" i="20"/>
  <c r="CG302" i="20"/>
  <c r="CG298" i="20"/>
  <c r="CG294" i="20"/>
  <c r="CG292" i="20"/>
  <c r="CG288" i="20"/>
  <c r="CG284" i="20"/>
  <c r="CG280" i="20"/>
  <c r="CG276" i="20"/>
  <c r="CG272" i="20"/>
  <c r="CG268" i="20"/>
  <c r="CG264" i="20"/>
  <c r="CG260" i="20"/>
  <c r="CG256" i="20"/>
  <c r="CG252" i="20"/>
  <c r="CG248" i="20"/>
  <c r="CG244" i="20"/>
  <c r="CG240" i="20"/>
  <c r="CG236" i="20"/>
  <c r="CG295" i="20"/>
  <c r="CG299" i="20"/>
  <c r="CG293" i="20"/>
  <c r="CG289" i="20"/>
  <c r="CG285" i="20"/>
  <c r="CG281" i="20"/>
  <c r="CG277" i="20"/>
  <c r="CG273" i="20"/>
  <c r="CG269" i="20"/>
  <c r="CG265" i="20"/>
  <c r="CG261" i="20"/>
  <c r="CG257" i="20"/>
  <c r="CG253" i="20"/>
  <c r="CG249" i="20"/>
  <c r="CG245" i="20"/>
  <c r="CG241" i="20"/>
  <c r="CG237" i="20"/>
  <c r="CG290" i="20"/>
  <c r="CG286" i="20"/>
  <c r="CG282" i="20"/>
  <c r="CG278" i="20"/>
  <c r="CG274" i="20"/>
  <c r="CG270" i="20"/>
  <c r="CG266" i="20"/>
  <c r="CG262" i="20"/>
  <c r="CG258" i="20"/>
  <c r="CG254" i="20"/>
  <c r="CG250" i="20"/>
  <c r="CG246" i="20"/>
  <c r="CG242" i="20"/>
  <c r="CG283" i="20"/>
  <c r="CG251" i="20"/>
  <c r="CG235" i="20"/>
  <c r="CG201" i="20"/>
  <c r="CG259" i="20"/>
  <c r="CG204" i="20"/>
  <c r="CG279" i="20"/>
  <c r="CG247" i="20"/>
  <c r="CG234" i="20"/>
  <c r="CG230" i="20"/>
  <c r="CG226" i="20"/>
  <c r="CG222" i="20"/>
  <c r="CG218" i="20"/>
  <c r="CG212" i="20"/>
  <c r="CG208" i="20"/>
  <c r="CG275" i="20"/>
  <c r="CG243" i="20"/>
  <c r="CG238" i="20"/>
  <c r="CG205" i="20"/>
  <c r="CG202" i="20"/>
  <c r="CG200" i="20"/>
  <c r="CG214" i="20"/>
  <c r="CG271" i="20"/>
  <c r="CG231" i="20"/>
  <c r="CG227" i="20"/>
  <c r="CG223" i="20"/>
  <c r="CG219" i="20"/>
  <c r="CG215" i="20"/>
  <c r="CG209" i="20"/>
  <c r="CG267" i="20"/>
  <c r="CG213" i="20"/>
  <c r="CG206" i="20"/>
  <c r="CG203" i="20"/>
  <c r="CG263" i="20"/>
  <c r="CG239" i="20"/>
  <c r="CG232" i="20"/>
  <c r="CG228" i="20"/>
  <c r="CG224" i="20"/>
  <c r="CG220" i="20"/>
  <c r="CG216" i="20"/>
  <c r="CG210" i="20"/>
  <c r="CG291" i="20"/>
  <c r="CG225" i="20"/>
  <c r="CG229" i="20"/>
  <c r="CG207" i="20"/>
  <c r="CG255" i="20"/>
  <c r="CG233" i="20"/>
  <c r="CG217" i="20"/>
  <c r="CG211" i="20"/>
  <c r="CG221" i="20"/>
  <c r="CG287" i="20"/>
  <c r="CA95" i="23"/>
  <c r="CA375" i="21"/>
  <c r="CA277" i="21"/>
  <c r="CA359" i="21"/>
  <c r="CA182" i="22"/>
  <c r="CE83" i="23"/>
  <c r="CE84" i="23" s="1"/>
  <c r="CE150" i="22"/>
  <c r="CE151" i="22" s="1"/>
  <c r="CE243" i="21"/>
  <c r="CF64" i="23"/>
  <c r="CF79" i="23" s="1"/>
  <c r="CF131" i="22"/>
  <c r="CF146" i="22" s="1"/>
  <c r="CF241" i="21"/>
  <c r="CF238" i="21"/>
  <c r="CF218" i="21"/>
  <c r="CF222" i="21"/>
  <c r="CF259" i="21" s="1"/>
  <c r="CF167" i="22" s="1"/>
  <c r="CF223" i="21"/>
  <c r="CF260" i="21" s="1"/>
  <c r="CF168" i="22" s="1"/>
  <c r="CF235" i="21"/>
  <c r="CF226" i="21"/>
  <c r="CF219" i="21"/>
  <c r="CF23" i="21"/>
  <c r="CF87" i="22"/>
  <c r="CF51" i="23"/>
  <c r="CF57" i="22"/>
  <c r="CF467" i="21"/>
  <c r="CF328" i="22" s="1"/>
  <c r="CF12" i="22"/>
  <c r="CF11" i="21"/>
  <c r="CF416" i="21"/>
  <c r="CF38" i="21"/>
  <c r="CF97" i="22"/>
  <c r="CF175" i="21"/>
  <c r="CF122" i="22" s="1"/>
  <c r="CF55" i="23"/>
  <c r="CF249" i="21"/>
  <c r="CF157" i="22" s="1"/>
  <c r="CF72" i="23"/>
  <c r="CF139" i="22"/>
  <c r="CF163" i="21"/>
  <c r="CF110" i="22" s="1"/>
  <c r="CF49" i="23"/>
  <c r="CF85" i="22"/>
  <c r="CF31" i="23"/>
  <c r="CF62" i="22"/>
  <c r="CF45" i="23"/>
  <c r="CF81" i="22"/>
  <c r="CF129" i="23"/>
  <c r="CF216" i="22"/>
  <c r="CF12" i="23"/>
  <c r="CF15" i="22"/>
  <c r="CF48" i="23"/>
  <c r="CF84" i="22"/>
  <c r="CF162" i="21"/>
  <c r="CF109" i="22" s="1"/>
  <c r="CF213" i="22"/>
  <c r="CF126" i="23"/>
  <c r="CF186" i="23"/>
  <c r="CF273" i="22"/>
  <c r="CF122" i="23"/>
  <c r="CF209" i="22"/>
  <c r="CD272" i="22"/>
  <c r="CD186" i="22"/>
  <c r="CD171" i="22"/>
  <c r="CD180" i="22"/>
  <c r="CD164" i="22"/>
  <c r="CE11" i="23"/>
  <c r="CE11" i="22"/>
  <c r="CE431" i="21"/>
  <c r="CE29" i="23"/>
  <c r="CE50" i="22"/>
  <c r="CC198" i="23"/>
  <c r="CC293" i="22"/>
  <c r="CE448" i="21"/>
  <c r="CE310" i="22"/>
  <c r="CE78" i="22"/>
  <c r="CE283" i="21"/>
  <c r="CH5" i="23"/>
  <c r="CH5" i="22"/>
  <c r="CH159" i="3"/>
  <c r="CH155" i="3"/>
  <c r="CH161" i="3"/>
  <c r="CH236" i="21" s="1"/>
  <c r="CH273" i="21" s="1"/>
  <c r="CH157" i="3"/>
  <c r="CH147" i="3"/>
  <c r="CH153" i="3"/>
  <c r="CH7" i="3" s="1"/>
  <c r="CH149" i="3"/>
  <c r="CH151" i="3"/>
  <c r="CH138" i="3"/>
  <c r="CH132" i="3"/>
  <c r="CH128" i="3"/>
  <c r="CH103" i="3"/>
  <c r="CH80" i="3"/>
  <c r="CH62" i="3"/>
  <c r="CH60" i="3"/>
  <c r="CH58" i="3"/>
  <c r="CH56" i="3"/>
  <c r="CH54" i="3"/>
  <c r="CH39" i="3"/>
  <c r="CH37" i="3"/>
  <c r="CH35" i="3"/>
  <c r="CH33" i="3"/>
  <c r="CH28" i="3"/>
  <c r="CH143" i="3"/>
  <c r="CH141" i="3"/>
  <c r="CH123" i="3"/>
  <c r="CH98" i="3"/>
  <c r="CH106" i="3"/>
  <c r="CH20" i="3"/>
  <c r="CH25" i="3"/>
  <c r="CH136" i="3"/>
  <c r="CH133" i="3"/>
  <c r="CH126" i="3"/>
  <c r="CH101" i="3"/>
  <c r="CH94" i="3"/>
  <c r="CH92" i="3"/>
  <c r="CH90" i="3"/>
  <c r="CH88" i="3"/>
  <c r="CH86" i="3"/>
  <c r="CH78" i="3"/>
  <c r="CH51" i="3"/>
  <c r="CH49" i="3"/>
  <c r="CH47" i="3"/>
  <c r="CH45" i="3"/>
  <c r="CH43" i="3"/>
  <c r="CH5" i="21"/>
  <c r="CH139" i="3"/>
  <c r="CH129" i="3"/>
  <c r="CH121" i="3"/>
  <c r="CH118" i="3"/>
  <c r="CH116" i="3"/>
  <c r="CH114" i="3"/>
  <c r="CH112" i="3"/>
  <c r="CH110" i="3"/>
  <c r="CH104" i="3"/>
  <c r="CH83" i="3"/>
  <c r="CH81" i="3"/>
  <c r="CH72" i="3"/>
  <c r="CH70" i="3"/>
  <c r="CH68" i="3"/>
  <c r="CH66" i="3"/>
  <c r="CH64" i="3"/>
  <c r="CH124" i="3"/>
  <c r="CH107" i="3"/>
  <c r="CH99" i="3"/>
  <c r="CH76" i="3"/>
  <c r="CH61" i="3"/>
  <c r="CH59" i="3"/>
  <c r="CH57" i="3"/>
  <c r="CH55" i="3"/>
  <c r="CH40" i="3"/>
  <c r="CH38" i="3"/>
  <c r="CH36" i="3"/>
  <c r="CH34" i="3"/>
  <c r="CH32" i="3"/>
  <c r="CH137" i="3"/>
  <c r="CH134" i="3"/>
  <c r="CH127" i="3"/>
  <c r="CH102" i="3"/>
  <c r="CH79" i="3"/>
  <c r="CH29" i="3"/>
  <c r="CH140" i="3"/>
  <c r="CH130" i="3"/>
  <c r="CH113" i="3"/>
  <c r="CH100" i="3"/>
  <c r="CH95" i="3"/>
  <c r="CH22" i="3"/>
  <c r="CH46" i="3"/>
  <c r="CH89" i="3"/>
  <c r="CH84" i="3"/>
  <c r="CH73" i="3"/>
  <c r="CH50" i="3"/>
  <c r="CH27" i="3"/>
  <c r="CH23" i="3"/>
  <c r="CH122" i="3"/>
  <c r="CH117" i="3"/>
  <c r="CH67" i="3"/>
  <c r="CH44" i="3"/>
  <c r="CH24" i="3"/>
  <c r="CH77" i="3"/>
  <c r="CH111" i="3"/>
  <c r="CH105" i="3"/>
  <c r="CH93" i="3"/>
  <c r="CH87" i="3"/>
  <c r="CH82" i="3"/>
  <c r="CH71" i="3"/>
  <c r="CH48" i="3"/>
  <c r="CH21" i="3"/>
  <c r="CH91" i="3"/>
  <c r="CH69" i="3"/>
  <c r="CH135" i="3"/>
  <c r="CH125" i="3"/>
  <c r="CH115" i="3"/>
  <c r="CH65" i="3"/>
  <c r="CH42" i="3"/>
  <c r="CH26" i="3"/>
  <c r="CH109" i="3"/>
  <c r="CE17" i="23"/>
  <c r="CE25" i="22"/>
  <c r="CC227" i="22"/>
  <c r="CC328" i="21"/>
  <c r="CC140" i="23"/>
  <c r="CB8" i="23"/>
  <c r="CB8" i="22"/>
  <c r="CE216" i="23"/>
  <c r="CE334" i="22"/>
  <c r="CF85" i="23"/>
  <c r="CF152" i="22"/>
  <c r="CF41" i="22"/>
  <c r="CF451" i="21"/>
  <c r="CF312" i="22" s="1"/>
  <c r="CF248" i="21"/>
  <c r="CF156" i="22" s="1"/>
  <c r="CF71" i="23"/>
  <c r="CF138" i="22"/>
  <c r="CF431" i="21"/>
  <c r="CF246" i="21"/>
  <c r="CF154" i="22" s="1"/>
  <c r="CF69" i="23"/>
  <c r="CF136" i="22"/>
  <c r="CF91" i="23"/>
  <c r="CF172" i="22"/>
  <c r="CF30" i="21"/>
  <c r="CF250" i="21"/>
  <c r="CF158" i="22" s="1"/>
  <c r="CF73" i="23"/>
  <c r="CF140" i="22"/>
  <c r="CF178" i="21"/>
  <c r="CF58" i="23"/>
  <c r="CF100" i="22"/>
  <c r="CF32" i="23"/>
  <c r="CF473" i="21"/>
  <c r="CF63" i="22"/>
  <c r="CF168" i="21"/>
  <c r="CF115" i="22" s="1"/>
  <c r="CF90" i="22"/>
  <c r="CF151" i="23"/>
  <c r="CF238" i="22"/>
  <c r="CF103" i="23"/>
  <c r="CF190" i="22"/>
  <c r="CF166" i="21"/>
  <c r="CF88" i="22"/>
  <c r="CF136" i="23"/>
  <c r="CF223" i="22"/>
  <c r="CF316" i="21"/>
  <c r="CF160" i="21"/>
  <c r="CF107" i="22" s="1"/>
  <c r="CF46" i="23"/>
  <c r="CF82" i="22"/>
  <c r="CF137" i="23"/>
  <c r="CF224" i="22"/>
  <c r="CD262" i="21"/>
  <c r="CD86" i="23"/>
  <c r="CD163" i="22"/>
  <c r="CE220" i="23"/>
  <c r="CE338" i="22"/>
  <c r="CE322" i="22"/>
  <c r="BZ182" i="23"/>
  <c r="BZ269" i="22"/>
  <c r="CE411" i="21"/>
  <c r="CE404" i="21"/>
  <c r="CE428" i="21"/>
  <c r="BZ174" i="23"/>
  <c r="BZ380" i="21"/>
  <c r="BZ261" i="22"/>
  <c r="CG241" i="22"/>
  <c r="CG251" i="22"/>
  <c r="CG237" i="22"/>
  <c r="CG235" i="22"/>
  <c r="CG275" i="22"/>
  <c r="CG239" i="22"/>
  <c r="CG228" i="22"/>
  <c r="CG230" i="22"/>
  <c r="CG262" i="22"/>
  <c r="CF52" i="22"/>
  <c r="CF462" i="21"/>
  <c r="CF323" i="22" s="1"/>
  <c r="CF67" i="23"/>
  <c r="CF134" i="22"/>
  <c r="CF17" i="22"/>
  <c r="CF16" i="21"/>
  <c r="CF45" i="22"/>
  <c r="CF455" i="21"/>
  <c r="CF316" i="22" s="1"/>
  <c r="CF60" i="22"/>
  <c r="CF470" i="21"/>
  <c r="CF331" i="22" s="1"/>
  <c r="CF115" i="23"/>
  <c r="CF202" i="22"/>
  <c r="CF112" i="21"/>
  <c r="CF79" i="22" s="1"/>
  <c r="CF43" i="23"/>
  <c r="CF76" i="22"/>
  <c r="CF42" i="22"/>
  <c r="CF452" i="21"/>
  <c r="CF313" i="22" s="1"/>
  <c r="CF29" i="22"/>
  <c r="CF21" i="23"/>
  <c r="CF111" i="23"/>
  <c r="CF198" i="22"/>
  <c r="CF52" i="23"/>
  <c r="CF94" i="22"/>
  <c r="CF125" i="23"/>
  <c r="CF212" i="22"/>
  <c r="CF177" i="21"/>
  <c r="CF124" i="22" s="1"/>
  <c r="CF57" i="23"/>
  <c r="CF99" i="22"/>
  <c r="CF96" i="22"/>
  <c r="CF174" i="21"/>
  <c r="CF121" i="22" s="1"/>
  <c r="CF54" i="23"/>
  <c r="CF157" i="23"/>
  <c r="CF244" i="22"/>
  <c r="CD214" i="23"/>
  <c r="CD326" i="22"/>
  <c r="CE134" i="23"/>
  <c r="CE221" i="22"/>
  <c r="CC282" i="22"/>
  <c r="CC195" i="23"/>
  <c r="CE402" i="21"/>
  <c r="CE114" i="22"/>
  <c r="CE434" i="21"/>
  <c r="CE13" i="23"/>
  <c r="CE16" i="22"/>
  <c r="CD426" i="21"/>
  <c r="CG141" i="23"/>
  <c r="CG175" i="23"/>
  <c r="CG148" i="23"/>
  <c r="CG164" i="23"/>
  <c r="CG143" i="23"/>
  <c r="CG150" i="23"/>
  <c r="CG154" i="23"/>
  <c r="CG188" i="23"/>
  <c r="CG152" i="23"/>
  <c r="CE201" i="23"/>
  <c r="CE296" i="22"/>
  <c r="CE405" i="21"/>
  <c r="CE117" i="22"/>
  <c r="CD213" i="23"/>
  <c r="CD321" i="22"/>
  <c r="CD8" i="21"/>
  <c r="CD9" i="23"/>
  <c r="CD9" i="22"/>
  <c r="CE212" i="23"/>
  <c r="CE320" i="22"/>
  <c r="CC213" i="23"/>
  <c r="CC321" i="22"/>
  <c r="CF409" i="21"/>
  <c r="CF430" i="21"/>
  <c r="CF91" i="22"/>
  <c r="CF169" i="21"/>
  <c r="CF116" i="22" s="1"/>
  <c r="CF20" i="23"/>
  <c r="CF28" i="22"/>
  <c r="CF438" i="21"/>
  <c r="CF40" i="22"/>
  <c r="CF450" i="21"/>
  <c r="CF311" i="22" s="1"/>
  <c r="CF251" i="21"/>
  <c r="CF159" i="22" s="1"/>
  <c r="CF74" i="23"/>
  <c r="CF141" i="22"/>
  <c r="CF424" i="21"/>
  <c r="CF170" i="21"/>
  <c r="CF92" i="22"/>
  <c r="CF13" i="22"/>
  <c r="CF390" i="21"/>
  <c r="CF197" i="22"/>
  <c r="CF110" i="23"/>
  <c r="CF215" i="22"/>
  <c r="CF128" i="23"/>
  <c r="CF220" i="22"/>
  <c r="CF315" i="21"/>
  <c r="CF133" i="23"/>
  <c r="CF177" i="23"/>
  <c r="CF264" i="22"/>
  <c r="CF61" i="23"/>
  <c r="CF103" i="22"/>
  <c r="CF171" i="23"/>
  <c r="CF258" i="22"/>
  <c r="CD93" i="23"/>
  <c r="CD90" i="23"/>
  <c r="CD99" i="23"/>
  <c r="CD87" i="23"/>
  <c r="CD185" i="23"/>
  <c r="CE118" i="23"/>
  <c r="CE205" i="22"/>
  <c r="CE312" i="21"/>
  <c r="CE435" i="21"/>
  <c r="CE203" i="23"/>
  <c r="CE298" i="22"/>
  <c r="CE403" i="21"/>
  <c r="CC300" i="22"/>
  <c r="CC205" i="23"/>
  <c r="CE427" i="21"/>
  <c r="CE64" i="21"/>
  <c r="CE25" i="23"/>
  <c r="CE33" i="22"/>
  <c r="CD400" i="21"/>
  <c r="CD31" i="22"/>
  <c r="CD23" i="23"/>
  <c r="CC8" i="23"/>
  <c r="CC8" i="22"/>
  <c r="CE149" i="22"/>
  <c r="CE263" i="21"/>
  <c r="CE362" i="21"/>
  <c r="CE280" i="21"/>
  <c r="CE255" i="21"/>
  <c r="CE82" i="23"/>
  <c r="CE378" i="21"/>
  <c r="CE256" i="21"/>
  <c r="CE272" i="21"/>
  <c r="CF47" i="22"/>
  <c r="CF457" i="21"/>
  <c r="CF318" i="22" s="1"/>
  <c r="CF39" i="22"/>
  <c r="CF449" i="21"/>
  <c r="CF71" i="21"/>
  <c r="CF56" i="22"/>
  <c r="CF466" i="21"/>
  <c r="CF88" i="21"/>
  <c r="CF167" i="21"/>
  <c r="CF89" i="22"/>
  <c r="CF75" i="23"/>
  <c r="CF142" i="22"/>
  <c r="CF252" i="21"/>
  <c r="CF160" i="22" s="1"/>
  <c r="CF459" i="21"/>
  <c r="CF28" i="23"/>
  <c r="CF49" i="22"/>
  <c r="CF53" i="22"/>
  <c r="CF463" i="21"/>
  <c r="CF324" i="22" s="1"/>
  <c r="CF172" i="23"/>
  <c r="CF259" i="22"/>
  <c r="CF121" i="23"/>
  <c r="CF208" i="22"/>
  <c r="CF159" i="23"/>
  <c r="CF246" i="22"/>
  <c r="CF179" i="23"/>
  <c r="CF266" i="22"/>
  <c r="CF474" i="21"/>
  <c r="CF33" i="23"/>
  <c r="CF64" i="22"/>
  <c r="CF156" i="23"/>
  <c r="CF243" i="22"/>
  <c r="CE30" i="23"/>
  <c r="CE55" i="22"/>
  <c r="CE135" i="23"/>
  <c r="CE222" i="22"/>
  <c r="CE462" i="21"/>
  <c r="CE323" i="22" s="1"/>
  <c r="CE413" i="21"/>
  <c r="CD309" i="22"/>
  <c r="CD211" i="23"/>
  <c r="CE18" i="23"/>
  <c r="CE26" i="22"/>
  <c r="CE432" i="21"/>
  <c r="BZ183" i="22"/>
  <c r="BZ96" i="23"/>
  <c r="CG100" i="21"/>
  <c r="CG367" i="21"/>
  <c r="CG317" i="21"/>
  <c r="CG307" i="21"/>
  <c r="CG289" i="21"/>
  <c r="CG288" i="21"/>
  <c r="CG95" i="21"/>
  <c r="CG191" i="21"/>
  <c r="CG128" i="22" s="1"/>
  <c r="CG151" i="21"/>
  <c r="CG196" i="21" s="1"/>
  <c r="CG139" i="21"/>
  <c r="CG184" i="21" s="1"/>
  <c r="CG369" i="21"/>
  <c r="CG319" i="21"/>
  <c r="CG302" i="21"/>
  <c r="CG294" i="21"/>
  <c r="CG300" i="21"/>
  <c r="CG180" i="21"/>
  <c r="CG127" i="22" s="1"/>
  <c r="CG381" i="21"/>
  <c r="CG353" i="21"/>
  <c r="CG345" i="21"/>
  <c r="CG318" i="21"/>
  <c r="CG303" i="21"/>
  <c r="CG296" i="21"/>
  <c r="CG153" i="21"/>
  <c r="CG198" i="21" s="1"/>
  <c r="CG97" i="21"/>
  <c r="CG373" i="21"/>
  <c r="CG355" i="21"/>
  <c r="CG352" i="21"/>
  <c r="CG340" i="21"/>
  <c r="CG329" i="21"/>
  <c r="CG301" i="21"/>
  <c r="CG284" i="21"/>
  <c r="CG290" i="21"/>
  <c r="CG96" i="21"/>
  <c r="CG165" i="21"/>
  <c r="CG112" i="22" s="1"/>
  <c r="CG98" i="21"/>
  <c r="CG370" i="21"/>
  <c r="CG354" i="21"/>
  <c r="CG357" i="21" s="1"/>
  <c r="CG347" i="21"/>
  <c r="CG338" i="21"/>
  <c r="CG331" i="21"/>
  <c r="CG324" i="21"/>
  <c r="CG310" i="21"/>
  <c r="CG305" i="21"/>
  <c r="CG297" i="21"/>
  <c r="CG62" i="21"/>
  <c r="CG159" i="21"/>
  <c r="CG106" i="22" s="1"/>
  <c r="CG150" i="21"/>
  <c r="CG195" i="21" s="1"/>
  <c r="CG379" i="21"/>
  <c r="CG70" i="21"/>
  <c r="CG356" i="21"/>
  <c r="CG339" i="21"/>
  <c r="CG337" i="21"/>
  <c r="CG335" i="21"/>
  <c r="CG322" i="21"/>
  <c r="CG309" i="21"/>
  <c r="CG292" i="21"/>
  <c r="CG363" i="21"/>
  <c r="CG372" i="21"/>
  <c r="CG365" i="21"/>
  <c r="CG332" i="21"/>
  <c r="CG314" i="21"/>
  <c r="CG306" i="21"/>
  <c r="CG15" i="21"/>
  <c r="CG287" i="21"/>
  <c r="CG291" i="21"/>
  <c r="CG99" i="21"/>
  <c r="CG172" i="21"/>
  <c r="CG119" i="22" s="1"/>
  <c r="CG143" i="21"/>
  <c r="CG188" i="21" s="1"/>
  <c r="CG128" i="21"/>
  <c r="CG124" i="21"/>
  <c r="CG114" i="21"/>
  <c r="CG228" i="21"/>
  <c r="CG265" i="21" s="1"/>
  <c r="CG173" i="22" s="1"/>
  <c r="CG229" i="21"/>
  <c r="CG266" i="21" s="1"/>
  <c r="CG174" i="22" s="1"/>
  <c r="CG208" i="21"/>
  <c r="CG13" i="21"/>
  <c r="CG58" i="21"/>
  <c r="CG33" i="21"/>
  <c r="CG43" i="21"/>
  <c r="CG72" i="21"/>
  <c r="CG131" i="21"/>
  <c r="CG147" i="21"/>
  <c r="CG192" i="21" s="1"/>
  <c r="CG120" i="21"/>
  <c r="CG117" i="21"/>
  <c r="CG232" i="21"/>
  <c r="CG269" i="21" s="1"/>
  <c r="CG177" i="22" s="1"/>
  <c r="CG216" i="21"/>
  <c r="CG212" i="21"/>
  <c r="CG92" i="21"/>
  <c r="CG257" i="21"/>
  <c r="CG78" i="21"/>
  <c r="CG52" i="21"/>
  <c r="CG24" i="21"/>
  <c r="CG34" i="21"/>
  <c r="CG44" i="21"/>
  <c r="CG155" i="21"/>
  <c r="CG200" i="21" s="1"/>
  <c r="CG149" i="21"/>
  <c r="CG194" i="21" s="1"/>
  <c r="CG136" i="21"/>
  <c r="CG181" i="21" s="1"/>
  <c r="CG130" i="21"/>
  <c r="CG116" i="21"/>
  <c r="CG230" i="21"/>
  <c r="CG267" i="21" s="1"/>
  <c r="CG175" i="22" s="1"/>
  <c r="CG214" i="21"/>
  <c r="CG207" i="21"/>
  <c r="CG90" i="21"/>
  <c r="CG85" i="21"/>
  <c r="CG82" i="21"/>
  <c r="CG75" i="21"/>
  <c r="CG50" i="21"/>
  <c r="CG25" i="21"/>
  <c r="CG35" i="21"/>
  <c r="CG45" i="21"/>
  <c r="CG74" i="21"/>
  <c r="CG152" i="21"/>
  <c r="CG197" i="21" s="1"/>
  <c r="CG138" i="21"/>
  <c r="CG183" i="21" s="1"/>
  <c r="CG129" i="21"/>
  <c r="CG121" i="21"/>
  <c r="CG127" i="21"/>
  <c r="CG221" i="21"/>
  <c r="CG258" i="21" s="1"/>
  <c r="CG166" i="22" s="1"/>
  <c r="CG209" i="21"/>
  <c r="CG213" i="21"/>
  <c r="CG89" i="21"/>
  <c r="CG86" i="21"/>
  <c r="CG12" i="21"/>
  <c r="CG80" i="21"/>
  <c r="CG57" i="21"/>
  <c r="CG53" i="21"/>
  <c r="CG308" i="21"/>
  <c r="CG154" i="21"/>
  <c r="CG199" i="21" s="1"/>
  <c r="CG144" i="21"/>
  <c r="CG189" i="21" s="1"/>
  <c r="CG141" i="21"/>
  <c r="CG186" i="21" s="1"/>
  <c r="CG122" i="21"/>
  <c r="CG227" i="21"/>
  <c r="CG210" i="21"/>
  <c r="CG93" i="21"/>
  <c r="CG84" i="21"/>
  <c r="CG68" i="21"/>
  <c r="CG35" i="22" s="1"/>
  <c r="CG244" i="21"/>
  <c r="CG77" i="21"/>
  <c r="CG56" i="21"/>
  <c r="CG27" i="21"/>
  <c r="CG39" i="21"/>
  <c r="CG47" i="21"/>
  <c r="CG18" i="21"/>
  <c r="CG18" i="22" s="1"/>
  <c r="CG333" i="21"/>
  <c r="CG295" i="21"/>
  <c r="CG142" i="21"/>
  <c r="CG187" i="21" s="1"/>
  <c r="CG135" i="21"/>
  <c r="CG140" i="21"/>
  <c r="CG185" i="21" s="1"/>
  <c r="CG115" i="21"/>
  <c r="CG231" i="21"/>
  <c r="CG268" i="21" s="1"/>
  <c r="CG176" i="22" s="1"/>
  <c r="CG204" i="21"/>
  <c r="CG91" i="21"/>
  <c r="CG67" i="21"/>
  <c r="CG79" i="21"/>
  <c r="CG55" i="21"/>
  <c r="CG28" i="21"/>
  <c r="CG40" i="21"/>
  <c r="CG371" i="21"/>
  <c r="CG374" i="21" s="1"/>
  <c r="CG293" i="21"/>
  <c r="CG146" i="21"/>
  <c r="CG132" i="21"/>
  <c r="CG137" i="21"/>
  <c r="CG182" i="21" s="1"/>
  <c r="CG123" i="21"/>
  <c r="CG108" i="21"/>
  <c r="CG215" i="21"/>
  <c r="CG211" i="21"/>
  <c r="CG60" i="21"/>
  <c r="CG54" i="21"/>
  <c r="CG31" i="21"/>
  <c r="CG41" i="21"/>
  <c r="CG73" i="21"/>
  <c r="CG148" i="21"/>
  <c r="CG193" i="21" s="1"/>
  <c r="CG264" i="21"/>
  <c r="CG36" i="21"/>
  <c r="CG125" i="21"/>
  <c r="CG42" i="21"/>
  <c r="CG133" i="21"/>
  <c r="CG46" i="21"/>
  <c r="CG118" i="21"/>
  <c r="CG397" i="21"/>
  <c r="CG291" i="22" s="1"/>
  <c r="CG109" i="21"/>
  <c r="CG17" i="21"/>
  <c r="CG220" i="21"/>
  <c r="CG51" i="21"/>
  <c r="CG19" i="21"/>
  <c r="CG19" i="22" s="1"/>
  <c r="CG396" i="21"/>
  <c r="CG290" i="22" s="1"/>
  <c r="CG395" i="21"/>
  <c r="CG289" i="22" s="1"/>
  <c r="CG205" i="21"/>
  <c r="CG61" i="21"/>
  <c r="CG26" i="21"/>
  <c r="CG76" i="21"/>
  <c r="CG20" i="21"/>
  <c r="CG20" i="22" s="1"/>
  <c r="CG32" i="21"/>
  <c r="CG394" i="21"/>
  <c r="BY187" i="23"/>
  <c r="BY274" i="22"/>
  <c r="BY392" i="21"/>
  <c r="CE197" i="23"/>
  <c r="CE287" i="22"/>
  <c r="CF65" i="23"/>
  <c r="CF66" i="23" s="1"/>
  <c r="CF132" i="22"/>
  <c r="CF133" i="22" s="1"/>
  <c r="CF206" i="21"/>
  <c r="CF242" i="21"/>
  <c r="CF410" i="21"/>
  <c r="CF46" i="22"/>
  <c r="CF456" i="21"/>
  <c r="CF317" i="22" s="1"/>
  <c r="CF247" i="21"/>
  <c r="CF155" i="22" s="1"/>
  <c r="CF70" i="23"/>
  <c r="CF137" i="22"/>
  <c r="CF176" i="21"/>
  <c r="CF56" i="23"/>
  <c r="CF98" i="22"/>
  <c r="CF59" i="22"/>
  <c r="CF469" i="21"/>
  <c r="CF330" i="22" s="1"/>
  <c r="CF428" i="21"/>
  <c r="CF214" i="22"/>
  <c r="CF127" i="23"/>
  <c r="CF173" i="21"/>
  <c r="CF120" i="22" s="1"/>
  <c r="CF53" i="23"/>
  <c r="CF95" i="22"/>
  <c r="CF477" i="21"/>
  <c r="CF36" i="23"/>
  <c r="CF67" i="22"/>
  <c r="CF166" i="23"/>
  <c r="CF253" i="22"/>
  <c r="CF119" i="23"/>
  <c r="CF206" i="22"/>
  <c r="CF158" i="23"/>
  <c r="CF245" i="22"/>
  <c r="CF37" i="22"/>
  <c r="CF26" i="23"/>
  <c r="CF447" i="21"/>
  <c r="CE217" i="23"/>
  <c r="CE335" i="22"/>
  <c r="CE327" i="22"/>
  <c r="CE465" i="21"/>
  <c r="CD321" i="21"/>
  <c r="CD131" i="23"/>
  <c r="CD218" i="22"/>
  <c r="CE463" i="21"/>
  <c r="CE324" i="22" s="1"/>
  <c r="CD14" i="23"/>
  <c r="CD22" i="22"/>
  <c r="CE408" i="21"/>
  <c r="CE407" i="21" s="1"/>
  <c r="CE433" i="21"/>
  <c r="BW280" i="22"/>
  <c r="BW193" i="23"/>
  <c r="CG4" i="21"/>
  <c r="CG4" i="23"/>
  <c r="CG4" i="22"/>
  <c r="BA3" i="21"/>
  <c r="BA3" i="23"/>
  <c r="BA3" i="22"/>
  <c r="CG3" i="21"/>
  <c r="CG3" i="23"/>
  <c r="CG3" i="22"/>
  <c r="CG12" i="20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3" i="3"/>
  <c r="BA4" i="3"/>
  <c r="CI5" i="3"/>
  <c r="CH5" i="14"/>
  <c r="CH5" i="20"/>
  <c r="CG4" i="20"/>
  <c r="CG6" i="20"/>
  <c r="CG418" i="21" l="1"/>
  <c r="CF412" i="21"/>
  <c r="CG423" i="21"/>
  <c r="CG419" i="21"/>
  <c r="CG420" i="21"/>
  <c r="CF427" i="21"/>
  <c r="CF435" i="21"/>
  <c r="CE200" i="23"/>
  <c r="CE295" i="22"/>
  <c r="CG65" i="23"/>
  <c r="CG66" i="23" s="1"/>
  <c r="CG132" i="22"/>
  <c r="CG133" i="22" s="1"/>
  <c r="CG242" i="21"/>
  <c r="CG206" i="21"/>
  <c r="CG111" i="21"/>
  <c r="CG42" i="23"/>
  <c r="CG75" i="22"/>
  <c r="CG47" i="22"/>
  <c r="CG457" i="21"/>
  <c r="CG318" i="22" s="1"/>
  <c r="CG166" i="21"/>
  <c r="CG113" i="22" s="1"/>
  <c r="CG88" i="22"/>
  <c r="CG49" i="21"/>
  <c r="CG161" i="21"/>
  <c r="CG108" i="22" s="1"/>
  <c r="CG47" i="23"/>
  <c r="CG83" i="22"/>
  <c r="CG51" i="23"/>
  <c r="CG87" i="22"/>
  <c r="CG245" i="21"/>
  <c r="CG153" i="22" s="1"/>
  <c r="CG68" i="23"/>
  <c r="CG135" i="22"/>
  <c r="CG35" i="23"/>
  <c r="CG476" i="21"/>
  <c r="CG66" i="22"/>
  <c r="CG267" i="22"/>
  <c r="CG180" i="23"/>
  <c r="CG216" i="22"/>
  <c r="CG129" i="23"/>
  <c r="CG172" i="23"/>
  <c r="CG259" i="22"/>
  <c r="CG264" i="22"/>
  <c r="CG177" i="23"/>
  <c r="CF212" i="23"/>
  <c r="CF320" i="22"/>
  <c r="CE426" i="21"/>
  <c r="CE400" i="21"/>
  <c r="CF135" i="23"/>
  <c r="CF222" i="22"/>
  <c r="CF413" i="21"/>
  <c r="CF125" i="22"/>
  <c r="CF78" i="23"/>
  <c r="CF145" i="22"/>
  <c r="CF225" i="21"/>
  <c r="CF234" i="21" s="1"/>
  <c r="CF237" i="21" s="1"/>
  <c r="CF197" i="23"/>
  <c r="CF287" i="22"/>
  <c r="CF411" i="21"/>
  <c r="CF123" i="22"/>
  <c r="CF83" i="23"/>
  <c r="CF84" i="23" s="1"/>
  <c r="CF150" i="22"/>
  <c r="CF151" i="22" s="1"/>
  <c r="CF243" i="21"/>
  <c r="CG163" i="21"/>
  <c r="CG110" i="22" s="1"/>
  <c r="CG49" i="23"/>
  <c r="CG85" i="22"/>
  <c r="CG40" i="22"/>
  <c r="CG450" i="21"/>
  <c r="CG311" i="22" s="1"/>
  <c r="CG90" i="22"/>
  <c r="CG168" i="21"/>
  <c r="CG60" i="23"/>
  <c r="CG102" i="22"/>
  <c r="CG167" i="21"/>
  <c r="CG89" i="22"/>
  <c r="CG12" i="22"/>
  <c r="CG11" i="21"/>
  <c r="CG174" i="21"/>
  <c r="CG121" i="22" s="1"/>
  <c r="CG54" i="23"/>
  <c r="CG96" i="22"/>
  <c r="CG42" i="22"/>
  <c r="CG452" i="21"/>
  <c r="CG313" i="22" s="1"/>
  <c r="CG55" i="23"/>
  <c r="CG97" i="22"/>
  <c r="CG175" i="21"/>
  <c r="CG122" i="22" s="1"/>
  <c r="CG45" i="22"/>
  <c r="CG455" i="21"/>
  <c r="CG316" i="22" s="1"/>
  <c r="CG197" i="22"/>
  <c r="CG110" i="23"/>
  <c r="CG26" i="23"/>
  <c r="CG447" i="21"/>
  <c r="CG37" i="22"/>
  <c r="CG32" i="23"/>
  <c r="CG473" i="21"/>
  <c r="CG63" i="22"/>
  <c r="CG477" i="21"/>
  <c r="CG36" i="23"/>
  <c r="CG67" i="22"/>
  <c r="CF434" i="21"/>
  <c r="CF432" i="21"/>
  <c r="CC344" i="21"/>
  <c r="CC147" i="23"/>
  <c r="CC234" i="22"/>
  <c r="CF25" i="22"/>
  <c r="CF17" i="23"/>
  <c r="CC92" i="23"/>
  <c r="CC274" i="21"/>
  <c r="CC179" i="22"/>
  <c r="CB182" i="22"/>
  <c r="CB277" i="21"/>
  <c r="CB95" i="23"/>
  <c r="CB359" i="21"/>
  <c r="CB375" i="21"/>
  <c r="CF18" i="23"/>
  <c r="CF26" i="22"/>
  <c r="CG288" i="22"/>
  <c r="CG393" i="21"/>
  <c r="CG46" i="22"/>
  <c r="CG456" i="21"/>
  <c r="CG317" i="22" s="1"/>
  <c r="CG44" i="22"/>
  <c r="CG454" i="21"/>
  <c r="CG315" i="22" s="1"/>
  <c r="CG53" i="22"/>
  <c r="CG459" i="21"/>
  <c r="CG28" i="23"/>
  <c r="CG49" i="22"/>
  <c r="CG88" i="23"/>
  <c r="CG165" i="22"/>
  <c r="CG176" i="21"/>
  <c r="CG123" i="22" s="1"/>
  <c r="CG56" i="23"/>
  <c r="CG98" i="22"/>
  <c r="CG106" i="23"/>
  <c r="CG193" i="22"/>
  <c r="CG299" i="21"/>
  <c r="CG111" i="23"/>
  <c r="CG198" i="22"/>
  <c r="CG186" i="23"/>
  <c r="CG273" i="22"/>
  <c r="CG109" i="23"/>
  <c r="CG196" i="22"/>
  <c r="CG33" i="23"/>
  <c r="CG64" i="22"/>
  <c r="CG474" i="21"/>
  <c r="CF27" i="23"/>
  <c r="CF38" i="22"/>
  <c r="CE90" i="23"/>
  <c r="CE99" i="23"/>
  <c r="CE87" i="23"/>
  <c r="CE93" i="23"/>
  <c r="CE185" i="23"/>
  <c r="CD271" i="21"/>
  <c r="CD89" i="23"/>
  <c r="CD170" i="22"/>
  <c r="CH275" i="22"/>
  <c r="CH230" i="22"/>
  <c r="CH262" i="22"/>
  <c r="CH241" i="22"/>
  <c r="CH235" i="22"/>
  <c r="CH228" i="22"/>
  <c r="CH239" i="22"/>
  <c r="CH237" i="22"/>
  <c r="CH251" i="22"/>
  <c r="CF404" i="21"/>
  <c r="CF415" i="21"/>
  <c r="CF22" i="21"/>
  <c r="CF23" i="22"/>
  <c r="CF15" i="23"/>
  <c r="CF362" i="21"/>
  <c r="CF256" i="21"/>
  <c r="CF378" i="21"/>
  <c r="CF280" i="21"/>
  <c r="CF82" i="23"/>
  <c r="CF272" i="21"/>
  <c r="CF149" i="22"/>
  <c r="CF255" i="21"/>
  <c r="CF263" i="21"/>
  <c r="CE388" i="21"/>
  <c r="CE283" i="22"/>
  <c r="CF298" i="22"/>
  <c r="CF203" i="23"/>
  <c r="CF403" i="21"/>
  <c r="CF210" i="23"/>
  <c r="CF308" i="22"/>
  <c r="CG178" i="21"/>
  <c r="CG125" i="22" s="1"/>
  <c r="CG58" i="23"/>
  <c r="CG100" i="22"/>
  <c r="CG30" i="21"/>
  <c r="CG177" i="21"/>
  <c r="CG124" i="22" s="1"/>
  <c r="CG57" i="23"/>
  <c r="CG99" i="22"/>
  <c r="CG34" i="22"/>
  <c r="CG444" i="21"/>
  <c r="CG305" i="22" s="1"/>
  <c r="CG66" i="21"/>
  <c r="CG201" i="22"/>
  <c r="CG114" i="23"/>
  <c r="CG85" i="23"/>
  <c r="CG152" i="22"/>
  <c r="CG56" i="22"/>
  <c r="CG466" i="21"/>
  <c r="CG88" i="21"/>
  <c r="CG52" i="22"/>
  <c r="CG59" i="22"/>
  <c r="CG469" i="21"/>
  <c r="CG330" i="22" s="1"/>
  <c r="CG39" i="22"/>
  <c r="CG449" i="21"/>
  <c r="CG71" i="21"/>
  <c r="CG45" i="23"/>
  <c r="CG81" i="22"/>
  <c r="CG12" i="23"/>
  <c r="CG15" i="22"/>
  <c r="CG128" i="23"/>
  <c r="CG215" i="22"/>
  <c r="CG157" i="23"/>
  <c r="CG244" i="22"/>
  <c r="CG103" i="23"/>
  <c r="CG190" i="22"/>
  <c r="CG119" i="23"/>
  <c r="CG206" i="22"/>
  <c r="CG31" i="23"/>
  <c r="CG62" i="22"/>
  <c r="CF217" i="23"/>
  <c r="CF335" i="22"/>
  <c r="CF310" i="22"/>
  <c r="CF448" i="21"/>
  <c r="CE262" i="21"/>
  <c r="CE86" i="23"/>
  <c r="CE163" i="22"/>
  <c r="CD8" i="22"/>
  <c r="CD8" i="23"/>
  <c r="CD202" i="23"/>
  <c r="CD297" i="22"/>
  <c r="CH175" i="23"/>
  <c r="CH141" i="23"/>
  <c r="CH164" i="23"/>
  <c r="CH143" i="23"/>
  <c r="CH188" i="23"/>
  <c r="CH148" i="23"/>
  <c r="CH150" i="23"/>
  <c r="CH152" i="23"/>
  <c r="CH154" i="23"/>
  <c r="CF389" i="21"/>
  <c r="CF283" i="22" s="1"/>
  <c r="CA183" i="22"/>
  <c r="CA96" i="23"/>
  <c r="CD295" i="22"/>
  <c r="CD200" i="23"/>
  <c r="CD195" i="23"/>
  <c r="CD282" i="22"/>
  <c r="CD205" i="23"/>
  <c r="CD300" i="22"/>
  <c r="CG61" i="23"/>
  <c r="CG103" i="22"/>
  <c r="CG58" i="22"/>
  <c r="CG468" i="21"/>
  <c r="CG329" i="22" s="1"/>
  <c r="CG250" i="21"/>
  <c r="CG158" i="22" s="1"/>
  <c r="CG73" i="23"/>
  <c r="CG140" i="22"/>
  <c r="CG41" i="22"/>
  <c r="CG451" i="21"/>
  <c r="CG312" i="22" s="1"/>
  <c r="CG57" i="22"/>
  <c r="CG467" i="21"/>
  <c r="CG328" i="22" s="1"/>
  <c r="CG139" i="22"/>
  <c r="CG249" i="21"/>
  <c r="CG157" i="22" s="1"/>
  <c r="CG72" i="23"/>
  <c r="CG91" i="22"/>
  <c r="CG169" i="21"/>
  <c r="CG116" i="22" s="1"/>
  <c r="CG212" i="22"/>
  <c r="CG125" i="23"/>
  <c r="CG253" i="22"/>
  <c r="CG166" i="23"/>
  <c r="CG120" i="23"/>
  <c r="CG207" i="22"/>
  <c r="CG202" i="22"/>
  <c r="CG115" i="23"/>
  <c r="CG113" i="23"/>
  <c r="CG200" i="22"/>
  <c r="CG107" i="23"/>
  <c r="CG194" i="22"/>
  <c r="CD199" i="23"/>
  <c r="CD294" i="22"/>
  <c r="CD399" i="21"/>
  <c r="CF284" i="22"/>
  <c r="CE460" i="21"/>
  <c r="CF401" i="21"/>
  <c r="CF113" i="22"/>
  <c r="CF334" i="22"/>
  <c r="CF216" i="23"/>
  <c r="CH371" i="21"/>
  <c r="CH374" i="21" s="1"/>
  <c r="CH356" i="21"/>
  <c r="CH337" i="21"/>
  <c r="CH318" i="21"/>
  <c r="CH309" i="21"/>
  <c r="CH292" i="21"/>
  <c r="CH62" i="21"/>
  <c r="CH159" i="21"/>
  <c r="CH106" i="22" s="1"/>
  <c r="CH367" i="21"/>
  <c r="CH365" i="21"/>
  <c r="CH331" i="21"/>
  <c r="CH329" i="21"/>
  <c r="CH319" i="21"/>
  <c r="CH308" i="21"/>
  <c r="CH15" i="21"/>
  <c r="CH293" i="21"/>
  <c r="CH95" i="21"/>
  <c r="CH180" i="21"/>
  <c r="CH127" i="22" s="1"/>
  <c r="CH70" i="21"/>
  <c r="CH332" i="21"/>
  <c r="CH317" i="21"/>
  <c r="CH307" i="21"/>
  <c r="CH287" i="21"/>
  <c r="CH290" i="21"/>
  <c r="CH172" i="21"/>
  <c r="CH119" i="22" s="1"/>
  <c r="CH97" i="21"/>
  <c r="CH369" i="21"/>
  <c r="CH335" i="21"/>
  <c r="CH306" i="21"/>
  <c r="CH295" i="21"/>
  <c r="CH297" i="21"/>
  <c r="CH191" i="21"/>
  <c r="CH128" i="22" s="1"/>
  <c r="CH98" i="21"/>
  <c r="CH353" i="21"/>
  <c r="CH347" i="21"/>
  <c r="CH339" i="21"/>
  <c r="CH333" i="21"/>
  <c r="CH302" i="21"/>
  <c r="CH289" i="21"/>
  <c r="CH300" i="21"/>
  <c r="CH99" i="21"/>
  <c r="CH303" i="21"/>
  <c r="CH284" i="21"/>
  <c r="CH291" i="21"/>
  <c r="CH288" i="21"/>
  <c r="CH363" i="21"/>
  <c r="CH100" i="21"/>
  <c r="CH372" i="21"/>
  <c r="CH381" i="21"/>
  <c r="CH355" i="21"/>
  <c r="CH352" i="21"/>
  <c r="CH345" i="21"/>
  <c r="CH324" i="21"/>
  <c r="CH314" i="21"/>
  <c r="CH310" i="21"/>
  <c r="CH305" i="21"/>
  <c r="CH296" i="21"/>
  <c r="CH370" i="21"/>
  <c r="CH373" i="21"/>
  <c r="CH340" i="21"/>
  <c r="CH338" i="21"/>
  <c r="CH155" i="21"/>
  <c r="CH200" i="21" s="1"/>
  <c r="CH150" i="21"/>
  <c r="CH195" i="21" s="1"/>
  <c r="CH138" i="21"/>
  <c r="CH183" i="21" s="1"/>
  <c r="CH132" i="21"/>
  <c r="CH116" i="21"/>
  <c r="CH227" i="21"/>
  <c r="CH209" i="21"/>
  <c r="CH89" i="21"/>
  <c r="CH60" i="21"/>
  <c r="CH244" i="21"/>
  <c r="CH80" i="21"/>
  <c r="CH58" i="21"/>
  <c r="CH57" i="21"/>
  <c r="CH33" i="21"/>
  <c r="CH46" i="21"/>
  <c r="CH74" i="21"/>
  <c r="CH73" i="21"/>
  <c r="CH294" i="21"/>
  <c r="CH165" i="21"/>
  <c r="CH112" i="22" s="1"/>
  <c r="CH151" i="21"/>
  <c r="CH196" i="21" s="1"/>
  <c r="CH142" i="21"/>
  <c r="CH187" i="21" s="1"/>
  <c r="CH133" i="21"/>
  <c r="CH122" i="21"/>
  <c r="CH117" i="21"/>
  <c r="CH229" i="21"/>
  <c r="CH266" i="21" s="1"/>
  <c r="CH174" i="22" s="1"/>
  <c r="CH221" i="21"/>
  <c r="CH258" i="21" s="1"/>
  <c r="CH166" i="22" s="1"/>
  <c r="CH92" i="21"/>
  <c r="CH61" i="21"/>
  <c r="CH75" i="21"/>
  <c r="CH56" i="21"/>
  <c r="CH24" i="21"/>
  <c r="CH34" i="21"/>
  <c r="CH40" i="21"/>
  <c r="CH379" i="21"/>
  <c r="CH147" i="21"/>
  <c r="CH192" i="21" s="1"/>
  <c r="CH143" i="21"/>
  <c r="CH188" i="21" s="1"/>
  <c r="CH128" i="21"/>
  <c r="CH135" i="21"/>
  <c r="CH118" i="21"/>
  <c r="CH214" i="21"/>
  <c r="CH210" i="21"/>
  <c r="CH77" i="21"/>
  <c r="CH55" i="21"/>
  <c r="CH25" i="21"/>
  <c r="CH35" i="21"/>
  <c r="CH47" i="21"/>
  <c r="CH152" i="21"/>
  <c r="CH197" i="21" s="1"/>
  <c r="CH144" i="21"/>
  <c r="CH189" i="21" s="1"/>
  <c r="CH130" i="21"/>
  <c r="CH123" i="21"/>
  <c r="CH114" i="21"/>
  <c r="CH215" i="21"/>
  <c r="CH213" i="21"/>
  <c r="CH85" i="21"/>
  <c r="CH264" i="21"/>
  <c r="CH54" i="21"/>
  <c r="CH322" i="21"/>
  <c r="CH148" i="21"/>
  <c r="CH193" i="21" s="1"/>
  <c r="CH140" i="21"/>
  <c r="CH185" i="21" s="1"/>
  <c r="CH127" i="21"/>
  <c r="CH136" i="21"/>
  <c r="CH181" i="21" s="1"/>
  <c r="CH115" i="21"/>
  <c r="CH232" i="21"/>
  <c r="CH269" i="21" s="1"/>
  <c r="CH177" i="22" s="1"/>
  <c r="CH220" i="21"/>
  <c r="CH211" i="21"/>
  <c r="CH86" i="21"/>
  <c r="CH13" i="21"/>
  <c r="CH68" i="21"/>
  <c r="CH35" i="22" s="1"/>
  <c r="CH53" i="21"/>
  <c r="CH27" i="21"/>
  <c r="CH39" i="21"/>
  <c r="CH43" i="21"/>
  <c r="CH153" i="21"/>
  <c r="CH198" i="21" s="1"/>
  <c r="CH141" i="21"/>
  <c r="CH186" i="21" s="1"/>
  <c r="CH131" i="21"/>
  <c r="CH124" i="21"/>
  <c r="CH129" i="21"/>
  <c r="CH231" i="21"/>
  <c r="CH268" i="21" s="1"/>
  <c r="CH176" i="22" s="1"/>
  <c r="CH216" i="21"/>
  <c r="CH205" i="21"/>
  <c r="CH93" i="21"/>
  <c r="CH84" i="21"/>
  <c r="CH257" i="21"/>
  <c r="CH67" i="21"/>
  <c r="CH51" i="21"/>
  <c r="CH28" i="21"/>
  <c r="CH45" i="21"/>
  <c r="CH301" i="21"/>
  <c r="CH96" i="21"/>
  <c r="CH149" i="21"/>
  <c r="CH194" i="21" s="1"/>
  <c r="CH137" i="21"/>
  <c r="CH182" i="21" s="1"/>
  <c r="CH125" i="21"/>
  <c r="CH120" i="21"/>
  <c r="CH108" i="21"/>
  <c r="CH228" i="21"/>
  <c r="CH265" i="21" s="1"/>
  <c r="CH173" i="22" s="1"/>
  <c r="CH212" i="21"/>
  <c r="CH207" i="21"/>
  <c r="CH91" i="21"/>
  <c r="CH82" i="21"/>
  <c r="CH79" i="21"/>
  <c r="CH52" i="21"/>
  <c r="CH31" i="21"/>
  <c r="CH42" i="21"/>
  <c r="CH419" i="21" s="1"/>
  <c r="CH139" i="21"/>
  <c r="CH184" i="21" s="1"/>
  <c r="CH208" i="21"/>
  <c r="CH76" i="21"/>
  <c r="CH19" i="21"/>
  <c r="CH19" i="22" s="1"/>
  <c r="CH395" i="21"/>
  <c r="CH289" i="22" s="1"/>
  <c r="CH121" i="21"/>
  <c r="CH204" i="21"/>
  <c r="CH50" i="21"/>
  <c r="CH20" i="21"/>
  <c r="CH20" i="22" s="1"/>
  <c r="CH394" i="21"/>
  <c r="CH26" i="21"/>
  <c r="CH72" i="21"/>
  <c r="CH90" i="21"/>
  <c r="CH32" i="21"/>
  <c r="CH78" i="21"/>
  <c r="CH36" i="21"/>
  <c r="CH396" i="21"/>
  <c r="CH290" i="22" s="1"/>
  <c r="CH109" i="21"/>
  <c r="CH12" i="21"/>
  <c r="CH44" i="21"/>
  <c r="CH397" i="21"/>
  <c r="CH291" i="22" s="1"/>
  <c r="CH154" i="21"/>
  <c r="CH199" i="21" s="1"/>
  <c r="CH41" i="21"/>
  <c r="CH17" i="21"/>
  <c r="CH354" i="21"/>
  <c r="CH357" i="21" s="1"/>
  <c r="CH146" i="21"/>
  <c r="CH230" i="21"/>
  <c r="CH267" i="21" s="1"/>
  <c r="CH175" i="22" s="1"/>
  <c r="CH18" i="21"/>
  <c r="CH18" i="22" s="1"/>
  <c r="CE189" i="22"/>
  <c r="CE102" i="23"/>
  <c r="CE439" i="21"/>
  <c r="CF11" i="23"/>
  <c r="CF11" i="22"/>
  <c r="CF9" i="21"/>
  <c r="CA269" i="22"/>
  <c r="CA182" i="23"/>
  <c r="CF337" i="22"/>
  <c r="CF219" i="23"/>
  <c r="CH498" i="20"/>
  <c r="CH494" i="20"/>
  <c r="CH490" i="20"/>
  <c r="CH486" i="20"/>
  <c r="CH482" i="20"/>
  <c r="CH478" i="20"/>
  <c r="CH474" i="20"/>
  <c r="CH470" i="20"/>
  <c r="CH466" i="20"/>
  <c r="CH500" i="20"/>
  <c r="CH496" i="20"/>
  <c r="CH492" i="20"/>
  <c r="CH488" i="20"/>
  <c r="CH484" i="20"/>
  <c r="CH480" i="20"/>
  <c r="CH476" i="20"/>
  <c r="CH472" i="20"/>
  <c r="CH468" i="20"/>
  <c r="CH463" i="20"/>
  <c r="CH459" i="20"/>
  <c r="CH455" i="20"/>
  <c r="CH451" i="20"/>
  <c r="CH447" i="20"/>
  <c r="CH497" i="20"/>
  <c r="CH489" i="20"/>
  <c r="CH481" i="20"/>
  <c r="CH473" i="20"/>
  <c r="CH464" i="20"/>
  <c r="CH460" i="20"/>
  <c r="CH456" i="20"/>
  <c r="CH452" i="20"/>
  <c r="CH448" i="20"/>
  <c r="CH444" i="20"/>
  <c r="CH499" i="20"/>
  <c r="CH491" i="20"/>
  <c r="CH483" i="20"/>
  <c r="CH475" i="20"/>
  <c r="CH467" i="20"/>
  <c r="CH465" i="20"/>
  <c r="CH461" i="20"/>
  <c r="CH457" i="20"/>
  <c r="CH453" i="20"/>
  <c r="CH449" i="20"/>
  <c r="CH445" i="20"/>
  <c r="CH495" i="20"/>
  <c r="CH469" i="20"/>
  <c r="CH462" i="20"/>
  <c r="CH439" i="20"/>
  <c r="CH435" i="20"/>
  <c r="CH493" i="20"/>
  <c r="CH458" i="20"/>
  <c r="CH479" i="20"/>
  <c r="CH454" i="20"/>
  <c r="CH440" i="20"/>
  <c r="CH436" i="20"/>
  <c r="CH477" i="20"/>
  <c r="CH450" i="20"/>
  <c r="CH446" i="20"/>
  <c r="CH443" i="20"/>
  <c r="CH441" i="20"/>
  <c r="CH437" i="20"/>
  <c r="CH485" i="20"/>
  <c r="CH442" i="20"/>
  <c r="CH438" i="20"/>
  <c r="CH434" i="20"/>
  <c r="CH471" i="20"/>
  <c r="CH433" i="20"/>
  <c r="CH429" i="20"/>
  <c r="CH425" i="20"/>
  <c r="CH421" i="20"/>
  <c r="CH417" i="20"/>
  <c r="CH413" i="20"/>
  <c r="CH409" i="20"/>
  <c r="CH405" i="20"/>
  <c r="CH487" i="20"/>
  <c r="CH430" i="20"/>
  <c r="CH426" i="20"/>
  <c r="CH422" i="20"/>
  <c r="CH418" i="20"/>
  <c r="CH414" i="20"/>
  <c r="CH410" i="20"/>
  <c r="CH431" i="20"/>
  <c r="CH427" i="20"/>
  <c r="CH423" i="20"/>
  <c r="CH419" i="20"/>
  <c r="CH415" i="20"/>
  <c r="CH411" i="20"/>
  <c r="CH407" i="20"/>
  <c r="CH403" i="20"/>
  <c r="CH412" i="20"/>
  <c r="CH399" i="20"/>
  <c r="CH395" i="20"/>
  <c r="CH391" i="20"/>
  <c r="CH387" i="20"/>
  <c r="CH383" i="20"/>
  <c r="CH379" i="20"/>
  <c r="CH400" i="20"/>
  <c r="CH396" i="20"/>
  <c r="CH392" i="20"/>
  <c r="CH388" i="20"/>
  <c r="CH384" i="20"/>
  <c r="CH432" i="20"/>
  <c r="CH404" i="20"/>
  <c r="CH428" i="20"/>
  <c r="CH406" i="20"/>
  <c r="CH401" i="20"/>
  <c r="CH397" i="20"/>
  <c r="CH393" i="20"/>
  <c r="CH389" i="20"/>
  <c r="CH385" i="20"/>
  <c r="CH381" i="20"/>
  <c r="CH377" i="20"/>
  <c r="CH420" i="20"/>
  <c r="CH402" i="20"/>
  <c r="CH398" i="20"/>
  <c r="CH394" i="20"/>
  <c r="CH390" i="20"/>
  <c r="CH386" i="20"/>
  <c r="CH382" i="20"/>
  <c r="CH378" i="20"/>
  <c r="CH424" i="20"/>
  <c r="CH374" i="20"/>
  <c r="CH370" i="20"/>
  <c r="CH366" i="20"/>
  <c r="CH362" i="20"/>
  <c r="CH358" i="20"/>
  <c r="CH354" i="20"/>
  <c r="CH416" i="20"/>
  <c r="CH375" i="20"/>
  <c r="CH371" i="20"/>
  <c r="CH367" i="20"/>
  <c r="CH363" i="20"/>
  <c r="CH359" i="20"/>
  <c r="CH355" i="20"/>
  <c r="CH376" i="20"/>
  <c r="CH372" i="20"/>
  <c r="CH368" i="20"/>
  <c r="CH364" i="20"/>
  <c r="CH360" i="20"/>
  <c r="CH356" i="20"/>
  <c r="CH352" i="20"/>
  <c r="CH408" i="20"/>
  <c r="CH380" i="20"/>
  <c r="CH373" i="20"/>
  <c r="CH369" i="20"/>
  <c r="CH365" i="20"/>
  <c r="CH361" i="20"/>
  <c r="CH357" i="20"/>
  <c r="CH353" i="20"/>
  <c r="CH349" i="20"/>
  <c r="CH345" i="20"/>
  <c r="CH341" i="20"/>
  <c r="CH337" i="20"/>
  <c r="CH333" i="20"/>
  <c r="CH329" i="20"/>
  <c r="CH350" i="20"/>
  <c r="CH346" i="20"/>
  <c r="CH342" i="20"/>
  <c r="CH338" i="20"/>
  <c r="CH334" i="20"/>
  <c r="CH332" i="20"/>
  <c r="CH351" i="20"/>
  <c r="CH348" i="20"/>
  <c r="CH335" i="20"/>
  <c r="CH324" i="20"/>
  <c r="CH320" i="20"/>
  <c r="CH316" i="20"/>
  <c r="CH312" i="20"/>
  <c r="CH308" i="20"/>
  <c r="CH304" i="20"/>
  <c r="CH300" i="20"/>
  <c r="CH296" i="20"/>
  <c r="CH347" i="20"/>
  <c r="CH344" i="20"/>
  <c r="CH326" i="20"/>
  <c r="CH325" i="20"/>
  <c r="CH321" i="20"/>
  <c r="CH317" i="20"/>
  <c r="CH313" i="20"/>
  <c r="CH309" i="20"/>
  <c r="CH305" i="20"/>
  <c r="CH301" i="20"/>
  <c r="CH327" i="20"/>
  <c r="CH330" i="20"/>
  <c r="CH339" i="20"/>
  <c r="CH331" i="20"/>
  <c r="CH314" i="20"/>
  <c r="CH311" i="20"/>
  <c r="CH292" i="20"/>
  <c r="CH288" i="20"/>
  <c r="CH284" i="20"/>
  <c r="CH280" i="20"/>
  <c r="CH276" i="20"/>
  <c r="CH272" i="20"/>
  <c r="CH268" i="20"/>
  <c r="CH264" i="20"/>
  <c r="CH260" i="20"/>
  <c r="CH256" i="20"/>
  <c r="CH252" i="20"/>
  <c r="CH248" i="20"/>
  <c r="CH244" i="20"/>
  <c r="CH240" i="20"/>
  <c r="CH236" i="20"/>
  <c r="CH343" i="20"/>
  <c r="CH297" i="20"/>
  <c r="CH295" i="20"/>
  <c r="CH323" i="20"/>
  <c r="CH310" i="20"/>
  <c r="CH307" i="20"/>
  <c r="CH299" i="20"/>
  <c r="CH293" i="20"/>
  <c r="CH289" i="20"/>
  <c r="CH285" i="20"/>
  <c r="CH281" i="20"/>
  <c r="CH277" i="20"/>
  <c r="CH273" i="20"/>
  <c r="CH269" i="20"/>
  <c r="CH265" i="20"/>
  <c r="CH261" i="20"/>
  <c r="CH257" i="20"/>
  <c r="CH253" i="20"/>
  <c r="CH249" i="20"/>
  <c r="CH245" i="20"/>
  <c r="CH241" i="20"/>
  <c r="CH237" i="20"/>
  <c r="CH336" i="20"/>
  <c r="CH340" i="20"/>
  <c r="CH322" i="20"/>
  <c r="CH319" i="20"/>
  <c r="CH306" i="20"/>
  <c r="CH303" i="20"/>
  <c r="CH294" i="20"/>
  <c r="CH290" i="20"/>
  <c r="CH286" i="20"/>
  <c r="CH282" i="20"/>
  <c r="CH278" i="20"/>
  <c r="CH274" i="20"/>
  <c r="CH270" i="20"/>
  <c r="CH266" i="20"/>
  <c r="CH262" i="20"/>
  <c r="CH258" i="20"/>
  <c r="CH254" i="20"/>
  <c r="CH250" i="20"/>
  <c r="CH246" i="20"/>
  <c r="CH242" i="20"/>
  <c r="CH238" i="20"/>
  <c r="CH328" i="20"/>
  <c r="CH298" i="20"/>
  <c r="CH279" i="20"/>
  <c r="CH247" i="20"/>
  <c r="CH234" i="20"/>
  <c r="CH230" i="20"/>
  <c r="CH226" i="20"/>
  <c r="CH222" i="20"/>
  <c r="CH218" i="20"/>
  <c r="CH212" i="20"/>
  <c r="CH208" i="20"/>
  <c r="CH211" i="20"/>
  <c r="CH207" i="20"/>
  <c r="CH302" i="20"/>
  <c r="CH318" i="20"/>
  <c r="CH275" i="20"/>
  <c r="CH243" i="20"/>
  <c r="CH205" i="20"/>
  <c r="CH202" i="20"/>
  <c r="CH200" i="20"/>
  <c r="CH287" i="20"/>
  <c r="CH233" i="20"/>
  <c r="CH229" i="20"/>
  <c r="CH225" i="20"/>
  <c r="CH217" i="20"/>
  <c r="CH271" i="20"/>
  <c r="CH231" i="20"/>
  <c r="CH227" i="20"/>
  <c r="CH223" i="20"/>
  <c r="CH219" i="20"/>
  <c r="CH215" i="20"/>
  <c r="CH209" i="20"/>
  <c r="CH315" i="20"/>
  <c r="CH267" i="20"/>
  <c r="CH213" i="20"/>
  <c r="CH206" i="20"/>
  <c r="CH203" i="20"/>
  <c r="CH263" i="20"/>
  <c r="CH239" i="20"/>
  <c r="CH232" i="20"/>
  <c r="CH228" i="20"/>
  <c r="CH224" i="20"/>
  <c r="CH220" i="20"/>
  <c r="CH216" i="20"/>
  <c r="CH210" i="20"/>
  <c r="CH291" i="20"/>
  <c r="CH259" i="20"/>
  <c r="CH214" i="20"/>
  <c r="CH204" i="20"/>
  <c r="CH255" i="20"/>
  <c r="CH221" i="20"/>
  <c r="CH283" i="20"/>
  <c r="CH251" i="20"/>
  <c r="CH235" i="20"/>
  <c r="CH201" i="20"/>
  <c r="CH215" i="14"/>
  <c r="CG43" i="22"/>
  <c r="CG453" i="21"/>
  <c r="CG314" i="22" s="1"/>
  <c r="CG170" i="21"/>
  <c r="CG117" i="22" s="1"/>
  <c r="CG92" i="22"/>
  <c r="CG437" i="21"/>
  <c r="CG19" i="23"/>
  <c r="CG27" i="22"/>
  <c r="CG112" i="23"/>
  <c r="CG199" i="22"/>
  <c r="CG64" i="23"/>
  <c r="CG79" i="23" s="1"/>
  <c r="CG131" i="22"/>
  <c r="CG146" i="22" s="1"/>
  <c r="CG238" i="21"/>
  <c r="CG218" i="21"/>
  <c r="CG235" i="21"/>
  <c r="CG222" i="21"/>
  <c r="CG259" i="21" s="1"/>
  <c r="CG167" i="22" s="1"/>
  <c r="CG226" i="21"/>
  <c r="CG223" i="21"/>
  <c r="CG260" i="21" s="1"/>
  <c r="CG168" i="22" s="1"/>
  <c r="CG241" i="21"/>
  <c r="CG219" i="21"/>
  <c r="CG51" i="22"/>
  <c r="CG461" i="21"/>
  <c r="CG83" i="21"/>
  <c r="CG127" i="23"/>
  <c r="CG214" i="22"/>
  <c r="CG246" i="21"/>
  <c r="CG154" i="22" s="1"/>
  <c r="CG69" i="23"/>
  <c r="CG136" i="22"/>
  <c r="CG422" i="21"/>
  <c r="CG67" i="23"/>
  <c r="CG134" i="22"/>
  <c r="CG421" i="21"/>
  <c r="CG253" i="21"/>
  <c r="CG161" i="22" s="1"/>
  <c r="CG76" i="23"/>
  <c r="CG143" i="22"/>
  <c r="CG410" i="21"/>
  <c r="CG173" i="21"/>
  <c r="CG120" i="22" s="1"/>
  <c r="CG53" i="23"/>
  <c r="CG95" i="22"/>
  <c r="CG133" i="23"/>
  <c r="CG220" i="22"/>
  <c r="CG315" i="21"/>
  <c r="CG21" i="23"/>
  <c r="CG29" i="22"/>
  <c r="CG173" i="23"/>
  <c r="CG260" i="22"/>
  <c r="CG209" i="22"/>
  <c r="CG122" i="23"/>
  <c r="CG121" i="23"/>
  <c r="CG208" i="22"/>
  <c r="CG108" i="23"/>
  <c r="CG195" i="22"/>
  <c r="CF402" i="21"/>
  <c r="CF114" i="22"/>
  <c r="CF13" i="23"/>
  <c r="CF16" i="22"/>
  <c r="BZ274" i="22"/>
  <c r="BZ187" i="23"/>
  <c r="BZ392" i="21"/>
  <c r="CF408" i="21"/>
  <c r="CE8" i="21"/>
  <c r="CE9" i="22"/>
  <c r="CE9" i="23"/>
  <c r="CF433" i="21"/>
  <c r="CF312" i="21"/>
  <c r="CF118" i="23"/>
  <c r="CF205" i="22"/>
  <c r="CB163" i="23"/>
  <c r="CB250" i="22"/>
  <c r="CB364" i="21"/>
  <c r="CI5" i="23"/>
  <c r="CI5" i="22"/>
  <c r="CI161" i="3"/>
  <c r="CI236" i="21" s="1"/>
  <c r="CI273" i="21" s="1"/>
  <c r="CI155" i="3"/>
  <c r="CI157" i="3"/>
  <c r="CI159" i="3"/>
  <c r="CI147" i="3"/>
  <c r="CI153" i="3"/>
  <c r="CI7" i="3" s="1"/>
  <c r="CI149" i="3"/>
  <c r="CI151" i="3"/>
  <c r="CI143" i="3"/>
  <c r="CI141" i="3"/>
  <c r="CI123" i="3"/>
  <c r="CI98" i="3"/>
  <c r="CI106" i="3"/>
  <c r="CI20" i="3"/>
  <c r="CI25" i="3"/>
  <c r="CI136" i="3"/>
  <c r="CI133" i="3"/>
  <c r="CI126" i="3"/>
  <c r="CI101" i="3"/>
  <c r="CI94" i="3"/>
  <c r="CI92" i="3"/>
  <c r="CI90" i="3"/>
  <c r="CI88" i="3"/>
  <c r="CI86" i="3"/>
  <c r="CI78" i="3"/>
  <c r="CI51" i="3"/>
  <c r="CI49" i="3"/>
  <c r="CI47" i="3"/>
  <c r="CI45" i="3"/>
  <c r="CI43" i="3"/>
  <c r="CI5" i="21"/>
  <c r="CI139" i="3"/>
  <c r="CI129" i="3"/>
  <c r="CI121" i="3"/>
  <c r="CI118" i="3"/>
  <c r="CI116" i="3"/>
  <c r="CI114" i="3"/>
  <c r="CI112" i="3"/>
  <c r="CI110" i="3"/>
  <c r="CI104" i="3"/>
  <c r="CI83" i="3"/>
  <c r="CI81" i="3"/>
  <c r="CI72" i="3"/>
  <c r="CI70" i="3"/>
  <c r="CI68" i="3"/>
  <c r="CI66" i="3"/>
  <c r="CI64" i="3"/>
  <c r="CI124" i="3"/>
  <c r="CI107" i="3"/>
  <c r="CI99" i="3"/>
  <c r="CI76" i="3"/>
  <c r="CI61" i="3"/>
  <c r="CI59" i="3"/>
  <c r="CI57" i="3"/>
  <c r="CI55" i="3"/>
  <c r="CI40" i="3"/>
  <c r="CI137" i="3"/>
  <c r="CI134" i="3"/>
  <c r="CI127" i="3"/>
  <c r="CI102" i="3"/>
  <c r="CI79" i="3"/>
  <c r="CI29" i="3"/>
  <c r="CI140" i="3"/>
  <c r="CI130" i="3"/>
  <c r="CI122" i="3"/>
  <c r="CI105" i="3"/>
  <c r="CI95" i="3"/>
  <c r="CI93" i="3"/>
  <c r="CI91" i="3"/>
  <c r="CI89" i="3"/>
  <c r="CI87" i="3"/>
  <c r="CI50" i="3"/>
  <c r="CI48" i="3"/>
  <c r="CI46" i="3"/>
  <c r="CI44" i="3"/>
  <c r="CI42" i="3"/>
  <c r="CI26" i="3"/>
  <c r="CI84" i="3"/>
  <c r="CI80" i="3"/>
  <c r="CI73" i="3"/>
  <c r="CI22" i="3"/>
  <c r="CI21" i="3"/>
  <c r="CI36" i="3"/>
  <c r="CI34" i="3"/>
  <c r="CI32" i="3"/>
  <c r="CI100" i="3"/>
  <c r="CI56" i="3"/>
  <c r="CI117" i="3"/>
  <c r="CI103" i="3"/>
  <c r="CI67" i="3"/>
  <c r="CI62" i="3"/>
  <c r="CI54" i="3"/>
  <c r="CI38" i="3"/>
  <c r="CI111" i="3"/>
  <c r="CI24" i="3"/>
  <c r="CI82" i="3"/>
  <c r="CI71" i="3"/>
  <c r="CI60" i="3"/>
  <c r="CI39" i="3"/>
  <c r="CI37" i="3"/>
  <c r="CI35" i="3"/>
  <c r="CI33" i="3"/>
  <c r="CI69" i="3"/>
  <c r="CI135" i="3"/>
  <c r="CI125" i="3"/>
  <c r="CI115" i="3"/>
  <c r="CI65" i="3"/>
  <c r="CI23" i="3"/>
  <c r="CI138" i="3"/>
  <c r="CI132" i="3"/>
  <c r="CI128" i="3"/>
  <c r="CI77" i="3"/>
  <c r="CI28" i="3"/>
  <c r="CI109" i="3"/>
  <c r="CI58" i="3"/>
  <c r="CI27" i="3"/>
  <c r="CI113" i="3"/>
  <c r="CD227" i="22"/>
  <c r="CD328" i="21"/>
  <c r="CD140" i="23"/>
  <c r="CF220" i="23"/>
  <c r="CF338" i="22"/>
  <c r="CG17" i="22"/>
  <c r="CG16" i="21"/>
  <c r="CG248" i="21"/>
  <c r="CG156" i="22" s="1"/>
  <c r="CG71" i="23"/>
  <c r="CG138" i="22"/>
  <c r="CG268" i="22"/>
  <c r="CG181" i="23"/>
  <c r="CG424" i="21"/>
  <c r="CG60" i="22"/>
  <c r="CG470" i="21"/>
  <c r="CG331" i="22" s="1"/>
  <c r="CG430" i="21"/>
  <c r="CG251" i="21"/>
  <c r="CG159" i="22" s="1"/>
  <c r="CG74" i="23"/>
  <c r="CG141" i="22"/>
  <c r="CG151" i="23"/>
  <c r="CG238" i="22"/>
  <c r="CG156" i="23"/>
  <c r="CG243" i="22"/>
  <c r="CG116" i="23"/>
  <c r="CG203" i="22"/>
  <c r="CG159" i="23"/>
  <c r="CG246" i="22"/>
  <c r="CG137" i="23"/>
  <c r="CG224" i="22"/>
  <c r="CG138" i="23"/>
  <c r="CG225" i="22"/>
  <c r="CG126" i="23"/>
  <c r="CG213" i="22"/>
  <c r="CF55" i="22"/>
  <c r="CF30" i="23"/>
  <c r="CF134" i="23"/>
  <c r="CF221" i="22"/>
  <c r="CF299" i="22"/>
  <c r="CF204" i="23"/>
  <c r="CF16" i="23"/>
  <c r="CF24" i="22"/>
  <c r="CF64" i="21"/>
  <c r="CF25" i="23"/>
  <c r="CF33" i="22"/>
  <c r="CE14" i="23"/>
  <c r="CE22" i="22"/>
  <c r="BX193" i="23"/>
  <c r="BX280" i="22"/>
  <c r="CF50" i="22"/>
  <c r="CF29" i="23"/>
  <c r="CE214" i="23"/>
  <c r="CE326" i="22"/>
  <c r="BY286" i="22"/>
  <c r="BY196" i="23"/>
  <c r="BY386" i="21"/>
  <c r="CG20" i="23"/>
  <c r="CG28" i="22"/>
  <c r="CG438" i="21"/>
  <c r="CG112" i="21"/>
  <c r="CG79" i="22" s="1"/>
  <c r="CG43" i="23"/>
  <c r="CG76" i="22"/>
  <c r="CG91" i="23"/>
  <c r="CG172" i="22"/>
  <c r="CG252" i="21"/>
  <c r="CG160" i="22" s="1"/>
  <c r="CG75" i="23"/>
  <c r="CG142" i="22"/>
  <c r="CG417" i="21"/>
  <c r="CG46" i="23"/>
  <c r="CG82" i="22"/>
  <c r="CG160" i="21"/>
  <c r="CG107" i="22" s="1"/>
  <c r="CG416" i="21"/>
  <c r="CG38" i="21"/>
  <c r="CG70" i="23"/>
  <c r="CG137" i="22"/>
  <c r="CG247" i="21"/>
  <c r="CG155" i="22" s="1"/>
  <c r="CG52" i="23"/>
  <c r="CG94" i="22"/>
  <c r="CG23" i="21"/>
  <c r="CG162" i="21"/>
  <c r="CG109" i="22" s="1"/>
  <c r="CG48" i="23"/>
  <c r="CG84" i="22"/>
  <c r="CG13" i="22"/>
  <c r="CG158" i="23"/>
  <c r="CG245" i="22"/>
  <c r="CG124" i="23"/>
  <c r="CG211" i="22"/>
  <c r="CG475" i="21"/>
  <c r="CG34" i="23"/>
  <c r="CG65" i="22"/>
  <c r="CG171" i="23"/>
  <c r="CG258" i="22"/>
  <c r="CG179" i="23"/>
  <c r="CG266" i="22"/>
  <c r="CG136" i="23"/>
  <c r="CG223" i="22"/>
  <c r="CG316" i="21"/>
  <c r="CF465" i="21"/>
  <c r="CF327" i="22"/>
  <c r="CE186" i="22"/>
  <c r="CE164" i="22"/>
  <c r="CE171" i="22"/>
  <c r="CE272" i="22"/>
  <c r="CE180" i="22"/>
  <c r="CE23" i="23"/>
  <c r="CE31" i="22"/>
  <c r="CE131" i="23"/>
  <c r="CE218" i="22"/>
  <c r="CE321" i="21"/>
  <c r="CF405" i="21"/>
  <c r="CF117" i="22"/>
  <c r="CH181" i="22"/>
  <c r="CH94" i="23"/>
  <c r="CE211" i="23"/>
  <c r="CE309" i="22"/>
  <c r="CA174" i="23"/>
  <c r="CA261" i="22"/>
  <c r="CA380" i="21"/>
  <c r="CF336" i="22"/>
  <c r="CF218" i="23"/>
  <c r="CF283" i="21"/>
  <c r="CF78" i="22"/>
  <c r="CF429" i="21"/>
  <c r="CF322" i="22"/>
  <c r="CF460" i="21"/>
  <c r="BA4" i="21"/>
  <c r="BA4" i="23"/>
  <c r="BA4" i="22"/>
  <c r="CH3" i="21"/>
  <c r="CH3" i="23"/>
  <c r="CH3" i="22"/>
  <c r="CH4" i="21"/>
  <c r="CH4" i="23"/>
  <c r="CH4" i="22"/>
  <c r="CI16" i="3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4" i="3"/>
  <c r="BB3" i="3"/>
  <c r="CH4" i="20"/>
  <c r="CH6" i="20"/>
  <c r="CJ5" i="3"/>
  <c r="CI5" i="14"/>
  <c r="CI5" i="20"/>
  <c r="CG412" i="21" l="1"/>
  <c r="CH422" i="21"/>
  <c r="CF407" i="21"/>
  <c r="CH424" i="21"/>
  <c r="CG409" i="21"/>
  <c r="CG434" i="21"/>
  <c r="CG413" i="21"/>
  <c r="CH23" i="21"/>
  <c r="CH418" i="21"/>
  <c r="CG435" i="21"/>
  <c r="CG411" i="21"/>
  <c r="CF388" i="21"/>
  <c r="CF282" i="22" s="1"/>
  <c r="CG431" i="21"/>
  <c r="CF321" i="22"/>
  <c r="CF213" i="23"/>
  <c r="CE328" i="21"/>
  <c r="CE140" i="23"/>
  <c r="CE227" i="22"/>
  <c r="CG15" i="23"/>
  <c r="CG23" i="22"/>
  <c r="CG22" i="21"/>
  <c r="CG415" i="21"/>
  <c r="BY280" i="22"/>
  <c r="BY193" i="23"/>
  <c r="CI230" i="22"/>
  <c r="CI235" i="22"/>
  <c r="CI275" i="22"/>
  <c r="CI228" i="22"/>
  <c r="CI239" i="22"/>
  <c r="CI251" i="22"/>
  <c r="CI241" i="22"/>
  <c r="CI237" i="22"/>
  <c r="CI262" i="22"/>
  <c r="CH421" i="21"/>
  <c r="CH39" i="22"/>
  <c r="CH71" i="21"/>
  <c r="CH449" i="21"/>
  <c r="CH28" i="23"/>
  <c r="CH49" i="22"/>
  <c r="CH459" i="21"/>
  <c r="CH88" i="23"/>
  <c r="CH165" i="22"/>
  <c r="CH176" i="21"/>
  <c r="CH56" i="23"/>
  <c r="CH98" i="22"/>
  <c r="CH13" i="22"/>
  <c r="CH45" i="23"/>
  <c r="CH81" i="22"/>
  <c r="CH59" i="22"/>
  <c r="CH469" i="21"/>
  <c r="CH330" i="22" s="1"/>
  <c r="CH47" i="22"/>
  <c r="CH457" i="21"/>
  <c r="CH318" i="22" s="1"/>
  <c r="CH124" i="23"/>
  <c r="CH211" i="22"/>
  <c r="CH267" i="22"/>
  <c r="CH180" i="23"/>
  <c r="CH119" i="23"/>
  <c r="CH206" i="22"/>
  <c r="CH196" i="22"/>
  <c r="CH109" i="23"/>
  <c r="CH112" i="23"/>
  <c r="CH199" i="22"/>
  <c r="CF171" i="22"/>
  <c r="CF164" i="22"/>
  <c r="CF186" i="22"/>
  <c r="CF272" i="22"/>
  <c r="CF180" i="22"/>
  <c r="CG312" i="21"/>
  <c r="CG118" i="23"/>
  <c r="CG205" i="22"/>
  <c r="CB183" i="22"/>
  <c r="CB96" i="23"/>
  <c r="CG216" i="23"/>
  <c r="CG334" i="22"/>
  <c r="CE202" i="23"/>
  <c r="CE297" i="22"/>
  <c r="CG427" i="21"/>
  <c r="CD344" i="21"/>
  <c r="CD147" i="23"/>
  <c r="CD234" i="22"/>
  <c r="CI98" i="21"/>
  <c r="CI369" i="21"/>
  <c r="CI352" i="21"/>
  <c r="CI340" i="21"/>
  <c r="CI314" i="21"/>
  <c r="CI307" i="21"/>
  <c r="CI305" i="21"/>
  <c r="CI287" i="21"/>
  <c r="CI294" i="21"/>
  <c r="CI148" i="21"/>
  <c r="CI193" i="21" s="1"/>
  <c r="CI155" i="21"/>
  <c r="CI200" i="21" s="1"/>
  <c r="CI136" i="21"/>
  <c r="CI181" i="21" s="1"/>
  <c r="CI138" i="21"/>
  <c r="CI183" i="21" s="1"/>
  <c r="CI115" i="21"/>
  <c r="CI372" i="21"/>
  <c r="CI345" i="21"/>
  <c r="CI331" i="21"/>
  <c r="CI329" i="21"/>
  <c r="CI324" i="21"/>
  <c r="CI306" i="21"/>
  <c r="CI15" i="21"/>
  <c r="CI296" i="21"/>
  <c r="CI297" i="21"/>
  <c r="CI96" i="21"/>
  <c r="CI153" i="21"/>
  <c r="CI198" i="21" s="1"/>
  <c r="CI151" i="21"/>
  <c r="CI196" i="21" s="1"/>
  <c r="CI130" i="21"/>
  <c r="CI142" i="21"/>
  <c r="CI187" i="21" s="1"/>
  <c r="CI118" i="21"/>
  <c r="CI370" i="21"/>
  <c r="CI356" i="21"/>
  <c r="CI332" i="21"/>
  <c r="CI322" i="21"/>
  <c r="CI317" i="21"/>
  <c r="CI302" i="21"/>
  <c r="CI293" i="21"/>
  <c r="CI300" i="21"/>
  <c r="CI62" i="21"/>
  <c r="CI149" i="21"/>
  <c r="CI194" i="21" s="1"/>
  <c r="CI147" i="21"/>
  <c r="CI192" i="21" s="1"/>
  <c r="CI129" i="21"/>
  <c r="CI123" i="21"/>
  <c r="CI117" i="21"/>
  <c r="CI99" i="21"/>
  <c r="CI371" i="21"/>
  <c r="CI374" i="21" s="1"/>
  <c r="CI365" i="21"/>
  <c r="CI338" i="21"/>
  <c r="CI333" i="21"/>
  <c r="CI318" i="21"/>
  <c r="CI310" i="21"/>
  <c r="CI295" i="21"/>
  <c r="CI288" i="21"/>
  <c r="CI154" i="21"/>
  <c r="CI199" i="21" s="1"/>
  <c r="CI141" i="21"/>
  <c r="CI186" i="21" s="1"/>
  <c r="CI137" i="21"/>
  <c r="CI182" i="21" s="1"/>
  <c r="CI133" i="21"/>
  <c r="CI120" i="21"/>
  <c r="CI363" i="21"/>
  <c r="CI100" i="21"/>
  <c r="CI367" i="21"/>
  <c r="CI381" i="21"/>
  <c r="CI355" i="21"/>
  <c r="CI337" i="21"/>
  <c r="CI335" i="21"/>
  <c r="CI319" i="21"/>
  <c r="CI303" i="21"/>
  <c r="CI290" i="21"/>
  <c r="CI95" i="21"/>
  <c r="CI150" i="21"/>
  <c r="CI195" i="21" s="1"/>
  <c r="CI140" i="21"/>
  <c r="CI185" i="21" s="1"/>
  <c r="CI131" i="21"/>
  <c r="CI127" i="21"/>
  <c r="CI114" i="21"/>
  <c r="CI379" i="21"/>
  <c r="CI70" i="21"/>
  <c r="CI373" i="21"/>
  <c r="CI354" i="21"/>
  <c r="CI357" i="21" s="1"/>
  <c r="CI347" i="21"/>
  <c r="CI308" i="21"/>
  <c r="CI292" i="21"/>
  <c r="CI191" i="21"/>
  <c r="CI128" i="22" s="1"/>
  <c r="CI159" i="21"/>
  <c r="CI106" i="22" s="1"/>
  <c r="CI143" i="21"/>
  <c r="CI188" i="21" s="1"/>
  <c r="CI132" i="21"/>
  <c r="CI128" i="21"/>
  <c r="CI124" i="21"/>
  <c r="CI301" i="21"/>
  <c r="CI289" i="21"/>
  <c r="CI172" i="21"/>
  <c r="CI119" i="22" s="1"/>
  <c r="CI165" i="21"/>
  <c r="CI112" i="22" s="1"/>
  <c r="CI139" i="21"/>
  <c r="CI184" i="21" s="1"/>
  <c r="CI144" i="21"/>
  <c r="CI189" i="21" s="1"/>
  <c r="CI121" i="21"/>
  <c r="CI116" i="21"/>
  <c r="CI97" i="21"/>
  <c r="CI180" i="21"/>
  <c r="CI127" i="22" s="1"/>
  <c r="CI220" i="21"/>
  <c r="CI208" i="21"/>
  <c r="CI13" i="21"/>
  <c r="CI75" i="21"/>
  <c r="CI52" i="21"/>
  <c r="CI33" i="21"/>
  <c r="CI43" i="21"/>
  <c r="CI20" i="21"/>
  <c r="CI20" i="22" s="1"/>
  <c r="CI309" i="21"/>
  <c r="CI231" i="21"/>
  <c r="CI268" i="21" s="1"/>
  <c r="CI176" i="22" s="1"/>
  <c r="CI216" i="21"/>
  <c r="CI207" i="21"/>
  <c r="CI257" i="21"/>
  <c r="CI77" i="21"/>
  <c r="CI57" i="21"/>
  <c r="CI24" i="21"/>
  <c r="CI34" i="21"/>
  <c r="CI44" i="21"/>
  <c r="CI284" i="21"/>
  <c r="CI152" i="21"/>
  <c r="CI197" i="21" s="1"/>
  <c r="CI228" i="21"/>
  <c r="CI265" i="21" s="1"/>
  <c r="CI173" i="22" s="1"/>
  <c r="CI227" i="21"/>
  <c r="CI212" i="21"/>
  <c r="CI82" i="21"/>
  <c r="CI60" i="21"/>
  <c r="CI79" i="21"/>
  <c r="CI50" i="21"/>
  <c r="CI25" i="21"/>
  <c r="CI35" i="21"/>
  <c r="CI45" i="21"/>
  <c r="CI72" i="21"/>
  <c r="CI353" i="21"/>
  <c r="CI146" i="21"/>
  <c r="CI230" i="21"/>
  <c r="CI267" i="21" s="1"/>
  <c r="CI175" i="22" s="1"/>
  <c r="CI215" i="21"/>
  <c r="CI205" i="21"/>
  <c r="CI93" i="21"/>
  <c r="CI12" i="21"/>
  <c r="CI61" i="21"/>
  <c r="CI56" i="21"/>
  <c r="CI26" i="21"/>
  <c r="CI36" i="21"/>
  <c r="CI46" i="21"/>
  <c r="CI339" i="21"/>
  <c r="CI135" i="21"/>
  <c r="CI232" i="21"/>
  <c r="CI269" i="21" s="1"/>
  <c r="CI177" i="22" s="1"/>
  <c r="CI210" i="21"/>
  <c r="CI204" i="21"/>
  <c r="CI90" i="21"/>
  <c r="CI85" i="21"/>
  <c r="CI68" i="21"/>
  <c r="CI35" i="22" s="1"/>
  <c r="CI55" i="21"/>
  <c r="CI51" i="21"/>
  <c r="CI27" i="21"/>
  <c r="CI39" i="21"/>
  <c r="CI47" i="21"/>
  <c r="CI394" i="21"/>
  <c r="CI291" i="21"/>
  <c r="CI122" i="21"/>
  <c r="CI229" i="21"/>
  <c r="CI266" i="21" s="1"/>
  <c r="CI174" i="22" s="1"/>
  <c r="CI213" i="21"/>
  <c r="CI89" i="21"/>
  <c r="CI86" i="21"/>
  <c r="CI264" i="21"/>
  <c r="CI67" i="21"/>
  <c r="CI54" i="21"/>
  <c r="CI28" i="21"/>
  <c r="CI40" i="21"/>
  <c r="CI417" i="21" s="1"/>
  <c r="CI125" i="21"/>
  <c r="CI108" i="21"/>
  <c r="CI221" i="21"/>
  <c r="CI258" i="21" s="1"/>
  <c r="CI166" i="22" s="1"/>
  <c r="CI211" i="21"/>
  <c r="CI92" i="21"/>
  <c r="CI84" i="21"/>
  <c r="CI80" i="21"/>
  <c r="CI53" i="21"/>
  <c r="CI31" i="21"/>
  <c r="CI41" i="21"/>
  <c r="CI76" i="21"/>
  <c r="CI17" i="21"/>
  <c r="CI244" i="21"/>
  <c r="CI91" i="21"/>
  <c r="CI78" i="21"/>
  <c r="CI32" i="21"/>
  <c r="CI396" i="21"/>
  <c r="CI290" i="22" s="1"/>
  <c r="CI58" i="21"/>
  <c r="CI42" i="21"/>
  <c r="CI74" i="21"/>
  <c r="CI395" i="21"/>
  <c r="CI289" i="22" s="1"/>
  <c r="CI214" i="21"/>
  <c r="CI209" i="21"/>
  <c r="CI397" i="21"/>
  <c r="CI291" i="22" s="1"/>
  <c r="CI18" i="21"/>
  <c r="CI18" i="22" s="1"/>
  <c r="CI109" i="21"/>
  <c r="CI73" i="21"/>
  <c r="CI19" i="21"/>
  <c r="CI19" i="22" s="1"/>
  <c r="CI148" i="23"/>
  <c r="CI188" i="23"/>
  <c r="CI143" i="23"/>
  <c r="CI164" i="23"/>
  <c r="CI154" i="23"/>
  <c r="CI152" i="23"/>
  <c r="CI175" i="23"/>
  <c r="CI141" i="23"/>
  <c r="CI150" i="23"/>
  <c r="CH12" i="22"/>
  <c r="CH11" i="21"/>
  <c r="CH43" i="22"/>
  <c r="CH453" i="21"/>
  <c r="CH314" i="22" s="1"/>
  <c r="CH58" i="22"/>
  <c r="CH468" i="21"/>
  <c r="CH329" i="22" s="1"/>
  <c r="CH51" i="22"/>
  <c r="CH461" i="21"/>
  <c r="CH83" i="21"/>
  <c r="CH53" i="22"/>
  <c r="CH168" i="21"/>
  <c r="CH115" i="22" s="1"/>
  <c r="CH90" i="22"/>
  <c r="CH44" i="22"/>
  <c r="CH454" i="21"/>
  <c r="CH315" i="22" s="1"/>
  <c r="CH186" i="23"/>
  <c r="CH273" i="22"/>
  <c r="CH200" i="22"/>
  <c r="CH113" i="23"/>
  <c r="CH85" i="23"/>
  <c r="CH152" i="22"/>
  <c r="CH216" i="22"/>
  <c r="CH129" i="23"/>
  <c r="CH36" i="23"/>
  <c r="CH67" i="22"/>
  <c r="CH477" i="21"/>
  <c r="CH195" i="22"/>
  <c r="CH108" i="23"/>
  <c r="CH116" i="23"/>
  <c r="CH203" i="22"/>
  <c r="CH299" i="21"/>
  <c r="CH106" i="23"/>
  <c r="CH193" i="22"/>
  <c r="CH12" i="23"/>
  <c r="CH15" i="22"/>
  <c r="CH21" i="23"/>
  <c r="CH29" i="22"/>
  <c r="CE271" i="21"/>
  <c r="CE89" i="23"/>
  <c r="CE170" i="22"/>
  <c r="CG16" i="23"/>
  <c r="CG24" i="22"/>
  <c r="CF14" i="23"/>
  <c r="CF22" i="22"/>
  <c r="CG197" i="23"/>
  <c r="CG287" i="22"/>
  <c r="CC364" i="21"/>
  <c r="CC163" i="23"/>
  <c r="CC250" i="22"/>
  <c r="CG11" i="23"/>
  <c r="CG11" i="22"/>
  <c r="CG432" i="21"/>
  <c r="CG283" i="21"/>
  <c r="CG78" i="22"/>
  <c r="CG390" i="21"/>
  <c r="CG284" i="22" s="1"/>
  <c r="CB174" i="23"/>
  <c r="CB261" i="22"/>
  <c r="CB380" i="21"/>
  <c r="CG29" i="23"/>
  <c r="CG50" i="22"/>
  <c r="CF8" i="21"/>
  <c r="CF9" i="23"/>
  <c r="CF9" i="22"/>
  <c r="CH61" i="23"/>
  <c r="CH103" i="22"/>
  <c r="CH76" i="22"/>
  <c r="CH112" i="21"/>
  <c r="CH79" i="22" s="1"/>
  <c r="CH43" i="23"/>
  <c r="CH288" i="22"/>
  <c r="CH393" i="21"/>
  <c r="CH245" i="21"/>
  <c r="CH153" i="22" s="1"/>
  <c r="CH68" i="23"/>
  <c r="CH135" i="22"/>
  <c r="CH67" i="23"/>
  <c r="CH134" i="22"/>
  <c r="CH32" i="23"/>
  <c r="CH63" i="22"/>
  <c r="CH473" i="21"/>
  <c r="CH60" i="22"/>
  <c r="CH470" i="21"/>
  <c r="CH331" i="22" s="1"/>
  <c r="CH71" i="23"/>
  <c r="CH138" i="22"/>
  <c r="CH248" i="21"/>
  <c r="CH156" i="22" s="1"/>
  <c r="CH175" i="21"/>
  <c r="CH55" i="23"/>
  <c r="CH97" i="22"/>
  <c r="CH247" i="21"/>
  <c r="CH155" i="22" s="1"/>
  <c r="CH70" i="23"/>
  <c r="CH137" i="22"/>
  <c r="CH417" i="21"/>
  <c r="CH40" i="22"/>
  <c r="CH450" i="21"/>
  <c r="CH311" i="22" s="1"/>
  <c r="CH437" i="21"/>
  <c r="CH19" i="23"/>
  <c r="CH27" i="22"/>
  <c r="CH315" i="21"/>
  <c r="CH133" i="23"/>
  <c r="CH220" i="22"/>
  <c r="CH121" i="23"/>
  <c r="CH208" i="22"/>
  <c r="CH114" i="23"/>
  <c r="CH201" i="22"/>
  <c r="CH126" i="23"/>
  <c r="CH213" i="22"/>
  <c r="CH127" i="23"/>
  <c r="CH214" i="22"/>
  <c r="CH111" i="23"/>
  <c r="CH198" i="22"/>
  <c r="CF211" i="23"/>
  <c r="CF309" i="22"/>
  <c r="CG462" i="21"/>
  <c r="CG323" i="22" s="1"/>
  <c r="CG408" i="21"/>
  <c r="CG407" i="21" s="1"/>
  <c r="CF185" i="23"/>
  <c r="CF87" i="23"/>
  <c r="CF99" i="23"/>
  <c r="CF93" i="23"/>
  <c r="CF90" i="23"/>
  <c r="CF201" i="23"/>
  <c r="CF296" i="22"/>
  <c r="CG212" i="23"/>
  <c r="CG320" i="22"/>
  <c r="CG389" i="21"/>
  <c r="CG403" i="21"/>
  <c r="CG115" i="22"/>
  <c r="CI215" i="14"/>
  <c r="CF214" i="23"/>
  <c r="CF326" i="22"/>
  <c r="CE8" i="23"/>
  <c r="CE8" i="22"/>
  <c r="CG322" i="22"/>
  <c r="CG225" i="21"/>
  <c r="CG234" i="21" s="1"/>
  <c r="CG237" i="21" s="1"/>
  <c r="CG78" i="23"/>
  <c r="CG145" i="22"/>
  <c r="CG298" i="22"/>
  <c r="CG203" i="23"/>
  <c r="CH173" i="23"/>
  <c r="CH260" i="22"/>
  <c r="CH139" i="22"/>
  <c r="CH249" i="21"/>
  <c r="CH157" i="22" s="1"/>
  <c r="CH72" i="23"/>
  <c r="CH120" i="23"/>
  <c r="CH207" i="22"/>
  <c r="CH65" i="23"/>
  <c r="CH66" i="23" s="1"/>
  <c r="CH132" i="22"/>
  <c r="CH133" i="22" s="1"/>
  <c r="CH206" i="21"/>
  <c r="CH242" i="21"/>
  <c r="CH420" i="21"/>
  <c r="CH74" i="23"/>
  <c r="CH141" i="22"/>
  <c r="CH251" i="21"/>
  <c r="CH159" i="22" s="1"/>
  <c r="CH84" i="22"/>
  <c r="CH162" i="21"/>
  <c r="CH109" i="22" s="1"/>
  <c r="CH48" i="23"/>
  <c r="CH41" i="22"/>
  <c r="CH451" i="21"/>
  <c r="CH312" i="22" s="1"/>
  <c r="CH56" i="22"/>
  <c r="CH466" i="21"/>
  <c r="CH88" i="21"/>
  <c r="CH244" i="22"/>
  <c r="CH157" i="23"/>
  <c r="CH107" i="23"/>
  <c r="CH194" i="22"/>
  <c r="CH125" i="23"/>
  <c r="CH212" i="22"/>
  <c r="CH136" i="23"/>
  <c r="CH223" i="22"/>
  <c r="CH316" i="21"/>
  <c r="CH225" i="22"/>
  <c r="CH138" i="23"/>
  <c r="CH128" i="23"/>
  <c r="CH215" i="22"/>
  <c r="CF400" i="21"/>
  <c r="CG25" i="23"/>
  <c r="CG64" i="21"/>
  <c r="CG33" i="22"/>
  <c r="CG463" i="21"/>
  <c r="CG324" i="22" s="1"/>
  <c r="CC375" i="21"/>
  <c r="CC277" i="21"/>
  <c r="CC359" i="21"/>
  <c r="CC182" i="22"/>
  <c r="CC95" i="23"/>
  <c r="CF426" i="21"/>
  <c r="CG210" i="23"/>
  <c r="CG308" i="22"/>
  <c r="CG429" i="21"/>
  <c r="CG150" i="22"/>
  <c r="CG151" i="22" s="1"/>
  <c r="CG83" i="23"/>
  <c r="CG84" i="23" s="1"/>
  <c r="CG243" i="21"/>
  <c r="CF102" i="23"/>
  <c r="CF189" i="22"/>
  <c r="CF439" i="21"/>
  <c r="CG222" i="22"/>
  <c r="CG135" i="23"/>
  <c r="CG16" i="22"/>
  <c r="CG13" i="23"/>
  <c r="CF200" i="23"/>
  <c r="CF295" i="22"/>
  <c r="CH17" i="22"/>
  <c r="CH16" i="21"/>
  <c r="CH49" i="21"/>
  <c r="CH427" i="21"/>
  <c r="CH253" i="21"/>
  <c r="CH161" i="22" s="1"/>
  <c r="CH76" i="23"/>
  <c r="CH143" i="22"/>
  <c r="CH38" i="21"/>
  <c r="CH416" i="21"/>
  <c r="CH91" i="23"/>
  <c r="CH172" i="22"/>
  <c r="CH163" i="21"/>
  <c r="CH110" i="22" s="1"/>
  <c r="CH49" i="23"/>
  <c r="CH85" i="22"/>
  <c r="CH15" i="23"/>
  <c r="CH23" i="22"/>
  <c r="CH167" i="21"/>
  <c r="CH89" i="22"/>
  <c r="CH423" i="21"/>
  <c r="CH136" i="22"/>
  <c r="CH246" i="21"/>
  <c r="CH154" i="22" s="1"/>
  <c r="CH69" i="23"/>
  <c r="CH159" i="23"/>
  <c r="CH246" i="22"/>
  <c r="CH197" i="22"/>
  <c r="CH110" i="23"/>
  <c r="CH245" i="22"/>
  <c r="CH158" i="23"/>
  <c r="CH151" i="23"/>
  <c r="CH238" i="22"/>
  <c r="CH137" i="23"/>
  <c r="CH224" i="22"/>
  <c r="CE213" i="23"/>
  <c r="CE321" i="22"/>
  <c r="CG30" i="23"/>
  <c r="CG55" i="22"/>
  <c r="CG219" i="23"/>
  <c r="CG337" i="22"/>
  <c r="CI498" i="20"/>
  <c r="CI494" i="20"/>
  <c r="CI490" i="20"/>
  <c r="CI486" i="20"/>
  <c r="CI482" i="20"/>
  <c r="CI478" i="20"/>
  <c r="CI474" i="20"/>
  <c r="CI470" i="20"/>
  <c r="CI466" i="20"/>
  <c r="CI499" i="20"/>
  <c r="CI495" i="20"/>
  <c r="CI491" i="20"/>
  <c r="CI487" i="20"/>
  <c r="CI483" i="20"/>
  <c r="CI479" i="20"/>
  <c r="CI475" i="20"/>
  <c r="CI471" i="20"/>
  <c r="CI467" i="20"/>
  <c r="CI500" i="20"/>
  <c r="CI496" i="20"/>
  <c r="CI492" i="20"/>
  <c r="CI488" i="20"/>
  <c r="CI484" i="20"/>
  <c r="CI480" i="20"/>
  <c r="CI476" i="20"/>
  <c r="CI472" i="20"/>
  <c r="CI468" i="20"/>
  <c r="CI497" i="20"/>
  <c r="CI489" i="20"/>
  <c r="CI481" i="20"/>
  <c r="CI473" i="20"/>
  <c r="CI464" i="20"/>
  <c r="CI460" i="20"/>
  <c r="CI456" i="20"/>
  <c r="CI452" i="20"/>
  <c r="CI448" i="20"/>
  <c r="CI444" i="20"/>
  <c r="CI465" i="20"/>
  <c r="CI461" i="20"/>
  <c r="CI457" i="20"/>
  <c r="CI453" i="20"/>
  <c r="CI449" i="20"/>
  <c r="CI445" i="20"/>
  <c r="CI493" i="20"/>
  <c r="CI485" i="20"/>
  <c r="CI477" i="20"/>
  <c r="CI469" i="20"/>
  <c r="CI462" i="20"/>
  <c r="CI458" i="20"/>
  <c r="CI454" i="20"/>
  <c r="CI450" i="20"/>
  <c r="CI446" i="20"/>
  <c r="CI455" i="20"/>
  <c r="CI451" i="20"/>
  <c r="CI440" i="20"/>
  <c r="CI436" i="20"/>
  <c r="CI447" i="20"/>
  <c r="CI443" i="20"/>
  <c r="CI441" i="20"/>
  <c r="CI463" i="20"/>
  <c r="CI442" i="20"/>
  <c r="CI433" i="20"/>
  <c r="CI429" i="20"/>
  <c r="CI425" i="20"/>
  <c r="CI421" i="20"/>
  <c r="CI417" i="20"/>
  <c r="CI413" i="20"/>
  <c r="CI409" i="20"/>
  <c r="CI405" i="20"/>
  <c r="CI437" i="20"/>
  <c r="CI434" i="20"/>
  <c r="CI430" i="20"/>
  <c r="CI426" i="20"/>
  <c r="CI422" i="20"/>
  <c r="CI418" i="20"/>
  <c r="CI414" i="20"/>
  <c r="CI410" i="20"/>
  <c r="CI406" i="20"/>
  <c r="CI438" i="20"/>
  <c r="CI439" i="20"/>
  <c r="CI431" i="20"/>
  <c r="CI427" i="20"/>
  <c r="CI423" i="20"/>
  <c r="CI419" i="20"/>
  <c r="CI415" i="20"/>
  <c r="CI411" i="20"/>
  <c r="CI407" i="20"/>
  <c r="CI459" i="20"/>
  <c r="CI435" i="20"/>
  <c r="CI400" i="20"/>
  <c r="CI396" i="20"/>
  <c r="CI392" i="20"/>
  <c r="CI388" i="20"/>
  <c r="CI384" i="20"/>
  <c r="CI380" i="20"/>
  <c r="CI432" i="20"/>
  <c r="CI404" i="20"/>
  <c r="CI403" i="20"/>
  <c r="CI428" i="20"/>
  <c r="CI401" i="20"/>
  <c r="CI397" i="20"/>
  <c r="CI393" i="20"/>
  <c r="CI389" i="20"/>
  <c r="CI424" i="20"/>
  <c r="CI416" i="20"/>
  <c r="CI408" i="20"/>
  <c r="CI385" i="20"/>
  <c r="CI382" i="20"/>
  <c r="CI377" i="20"/>
  <c r="CI379" i="20"/>
  <c r="CI375" i="20"/>
  <c r="CI371" i="20"/>
  <c r="CI367" i="20"/>
  <c r="CI363" i="20"/>
  <c r="CI359" i="20"/>
  <c r="CI355" i="20"/>
  <c r="CI399" i="20"/>
  <c r="CI395" i="20"/>
  <c r="CI391" i="20"/>
  <c r="CI387" i="20"/>
  <c r="CI381" i="20"/>
  <c r="CI376" i="20"/>
  <c r="CI420" i="20"/>
  <c r="CI402" i="20"/>
  <c r="CI398" i="20"/>
  <c r="CI394" i="20"/>
  <c r="CI390" i="20"/>
  <c r="CI386" i="20"/>
  <c r="CI366" i="20"/>
  <c r="CI349" i="20"/>
  <c r="CI345" i="20"/>
  <c r="CI341" i="20"/>
  <c r="CI337" i="20"/>
  <c r="CI333" i="20"/>
  <c r="CI329" i="20"/>
  <c r="CI372" i="20"/>
  <c r="CI361" i="20"/>
  <c r="CI356" i="20"/>
  <c r="CI378" i="20"/>
  <c r="CI362" i="20"/>
  <c r="CI350" i="20"/>
  <c r="CI346" i="20"/>
  <c r="CI342" i="20"/>
  <c r="CI338" i="20"/>
  <c r="CI334" i="20"/>
  <c r="CI330" i="20"/>
  <c r="CI326" i="20"/>
  <c r="CI368" i="20"/>
  <c r="CI357" i="20"/>
  <c r="CI352" i="20"/>
  <c r="CI358" i="20"/>
  <c r="CI351" i="20"/>
  <c r="CI347" i="20"/>
  <c r="CI343" i="20"/>
  <c r="CI339" i="20"/>
  <c r="CI335" i="20"/>
  <c r="CI331" i="20"/>
  <c r="CI327" i="20"/>
  <c r="CI383" i="20"/>
  <c r="CI370" i="20"/>
  <c r="CI354" i="20"/>
  <c r="CI348" i="20"/>
  <c r="CI344" i="20"/>
  <c r="CI340" i="20"/>
  <c r="CI336" i="20"/>
  <c r="CI332" i="20"/>
  <c r="CI328" i="20"/>
  <c r="CI374" i="20"/>
  <c r="CI324" i="20"/>
  <c r="CI320" i="20"/>
  <c r="CI316" i="20"/>
  <c r="CI312" i="20"/>
  <c r="CI308" i="20"/>
  <c r="CI304" i="20"/>
  <c r="CI300" i="20"/>
  <c r="CI353" i="20"/>
  <c r="CI364" i="20"/>
  <c r="CI325" i="20"/>
  <c r="CI321" i="20"/>
  <c r="CI317" i="20"/>
  <c r="CI313" i="20"/>
  <c r="CI309" i="20"/>
  <c r="CI305" i="20"/>
  <c r="CI301" i="20"/>
  <c r="CI297" i="20"/>
  <c r="CI360" i="20"/>
  <c r="CI373" i="20"/>
  <c r="CI322" i="20"/>
  <c r="CI318" i="20"/>
  <c r="CI314" i="20"/>
  <c r="CI310" i="20"/>
  <c r="CI306" i="20"/>
  <c r="CI302" i="20"/>
  <c r="CI298" i="20"/>
  <c r="CI294" i="20"/>
  <c r="CI365" i="20"/>
  <c r="CI323" i="20"/>
  <c r="CI319" i="20"/>
  <c r="CI315" i="20"/>
  <c r="CI311" i="20"/>
  <c r="CI307" i="20"/>
  <c r="CI303" i="20"/>
  <c r="CI299" i="20"/>
  <c r="CI295" i="20"/>
  <c r="CI293" i="20"/>
  <c r="CI289" i="20"/>
  <c r="CI285" i="20"/>
  <c r="CI281" i="20"/>
  <c r="CI277" i="20"/>
  <c r="CI273" i="20"/>
  <c r="CI269" i="20"/>
  <c r="CI265" i="20"/>
  <c r="CI261" i="20"/>
  <c r="CI257" i="20"/>
  <c r="CI253" i="20"/>
  <c r="CI249" i="20"/>
  <c r="CI245" i="20"/>
  <c r="CI241" i="20"/>
  <c r="CI237" i="20"/>
  <c r="CI290" i="20"/>
  <c r="CI286" i="20"/>
  <c r="CI282" i="20"/>
  <c r="CI278" i="20"/>
  <c r="CI274" i="20"/>
  <c r="CI270" i="20"/>
  <c r="CI266" i="20"/>
  <c r="CI262" i="20"/>
  <c r="CI258" i="20"/>
  <c r="CI254" i="20"/>
  <c r="CI250" i="20"/>
  <c r="CI246" i="20"/>
  <c r="CI242" i="20"/>
  <c r="CI238" i="20"/>
  <c r="CI412" i="20"/>
  <c r="CI369" i="20"/>
  <c r="CI296" i="20"/>
  <c r="CI291" i="20"/>
  <c r="CI287" i="20"/>
  <c r="CI283" i="20"/>
  <c r="CI279" i="20"/>
  <c r="CI275" i="20"/>
  <c r="CI271" i="20"/>
  <c r="CI267" i="20"/>
  <c r="CI263" i="20"/>
  <c r="CI259" i="20"/>
  <c r="CI255" i="20"/>
  <c r="CI251" i="20"/>
  <c r="CI247" i="20"/>
  <c r="CI243" i="20"/>
  <c r="CI272" i="20"/>
  <c r="CI236" i="20"/>
  <c r="CI205" i="20"/>
  <c r="CI202" i="20"/>
  <c r="CI200" i="20"/>
  <c r="CI248" i="20"/>
  <c r="CI201" i="20"/>
  <c r="CI268" i="20"/>
  <c r="CI231" i="20"/>
  <c r="CI227" i="20"/>
  <c r="CI223" i="20"/>
  <c r="CI219" i="20"/>
  <c r="CI215" i="20"/>
  <c r="CI209" i="20"/>
  <c r="CI264" i="20"/>
  <c r="CI213" i="20"/>
  <c r="CI206" i="20"/>
  <c r="CI203" i="20"/>
  <c r="CI292" i="20"/>
  <c r="CI260" i="20"/>
  <c r="CI239" i="20"/>
  <c r="CI232" i="20"/>
  <c r="CI228" i="20"/>
  <c r="CI224" i="20"/>
  <c r="CI220" i="20"/>
  <c r="CI216" i="20"/>
  <c r="CI210" i="20"/>
  <c r="CI235" i="20"/>
  <c r="CI288" i="20"/>
  <c r="CI256" i="20"/>
  <c r="CI214" i="20"/>
  <c r="CI204" i="20"/>
  <c r="CI284" i="20"/>
  <c r="CI252" i="20"/>
  <c r="CI240" i="20"/>
  <c r="CI233" i="20"/>
  <c r="CI229" i="20"/>
  <c r="CI225" i="20"/>
  <c r="CI221" i="20"/>
  <c r="CI217" i="20"/>
  <c r="CI211" i="20"/>
  <c r="CI207" i="20"/>
  <c r="CI280" i="20"/>
  <c r="CI222" i="20"/>
  <c r="CI226" i="20"/>
  <c r="CI244" i="20"/>
  <c r="CI230" i="20"/>
  <c r="CI208" i="20"/>
  <c r="CI276" i="20"/>
  <c r="CI234" i="20"/>
  <c r="CI218" i="20"/>
  <c r="CI212" i="20"/>
  <c r="CG336" i="22"/>
  <c r="CG218" i="23"/>
  <c r="CG204" i="23"/>
  <c r="CG299" i="22"/>
  <c r="CF31" i="22"/>
  <c r="CF23" i="23"/>
  <c r="BZ196" i="23"/>
  <c r="BZ286" i="22"/>
  <c r="BZ386" i="21"/>
  <c r="CE300" i="22"/>
  <c r="CE205" i="23"/>
  <c r="CH45" i="22"/>
  <c r="CH455" i="21"/>
  <c r="CH316" i="22" s="1"/>
  <c r="CH64" i="23"/>
  <c r="CH79" i="23" s="1"/>
  <c r="CH131" i="22"/>
  <c r="CH146" i="22" s="1"/>
  <c r="CH235" i="21"/>
  <c r="CH226" i="21"/>
  <c r="CH223" i="21"/>
  <c r="CH260" i="21" s="1"/>
  <c r="CH168" i="22" s="1"/>
  <c r="CH241" i="21"/>
  <c r="CH222" i="21"/>
  <c r="CH259" i="21" s="1"/>
  <c r="CH167" i="22" s="1"/>
  <c r="CH238" i="21"/>
  <c r="CH218" i="21"/>
  <c r="CH219" i="21"/>
  <c r="CH30" i="21"/>
  <c r="CH111" i="21"/>
  <c r="CH42" i="23"/>
  <c r="CH75" i="22"/>
  <c r="CH46" i="23"/>
  <c r="CH82" i="22"/>
  <c r="CH160" i="21"/>
  <c r="CH107" i="22" s="1"/>
  <c r="CH52" i="22"/>
  <c r="CH60" i="23"/>
  <c r="CH102" i="22"/>
  <c r="CH433" i="21"/>
  <c r="CH178" i="21"/>
  <c r="CH125" i="22" s="1"/>
  <c r="CH58" i="23"/>
  <c r="CH100" i="22"/>
  <c r="CH171" i="23"/>
  <c r="CH258" i="22"/>
  <c r="CH190" i="22"/>
  <c r="CH103" i="23"/>
  <c r="CH253" i="22"/>
  <c r="CH166" i="23"/>
  <c r="CH179" i="23"/>
  <c r="CH266" i="22"/>
  <c r="CH26" i="23"/>
  <c r="CH37" i="22"/>
  <c r="CH447" i="21"/>
  <c r="CH156" i="23"/>
  <c r="CH243" i="22"/>
  <c r="CG27" i="23"/>
  <c r="CG38" i="22"/>
  <c r="CG327" i="22"/>
  <c r="CG465" i="21"/>
  <c r="CE282" i="22"/>
  <c r="CE195" i="23"/>
  <c r="CB269" i="22"/>
  <c r="CB182" i="23"/>
  <c r="CG402" i="21"/>
  <c r="CG114" i="22"/>
  <c r="CG404" i="21"/>
  <c r="CG256" i="21"/>
  <c r="CG255" i="21"/>
  <c r="CG362" i="21"/>
  <c r="CG378" i="21"/>
  <c r="CG82" i="23"/>
  <c r="CG280" i="21"/>
  <c r="CG149" i="22"/>
  <c r="CG272" i="21"/>
  <c r="CG263" i="21"/>
  <c r="CH409" i="21"/>
  <c r="CH88" i="22"/>
  <c r="CH166" i="21"/>
  <c r="CH429" i="21"/>
  <c r="CH51" i="23"/>
  <c r="CH87" i="22"/>
  <c r="CH174" i="21"/>
  <c r="CH121" i="22" s="1"/>
  <c r="CH54" i="23"/>
  <c r="CH96" i="22"/>
  <c r="CH430" i="21"/>
  <c r="CH250" i="21"/>
  <c r="CH158" i="22" s="1"/>
  <c r="CH73" i="23"/>
  <c r="CH140" i="22"/>
  <c r="CH173" i="21"/>
  <c r="CH53" i="23"/>
  <c r="CH95" i="22"/>
  <c r="CH42" i="22"/>
  <c r="CH452" i="21"/>
  <c r="CH313" i="22" s="1"/>
  <c r="CH83" i="22"/>
  <c r="CH161" i="21"/>
  <c r="CH108" i="22" s="1"/>
  <c r="CH47" i="23"/>
  <c r="CH259" i="22"/>
  <c r="CH172" i="23"/>
  <c r="CH122" i="23"/>
  <c r="CH209" i="22"/>
  <c r="CH33" i="23"/>
  <c r="CH474" i="21"/>
  <c r="CH64" i="22"/>
  <c r="CG448" i="21"/>
  <c r="CG310" i="22"/>
  <c r="CG220" i="23"/>
  <c r="CG338" i="22"/>
  <c r="CG433" i="21"/>
  <c r="CG405" i="21"/>
  <c r="CJ5" i="23"/>
  <c r="CJ5" i="22"/>
  <c r="CJ161" i="3"/>
  <c r="CJ236" i="21" s="1"/>
  <c r="CJ273" i="21" s="1"/>
  <c r="CJ155" i="3"/>
  <c r="CJ159" i="3"/>
  <c r="CJ157" i="3"/>
  <c r="CJ147" i="3"/>
  <c r="CJ153" i="3"/>
  <c r="CJ7" i="3" s="1"/>
  <c r="CJ149" i="3"/>
  <c r="CJ151" i="3"/>
  <c r="CJ136" i="3"/>
  <c r="CJ133" i="3"/>
  <c r="CJ126" i="3"/>
  <c r="CJ101" i="3"/>
  <c r="CJ94" i="3"/>
  <c r="CJ92" i="3"/>
  <c r="CJ90" i="3"/>
  <c r="CJ88" i="3"/>
  <c r="CJ86" i="3"/>
  <c r="CJ78" i="3"/>
  <c r="CJ51" i="3"/>
  <c r="CJ49" i="3"/>
  <c r="CJ47" i="3"/>
  <c r="CJ45" i="3"/>
  <c r="CJ43" i="3"/>
  <c r="CJ5" i="21"/>
  <c r="CJ139" i="3"/>
  <c r="CJ129" i="3"/>
  <c r="CJ121" i="3"/>
  <c r="CJ118" i="3"/>
  <c r="CJ116" i="3"/>
  <c r="CJ114" i="3"/>
  <c r="CJ112" i="3"/>
  <c r="CJ110" i="3"/>
  <c r="CJ104" i="3"/>
  <c r="CJ83" i="3"/>
  <c r="CJ81" i="3"/>
  <c r="CJ72" i="3"/>
  <c r="CJ70" i="3"/>
  <c r="CJ68" i="3"/>
  <c r="CJ66" i="3"/>
  <c r="CJ64" i="3"/>
  <c r="CJ27" i="3"/>
  <c r="CJ124" i="3"/>
  <c r="CJ107" i="3"/>
  <c r="CJ99" i="3"/>
  <c r="CJ76" i="3"/>
  <c r="CJ61" i="3"/>
  <c r="CJ59" i="3"/>
  <c r="CJ57" i="3"/>
  <c r="CJ55" i="3"/>
  <c r="CJ40" i="3"/>
  <c r="CJ38" i="3"/>
  <c r="CJ36" i="3"/>
  <c r="CJ34" i="3"/>
  <c r="CJ32" i="3"/>
  <c r="CJ137" i="3"/>
  <c r="CJ134" i="3"/>
  <c r="CJ127" i="3"/>
  <c r="CJ102" i="3"/>
  <c r="CJ79" i="3"/>
  <c r="CJ140" i="3"/>
  <c r="CJ130" i="3"/>
  <c r="CJ122" i="3"/>
  <c r="CJ105" i="3"/>
  <c r="CJ95" i="3"/>
  <c r="CJ93" i="3"/>
  <c r="CJ91" i="3"/>
  <c r="CJ89" i="3"/>
  <c r="CJ87" i="3"/>
  <c r="CJ50" i="3"/>
  <c r="CJ48" i="3"/>
  <c r="CJ46" i="3"/>
  <c r="CJ44" i="3"/>
  <c r="CJ42" i="3"/>
  <c r="CJ26" i="3"/>
  <c r="CJ135" i="3"/>
  <c r="CJ125" i="3"/>
  <c r="CJ117" i="3"/>
  <c r="CJ115" i="3"/>
  <c r="CJ113" i="3"/>
  <c r="CJ111" i="3"/>
  <c r="CJ109" i="3"/>
  <c r="CJ100" i="3"/>
  <c r="CJ84" i="3"/>
  <c r="CJ82" i="3"/>
  <c r="CJ77" i="3"/>
  <c r="CJ73" i="3"/>
  <c r="CJ71" i="3"/>
  <c r="CJ69" i="3"/>
  <c r="CJ67" i="3"/>
  <c r="CJ65" i="3"/>
  <c r="CJ103" i="3"/>
  <c r="CJ62" i="3"/>
  <c r="CJ54" i="3"/>
  <c r="CJ123" i="3"/>
  <c r="CJ98" i="3"/>
  <c r="CJ29" i="3"/>
  <c r="CJ24" i="3"/>
  <c r="CJ21" i="3"/>
  <c r="CJ141" i="3"/>
  <c r="CJ143" i="3"/>
  <c r="CJ106" i="3"/>
  <c r="CJ60" i="3"/>
  <c r="CJ39" i="3"/>
  <c r="CJ37" i="3"/>
  <c r="CJ35" i="3"/>
  <c r="CJ33" i="3"/>
  <c r="CJ25" i="3"/>
  <c r="CJ22" i="3"/>
  <c r="CJ58" i="3"/>
  <c r="CJ20" i="3"/>
  <c r="CJ23" i="3"/>
  <c r="CJ56" i="3"/>
  <c r="CJ138" i="3"/>
  <c r="CJ132" i="3"/>
  <c r="CJ128" i="3"/>
  <c r="CJ28" i="3"/>
  <c r="CJ80" i="3"/>
  <c r="CA187" i="23"/>
  <c r="CA274" i="22"/>
  <c r="CA392" i="21"/>
  <c r="CG401" i="21"/>
  <c r="CG25" i="22"/>
  <c r="CG17" i="23"/>
  <c r="CI181" i="22"/>
  <c r="CI94" i="23"/>
  <c r="CF131" i="23"/>
  <c r="CF218" i="22"/>
  <c r="CF321" i="21"/>
  <c r="CG134" i="23"/>
  <c r="CG221" i="22"/>
  <c r="CH57" i="22"/>
  <c r="CH467" i="21"/>
  <c r="CH328" i="22" s="1"/>
  <c r="CH46" i="22"/>
  <c r="CH456" i="21"/>
  <c r="CH317" i="22" s="1"/>
  <c r="CH170" i="21"/>
  <c r="CH92" i="22"/>
  <c r="CH444" i="21"/>
  <c r="CH305" i="22" s="1"/>
  <c r="CH34" i="22"/>
  <c r="CH66" i="21"/>
  <c r="CH91" i="22"/>
  <c r="CH169" i="21"/>
  <c r="CH116" i="22" s="1"/>
  <c r="CH52" i="23"/>
  <c r="CH94" i="22"/>
  <c r="CH252" i="21"/>
  <c r="CH160" i="22" s="1"/>
  <c r="CH75" i="23"/>
  <c r="CH142" i="22"/>
  <c r="CH438" i="21"/>
  <c r="CH20" i="23"/>
  <c r="CH28" i="22"/>
  <c r="CH177" i="21"/>
  <c r="CH124" i="22" s="1"/>
  <c r="CH57" i="23"/>
  <c r="CH99" i="22"/>
  <c r="CH115" i="23"/>
  <c r="CH202" i="22"/>
  <c r="CH476" i="21"/>
  <c r="CH35" i="23"/>
  <c r="CH66" i="22"/>
  <c r="CH34" i="23"/>
  <c r="CH65" i="22"/>
  <c r="CH475" i="21"/>
  <c r="CH31" i="23"/>
  <c r="CH62" i="22"/>
  <c r="CH177" i="23"/>
  <c r="CH264" i="22"/>
  <c r="CH181" i="23"/>
  <c r="CH268" i="22"/>
  <c r="CD198" i="23"/>
  <c r="CD293" i="22"/>
  <c r="CG428" i="21"/>
  <c r="CF163" i="22"/>
  <c r="CF262" i="21"/>
  <c r="CF86" i="23"/>
  <c r="CD92" i="23"/>
  <c r="CD179" i="22"/>
  <c r="CD274" i="21"/>
  <c r="CG217" i="23"/>
  <c r="CG335" i="22"/>
  <c r="CE199" i="23"/>
  <c r="CE294" i="22"/>
  <c r="CE399" i="21"/>
  <c r="CG18" i="23"/>
  <c r="CG26" i="22"/>
  <c r="BB3" i="21"/>
  <c r="BB3" i="23"/>
  <c r="BB3" i="22"/>
  <c r="CI4" i="21"/>
  <c r="CI4" i="23"/>
  <c r="CI4" i="22"/>
  <c r="CI3" i="21"/>
  <c r="CI3" i="23"/>
  <c r="CI3" i="22"/>
  <c r="CJ15" i="3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CJ3" i="3"/>
  <c r="CJ4" i="3"/>
  <c r="CK5" i="3"/>
  <c r="CJ5" i="14"/>
  <c r="CJ5" i="20"/>
  <c r="CI6" i="20"/>
  <c r="CI4" i="20"/>
  <c r="CG460" i="21" l="1"/>
  <c r="CH403" i="21"/>
  <c r="CH462" i="21"/>
  <c r="CH323" i="22" s="1"/>
  <c r="CI423" i="21"/>
  <c r="CH415" i="21"/>
  <c r="CF195" i="23"/>
  <c r="CH435" i="21"/>
  <c r="CH431" i="21"/>
  <c r="CI418" i="21"/>
  <c r="CI422" i="21"/>
  <c r="CJ154" i="23"/>
  <c r="CJ141" i="23"/>
  <c r="CJ148" i="23"/>
  <c r="CJ143" i="23"/>
  <c r="CJ188" i="23"/>
  <c r="CJ164" i="23"/>
  <c r="CJ175" i="23"/>
  <c r="CJ152" i="23"/>
  <c r="CJ150" i="23"/>
  <c r="CH216" i="23"/>
  <c r="CH334" i="22"/>
  <c r="CH197" i="23"/>
  <c r="CH287" i="22"/>
  <c r="CC261" i="22"/>
  <c r="CC380" i="21"/>
  <c r="CC174" i="23"/>
  <c r="CH50" i="22"/>
  <c r="CH29" i="23"/>
  <c r="CH11" i="23"/>
  <c r="CH11" i="22"/>
  <c r="CI69" i="23"/>
  <c r="CI136" i="22"/>
  <c r="CI246" i="21"/>
  <c r="CI154" i="22" s="1"/>
  <c r="CI45" i="22"/>
  <c r="CI455" i="21"/>
  <c r="CI316" i="22" s="1"/>
  <c r="CI47" i="22"/>
  <c r="CI457" i="21"/>
  <c r="CI318" i="22" s="1"/>
  <c r="CI167" i="21"/>
  <c r="CI114" i="22" s="1"/>
  <c r="CI89" i="22"/>
  <c r="CI252" i="21"/>
  <c r="CI160" i="22" s="1"/>
  <c r="CI75" i="23"/>
  <c r="CI142" i="22"/>
  <c r="CI49" i="21"/>
  <c r="CI103" i="23"/>
  <c r="CI190" i="22"/>
  <c r="CI253" i="21"/>
  <c r="CI161" i="22" s="1"/>
  <c r="CI76" i="23"/>
  <c r="CI143" i="22"/>
  <c r="CI13" i="22"/>
  <c r="CI447" i="21"/>
  <c r="CI26" i="23"/>
  <c r="CI37" i="22"/>
  <c r="CI196" i="22"/>
  <c r="CI109" i="23"/>
  <c r="CI477" i="21"/>
  <c r="CI36" i="23"/>
  <c r="CI67" i="22"/>
  <c r="CI114" i="23"/>
  <c r="CI201" i="22"/>
  <c r="CI162" i="21"/>
  <c r="CI109" i="22" s="1"/>
  <c r="CI48" i="23"/>
  <c r="CI84" i="22"/>
  <c r="CI208" i="22"/>
  <c r="CI121" i="23"/>
  <c r="CI97" i="22"/>
  <c r="CI175" i="21"/>
  <c r="CI55" i="23"/>
  <c r="CI171" i="23"/>
  <c r="CI258" i="22"/>
  <c r="CH310" i="22"/>
  <c r="CH448" i="21"/>
  <c r="CG14" i="23"/>
  <c r="CG22" i="22"/>
  <c r="CF399" i="21"/>
  <c r="CF199" i="23"/>
  <c r="CF294" i="22"/>
  <c r="CK5" i="23"/>
  <c r="CK5" i="22"/>
  <c r="CK157" i="3"/>
  <c r="CK155" i="3"/>
  <c r="CK159" i="3"/>
  <c r="CK161" i="3"/>
  <c r="CK236" i="21" s="1"/>
  <c r="CK273" i="21" s="1"/>
  <c r="CK153" i="3"/>
  <c r="CK7" i="3" s="1"/>
  <c r="CK149" i="3"/>
  <c r="CK151" i="3"/>
  <c r="CK147" i="3"/>
  <c r="CK5" i="21"/>
  <c r="CK139" i="3"/>
  <c r="CK129" i="3"/>
  <c r="CK121" i="3"/>
  <c r="CK118" i="3"/>
  <c r="CK116" i="3"/>
  <c r="CK114" i="3"/>
  <c r="CK112" i="3"/>
  <c r="CK110" i="3"/>
  <c r="CK104" i="3"/>
  <c r="CK83" i="3"/>
  <c r="CK81" i="3"/>
  <c r="CK72" i="3"/>
  <c r="CK70" i="3"/>
  <c r="CK68" i="3"/>
  <c r="CK66" i="3"/>
  <c r="CK64" i="3"/>
  <c r="CK27" i="3"/>
  <c r="CK124" i="3"/>
  <c r="CK107" i="3"/>
  <c r="CK99" i="3"/>
  <c r="CK76" i="3"/>
  <c r="CK61" i="3"/>
  <c r="CK59" i="3"/>
  <c r="CK57" i="3"/>
  <c r="CK55" i="3"/>
  <c r="CK40" i="3"/>
  <c r="CK38" i="3"/>
  <c r="CK36" i="3"/>
  <c r="CK34" i="3"/>
  <c r="CK32" i="3"/>
  <c r="CK137" i="3"/>
  <c r="CK134" i="3"/>
  <c r="CK127" i="3"/>
  <c r="CK102" i="3"/>
  <c r="CK79" i="3"/>
  <c r="CK140" i="3"/>
  <c r="CK130" i="3"/>
  <c r="CK122" i="3"/>
  <c r="CK105" i="3"/>
  <c r="CK95" i="3"/>
  <c r="CK93" i="3"/>
  <c r="CK91" i="3"/>
  <c r="CK89" i="3"/>
  <c r="CK87" i="3"/>
  <c r="CK50" i="3"/>
  <c r="CK48" i="3"/>
  <c r="CK46" i="3"/>
  <c r="CK44" i="3"/>
  <c r="CK42" i="3"/>
  <c r="CK135" i="3"/>
  <c r="CK125" i="3"/>
  <c r="CK117" i="3"/>
  <c r="CK115" i="3"/>
  <c r="CK113" i="3"/>
  <c r="CK111" i="3"/>
  <c r="CK109" i="3"/>
  <c r="CK100" i="3"/>
  <c r="CK84" i="3"/>
  <c r="CK82" i="3"/>
  <c r="CK77" i="3"/>
  <c r="CK73" i="3"/>
  <c r="CK71" i="3"/>
  <c r="CK69" i="3"/>
  <c r="CK67" i="3"/>
  <c r="CK65" i="3"/>
  <c r="CK138" i="3"/>
  <c r="CK132" i="3"/>
  <c r="CK128" i="3"/>
  <c r="CK103" i="3"/>
  <c r="CK80" i="3"/>
  <c r="CK62" i="3"/>
  <c r="CK60" i="3"/>
  <c r="CK58" i="3"/>
  <c r="CK56" i="3"/>
  <c r="CK54" i="3"/>
  <c r="CK39" i="3"/>
  <c r="CK37" i="3"/>
  <c r="CK35" i="3"/>
  <c r="CK33" i="3"/>
  <c r="CK28" i="3"/>
  <c r="CK123" i="3"/>
  <c r="CK98" i="3"/>
  <c r="CK90" i="3"/>
  <c r="CK51" i="3"/>
  <c r="CK29" i="3"/>
  <c r="CK24" i="3"/>
  <c r="CK21" i="3"/>
  <c r="CK86" i="3"/>
  <c r="CK47" i="3"/>
  <c r="CK143" i="3"/>
  <c r="CK106" i="3"/>
  <c r="CK45" i="3"/>
  <c r="CK25" i="3"/>
  <c r="CK23" i="3"/>
  <c r="CK22" i="3"/>
  <c r="CK136" i="3"/>
  <c r="CK133" i="3"/>
  <c r="CK126" i="3"/>
  <c r="CK94" i="3"/>
  <c r="CK88" i="3"/>
  <c r="CK49" i="3"/>
  <c r="CK20" i="3"/>
  <c r="CK78" i="3"/>
  <c r="CK43" i="3"/>
  <c r="CK26" i="3"/>
  <c r="CK101" i="3"/>
  <c r="CK92" i="3"/>
  <c r="CK141" i="3"/>
  <c r="CH408" i="21"/>
  <c r="CH120" i="22"/>
  <c r="CH389" i="21"/>
  <c r="CH283" i="21"/>
  <c r="CH78" i="22"/>
  <c r="BZ193" i="23"/>
  <c r="BZ280" i="22"/>
  <c r="CH298" i="22"/>
  <c r="CH203" i="23"/>
  <c r="CF8" i="23"/>
  <c r="CF8" i="22"/>
  <c r="CG189" i="22"/>
  <c r="CG102" i="23"/>
  <c r="CG439" i="21"/>
  <c r="CE274" i="21"/>
  <c r="CE92" i="23"/>
  <c r="CE179" i="22"/>
  <c r="CH322" i="22"/>
  <c r="CI251" i="21"/>
  <c r="CI159" i="22" s="1"/>
  <c r="CI74" i="23"/>
  <c r="CI141" i="22"/>
  <c r="CI58" i="22"/>
  <c r="CI468" i="21"/>
  <c r="CI329" i="22" s="1"/>
  <c r="CI51" i="22"/>
  <c r="CI461" i="21"/>
  <c r="CI83" i="21"/>
  <c r="CI197" i="22"/>
  <c r="CI110" i="23"/>
  <c r="CI52" i="22"/>
  <c r="CI46" i="22"/>
  <c r="CI456" i="21"/>
  <c r="CI317" i="22" s="1"/>
  <c r="CI421" i="21"/>
  <c r="CI245" i="21"/>
  <c r="CI153" i="22" s="1"/>
  <c r="CI68" i="23"/>
  <c r="CI135" i="22"/>
  <c r="CI186" i="23"/>
  <c r="CI273" i="22"/>
  <c r="CI122" i="23"/>
  <c r="CI209" i="22"/>
  <c r="CI129" i="23"/>
  <c r="CI216" i="22"/>
  <c r="CI168" i="21"/>
  <c r="CI115" i="22" s="1"/>
  <c r="CI90" i="22"/>
  <c r="CI136" i="23"/>
  <c r="CI223" i="22"/>
  <c r="CI316" i="21"/>
  <c r="CI266" i="22"/>
  <c r="CI179" i="23"/>
  <c r="CH27" i="23"/>
  <c r="CH38" i="22"/>
  <c r="CE293" i="22"/>
  <c r="CE198" i="23"/>
  <c r="CH412" i="21"/>
  <c r="CH428" i="21"/>
  <c r="CG400" i="21"/>
  <c r="CG326" i="22"/>
  <c r="CG214" i="23"/>
  <c r="CH16" i="23"/>
  <c r="CH24" i="22"/>
  <c r="CC96" i="23"/>
  <c r="CC183" i="22"/>
  <c r="CH410" i="21"/>
  <c r="CH122" i="22"/>
  <c r="CH312" i="21"/>
  <c r="CH118" i="23"/>
  <c r="CH205" i="22"/>
  <c r="CI85" i="23"/>
  <c r="CI152" i="22"/>
  <c r="CI59" i="22"/>
  <c r="CI469" i="21"/>
  <c r="CI330" i="22" s="1"/>
  <c r="CI444" i="21"/>
  <c r="CI305" i="22" s="1"/>
  <c r="CI66" i="21"/>
  <c r="CI34" i="22"/>
  <c r="CI288" i="22"/>
  <c r="CI393" i="21"/>
  <c r="CI57" i="22"/>
  <c r="CI467" i="21"/>
  <c r="CI328" i="22" s="1"/>
  <c r="CI61" i="23"/>
  <c r="CI103" i="22"/>
  <c r="CI437" i="21"/>
  <c r="CI19" i="23"/>
  <c r="CI27" i="22"/>
  <c r="CI215" i="22"/>
  <c r="CI128" i="23"/>
  <c r="CI45" i="23"/>
  <c r="CI81" i="22"/>
  <c r="CI138" i="23"/>
  <c r="CI225" i="22"/>
  <c r="CI51" i="23"/>
  <c r="CI87" i="22"/>
  <c r="CI137" i="23"/>
  <c r="CI224" i="22"/>
  <c r="CI174" i="21"/>
  <c r="CI121" i="22" s="1"/>
  <c r="CI54" i="23"/>
  <c r="CI96" i="22"/>
  <c r="CI113" i="23"/>
  <c r="CI200" i="22"/>
  <c r="CI475" i="21"/>
  <c r="CI34" i="23"/>
  <c r="CI65" i="22"/>
  <c r="CH411" i="21"/>
  <c r="CH123" i="22"/>
  <c r="CF271" i="21"/>
  <c r="CF89" i="23"/>
  <c r="CF170" i="22"/>
  <c r="CH219" i="23"/>
  <c r="CH337" i="22"/>
  <c r="CH217" i="23"/>
  <c r="CH335" i="22"/>
  <c r="CG171" i="22"/>
  <c r="CG164" i="22"/>
  <c r="CG180" i="22"/>
  <c r="CG186" i="22"/>
  <c r="CG272" i="22"/>
  <c r="CH18" i="23"/>
  <c r="CH26" i="22"/>
  <c r="CC269" i="22"/>
  <c r="CC182" i="23"/>
  <c r="CH83" i="23"/>
  <c r="CH84" i="23" s="1"/>
  <c r="CH150" i="22"/>
  <c r="CH151" i="22" s="1"/>
  <c r="CH243" i="21"/>
  <c r="CG213" i="23"/>
  <c r="CG321" i="22"/>
  <c r="CG9" i="21"/>
  <c r="CI41" i="22"/>
  <c r="CI451" i="21"/>
  <c r="CI312" i="22" s="1"/>
  <c r="CI17" i="22"/>
  <c r="CI16" i="21"/>
  <c r="CI248" i="21"/>
  <c r="CI156" i="22" s="1"/>
  <c r="CI71" i="23"/>
  <c r="CI138" i="22"/>
  <c r="CI91" i="23"/>
  <c r="CI172" i="22"/>
  <c r="CI424" i="21"/>
  <c r="CI131" i="22"/>
  <c r="CI146" i="22" s="1"/>
  <c r="CI241" i="21"/>
  <c r="CI64" i="23"/>
  <c r="CI79" i="23" s="1"/>
  <c r="CI238" i="21"/>
  <c r="CI218" i="21"/>
  <c r="CI222" i="21"/>
  <c r="CI259" i="21" s="1"/>
  <c r="CI167" i="22" s="1"/>
  <c r="CI235" i="21"/>
  <c r="CI226" i="21"/>
  <c r="CI219" i="21"/>
  <c r="CI223" i="21"/>
  <c r="CI260" i="21" s="1"/>
  <c r="CI168" i="22" s="1"/>
  <c r="CI433" i="21"/>
  <c r="CI459" i="21"/>
  <c r="CI28" i="23"/>
  <c r="CI49" i="22"/>
  <c r="CI23" i="21"/>
  <c r="CI108" i="23"/>
  <c r="CI195" i="22"/>
  <c r="CI198" i="22"/>
  <c r="CI111" i="23"/>
  <c r="CI94" i="22"/>
  <c r="CI52" i="23"/>
  <c r="CI100" i="22"/>
  <c r="CI178" i="21"/>
  <c r="CI125" i="22" s="1"/>
  <c r="CI58" i="23"/>
  <c r="CI151" i="23"/>
  <c r="CI238" i="22"/>
  <c r="CI63" i="22"/>
  <c r="CI473" i="21"/>
  <c r="CI32" i="23"/>
  <c r="CI106" i="23"/>
  <c r="CI193" i="22"/>
  <c r="CI299" i="21"/>
  <c r="CH432" i="21"/>
  <c r="CH204" i="23"/>
  <c r="CH299" i="22"/>
  <c r="CH64" i="21"/>
  <c r="CH33" i="22"/>
  <c r="CH25" i="23"/>
  <c r="CH434" i="21"/>
  <c r="CH225" i="21"/>
  <c r="CH234" i="21" s="1"/>
  <c r="CH237" i="21" s="1"/>
  <c r="CH78" i="23"/>
  <c r="CH145" i="22"/>
  <c r="CH402" i="21"/>
  <c r="CH114" i="22"/>
  <c r="CH413" i="21"/>
  <c r="CG388" i="21"/>
  <c r="CG283" i="22"/>
  <c r="CB187" i="23"/>
  <c r="CB274" i="22"/>
  <c r="CB392" i="21"/>
  <c r="CI40" i="22"/>
  <c r="CI450" i="21"/>
  <c r="CI311" i="22" s="1"/>
  <c r="CI419" i="21"/>
  <c r="CI43" i="22"/>
  <c r="CI453" i="21"/>
  <c r="CI314" i="22" s="1"/>
  <c r="CI53" i="22"/>
  <c r="CI38" i="21"/>
  <c r="CI416" i="21"/>
  <c r="CI247" i="21"/>
  <c r="CI155" i="22" s="1"/>
  <c r="CI70" i="23"/>
  <c r="CI137" i="22"/>
  <c r="CI438" i="21"/>
  <c r="CI20" i="23"/>
  <c r="CI28" i="22"/>
  <c r="CI39" i="22"/>
  <c r="CI449" i="21"/>
  <c r="CI71" i="21"/>
  <c r="CI249" i="21"/>
  <c r="CI157" i="22" s="1"/>
  <c r="CI72" i="23"/>
  <c r="CI139" i="22"/>
  <c r="CI420" i="21"/>
  <c r="CI33" i="23"/>
  <c r="CI64" i="22"/>
  <c r="CI474" i="21"/>
  <c r="CI120" i="23"/>
  <c r="CI207" i="22"/>
  <c r="CI214" i="22"/>
  <c r="CI127" i="23"/>
  <c r="CI176" i="21"/>
  <c r="CI403" i="21" s="1"/>
  <c r="CI56" i="23"/>
  <c r="CI98" i="22"/>
  <c r="CI156" i="23"/>
  <c r="CI243" i="22"/>
  <c r="CI157" i="23"/>
  <c r="CI244" i="22"/>
  <c r="CI116" i="23"/>
  <c r="CI203" i="22"/>
  <c r="CI267" i="22"/>
  <c r="CI180" i="23"/>
  <c r="CI124" i="23"/>
  <c r="CI211" i="22"/>
  <c r="CJ215" i="14"/>
  <c r="CH405" i="21"/>
  <c r="CH117" i="22"/>
  <c r="CH308" i="22"/>
  <c r="CH210" i="23"/>
  <c r="CG99" i="23"/>
  <c r="CG87" i="23"/>
  <c r="CG90" i="23"/>
  <c r="CG185" i="23"/>
  <c r="CG93" i="23"/>
  <c r="CH201" i="23"/>
  <c r="CH296" i="22"/>
  <c r="CH13" i="23"/>
  <c r="CH16" i="22"/>
  <c r="CF205" i="23"/>
  <c r="CF300" i="22"/>
  <c r="CH222" i="22"/>
  <c r="CH135" i="23"/>
  <c r="CI112" i="21"/>
  <c r="CI79" i="22" s="1"/>
  <c r="CI43" i="23"/>
  <c r="CI76" i="22"/>
  <c r="CI435" i="21"/>
  <c r="CI111" i="21"/>
  <c r="CI42" i="23"/>
  <c r="CI75" i="22"/>
  <c r="CI56" i="22"/>
  <c r="CI88" i="21"/>
  <c r="CI466" i="21"/>
  <c r="CI12" i="22"/>
  <c r="CI11" i="21"/>
  <c r="CI44" i="22"/>
  <c r="CI454" i="21"/>
  <c r="CI315" i="22" s="1"/>
  <c r="CI161" i="21"/>
  <c r="CI108" i="22" s="1"/>
  <c r="CI47" i="23"/>
  <c r="CI83" i="22"/>
  <c r="CI91" i="22"/>
  <c r="CI169" i="21"/>
  <c r="CI116" i="22" s="1"/>
  <c r="CI253" i="22"/>
  <c r="CI166" i="23"/>
  <c r="CI172" i="23"/>
  <c r="CI259" i="22"/>
  <c r="CI21" i="23"/>
  <c r="CI29" i="22"/>
  <c r="CI115" i="23"/>
  <c r="CI202" i="22"/>
  <c r="CI160" i="21"/>
  <c r="CI107" i="22" s="1"/>
  <c r="CI46" i="23"/>
  <c r="CI82" i="22"/>
  <c r="CI126" i="23"/>
  <c r="CI213" i="22"/>
  <c r="CD364" i="21"/>
  <c r="CD163" i="23"/>
  <c r="CD250" i="22"/>
  <c r="CH212" i="23"/>
  <c r="CH320" i="22"/>
  <c r="CE344" i="21"/>
  <c r="CE234" i="22"/>
  <c r="CE147" i="23"/>
  <c r="CG262" i="21"/>
  <c r="CG163" i="22"/>
  <c r="CG86" i="23"/>
  <c r="CH218" i="23"/>
  <c r="CH336" i="22"/>
  <c r="CJ181" i="22"/>
  <c r="CJ94" i="23"/>
  <c r="CG211" i="23"/>
  <c r="CG309" i="22"/>
  <c r="CH401" i="21"/>
  <c r="CH113" i="22"/>
  <c r="CH404" i="21"/>
  <c r="CH17" i="23"/>
  <c r="CH25" i="22"/>
  <c r="CF297" i="22"/>
  <c r="CF202" i="23"/>
  <c r="CG31" i="22"/>
  <c r="CG23" i="23"/>
  <c r="CH55" i="22"/>
  <c r="CH30" i="23"/>
  <c r="CG295" i="22"/>
  <c r="CG200" i="23"/>
  <c r="CH221" i="22"/>
  <c r="CH134" i="23"/>
  <c r="CH463" i="21"/>
  <c r="CH324" i="22" s="1"/>
  <c r="CI30" i="21"/>
  <c r="CI170" i="21"/>
  <c r="CI117" i="22" s="1"/>
  <c r="CI92" i="22"/>
  <c r="CI250" i="21"/>
  <c r="CI158" i="22" s="1"/>
  <c r="CI73" i="23"/>
  <c r="CI140" i="22"/>
  <c r="CI60" i="23"/>
  <c r="CI102" i="22"/>
  <c r="CI60" i="22"/>
  <c r="CI470" i="21"/>
  <c r="CI331" i="22" s="1"/>
  <c r="CI88" i="23"/>
  <c r="CI165" i="22"/>
  <c r="CI166" i="21"/>
  <c r="CI113" i="22" s="1"/>
  <c r="CI88" i="22"/>
  <c r="CI53" i="23"/>
  <c r="CI95" i="22"/>
  <c r="CI173" i="21"/>
  <c r="CI120" i="22" s="1"/>
  <c r="CI173" i="23"/>
  <c r="CI260" i="22"/>
  <c r="CI181" i="23"/>
  <c r="CI268" i="22"/>
  <c r="CI119" i="23"/>
  <c r="CI206" i="22"/>
  <c r="CI163" i="21"/>
  <c r="CI110" i="22" s="1"/>
  <c r="CI49" i="23"/>
  <c r="CI85" i="22"/>
  <c r="CI15" i="22"/>
  <c r="CI12" i="23"/>
  <c r="CI315" i="21"/>
  <c r="CI133" i="23"/>
  <c r="CI220" i="22"/>
  <c r="CG426" i="21"/>
  <c r="CH390" i="21"/>
  <c r="CH284" i="22" s="1"/>
  <c r="CJ499" i="20"/>
  <c r="CJ495" i="20"/>
  <c r="CJ491" i="20"/>
  <c r="CJ487" i="20"/>
  <c r="CJ483" i="20"/>
  <c r="CJ479" i="20"/>
  <c r="CJ475" i="20"/>
  <c r="CJ471" i="20"/>
  <c r="CJ467" i="20"/>
  <c r="CJ497" i="20"/>
  <c r="CJ493" i="20"/>
  <c r="CJ489" i="20"/>
  <c r="CJ485" i="20"/>
  <c r="CJ481" i="20"/>
  <c r="CJ477" i="20"/>
  <c r="CJ473" i="20"/>
  <c r="CJ469" i="20"/>
  <c r="CJ465" i="20"/>
  <c r="CJ496" i="20"/>
  <c r="CJ488" i="20"/>
  <c r="CJ480" i="20"/>
  <c r="CJ472" i="20"/>
  <c r="CJ464" i="20"/>
  <c r="CJ460" i="20"/>
  <c r="CJ456" i="20"/>
  <c r="CJ452" i="20"/>
  <c r="CJ448" i="20"/>
  <c r="CJ444" i="20"/>
  <c r="CJ498" i="20"/>
  <c r="CJ490" i="20"/>
  <c r="CJ482" i="20"/>
  <c r="CJ474" i="20"/>
  <c r="CJ466" i="20"/>
  <c r="CJ461" i="20"/>
  <c r="CJ457" i="20"/>
  <c r="CJ453" i="20"/>
  <c r="CJ449" i="20"/>
  <c r="CJ445" i="20"/>
  <c r="CJ500" i="20"/>
  <c r="CJ492" i="20"/>
  <c r="CJ484" i="20"/>
  <c r="CJ476" i="20"/>
  <c r="CJ468" i="20"/>
  <c r="CJ462" i="20"/>
  <c r="CJ458" i="20"/>
  <c r="CJ454" i="20"/>
  <c r="CJ450" i="20"/>
  <c r="CJ446" i="20"/>
  <c r="CJ451" i="20"/>
  <c r="CJ440" i="20"/>
  <c r="CJ436" i="20"/>
  <c r="CJ486" i="20"/>
  <c r="CJ447" i="20"/>
  <c r="CJ443" i="20"/>
  <c r="CJ441" i="20"/>
  <c r="CJ437" i="20"/>
  <c r="CJ470" i="20"/>
  <c r="CJ494" i="20"/>
  <c r="CJ442" i="20"/>
  <c r="CJ438" i="20"/>
  <c r="CJ478" i="20"/>
  <c r="CJ459" i="20"/>
  <c r="CJ439" i="20"/>
  <c r="CJ435" i="20"/>
  <c r="CJ463" i="20"/>
  <c r="CJ434" i="20"/>
  <c r="CJ430" i="20"/>
  <c r="CJ426" i="20"/>
  <c r="CJ422" i="20"/>
  <c r="CJ418" i="20"/>
  <c r="CJ414" i="20"/>
  <c r="CJ410" i="20"/>
  <c r="CJ406" i="20"/>
  <c r="CJ455" i="20"/>
  <c r="CJ431" i="20"/>
  <c r="CJ427" i="20"/>
  <c r="CJ423" i="20"/>
  <c r="CJ419" i="20"/>
  <c r="CJ415" i="20"/>
  <c r="CJ411" i="20"/>
  <c r="CJ432" i="20"/>
  <c r="CJ428" i="20"/>
  <c r="CJ424" i="20"/>
  <c r="CJ420" i="20"/>
  <c r="CJ416" i="20"/>
  <c r="CJ412" i="20"/>
  <c r="CJ408" i="20"/>
  <c r="CJ404" i="20"/>
  <c r="CJ433" i="20"/>
  <c r="CJ400" i="20"/>
  <c r="CJ396" i="20"/>
  <c r="CJ392" i="20"/>
  <c r="CJ388" i="20"/>
  <c r="CJ384" i="20"/>
  <c r="CJ380" i="20"/>
  <c r="CJ429" i="20"/>
  <c r="CJ403" i="20"/>
  <c r="CJ425" i="20"/>
  <c r="CJ401" i="20"/>
  <c r="CJ397" i="20"/>
  <c r="CJ393" i="20"/>
  <c r="CJ389" i="20"/>
  <c r="CJ385" i="20"/>
  <c r="CJ421" i="20"/>
  <c r="CJ405" i="20"/>
  <c r="CJ417" i="20"/>
  <c r="CJ402" i="20"/>
  <c r="CJ398" i="20"/>
  <c r="CJ394" i="20"/>
  <c r="CJ390" i="20"/>
  <c r="CJ386" i="20"/>
  <c r="CJ382" i="20"/>
  <c r="CJ378" i="20"/>
  <c r="CJ399" i="20"/>
  <c r="CJ395" i="20"/>
  <c r="CJ391" i="20"/>
  <c r="CJ387" i="20"/>
  <c r="CJ383" i="20"/>
  <c r="CJ379" i="20"/>
  <c r="CJ375" i="20"/>
  <c r="CJ371" i="20"/>
  <c r="CJ367" i="20"/>
  <c r="CJ363" i="20"/>
  <c r="CJ359" i="20"/>
  <c r="CJ355" i="20"/>
  <c r="CJ409" i="20"/>
  <c r="CJ407" i="20"/>
  <c r="CJ381" i="20"/>
  <c r="CJ376" i="20"/>
  <c r="CJ372" i="20"/>
  <c r="CJ368" i="20"/>
  <c r="CJ364" i="20"/>
  <c r="CJ360" i="20"/>
  <c r="CJ356" i="20"/>
  <c r="CJ352" i="20"/>
  <c r="CJ413" i="20"/>
  <c r="CJ373" i="20"/>
  <c r="CJ369" i="20"/>
  <c r="CJ365" i="20"/>
  <c r="CJ361" i="20"/>
  <c r="CJ357" i="20"/>
  <c r="CJ353" i="20"/>
  <c r="CJ374" i="20"/>
  <c r="CJ370" i="20"/>
  <c r="CJ366" i="20"/>
  <c r="CJ362" i="20"/>
  <c r="CJ358" i="20"/>
  <c r="CJ354" i="20"/>
  <c r="CJ377" i="20"/>
  <c r="CJ350" i="20"/>
  <c r="CJ346" i="20"/>
  <c r="CJ342" i="20"/>
  <c r="CJ338" i="20"/>
  <c r="CJ334" i="20"/>
  <c r="CJ330" i="20"/>
  <c r="CJ326" i="20"/>
  <c r="CJ351" i="20"/>
  <c r="CJ347" i="20"/>
  <c r="CJ343" i="20"/>
  <c r="CJ339" i="20"/>
  <c r="CJ335" i="20"/>
  <c r="CJ348" i="20"/>
  <c r="CJ345" i="20"/>
  <c r="CJ333" i="20"/>
  <c r="CJ325" i="20"/>
  <c r="CJ321" i="20"/>
  <c r="CJ317" i="20"/>
  <c r="CJ313" i="20"/>
  <c r="CJ309" i="20"/>
  <c r="CJ305" i="20"/>
  <c r="CJ301" i="20"/>
  <c r="CJ297" i="20"/>
  <c r="CJ344" i="20"/>
  <c r="CJ341" i="20"/>
  <c r="CJ327" i="20"/>
  <c r="CJ322" i="20"/>
  <c r="CJ318" i="20"/>
  <c r="CJ314" i="20"/>
  <c r="CJ310" i="20"/>
  <c r="CJ306" i="20"/>
  <c r="CJ302" i="20"/>
  <c r="CJ340" i="20"/>
  <c r="CJ337" i="20"/>
  <c r="CJ328" i="20"/>
  <c r="CJ349" i="20"/>
  <c r="CJ336" i="20"/>
  <c r="CJ331" i="20"/>
  <c r="CJ295" i="20"/>
  <c r="CJ293" i="20"/>
  <c r="CJ289" i="20"/>
  <c r="CJ285" i="20"/>
  <c r="CJ281" i="20"/>
  <c r="CJ277" i="20"/>
  <c r="CJ273" i="20"/>
  <c r="CJ269" i="20"/>
  <c r="CJ265" i="20"/>
  <c r="CJ261" i="20"/>
  <c r="CJ257" i="20"/>
  <c r="CJ253" i="20"/>
  <c r="CJ249" i="20"/>
  <c r="CJ245" i="20"/>
  <c r="CJ241" i="20"/>
  <c r="CJ237" i="20"/>
  <c r="CJ329" i="20"/>
  <c r="CJ323" i="20"/>
  <c r="CJ320" i="20"/>
  <c r="CJ307" i="20"/>
  <c r="CJ304" i="20"/>
  <c r="CJ299" i="20"/>
  <c r="CJ290" i="20"/>
  <c r="CJ286" i="20"/>
  <c r="CJ282" i="20"/>
  <c r="CJ278" i="20"/>
  <c r="CJ274" i="20"/>
  <c r="CJ270" i="20"/>
  <c r="CJ266" i="20"/>
  <c r="CJ262" i="20"/>
  <c r="CJ258" i="20"/>
  <c r="CJ254" i="20"/>
  <c r="CJ250" i="20"/>
  <c r="CJ246" i="20"/>
  <c r="CJ242" i="20"/>
  <c r="CJ238" i="20"/>
  <c r="CJ332" i="20"/>
  <c r="CJ319" i="20"/>
  <c r="CJ316" i="20"/>
  <c r="CJ303" i="20"/>
  <c r="CJ294" i="20"/>
  <c r="CJ298" i="20"/>
  <c r="CJ296" i="20"/>
  <c r="CJ291" i="20"/>
  <c r="CJ287" i="20"/>
  <c r="CJ283" i="20"/>
  <c r="CJ279" i="20"/>
  <c r="CJ275" i="20"/>
  <c r="CJ271" i="20"/>
  <c r="CJ267" i="20"/>
  <c r="CJ263" i="20"/>
  <c r="CJ259" i="20"/>
  <c r="CJ255" i="20"/>
  <c r="CJ251" i="20"/>
  <c r="CJ247" i="20"/>
  <c r="CJ243" i="20"/>
  <c r="CJ239" i="20"/>
  <c r="CJ235" i="20"/>
  <c r="CJ315" i="20"/>
  <c r="CJ312" i="20"/>
  <c r="CJ300" i="20"/>
  <c r="CJ268" i="20"/>
  <c r="CJ231" i="20"/>
  <c r="CJ227" i="20"/>
  <c r="CJ223" i="20"/>
  <c r="CJ219" i="20"/>
  <c r="CJ215" i="20"/>
  <c r="CJ209" i="20"/>
  <c r="CJ244" i="20"/>
  <c r="CJ208" i="20"/>
  <c r="CJ311" i="20"/>
  <c r="CJ264" i="20"/>
  <c r="CJ213" i="20"/>
  <c r="CJ206" i="20"/>
  <c r="CJ203" i="20"/>
  <c r="CJ234" i="20"/>
  <c r="CJ226" i="20"/>
  <c r="CJ292" i="20"/>
  <c r="CJ260" i="20"/>
  <c r="CJ232" i="20"/>
  <c r="CJ228" i="20"/>
  <c r="CJ224" i="20"/>
  <c r="CJ220" i="20"/>
  <c r="CJ216" i="20"/>
  <c r="CJ210" i="20"/>
  <c r="CJ230" i="20"/>
  <c r="CJ222" i="20"/>
  <c r="CJ212" i="20"/>
  <c r="CJ308" i="20"/>
  <c r="CJ288" i="20"/>
  <c r="CJ256" i="20"/>
  <c r="CJ214" i="20"/>
  <c r="CJ204" i="20"/>
  <c r="CJ276" i="20"/>
  <c r="CJ284" i="20"/>
  <c r="CJ252" i="20"/>
  <c r="CJ240" i="20"/>
  <c r="CJ233" i="20"/>
  <c r="CJ229" i="20"/>
  <c r="CJ225" i="20"/>
  <c r="CJ221" i="20"/>
  <c r="CJ217" i="20"/>
  <c r="CJ211" i="20"/>
  <c r="CJ207" i="20"/>
  <c r="CJ324" i="20"/>
  <c r="CJ280" i="20"/>
  <c r="CJ248" i="20"/>
  <c r="CJ201" i="20"/>
  <c r="CJ218" i="20"/>
  <c r="CJ200" i="20"/>
  <c r="CJ205" i="20"/>
  <c r="CJ236" i="20"/>
  <c r="CJ202" i="20"/>
  <c r="CJ272" i="20"/>
  <c r="CD95" i="23"/>
  <c r="CD277" i="21"/>
  <c r="CD359" i="21"/>
  <c r="CD375" i="21"/>
  <c r="CD182" i="22"/>
  <c r="CF328" i="21"/>
  <c r="CF227" i="22"/>
  <c r="CF140" i="23"/>
  <c r="CA286" i="22"/>
  <c r="CA196" i="23"/>
  <c r="CA386" i="21"/>
  <c r="CJ354" i="21"/>
  <c r="CJ357" i="21" s="1"/>
  <c r="CJ337" i="21"/>
  <c r="CJ332" i="21"/>
  <c r="CJ319" i="21"/>
  <c r="CJ303" i="21"/>
  <c r="CJ293" i="21"/>
  <c r="CJ300" i="21"/>
  <c r="CJ172" i="21"/>
  <c r="CJ119" i="22" s="1"/>
  <c r="CJ150" i="21"/>
  <c r="CJ195" i="21" s="1"/>
  <c r="CJ141" i="21"/>
  <c r="CJ186" i="21" s="1"/>
  <c r="CJ140" i="21"/>
  <c r="CJ185" i="21" s="1"/>
  <c r="CJ120" i="21"/>
  <c r="CJ115" i="21"/>
  <c r="CJ100" i="21"/>
  <c r="CJ355" i="21"/>
  <c r="CJ333" i="21"/>
  <c r="CJ307" i="21"/>
  <c r="CJ290" i="21"/>
  <c r="CJ288" i="21"/>
  <c r="CJ155" i="21"/>
  <c r="CJ200" i="21" s="1"/>
  <c r="CJ142" i="21"/>
  <c r="CJ187" i="21" s="1"/>
  <c r="CJ131" i="21"/>
  <c r="CJ128" i="21"/>
  <c r="CJ363" i="21"/>
  <c r="CJ99" i="21"/>
  <c r="CJ369" i="21"/>
  <c r="CJ381" i="21"/>
  <c r="CJ353" i="21"/>
  <c r="CJ339" i="21"/>
  <c r="CJ335" i="21"/>
  <c r="CJ301" i="21"/>
  <c r="CJ295" i="21"/>
  <c r="CJ151" i="21"/>
  <c r="CJ196" i="21" s="1"/>
  <c r="CJ138" i="21"/>
  <c r="CJ183" i="21" s="1"/>
  <c r="CJ127" i="21"/>
  <c r="CJ121" i="21"/>
  <c r="CJ379" i="21"/>
  <c r="CJ98" i="21"/>
  <c r="CJ372" i="21"/>
  <c r="CJ373" i="21"/>
  <c r="CJ306" i="21"/>
  <c r="CJ297" i="21"/>
  <c r="CJ159" i="21"/>
  <c r="CJ106" i="22" s="1"/>
  <c r="CJ152" i="21"/>
  <c r="CJ197" i="21" s="1"/>
  <c r="CJ147" i="21"/>
  <c r="CJ192" i="21" s="1"/>
  <c r="CJ135" i="21"/>
  <c r="CJ133" i="21"/>
  <c r="CJ117" i="21"/>
  <c r="CJ97" i="21"/>
  <c r="CJ370" i="21"/>
  <c r="CJ324" i="21"/>
  <c r="CJ314" i="21"/>
  <c r="CJ310" i="21"/>
  <c r="CJ15" i="21"/>
  <c r="CJ292" i="21"/>
  <c r="CJ165" i="21"/>
  <c r="CJ112" i="22" s="1"/>
  <c r="CJ148" i="21"/>
  <c r="CJ193" i="21" s="1"/>
  <c r="CJ143" i="21"/>
  <c r="CJ188" i="21" s="1"/>
  <c r="CJ136" i="21"/>
  <c r="CJ181" i="21" s="1"/>
  <c r="CJ125" i="21"/>
  <c r="CJ122" i="21"/>
  <c r="CJ70" i="21"/>
  <c r="CJ322" i="21"/>
  <c r="CJ309" i="21"/>
  <c r="CJ291" i="21"/>
  <c r="CJ96" i="21"/>
  <c r="CJ153" i="21"/>
  <c r="CJ198" i="21" s="1"/>
  <c r="CJ139" i="21"/>
  <c r="CJ184" i="21" s="1"/>
  <c r="CJ130" i="21"/>
  <c r="CJ132" i="21"/>
  <c r="CJ118" i="21"/>
  <c r="CJ371" i="21"/>
  <c r="CJ374" i="21" s="1"/>
  <c r="CJ356" i="21"/>
  <c r="CJ352" i="21"/>
  <c r="CJ347" i="21"/>
  <c r="CJ340" i="21"/>
  <c r="CJ317" i="21"/>
  <c r="CJ302" i="21"/>
  <c r="CJ284" i="21"/>
  <c r="CJ287" i="21"/>
  <c r="CJ289" i="21"/>
  <c r="CJ62" i="21"/>
  <c r="CJ180" i="21"/>
  <c r="CJ127" i="22" s="1"/>
  <c r="CJ149" i="21"/>
  <c r="CJ194" i="21" s="1"/>
  <c r="CJ146" i="21"/>
  <c r="CJ137" i="21"/>
  <c r="CJ182" i="21" s="1"/>
  <c r="CJ123" i="21"/>
  <c r="CJ114" i="21"/>
  <c r="CJ331" i="21"/>
  <c r="CJ308" i="21"/>
  <c r="CJ296" i="21"/>
  <c r="CJ221" i="21"/>
  <c r="CJ258" i="21" s="1"/>
  <c r="CJ166" i="22" s="1"/>
  <c r="CJ207" i="21"/>
  <c r="CJ92" i="21"/>
  <c r="CJ84" i="21"/>
  <c r="CJ60" i="21"/>
  <c r="CJ68" i="21"/>
  <c r="CJ35" i="22" s="1"/>
  <c r="CJ51" i="21"/>
  <c r="CJ32" i="21"/>
  <c r="CJ31" i="21"/>
  <c r="CJ43" i="21"/>
  <c r="CJ20" i="21"/>
  <c r="CJ20" i="22" s="1"/>
  <c r="CJ318" i="21"/>
  <c r="CJ294" i="21"/>
  <c r="CJ191" i="21"/>
  <c r="CJ128" i="22" s="1"/>
  <c r="CJ154" i="21"/>
  <c r="CJ199" i="21" s="1"/>
  <c r="CJ230" i="21"/>
  <c r="CJ267" i="21" s="1"/>
  <c r="CJ175" i="22" s="1"/>
  <c r="CJ215" i="21"/>
  <c r="CJ208" i="21"/>
  <c r="CJ90" i="21"/>
  <c r="CJ85" i="21"/>
  <c r="CJ13" i="21"/>
  <c r="CJ61" i="21"/>
  <c r="CJ67" i="21"/>
  <c r="CJ58" i="21"/>
  <c r="CJ50" i="21"/>
  <c r="CJ33" i="21"/>
  <c r="CJ45" i="21"/>
  <c r="CJ144" i="21"/>
  <c r="CJ189" i="21" s="1"/>
  <c r="CJ229" i="21"/>
  <c r="CJ266" i="21" s="1"/>
  <c r="CJ174" i="22" s="1"/>
  <c r="CJ216" i="21"/>
  <c r="CJ212" i="21"/>
  <c r="CJ257" i="21"/>
  <c r="CJ244" i="21"/>
  <c r="CJ54" i="21"/>
  <c r="CJ34" i="21"/>
  <c r="CJ42" i="21"/>
  <c r="CJ72" i="21"/>
  <c r="CJ345" i="21"/>
  <c r="CJ338" i="21"/>
  <c r="CJ129" i="21"/>
  <c r="CJ232" i="21"/>
  <c r="CJ269" i="21" s="1"/>
  <c r="CJ177" i="22" s="1"/>
  <c r="CJ214" i="21"/>
  <c r="CJ204" i="21"/>
  <c r="CJ82" i="21"/>
  <c r="CJ75" i="21"/>
  <c r="CJ53" i="21"/>
  <c r="CJ35" i="21"/>
  <c r="CJ44" i="21"/>
  <c r="CJ124" i="21"/>
  <c r="CJ108" i="21"/>
  <c r="CJ231" i="21"/>
  <c r="CJ268" i="21" s="1"/>
  <c r="CJ176" i="22" s="1"/>
  <c r="CJ209" i="21"/>
  <c r="CJ205" i="21"/>
  <c r="CJ12" i="21"/>
  <c r="CJ80" i="21"/>
  <c r="CJ52" i="21"/>
  <c r="CJ36" i="21"/>
  <c r="CJ46" i="21"/>
  <c r="CJ396" i="21"/>
  <c r="CJ290" i="22" s="1"/>
  <c r="CJ367" i="21"/>
  <c r="CJ95" i="21"/>
  <c r="CJ116" i="21"/>
  <c r="CJ109" i="21"/>
  <c r="CJ227" i="21"/>
  <c r="CJ210" i="21"/>
  <c r="CJ93" i="21"/>
  <c r="CJ264" i="21"/>
  <c r="CJ77" i="21"/>
  <c r="CJ56" i="21"/>
  <c r="CJ27" i="21"/>
  <c r="CJ39" i="21"/>
  <c r="CJ47" i="21"/>
  <c r="CJ365" i="21"/>
  <c r="CJ329" i="21"/>
  <c r="CJ305" i="21"/>
  <c r="CJ220" i="21"/>
  <c r="CJ213" i="21"/>
  <c r="CJ91" i="21"/>
  <c r="CJ79" i="21"/>
  <c r="CJ55" i="21"/>
  <c r="CJ24" i="21"/>
  <c r="CJ25" i="21"/>
  <c r="CJ40" i="21"/>
  <c r="CJ417" i="21" s="1"/>
  <c r="CJ19" i="21"/>
  <c r="CJ19" i="22" s="1"/>
  <c r="CJ74" i="21"/>
  <c r="CJ228" i="21"/>
  <c r="CJ265" i="21" s="1"/>
  <c r="CJ173" i="22" s="1"/>
  <c r="CJ211" i="21"/>
  <c r="CJ86" i="21"/>
  <c r="CJ28" i="21"/>
  <c r="CJ17" i="21"/>
  <c r="CJ26" i="21"/>
  <c r="CJ18" i="21"/>
  <c r="CJ18" i="22" s="1"/>
  <c r="CJ57" i="21"/>
  <c r="CJ41" i="21"/>
  <c r="CJ397" i="21"/>
  <c r="CJ291" i="22" s="1"/>
  <c r="CJ89" i="21"/>
  <c r="CJ78" i="21"/>
  <c r="CJ73" i="21"/>
  <c r="CJ395" i="21"/>
  <c r="CJ289" i="22" s="1"/>
  <c r="CJ76" i="21"/>
  <c r="CJ394" i="21"/>
  <c r="CJ241" i="22"/>
  <c r="CJ230" i="22"/>
  <c r="CJ237" i="22"/>
  <c r="CJ262" i="22"/>
  <c r="CJ239" i="22"/>
  <c r="CJ251" i="22"/>
  <c r="CJ228" i="22"/>
  <c r="CJ235" i="22"/>
  <c r="CJ275" i="22"/>
  <c r="CH256" i="21"/>
  <c r="CH255" i="21"/>
  <c r="CH263" i="21"/>
  <c r="CH280" i="21"/>
  <c r="CH362" i="21"/>
  <c r="CH378" i="21"/>
  <c r="CH82" i="23"/>
  <c r="CH272" i="21"/>
  <c r="CH149" i="22"/>
  <c r="CH22" i="21"/>
  <c r="CH9" i="21" s="1"/>
  <c r="CH327" i="22"/>
  <c r="CH465" i="21"/>
  <c r="CH220" i="23"/>
  <c r="CH338" i="22"/>
  <c r="CI430" i="21"/>
  <c r="CI245" i="22"/>
  <c r="CI158" i="23"/>
  <c r="CI65" i="23"/>
  <c r="CI66" i="23" s="1"/>
  <c r="CI132" i="22"/>
  <c r="CI133" i="22" s="1"/>
  <c r="CI206" i="21"/>
  <c r="CI242" i="21"/>
  <c r="CI67" i="23"/>
  <c r="CI134" i="22"/>
  <c r="CI42" i="22"/>
  <c r="CI452" i="21"/>
  <c r="CI313" i="22" s="1"/>
  <c r="CI177" i="21"/>
  <c r="CI57" i="23"/>
  <c r="CI99" i="22"/>
  <c r="CI31" i="23"/>
  <c r="CI62" i="22"/>
  <c r="CI177" i="23"/>
  <c r="CI264" i="22"/>
  <c r="CI107" i="23"/>
  <c r="CI194" i="22"/>
  <c r="CI35" i="23"/>
  <c r="CI66" i="22"/>
  <c r="CI476" i="21"/>
  <c r="CI112" i="23"/>
  <c r="CI199" i="22"/>
  <c r="CI125" i="23"/>
  <c r="CI212" i="22"/>
  <c r="CI246" i="22"/>
  <c r="CI159" i="23"/>
  <c r="CG131" i="23"/>
  <c r="CG218" i="22"/>
  <c r="CG321" i="21"/>
  <c r="CG296" i="22"/>
  <c r="CG201" i="23"/>
  <c r="CJ3" i="21"/>
  <c r="CJ3" i="23"/>
  <c r="CJ3" i="22"/>
  <c r="CJ4" i="21"/>
  <c r="CJ4" i="23"/>
  <c r="CJ4" i="22"/>
  <c r="BB4" i="21"/>
  <c r="BB4" i="23"/>
  <c r="BB4" i="22"/>
  <c r="CJ13" i="20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4" i="3"/>
  <c r="BC3" i="3"/>
  <c r="CJ6" i="20"/>
  <c r="CJ4" i="20"/>
  <c r="CL5" i="3"/>
  <c r="CK5" i="14"/>
  <c r="CK5" i="20"/>
  <c r="CJ424" i="21" l="1"/>
  <c r="CJ421" i="21"/>
  <c r="CI463" i="21"/>
  <c r="CI324" i="22" s="1"/>
  <c r="CI432" i="21"/>
  <c r="CH400" i="21"/>
  <c r="CI415" i="21"/>
  <c r="CI296" i="22" s="1"/>
  <c r="CI408" i="21"/>
  <c r="CI389" i="21"/>
  <c r="CH460" i="21"/>
  <c r="CH213" i="23" s="1"/>
  <c r="CH426" i="21"/>
  <c r="CH297" i="22" s="1"/>
  <c r="CJ422" i="21"/>
  <c r="CJ423" i="21"/>
  <c r="CI413" i="21"/>
  <c r="CH8" i="21"/>
  <c r="CH9" i="23"/>
  <c r="CH9" i="22"/>
  <c r="CJ15" i="22"/>
  <c r="CJ12" i="23"/>
  <c r="CJ112" i="23"/>
  <c r="CJ199" i="22"/>
  <c r="CH321" i="22"/>
  <c r="CH388" i="21"/>
  <c r="CH283" i="22"/>
  <c r="CL5" i="22"/>
  <c r="CL5" i="23"/>
  <c r="CL157" i="3"/>
  <c r="CL161" i="3"/>
  <c r="CL236" i="21" s="1"/>
  <c r="CL273" i="21" s="1"/>
  <c r="CL159" i="3"/>
  <c r="CL155" i="3"/>
  <c r="CL149" i="3"/>
  <c r="CL147" i="3"/>
  <c r="CL151" i="3"/>
  <c r="CL153" i="3"/>
  <c r="CL7" i="3" s="1"/>
  <c r="CL124" i="3"/>
  <c r="CL107" i="3"/>
  <c r="CL99" i="3"/>
  <c r="CL76" i="3"/>
  <c r="CL61" i="3"/>
  <c r="CL59" i="3"/>
  <c r="CL57" i="3"/>
  <c r="CL55" i="3"/>
  <c r="CL40" i="3"/>
  <c r="CL38" i="3"/>
  <c r="CL36" i="3"/>
  <c r="CL34" i="3"/>
  <c r="CL32" i="3"/>
  <c r="CL137" i="3"/>
  <c r="CL134" i="3"/>
  <c r="CL127" i="3"/>
  <c r="CL102" i="3"/>
  <c r="CL79" i="3"/>
  <c r="CL29" i="3"/>
  <c r="CL140" i="3"/>
  <c r="CL130" i="3"/>
  <c r="CL122" i="3"/>
  <c r="CL105" i="3"/>
  <c r="CL95" i="3"/>
  <c r="CL93" i="3"/>
  <c r="CL91" i="3"/>
  <c r="CL89" i="3"/>
  <c r="CL87" i="3"/>
  <c r="CL50" i="3"/>
  <c r="CL48" i="3"/>
  <c r="CL46" i="3"/>
  <c r="CL44" i="3"/>
  <c r="CL42" i="3"/>
  <c r="CL135" i="3"/>
  <c r="CL125" i="3"/>
  <c r="CL117" i="3"/>
  <c r="CL115" i="3"/>
  <c r="CL113" i="3"/>
  <c r="CL111" i="3"/>
  <c r="CL109" i="3"/>
  <c r="CL100" i="3"/>
  <c r="CL84" i="3"/>
  <c r="CL82" i="3"/>
  <c r="CL77" i="3"/>
  <c r="CL73" i="3"/>
  <c r="CL71" i="3"/>
  <c r="CL69" i="3"/>
  <c r="CL67" i="3"/>
  <c r="CL65" i="3"/>
  <c r="CL138" i="3"/>
  <c r="CL132" i="3"/>
  <c r="CL128" i="3"/>
  <c r="CL103" i="3"/>
  <c r="CL80" i="3"/>
  <c r="CL62" i="3"/>
  <c r="CL60" i="3"/>
  <c r="CL58" i="3"/>
  <c r="CL56" i="3"/>
  <c r="CL54" i="3"/>
  <c r="CL39" i="3"/>
  <c r="CL37" i="3"/>
  <c r="CL35" i="3"/>
  <c r="CL33" i="3"/>
  <c r="CL28" i="3"/>
  <c r="CL143" i="3"/>
  <c r="CL141" i="3"/>
  <c r="CL123" i="3"/>
  <c r="CL98" i="3"/>
  <c r="CL106" i="3"/>
  <c r="CL20" i="3"/>
  <c r="CL25" i="3"/>
  <c r="CL112" i="3"/>
  <c r="CL45" i="3"/>
  <c r="CL21" i="3"/>
  <c r="CL23" i="3"/>
  <c r="CL26" i="3"/>
  <c r="CL51" i="3"/>
  <c r="CL5" i="21"/>
  <c r="CL136" i="3"/>
  <c r="CL133" i="3"/>
  <c r="CL126" i="3"/>
  <c r="CL94" i="3"/>
  <c r="CL83" i="3"/>
  <c r="CL72" i="3"/>
  <c r="CL118" i="3"/>
  <c r="CL90" i="3"/>
  <c r="CL68" i="3"/>
  <c r="CL139" i="3"/>
  <c r="CL129" i="3"/>
  <c r="CL116" i="3"/>
  <c r="CL88" i="3"/>
  <c r="CL66" i="3"/>
  <c r="CL49" i="3"/>
  <c r="CL24" i="3"/>
  <c r="CL110" i="3"/>
  <c r="CL78" i="3"/>
  <c r="CL43" i="3"/>
  <c r="CL121" i="3"/>
  <c r="CL101" i="3"/>
  <c r="CL92" i="3"/>
  <c r="CL81" i="3"/>
  <c r="CL70" i="3"/>
  <c r="CL27" i="3"/>
  <c r="CL22" i="3"/>
  <c r="CL114" i="3"/>
  <c r="CL104" i="3"/>
  <c r="CL86" i="3"/>
  <c r="CL64" i="3"/>
  <c r="CL47" i="3"/>
  <c r="CH214" i="23"/>
  <c r="CH326" i="22"/>
  <c r="CJ40" i="22"/>
  <c r="CJ450" i="21"/>
  <c r="CJ311" i="22" s="1"/>
  <c r="CJ17" i="22"/>
  <c r="CJ16" i="21"/>
  <c r="CJ60" i="22"/>
  <c r="CJ470" i="21"/>
  <c r="CJ331" i="22" s="1"/>
  <c r="CJ111" i="21"/>
  <c r="CJ42" i="23"/>
  <c r="CJ75" i="22"/>
  <c r="CJ251" i="21"/>
  <c r="CJ159" i="22" s="1"/>
  <c r="CJ74" i="23"/>
  <c r="CJ141" i="22"/>
  <c r="CJ245" i="21"/>
  <c r="CJ153" i="22" s="1"/>
  <c r="CJ68" i="23"/>
  <c r="CJ135" i="22"/>
  <c r="CJ420" i="21"/>
  <c r="CJ67" i="23"/>
  <c r="CJ134" i="22"/>
  <c r="CJ61" i="23"/>
  <c r="CJ103" i="22"/>
  <c r="CJ136" i="23"/>
  <c r="CJ223" i="22"/>
  <c r="CJ316" i="21"/>
  <c r="CJ175" i="21"/>
  <c r="CJ122" i="22" s="1"/>
  <c r="CJ55" i="23"/>
  <c r="CJ97" i="22"/>
  <c r="CJ167" i="21"/>
  <c r="CJ114" i="22" s="1"/>
  <c r="CJ89" i="22"/>
  <c r="CJ216" i="22"/>
  <c r="CJ129" i="23"/>
  <c r="CJ186" i="23"/>
  <c r="CJ273" i="22"/>
  <c r="CJ245" i="22"/>
  <c r="CJ158" i="23"/>
  <c r="CJ160" i="21"/>
  <c r="CJ107" i="22" s="1"/>
  <c r="CJ46" i="23"/>
  <c r="CJ82" i="22"/>
  <c r="CJ122" i="23"/>
  <c r="CJ209" i="22"/>
  <c r="CI11" i="23"/>
  <c r="CI11" i="22"/>
  <c r="CG9" i="22"/>
  <c r="CG8" i="21"/>
  <c r="CG9" i="23"/>
  <c r="CI135" i="23"/>
  <c r="CI222" i="22"/>
  <c r="CI322" i="22"/>
  <c r="CK188" i="23"/>
  <c r="CK150" i="23"/>
  <c r="CK175" i="23"/>
  <c r="CK141" i="23"/>
  <c r="CK164" i="23"/>
  <c r="CK143" i="23"/>
  <c r="CK148" i="23"/>
  <c r="CK152" i="23"/>
  <c r="CK154" i="23"/>
  <c r="CC187" i="23"/>
  <c r="CC274" i="22"/>
  <c r="CC392" i="21"/>
  <c r="CK215" i="14"/>
  <c r="CJ26" i="23"/>
  <c r="CJ37" i="22"/>
  <c r="CJ447" i="21"/>
  <c r="CJ98" i="22"/>
  <c r="CJ176" i="21"/>
  <c r="CJ123" i="22" s="1"/>
  <c r="CJ56" i="23"/>
  <c r="CG195" i="23"/>
  <c r="CG282" i="22"/>
  <c r="CJ45" i="22"/>
  <c r="CJ455" i="21"/>
  <c r="CJ316" i="22" s="1"/>
  <c r="CJ23" i="21"/>
  <c r="CJ247" i="21"/>
  <c r="CJ155" i="22" s="1"/>
  <c r="CJ70" i="23"/>
  <c r="CJ137" i="22"/>
  <c r="CJ91" i="22"/>
  <c r="CJ169" i="21"/>
  <c r="CJ116" i="22" s="1"/>
  <c r="CJ85" i="23"/>
  <c r="CJ152" i="22"/>
  <c r="CJ49" i="21"/>
  <c r="CJ427" i="21"/>
  <c r="CJ75" i="23"/>
  <c r="CJ142" i="22"/>
  <c r="CJ252" i="21"/>
  <c r="CJ160" i="22" s="1"/>
  <c r="CJ30" i="21"/>
  <c r="CJ159" i="23"/>
  <c r="CJ246" i="22"/>
  <c r="CJ170" i="21"/>
  <c r="CJ117" i="22" s="1"/>
  <c r="CJ92" i="22"/>
  <c r="CJ315" i="21"/>
  <c r="CJ133" i="23"/>
  <c r="CJ220" i="22"/>
  <c r="CJ166" i="21"/>
  <c r="CJ113" i="22" s="1"/>
  <c r="CJ88" i="22"/>
  <c r="CJ51" i="23"/>
  <c r="CJ87" i="22"/>
  <c r="CJ138" i="23"/>
  <c r="CJ225" i="22"/>
  <c r="CI221" i="22"/>
  <c r="CI134" i="23"/>
  <c r="CI24" i="22"/>
  <c r="CI16" i="23"/>
  <c r="CI283" i="22"/>
  <c r="CI283" i="21"/>
  <c r="CI78" i="22"/>
  <c r="CI217" i="23"/>
  <c r="CI335" i="22"/>
  <c r="CI38" i="22"/>
  <c r="CI27" i="23"/>
  <c r="CH23" i="23"/>
  <c r="CH31" i="22"/>
  <c r="CI334" i="22"/>
  <c r="CI216" i="23"/>
  <c r="CI225" i="21"/>
  <c r="CI234" i="21" s="1"/>
  <c r="CI237" i="21" s="1"/>
  <c r="CI78" i="23"/>
  <c r="CI145" i="22"/>
  <c r="CH407" i="21"/>
  <c r="CH399" i="21" s="1"/>
  <c r="CJ57" i="22"/>
  <c r="CJ467" i="21"/>
  <c r="CJ328" i="22" s="1"/>
  <c r="CJ102" i="22"/>
  <c r="CJ60" i="23"/>
  <c r="CH262" i="21"/>
  <c r="CH86" i="23"/>
  <c r="CH163" i="22"/>
  <c r="CJ56" i="22"/>
  <c r="CJ466" i="21"/>
  <c r="CJ88" i="21"/>
  <c r="CJ53" i="22"/>
  <c r="CJ463" i="21"/>
  <c r="CJ324" i="22" s="1"/>
  <c r="CJ174" i="21"/>
  <c r="CJ54" i="23"/>
  <c r="CJ96" i="22"/>
  <c r="CJ88" i="23"/>
  <c r="CJ165" i="22"/>
  <c r="CJ115" i="23"/>
  <c r="CJ202" i="22"/>
  <c r="CJ253" i="22"/>
  <c r="CJ166" i="23"/>
  <c r="CJ94" i="22"/>
  <c r="CJ52" i="23"/>
  <c r="CJ107" i="23"/>
  <c r="CJ194" i="22"/>
  <c r="CJ238" i="22"/>
  <c r="CJ151" i="23"/>
  <c r="CF344" i="21"/>
  <c r="CF147" i="23"/>
  <c r="CF234" i="22"/>
  <c r="CI428" i="21"/>
  <c r="CG89" i="23"/>
  <c r="CG170" i="22"/>
  <c r="CG271" i="21"/>
  <c r="CD261" i="22"/>
  <c r="CD380" i="21"/>
  <c r="CD174" i="23"/>
  <c r="CI310" i="22"/>
  <c r="CI448" i="21"/>
  <c r="CI212" i="23"/>
  <c r="CI320" i="22"/>
  <c r="CI218" i="23"/>
  <c r="CI336" i="22"/>
  <c r="CI197" i="23"/>
  <c r="CI287" i="22"/>
  <c r="CI462" i="21"/>
  <c r="CI323" i="22" s="1"/>
  <c r="CI405" i="21"/>
  <c r="CI412" i="21"/>
  <c r="CI124" i="22"/>
  <c r="CJ91" i="23"/>
  <c r="CJ172" i="22"/>
  <c r="CJ64" i="23"/>
  <c r="CJ79" i="23" s="1"/>
  <c r="CJ131" i="22"/>
  <c r="CJ146" i="22" s="1"/>
  <c r="CJ238" i="21"/>
  <c r="CJ222" i="21"/>
  <c r="CJ259" i="21" s="1"/>
  <c r="CJ167" i="22" s="1"/>
  <c r="CJ219" i="21"/>
  <c r="CJ241" i="21"/>
  <c r="CJ218" i="21"/>
  <c r="CJ223" i="21"/>
  <c r="CJ260" i="21" s="1"/>
  <c r="CJ168" i="22" s="1"/>
  <c r="CJ235" i="21"/>
  <c r="CJ226" i="21"/>
  <c r="CJ59" i="22"/>
  <c r="CJ469" i="21"/>
  <c r="CJ330" i="22" s="1"/>
  <c r="CJ475" i="21"/>
  <c r="CJ34" i="23"/>
  <c r="CJ65" i="22"/>
  <c r="CH14" i="23"/>
  <c r="CH22" i="22"/>
  <c r="CG328" i="21"/>
  <c r="CG140" i="23"/>
  <c r="CG227" i="22"/>
  <c r="CH180" i="22"/>
  <c r="CH272" i="22"/>
  <c r="CH171" i="22"/>
  <c r="CH186" i="22"/>
  <c r="CH164" i="22"/>
  <c r="CJ248" i="21"/>
  <c r="CJ156" i="22" s="1"/>
  <c r="CJ71" i="23"/>
  <c r="CJ138" i="22"/>
  <c r="CJ46" i="22"/>
  <c r="CJ456" i="21"/>
  <c r="CJ317" i="22" s="1"/>
  <c r="CJ416" i="21"/>
  <c r="CJ38" i="21"/>
  <c r="CJ112" i="21"/>
  <c r="CJ79" i="22" s="1"/>
  <c r="CJ43" i="23"/>
  <c r="CJ76" i="22"/>
  <c r="CJ47" i="22"/>
  <c r="CJ457" i="21"/>
  <c r="CJ318" i="22" s="1"/>
  <c r="CJ157" i="23"/>
  <c r="CJ244" i="22"/>
  <c r="CJ249" i="21"/>
  <c r="CJ157" i="22" s="1"/>
  <c r="CJ72" i="23"/>
  <c r="CJ139" i="22"/>
  <c r="CJ444" i="21"/>
  <c r="CJ305" i="22" s="1"/>
  <c r="CJ34" i="22"/>
  <c r="CJ66" i="21"/>
  <c r="CJ127" i="23"/>
  <c r="CJ214" i="22"/>
  <c r="CJ21" i="23"/>
  <c r="CJ29" i="22"/>
  <c r="CJ171" i="23"/>
  <c r="CJ258" i="22"/>
  <c r="CJ473" i="21"/>
  <c r="CJ32" i="23"/>
  <c r="CJ63" i="22"/>
  <c r="CJ116" i="23"/>
  <c r="CJ203" i="22"/>
  <c r="CJ179" i="23"/>
  <c r="CJ266" i="22"/>
  <c r="CJ109" i="23"/>
  <c r="CJ196" i="22"/>
  <c r="CJ243" i="22"/>
  <c r="CJ156" i="23"/>
  <c r="CI429" i="21"/>
  <c r="CI404" i="21"/>
  <c r="CI17" i="23"/>
  <c r="CI25" i="22"/>
  <c r="CB196" i="23"/>
  <c r="CB286" i="22"/>
  <c r="CB386" i="21"/>
  <c r="CE375" i="21"/>
  <c r="CE277" i="21"/>
  <c r="CE359" i="21"/>
  <c r="CE182" i="22"/>
  <c r="CE95" i="23"/>
  <c r="CK181" i="22"/>
  <c r="CK94" i="23"/>
  <c r="CF198" i="23"/>
  <c r="CF293" i="22"/>
  <c r="CI410" i="21"/>
  <c r="CI122" i="22"/>
  <c r="CI308" i="22"/>
  <c r="CI210" i="23"/>
  <c r="CI427" i="21"/>
  <c r="CI15" i="23"/>
  <c r="CI23" i="22"/>
  <c r="CI22" i="21"/>
  <c r="CG199" i="23"/>
  <c r="CG294" i="22"/>
  <c r="CG399" i="21"/>
  <c r="CI29" i="23"/>
  <c r="CI50" i="22"/>
  <c r="CK262" i="22"/>
  <c r="CK239" i="22"/>
  <c r="CK237" i="22"/>
  <c r="CK230" i="22"/>
  <c r="CK275" i="22"/>
  <c r="CK241" i="22"/>
  <c r="CK251" i="22"/>
  <c r="CK228" i="22"/>
  <c r="CK235" i="22"/>
  <c r="CI219" i="23"/>
  <c r="CI337" i="22"/>
  <c r="CI402" i="21"/>
  <c r="CJ418" i="21"/>
  <c r="CJ58" i="22"/>
  <c r="CJ468" i="21"/>
  <c r="CJ329" i="22" s="1"/>
  <c r="CJ161" i="21"/>
  <c r="CJ108" i="22" s="1"/>
  <c r="CJ47" i="23"/>
  <c r="CJ83" i="22"/>
  <c r="CJ12" i="22"/>
  <c r="CJ11" i="21"/>
  <c r="CJ143" i="22"/>
  <c r="CJ253" i="21"/>
  <c r="CJ161" i="22" s="1"/>
  <c r="CJ76" i="23"/>
  <c r="CJ20" i="23"/>
  <c r="CJ28" i="22"/>
  <c r="CJ438" i="21"/>
  <c r="CJ108" i="23"/>
  <c r="CJ195" i="22"/>
  <c r="CJ197" i="22"/>
  <c r="CJ110" i="23"/>
  <c r="CJ33" i="23"/>
  <c r="CJ474" i="21"/>
  <c r="CJ64" i="22"/>
  <c r="CJ125" i="23"/>
  <c r="CJ212" i="22"/>
  <c r="CJ66" i="22"/>
  <c r="CJ476" i="21"/>
  <c r="CJ35" i="23"/>
  <c r="CJ213" i="22"/>
  <c r="CJ126" i="23"/>
  <c r="CJ173" i="23"/>
  <c r="CJ260" i="22"/>
  <c r="CD182" i="23"/>
  <c r="CD269" i="22"/>
  <c r="CI327" i="22"/>
  <c r="CI465" i="21"/>
  <c r="CI411" i="21"/>
  <c r="CI123" i="22"/>
  <c r="CI378" i="21"/>
  <c r="CI82" i="23"/>
  <c r="CI272" i="21"/>
  <c r="CI149" i="22"/>
  <c r="CI255" i="21"/>
  <c r="CI256" i="21"/>
  <c r="CI263" i="21"/>
  <c r="CI362" i="21"/>
  <c r="CI280" i="21"/>
  <c r="CI13" i="23"/>
  <c r="CI16" i="22"/>
  <c r="CI203" i="23"/>
  <c r="CI298" i="22"/>
  <c r="CG205" i="23"/>
  <c r="CG300" i="22"/>
  <c r="CI390" i="21"/>
  <c r="CI284" i="22" s="1"/>
  <c r="CI18" i="23"/>
  <c r="CI26" i="22"/>
  <c r="CJ177" i="21"/>
  <c r="CJ124" i="22" s="1"/>
  <c r="CJ57" i="23"/>
  <c r="CJ99" i="22"/>
  <c r="CH199" i="23"/>
  <c r="CH294" i="22"/>
  <c r="CI83" i="23"/>
  <c r="CI84" i="23" s="1"/>
  <c r="CI150" i="22"/>
  <c r="CI151" i="22" s="1"/>
  <c r="CI243" i="21"/>
  <c r="CH185" i="23"/>
  <c r="CH99" i="23"/>
  <c r="CH87" i="23"/>
  <c r="CH93" i="23"/>
  <c r="CH90" i="23"/>
  <c r="CJ288" i="22"/>
  <c r="CJ393" i="21"/>
  <c r="CJ41" i="22"/>
  <c r="CJ451" i="21"/>
  <c r="CJ312" i="22" s="1"/>
  <c r="CJ433" i="21"/>
  <c r="CJ31" i="23"/>
  <c r="CJ62" i="22"/>
  <c r="CJ65" i="23"/>
  <c r="CJ66" i="23" s="1"/>
  <c r="CJ132" i="22"/>
  <c r="CJ133" i="22" s="1"/>
  <c r="CJ206" i="21"/>
  <c r="CJ242" i="21"/>
  <c r="CJ42" i="22"/>
  <c r="CJ452" i="21"/>
  <c r="CJ313" i="22" s="1"/>
  <c r="CJ39" i="22"/>
  <c r="CJ449" i="21"/>
  <c r="CJ71" i="21"/>
  <c r="CJ13" i="22"/>
  <c r="CJ390" i="21"/>
  <c r="CJ284" i="22" s="1"/>
  <c r="CJ200" i="22"/>
  <c r="CJ113" i="23"/>
  <c r="CJ19" i="23"/>
  <c r="CJ27" i="22"/>
  <c r="CJ437" i="21"/>
  <c r="CJ45" i="23"/>
  <c r="CJ81" i="22"/>
  <c r="CJ106" i="23"/>
  <c r="CJ193" i="22"/>
  <c r="CJ299" i="21"/>
  <c r="CJ268" i="22"/>
  <c r="CJ181" i="23"/>
  <c r="CJ128" i="23"/>
  <c r="CJ215" i="22"/>
  <c r="CJ162" i="21"/>
  <c r="CJ109" i="22" s="1"/>
  <c r="CJ48" i="23"/>
  <c r="CJ84" i="22"/>
  <c r="CJ114" i="23"/>
  <c r="CJ201" i="22"/>
  <c r="CA193" i="23"/>
  <c r="CA280" i="22"/>
  <c r="CE364" i="21"/>
  <c r="CE163" i="23"/>
  <c r="CE250" i="22"/>
  <c r="CI55" i="22"/>
  <c r="CI30" i="23"/>
  <c r="CI434" i="21"/>
  <c r="CI118" i="23"/>
  <c r="CI205" i="22"/>
  <c r="CI312" i="21"/>
  <c r="CF179" i="22"/>
  <c r="CF92" i="23"/>
  <c r="CF274" i="21"/>
  <c r="CI33" i="22"/>
  <c r="CI64" i="21"/>
  <c r="CI25" i="23"/>
  <c r="CH321" i="21"/>
  <c r="CH131" i="23"/>
  <c r="CH218" i="22"/>
  <c r="CJ124" i="23"/>
  <c r="CJ211" i="22"/>
  <c r="CJ208" i="22"/>
  <c r="CJ121" i="23"/>
  <c r="CJ477" i="21"/>
  <c r="CJ36" i="23"/>
  <c r="CJ67" i="22"/>
  <c r="CI409" i="21"/>
  <c r="CJ434" i="21"/>
  <c r="CJ140" i="22"/>
  <c r="CJ250" i="21"/>
  <c r="CJ158" i="22" s="1"/>
  <c r="CJ73" i="23"/>
  <c r="CK499" i="20"/>
  <c r="CK495" i="20"/>
  <c r="CK491" i="20"/>
  <c r="CK487" i="20"/>
  <c r="CK483" i="20"/>
  <c r="CK479" i="20"/>
  <c r="CK475" i="20"/>
  <c r="CK471" i="20"/>
  <c r="CK467" i="20"/>
  <c r="CK500" i="20"/>
  <c r="CK496" i="20"/>
  <c r="CK492" i="20"/>
  <c r="CK488" i="20"/>
  <c r="CK484" i="20"/>
  <c r="CK480" i="20"/>
  <c r="CK476" i="20"/>
  <c r="CK472" i="20"/>
  <c r="CK468" i="20"/>
  <c r="CK497" i="20"/>
  <c r="CK493" i="20"/>
  <c r="CK489" i="20"/>
  <c r="CK485" i="20"/>
  <c r="CK481" i="20"/>
  <c r="CK477" i="20"/>
  <c r="CK473" i="20"/>
  <c r="CK469" i="20"/>
  <c r="CK465" i="20"/>
  <c r="CK498" i="20"/>
  <c r="CK490" i="20"/>
  <c r="CK482" i="20"/>
  <c r="CK474" i="20"/>
  <c r="CK466" i="20"/>
  <c r="CK461" i="20"/>
  <c r="CK457" i="20"/>
  <c r="CK453" i="20"/>
  <c r="CK449" i="20"/>
  <c r="CK445" i="20"/>
  <c r="CK462" i="20"/>
  <c r="CK458" i="20"/>
  <c r="CK454" i="20"/>
  <c r="CK450" i="20"/>
  <c r="CK446" i="20"/>
  <c r="CK494" i="20"/>
  <c r="CK486" i="20"/>
  <c r="CK478" i="20"/>
  <c r="CK470" i="20"/>
  <c r="CK463" i="20"/>
  <c r="CK459" i="20"/>
  <c r="CK455" i="20"/>
  <c r="CK451" i="20"/>
  <c r="CK447" i="20"/>
  <c r="CK443" i="20"/>
  <c r="CK444" i="20"/>
  <c r="CK441" i="20"/>
  <c r="CK437" i="20"/>
  <c r="CK464" i="20"/>
  <c r="CK442" i="20"/>
  <c r="CK460" i="20"/>
  <c r="CK452" i="20"/>
  <c r="CK434" i="20"/>
  <c r="CK430" i="20"/>
  <c r="CK426" i="20"/>
  <c r="CK422" i="20"/>
  <c r="CK418" i="20"/>
  <c r="CK414" i="20"/>
  <c r="CK410" i="20"/>
  <c r="CK406" i="20"/>
  <c r="CK448" i="20"/>
  <c r="CK438" i="20"/>
  <c r="CK431" i="20"/>
  <c r="CK427" i="20"/>
  <c r="CK423" i="20"/>
  <c r="CK419" i="20"/>
  <c r="CK415" i="20"/>
  <c r="CK411" i="20"/>
  <c r="CK407" i="20"/>
  <c r="CK403" i="20"/>
  <c r="CK439" i="20"/>
  <c r="CK432" i="20"/>
  <c r="CK428" i="20"/>
  <c r="CK424" i="20"/>
  <c r="CK420" i="20"/>
  <c r="CK416" i="20"/>
  <c r="CK412" i="20"/>
  <c r="CK408" i="20"/>
  <c r="CK404" i="20"/>
  <c r="CK440" i="20"/>
  <c r="CK429" i="20"/>
  <c r="CK425" i="20"/>
  <c r="CK401" i="20"/>
  <c r="CK397" i="20"/>
  <c r="CK393" i="20"/>
  <c r="CK389" i="20"/>
  <c r="CK385" i="20"/>
  <c r="CK381" i="20"/>
  <c r="CK377" i="20"/>
  <c r="CK421" i="20"/>
  <c r="CK405" i="20"/>
  <c r="CK436" i="20"/>
  <c r="CK417" i="20"/>
  <c r="CK402" i="20"/>
  <c r="CK398" i="20"/>
  <c r="CK394" i="20"/>
  <c r="CK390" i="20"/>
  <c r="CK386" i="20"/>
  <c r="CK413" i="20"/>
  <c r="CK409" i="20"/>
  <c r="CK379" i="20"/>
  <c r="CK399" i="20"/>
  <c r="CK395" i="20"/>
  <c r="CK391" i="20"/>
  <c r="CK387" i="20"/>
  <c r="CK376" i="20"/>
  <c r="CK372" i="20"/>
  <c r="CK368" i="20"/>
  <c r="CK364" i="20"/>
  <c r="CK360" i="20"/>
  <c r="CK356" i="20"/>
  <c r="CK352" i="20"/>
  <c r="CK433" i="20"/>
  <c r="CK373" i="20"/>
  <c r="CK383" i="20"/>
  <c r="CK378" i="20"/>
  <c r="CK384" i="20"/>
  <c r="CK400" i="20"/>
  <c r="CK361" i="20"/>
  <c r="CK350" i="20"/>
  <c r="CK346" i="20"/>
  <c r="CK342" i="20"/>
  <c r="CK338" i="20"/>
  <c r="CK334" i="20"/>
  <c r="CK330" i="20"/>
  <c r="CK326" i="20"/>
  <c r="CK367" i="20"/>
  <c r="CK362" i="20"/>
  <c r="CK388" i="20"/>
  <c r="CK375" i="20"/>
  <c r="CK357" i="20"/>
  <c r="CK351" i="20"/>
  <c r="CK347" i="20"/>
  <c r="CK343" i="20"/>
  <c r="CK339" i="20"/>
  <c r="CK335" i="20"/>
  <c r="CK331" i="20"/>
  <c r="CK327" i="20"/>
  <c r="CK363" i="20"/>
  <c r="CK358" i="20"/>
  <c r="CK392" i="20"/>
  <c r="CK382" i="20"/>
  <c r="CK374" i="20"/>
  <c r="CK369" i="20"/>
  <c r="CK353" i="20"/>
  <c r="CK348" i="20"/>
  <c r="CK344" i="20"/>
  <c r="CK340" i="20"/>
  <c r="CK336" i="20"/>
  <c r="CK332" i="20"/>
  <c r="CK328" i="20"/>
  <c r="CK396" i="20"/>
  <c r="CK380" i="20"/>
  <c r="CK365" i="20"/>
  <c r="CK349" i="20"/>
  <c r="CK345" i="20"/>
  <c r="CK341" i="20"/>
  <c r="CK337" i="20"/>
  <c r="CK333" i="20"/>
  <c r="CK329" i="20"/>
  <c r="CK370" i="20"/>
  <c r="CK355" i="20"/>
  <c r="CK325" i="20"/>
  <c r="CK321" i="20"/>
  <c r="CK317" i="20"/>
  <c r="CK313" i="20"/>
  <c r="CK309" i="20"/>
  <c r="CK305" i="20"/>
  <c r="CK301" i="20"/>
  <c r="CK366" i="20"/>
  <c r="CK322" i="20"/>
  <c r="CK318" i="20"/>
  <c r="CK314" i="20"/>
  <c r="CK310" i="20"/>
  <c r="CK306" i="20"/>
  <c r="CK302" i="20"/>
  <c r="CK298" i="20"/>
  <c r="CK294" i="20"/>
  <c r="CK435" i="20"/>
  <c r="CK371" i="20"/>
  <c r="CK354" i="20"/>
  <c r="CK323" i="20"/>
  <c r="CK319" i="20"/>
  <c r="CK315" i="20"/>
  <c r="CK311" i="20"/>
  <c r="CK307" i="20"/>
  <c r="CK303" i="20"/>
  <c r="CK299" i="20"/>
  <c r="CK295" i="20"/>
  <c r="CK324" i="20"/>
  <c r="CK320" i="20"/>
  <c r="CK316" i="20"/>
  <c r="CK312" i="20"/>
  <c r="CK308" i="20"/>
  <c r="CK304" i="20"/>
  <c r="CK300" i="20"/>
  <c r="CK296" i="20"/>
  <c r="CK297" i="20"/>
  <c r="CK290" i="20"/>
  <c r="CK286" i="20"/>
  <c r="CK282" i="20"/>
  <c r="CK278" i="20"/>
  <c r="CK274" i="20"/>
  <c r="CK270" i="20"/>
  <c r="CK266" i="20"/>
  <c r="CK262" i="20"/>
  <c r="CK258" i="20"/>
  <c r="CK254" i="20"/>
  <c r="CK250" i="20"/>
  <c r="CK246" i="20"/>
  <c r="CK242" i="20"/>
  <c r="CK238" i="20"/>
  <c r="CK291" i="20"/>
  <c r="CK287" i="20"/>
  <c r="CK283" i="20"/>
  <c r="CK279" i="20"/>
  <c r="CK275" i="20"/>
  <c r="CK271" i="20"/>
  <c r="CK267" i="20"/>
  <c r="CK263" i="20"/>
  <c r="CK259" i="20"/>
  <c r="CK255" i="20"/>
  <c r="CK251" i="20"/>
  <c r="CK247" i="20"/>
  <c r="CK243" i="20"/>
  <c r="CK239" i="20"/>
  <c r="CK235" i="20"/>
  <c r="CK456" i="20"/>
  <c r="CK292" i="20"/>
  <c r="CK288" i="20"/>
  <c r="CK284" i="20"/>
  <c r="CK280" i="20"/>
  <c r="CK276" i="20"/>
  <c r="CK272" i="20"/>
  <c r="CK268" i="20"/>
  <c r="CK264" i="20"/>
  <c r="CK260" i="20"/>
  <c r="CK256" i="20"/>
  <c r="CK252" i="20"/>
  <c r="CK248" i="20"/>
  <c r="CK244" i="20"/>
  <c r="CK293" i="20"/>
  <c r="CK261" i="20"/>
  <c r="CK237" i="20"/>
  <c r="CK213" i="20"/>
  <c r="CK206" i="20"/>
  <c r="CK203" i="20"/>
  <c r="CK289" i="20"/>
  <c r="CK257" i="20"/>
  <c r="CK232" i="20"/>
  <c r="CK228" i="20"/>
  <c r="CK224" i="20"/>
  <c r="CK220" i="20"/>
  <c r="CK216" i="20"/>
  <c r="CK210" i="20"/>
  <c r="CK269" i="20"/>
  <c r="CK205" i="20"/>
  <c r="CK200" i="20"/>
  <c r="CK359" i="20"/>
  <c r="CK285" i="20"/>
  <c r="CK253" i="20"/>
  <c r="CK214" i="20"/>
  <c r="CK204" i="20"/>
  <c r="CK281" i="20"/>
  <c r="CK249" i="20"/>
  <c r="CK240" i="20"/>
  <c r="CK233" i="20"/>
  <c r="CK229" i="20"/>
  <c r="CK225" i="20"/>
  <c r="CK221" i="20"/>
  <c r="CK217" i="20"/>
  <c r="CK211" i="20"/>
  <c r="CK207" i="20"/>
  <c r="CK202" i="20"/>
  <c r="CK277" i="20"/>
  <c r="CK245" i="20"/>
  <c r="CK201" i="20"/>
  <c r="CK273" i="20"/>
  <c r="CK241" i="20"/>
  <c r="CK234" i="20"/>
  <c r="CK230" i="20"/>
  <c r="CK226" i="20"/>
  <c r="CK222" i="20"/>
  <c r="CK218" i="20"/>
  <c r="CK212" i="20"/>
  <c r="CK208" i="20"/>
  <c r="CK236" i="20"/>
  <c r="CK219" i="20"/>
  <c r="CK223" i="20"/>
  <c r="CK227" i="20"/>
  <c r="CK265" i="20"/>
  <c r="CK231" i="20"/>
  <c r="CK215" i="20"/>
  <c r="CK209" i="20"/>
  <c r="CJ43" i="22"/>
  <c r="CJ453" i="21"/>
  <c r="CJ314" i="22" s="1"/>
  <c r="CJ44" i="22"/>
  <c r="CJ454" i="21"/>
  <c r="CJ315" i="22" s="1"/>
  <c r="CJ177" i="23"/>
  <c r="CJ264" i="22"/>
  <c r="CJ246" i="21"/>
  <c r="CJ154" i="22" s="1"/>
  <c r="CJ69" i="23"/>
  <c r="CJ136" i="22"/>
  <c r="CJ28" i="23"/>
  <c r="CJ49" i="22"/>
  <c r="CJ459" i="21"/>
  <c r="CJ419" i="21"/>
  <c r="CJ52" i="22"/>
  <c r="CJ462" i="21"/>
  <c r="CJ323" i="22" s="1"/>
  <c r="CJ137" i="23"/>
  <c r="CJ224" i="22"/>
  <c r="CJ51" i="22"/>
  <c r="CJ83" i="21"/>
  <c r="CJ461" i="21"/>
  <c r="CJ168" i="21"/>
  <c r="CJ90" i="22"/>
  <c r="CJ190" i="22"/>
  <c r="CJ103" i="23"/>
  <c r="CJ163" i="21"/>
  <c r="CJ110" i="22" s="1"/>
  <c r="CJ49" i="23"/>
  <c r="CJ85" i="22"/>
  <c r="CJ198" i="22"/>
  <c r="CJ111" i="23"/>
  <c r="CJ178" i="21"/>
  <c r="CJ58" i="23"/>
  <c r="CJ100" i="22"/>
  <c r="CJ180" i="23"/>
  <c r="CJ267" i="22"/>
  <c r="CJ120" i="23"/>
  <c r="CJ207" i="22"/>
  <c r="CJ173" i="21"/>
  <c r="CJ120" i="22" s="1"/>
  <c r="CJ53" i="23"/>
  <c r="CJ95" i="22"/>
  <c r="CJ172" i="23"/>
  <c r="CJ259" i="22"/>
  <c r="CJ119" i="23"/>
  <c r="CJ206" i="22"/>
  <c r="CD183" i="22"/>
  <c r="CD96" i="23"/>
  <c r="CG202" i="23"/>
  <c r="CG297" i="22"/>
  <c r="CI299" i="22"/>
  <c r="CI204" i="23"/>
  <c r="CI401" i="21"/>
  <c r="CI431" i="21"/>
  <c r="CH189" i="22"/>
  <c r="CH102" i="23"/>
  <c r="CH439" i="21"/>
  <c r="CK379" i="21"/>
  <c r="CK99" i="21"/>
  <c r="CK370" i="21"/>
  <c r="CK381" i="21"/>
  <c r="CK355" i="21"/>
  <c r="CK332" i="21"/>
  <c r="CK322" i="21"/>
  <c r="CK302" i="21"/>
  <c r="CK297" i="21"/>
  <c r="CK295" i="21"/>
  <c r="CK180" i="21"/>
  <c r="CK127" i="22" s="1"/>
  <c r="CK151" i="21"/>
  <c r="CK196" i="21" s="1"/>
  <c r="CK148" i="21"/>
  <c r="CK193" i="21" s="1"/>
  <c r="CK131" i="21"/>
  <c r="CK120" i="21"/>
  <c r="CK114" i="21"/>
  <c r="CK363" i="21"/>
  <c r="CK98" i="21"/>
  <c r="CK367" i="21"/>
  <c r="CK373" i="21"/>
  <c r="CK356" i="21"/>
  <c r="CK314" i="21"/>
  <c r="CK307" i="21"/>
  <c r="CK292" i="21"/>
  <c r="CK172" i="21"/>
  <c r="CK119" i="22" s="1"/>
  <c r="CK159" i="21"/>
  <c r="CK106" i="22" s="1"/>
  <c r="CK152" i="21"/>
  <c r="CK197" i="21" s="1"/>
  <c r="CK133" i="21"/>
  <c r="CK127" i="21"/>
  <c r="CK129" i="21"/>
  <c r="CK97" i="21"/>
  <c r="CK338" i="21"/>
  <c r="CK317" i="21"/>
  <c r="CK301" i="21"/>
  <c r="CK291" i="21"/>
  <c r="CK95" i="21"/>
  <c r="CK165" i="21"/>
  <c r="CK112" i="22" s="1"/>
  <c r="CK146" i="21"/>
  <c r="CK136" i="21"/>
  <c r="CK181" i="21" s="1"/>
  <c r="CK125" i="21"/>
  <c r="CK128" i="21"/>
  <c r="CK337" i="21"/>
  <c r="CK318" i="21"/>
  <c r="CK310" i="21"/>
  <c r="CK296" i="21"/>
  <c r="CK96" i="21"/>
  <c r="CK153" i="21"/>
  <c r="CK198" i="21" s="1"/>
  <c r="CK144" i="21"/>
  <c r="CK189" i="21" s="1"/>
  <c r="CK137" i="21"/>
  <c r="CK182" i="21" s="1"/>
  <c r="CK122" i="21"/>
  <c r="CK121" i="21"/>
  <c r="CK369" i="21"/>
  <c r="CK340" i="21"/>
  <c r="CK329" i="21"/>
  <c r="CK319" i="21"/>
  <c r="CK309" i="21"/>
  <c r="CK284" i="21"/>
  <c r="CK293" i="21"/>
  <c r="CK62" i="21"/>
  <c r="CK149" i="21"/>
  <c r="CK194" i="21" s="1"/>
  <c r="CK140" i="21"/>
  <c r="CK185" i="21" s="1"/>
  <c r="CK139" i="21"/>
  <c r="CK184" i="21" s="1"/>
  <c r="CK130" i="21"/>
  <c r="CK117" i="21"/>
  <c r="CK371" i="21"/>
  <c r="CK374" i="21" s="1"/>
  <c r="CK353" i="21"/>
  <c r="CK345" i="21"/>
  <c r="CK331" i="21"/>
  <c r="CK306" i="21"/>
  <c r="CK305" i="21"/>
  <c r="CK289" i="21"/>
  <c r="CK154" i="21"/>
  <c r="CK199" i="21" s="1"/>
  <c r="CK147" i="21"/>
  <c r="CK192" i="21" s="1"/>
  <c r="CK141" i="21"/>
  <c r="CK186" i="21" s="1"/>
  <c r="CK138" i="21"/>
  <c r="CK183" i="21" s="1"/>
  <c r="CK118" i="21"/>
  <c r="CK70" i="21"/>
  <c r="CK354" i="21"/>
  <c r="CK357" i="21" s="1"/>
  <c r="CK339" i="21"/>
  <c r="CK333" i="21"/>
  <c r="CK308" i="21"/>
  <c r="CK294" i="21"/>
  <c r="CK300" i="21"/>
  <c r="CK150" i="21"/>
  <c r="CK195" i="21" s="1"/>
  <c r="CK142" i="21"/>
  <c r="CK187" i="21" s="1"/>
  <c r="CK143" i="21"/>
  <c r="CK188" i="21" s="1"/>
  <c r="CK123" i="21"/>
  <c r="CK116" i="21"/>
  <c r="CK352" i="21"/>
  <c r="CK115" i="21"/>
  <c r="CK215" i="21"/>
  <c r="CK207" i="21"/>
  <c r="CK92" i="21"/>
  <c r="CK264" i="21"/>
  <c r="CK12" i="21"/>
  <c r="CK68" i="21"/>
  <c r="CK35" i="22" s="1"/>
  <c r="CK58" i="21"/>
  <c r="CK51" i="21"/>
  <c r="CK33" i="21"/>
  <c r="CK44" i="21"/>
  <c r="CK73" i="21"/>
  <c r="CK232" i="21"/>
  <c r="CK269" i="21" s="1"/>
  <c r="CK177" i="22" s="1"/>
  <c r="CK227" i="21"/>
  <c r="CK210" i="21"/>
  <c r="CK89" i="21"/>
  <c r="CK67" i="21"/>
  <c r="CK53" i="21"/>
  <c r="CK24" i="21"/>
  <c r="CK34" i="21"/>
  <c r="CK45" i="21"/>
  <c r="CK365" i="21"/>
  <c r="CK324" i="21"/>
  <c r="CK288" i="21"/>
  <c r="CK191" i="21"/>
  <c r="CK128" i="22" s="1"/>
  <c r="CK230" i="21"/>
  <c r="CK267" i="21" s="1"/>
  <c r="CK175" i="22" s="1"/>
  <c r="CK216" i="21"/>
  <c r="CK209" i="21"/>
  <c r="CK93" i="21"/>
  <c r="CK244" i="21"/>
  <c r="CK80" i="21"/>
  <c r="CK52" i="21"/>
  <c r="CK25" i="21"/>
  <c r="CK35" i="21"/>
  <c r="CK46" i="21"/>
  <c r="CK18" i="21"/>
  <c r="CK18" i="22" s="1"/>
  <c r="CK100" i="21"/>
  <c r="CK347" i="21"/>
  <c r="CK335" i="21"/>
  <c r="CK229" i="21"/>
  <c r="CK266" i="21" s="1"/>
  <c r="CK174" i="22" s="1"/>
  <c r="CK214" i="21"/>
  <c r="CK204" i="21"/>
  <c r="CK90" i="21"/>
  <c r="CK86" i="21"/>
  <c r="CK77" i="21"/>
  <c r="CK55" i="21"/>
  <c r="CK287" i="21"/>
  <c r="CK155" i="21"/>
  <c r="CK200" i="21" s="1"/>
  <c r="CK109" i="21"/>
  <c r="CK220" i="21"/>
  <c r="CK213" i="21"/>
  <c r="CK205" i="21"/>
  <c r="CK84" i="21"/>
  <c r="CK60" i="21"/>
  <c r="CK79" i="21"/>
  <c r="CK57" i="21"/>
  <c r="CK27" i="21"/>
  <c r="CK40" i="21"/>
  <c r="CK39" i="21"/>
  <c r="CK15" i="21"/>
  <c r="CK290" i="21"/>
  <c r="CK132" i="21"/>
  <c r="CK108" i="21"/>
  <c r="CK231" i="21"/>
  <c r="CK268" i="21" s="1"/>
  <c r="CK176" i="22" s="1"/>
  <c r="CK211" i="21"/>
  <c r="CK85" i="21"/>
  <c r="CK257" i="21"/>
  <c r="CK61" i="21"/>
  <c r="CK78" i="21"/>
  <c r="CK56" i="21"/>
  <c r="CK28" i="21"/>
  <c r="CK41" i="21"/>
  <c r="CK303" i="21"/>
  <c r="CK135" i="21"/>
  <c r="CK228" i="21"/>
  <c r="CK265" i="21" s="1"/>
  <c r="CK173" i="22" s="1"/>
  <c r="CK212" i="21"/>
  <c r="CK13" i="21"/>
  <c r="CK75" i="21"/>
  <c r="CK50" i="21"/>
  <c r="CK31" i="21"/>
  <c r="CK42" i="21"/>
  <c r="CK208" i="21"/>
  <c r="CK54" i="21"/>
  <c r="CK26" i="21"/>
  <c r="CK72" i="21"/>
  <c r="CK394" i="21"/>
  <c r="CK32" i="21"/>
  <c r="CK74" i="21"/>
  <c r="CK19" i="21"/>
  <c r="CK19" i="22" s="1"/>
  <c r="CK36" i="21"/>
  <c r="CK395" i="21"/>
  <c r="CK289" i="22" s="1"/>
  <c r="CK82" i="21"/>
  <c r="CK43" i="21"/>
  <c r="CK20" i="21"/>
  <c r="CK20" i="22" s="1"/>
  <c r="CK124" i="21"/>
  <c r="CK47" i="21"/>
  <c r="CK397" i="21"/>
  <c r="CK291" i="22" s="1"/>
  <c r="CK221" i="21"/>
  <c r="CK258" i="21" s="1"/>
  <c r="CK166" i="22" s="1"/>
  <c r="CK372" i="21"/>
  <c r="CK91" i="21"/>
  <c r="CK76" i="21"/>
  <c r="CK17" i="21"/>
  <c r="CK396" i="21"/>
  <c r="CK290" i="22" s="1"/>
  <c r="CH211" i="23"/>
  <c r="CH309" i="22"/>
  <c r="CI338" i="22"/>
  <c r="CI220" i="23"/>
  <c r="BC3" i="21"/>
  <c r="BC3" i="23"/>
  <c r="BC3" i="22"/>
  <c r="CK4" i="21"/>
  <c r="CK4" i="23"/>
  <c r="CK4" i="22"/>
  <c r="CK3" i="21"/>
  <c r="CK3" i="23"/>
  <c r="CK3" i="22"/>
  <c r="CK8" i="20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3" i="3"/>
  <c r="BC4" i="3"/>
  <c r="CK6" i="20"/>
  <c r="CK4" i="20"/>
  <c r="CM5" i="3"/>
  <c r="CL5" i="14"/>
  <c r="CL5" i="20"/>
  <c r="CJ389" i="21" l="1"/>
  <c r="CK417" i="21"/>
  <c r="CK419" i="21"/>
  <c r="CI201" i="23"/>
  <c r="CK420" i="21"/>
  <c r="CK422" i="21"/>
  <c r="CH202" i="23"/>
  <c r="CI407" i="21"/>
  <c r="CI295" i="22" s="1"/>
  <c r="CJ429" i="21"/>
  <c r="CI388" i="21"/>
  <c r="CI282" i="22" s="1"/>
  <c r="CH198" i="23"/>
  <c r="CH293" i="22"/>
  <c r="CK106" i="23"/>
  <c r="CK193" i="22"/>
  <c r="CK299" i="21"/>
  <c r="CK121" i="23"/>
  <c r="CK208" i="22"/>
  <c r="CG344" i="21"/>
  <c r="CG147" i="23"/>
  <c r="CG234" i="22"/>
  <c r="CJ55" i="22"/>
  <c r="CJ30" i="23"/>
  <c r="CC196" i="23"/>
  <c r="CC286" i="22"/>
  <c r="CC386" i="21"/>
  <c r="CL500" i="20"/>
  <c r="CL496" i="20"/>
  <c r="CL492" i="20"/>
  <c r="CL488" i="20"/>
  <c r="CL484" i="20"/>
  <c r="CL480" i="20"/>
  <c r="CL476" i="20"/>
  <c r="CL472" i="20"/>
  <c r="CL468" i="20"/>
  <c r="CL498" i="20"/>
  <c r="CL494" i="20"/>
  <c r="CL490" i="20"/>
  <c r="CL486" i="20"/>
  <c r="CL482" i="20"/>
  <c r="CL478" i="20"/>
  <c r="CL474" i="20"/>
  <c r="CL470" i="20"/>
  <c r="CL466" i="20"/>
  <c r="CL497" i="20"/>
  <c r="CL489" i="20"/>
  <c r="CL481" i="20"/>
  <c r="CL473" i="20"/>
  <c r="CL461" i="20"/>
  <c r="CL457" i="20"/>
  <c r="CL453" i="20"/>
  <c r="CL449" i="20"/>
  <c r="CL445" i="20"/>
  <c r="CL465" i="20"/>
  <c r="CL499" i="20"/>
  <c r="CL491" i="20"/>
  <c r="CL483" i="20"/>
  <c r="CL475" i="20"/>
  <c r="CL467" i="20"/>
  <c r="CL462" i="20"/>
  <c r="CL458" i="20"/>
  <c r="CL454" i="20"/>
  <c r="CL450" i="20"/>
  <c r="CL446" i="20"/>
  <c r="CL493" i="20"/>
  <c r="CL485" i="20"/>
  <c r="CL477" i="20"/>
  <c r="CL469" i="20"/>
  <c r="CL463" i="20"/>
  <c r="CL459" i="20"/>
  <c r="CL455" i="20"/>
  <c r="CL451" i="20"/>
  <c r="CL447" i="20"/>
  <c r="CL443" i="20"/>
  <c r="CL441" i="20"/>
  <c r="CL437" i="20"/>
  <c r="CL479" i="20"/>
  <c r="CL464" i="20"/>
  <c r="CL442" i="20"/>
  <c r="CL438" i="20"/>
  <c r="CL460" i="20"/>
  <c r="CL487" i="20"/>
  <c r="CL456" i="20"/>
  <c r="CL439" i="20"/>
  <c r="CL435" i="20"/>
  <c r="CL471" i="20"/>
  <c r="CL448" i="20"/>
  <c r="CL440" i="20"/>
  <c r="CL436" i="20"/>
  <c r="CL444" i="20"/>
  <c r="CL431" i="20"/>
  <c r="CL427" i="20"/>
  <c r="CL423" i="20"/>
  <c r="CL419" i="20"/>
  <c r="CL415" i="20"/>
  <c r="CL411" i="20"/>
  <c r="CL407" i="20"/>
  <c r="CL403" i="20"/>
  <c r="CL495" i="20"/>
  <c r="CL432" i="20"/>
  <c r="CL428" i="20"/>
  <c r="CL424" i="20"/>
  <c r="CL420" i="20"/>
  <c r="CL416" i="20"/>
  <c r="CL412" i="20"/>
  <c r="CL452" i="20"/>
  <c r="CL433" i="20"/>
  <c r="CL429" i="20"/>
  <c r="CL425" i="20"/>
  <c r="CL421" i="20"/>
  <c r="CL417" i="20"/>
  <c r="CL413" i="20"/>
  <c r="CL409" i="20"/>
  <c r="CL405" i="20"/>
  <c r="CL422" i="20"/>
  <c r="CL401" i="20"/>
  <c r="CL397" i="20"/>
  <c r="CL393" i="20"/>
  <c r="CL389" i="20"/>
  <c r="CL385" i="20"/>
  <c r="CL381" i="20"/>
  <c r="CL377" i="20"/>
  <c r="CL418" i="20"/>
  <c r="CL404" i="20"/>
  <c r="CL414" i="20"/>
  <c r="CL402" i="20"/>
  <c r="CL398" i="20"/>
  <c r="CL394" i="20"/>
  <c r="CL390" i="20"/>
  <c r="CL386" i="20"/>
  <c r="CL410" i="20"/>
  <c r="CL406" i="20"/>
  <c r="CL399" i="20"/>
  <c r="CL395" i="20"/>
  <c r="CL391" i="20"/>
  <c r="CL387" i="20"/>
  <c r="CL383" i="20"/>
  <c r="CL379" i="20"/>
  <c r="CL430" i="20"/>
  <c r="CL400" i="20"/>
  <c r="CL396" i="20"/>
  <c r="CL392" i="20"/>
  <c r="CL388" i="20"/>
  <c r="CL384" i="20"/>
  <c r="CL380" i="20"/>
  <c r="CL376" i="20"/>
  <c r="CL372" i="20"/>
  <c r="CL368" i="20"/>
  <c r="CL364" i="20"/>
  <c r="CL360" i="20"/>
  <c r="CL356" i="20"/>
  <c r="CL352" i="20"/>
  <c r="CL426" i="20"/>
  <c r="CL373" i="20"/>
  <c r="CL369" i="20"/>
  <c r="CL365" i="20"/>
  <c r="CL361" i="20"/>
  <c r="CL357" i="20"/>
  <c r="CL353" i="20"/>
  <c r="CL378" i="20"/>
  <c r="CL374" i="20"/>
  <c r="CL370" i="20"/>
  <c r="CL366" i="20"/>
  <c r="CL362" i="20"/>
  <c r="CL358" i="20"/>
  <c r="CL354" i="20"/>
  <c r="CL382" i="20"/>
  <c r="CL375" i="20"/>
  <c r="CL371" i="20"/>
  <c r="CL367" i="20"/>
  <c r="CL363" i="20"/>
  <c r="CL359" i="20"/>
  <c r="CL355" i="20"/>
  <c r="CL351" i="20"/>
  <c r="CL347" i="20"/>
  <c r="CL343" i="20"/>
  <c r="CL339" i="20"/>
  <c r="CL335" i="20"/>
  <c r="CL331" i="20"/>
  <c r="CL327" i="20"/>
  <c r="CL348" i="20"/>
  <c r="CL344" i="20"/>
  <c r="CL340" i="20"/>
  <c r="CL336" i="20"/>
  <c r="CL341" i="20"/>
  <c r="CL338" i="20"/>
  <c r="CL322" i="20"/>
  <c r="CL318" i="20"/>
  <c r="CL314" i="20"/>
  <c r="CL310" i="20"/>
  <c r="CL306" i="20"/>
  <c r="CL302" i="20"/>
  <c r="CL298" i="20"/>
  <c r="CL294" i="20"/>
  <c r="CL408" i="20"/>
  <c r="CL326" i="20"/>
  <c r="CL350" i="20"/>
  <c r="CL337" i="20"/>
  <c r="CL334" i="20"/>
  <c r="CL328" i="20"/>
  <c r="CL323" i="20"/>
  <c r="CL319" i="20"/>
  <c r="CL315" i="20"/>
  <c r="CL311" i="20"/>
  <c r="CL307" i="20"/>
  <c r="CL303" i="20"/>
  <c r="CL329" i="20"/>
  <c r="CL332" i="20"/>
  <c r="CL320" i="20"/>
  <c r="CL317" i="20"/>
  <c r="CL304" i="20"/>
  <c r="CL301" i="20"/>
  <c r="CL299" i="20"/>
  <c r="CL290" i="20"/>
  <c r="CL286" i="20"/>
  <c r="CL282" i="20"/>
  <c r="CL278" i="20"/>
  <c r="CL274" i="20"/>
  <c r="CL270" i="20"/>
  <c r="CL266" i="20"/>
  <c r="CL262" i="20"/>
  <c r="CL258" i="20"/>
  <c r="CL254" i="20"/>
  <c r="CL250" i="20"/>
  <c r="CL246" i="20"/>
  <c r="CL242" i="20"/>
  <c r="CL238" i="20"/>
  <c r="CL316" i="20"/>
  <c r="CL313" i="20"/>
  <c r="CL291" i="20"/>
  <c r="CL287" i="20"/>
  <c r="CL283" i="20"/>
  <c r="CL279" i="20"/>
  <c r="CL275" i="20"/>
  <c r="CL271" i="20"/>
  <c r="CL267" i="20"/>
  <c r="CL263" i="20"/>
  <c r="CL259" i="20"/>
  <c r="CL255" i="20"/>
  <c r="CL251" i="20"/>
  <c r="CL247" i="20"/>
  <c r="CL243" i="20"/>
  <c r="CL239" i="20"/>
  <c r="CL235" i="20"/>
  <c r="CL345" i="20"/>
  <c r="CL296" i="20"/>
  <c r="CL434" i="20"/>
  <c r="CL330" i="20"/>
  <c r="CL325" i="20"/>
  <c r="CL312" i="20"/>
  <c r="CL309" i="20"/>
  <c r="CL292" i="20"/>
  <c r="CL288" i="20"/>
  <c r="CL284" i="20"/>
  <c r="CL280" i="20"/>
  <c r="CL276" i="20"/>
  <c r="CL272" i="20"/>
  <c r="CL268" i="20"/>
  <c r="CL264" i="20"/>
  <c r="CL260" i="20"/>
  <c r="CL256" i="20"/>
  <c r="CL252" i="20"/>
  <c r="CL248" i="20"/>
  <c r="CL244" i="20"/>
  <c r="CL240" i="20"/>
  <c r="CL236" i="20"/>
  <c r="CL349" i="20"/>
  <c r="CL342" i="20"/>
  <c r="CL333" i="20"/>
  <c r="CL297" i="20"/>
  <c r="CL289" i="20"/>
  <c r="CL257" i="20"/>
  <c r="CL232" i="20"/>
  <c r="CL228" i="20"/>
  <c r="CL224" i="20"/>
  <c r="CL220" i="20"/>
  <c r="CL216" i="20"/>
  <c r="CL210" i="20"/>
  <c r="CL321" i="20"/>
  <c r="CL265" i="20"/>
  <c r="CL215" i="20"/>
  <c r="CL285" i="20"/>
  <c r="CL253" i="20"/>
  <c r="CL214" i="20"/>
  <c r="CL204" i="20"/>
  <c r="CL227" i="20"/>
  <c r="CL223" i="20"/>
  <c r="CL219" i="20"/>
  <c r="CL293" i="20"/>
  <c r="CL308" i="20"/>
  <c r="CL281" i="20"/>
  <c r="CL249" i="20"/>
  <c r="CL233" i="20"/>
  <c r="CL229" i="20"/>
  <c r="CL225" i="20"/>
  <c r="CL221" i="20"/>
  <c r="CL217" i="20"/>
  <c r="CL211" i="20"/>
  <c r="CL207" i="20"/>
  <c r="CL300" i="20"/>
  <c r="CL346" i="20"/>
  <c r="CL295" i="20"/>
  <c r="CL277" i="20"/>
  <c r="CL245" i="20"/>
  <c r="CL201" i="20"/>
  <c r="CL324" i="20"/>
  <c r="CL305" i="20"/>
  <c r="CL273" i="20"/>
  <c r="CL241" i="20"/>
  <c r="CL234" i="20"/>
  <c r="CL230" i="20"/>
  <c r="CL226" i="20"/>
  <c r="CL222" i="20"/>
  <c r="CL218" i="20"/>
  <c r="CL212" i="20"/>
  <c r="CL208" i="20"/>
  <c r="CL269" i="20"/>
  <c r="CL205" i="20"/>
  <c r="CL202" i="20"/>
  <c r="CL200" i="20"/>
  <c r="CL231" i="20"/>
  <c r="CL209" i="20"/>
  <c r="CL213" i="20"/>
  <c r="CL203" i="20"/>
  <c r="CL206" i="20"/>
  <c r="CL237" i="20"/>
  <c r="CL261" i="20"/>
  <c r="CK17" i="22"/>
  <c r="CK16" i="21"/>
  <c r="CK288" i="22"/>
  <c r="CK393" i="21"/>
  <c r="CK42" i="22"/>
  <c r="CK452" i="21"/>
  <c r="CK313" i="22" s="1"/>
  <c r="CK177" i="21"/>
  <c r="CK124" i="22" s="1"/>
  <c r="CK57" i="23"/>
  <c r="CK99" i="22"/>
  <c r="CK437" i="21"/>
  <c r="CK19" i="23"/>
  <c r="CK27" i="22"/>
  <c r="CK166" i="23"/>
  <c r="CK253" i="22"/>
  <c r="CK85" i="23"/>
  <c r="CK152" i="22"/>
  <c r="CK12" i="22"/>
  <c r="CK11" i="21"/>
  <c r="CK168" i="21"/>
  <c r="CK115" i="22" s="1"/>
  <c r="CK90" i="22"/>
  <c r="CK158" i="23"/>
  <c r="CK245" i="22"/>
  <c r="CK195" i="22"/>
  <c r="CK108" i="23"/>
  <c r="CK175" i="21"/>
  <c r="CK122" i="22" s="1"/>
  <c r="CK55" i="23"/>
  <c r="CK97" i="22"/>
  <c r="CK138" i="23"/>
  <c r="CK225" i="22"/>
  <c r="CK474" i="21"/>
  <c r="CK33" i="23"/>
  <c r="CK64" i="22"/>
  <c r="CK126" i="23"/>
  <c r="CK213" i="22"/>
  <c r="CK51" i="23"/>
  <c r="CK87" i="22"/>
  <c r="CJ403" i="21"/>
  <c r="CJ115" i="22"/>
  <c r="CI321" i="21"/>
  <c r="CI218" i="22"/>
  <c r="CI131" i="23"/>
  <c r="CE174" i="23"/>
  <c r="CE261" i="22"/>
  <c r="CE380" i="21"/>
  <c r="CJ38" i="22"/>
  <c r="CJ27" i="23"/>
  <c r="CJ335" i="22"/>
  <c r="CJ217" i="23"/>
  <c r="CI14" i="23"/>
  <c r="CI22" i="22"/>
  <c r="CE182" i="23"/>
  <c r="CE269" i="22"/>
  <c r="CJ432" i="21"/>
  <c r="CI211" i="23"/>
  <c r="CI309" i="22"/>
  <c r="CJ327" i="22"/>
  <c r="CJ465" i="21"/>
  <c r="CJ18" i="23"/>
  <c r="CJ26" i="22"/>
  <c r="CG8" i="23"/>
  <c r="CG8" i="22"/>
  <c r="CJ283" i="21"/>
  <c r="CJ78" i="22"/>
  <c r="CL239" i="22"/>
  <c r="CL275" i="22"/>
  <c r="CL237" i="22"/>
  <c r="CL262" i="22"/>
  <c r="CL228" i="22"/>
  <c r="CL251" i="22"/>
  <c r="CL241" i="22"/>
  <c r="CL230" i="22"/>
  <c r="CL235" i="22"/>
  <c r="CK49" i="21"/>
  <c r="CK45" i="23"/>
  <c r="CK81" i="22"/>
  <c r="CJ405" i="21"/>
  <c r="CJ125" i="22"/>
  <c r="CK43" i="22"/>
  <c r="CK453" i="21"/>
  <c r="CK314" i="22" s="1"/>
  <c r="CK13" i="22"/>
  <c r="CK45" i="22"/>
  <c r="CK455" i="21"/>
  <c r="CK316" i="22" s="1"/>
  <c r="CK196" i="22"/>
  <c r="CK109" i="23"/>
  <c r="CK51" i="22"/>
  <c r="CK83" i="21"/>
  <c r="CK461" i="21"/>
  <c r="CK44" i="22"/>
  <c r="CK454" i="21"/>
  <c r="CK315" i="22" s="1"/>
  <c r="CK67" i="22"/>
  <c r="CK477" i="21"/>
  <c r="CK36" i="23"/>
  <c r="CK60" i="22"/>
  <c r="CK470" i="21"/>
  <c r="CK331" i="22" s="1"/>
  <c r="CK91" i="23"/>
  <c r="CK172" i="22"/>
  <c r="CK173" i="23"/>
  <c r="CK260" i="22"/>
  <c r="CK124" i="23"/>
  <c r="CK211" i="22"/>
  <c r="CK32" i="23"/>
  <c r="CK473" i="21"/>
  <c r="CK63" i="22"/>
  <c r="CK61" i="23"/>
  <c r="CK103" i="22"/>
  <c r="CK174" i="21"/>
  <c r="CK121" i="22" s="1"/>
  <c r="CK54" i="23"/>
  <c r="CK96" i="22"/>
  <c r="CK315" i="21"/>
  <c r="CK133" i="23"/>
  <c r="CK220" i="22"/>
  <c r="CK56" i="23"/>
  <c r="CK98" i="22"/>
  <c r="CK176" i="21"/>
  <c r="CK123" i="22" s="1"/>
  <c r="CK151" i="23"/>
  <c r="CK238" i="22"/>
  <c r="CJ322" i="22"/>
  <c r="CJ460" i="21"/>
  <c r="CJ320" i="22"/>
  <c r="CJ212" i="23"/>
  <c r="CJ220" i="23"/>
  <c r="CJ338" i="22"/>
  <c r="CH140" i="23"/>
  <c r="CH227" i="22"/>
  <c r="CH328" i="21"/>
  <c r="CJ298" i="22"/>
  <c r="CJ203" i="23"/>
  <c r="CJ310" i="22"/>
  <c r="CJ448" i="21"/>
  <c r="CB280" i="22"/>
  <c r="CB193" i="23"/>
  <c r="CJ17" i="23"/>
  <c r="CJ25" i="22"/>
  <c r="CH200" i="23"/>
  <c r="CH295" i="22"/>
  <c r="CJ401" i="21"/>
  <c r="CJ410" i="21"/>
  <c r="CL370" i="21"/>
  <c r="CL381" i="21"/>
  <c r="CL337" i="21"/>
  <c r="CL329" i="21"/>
  <c r="CL308" i="21"/>
  <c r="CL291" i="21"/>
  <c r="CL151" i="21"/>
  <c r="CL196" i="21" s="1"/>
  <c r="CL143" i="21"/>
  <c r="CL188" i="21" s="1"/>
  <c r="CL125" i="21"/>
  <c r="CL121" i="21"/>
  <c r="CL123" i="21"/>
  <c r="CL379" i="21"/>
  <c r="CL100" i="21"/>
  <c r="CL371" i="21"/>
  <c r="CL374" i="21" s="1"/>
  <c r="CL373" i="21"/>
  <c r="CL353" i="21"/>
  <c r="CL347" i="21"/>
  <c r="CL338" i="21"/>
  <c r="CL307" i="21"/>
  <c r="CL284" i="21"/>
  <c r="CL289" i="21"/>
  <c r="CL96" i="21"/>
  <c r="CL165" i="21"/>
  <c r="CL112" i="22" s="1"/>
  <c r="CL147" i="21"/>
  <c r="CL192" i="21" s="1"/>
  <c r="CL139" i="21"/>
  <c r="CL184" i="21" s="1"/>
  <c r="CL133" i="21"/>
  <c r="CL122" i="21"/>
  <c r="CL363" i="21"/>
  <c r="CL99" i="21"/>
  <c r="CL340" i="21"/>
  <c r="CL339" i="21"/>
  <c r="CL306" i="21"/>
  <c r="CL305" i="21"/>
  <c r="CL296" i="21"/>
  <c r="CL62" i="21"/>
  <c r="CL159" i="21"/>
  <c r="CL106" i="22" s="1"/>
  <c r="CL152" i="21"/>
  <c r="CL197" i="21" s="1"/>
  <c r="CL135" i="21"/>
  <c r="CL128" i="21"/>
  <c r="CL118" i="21"/>
  <c r="CL354" i="21"/>
  <c r="CL357" i="21" s="1"/>
  <c r="CL352" i="21"/>
  <c r="CL345" i="21"/>
  <c r="CL324" i="21"/>
  <c r="CL319" i="21"/>
  <c r="CL302" i="21"/>
  <c r="CL293" i="21"/>
  <c r="CL191" i="21"/>
  <c r="CL128" i="22" s="1"/>
  <c r="CL153" i="21"/>
  <c r="CL198" i="21" s="1"/>
  <c r="CL148" i="21"/>
  <c r="CL193" i="21" s="1"/>
  <c r="CL136" i="21"/>
  <c r="CL181" i="21" s="1"/>
  <c r="CL132" i="21"/>
  <c r="CL114" i="21"/>
  <c r="CL98" i="21"/>
  <c r="CL367" i="21"/>
  <c r="CL356" i="21"/>
  <c r="CL331" i="21"/>
  <c r="CL322" i="21"/>
  <c r="CL317" i="21"/>
  <c r="CL303" i="21"/>
  <c r="CL15" i="21"/>
  <c r="CL287" i="21"/>
  <c r="CL295" i="21"/>
  <c r="CL180" i="21"/>
  <c r="CL127" i="22" s="1"/>
  <c r="CL149" i="21"/>
  <c r="CL194" i="21" s="1"/>
  <c r="CL144" i="21"/>
  <c r="CL189" i="21" s="1"/>
  <c r="CL137" i="21"/>
  <c r="CL182" i="21" s="1"/>
  <c r="CL130" i="21"/>
  <c r="CL115" i="21"/>
  <c r="CL97" i="21"/>
  <c r="CL70" i="21"/>
  <c r="CL365" i="21"/>
  <c r="CL333" i="21"/>
  <c r="CL318" i="21"/>
  <c r="CL314" i="21"/>
  <c r="CL310" i="21"/>
  <c r="CL290" i="21"/>
  <c r="CL294" i="21"/>
  <c r="CL172" i="21"/>
  <c r="CL119" i="22" s="1"/>
  <c r="CL154" i="21"/>
  <c r="CL199" i="21" s="1"/>
  <c r="CL140" i="21"/>
  <c r="CL185" i="21" s="1"/>
  <c r="CL131" i="21"/>
  <c r="CL124" i="21"/>
  <c r="CL127" i="21"/>
  <c r="CL369" i="21"/>
  <c r="CL355" i="21"/>
  <c r="CL335" i="21"/>
  <c r="CL301" i="21"/>
  <c r="CL297" i="21"/>
  <c r="CL300" i="21"/>
  <c r="CL150" i="21"/>
  <c r="CL195" i="21" s="1"/>
  <c r="CL141" i="21"/>
  <c r="CL186" i="21" s="1"/>
  <c r="CL138" i="21"/>
  <c r="CL183" i="21" s="1"/>
  <c r="CL120" i="21"/>
  <c r="CL117" i="21"/>
  <c r="CL142" i="21"/>
  <c r="CL187" i="21" s="1"/>
  <c r="CL108" i="21"/>
  <c r="CL214" i="21"/>
  <c r="CL207" i="21"/>
  <c r="CL89" i="21"/>
  <c r="CL82" i="21"/>
  <c r="CL51" i="21"/>
  <c r="CL41" i="21"/>
  <c r="CL34" i="21"/>
  <c r="CL146" i="21"/>
  <c r="CL228" i="21"/>
  <c r="CL265" i="21" s="1"/>
  <c r="CL173" i="22" s="1"/>
  <c r="CL204" i="21"/>
  <c r="CL90" i="21"/>
  <c r="CL12" i="21"/>
  <c r="CL57" i="21"/>
  <c r="CL27" i="21"/>
  <c r="CL42" i="21"/>
  <c r="CL36" i="21"/>
  <c r="CL372" i="21"/>
  <c r="CL292" i="21"/>
  <c r="CL129" i="21"/>
  <c r="CL215" i="21"/>
  <c r="CL213" i="21"/>
  <c r="CL93" i="21"/>
  <c r="CL257" i="21"/>
  <c r="CL54" i="21"/>
  <c r="CL24" i="21"/>
  <c r="CL43" i="21"/>
  <c r="CL420" i="21" s="1"/>
  <c r="CL39" i="21"/>
  <c r="CL309" i="21"/>
  <c r="CL288" i="21"/>
  <c r="CL116" i="21"/>
  <c r="CL232" i="21"/>
  <c r="CL269" i="21" s="1"/>
  <c r="CL177" i="22" s="1"/>
  <c r="CL210" i="21"/>
  <c r="CL205" i="21"/>
  <c r="CL92" i="21"/>
  <c r="CL13" i="21"/>
  <c r="CL80" i="21"/>
  <c r="CL55" i="21"/>
  <c r="CL28" i="21"/>
  <c r="CL44" i="21"/>
  <c r="CL229" i="21"/>
  <c r="CL266" i="21" s="1"/>
  <c r="CL174" i="22" s="1"/>
  <c r="CL211" i="21"/>
  <c r="CL231" i="21"/>
  <c r="CL268" i="21" s="1"/>
  <c r="CL176" i="22" s="1"/>
  <c r="CL91" i="21"/>
  <c r="CL86" i="21"/>
  <c r="CL264" i="21"/>
  <c r="CL60" i="21"/>
  <c r="CL67" i="21"/>
  <c r="CL78" i="21"/>
  <c r="CL53" i="21"/>
  <c r="CL25" i="21"/>
  <c r="CL45" i="21"/>
  <c r="CL31" i="21"/>
  <c r="CL76" i="21"/>
  <c r="CL221" i="21"/>
  <c r="CL258" i="21" s="1"/>
  <c r="CL166" i="22" s="1"/>
  <c r="CL230" i="21"/>
  <c r="CL267" i="21" s="1"/>
  <c r="CL175" i="22" s="1"/>
  <c r="CL220" i="21"/>
  <c r="CL84" i="21"/>
  <c r="CL61" i="21"/>
  <c r="CL68" i="21"/>
  <c r="CL35" i="22" s="1"/>
  <c r="CL79" i="21"/>
  <c r="CL50" i="21"/>
  <c r="CL35" i="21"/>
  <c r="CL46" i="21"/>
  <c r="CL423" i="21" s="1"/>
  <c r="CL332" i="21"/>
  <c r="CL95" i="21"/>
  <c r="CL227" i="21"/>
  <c r="CL212" i="21"/>
  <c r="CL209" i="21"/>
  <c r="CL85" i="21"/>
  <c r="CL244" i="21"/>
  <c r="CL77" i="21"/>
  <c r="CL58" i="21"/>
  <c r="CL56" i="21"/>
  <c r="CL32" i="21"/>
  <c r="CL47" i="21"/>
  <c r="CL75" i="21"/>
  <c r="CL26" i="21"/>
  <c r="CL20" i="21"/>
  <c r="CL20" i="22" s="1"/>
  <c r="CL109" i="21"/>
  <c r="CL74" i="21"/>
  <c r="CL394" i="21"/>
  <c r="CL216" i="21"/>
  <c r="CL395" i="21"/>
  <c r="CL289" i="22" s="1"/>
  <c r="CL208" i="21"/>
  <c r="CL73" i="21"/>
  <c r="CL396" i="21"/>
  <c r="CL290" i="22" s="1"/>
  <c r="CL18" i="21"/>
  <c r="CL18" i="22" s="1"/>
  <c r="CL72" i="21"/>
  <c r="CL397" i="21"/>
  <c r="CL291" i="22" s="1"/>
  <c r="CL17" i="21"/>
  <c r="CL155" i="21"/>
  <c r="CL200" i="21" s="1"/>
  <c r="CL52" i="21"/>
  <c r="CL40" i="21"/>
  <c r="CL33" i="21"/>
  <c r="CL19" i="21"/>
  <c r="CL19" i="22" s="1"/>
  <c r="CK162" i="21"/>
  <c r="CK109" i="22" s="1"/>
  <c r="CK48" i="23"/>
  <c r="CK84" i="22"/>
  <c r="CH205" i="23"/>
  <c r="CH300" i="22"/>
  <c r="CL215" i="14"/>
  <c r="CK39" i="22"/>
  <c r="CK449" i="21"/>
  <c r="CK71" i="21"/>
  <c r="CM5" i="23"/>
  <c r="CM5" i="22"/>
  <c r="CM157" i="3"/>
  <c r="CM159" i="3"/>
  <c r="CM161" i="3"/>
  <c r="CM236" i="21" s="1"/>
  <c r="CM273" i="21" s="1"/>
  <c r="CM155" i="3"/>
  <c r="CM149" i="3"/>
  <c r="CM151" i="3"/>
  <c r="CM147" i="3"/>
  <c r="CM153" i="3"/>
  <c r="CM7" i="3" s="1"/>
  <c r="CM137" i="3"/>
  <c r="CM134" i="3"/>
  <c r="CM127" i="3"/>
  <c r="CM102" i="3"/>
  <c r="CM79" i="3"/>
  <c r="CM29" i="3"/>
  <c r="CM140" i="3"/>
  <c r="CM130" i="3"/>
  <c r="CM122" i="3"/>
  <c r="CM105" i="3"/>
  <c r="CM95" i="3"/>
  <c r="CM93" i="3"/>
  <c r="CM91" i="3"/>
  <c r="CM89" i="3"/>
  <c r="CM87" i="3"/>
  <c r="CM50" i="3"/>
  <c r="CM48" i="3"/>
  <c r="CM46" i="3"/>
  <c r="CM44" i="3"/>
  <c r="CM42" i="3"/>
  <c r="CM26" i="3"/>
  <c r="CM135" i="3"/>
  <c r="CM125" i="3"/>
  <c r="CM117" i="3"/>
  <c r="CM115" i="3"/>
  <c r="CM113" i="3"/>
  <c r="CM111" i="3"/>
  <c r="CM109" i="3"/>
  <c r="CM100" i="3"/>
  <c r="CM84" i="3"/>
  <c r="CM82" i="3"/>
  <c r="CM77" i="3"/>
  <c r="CM73" i="3"/>
  <c r="CM71" i="3"/>
  <c r="CM69" i="3"/>
  <c r="CM67" i="3"/>
  <c r="CM65" i="3"/>
  <c r="CM138" i="3"/>
  <c r="CM132" i="3"/>
  <c r="CM128" i="3"/>
  <c r="CM103" i="3"/>
  <c r="CM80" i="3"/>
  <c r="CM62" i="3"/>
  <c r="CM60" i="3"/>
  <c r="CM58" i="3"/>
  <c r="CM56" i="3"/>
  <c r="CM54" i="3"/>
  <c r="CM143" i="3"/>
  <c r="CM141" i="3"/>
  <c r="CM123" i="3"/>
  <c r="CM98" i="3"/>
  <c r="CM106" i="3"/>
  <c r="CM20" i="3"/>
  <c r="CM25" i="3"/>
  <c r="CM136" i="3"/>
  <c r="CM133" i="3"/>
  <c r="CM126" i="3"/>
  <c r="CM101" i="3"/>
  <c r="CM94" i="3"/>
  <c r="CM92" i="3"/>
  <c r="CM90" i="3"/>
  <c r="CM88" i="3"/>
  <c r="CM86" i="3"/>
  <c r="CM78" i="3"/>
  <c r="CM51" i="3"/>
  <c r="CM49" i="3"/>
  <c r="CM47" i="3"/>
  <c r="CM45" i="3"/>
  <c r="CM43" i="3"/>
  <c r="CM5" i="21"/>
  <c r="CM99" i="3"/>
  <c r="CM83" i="3"/>
  <c r="CM72" i="3"/>
  <c r="CM61" i="3"/>
  <c r="CM23" i="3"/>
  <c r="CM55" i="3"/>
  <c r="CM112" i="3"/>
  <c r="CM139" i="3"/>
  <c r="CM129" i="3"/>
  <c r="CM116" i="3"/>
  <c r="CM66" i="3"/>
  <c r="CM39" i="3"/>
  <c r="CM37" i="3"/>
  <c r="CM35" i="3"/>
  <c r="CM33" i="3"/>
  <c r="CM76" i="3"/>
  <c r="CM110" i="3"/>
  <c r="CM59" i="3"/>
  <c r="CM121" i="3"/>
  <c r="CM81" i="3"/>
  <c r="CM70" i="3"/>
  <c r="CM27" i="3"/>
  <c r="CM114" i="3"/>
  <c r="CM104" i="3"/>
  <c r="CM64" i="3"/>
  <c r="CM57" i="3"/>
  <c r="CM22" i="3"/>
  <c r="CM118" i="3"/>
  <c r="CM107" i="3"/>
  <c r="CM68" i="3"/>
  <c r="CM40" i="3"/>
  <c r="CM124" i="3"/>
  <c r="CM38" i="3"/>
  <c r="CM36" i="3"/>
  <c r="CM34" i="3"/>
  <c r="CM32" i="3"/>
  <c r="CM28" i="3"/>
  <c r="CM24" i="3"/>
  <c r="CM21" i="3"/>
  <c r="CK58" i="22"/>
  <c r="CK468" i="21"/>
  <c r="CK329" i="22" s="1"/>
  <c r="CK28" i="23"/>
  <c r="CK49" i="22"/>
  <c r="CK459" i="21"/>
  <c r="CK249" i="21"/>
  <c r="CK157" i="22" s="1"/>
  <c r="CK72" i="23"/>
  <c r="CK139" i="22"/>
  <c r="CK20" i="23"/>
  <c r="CK28" i="22"/>
  <c r="CK438" i="21"/>
  <c r="CK15" i="22"/>
  <c r="CK12" i="23"/>
  <c r="CK132" i="22"/>
  <c r="CK133" i="22" s="1"/>
  <c r="CK65" i="23"/>
  <c r="CK66" i="23" s="1"/>
  <c r="CK206" i="21"/>
  <c r="CK242" i="21"/>
  <c r="CK53" i="22"/>
  <c r="CK246" i="21"/>
  <c r="CK154" i="22" s="1"/>
  <c r="CK69" i="23"/>
  <c r="CK136" i="22"/>
  <c r="CK411" i="21"/>
  <c r="CK40" i="22"/>
  <c r="CK450" i="21"/>
  <c r="CK311" i="22" s="1"/>
  <c r="CK59" i="22"/>
  <c r="CK469" i="21"/>
  <c r="CK330" i="22" s="1"/>
  <c r="CK37" i="22"/>
  <c r="CK26" i="23"/>
  <c r="CK447" i="21"/>
  <c r="CK125" i="23"/>
  <c r="CK212" i="22"/>
  <c r="CK159" i="23"/>
  <c r="CK246" i="22"/>
  <c r="CK115" i="23"/>
  <c r="CK202" i="22"/>
  <c r="CK52" i="23"/>
  <c r="CK94" i="22"/>
  <c r="CK172" i="23"/>
  <c r="CK259" i="22"/>
  <c r="CJ29" i="23"/>
  <c r="CJ50" i="22"/>
  <c r="CI214" i="23"/>
  <c r="CI326" i="22"/>
  <c r="CJ216" i="23"/>
  <c r="CJ334" i="22"/>
  <c r="CJ428" i="21"/>
  <c r="CJ415" i="21"/>
  <c r="CJ408" i="21"/>
  <c r="CJ15" i="23"/>
  <c r="CJ23" i="22"/>
  <c r="CJ22" i="21"/>
  <c r="CI9" i="21"/>
  <c r="CJ431" i="21"/>
  <c r="CH195" i="23"/>
  <c r="CH282" i="22"/>
  <c r="CK409" i="21"/>
  <c r="CK46" i="22"/>
  <c r="CK456" i="21"/>
  <c r="CK317" i="22" s="1"/>
  <c r="CK47" i="22"/>
  <c r="CK457" i="21"/>
  <c r="CK318" i="22" s="1"/>
  <c r="CK247" i="21"/>
  <c r="CK155" i="22" s="1"/>
  <c r="CK70" i="23"/>
  <c r="CK137" i="22"/>
  <c r="CK128" i="23"/>
  <c r="CK215" i="22"/>
  <c r="CK198" i="22"/>
  <c r="CK111" i="23"/>
  <c r="CL175" i="23"/>
  <c r="CL164" i="23"/>
  <c r="CL154" i="23"/>
  <c r="CL143" i="23"/>
  <c r="CL148" i="23"/>
  <c r="CL150" i="23"/>
  <c r="CL141" i="23"/>
  <c r="CL188" i="23"/>
  <c r="CL152" i="23"/>
  <c r="CK267" i="22"/>
  <c r="CK180" i="23"/>
  <c r="CK431" i="21"/>
  <c r="CK88" i="23"/>
  <c r="CK165" i="22"/>
  <c r="CK38" i="21"/>
  <c r="CK416" i="21"/>
  <c r="CK250" i="21"/>
  <c r="CK158" i="22" s="1"/>
  <c r="CK73" i="23"/>
  <c r="CK140" i="22"/>
  <c r="CK57" i="22"/>
  <c r="CK467" i="21"/>
  <c r="CK328" i="22" s="1"/>
  <c r="CK423" i="21"/>
  <c r="CK253" i="21"/>
  <c r="CK161" i="22" s="1"/>
  <c r="CK76" i="23"/>
  <c r="CK143" i="22"/>
  <c r="CK23" i="21"/>
  <c r="CK421" i="21"/>
  <c r="CK67" i="23"/>
  <c r="CK134" i="22"/>
  <c r="CK85" i="22"/>
  <c r="CK163" i="21"/>
  <c r="CK110" i="22" s="1"/>
  <c r="CK49" i="23"/>
  <c r="CK179" i="23"/>
  <c r="CK266" i="22"/>
  <c r="CK129" i="23"/>
  <c r="CK216" i="22"/>
  <c r="CK31" i="23"/>
  <c r="CK62" i="22"/>
  <c r="CK100" i="22"/>
  <c r="CK178" i="21"/>
  <c r="CK125" i="22" s="1"/>
  <c r="CK58" i="23"/>
  <c r="CI400" i="21"/>
  <c r="CI31" i="22"/>
  <c r="CI23" i="23"/>
  <c r="CI262" i="21"/>
  <c r="CI86" i="23"/>
  <c r="CI163" i="22"/>
  <c r="CJ219" i="23"/>
  <c r="CJ337" i="22"/>
  <c r="CJ404" i="21"/>
  <c r="CI426" i="21"/>
  <c r="CJ33" i="22"/>
  <c r="CJ25" i="23"/>
  <c r="CJ64" i="21"/>
  <c r="CJ412" i="21"/>
  <c r="CJ145" i="22"/>
  <c r="CJ225" i="21"/>
  <c r="CJ234" i="21" s="1"/>
  <c r="CJ237" i="21" s="1"/>
  <c r="CJ78" i="23"/>
  <c r="CD187" i="23"/>
  <c r="CD274" i="22"/>
  <c r="CD392" i="21"/>
  <c r="CF364" i="21"/>
  <c r="CF163" i="23"/>
  <c r="CF250" i="22"/>
  <c r="CJ409" i="21"/>
  <c r="CJ121" i="22"/>
  <c r="CJ16" i="23"/>
  <c r="CJ24" i="22"/>
  <c r="CJ210" i="23"/>
  <c r="CJ308" i="22"/>
  <c r="CI460" i="21"/>
  <c r="CJ402" i="21"/>
  <c r="CK42" i="23"/>
  <c r="CK75" i="22"/>
  <c r="CK111" i="21"/>
  <c r="CK92" i="22"/>
  <c r="CK170" i="21"/>
  <c r="CK117" i="22" s="1"/>
  <c r="CE183" i="22"/>
  <c r="CE96" i="23"/>
  <c r="CK245" i="21"/>
  <c r="CK153" i="22" s="1"/>
  <c r="CK68" i="23"/>
  <c r="CK135" i="22"/>
  <c r="CK102" i="22"/>
  <c r="CK60" i="23"/>
  <c r="CK52" i="22"/>
  <c r="CK64" i="23"/>
  <c r="CK79" i="23" s="1"/>
  <c r="CK131" i="22"/>
  <c r="CK146" i="22" s="1"/>
  <c r="CK241" i="21"/>
  <c r="CK238" i="21"/>
  <c r="CK223" i="21"/>
  <c r="CK260" i="21" s="1"/>
  <c r="CK168" i="22" s="1"/>
  <c r="CK219" i="21"/>
  <c r="CK218" i="21"/>
  <c r="CK226" i="21"/>
  <c r="CK235" i="21"/>
  <c r="CK222" i="21"/>
  <c r="CK259" i="21" s="1"/>
  <c r="CK167" i="22" s="1"/>
  <c r="CK412" i="21"/>
  <c r="CK430" i="21"/>
  <c r="CK410" i="21"/>
  <c r="CK252" i="21"/>
  <c r="CK160" i="22" s="1"/>
  <c r="CK75" i="23"/>
  <c r="CK142" i="22"/>
  <c r="CK206" i="22"/>
  <c r="CK119" i="23"/>
  <c r="CK21" i="23"/>
  <c r="CK29" i="22"/>
  <c r="CK166" i="21"/>
  <c r="CK113" i="22" s="1"/>
  <c r="CK88" i="22"/>
  <c r="CK137" i="23"/>
  <c r="CK224" i="22"/>
  <c r="CK110" i="23"/>
  <c r="CK197" i="22"/>
  <c r="CK177" i="23"/>
  <c r="CK264" i="22"/>
  <c r="CJ411" i="21"/>
  <c r="CJ118" i="23"/>
  <c r="CJ205" i="22"/>
  <c r="CJ312" i="21"/>
  <c r="CI171" i="22"/>
  <c r="CI186" i="22"/>
  <c r="CI180" i="22"/>
  <c r="CI164" i="22"/>
  <c r="CI272" i="22"/>
  <c r="CJ430" i="21"/>
  <c r="CJ149" i="22"/>
  <c r="CJ362" i="21"/>
  <c r="CJ263" i="21"/>
  <c r="CJ256" i="21"/>
  <c r="CJ280" i="21"/>
  <c r="CJ255" i="21"/>
  <c r="CJ272" i="21"/>
  <c r="CJ378" i="21"/>
  <c r="CJ82" i="23"/>
  <c r="CH271" i="21"/>
  <c r="CH89" i="23"/>
  <c r="CH170" i="22"/>
  <c r="CJ13" i="23"/>
  <c r="CJ16" i="22"/>
  <c r="CK122" i="23"/>
  <c r="CK209" i="22"/>
  <c r="CK248" i="21"/>
  <c r="CK156" i="22" s="1"/>
  <c r="CK71" i="23"/>
  <c r="CK138" i="22"/>
  <c r="CK43" i="23"/>
  <c r="CK76" i="22"/>
  <c r="CK112" i="21"/>
  <c r="CK79" i="22" s="1"/>
  <c r="CK444" i="21"/>
  <c r="CK305" i="22" s="1"/>
  <c r="CK34" i="22"/>
  <c r="CK66" i="21"/>
  <c r="CK428" i="21"/>
  <c r="CK160" i="21"/>
  <c r="CK107" i="22" s="1"/>
  <c r="CK46" i="23"/>
  <c r="CK82" i="22"/>
  <c r="CK113" i="23"/>
  <c r="CK200" i="22"/>
  <c r="CK199" i="22"/>
  <c r="CK112" i="23"/>
  <c r="CK167" i="21"/>
  <c r="CK114" i="22" s="1"/>
  <c r="CK89" i="22"/>
  <c r="CK156" i="23"/>
  <c r="CK243" i="22"/>
  <c r="CK120" i="23"/>
  <c r="CK207" i="22"/>
  <c r="CK475" i="21"/>
  <c r="CK34" i="23"/>
  <c r="CK65" i="22"/>
  <c r="CK114" i="23"/>
  <c r="CK201" i="22"/>
  <c r="CK35" i="23"/>
  <c r="CK66" i="22"/>
  <c r="CK476" i="21"/>
  <c r="CF277" i="21"/>
  <c r="CF359" i="21"/>
  <c r="CF182" i="22"/>
  <c r="CF375" i="21"/>
  <c r="CF95" i="23"/>
  <c r="CJ243" i="21"/>
  <c r="CJ83" i="23"/>
  <c r="CJ84" i="23" s="1"/>
  <c r="CJ150" i="22"/>
  <c r="CJ151" i="22" s="1"/>
  <c r="CJ11" i="23"/>
  <c r="CJ11" i="22"/>
  <c r="CJ9" i="21"/>
  <c r="CG198" i="23"/>
  <c r="CG293" i="22"/>
  <c r="CJ218" i="23"/>
  <c r="CJ336" i="22"/>
  <c r="CG274" i="21"/>
  <c r="CG92" i="23"/>
  <c r="CG179" i="22"/>
  <c r="CJ221" i="22"/>
  <c r="CJ134" i="23"/>
  <c r="CJ413" i="21"/>
  <c r="CL94" i="23"/>
  <c r="CL181" i="22"/>
  <c r="CK91" i="22"/>
  <c r="CK169" i="21"/>
  <c r="CK116" i="22" s="1"/>
  <c r="CK47" i="23"/>
  <c r="CK83" i="22"/>
  <c r="CK161" i="21"/>
  <c r="CK108" i="22" s="1"/>
  <c r="CK157" i="23"/>
  <c r="CK244" i="22"/>
  <c r="CK251" i="21"/>
  <c r="CK159" i="22" s="1"/>
  <c r="CK74" i="23"/>
  <c r="CK141" i="22"/>
  <c r="CK424" i="21"/>
  <c r="CK41" i="22"/>
  <c r="CK451" i="21"/>
  <c r="CK312" i="22" s="1"/>
  <c r="CK30" i="21"/>
  <c r="CK418" i="21"/>
  <c r="CK107" i="23"/>
  <c r="CK194" i="22"/>
  <c r="CK56" i="22"/>
  <c r="CK88" i="21"/>
  <c r="CK466" i="21"/>
  <c r="CK171" i="23"/>
  <c r="CK258" i="22"/>
  <c r="CK214" i="22"/>
  <c r="CK127" i="23"/>
  <c r="CK181" i="23"/>
  <c r="CK268" i="22"/>
  <c r="CK103" i="23"/>
  <c r="CK190" i="22"/>
  <c r="CK173" i="21"/>
  <c r="CK120" i="22" s="1"/>
  <c r="CK53" i="23"/>
  <c r="CK95" i="22"/>
  <c r="CK136" i="23"/>
  <c r="CK316" i="21"/>
  <c r="CK223" i="22"/>
  <c r="CK116" i="23"/>
  <c r="CK203" i="22"/>
  <c r="CK186" i="23"/>
  <c r="CK273" i="22"/>
  <c r="CJ197" i="23"/>
  <c r="CJ287" i="22"/>
  <c r="CI87" i="23"/>
  <c r="CI185" i="23"/>
  <c r="CI90" i="23"/>
  <c r="CI93" i="23"/>
  <c r="CI99" i="23"/>
  <c r="CJ204" i="23"/>
  <c r="CJ299" i="22"/>
  <c r="CJ388" i="21"/>
  <c r="CJ283" i="22"/>
  <c r="CJ435" i="21"/>
  <c r="CI189" i="22"/>
  <c r="CI102" i="23"/>
  <c r="CI439" i="21"/>
  <c r="CJ135" i="23"/>
  <c r="CJ222" i="22"/>
  <c r="CH8" i="23"/>
  <c r="CH8" i="22"/>
  <c r="BC4" i="21"/>
  <c r="BC4" i="23"/>
  <c r="BC4" i="22"/>
  <c r="CL3" i="21"/>
  <c r="CL3" i="23"/>
  <c r="CL3" i="22"/>
  <c r="CL4" i="21"/>
  <c r="CL4" i="23"/>
  <c r="CL4" i="22"/>
  <c r="CM12" i="3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CM4" i="3"/>
  <c r="CM3" i="3"/>
  <c r="CL6" i="20"/>
  <c r="CL4" i="20"/>
  <c r="CN5" i="3"/>
  <c r="CM5" i="14"/>
  <c r="CM5" i="20"/>
  <c r="CJ400" i="21" l="1"/>
  <c r="CI200" i="23"/>
  <c r="CL421" i="21"/>
  <c r="CL418" i="21"/>
  <c r="CI195" i="23"/>
  <c r="CL419" i="21"/>
  <c r="CK429" i="21"/>
  <c r="CK401" i="21"/>
  <c r="CK403" i="21"/>
  <c r="CK435" i="21"/>
  <c r="CK408" i="21"/>
  <c r="CK433" i="21"/>
  <c r="CL422" i="21"/>
  <c r="CJ426" i="21"/>
  <c r="CJ297" i="22" s="1"/>
  <c r="CL31" i="23"/>
  <c r="CL62" i="22"/>
  <c r="CL251" i="21"/>
  <c r="CL159" i="22" s="1"/>
  <c r="CL74" i="23"/>
  <c r="CL141" i="22"/>
  <c r="CL176" i="21"/>
  <c r="CL56" i="23"/>
  <c r="CL98" i="22"/>
  <c r="CL115" i="23"/>
  <c r="CL202" i="22"/>
  <c r="CL178" i="21"/>
  <c r="CL413" i="21" s="1"/>
  <c r="CL58" i="23"/>
  <c r="CL100" i="22"/>
  <c r="CL157" i="23"/>
  <c r="CL244" i="22"/>
  <c r="CL166" i="21"/>
  <c r="CL113" i="22" s="1"/>
  <c r="CL88" i="22"/>
  <c r="CK220" i="23"/>
  <c r="CK338" i="22"/>
  <c r="CI205" i="23"/>
  <c r="CI300" i="22"/>
  <c r="CK434" i="21"/>
  <c r="CG182" i="22"/>
  <c r="CG375" i="21"/>
  <c r="CG95" i="23"/>
  <c r="CG277" i="21"/>
  <c r="CG359" i="21"/>
  <c r="CK219" i="23"/>
  <c r="CK337" i="22"/>
  <c r="CH92" i="23"/>
  <c r="CH179" i="22"/>
  <c r="CH274" i="21"/>
  <c r="CJ131" i="23"/>
  <c r="CJ218" i="22"/>
  <c r="CJ321" i="21"/>
  <c r="CK413" i="21"/>
  <c r="CK407" i="21" s="1"/>
  <c r="CK22" i="21"/>
  <c r="CK9" i="21" s="1"/>
  <c r="CK15" i="23"/>
  <c r="CK23" i="22"/>
  <c r="CM372" i="21"/>
  <c r="CM381" i="21"/>
  <c r="CM355" i="21"/>
  <c r="CM322" i="21"/>
  <c r="CM318" i="21"/>
  <c r="CM309" i="21"/>
  <c r="CM15" i="21"/>
  <c r="CM292" i="21"/>
  <c r="CM141" i="21"/>
  <c r="CM186" i="21" s="1"/>
  <c r="CM144" i="21"/>
  <c r="CM189" i="21" s="1"/>
  <c r="CM136" i="21"/>
  <c r="CM181" i="21" s="1"/>
  <c r="CM129" i="21"/>
  <c r="CM115" i="21"/>
  <c r="CM99" i="21"/>
  <c r="CM370" i="21"/>
  <c r="CM373" i="21"/>
  <c r="CM354" i="21"/>
  <c r="CM357" i="21" s="1"/>
  <c r="CM319" i="21"/>
  <c r="CM314" i="21"/>
  <c r="CM308" i="21"/>
  <c r="CM291" i="21"/>
  <c r="CM96" i="21"/>
  <c r="CM165" i="21"/>
  <c r="CM112" i="22" s="1"/>
  <c r="CM100" i="21"/>
  <c r="CM356" i="21"/>
  <c r="CM345" i="21"/>
  <c r="CM317" i="21"/>
  <c r="CM307" i="21"/>
  <c r="CM295" i="21"/>
  <c r="CM62" i="21"/>
  <c r="CM191" i="21"/>
  <c r="CM128" i="22" s="1"/>
  <c r="CM159" i="21"/>
  <c r="CM106" i="22" s="1"/>
  <c r="CM149" i="21"/>
  <c r="CM194" i="21" s="1"/>
  <c r="CM137" i="21"/>
  <c r="CM182" i="21" s="1"/>
  <c r="CM128" i="21"/>
  <c r="CM125" i="21"/>
  <c r="CM363" i="21"/>
  <c r="CM352" i="21"/>
  <c r="CM347" i="21"/>
  <c r="CM340" i="21"/>
  <c r="CM331" i="21"/>
  <c r="CM306" i="21"/>
  <c r="CM284" i="21"/>
  <c r="CM296" i="21"/>
  <c r="CM95" i="21"/>
  <c r="CM180" i="21"/>
  <c r="CM127" i="22" s="1"/>
  <c r="CM379" i="21"/>
  <c r="CM98" i="21"/>
  <c r="CM367" i="21"/>
  <c r="CM335" i="21"/>
  <c r="CM302" i="21"/>
  <c r="CM305" i="21"/>
  <c r="CM287" i="21"/>
  <c r="CM293" i="21"/>
  <c r="CM172" i="21"/>
  <c r="CM119" i="22" s="1"/>
  <c r="CM150" i="21"/>
  <c r="CM195" i="21" s="1"/>
  <c r="CM147" i="21"/>
  <c r="CM192" i="21" s="1"/>
  <c r="CM138" i="21"/>
  <c r="CM183" i="21" s="1"/>
  <c r="CM131" i="21"/>
  <c r="CM114" i="21"/>
  <c r="CM97" i="21"/>
  <c r="CM70" i="21"/>
  <c r="CM353" i="21"/>
  <c r="CM332" i="21"/>
  <c r="CM329" i="21"/>
  <c r="CM310" i="21"/>
  <c r="CM294" i="21"/>
  <c r="CM289" i="21"/>
  <c r="CM369" i="21"/>
  <c r="CM338" i="21"/>
  <c r="CM333" i="21"/>
  <c r="CM303" i="21"/>
  <c r="CM290" i="21"/>
  <c r="CM300" i="21"/>
  <c r="CM151" i="21"/>
  <c r="CM196" i="21" s="1"/>
  <c r="CM143" i="21"/>
  <c r="CM188" i="21" s="1"/>
  <c r="CM142" i="21"/>
  <c r="CM187" i="21" s="1"/>
  <c r="CM124" i="21"/>
  <c r="CM117" i="21"/>
  <c r="CM337" i="21"/>
  <c r="CM154" i="21"/>
  <c r="CM199" i="21" s="1"/>
  <c r="CM139" i="21"/>
  <c r="CM184" i="21" s="1"/>
  <c r="CM118" i="21"/>
  <c r="CM231" i="21"/>
  <c r="CM268" i="21" s="1"/>
  <c r="CM176" i="22" s="1"/>
  <c r="CM213" i="21"/>
  <c r="CM205" i="21"/>
  <c r="CM93" i="21"/>
  <c r="CM84" i="21"/>
  <c r="CM75" i="21"/>
  <c r="CM55" i="21"/>
  <c r="CM27" i="21"/>
  <c r="CM39" i="21"/>
  <c r="CM47" i="21"/>
  <c r="CM155" i="21"/>
  <c r="CM200" i="21" s="1"/>
  <c r="CM140" i="21"/>
  <c r="CM185" i="21" s="1"/>
  <c r="CM122" i="21"/>
  <c r="CM230" i="21"/>
  <c r="CM267" i="21" s="1"/>
  <c r="CM175" i="22" s="1"/>
  <c r="CM212" i="21"/>
  <c r="CM207" i="21"/>
  <c r="CM91" i="21"/>
  <c r="CM85" i="21"/>
  <c r="CM264" i="21"/>
  <c r="CM52" i="21"/>
  <c r="CM28" i="21"/>
  <c r="CM40" i="21"/>
  <c r="CM152" i="21"/>
  <c r="CM197" i="21" s="1"/>
  <c r="CM135" i="21"/>
  <c r="CM116" i="21"/>
  <c r="CM109" i="21"/>
  <c r="CM227" i="21"/>
  <c r="CM208" i="21"/>
  <c r="CM229" i="21"/>
  <c r="CM266" i="21" s="1"/>
  <c r="CM174" i="22" s="1"/>
  <c r="CM89" i="21"/>
  <c r="CM86" i="21"/>
  <c r="CM53" i="21"/>
  <c r="CM31" i="21"/>
  <c r="CM41" i="21"/>
  <c r="CM76" i="21"/>
  <c r="CM324" i="21"/>
  <c r="CM153" i="21"/>
  <c r="CM198" i="21" s="1"/>
  <c r="CM127" i="21"/>
  <c r="CM108" i="21"/>
  <c r="CM232" i="21"/>
  <c r="CM269" i="21" s="1"/>
  <c r="CM177" i="22" s="1"/>
  <c r="CM209" i="21"/>
  <c r="CM210" i="21"/>
  <c r="CM244" i="21"/>
  <c r="CM54" i="21"/>
  <c r="CM288" i="21"/>
  <c r="CM148" i="21"/>
  <c r="CM193" i="21" s="1"/>
  <c r="CM132" i="21"/>
  <c r="CM220" i="21"/>
  <c r="CM211" i="21"/>
  <c r="CM12" i="21"/>
  <c r="CM79" i="21"/>
  <c r="CM58" i="21"/>
  <c r="CM50" i="21"/>
  <c r="CM33" i="21"/>
  <c r="CM45" i="21"/>
  <c r="CM371" i="21"/>
  <c r="CM374" i="21" s="1"/>
  <c r="CM146" i="21"/>
  <c r="CM123" i="21"/>
  <c r="CM221" i="21"/>
  <c r="CM258" i="21" s="1"/>
  <c r="CM166" i="22" s="1"/>
  <c r="CM215" i="21"/>
  <c r="CM82" i="21"/>
  <c r="CM80" i="21"/>
  <c r="CM51" i="21"/>
  <c r="CM24" i="21"/>
  <c r="CM34" i="21"/>
  <c r="CM42" i="21"/>
  <c r="CM339" i="21"/>
  <c r="CM133" i="21"/>
  <c r="CM120" i="21"/>
  <c r="CM228" i="21"/>
  <c r="CM265" i="21" s="1"/>
  <c r="CM173" i="22" s="1"/>
  <c r="CM214" i="21"/>
  <c r="CM92" i="21"/>
  <c r="CM13" i="21"/>
  <c r="CM60" i="21"/>
  <c r="CM67" i="21"/>
  <c r="CM78" i="21"/>
  <c r="CM57" i="21"/>
  <c r="CM25" i="21"/>
  <c r="CM35" i="21"/>
  <c r="CM44" i="21"/>
  <c r="CM73" i="21"/>
  <c r="CM72" i="21"/>
  <c r="CM20" i="21"/>
  <c r="CM20" i="22" s="1"/>
  <c r="CM365" i="21"/>
  <c r="CM257" i="21"/>
  <c r="CM43" i="21"/>
  <c r="CM394" i="21"/>
  <c r="CM46" i="21"/>
  <c r="CM397" i="21"/>
  <c r="CM291" i="22" s="1"/>
  <c r="CM17" i="21"/>
  <c r="CM130" i="21"/>
  <c r="CM297" i="21"/>
  <c r="CM121" i="21"/>
  <c r="CM216" i="21"/>
  <c r="CM68" i="21"/>
  <c r="CM35" i="22" s="1"/>
  <c r="CM77" i="21"/>
  <c r="CM19" i="21"/>
  <c r="CM19" i="22" s="1"/>
  <c r="CM74" i="21"/>
  <c r="CM204" i="21"/>
  <c r="CM90" i="21"/>
  <c r="CM61" i="21"/>
  <c r="CM56" i="21"/>
  <c r="CM26" i="21"/>
  <c r="CM18" i="21"/>
  <c r="CM18" i="22" s="1"/>
  <c r="CM301" i="21"/>
  <c r="CM32" i="21"/>
  <c r="CM395" i="21"/>
  <c r="CM289" i="22" s="1"/>
  <c r="CM36" i="21"/>
  <c r="CM396" i="21"/>
  <c r="CM290" i="22" s="1"/>
  <c r="CK27" i="23"/>
  <c r="CK38" i="22"/>
  <c r="CL39" i="22"/>
  <c r="CL449" i="21"/>
  <c r="CL71" i="21"/>
  <c r="CL41" i="22"/>
  <c r="CL451" i="21"/>
  <c r="CL312" i="22" s="1"/>
  <c r="CL151" i="23"/>
  <c r="CL238" i="22"/>
  <c r="CL45" i="22"/>
  <c r="CL455" i="21"/>
  <c r="CL316" i="22" s="1"/>
  <c r="CL247" i="21"/>
  <c r="CL155" i="22" s="1"/>
  <c r="CL70" i="23"/>
  <c r="CL137" i="22"/>
  <c r="CL61" i="23"/>
  <c r="CL103" i="22"/>
  <c r="CL111" i="21"/>
  <c r="CL42" i="23"/>
  <c r="CL75" i="22"/>
  <c r="CL203" i="22"/>
  <c r="CL116" i="23"/>
  <c r="CL173" i="23"/>
  <c r="CL260" i="22"/>
  <c r="CL211" i="22"/>
  <c r="CL124" i="23"/>
  <c r="CL253" i="22"/>
  <c r="CL166" i="23"/>
  <c r="CL92" i="22"/>
  <c r="CL170" i="21"/>
  <c r="CL117" i="22" s="1"/>
  <c r="CE187" i="23"/>
  <c r="CE274" i="22"/>
  <c r="CE392" i="21"/>
  <c r="CK432" i="21"/>
  <c r="CK312" i="21"/>
  <c r="CK118" i="23"/>
  <c r="CK205" i="22"/>
  <c r="CM141" i="23"/>
  <c r="CM143" i="23"/>
  <c r="CM152" i="23"/>
  <c r="CM148" i="23"/>
  <c r="CM188" i="23"/>
  <c r="CM150" i="23"/>
  <c r="CM164" i="23"/>
  <c r="CM175" i="23"/>
  <c r="CM154" i="23"/>
  <c r="CL119" i="23"/>
  <c r="CL206" i="22"/>
  <c r="CK402" i="21"/>
  <c r="CJ93" i="23"/>
  <c r="CJ87" i="23"/>
  <c r="CJ185" i="23"/>
  <c r="CJ90" i="23"/>
  <c r="CJ99" i="23"/>
  <c r="CJ164" i="22"/>
  <c r="CJ180" i="22"/>
  <c r="CJ186" i="22"/>
  <c r="CJ272" i="22"/>
  <c r="CJ171" i="22"/>
  <c r="CK462" i="21"/>
  <c r="CK323" i="22" s="1"/>
  <c r="CK210" i="23"/>
  <c r="CK308" i="22"/>
  <c r="CK310" i="22"/>
  <c r="CK448" i="21"/>
  <c r="CL112" i="21"/>
  <c r="CL79" i="22" s="1"/>
  <c r="CL43" i="23"/>
  <c r="CL76" i="22"/>
  <c r="CL44" i="22"/>
  <c r="CL454" i="21"/>
  <c r="CL315" i="22" s="1"/>
  <c r="CL34" i="22"/>
  <c r="CL66" i="21"/>
  <c r="CL444" i="21"/>
  <c r="CL305" i="22" s="1"/>
  <c r="CL88" i="23"/>
  <c r="CL165" i="22"/>
  <c r="CL120" i="23"/>
  <c r="CL207" i="22"/>
  <c r="CL163" i="21"/>
  <c r="CL110" i="22" s="1"/>
  <c r="CL49" i="23"/>
  <c r="CL85" i="22"/>
  <c r="CL125" i="23"/>
  <c r="CL212" i="22"/>
  <c r="CJ309" i="22"/>
  <c r="CJ211" i="23"/>
  <c r="CK218" i="23"/>
  <c r="CK336" i="22"/>
  <c r="CK327" i="22"/>
  <c r="CK465" i="21"/>
  <c r="CK225" i="21"/>
  <c r="CK234" i="21" s="1"/>
  <c r="CK237" i="21" s="1"/>
  <c r="CK78" i="23"/>
  <c r="CK145" i="22"/>
  <c r="CI213" i="23"/>
  <c r="CI321" i="22"/>
  <c r="CK415" i="21"/>
  <c r="CI8" i="21"/>
  <c r="CI9" i="23"/>
  <c r="CI9" i="22"/>
  <c r="CL85" i="23"/>
  <c r="CL152" i="22"/>
  <c r="CL437" i="21"/>
  <c r="CL19" i="23"/>
  <c r="CL27" i="22"/>
  <c r="CL83" i="22"/>
  <c r="CL161" i="21"/>
  <c r="CL108" i="22" s="1"/>
  <c r="CL47" i="23"/>
  <c r="CL60" i="22"/>
  <c r="CL470" i="21"/>
  <c r="CL331" i="22" s="1"/>
  <c r="CL162" i="21"/>
  <c r="CL109" i="22" s="1"/>
  <c r="CL48" i="23"/>
  <c r="CL84" i="22"/>
  <c r="CL26" i="23"/>
  <c r="CL447" i="21"/>
  <c r="CL37" i="22"/>
  <c r="CL114" i="23"/>
  <c r="CL201" i="22"/>
  <c r="CL177" i="23"/>
  <c r="CL264" i="22"/>
  <c r="CL112" i="23"/>
  <c r="CL199" i="22"/>
  <c r="CL173" i="21"/>
  <c r="CL401" i="21" s="1"/>
  <c r="CL53" i="23"/>
  <c r="CL95" i="22"/>
  <c r="CL245" i="22"/>
  <c r="CL158" i="23"/>
  <c r="CK390" i="21"/>
  <c r="CK284" i="22" s="1"/>
  <c r="CK427" i="21"/>
  <c r="CK11" i="22"/>
  <c r="CK11" i="23"/>
  <c r="CK197" i="23"/>
  <c r="CK287" i="22"/>
  <c r="CK55" i="22"/>
  <c r="CK30" i="23"/>
  <c r="CK405" i="21"/>
  <c r="CF261" i="22"/>
  <c r="CF174" i="23"/>
  <c r="CF380" i="21"/>
  <c r="CJ23" i="23"/>
  <c r="CJ31" i="22"/>
  <c r="CK17" i="23"/>
  <c r="CK25" i="22"/>
  <c r="CJ14" i="23"/>
  <c r="CJ22" i="22"/>
  <c r="CM181" i="22"/>
  <c r="CM94" i="23"/>
  <c r="CL417" i="21"/>
  <c r="CL40" i="22"/>
  <c r="CL450" i="21"/>
  <c r="CL311" i="22" s="1"/>
  <c r="CL52" i="22"/>
  <c r="CL49" i="21"/>
  <c r="CL43" i="22"/>
  <c r="CL453" i="21"/>
  <c r="CL314" i="22" s="1"/>
  <c r="CL91" i="23"/>
  <c r="CL172" i="22"/>
  <c r="CL107" i="23"/>
  <c r="CL194" i="22"/>
  <c r="CL250" i="21"/>
  <c r="CL158" i="22" s="1"/>
  <c r="CL73" i="23"/>
  <c r="CL140" i="22"/>
  <c r="CL51" i="23"/>
  <c r="CL87" i="22"/>
  <c r="CL172" i="23"/>
  <c r="CL259" i="22"/>
  <c r="CL113" i="23"/>
  <c r="CL200" i="22"/>
  <c r="CL33" i="23"/>
  <c r="CL64" i="22"/>
  <c r="CL474" i="21"/>
  <c r="CL299" i="21"/>
  <c r="CL106" i="23"/>
  <c r="CL193" i="22"/>
  <c r="CL475" i="21"/>
  <c r="CL34" i="23"/>
  <c r="CL65" i="22"/>
  <c r="CL121" i="23"/>
  <c r="CL208" i="22"/>
  <c r="CL60" i="23"/>
  <c r="CL102" i="22"/>
  <c r="CL159" i="23"/>
  <c r="CL246" i="22"/>
  <c r="CL32" i="23"/>
  <c r="CL63" i="22"/>
  <c r="CL473" i="21"/>
  <c r="CL181" i="23"/>
  <c r="CL268" i="22"/>
  <c r="CL110" i="23"/>
  <c r="CL197" i="22"/>
  <c r="CK322" i="22"/>
  <c r="CK26" i="22"/>
  <c r="CK18" i="23"/>
  <c r="CJ214" i="23"/>
  <c r="CJ326" i="22"/>
  <c r="CK298" i="22"/>
  <c r="CK203" i="23"/>
  <c r="CC280" i="22"/>
  <c r="CC193" i="23"/>
  <c r="CJ199" i="23"/>
  <c r="CJ294" i="22"/>
  <c r="CL51" i="22"/>
  <c r="CL461" i="21"/>
  <c r="CL83" i="21"/>
  <c r="CL23" i="21"/>
  <c r="CL171" i="23"/>
  <c r="CL258" i="22"/>
  <c r="CM500" i="20"/>
  <c r="CM496" i="20"/>
  <c r="CM492" i="20"/>
  <c r="CM488" i="20"/>
  <c r="CM484" i="20"/>
  <c r="CM480" i="20"/>
  <c r="CM476" i="20"/>
  <c r="CM472" i="20"/>
  <c r="CM468" i="20"/>
  <c r="CM497" i="20"/>
  <c r="CM493" i="20"/>
  <c r="CM489" i="20"/>
  <c r="CM485" i="20"/>
  <c r="CM481" i="20"/>
  <c r="CM477" i="20"/>
  <c r="CM473" i="20"/>
  <c r="CM469" i="20"/>
  <c r="CM498" i="20"/>
  <c r="CM494" i="20"/>
  <c r="CM490" i="20"/>
  <c r="CM486" i="20"/>
  <c r="CM482" i="20"/>
  <c r="CM478" i="20"/>
  <c r="CM474" i="20"/>
  <c r="CM470" i="20"/>
  <c r="CM466" i="20"/>
  <c r="CM465" i="20"/>
  <c r="CM499" i="20"/>
  <c r="CM491" i="20"/>
  <c r="CM483" i="20"/>
  <c r="CM475" i="20"/>
  <c r="CM467" i="20"/>
  <c r="CM462" i="20"/>
  <c r="CM458" i="20"/>
  <c r="CM454" i="20"/>
  <c r="CM450" i="20"/>
  <c r="CM446" i="20"/>
  <c r="CM442" i="20"/>
  <c r="CM463" i="20"/>
  <c r="CM459" i="20"/>
  <c r="CM455" i="20"/>
  <c r="CM451" i="20"/>
  <c r="CM447" i="20"/>
  <c r="CM443" i="20"/>
  <c r="CM495" i="20"/>
  <c r="CM487" i="20"/>
  <c r="CM479" i="20"/>
  <c r="CM471" i="20"/>
  <c r="CM464" i="20"/>
  <c r="CM460" i="20"/>
  <c r="CM456" i="20"/>
  <c r="CM452" i="20"/>
  <c r="CM448" i="20"/>
  <c r="CM444" i="20"/>
  <c r="CM461" i="20"/>
  <c r="CM438" i="20"/>
  <c r="CM457" i="20"/>
  <c r="CM453" i="20"/>
  <c r="CM449" i="20"/>
  <c r="CM437" i="20"/>
  <c r="CM431" i="20"/>
  <c r="CM427" i="20"/>
  <c r="CM423" i="20"/>
  <c r="CM419" i="20"/>
  <c r="CM415" i="20"/>
  <c r="CM411" i="20"/>
  <c r="CM407" i="20"/>
  <c r="CM403" i="20"/>
  <c r="CM441" i="20"/>
  <c r="CM439" i="20"/>
  <c r="CM432" i="20"/>
  <c r="CM428" i="20"/>
  <c r="CM424" i="20"/>
  <c r="CM420" i="20"/>
  <c r="CM416" i="20"/>
  <c r="CM412" i="20"/>
  <c r="CM408" i="20"/>
  <c r="CM404" i="20"/>
  <c r="CM445" i="20"/>
  <c r="CM440" i="20"/>
  <c r="CM433" i="20"/>
  <c r="CM429" i="20"/>
  <c r="CM425" i="20"/>
  <c r="CM421" i="20"/>
  <c r="CM417" i="20"/>
  <c r="CM413" i="20"/>
  <c r="CM409" i="20"/>
  <c r="CM405" i="20"/>
  <c r="CM435" i="20"/>
  <c r="CM418" i="20"/>
  <c r="CM414" i="20"/>
  <c r="CM402" i="20"/>
  <c r="CM398" i="20"/>
  <c r="CM394" i="20"/>
  <c r="CM390" i="20"/>
  <c r="CM386" i="20"/>
  <c r="CM382" i="20"/>
  <c r="CM378" i="20"/>
  <c r="CM436" i="20"/>
  <c r="CM410" i="20"/>
  <c r="CM406" i="20"/>
  <c r="CM399" i="20"/>
  <c r="CM395" i="20"/>
  <c r="CM391" i="20"/>
  <c r="CM387" i="20"/>
  <c r="CM434" i="20"/>
  <c r="CM426" i="20"/>
  <c r="CM381" i="20"/>
  <c r="CM373" i="20"/>
  <c r="CM369" i="20"/>
  <c r="CM365" i="20"/>
  <c r="CM361" i="20"/>
  <c r="CM357" i="20"/>
  <c r="CM353" i="20"/>
  <c r="CM430" i="20"/>
  <c r="CM383" i="20"/>
  <c r="CM374" i="20"/>
  <c r="CM380" i="20"/>
  <c r="CM422" i="20"/>
  <c r="CM400" i="20"/>
  <c r="CM396" i="20"/>
  <c r="CM392" i="20"/>
  <c r="CM388" i="20"/>
  <c r="CM377" i="20"/>
  <c r="CM393" i="20"/>
  <c r="CM376" i="20"/>
  <c r="CM372" i="20"/>
  <c r="CM367" i="20"/>
  <c r="CM362" i="20"/>
  <c r="CM356" i="20"/>
  <c r="CM351" i="20"/>
  <c r="CM347" i="20"/>
  <c r="CM343" i="20"/>
  <c r="CM339" i="20"/>
  <c r="CM335" i="20"/>
  <c r="CM331" i="20"/>
  <c r="CM327" i="20"/>
  <c r="CM384" i="20"/>
  <c r="CM375" i="20"/>
  <c r="CM397" i="20"/>
  <c r="CM368" i="20"/>
  <c r="CM363" i="20"/>
  <c r="CM358" i="20"/>
  <c r="CM352" i="20"/>
  <c r="CM348" i="20"/>
  <c r="CM344" i="20"/>
  <c r="CM340" i="20"/>
  <c r="CM336" i="20"/>
  <c r="CM332" i="20"/>
  <c r="CM328" i="20"/>
  <c r="CM401" i="20"/>
  <c r="CM379" i="20"/>
  <c r="CM370" i="20"/>
  <c r="CM364" i="20"/>
  <c r="CM359" i="20"/>
  <c r="CM354" i="20"/>
  <c r="CM349" i="20"/>
  <c r="CM345" i="20"/>
  <c r="CM341" i="20"/>
  <c r="CM337" i="20"/>
  <c r="CM333" i="20"/>
  <c r="CM329" i="20"/>
  <c r="CM389" i="20"/>
  <c r="CM371" i="20"/>
  <c r="CM366" i="20"/>
  <c r="CM360" i="20"/>
  <c r="CM355" i="20"/>
  <c r="CM350" i="20"/>
  <c r="CM346" i="20"/>
  <c r="CM342" i="20"/>
  <c r="CM338" i="20"/>
  <c r="CM334" i="20"/>
  <c r="CM330" i="20"/>
  <c r="CM326" i="20"/>
  <c r="CM322" i="20"/>
  <c r="CM318" i="20"/>
  <c r="CM314" i="20"/>
  <c r="CM310" i="20"/>
  <c r="CM306" i="20"/>
  <c r="CM302" i="20"/>
  <c r="CM323" i="20"/>
  <c r="CM319" i="20"/>
  <c r="CM315" i="20"/>
  <c r="CM311" i="20"/>
  <c r="CM307" i="20"/>
  <c r="CM303" i="20"/>
  <c r="CM299" i="20"/>
  <c r="CM295" i="20"/>
  <c r="CM324" i="20"/>
  <c r="CM320" i="20"/>
  <c r="CM316" i="20"/>
  <c r="CM312" i="20"/>
  <c r="CM308" i="20"/>
  <c r="CM304" i="20"/>
  <c r="CM300" i="20"/>
  <c r="CM296" i="20"/>
  <c r="CM325" i="20"/>
  <c r="CM321" i="20"/>
  <c r="CM317" i="20"/>
  <c r="CM313" i="20"/>
  <c r="CM309" i="20"/>
  <c r="CM305" i="20"/>
  <c r="CM301" i="20"/>
  <c r="CM297" i="20"/>
  <c r="CM291" i="20"/>
  <c r="CM287" i="20"/>
  <c r="CM283" i="20"/>
  <c r="CM279" i="20"/>
  <c r="CM275" i="20"/>
  <c r="CM271" i="20"/>
  <c r="CM267" i="20"/>
  <c r="CM263" i="20"/>
  <c r="CM259" i="20"/>
  <c r="CM255" i="20"/>
  <c r="CM251" i="20"/>
  <c r="CM247" i="20"/>
  <c r="CM243" i="20"/>
  <c r="CM239" i="20"/>
  <c r="CM235" i="20"/>
  <c r="CM294" i="20"/>
  <c r="CM298" i="20"/>
  <c r="CM292" i="20"/>
  <c r="CM288" i="20"/>
  <c r="CM284" i="20"/>
  <c r="CM280" i="20"/>
  <c r="CM276" i="20"/>
  <c r="CM272" i="20"/>
  <c r="CM268" i="20"/>
  <c r="CM264" i="20"/>
  <c r="CM260" i="20"/>
  <c r="CM256" i="20"/>
  <c r="CM252" i="20"/>
  <c r="CM248" i="20"/>
  <c r="CM244" i="20"/>
  <c r="CM240" i="20"/>
  <c r="CM236" i="20"/>
  <c r="CM385" i="20"/>
  <c r="CM293" i="20"/>
  <c r="CM289" i="20"/>
  <c r="CM285" i="20"/>
  <c r="CM281" i="20"/>
  <c r="CM277" i="20"/>
  <c r="CM273" i="20"/>
  <c r="CM269" i="20"/>
  <c r="CM265" i="20"/>
  <c r="CM261" i="20"/>
  <c r="CM257" i="20"/>
  <c r="CM253" i="20"/>
  <c r="CM249" i="20"/>
  <c r="CM245" i="20"/>
  <c r="CM241" i="20"/>
  <c r="CM282" i="20"/>
  <c r="CM250" i="20"/>
  <c r="CM214" i="20"/>
  <c r="CM204" i="20"/>
  <c r="CM206" i="20"/>
  <c r="CM278" i="20"/>
  <c r="CM246" i="20"/>
  <c r="CM238" i="20"/>
  <c r="CM233" i="20"/>
  <c r="CM229" i="20"/>
  <c r="CM225" i="20"/>
  <c r="CM221" i="20"/>
  <c r="CM217" i="20"/>
  <c r="CM211" i="20"/>
  <c r="CM207" i="20"/>
  <c r="CM290" i="20"/>
  <c r="CM274" i="20"/>
  <c r="CM242" i="20"/>
  <c r="CM201" i="20"/>
  <c r="CM237" i="20"/>
  <c r="CM203" i="20"/>
  <c r="CM270" i="20"/>
  <c r="CM234" i="20"/>
  <c r="CM230" i="20"/>
  <c r="CM226" i="20"/>
  <c r="CM222" i="20"/>
  <c r="CM218" i="20"/>
  <c r="CM212" i="20"/>
  <c r="CM208" i="20"/>
  <c r="CM213" i="20"/>
  <c r="CM266" i="20"/>
  <c r="CM205" i="20"/>
  <c r="CM202" i="20"/>
  <c r="CM200" i="20"/>
  <c r="CM262" i="20"/>
  <c r="CM231" i="20"/>
  <c r="CM227" i="20"/>
  <c r="CM223" i="20"/>
  <c r="CM219" i="20"/>
  <c r="CM215" i="20"/>
  <c r="CM209" i="20"/>
  <c r="CM258" i="20"/>
  <c r="CM232" i="20"/>
  <c r="CM216" i="20"/>
  <c r="CM210" i="20"/>
  <c r="CM286" i="20"/>
  <c r="CM220" i="20"/>
  <c r="CM224" i="20"/>
  <c r="CM254" i="20"/>
  <c r="CM228" i="20"/>
  <c r="CM215" i="14"/>
  <c r="CN5" i="23"/>
  <c r="CN5" i="22"/>
  <c r="CN157" i="3"/>
  <c r="CN159" i="3"/>
  <c r="CN161" i="3"/>
  <c r="CN236" i="21" s="1"/>
  <c r="CN273" i="21" s="1"/>
  <c r="CN155" i="3"/>
  <c r="CN151" i="3"/>
  <c r="CN153" i="3"/>
  <c r="CN7" i="3" s="1"/>
  <c r="CN147" i="3"/>
  <c r="CN149" i="3"/>
  <c r="CN140" i="3"/>
  <c r="CN130" i="3"/>
  <c r="CN122" i="3"/>
  <c r="CN105" i="3"/>
  <c r="CN95" i="3"/>
  <c r="CN93" i="3"/>
  <c r="CN91" i="3"/>
  <c r="CN89" i="3"/>
  <c r="CN87" i="3"/>
  <c r="CN50" i="3"/>
  <c r="CN48" i="3"/>
  <c r="CN46" i="3"/>
  <c r="CN44" i="3"/>
  <c r="CN42" i="3"/>
  <c r="CN26" i="3"/>
  <c r="CN135" i="3"/>
  <c r="CN125" i="3"/>
  <c r="CN117" i="3"/>
  <c r="CN115" i="3"/>
  <c r="CN113" i="3"/>
  <c r="CN111" i="3"/>
  <c r="CN109" i="3"/>
  <c r="CN100" i="3"/>
  <c r="CN84" i="3"/>
  <c r="CN82" i="3"/>
  <c r="CN77" i="3"/>
  <c r="CN73" i="3"/>
  <c r="CN71" i="3"/>
  <c r="CN69" i="3"/>
  <c r="CN67" i="3"/>
  <c r="CN65" i="3"/>
  <c r="CN138" i="3"/>
  <c r="CN132" i="3"/>
  <c r="CN128" i="3"/>
  <c r="CN103" i="3"/>
  <c r="CN80" i="3"/>
  <c r="CN62" i="3"/>
  <c r="CN60" i="3"/>
  <c r="CN58" i="3"/>
  <c r="CN56" i="3"/>
  <c r="CN54" i="3"/>
  <c r="CN39" i="3"/>
  <c r="CN37" i="3"/>
  <c r="CN35" i="3"/>
  <c r="CN33" i="3"/>
  <c r="CN143" i="3"/>
  <c r="CN141" i="3"/>
  <c r="CN123" i="3"/>
  <c r="CN98" i="3"/>
  <c r="CN106" i="3"/>
  <c r="CN136" i="3"/>
  <c r="CN133" i="3"/>
  <c r="CN126" i="3"/>
  <c r="CN101" i="3"/>
  <c r="CN94" i="3"/>
  <c r="CN92" i="3"/>
  <c r="CN90" i="3"/>
  <c r="CN88" i="3"/>
  <c r="CN86" i="3"/>
  <c r="CN78" i="3"/>
  <c r="CN51" i="3"/>
  <c r="CN49" i="3"/>
  <c r="CN47" i="3"/>
  <c r="CN45" i="3"/>
  <c r="CN43" i="3"/>
  <c r="CN5" i="21"/>
  <c r="CN139" i="3"/>
  <c r="CN129" i="3"/>
  <c r="CN121" i="3"/>
  <c r="CN118" i="3"/>
  <c r="CN116" i="3"/>
  <c r="CN114" i="3"/>
  <c r="CN112" i="3"/>
  <c r="CN110" i="3"/>
  <c r="CN104" i="3"/>
  <c r="CN83" i="3"/>
  <c r="CN81" i="3"/>
  <c r="CN72" i="3"/>
  <c r="CN70" i="3"/>
  <c r="CN68" i="3"/>
  <c r="CN66" i="3"/>
  <c r="CN64" i="3"/>
  <c r="CN27" i="3"/>
  <c r="CN79" i="3"/>
  <c r="CN23" i="3"/>
  <c r="CN40" i="3"/>
  <c r="CN102" i="3"/>
  <c r="CN59" i="3"/>
  <c r="CN25" i="3"/>
  <c r="CN21" i="3"/>
  <c r="CN20" i="3"/>
  <c r="CN22" i="3"/>
  <c r="CN57" i="3"/>
  <c r="CN124" i="3"/>
  <c r="CN38" i="3"/>
  <c r="CN36" i="3"/>
  <c r="CN34" i="3"/>
  <c r="CN32" i="3"/>
  <c r="CN28" i="3"/>
  <c r="CN99" i="3"/>
  <c r="CN107" i="3"/>
  <c r="CN55" i="3"/>
  <c r="CN24" i="3"/>
  <c r="CN137" i="3"/>
  <c r="CN134" i="3"/>
  <c r="CN127" i="3"/>
  <c r="CN76" i="3"/>
  <c r="CN61" i="3"/>
  <c r="CN29" i="3"/>
  <c r="CK16" i="23"/>
  <c r="CK24" i="22"/>
  <c r="CK135" i="23"/>
  <c r="CK222" i="22"/>
  <c r="CF269" i="22"/>
  <c r="CF182" i="23"/>
  <c r="CJ86" i="23"/>
  <c r="CJ163" i="22"/>
  <c r="CJ262" i="21"/>
  <c r="CD196" i="23"/>
  <c r="CD286" i="22"/>
  <c r="CD386" i="21"/>
  <c r="CI271" i="21"/>
  <c r="CI170" i="22"/>
  <c r="CI89" i="23"/>
  <c r="CK463" i="21"/>
  <c r="CK324" i="22" s="1"/>
  <c r="CK320" i="22"/>
  <c r="CK212" i="23"/>
  <c r="CL245" i="21"/>
  <c r="CL153" i="22" s="1"/>
  <c r="CL68" i="23"/>
  <c r="CL135" i="22"/>
  <c r="CL42" i="22"/>
  <c r="CL452" i="21"/>
  <c r="CL313" i="22" s="1"/>
  <c r="CL246" i="21"/>
  <c r="CL154" i="22" s="1"/>
  <c r="CL69" i="23"/>
  <c r="CL136" i="22"/>
  <c r="CL46" i="22"/>
  <c r="CL456" i="21"/>
  <c r="CL317" i="22" s="1"/>
  <c r="CL30" i="21"/>
  <c r="CL53" i="22"/>
  <c r="CL47" i="22"/>
  <c r="CL457" i="21"/>
  <c r="CL318" i="22" s="1"/>
  <c r="CL128" i="23"/>
  <c r="CL215" i="22"/>
  <c r="CL75" i="23"/>
  <c r="CL142" i="22"/>
  <c r="CL252" i="21"/>
  <c r="CL160" i="22" s="1"/>
  <c r="CL12" i="22"/>
  <c r="CL389" i="21"/>
  <c r="CL11" i="21"/>
  <c r="CL459" i="21"/>
  <c r="CL28" i="23"/>
  <c r="CL49" i="22"/>
  <c r="CL179" i="23"/>
  <c r="CL266" i="22"/>
  <c r="CL109" i="23"/>
  <c r="CL196" i="22"/>
  <c r="CL160" i="21"/>
  <c r="CL107" i="22" s="1"/>
  <c r="CL46" i="23"/>
  <c r="CL82" i="22"/>
  <c r="CL12" i="23"/>
  <c r="CL15" i="22"/>
  <c r="CL45" i="23"/>
  <c r="CL81" i="22"/>
  <c r="CL225" i="22"/>
  <c r="CL138" i="23"/>
  <c r="CL66" i="22"/>
  <c r="CL476" i="21"/>
  <c r="CL35" i="23"/>
  <c r="CL108" i="23"/>
  <c r="CL195" i="22"/>
  <c r="CL477" i="21"/>
  <c r="CL36" i="23"/>
  <c r="CL67" i="22"/>
  <c r="CL127" i="23"/>
  <c r="CL214" i="22"/>
  <c r="CJ213" i="23"/>
  <c r="CJ321" i="22"/>
  <c r="CK216" i="23"/>
  <c r="CK334" i="22"/>
  <c r="CK50" i="22"/>
  <c r="CK29" i="23"/>
  <c r="CK13" i="23"/>
  <c r="CK16" i="22"/>
  <c r="CL433" i="21"/>
  <c r="CL138" i="22"/>
  <c r="CL248" i="21"/>
  <c r="CL156" i="22" s="1"/>
  <c r="CL71" i="23"/>
  <c r="CL180" i="23"/>
  <c r="CL267" i="22"/>
  <c r="CJ282" i="22"/>
  <c r="CJ195" i="23"/>
  <c r="CJ9" i="23"/>
  <c r="CJ9" i="22"/>
  <c r="CJ8" i="21"/>
  <c r="CK404" i="21"/>
  <c r="CK204" i="23"/>
  <c r="CK299" i="22"/>
  <c r="CL424" i="21"/>
  <c r="CL249" i="21"/>
  <c r="CL157" i="22" s="1"/>
  <c r="CL72" i="23"/>
  <c r="CL139" i="22"/>
  <c r="CL58" i="22"/>
  <c r="CL468" i="21"/>
  <c r="CL329" i="22" s="1"/>
  <c r="CL13" i="22"/>
  <c r="CL390" i="21"/>
  <c r="CL284" i="22" s="1"/>
  <c r="CL38" i="21"/>
  <c r="CL416" i="21"/>
  <c r="CL174" i="21"/>
  <c r="CL121" i="22" s="1"/>
  <c r="CL54" i="23"/>
  <c r="CL96" i="22"/>
  <c r="CL57" i="22"/>
  <c r="CL467" i="21"/>
  <c r="CL328" i="22" s="1"/>
  <c r="CL56" i="22"/>
  <c r="CL466" i="21"/>
  <c r="CL88" i="21"/>
  <c r="CL52" i="23"/>
  <c r="CL94" i="22"/>
  <c r="CL129" i="23"/>
  <c r="CL216" i="22"/>
  <c r="CL97" i="22"/>
  <c r="CL175" i="21"/>
  <c r="CL122" i="22" s="1"/>
  <c r="CL55" i="23"/>
  <c r="CL122" i="23"/>
  <c r="CL209" i="22"/>
  <c r="CL177" i="21"/>
  <c r="CL124" i="22" s="1"/>
  <c r="CL57" i="23"/>
  <c r="CL99" i="22"/>
  <c r="CL103" i="23"/>
  <c r="CL190" i="22"/>
  <c r="CL186" i="23"/>
  <c r="CL273" i="22"/>
  <c r="CH344" i="21"/>
  <c r="CH147" i="23"/>
  <c r="CH234" i="22"/>
  <c r="CK134" i="23"/>
  <c r="CK221" i="22"/>
  <c r="CI227" i="22"/>
  <c r="CI328" i="21"/>
  <c r="CI140" i="23"/>
  <c r="CG364" i="21"/>
  <c r="CG163" i="23"/>
  <c r="CG250" i="22"/>
  <c r="CF183" i="22"/>
  <c r="CF96" i="23"/>
  <c r="CI399" i="21"/>
  <c r="CI199" i="23"/>
  <c r="CI294" i="22"/>
  <c r="CJ296" i="22"/>
  <c r="CJ201" i="23"/>
  <c r="CL288" i="22"/>
  <c r="CL393" i="21"/>
  <c r="CL65" i="23"/>
  <c r="CL66" i="23" s="1"/>
  <c r="CL132" i="22"/>
  <c r="CL133" i="22" s="1"/>
  <c r="CL242" i="21"/>
  <c r="CL206" i="21"/>
  <c r="CL137" i="23"/>
  <c r="CL224" i="22"/>
  <c r="CK33" i="22"/>
  <c r="CK25" i="23"/>
  <c r="CK64" i="21"/>
  <c r="CK82" i="23"/>
  <c r="CK149" i="22"/>
  <c r="CK378" i="21"/>
  <c r="CK256" i="21"/>
  <c r="CK255" i="21"/>
  <c r="CK272" i="21"/>
  <c r="CK362" i="21"/>
  <c r="CK280" i="21"/>
  <c r="CK263" i="21"/>
  <c r="CK389" i="21"/>
  <c r="CK283" i="21"/>
  <c r="CK78" i="22"/>
  <c r="CI202" i="23"/>
  <c r="CI297" i="22"/>
  <c r="CJ407" i="21"/>
  <c r="CK243" i="21"/>
  <c r="CK83" i="23"/>
  <c r="CK84" i="23" s="1"/>
  <c r="CK150" i="22"/>
  <c r="CK151" i="22" s="1"/>
  <c r="CM251" i="22"/>
  <c r="CM237" i="22"/>
  <c r="CM235" i="22"/>
  <c r="CM275" i="22"/>
  <c r="CM228" i="22"/>
  <c r="CM239" i="22"/>
  <c r="CM241" i="22"/>
  <c r="CM230" i="22"/>
  <c r="CM262" i="22"/>
  <c r="CL17" i="22"/>
  <c r="CL16" i="21"/>
  <c r="CL253" i="21"/>
  <c r="CL161" i="22" s="1"/>
  <c r="CL76" i="23"/>
  <c r="CL143" i="22"/>
  <c r="CL20" i="23"/>
  <c r="CL28" i="22"/>
  <c r="CL438" i="21"/>
  <c r="CL59" i="22"/>
  <c r="CL469" i="21"/>
  <c r="CL330" i="22" s="1"/>
  <c r="CL111" i="23"/>
  <c r="CL198" i="22"/>
  <c r="CL238" i="21"/>
  <c r="CL64" i="23"/>
  <c r="CL79" i="23" s="1"/>
  <c r="CL131" i="22"/>
  <c r="CL146" i="22" s="1"/>
  <c r="CL241" i="21"/>
  <c r="CL218" i="21"/>
  <c r="CL219" i="21"/>
  <c r="CL222" i="21"/>
  <c r="CL259" i="21" s="1"/>
  <c r="CL167" i="22" s="1"/>
  <c r="CL223" i="21"/>
  <c r="CL260" i="21" s="1"/>
  <c r="CL168" i="22" s="1"/>
  <c r="CL226" i="21"/>
  <c r="CL235" i="21"/>
  <c r="CL67" i="23"/>
  <c r="CL134" i="22"/>
  <c r="CL91" i="22"/>
  <c r="CL169" i="21"/>
  <c r="CL116" i="22" s="1"/>
  <c r="CL315" i="21"/>
  <c r="CL133" i="23"/>
  <c r="CL220" i="22"/>
  <c r="CL136" i="23"/>
  <c r="CL223" i="22"/>
  <c r="CL316" i="21"/>
  <c r="CL29" i="22"/>
  <c r="CL21" i="23"/>
  <c r="CL167" i="21"/>
  <c r="CL114" i="22" s="1"/>
  <c r="CL89" i="22"/>
  <c r="CL126" i="23"/>
  <c r="CL213" i="22"/>
  <c r="CL168" i="21"/>
  <c r="CL115" i="22" s="1"/>
  <c r="CL90" i="22"/>
  <c r="CL156" i="23"/>
  <c r="CL243" i="22"/>
  <c r="CJ189" i="22"/>
  <c r="CJ102" i="23"/>
  <c r="CJ439" i="21"/>
  <c r="CK217" i="23"/>
  <c r="CK335" i="22"/>
  <c r="CM4" i="21"/>
  <c r="CM4" i="23"/>
  <c r="CM4" i="22"/>
  <c r="BD3" i="21"/>
  <c r="BD3" i="23"/>
  <c r="BD3" i="22"/>
  <c r="CM3" i="21"/>
  <c r="CM3" i="23"/>
  <c r="CM3" i="22"/>
  <c r="CN11" i="3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3" i="3"/>
  <c r="BD4" i="3"/>
  <c r="CO5" i="3"/>
  <c r="CN5" i="20"/>
  <c r="CN5" i="14"/>
  <c r="CM4" i="20"/>
  <c r="CM6" i="20"/>
  <c r="CM420" i="21" l="1"/>
  <c r="CJ202" i="23"/>
  <c r="CK400" i="21"/>
  <c r="CM419" i="21"/>
  <c r="CM418" i="21"/>
  <c r="CK426" i="21"/>
  <c r="CM424" i="21"/>
  <c r="CL462" i="21"/>
  <c r="CL323" i="22" s="1"/>
  <c r="CL409" i="21"/>
  <c r="CM422" i="21"/>
  <c r="CL434" i="21"/>
  <c r="CK8" i="21"/>
  <c r="CK9" i="23"/>
  <c r="CK9" i="22"/>
  <c r="CK200" i="23"/>
  <c r="CK295" i="22"/>
  <c r="CN215" i="14"/>
  <c r="CL135" i="23"/>
  <c r="CL222" i="22"/>
  <c r="CL378" i="21"/>
  <c r="CL272" i="21"/>
  <c r="CL255" i="21"/>
  <c r="CL263" i="21"/>
  <c r="CL82" i="23"/>
  <c r="CL362" i="21"/>
  <c r="CL149" i="22"/>
  <c r="CL280" i="21"/>
  <c r="CL256" i="21"/>
  <c r="CJ205" i="23"/>
  <c r="CJ300" i="22"/>
  <c r="CK189" i="22"/>
  <c r="CK102" i="23"/>
  <c r="CK439" i="21"/>
  <c r="CL30" i="23"/>
  <c r="CL55" i="22"/>
  <c r="CL415" i="21"/>
  <c r="CL16" i="23"/>
  <c r="CL24" i="22"/>
  <c r="CN94" i="23"/>
  <c r="CN181" i="22"/>
  <c r="CL322" i="22"/>
  <c r="CL18" i="23"/>
  <c r="CL26" i="22"/>
  <c r="CF187" i="23"/>
  <c r="CF274" i="22"/>
  <c r="CF392" i="21"/>
  <c r="CM57" i="22"/>
  <c r="CM467" i="21"/>
  <c r="CM328" i="22" s="1"/>
  <c r="CM116" i="23"/>
  <c r="CM203" i="22"/>
  <c r="CM45" i="22"/>
  <c r="CM455" i="21"/>
  <c r="CM316" i="22" s="1"/>
  <c r="CM178" i="21"/>
  <c r="CM125" i="22" s="1"/>
  <c r="CM58" i="23"/>
  <c r="CM100" i="22"/>
  <c r="CM252" i="21"/>
  <c r="CM160" i="22" s="1"/>
  <c r="CM75" i="23"/>
  <c r="CM142" i="22"/>
  <c r="CM245" i="21"/>
  <c r="CM153" i="22" s="1"/>
  <c r="CM68" i="23"/>
  <c r="CM135" i="22"/>
  <c r="CM60" i="22"/>
  <c r="CM470" i="21"/>
  <c r="CM331" i="22" s="1"/>
  <c r="CM48" i="23"/>
  <c r="CM84" i="22"/>
  <c r="CM162" i="21"/>
  <c r="CM109" i="22" s="1"/>
  <c r="CM186" i="23"/>
  <c r="CM273" i="22"/>
  <c r="CM253" i="22"/>
  <c r="CM166" i="23"/>
  <c r="CM12" i="23"/>
  <c r="CM15" i="22"/>
  <c r="CL411" i="21"/>
  <c r="CL123" i="22"/>
  <c r="CK283" i="22"/>
  <c r="CK388" i="21"/>
  <c r="CK164" i="22"/>
  <c r="CK180" i="22"/>
  <c r="CK272" i="22"/>
  <c r="CK186" i="22"/>
  <c r="CK171" i="22"/>
  <c r="CL83" i="23"/>
  <c r="CL84" i="23" s="1"/>
  <c r="CL150" i="22"/>
  <c r="CL151" i="22" s="1"/>
  <c r="CL243" i="21"/>
  <c r="CI344" i="21"/>
  <c r="CI147" i="23"/>
  <c r="CI234" i="22"/>
  <c r="CL327" i="22"/>
  <c r="CL465" i="21"/>
  <c r="CL17" i="23"/>
  <c r="CL25" i="22"/>
  <c r="CL219" i="23"/>
  <c r="CL337" i="22"/>
  <c r="CI179" i="22"/>
  <c r="CI274" i="21"/>
  <c r="CI92" i="23"/>
  <c r="CN100" i="21"/>
  <c r="CN367" i="21"/>
  <c r="CN353" i="21"/>
  <c r="CN332" i="21"/>
  <c r="CN329" i="21"/>
  <c r="CN308" i="21"/>
  <c r="CN292" i="21"/>
  <c r="CN62" i="21"/>
  <c r="CN172" i="21"/>
  <c r="CN119" i="22" s="1"/>
  <c r="CN159" i="21"/>
  <c r="CN106" i="22" s="1"/>
  <c r="CN151" i="21"/>
  <c r="CN196" i="21" s="1"/>
  <c r="CN143" i="21"/>
  <c r="CN188" i="21" s="1"/>
  <c r="CN132" i="21"/>
  <c r="CN135" i="21"/>
  <c r="CN117" i="21"/>
  <c r="CN370" i="21"/>
  <c r="CN352" i="21"/>
  <c r="CN303" i="21"/>
  <c r="CN291" i="21"/>
  <c r="CN369" i="21"/>
  <c r="CN339" i="21"/>
  <c r="CN337" i="21"/>
  <c r="CN324" i="21"/>
  <c r="CN317" i="21"/>
  <c r="CN301" i="21"/>
  <c r="CN287" i="21"/>
  <c r="CN293" i="21"/>
  <c r="CN152" i="21"/>
  <c r="CN197" i="21" s="1"/>
  <c r="CN144" i="21"/>
  <c r="CN189" i="21" s="1"/>
  <c r="CN131" i="21"/>
  <c r="CN122" i="21"/>
  <c r="CN124" i="21"/>
  <c r="CN379" i="21"/>
  <c r="CN372" i="21"/>
  <c r="CN355" i="21"/>
  <c r="CN338" i="21"/>
  <c r="CN322" i="21"/>
  <c r="CN319" i="21"/>
  <c r="CN306" i="21"/>
  <c r="CN289" i="21"/>
  <c r="CN295" i="21"/>
  <c r="CN363" i="21"/>
  <c r="CN98" i="21"/>
  <c r="CN356" i="21"/>
  <c r="CN347" i="21"/>
  <c r="CN318" i="21"/>
  <c r="CN314" i="21"/>
  <c r="CN310" i="21"/>
  <c r="CN15" i="21"/>
  <c r="CN294" i="21"/>
  <c r="CN288" i="21"/>
  <c r="CN153" i="21"/>
  <c r="CN198" i="21" s="1"/>
  <c r="CN146" i="21"/>
  <c r="CN133" i="21"/>
  <c r="CN115" i="21"/>
  <c r="CN97" i="21"/>
  <c r="CN354" i="21"/>
  <c r="CN357" i="21" s="1"/>
  <c r="CN331" i="21"/>
  <c r="CN309" i="21"/>
  <c r="CN284" i="21"/>
  <c r="CN290" i="21"/>
  <c r="CN300" i="21"/>
  <c r="CN70" i="21"/>
  <c r="CN381" i="21"/>
  <c r="CN365" i="21"/>
  <c r="CN345" i="21"/>
  <c r="CN335" i="21"/>
  <c r="CN302" i="21"/>
  <c r="CN305" i="21"/>
  <c r="CN296" i="21"/>
  <c r="CN95" i="21"/>
  <c r="CN191" i="21"/>
  <c r="CN128" i="22" s="1"/>
  <c r="CN150" i="21"/>
  <c r="CN195" i="21" s="1"/>
  <c r="CN141" i="21"/>
  <c r="CN186" i="21" s="1"/>
  <c r="CN137" i="21"/>
  <c r="CN182" i="21" s="1"/>
  <c r="CN130" i="21"/>
  <c r="CN120" i="21"/>
  <c r="CN140" i="21"/>
  <c r="CN185" i="21" s="1"/>
  <c r="CN123" i="21"/>
  <c r="CN227" i="21"/>
  <c r="CN215" i="21"/>
  <c r="CN209" i="21"/>
  <c r="CN93" i="21"/>
  <c r="CN244" i="21"/>
  <c r="CN58" i="21"/>
  <c r="CN36" i="21"/>
  <c r="CN44" i="21"/>
  <c r="CN154" i="21"/>
  <c r="CN199" i="21" s="1"/>
  <c r="CN136" i="21"/>
  <c r="CN181" i="21" s="1"/>
  <c r="CN116" i="21"/>
  <c r="CN232" i="21"/>
  <c r="CN269" i="21" s="1"/>
  <c r="CN177" i="22" s="1"/>
  <c r="CN221" i="21"/>
  <c r="CN258" i="21" s="1"/>
  <c r="CN166" i="22" s="1"/>
  <c r="CN204" i="21"/>
  <c r="CN91" i="21"/>
  <c r="CN84" i="21"/>
  <c r="CN56" i="21"/>
  <c r="CN24" i="21"/>
  <c r="CN32" i="21"/>
  <c r="CN46" i="21"/>
  <c r="CN340" i="21"/>
  <c r="CN307" i="21"/>
  <c r="CN155" i="21"/>
  <c r="CN200" i="21" s="1"/>
  <c r="CN138" i="21"/>
  <c r="CN183" i="21" s="1"/>
  <c r="CN118" i="21"/>
  <c r="CN108" i="21"/>
  <c r="CN231" i="21"/>
  <c r="CN268" i="21" s="1"/>
  <c r="CN176" i="22" s="1"/>
  <c r="CN216" i="21"/>
  <c r="CN205" i="21"/>
  <c r="CN90" i="21"/>
  <c r="CN85" i="21"/>
  <c r="CN79" i="21"/>
  <c r="CN55" i="21"/>
  <c r="CN25" i="21"/>
  <c r="CN34" i="21"/>
  <c r="CN47" i="21"/>
  <c r="CN72" i="21"/>
  <c r="CN333" i="21"/>
  <c r="CN297" i="21"/>
  <c r="CN96" i="21"/>
  <c r="CN147" i="21"/>
  <c r="CN192" i="21" s="1"/>
  <c r="CN127" i="21"/>
  <c r="CN114" i="21"/>
  <c r="CN109" i="21"/>
  <c r="CN230" i="21"/>
  <c r="CN267" i="21" s="1"/>
  <c r="CN175" i="22" s="1"/>
  <c r="CN214" i="21"/>
  <c r="CN210" i="21"/>
  <c r="CN89" i="21"/>
  <c r="CN86" i="21"/>
  <c r="CN78" i="21"/>
  <c r="CN53" i="21"/>
  <c r="CN148" i="21"/>
  <c r="CN193" i="21" s="1"/>
  <c r="CN125" i="21"/>
  <c r="CN229" i="21"/>
  <c r="CN266" i="21" s="1"/>
  <c r="CN174" i="22" s="1"/>
  <c r="CN211" i="21"/>
  <c r="CN264" i="21"/>
  <c r="CN13" i="21"/>
  <c r="CN68" i="21"/>
  <c r="CN35" i="22" s="1"/>
  <c r="CN75" i="21"/>
  <c r="CN54" i="21"/>
  <c r="CN27" i="21"/>
  <c r="CN35" i="21"/>
  <c r="CN42" i="21"/>
  <c r="CN74" i="21"/>
  <c r="CN397" i="21"/>
  <c r="CN291" i="22" s="1"/>
  <c r="CN396" i="21"/>
  <c r="CN290" i="22" s="1"/>
  <c r="CN373" i="21"/>
  <c r="CN149" i="21"/>
  <c r="CN194" i="21" s="1"/>
  <c r="CN129" i="21"/>
  <c r="CN228" i="21"/>
  <c r="CN265" i="21" s="1"/>
  <c r="CN173" i="22" s="1"/>
  <c r="CN207" i="21"/>
  <c r="CN82" i="21"/>
  <c r="CN67" i="21"/>
  <c r="CN77" i="21"/>
  <c r="CN50" i="21"/>
  <c r="CN28" i="21"/>
  <c r="CN33" i="21"/>
  <c r="CN99" i="21"/>
  <c r="CN165" i="21"/>
  <c r="CN112" i="22" s="1"/>
  <c r="CN142" i="21"/>
  <c r="CN187" i="21" s="1"/>
  <c r="CN121" i="21"/>
  <c r="CN220" i="21"/>
  <c r="CN212" i="21"/>
  <c r="CN12" i="21"/>
  <c r="CN60" i="21"/>
  <c r="CN80" i="21"/>
  <c r="CN51" i="21"/>
  <c r="CN31" i="21"/>
  <c r="CN43" i="21"/>
  <c r="CN208" i="21"/>
  <c r="CN57" i="21"/>
  <c r="CN40" i="21"/>
  <c r="CN417" i="21" s="1"/>
  <c r="CN17" i="21"/>
  <c r="CN92" i="21"/>
  <c r="CN139" i="21"/>
  <c r="CN184" i="21" s="1"/>
  <c r="CN52" i="21"/>
  <c r="CN394" i="21"/>
  <c r="CN128" i="21"/>
  <c r="CN257" i="21"/>
  <c r="CN73" i="21"/>
  <c r="CN395" i="21"/>
  <c r="CN289" i="22" s="1"/>
  <c r="CN76" i="21"/>
  <c r="CN26" i="21"/>
  <c r="CN20" i="21"/>
  <c r="CN20" i="22" s="1"/>
  <c r="CN61" i="21"/>
  <c r="CN39" i="21"/>
  <c r="CN19" i="21"/>
  <c r="CN19" i="22" s="1"/>
  <c r="CN371" i="21"/>
  <c r="CN374" i="21" s="1"/>
  <c r="CN41" i="21"/>
  <c r="CN18" i="21"/>
  <c r="CN18" i="22" s="1"/>
  <c r="CN180" i="21"/>
  <c r="CN127" i="22" s="1"/>
  <c r="CN213" i="21"/>
  <c r="CN45" i="21"/>
  <c r="CL427" i="21"/>
  <c r="CL408" i="21"/>
  <c r="CL120" i="22"/>
  <c r="CL210" i="23"/>
  <c r="CL308" i="22"/>
  <c r="CM64" i="23"/>
  <c r="CM79" i="23" s="1"/>
  <c r="CM131" i="22"/>
  <c r="CM146" i="22" s="1"/>
  <c r="CM241" i="21"/>
  <c r="CM238" i="21"/>
  <c r="CM222" i="21"/>
  <c r="CM259" i="21" s="1"/>
  <c r="CM167" i="22" s="1"/>
  <c r="CM223" i="21"/>
  <c r="CM260" i="21" s="1"/>
  <c r="CM168" i="22" s="1"/>
  <c r="CM235" i="21"/>
  <c r="CM218" i="21"/>
  <c r="CM226" i="21"/>
  <c r="CM219" i="21"/>
  <c r="CM175" i="21"/>
  <c r="CM122" i="22" s="1"/>
  <c r="CM55" i="23"/>
  <c r="CM97" i="22"/>
  <c r="CM34" i="22"/>
  <c r="CM66" i="21"/>
  <c r="CM444" i="21"/>
  <c r="CM305" i="22" s="1"/>
  <c r="CM245" i="22"/>
  <c r="CM158" i="23"/>
  <c r="CM46" i="22"/>
  <c r="CM456" i="21"/>
  <c r="CM317" i="22" s="1"/>
  <c r="CM85" i="23"/>
  <c r="CM152" i="22"/>
  <c r="CM43" i="22"/>
  <c r="CM453" i="21"/>
  <c r="CM314" i="22" s="1"/>
  <c r="CM91" i="23"/>
  <c r="CM172" i="22"/>
  <c r="CM132" i="22"/>
  <c r="CM133" i="22" s="1"/>
  <c r="CM206" i="21"/>
  <c r="CM65" i="23"/>
  <c r="CM66" i="23" s="1"/>
  <c r="CM242" i="21"/>
  <c r="CM91" i="22"/>
  <c r="CM169" i="21"/>
  <c r="CM116" i="22" s="1"/>
  <c r="CM244" i="22"/>
  <c r="CM157" i="23"/>
  <c r="CM26" i="23"/>
  <c r="CM37" i="22"/>
  <c r="CM447" i="21"/>
  <c r="CM112" i="23"/>
  <c r="CM199" i="22"/>
  <c r="CM258" i="22"/>
  <c r="CM171" i="23"/>
  <c r="CM21" i="23"/>
  <c r="CM29" i="22"/>
  <c r="CM63" i="22"/>
  <c r="CM473" i="21"/>
  <c r="CM32" i="23"/>
  <c r="CM35" i="23"/>
  <c r="CM66" i="22"/>
  <c r="CM476" i="21"/>
  <c r="CM128" i="23"/>
  <c r="CM215" i="22"/>
  <c r="CK14" i="23"/>
  <c r="CK22" i="22"/>
  <c r="CK185" i="23"/>
  <c r="CK99" i="23"/>
  <c r="CK93" i="23"/>
  <c r="CK90" i="23"/>
  <c r="CK87" i="23"/>
  <c r="CK199" i="23"/>
  <c r="CK294" i="22"/>
  <c r="CK399" i="21"/>
  <c r="CL312" i="21"/>
  <c r="CL118" i="23"/>
  <c r="CL205" i="22"/>
  <c r="CL410" i="21"/>
  <c r="CK321" i="21"/>
  <c r="CK131" i="23"/>
  <c r="CK218" i="22"/>
  <c r="CL27" i="23"/>
  <c r="CL38" i="22"/>
  <c r="CM41" i="22"/>
  <c r="CM451" i="21"/>
  <c r="CM312" i="22" s="1"/>
  <c r="CM17" i="22"/>
  <c r="CM16" i="21"/>
  <c r="CM39" i="22"/>
  <c r="CM449" i="21"/>
  <c r="CM71" i="21"/>
  <c r="CM27" i="22"/>
  <c r="CM19" i="23"/>
  <c r="CM437" i="21"/>
  <c r="CM168" i="21"/>
  <c r="CM90" i="22"/>
  <c r="CM12" i="22"/>
  <c r="CM11" i="21"/>
  <c r="CM137" i="22"/>
  <c r="CM247" i="21"/>
  <c r="CM155" i="22" s="1"/>
  <c r="CM70" i="23"/>
  <c r="CM112" i="21"/>
  <c r="CM79" i="22" s="1"/>
  <c r="CM43" i="23"/>
  <c r="CM76" i="22"/>
  <c r="CM52" i="22"/>
  <c r="CM250" i="21"/>
  <c r="CM158" i="22" s="1"/>
  <c r="CM73" i="23"/>
  <c r="CM140" i="22"/>
  <c r="CM179" i="23"/>
  <c r="CM266" i="22"/>
  <c r="CM33" i="23"/>
  <c r="CM64" i="22"/>
  <c r="CM474" i="21"/>
  <c r="CM106" i="23"/>
  <c r="CM193" i="22"/>
  <c r="CM299" i="21"/>
  <c r="CM31" i="23"/>
  <c r="CM62" i="22"/>
  <c r="CM201" i="22"/>
  <c r="CM114" i="23"/>
  <c r="CM110" i="23"/>
  <c r="CM197" i="22"/>
  <c r="CM160" i="21"/>
  <c r="CM107" i="22" s="1"/>
  <c r="CM46" i="23"/>
  <c r="CM82" i="22"/>
  <c r="CM224" i="22"/>
  <c r="CM137" i="23"/>
  <c r="CI198" i="23"/>
  <c r="CI293" i="22"/>
  <c r="CL134" i="23"/>
  <c r="CL221" i="22"/>
  <c r="CK23" i="23"/>
  <c r="CK31" i="22"/>
  <c r="CL212" i="23"/>
  <c r="CL320" i="22"/>
  <c r="CL429" i="21"/>
  <c r="CN262" i="22"/>
  <c r="CN251" i="22"/>
  <c r="CN230" i="22"/>
  <c r="CN235" i="22"/>
  <c r="CN239" i="22"/>
  <c r="CN275" i="22"/>
  <c r="CN241" i="22"/>
  <c r="CN237" i="22"/>
  <c r="CN228" i="22"/>
  <c r="CL217" i="23"/>
  <c r="CL335" i="22"/>
  <c r="CL432" i="21"/>
  <c r="CK202" i="23"/>
  <c r="CK297" i="22"/>
  <c r="CL283" i="21"/>
  <c r="CL78" i="22"/>
  <c r="CL310" i="22"/>
  <c r="CL448" i="21"/>
  <c r="CM120" i="23"/>
  <c r="CM207" i="22"/>
  <c r="CM40" i="22"/>
  <c r="CM450" i="21"/>
  <c r="CM311" i="22" s="1"/>
  <c r="CM13" i="22"/>
  <c r="CM61" i="23"/>
  <c r="CM103" i="22"/>
  <c r="CM248" i="21"/>
  <c r="CM156" i="22" s="1"/>
  <c r="CM138" i="22"/>
  <c r="CM71" i="23"/>
  <c r="CM246" i="21"/>
  <c r="CM154" i="22" s="1"/>
  <c r="CM69" i="23"/>
  <c r="CM136" i="22"/>
  <c r="CM30" i="21"/>
  <c r="CM161" i="21"/>
  <c r="CM108" i="22" s="1"/>
  <c r="CM47" i="23"/>
  <c r="CM83" i="22"/>
  <c r="CM58" i="22"/>
  <c r="CM468" i="21"/>
  <c r="CM329" i="22" s="1"/>
  <c r="CM416" i="21"/>
  <c r="CM38" i="21"/>
  <c r="CM108" i="23"/>
  <c r="CM195" i="22"/>
  <c r="CM45" i="23"/>
  <c r="CM81" i="22"/>
  <c r="CM124" i="23"/>
  <c r="CM211" i="22"/>
  <c r="CM115" i="23"/>
  <c r="CM202" i="22"/>
  <c r="CM170" i="21"/>
  <c r="CM92" i="22"/>
  <c r="CM126" i="23"/>
  <c r="CM213" i="22"/>
  <c r="CM127" i="23"/>
  <c r="CM214" i="22"/>
  <c r="CM174" i="21"/>
  <c r="CM54" i="23"/>
  <c r="CM96" i="22"/>
  <c r="CJ328" i="21"/>
  <c r="CJ227" i="22"/>
  <c r="CJ140" i="23"/>
  <c r="CL405" i="21"/>
  <c r="CL125" i="22"/>
  <c r="CD193" i="23"/>
  <c r="CD280" i="22"/>
  <c r="CJ200" i="23"/>
  <c r="CJ295" i="22"/>
  <c r="CL197" i="23"/>
  <c r="CL287" i="22"/>
  <c r="CL11" i="23"/>
  <c r="CL11" i="22"/>
  <c r="CN164" i="23"/>
  <c r="CN148" i="23"/>
  <c r="CN150" i="23"/>
  <c r="CN152" i="23"/>
  <c r="CN154" i="23"/>
  <c r="CN188" i="23"/>
  <c r="CN143" i="23"/>
  <c r="CN141" i="23"/>
  <c r="CN175" i="23"/>
  <c r="CJ399" i="21"/>
  <c r="CL216" i="23"/>
  <c r="CL334" i="22"/>
  <c r="CL428" i="21"/>
  <c r="CL403" i="21"/>
  <c r="CE286" i="22"/>
  <c r="CE196" i="23"/>
  <c r="CE386" i="21"/>
  <c r="CM44" i="22"/>
  <c r="CM454" i="21"/>
  <c r="CM315" i="22" s="1"/>
  <c r="CM423" i="21"/>
  <c r="CM421" i="21"/>
  <c r="CM59" i="22"/>
  <c r="CM469" i="21"/>
  <c r="CM330" i="22" s="1"/>
  <c r="CM23" i="21"/>
  <c r="CM181" i="23"/>
  <c r="CM268" i="22"/>
  <c r="CM60" i="23"/>
  <c r="CM102" i="22"/>
  <c r="CM67" i="23"/>
  <c r="CM134" i="22"/>
  <c r="CM163" i="21"/>
  <c r="CM110" i="22" s="1"/>
  <c r="CM49" i="23"/>
  <c r="CM85" i="22"/>
  <c r="CM113" i="23"/>
  <c r="CM200" i="22"/>
  <c r="CM176" i="21"/>
  <c r="CM123" i="22" s="1"/>
  <c r="CM56" i="23"/>
  <c r="CM98" i="22"/>
  <c r="CM121" i="23"/>
  <c r="CM208" i="22"/>
  <c r="CM103" i="23"/>
  <c r="CM190" i="22"/>
  <c r="CM173" i="21"/>
  <c r="CM120" i="22" s="1"/>
  <c r="CM53" i="23"/>
  <c r="CM95" i="22"/>
  <c r="CM316" i="21"/>
  <c r="CM136" i="23"/>
  <c r="CM223" i="22"/>
  <c r="CM315" i="21"/>
  <c r="CM133" i="23"/>
  <c r="CM220" i="22"/>
  <c r="CM259" i="22"/>
  <c r="CM172" i="23"/>
  <c r="CG183" i="22"/>
  <c r="CG96" i="23"/>
  <c r="CL225" i="21"/>
  <c r="CL234" i="21" s="1"/>
  <c r="CL237" i="21" s="1"/>
  <c r="CL78" i="23"/>
  <c r="CL145" i="22"/>
  <c r="CL220" i="23"/>
  <c r="CL338" i="22"/>
  <c r="CL283" i="22"/>
  <c r="CL388" i="21"/>
  <c r="CJ271" i="21"/>
  <c r="CJ170" i="22"/>
  <c r="CJ89" i="23"/>
  <c r="CI8" i="23"/>
  <c r="CI8" i="22"/>
  <c r="CK326" i="22"/>
  <c r="CK214" i="23"/>
  <c r="CK309" i="22"/>
  <c r="CK211" i="23"/>
  <c r="CM288" i="22"/>
  <c r="CM393" i="21"/>
  <c r="CM141" i="22"/>
  <c r="CM251" i="21"/>
  <c r="CM159" i="22" s="1"/>
  <c r="CM74" i="23"/>
  <c r="CM428" i="21"/>
  <c r="CM177" i="21"/>
  <c r="CM124" i="22" s="1"/>
  <c r="CM57" i="23"/>
  <c r="CM99" i="22"/>
  <c r="CM111" i="21"/>
  <c r="CM42" i="23"/>
  <c r="CM75" i="22"/>
  <c r="CM53" i="22"/>
  <c r="CM463" i="21"/>
  <c r="CM324" i="22" s="1"/>
  <c r="CM249" i="21"/>
  <c r="CM157" i="22" s="1"/>
  <c r="CM72" i="23"/>
  <c r="CM139" i="22"/>
  <c r="CM119" i="23"/>
  <c r="CM206" i="22"/>
  <c r="CM129" i="23"/>
  <c r="CM216" i="22"/>
  <c r="CM125" i="23"/>
  <c r="CM212" i="22"/>
  <c r="CM138" i="23"/>
  <c r="CM225" i="22"/>
  <c r="CL13" i="23"/>
  <c r="CL16" i="22"/>
  <c r="CL463" i="21"/>
  <c r="CL324" i="22" s="1"/>
  <c r="CL15" i="23"/>
  <c r="CL22" i="21"/>
  <c r="CL9" i="21" s="1"/>
  <c r="CL23" i="22"/>
  <c r="CK460" i="21"/>
  <c r="CL404" i="21"/>
  <c r="CL203" i="23"/>
  <c r="CL298" i="22"/>
  <c r="CK201" i="23"/>
  <c r="CK296" i="22"/>
  <c r="CL33" i="22"/>
  <c r="CL64" i="21"/>
  <c r="CL25" i="23"/>
  <c r="CM143" i="22"/>
  <c r="CM253" i="21"/>
  <c r="CM161" i="22" s="1"/>
  <c r="CM76" i="23"/>
  <c r="CM47" i="22"/>
  <c r="CM457" i="21"/>
  <c r="CM318" i="22" s="1"/>
  <c r="CM410" i="21"/>
  <c r="CM52" i="23"/>
  <c r="CM94" i="22"/>
  <c r="CM56" i="22"/>
  <c r="CM466" i="21"/>
  <c r="CM88" i="21"/>
  <c r="CM417" i="21"/>
  <c r="CM42" i="22"/>
  <c r="CM452" i="21"/>
  <c r="CM313" i="22" s="1"/>
  <c r="CM109" i="23"/>
  <c r="CM196" i="22"/>
  <c r="CM177" i="23"/>
  <c r="CM264" i="22"/>
  <c r="CM173" i="23"/>
  <c r="CM260" i="22"/>
  <c r="CM180" i="23"/>
  <c r="CM267" i="22"/>
  <c r="CH359" i="21"/>
  <c r="CH182" i="22"/>
  <c r="CH95" i="23"/>
  <c r="CH375" i="21"/>
  <c r="CH277" i="21"/>
  <c r="CG182" i="23"/>
  <c r="CG269" i="22"/>
  <c r="CJ8" i="23"/>
  <c r="CJ8" i="22"/>
  <c r="CN497" i="20"/>
  <c r="CN493" i="20"/>
  <c r="CN489" i="20"/>
  <c r="CN485" i="20"/>
  <c r="CN481" i="20"/>
  <c r="CN477" i="20"/>
  <c r="CN473" i="20"/>
  <c r="CN469" i="20"/>
  <c r="CN465" i="20"/>
  <c r="CN499" i="20"/>
  <c r="CN495" i="20"/>
  <c r="CN491" i="20"/>
  <c r="CN487" i="20"/>
  <c r="CN483" i="20"/>
  <c r="CN479" i="20"/>
  <c r="CN475" i="20"/>
  <c r="CN471" i="20"/>
  <c r="CN467" i="20"/>
  <c r="CN498" i="20"/>
  <c r="CN490" i="20"/>
  <c r="CN482" i="20"/>
  <c r="CN474" i="20"/>
  <c r="CN466" i="20"/>
  <c r="CN462" i="20"/>
  <c r="CN458" i="20"/>
  <c r="CN454" i="20"/>
  <c r="CN450" i="20"/>
  <c r="CN446" i="20"/>
  <c r="CN463" i="20"/>
  <c r="CN459" i="20"/>
  <c r="CN455" i="20"/>
  <c r="CN451" i="20"/>
  <c r="CN447" i="20"/>
  <c r="CN443" i="20"/>
  <c r="CN500" i="20"/>
  <c r="CN492" i="20"/>
  <c r="CN484" i="20"/>
  <c r="CN476" i="20"/>
  <c r="CN468" i="20"/>
  <c r="CN494" i="20"/>
  <c r="CN486" i="20"/>
  <c r="CN478" i="20"/>
  <c r="CN470" i="20"/>
  <c r="CN464" i="20"/>
  <c r="CN460" i="20"/>
  <c r="CN456" i="20"/>
  <c r="CN452" i="20"/>
  <c r="CN448" i="20"/>
  <c r="CN444" i="20"/>
  <c r="CN488" i="20"/>
  <c r="CN461" i="20"/>
  <c r="CN438" i="20"/>
  <c r="CN434" i="20"/>
  <c r="CN457" i="20"/>
  <c r="CN442" i="20"/>
  <c r="CN472" i="20"/>
  <c r="CN453" i="20"/>
  <c r="CN439" i="20"/>
  <c r="CN496" i="20"/>
  <c r="CN449" i="20"/>
  <c r="CN445" i="20"/>
  <c r="CN440" i="20"/>
  <c r="CN436" i="20"/>
  <c r="CN441" i="20"/>
  <c r="CN437" i="20"/>
  <c r="CN432" i="20"/>
  <c r="CN428" i="20"/>
  <c r="CN424" i="20"/>
  <c r="CN420" i="20"/>
  <c r="CN416" i="20"/>
  <c r="CN412" i="20"/>
  <c r="CN408" i="20"/>
  <c r="CN404" i="20"/>
  <c r="CN433" i="20"/>
  <c r="CN429" i="20"/>
  <c r="CN425" i="20"/>
  <c r="CN421" i="20"/>
  <c r="CN417" i="20"/>
  <c r="CN413" i="20"/>
  <c r="CN435" i="20"/>
  <c r="CN430" i="20"/>
  <c r="CN426" i="20"/>
  <c r="CN422" i="20"/>
  <c r="CN418" i="20"/>
  <c r="CN414" i="20"/>
  <c r="CN410" i="20"/>
  <c r="CN406" i="20"/>
  <c r="CN480" i="20"/>
  <c r="CN415" i="20"/>
  <c r="CN403" i="20"/>
  <c r="CN402" i="20"/>
  <c r="CN398" i="20"/>
  <c r="CN394" i="20"/>
  <c r="CN390" i="20"/>
  <c r="CN386" i="20"/>
  <c r="CN382" i="20"/>
  <c r="CN378" i="20"/>
  <c r="CN411" i="20"/>
  <c r="CN405" i="20"/>
  <c r="CN399" i="20"/>
  <c r="CN395" i="20"/>
  <c r="CN391" i="20"/>
  <c r="CN387" i="20"/>
  <c r="CN383" i="20"/>
  <c r="CN431" i="20"/>
  <c r="CN407" i="20"/>
  <c r="CN400" i="20"/>
  <c r="CN396" i="20"/>
  <c r="CN392" i="20"/>
  <c r="CN388" i="20"/>
  <c r="CN384" i="20"/>
  <c r="CN380" i="20"/>
  <c r="CN423" i="20"/>
  <c r="CN401" i="20"/>
  <c r="CN397" i="20"/>
  <c r="CN393" i="20"/>
  <c r="CN389" i="20"/>
  <c r="CN385" i="20"/>
  <c r="CN381" i="20"/>
  <c r="CN377" i="20"/>
  <c r="CN409" i="20"/>
  <c r="CN373" i="20"/>
  <c r="CN369" i="20"/>
  <c r="CN365" i="20"/>
  <c r="CN361" i="20"/>
  <c r="CN357" i="20"/>
  <c r="CN353" i="20"/>
  <c r="CN374" i="20"/>
  <c r="CN370" i="20"/>
  <c r="CN366" i="20"/>
  <c r="CN362" i="20"/>
  <c r="CN358" i="20"/>
  <c r="CN354" i="20"/>
  <c r="CN375" i="20"/>
  <c r="CN371" i="20"/>
  <c r="CN367" i="20"/>
  <c r="CN363" i="20"/>
  <c r="CN359" i="20"/>
  <c r="CN355" i="20"/>
  <c r="CN351" i="20"/>
  <c r="CN379" i="20"/>
  <c r="CN376" i="20"/>
  <c r="CN372" i="20"/>
  <c r="CN368" i="20"/>
  <c r="CN364" i="20"/>
  <c r="CN360" i="20"/>
  <c r="CN356" i="20"/>
  <c r="CN352" i="20"/>
  <c r="CN427" i="20"/>
  <c r="CN348" i="20"/>
  <c r="CN344" i="20"/>
  <c r="CN340" i="20"/>
  <c r="CN336" i="20"/>
  <c r="CN332" i="20"/>
  <c r="CN328" i="20"/>
  <c r="CN349" i="20"/>
  <c r="CN345" i="20"/>
  <c r="CN341" i="20"/>
  <c r="CN337" i="20"/>
  <c r="CN338" i="20"/>
  <c r="CN335" i="20"/>
  <c r="CN326" i="20"/>
  <c r="CN323" i="20"/>
  <c r="CN319" i="20"/>
  <c r="CN315" i="20"/>
  <c r="CN311" i="20"/>
  <c r="CN307" i="20"/>
  <c r="CN303" i="20"/>
  <c r="CN299" i="20"/>
  <c r="CN295" i="20"/>
  <c r="CN350" i="20"/>
  <c r="CN347" i="20"/>
  <c r="CN334" i="20"/>
  <c r="CN327" i="20"/>
  <c r="CN329" i="20"/>
  <c r="CN324" i="20"/>
  <c r="CN320" i="20"/>
  <c r="CN316" i="20"/>
  <c r="CN312" i="20"/>
  <c r="CN308" i="20"/>
  <c r="CN304" i="20"/>
  <c r="CN346" i="20"/>
  <c r="CN343" i="20"/>
  <c r="CN330" i="20"/>
  <c r="CN342" i="20"/>
  <c r="CN339" i="20"/>
  <c r="CN333" i="20"/>
  <c r="CN291" i="20"/>
  <c r="CN287" i="20"/>
  <c r="CN283" i="20"/>
  <c r="CN279" i="20"/>
  <c r="CN275" i="20"/>
  <c r="CN271" i="20"/>
  <c r="CN267" i="20"/>
  <c r="CN263" i="20"/>
  <c r="CN259" i="20"/>
  <c r="CN255" i="20"/>
  <c r="CN251" i="20"/>
  <c r="CN247" i="20"/>
  <c r="CN243" i="20"/>
  <c r="CN239" i="20"/>
  <c r="CN235" i="20"/>
  <c r="CN313" i="20"/>
  <c r="CN310" i="20"/>
  <c r="CN294" i="20"/>
  <c r="CN298" i="20"/>
  <c r="CN296" i="20"/>
  <c r="CN292" i="20"/>
  <c r="CN288" i="20"/>
  <c r="CN284" i="20"/>
  <c r="CN280" i="20"/>
  <c r="CN276" i="20"/>
  <c r="CN272" i="20"/>
  <c r="CN268" i="20"/>
  <c r="CN264" i="20"/>
  <c r="CN260" i="20"/>
  <c r="CN256" i="20"/>
  <c r="CN252" i="20"/>
  <c r="CN248" i="20"/>
  <c r="CN244" i="20"/>
  <c r="CN240" i="20"/>
  <c r="CN236" i="20"/>
  <c r="CN325" i="20"/>
  <c r="CN322" i="20"/>
  <c r="CN309" i="20"/>
  <c r="CN306" i="20"/>
  <c r="CN419" i="20"/>
  <c r="CN293" i="20"/>
  <c r="CN289" i="20"/>
  <c r="CN285" i="20"/>
  <c r="CN281" i="20"/>
  <c r="CN277" i="20"/>
  <c r="CN273" i="20"/>
  <c r="CN269" i="20"/>
  <c r="CN265" i="20"/>
  <c r="CN261" i="20"/>
  <c r="CN257" i="20"/>
  <c r="CN253" i="20"/>
  <c r="CN249" i="20"/>
  <c r="CN245" i="20"/>
  <c r="CN241" i="20"/>
  <c r="CN237" i="20"/>
  <c r="CN321" i="20"/>
  <c r="CN318" i="20"/>
  <c r="CN305" i="20"/>
  <c r="CN302" i="20"/>
  <c r="CN300" i="20"/>
  <c r="CN278" i="20"/>
  <c r="CN246" i="20"/>
  <c r="CN238" i="20"/>
  <c r="CN233" i="20"/>
  <c r="CN229" i="20"/>
  <c r="CN225" i="20"/>
  <c r="CN221" i="20"/>
  <c r="CN217" i="20"/>
  <c r="CN211" i="20"/>
  <c r="CN207" i="20"/>
  <c r="CN274" i="20"/>
  <c r="CN242" i="20"/>
  <c r="CN201" i="20"/>
  <c r="CN254" i="20"/>
  <c r="CN270" i="20"/>
  <c r="CN234" i="20"/>
  <c r="CN230" i="20"/>
  <c r="CN226" i="20"/>
  <c r="CN222" i="20"/>
  <c r="CN218" i="20"/>
  <c r="CN212" i="20"/>
  <c r="CN208" i="20"/>
  <c r="CN286" i="20"/>
  <c r="CN232" i="20"/>
  <c r="CN228" i="20"/>
  <c r="CN224" i="20"/>
  <c r="CN220" i="20"/>
  <c r="CN301" i="20"/>
  <c r="CN266" i="20"/>
  <c r="CN205" i="20"/>
  <c r="CN202" i="20"/>
  <c r="CN200" i="20"/>
  <c r="CN216" i="20"/>
  <c r="CN314" i="20"/>
  <c r="CN331" i="20"/>
  <c r="CN262" i="20"/>
  <c r="CN231" i="20"/>
  <c r="CN227" i="20"/>
  <c r="CN223" i="20"/>
  <c r="CN219" i="20"/>
  <c r="CN215" i="20"/>
  <c r="CN209" i="20"/>
  <c r="CN317" i="20"/>
  <c r="CN290" i="20"/>
  <c r="CN258" i="20"/>
  <c r="CN213" i="20"/>
  <c r="CN206" i="20"/>
  <c r="CN203" i="20"/>
  <c r="CN210" i="20"/>
  <c r="CN297" i="20"/>
  <c r="CN282" i="20"/>
  <c r="CN214" i="20"/>
  <c r="CN204" i="20"/>
  <c r="CN250" i="20"/>
  <c r="CL402" i="21"/>
  <c r="CK86" i="23"/>
  <c r="CK163" i="22"/>
  <c r="CK262" i="21"/>
  <c r="CO5" i="23"/>
  <c r="CO5" i="22"/>
  <c r="CO159" i="3"/>
  <c r="CO161" i="3"/>
  <c r="CO236" i="21" s="1"/>
  <c r="CO273" i="21" s="1"/>
  <c r="CO157" i="3"/>
  <c r="CO155" i="3"/>
  <c r="CO151" i="3"/>
  <c r="CO147" i="3"/>
  <c r="CO149" i="3"/>
  <c r="CO153" i="3"/>
  <c r="CO7" i="3" s="1"/>
  <c r="CO135" i="3"/>
  <c r="CO125" i="3"/>
  <c r="CO117" i="3"/>
  <c r="CO115" i="3"/>
  <c r="CO113" i="3"/>
  <c r="CO111" i="3"/>
  <c r="CO109" i="3"/>
  <c r="CO100" i="3"/>
  <c r="CO84" i="3"/>
  <c r="CO82" i="3"/>
  <c r="CO77" i="3"/>
  <c r="CO73" i="3"/>
  <c r="CO71" i="3"/>
  <c r="CO69" i="3"/>
  <c r="CO67" i="3"/>
  <c r="CO65" i="3"/>
  <c r="CO138" i="3"/>
  <c r="CO132" i="3"/>
  <c r="CO128" i="3"/>
  <c r="CO103" i="3"/>
  <c r="CO80" i="3"/>
  <c r="CO62" i="3"/>
  <c r="CO60" i="3"/>
  <c r="CO58" i="3"/>
  <c r="CO56" i="3"/>
  <c r="CO54" i="3"/>
  <c r="CO39" i="3"/>
  <c r="CO37" i="3"/>
  <c r="CO35" i="3"/>
  <c r="CO33" i="3"/>
  <c r="CO28" i="3"/>
  <c r="CO143" i="3"/>
  <c r="CO141" i="3"/>
  <c r="CO123" i="3"/>
  <c r="CO98" i="3"/>
  <c r="CO106" i="3"/>
  <c r="CO20" i="3"/>
  <c r="CO136" i="3"/>
  <c r="CO133" i="3"/>
  <c r="CO126" i="3"/>
  <c r="CO101" i="3"/>
  <c r="CO94" i="3"/>
  <c r="CO92" i="3"/>
  <c r="CO90" i="3"/>
  <c r="CO88" i="3"/>
  <c r="CO86" i="3"/>
  <c r="CO78" i="3"/>
  <c r="CO51" i="3"/>
  <c r="CO49" i="3"/>
  <c r="CO47" i="3"/>
  <c r="CO45" i="3"/>
  <c r="CO43" i="3"/>
  <c r="CO5" i="21"/>
  <c r="CO139" i="3"/>
  <c r="CO129" i="3"/>
  <c r="CO121" i="3"/>
  <c r="CO118" i="3"/>
  <c r="CO116" i="3"/>
  <c r="CO114" i="3"/>
  <c r="CO112" i="3"/>
  <c r="CO110" i="3"/>
  <c r="CO104" i="3"/>
  <c r="CO83" i="3"/>
  <c r="CO81" i="3"/>
  <c r="CO72" i="3"/>
  <c r="CO70" i="3"/>
  <c r="CO68" i="3"/>
  <c r="CO66" i="3"/>
  <c r="CO64" i="3"/>
  <c r="CO27" i="3"/>
  <c r="CO124" i="3"/>
  <c r="CO107" i="3"/>
  <c r="CO99" i="3"/>
  <c r="CO76" i="3"/>
  <c r="CO61" i="3"/>
  <c r="CO59" i="3"/>
  <c r="CO57" i="3"/>
  <c r="CO55" i="3"/>
  <c r="CO40" i="3"/>
  <c r="CO38" i="3"/>
  <c r="CO36" i="3"/>
  <c r="CO34" i="3"/>
  <c r="CO32" i="3"/>
  <c r="CO102" i="3"/>
  <c r="CO89" i="3"/>
  <c r="CO50" i="3"/>
  <c r="CO25" i="3"/>
  <c r="CO22" i="3"/>
  <c r="CO29" i="3"/>
  <c r="CO79" i="3"/>
  <c r="CO122" i="3"/>
  <c r="CO44" i="3"/>
  <c r="CO26" i="3"/>
  <c r="CO23" i="3"/>
  <c r="CO105" i="3"/>
  <c r="CO93" i="3"/>
  <c r="CO87" i="3"/>
  <c r="CO48" i="3"/>
  <c r="CO42" i="3"/>
  <c r="CO24" i="3"/>
  <c r="CO21" i="3"/>
  <c r="CO46" i="3"/>
  <c r="CO140" i="3"/>
  <c r="CO137" i="3"/>
  <c r="CO134" i="3"/>
  <c r="CO127" i="3"/>
  <c r="CO91" i="3"/>
  <c r="CO130" i="3"/>
  <c r="CO95" i="3"/>
  <c r="CL204" i="23"/>
  <c r="CL299" i="22"/>
  <c r="CG380" i="21"/>
  <c r="CG174" i="23"/>
  <c r="CG261" i="22"/>
  <c r="CH364" i="21"/>
  <c r="CH163" i="23"/>
  <c r="CH250" i="22"/>
  <c r="CL29" i="23"/>
  <c r="CL50" i="22"/>
  <c r="CL218" i="23"/>
  <c r="CL336" i="22"/>
  <c r="CL412" i="21"/>
  <c r="CL430" i="21"/>
  <c r="CL431" i="21"/>
  <c r="CL435" i="21"/>
  <c r="CM20" i="23"/>
  <c r="CM28" i="22"/>
  <c r="CM438" i="21"/>
  <c r="CM166" i="21"/>
  <c r="CM113" i="22" s="1"/>
  <c r="CM88" i="22"/>
  <c r="CM88" i="23"/>
  <c r="CM165" i="22"/>
  <c r="CM434" i="21"/>
  <c r="CM51" i="23"/>
  <c r="CM87" i="22"/>
  <c r="CM49" i="22"/>
  <c r="CM459" i="21"/>
  <c r="CM28" i="23"/>
  <c r="CM49" i="21"/>
  <c r="CM427" i="21"/>
  <c r="CM107" i="23"/>
  <c r="CM194" i="22"/>
  <c r="CM167" i="21"/>
  <c r="CM114" i="22" s="1"/>
  <c r="CM89" i="22"/>
  <c r="CM51" i="22"/>
  <c r="CM461" i="21"/>
  <c r="CM83" i="21"/>
  <c r="CM156" i="23"/>
  <c r="CM243" i="22"/>
  <c r="CM122" i="23"/>
  <c r="CM209" i="22"/>
  <c r="CM151" i="23"/>
  <c r="CM238" i="22"/>
  <c r="CM475" i="21"/>
  <c r="CM34" i="23"/>
  <c r="CM65" i="22"/>
  <c r="CM246" i="22"/>
  <c r="CM159" i="23"/>
  <c r="CM477" i="21"/>
  <c r="CM36" i="23"/>
  <c r="CM67" i="22"/>
  <c r="CM111" i="23"/>
  <c r="CM198" i="22"/>
  <c r="BD4" i="21"/>
  <c r="BD4" i="23"/>
  <c r="BD4" i="22"/>
  <c r="CN3" i="21"/>
  <c r="CN3" i="23"/>
  <c r="CN3" i="22"/>
  <c r="CN4" i="21"/>
  <c r="CN4" i="23"/>
  <c r="CN4" i="22"/>
  <c r="CN9" i="20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3" i="3"/>
  <c r="BE3" i="3"/>
  <c r="CN4" i="20"/>
  <c r="CN6" i="20"/>
  <c r="CP5" i="3"/>
  <c r="CO5" i="20"/>
  <c r="CO5" i="14"/>
  <c r="CM430" i="21" l="1"/>
  <c r="CN420" i="21"/>
  <c r="CM462" i="21"/>
  <c r="CM323" i="22" s="1"/>
  <c r="CM433" i="21"/>
  <c r="CL400" i="21"/>
  <c r="CM432" i="21"/>
  <c r="CM389" i="21"/>
  <c r="CM283" i="22" s="1"/>
  <c r="CM412" i="21"/>
  <c r="CN424" i="21"/>
  <c r="CN423" i="21"/>
  <c r="CM431" i="21"/>
  <c r="CM411" i="21"/>
  <c r="CN422" i="21"/>
  <c r="CM404" i="21"/>
  <c r="CN421" i="21"/>
  <c r="CM429" i="21"/>
  <c r="CM218" i="23"/>
  <c r="CM336" i="22"/>
  <c r="CM322" i="22"/>
  <c r="CM460" i="21"/>
  <c r="CO181" i="22"/>
  <c r="CO94" i="23"/>
  <c r="CL22" i="22"/>
  <c r="CL14" i="23"/>
  <c r="CJ92" i="23"/>
  <c r="CJ179" i="22"/>
  <c r="CJ274" i="21"/>
  <c r="CJ198" i="23"/>
  <c r="CJ293" i="22"/>
  <c r="CM405" i="21"/>
  <c r="CM117" i="22"/>
  <c r="CM408" i="21"/>
  <c r="CM225" i="21"/>
  <c r="CM234" i="21" s="1"/>
  <c r="CM237" i="21" s="1"/>
  <c r="CM78" i="23"/>
  <c r="CM145" i="22"/>
  <c r="CN43" i="22"/>
  <c r="CN453" i="21"/>
  <c r="CN314" i="22" s="1"/>
  <c r="CN59" i="22"/>
  <c r="CN469" i="21"/>
  <c r="CN330" i="22" s="1"/>
  <c r="CN47" i="22"/>
  <c r="CN457" i="21"/>
  <c r="CN318" i="22" s="1"/>
  <c r="CN35" i="23"/>
  <c r="CN66" i="22"/>
  <c r="CN476" i="21"/>
  <c r="CN251" i="21"/>
  <c r="CN159" i="22" s="1"/>
  <c r="CN74" i="23"/>
  <c r="CN141" i="22"/>
  <c r="CN57" i="22"/>
  <c r="CN467" i="21"/>
  <c r="CN328" i="22" s="1"/>
  <c r="CN126" i="23"/>
  <c r="CN213" i="22"/>
  <c r="CN241" i="21"/>
  <c r="CN64" i="23"/>
  <c r="CN79" i="23" s="1"/>
  <c r="CN223" i="21"/>
  <c r="CN260" i="21" s="1"/>
  <c r="CN168" i="22" s="1"/>
  <c r="CN235" i="21"/>
  <c r="CN226" i="21"/>
  <c r="CN218" i="21"/>
  <c r="CN222" i="21"/>
  <c r="CN259" i="21" s="1"/>
  <c r="CN167" i="22" s="1"/>
  <c r="CN219" i="21"/>
  <c r="CN131" i="22"/>
  <c r="CN146" i="22" s="1"/>
  <c r="CN238" i="21"/>
  <c r="CN51" i="23"/>
  <c r="CN87" i="22"/>
  <c r="CN124" i="23"/>
  <c r="CN211" i="22"/>
  <c r="CN109" i="23"/>
  <c r="CN196" i="22"/>
  <c r="CN61" i="23"/>
  <c r="CN103" i="22"/>
  <c r="CN166" i="23"/>
  <c r="CN253" i="22"/>
  <c r="CN158" i="23"/>
  <c r="CN245" i="22"/>
  <c r="CN177" i="21"/>
  <c r="CN124" i="22" s="1"/>
  <c r="CN57" i="23"/>
  <c r="CN99" i="22"/>
  <c r="CI364" i="21"/>
  <c r="CI163" i="23"/>
  <c r="CI250" i="22"/>
  <c r="CM212" i="23"/>
  <c r="CM320" i="22"/>
  <c r="CH183" i="22"/>
  <c r="CH96" i="23"/>
  <c r="CM30" i="23"/>
  <c r="CM55" i="22"/>
  <c r="CM402" i="21"/>
  <c r="CL282" i="22"/>
  <c r="CL195" i="23"/>
  <c r="CM135" i="23"/>
  <c r="CM222" i="22"/>
  <c r="CM401" i="21"/>
  <c r="CE280" i="22"/>
  <c r="CE193" i="23"/>
  <c r="CM17" i="23"/>
  <c r="CM25" i="22"/>
  <c r="CM16" i="23"/>
  <c r="CM24" i="22"/>
  <c r="CL211" i="23"/>
  <c r="CL309" i="22"/>
  <c r="CL321" i="21"/>
  <c r="CL218" i="22"/>
  <c r="CL131" i="23"/>
  <c r="CM64" i="21"/>
  <c r="CM33" i="22"/>
  <c r="CM25" i="23"/>
  <c r="CN418" i="21"/>
  <c r="CN17" i="22"/>
  <c r="CN16" i="21"/>
  <c r="CN437" i="21"/>
  <c r="CN19" i="23"/>
  <c r="CN27" i="22"/>
  <c r="CN174" i="21"/>
  <c r="CN121" i="22" s="1"/>
  <c r="CN54" i="23"/>
  <c r="CN96" i="22"/>
  <c r="CN170" i="21"/>
  <c r="CN117" i="22" s="1"/>
  <c r="CN92" i="22"/>
  <c r="CN39" i="22"/>
  <c r="CN71" i="21"/>
  <c r="CN449" i="21"/>
  <c r="CN206" i="21"/>
  <c r="CN65" i="23"/>
  <c r="CN66" i="23" s="1"/>
  <c r="CN132" i="22"/>
  <c r="CN133" i="22" s="1"/>
  <c r="CN242" i="21"/>
  <c r="CN159" i="23"/>
  <c r="CN246" i="22"/>
  <c r="CN85" i="23"/>
  <c r="CN152" i="22"/>
  <c r="CN55" i="23"/>
  <c r="CN97" i="22"/>
  <c r="CN175" i="21"/>
  <c r="CN122" i="22" s="1"/>
  <c r="CN208" i="22"/>
  <c r="CN121" i="23"/>
  <c r="CN103" i="23"/>
  <c r="CN190" i="22"/>
  <c r="CN157" i="23"/>
  <c r="CN244" i="22"/>
  <c r="CN179" i="23"/>
  <c r="CN266" i="22"/>
  <c r="CN238" i="22"/>
  <c r="CN151" i="23"/>
  <c r="CK195" i="23"/>
  <c r="CK282" i="22"/>
  <c r="CL460" i="21"/>
  <c r="CL180" i="22"/>
  <c r="CL171" i="22"/>
  <c r="CL272" i="22"/>
  <c r="CL186" i="22"/>
  <c r="CL164" i="22"/>
  <c r="CO239" i="22"/>
  <c r="CO228" i="22"/>
  <c r="CO235" i="22"/>
  <c r="CO262" i="22"/>
  <c r="CO251" i="22"/>
  <c r="CO237" i="22"/>
  <c r="CO230" i="22"/>
  <c r="CO275" i="22"/>
  <c r="CO241" i="22"/>
  <c r="CH269" i="22"/>
  <c r="CH182" i="23"/>
  <c r="CM465" i="21"/>
  <c r="CM327" i="22"/>
  <c r="CM15" i="23"/>
  <c r="CM23" i="22"/>
  <c r="CM22" i="21"/>
  <c r="CM9" i="21" s="1"/>
  <c r="CL9" i="23"/>
  <c r="CL9" i="22"/>
  <c r="CL8" i="21"/>
  <c r="CM409" i="21"/>
  <c r="CM121" i="22"/>
  <c r="CM415" i="21"/>
  <c r="CM217" i="23"/>
  <c r="CM335" i="22"/>
  <c r="CM38" i="22"/>
  <c r="CM27" i="23"/>
  <c r="CK198" i="23"/>
  <c r="CK293" i="22"/>
  <c r="CM334" i="22"/>
  <c r="CM216" i="23"/>
  <c r="CM83" i="23"/>
  <c r="CM84" i="23" s="1"/>
  <c r="CM150" i="22"/>
  <c r="CM151" i="22" s="1"/>
  <c r="CM243" i="21"/>
  <c r="CN181" i="23"/>
  <c r="CN268" i="22"/>
  <c r="CN40" i="22"/>
  <c r="CN450" i="21"/>
  <c r="CN311" i="22" s="1"/>
  <c r="CN12" i="22"/>
  <c r="CN11" i="21"/>
  <c r="CN112" i="21"/>
  <c r="CN79" i="22" s="1"/>
  <c r="CN43" i="23"/>
  <c r="CN76" i="22"/>
  <c r="CN76" i="23"/>
  <c r="CN143" i="22"/>
  <c r="CN253" i="21"/>
  <c r="CN161" i="22" s="1"/>
  <c r="CN60" i="22"/>
  <c r="CN470" i="21"/>
  <c r="CN331" i="22" s="1"/>
  <c r="CN128" i="23"/>
  <c r="CN215" i="22"/>
  <c r="CN194" i="22"/>
  <c r="CN107" i="23"/>
  <c r="CN475" i="21"/>
  <c r="CN34" i="23"/>
  <c r="CN65" i="22"/>
  <c r="CN259" i="22"/>
  <c r="CN172" i="23"/>
  <c r="CN199" i="22"/>
  <c r="CN112" i="23"/>
  <c r="CN110" i="23"/>
  <c r="CN197" i="22"/>
  <c r="CK205" i="23"/>
  <c r="CK300" i="22"/>
  <c r="CM204" i="23"/>
  <c r="CM299" i="22"/>
  <c r="CM220" i="23"/>
  <c r="CM338" i="22"/>
  <c r="CO154" i="23"/>
  <c r="CO141" i="23"/>
  <c r="CO175" i="23"/>
  <c r="CO148" i="23"/>
  <c r="CO188" i="23"/>
  <c r="CO152" i="23"/>
  <c r="CO164" i="23"/>
  <c r="CO143" i="23"/>
  <c r="CO150" i="23"/>
  <c r="CM390" i="21"/>
  <c r="CM11" i="23"/>
  <c r="CM11" i="22"/>
  <c r="CM310" i="22"/>
  <c r="CM448" i="21"/>
  <c r="CM308" i="22"/>
  <c r="CM210" i="23"/>
  <c r="CL407" i="21"/>
  <c r="CN88" i="23"/>
  <c r="CN165" i="22"/>
  <c r="CN249" i="21"/>
  <c r="CN157" i="22" s="1"/>
  <c r="CN72" i="23"/>
  <c r="CN139" i="22"/>
  <c r="CN49" i="21"/>
  <c r="CN42" i="22"/>
  <c r="CN452" i="21"/>
  <c r="CN313" i="22" s="1"/>
  <c r="CN81" i="22"/>
  <c r="CN45" i="23"/>
  <c r="CN409" i="21"/>
  <c r="CN161" i="21"/>
  <c r="CN108" i="22" s="1"/>
  <c r="CN47" i="23"/>
  <c r="CN83" i="22"/>
  <c r="CN69" i="23"/>
  <c r="CN136" i="22"/>
  <c r="CN246" i="21"/>
  <c r="CN154" i="22" s="1"/>
  <c r="CN113" i="23"/>
  <c r="CN200" i="22"/>
  <c r="CN180" i="23"/>
  <c r="CN267" i="22"/>
  <c r="CN106" i="23"/>
  <c r="CN193" i="22"/>
  <c r="CN299" i="21"/>
  <c r="CN122" i="23"/>
  <c r="CN209" i="22"/>
  <c r="CN177" i="23"/>
  <c r="CN264" i="22"/>
  <c r="CM413" i="21"/>
  <c r="CL185" i="23"/>
  <c r="CL99" i="23"/>
  <c r="CL87" i="23"/>
  <c r="CL93" i="23"/>
  <c r="CL90" i="23"/>
  <c r="CG274" i="22"/>
  <c r="CG187" i="23"/>
  <c r="CG392" i="21"/>
  <c r="CO215" i="14"/>
  <c r="CK271" i="21"/>
  <c r="CK170" i="22"/>
  <c r="CK89" i="23"/>
  <c r="CL189" i="22"/>
  <c r="CL102" i="23"/>
  <c r="CL439" i="21"/>
  <c r="CL426" i="21"/>
  <c r="CN38" i="21"/>
  <c r="CN416" i="21"/>
  <c r="CN173" i="21"/>
  <c r="CN120" i="22" s="1"/>
  <c r="CN53" i="23"/>
  <c r="CN95" i="22"/>
  <c r="CN245" i="21"/>
  <c r="CN153" i="22" s="1"/>
  <c r="CN68" i="23"/>
  <c r="CN135" i="22"/>
  <c r="CN44" i="22"/>
  <c r="CN454" i="21"/>
  <c r="CN315" i="22" s="1"/>
  <c r="CN45" i="22"/>
  <c r="CN455" i="21"/>
  <c r="CN316" i="22" s="1"/>
  <c r="CN94" i="22"/>
  <c r="CN52" i="23"/>
  <c r="CN111" i="21"/>
  <c r="CN42" i="23"/>
  <c r="CN75" i="22"/>
  <c r="CN23" i="21"/>
  <c r="CN142" i="22"/>
  <c r="CN252" i="21"/>
  <c r="CN160" i="22" s="1"/>
  <c r="CN75" i="23"/>
  <c r="CN173" i="23"/>
  <c r="CN260" i="22"/>
  <c r="CN12" i="23"/>
  <c r="CN15" i="22"/>
  <c r="CN114" i="23"/>
  <c r="CN201" i="22"/>
  <c r="CN186" i="23"/>
  <c r="CN273" i="22"/>
  <c r="CN207" i="22"/>
  <c r="CN120" i="23"/>
  <c r="CN258" i="22"/>
  <c r="CN171" i="23"/>
  <c r="CN477" i="21"/>
  <c r="CN36" i="23"/>
  <c r="CN67" i="22"/>
  <c r="CL214" i="23"/>
  <c r="CL326" i="22"/>
  <c r="CF286" i="22"/>
  <c r="CF196" i="23"/>
  <c r="CF386" i="21"/>
  <c r="CO354" i="21"/>
  <c r="CO357" i="21" s="1"/>
  <c r="CO331" i="21"/>
  <c r="CO307" i="21"/>
  <c r="CO287" i="21"/>
  <c r="CO292" i="21"/>
  <c r="CO99" i="21"/>
  <c r="CO356" i="21"/>
  <c r="CO332" i="21"/>
  <c r="CO302" i="21"/>
  <c r="CO295" i="21"/>
  <c r="CO291" i="21"/>
  <c r="CO95" i="21"/>
  <c r="CO379" i="21"/>
  <c r="CO100" i="21"/>
  <c r="CO370" i="21"/>
  <c r="CO365" i="21"/>
  <c r="CO333" i="21"/>
  <c r="CO303" i="21"/>
  <c r="CO289" i="21"/>
  <c r="CO300" i="21"/>
  <c r="CO172" i="21"/>
  <c r="CO119" i="22" s="1"/>
  <c r="CO363" i="21"/>
  <c r="CO371" i="21"/>
  <c r="CO374" i="21" s="1"/>
  <c r="CO353" i="21"/>
  <c r="CO335" i="21"/>
  <c r="CO319" i="21"/>
  <c r="CO301" i="21"/>
  <c r="CO294" i="21"/>
  <c r="CO288" i="21"/>
  <c r="CO191" i="21"/>
  <c r="CO128" i="22" s="1"/>
  <c r="CO70" i="21"/>
  <c r="CO381" i="21"/>
  <c r="CO352" i="21"/>
  <c r="CO345" i="21"/>
  <c r="CO329" i="21"/>
  <c r="CO318" i="21"/>
  <c r="CO310" i="21"/>
  <c r="CO290" i="21"/>
  <c r="CO180" i="21"/>
  <c r="CO127" i="22" s="1"/>
  <c r="CO97" i="21"/>
  <c r="CO372" i="21"/>
  <c r="CO373" i="21"/>
  <c r="CO347" i="21"/>
  <c r="CO340" i="21"/>
  <c r="CO324" i="21"/>
  <c r="CO317" i="21"/>
  <c r="CO309" i="21"/>
  <c r="CO284" i="21"/>
  <c r="CO296" i="21"/>
  <c r="CO96" i="21"/>
  <c r="CO165" i="21"/>
  <c r="CO112" i="22" s="1"/>
  <c r="CO98" i="21"/>
  <c r="CO367" i="21"/>
  <c r="CO339" i="21"/>
  <c r="CO338" i="21"/>
  <c r="CO322" i="21"/>
  <c r="CO306" i="21"/>
  <c r="CO305" i="21"/>
  <c r="CO293" i="21"/>
  <c r="CO62" i="21"/>
  <c r="CO159" i="21"/>
  <c r="CO106" i="22" s="1"/>
  <c r="CO150" i="21"/>
  <c r="CO195" i="21" s="1"/>
  <c r="CO138" i="21"/>
  <c r="CO183" i="21" s="1"/>
  <c r="CO144" i="21"/>
  <c r="CO189" i="21" s="1"/>
  <c r="CO121" i="21"/>
  <c r="CO123" i="21"/>
  <c r="CO108" i="21"/>
  <c r="CO229" i="21"/>
  <c r="CO266" i="21" s="1"/>
  <c r="CO174" i="22" s="1"/>
  <c r="CO204" i="21"/>
  <c r="CO93" i="21"/>
  <c r="CO264" i="21"/>
  <c r="CO60" i="21"/>
  <c r="CO78" i="21"/>
  <c r="CO54" i="21"/>
  <c r="CO27" i="21"/>
  <c r="CO39" i="21"/>
  <c r="CO47" i="21"/>
  <c r="CO142" i="21"/>
  <c r="CO187" i="21" s="1"/>
  <c r="CO139" i="21"/>
  <c r="CO184" i="21" s="1"/>
  <c r="CO128" i="21"/>
  <c r="CO122" i="21"/>
  <c r="CO117" i="21"/>
  <c r="CO109" i="21"/>
  <c r="CO227" i="21"/>
  <c r="CO208" i="21"/>
  <c r="CO91" i="21"/>
  <c r="CO61" i="21"/>
  <c r="CO77" i="21"/>
  <c r="CO53" i="21"/>
  <c r="CO28" i="21"/>
  <c r="CO40" i="21"/>
  <c r="CO355" i="21"/>
  <c r="CO149" i="21"/>
  <c r="CO194" i="21" s="1"/>
  <c r="CO140" i="21"/>
  <c r="CO185" i="21" s="1"/>
  <c r="CO137" i="21"/>
  <c r="CO182" i="21" s="1"/>
  <c r="CO127" i="21"/>
  <c r="CO230" i="21"/>
  <c r="CO267" i="21" s="1"/>
  <c r="CO175" i="22" s="1"/>
  <c r="CO212" i="21"/>
  <c r="CO89" i="21"/>
  <c r="CO80" i="21"/>
  <c r="CO50" i="21"/>
  <c r="CO31" i="21"/>
  <c r="CO41" i="21"/>
  <c r="CO18" i="21"/>
  <c r="CO18" i="22" s="1"/>
  <c r="CO337" i="21"/>
  <c r="CO148" i="21"/>
  <c r="CO193" i="21" s="1"/>
  <c r="CO135" i="21"/>
  <c r="CO132" i="21"/>
  <c r="CO115" i="21"/>
  <c r="CO220" i="21"/>
  <c r="CO205" i="21"/>
  <c r="CO51" i="21"/>
  <c r="CO314" i="21"/>
  <c r="CO155" i="21"/>
  <c r="CO200" i="21" s="1"/>
  <c r="CO147" i="21"/>
  <c r="CO192" i="21" s="1"/>
  <c r="CO141" i="21"/>
  <c r="CO186" i="21" s="1"/>
  <c r="CO129" i="21"/>
  <c r="CO133" i="21"/>
  <c r="CO232" i="21"/>
  <c r="CO269" i="21" s="1"/>
  <c r="CO177" i="22" s="1"/>
  <c r="CO215" i="21"/>
  <c r="CO213" i="21"/>
  <c r="CO13" i="21"/>
  <c r="CO57" i="21"/>
  <c r="CO52" i="21"/>
  <c r="CO33" i="21"/>
  <c r="CO43" i="21"/>
  <c r="CO73" i="21"/>
  <c r="CO308" i="21"/>
  <c r="CO151" i="21"/>
  <c r="CO196" i="21" s="1"/>
  <c r="CO146" i="21"/>
  <c r="CO143" i="21"/>
  <c r="CO188" i="21" s="1"/>
  <c r="CO130" i="21"/>
  <c r="CO118" i="21"/>
  <c r="CO231" i="21"/>
  <c r="CO268" i="21" s="1"/>
  <c r="CO176" i="22" s="1"/>
  <c r="CO209" i="21"/>
  <c r="CO216" i="21"/>
  <c r="CO85" i="21"/>
  <c r="CO257" i="21"/>
  <c r="CO244" i="21"/>
  <c r="CO58" i="21"/>
  <c r="CO24" i="21"/>
  <c r="CO34" i="21"/>
  <c r="CO44" i="21"/>
  <c r="CO152" i="21"/>
  <c r="CO197" i="21" s="1"/>
  <c r="CO154" i="21"/>
  <c r="CO199" i="21" s="1"/>
  <c r="CO136" i="21"/>
  <c r="CO181" i="21" s="1"/>
  <c r="CO124" i="21"/>
  <c r="CO114" i="21"/>
  <c r="CO228" i="21"/>
  <c r="CO265" i="21" s="1"/>
  <c r="CO173" i="22" s="1"/>
  <c r="CO210" i="21"/>
  <c r="CO211" i="21"/>
  <c r="CO92" i="21"/>
  <c r="CO86" i="21"/>
  <c r="CO82" i="21"/>
  <c r="CO68" i="21"/>
  <c r="CO35" i="22" s="1"/>
  <c r="CO75" i="21"/>
  <c r="CO56" i="21"/>
  <c r="CO25" i="21"/>
  <c r="CO35" i="21"/>
  <c r="CO45" i="21"/>
  <c r="CO395" i="21"/>
  <c r="CO289" i="22" s="1"/>
  <c r="CO15" i="21"/>
  <c r="CO116" i="21"/>
  <c r="CO214" i="21"/>
  <c r="CO397" i="21"/>
  <c r="CO291" i="22" s="1"/>
  <c r="CO207" i="21"/>
  <c r="CO90" i="21"/>
  <c r="CO84" i="21"/>
  <c r="CO79" i="21"/>
  <c r="CO17" i="21"/>
  <c r="CO76" i="21"/>
  <c r="CO19" i="21"/>
  <c r="CO19" i="22" s="1"/>
  <c r="CO26" i="21"/>
  <c r="CO20" i="21"/>
  <c r="CO20" i="22" s="1"/>
  <c r="CO369" i="21"/>
  <c r="CO297" i="21"/>
  <c r="CO153" i="21"/>
  <c r="CO198" i="21" s="1"/>
  <c r="CO12" i="21"/>
  <c r="CO32" i="21"/>
  <c r="CO72" i="21"/>
  <c r="CO394" i="21"/>
  <c r="CO131" i="21"/>
  <c r="CO67" i="21"/>
  <c r="CO36" i="21"/>
  <c r="CO396" i="21"/>
  <c r="CO290" i="22" s="1"/>
  <c r="CO74" i="21"/>
  <c r="CO125" i="21"/>
  <c r="CO55" i="21"/>
  <c r="CO42" i="21"/>
  <c r="CO120" i="21"/>
  <c r="CO221" i="21"/>
  <c r="CO258" i="21" s="1"/>
  <c r="CO166" i="22" s="1"/>
  <c r="CO46" i="21"/>
  <c r="CL294" i="22"/>
  <c r="CL399" i="21"/>
  <c r="CL199" i="23"/>
  <c r="CM283" i="21"/>
  <c r="CM78" i="22"/>
  <c r="CM13" i="23"/>
  <c r="CM16" i="22"/>
  <c r="CK140" i="23"/>
  <c r="CK227" i="22"/>
  <c r="CK328" i="21"/>
  <c r="CM280" i="21"/>
  <c r="CM378" i="21"/>
  <c r="CM362" i="21"/>
  <c r="CM82" i="23"/>
  <c r="CM256" i="21"/>
  <c r="CM255" i="21"/>
  <c r="CM149" i="22"/>
  <c r="CM272" i="21"/>
  <c r="CM263" i="21"/>
  <c r="CN20" i="23"/>
  <c r="CN28" i="22"/>
  <c r="CN438" i="21"/>
  <c r="CN288" i="22"/>
  <c r="CN393" i="21"/>
  <c r="CN166" i="21"/>
  <c r="CN88" i="22"/>
  <c r="CN444" i="21"/>
  <c r="CN305" i="22" s="1"/>
  <c r="CN34" i="22"/>
  <c r="CN66" i="21"/>
  <c r="CN13" i="22"/>
  <c r="CN390" i="21"/>
  <c r="CN284" i="22" s="1"/>
  <c r="CN53" i="22"/>
  <c r="CN463" i="21"/>
  <c r="CN324" i="22" s="1"/>
  <c r="CN163" i="21"/>
  <c r="CN110" i="22" s="1"/>
  <c r="CN49" i="23"/>
  <c r="CN85" i="22"/>
  <c r="CN33" i="23"/>
  <c r="CN64" i="22"/>
  <c r="CN474" i="21"/>
  <c r="CN129" i="23"/>
  <c r="CN216" i="22"/>
  <c r="CN108" i="23"/>
  <c r="CN195" i="22"/>
  <c r="CN91" i="22"/>
  <c r="CN169" i="21"/>
  <c r="CN116" i="22" s="1"/>
  <c r="CN136" i="23"/>
  <c r="CN223" i="22"/>
  <c r="CN316" i="21"/>
  <c r="CN21" i="23"/>
  <c r="CN29" i="22"/>
  <c r="CL163" i="22"/>
  <c r="CL86" i="23"/>
  <c r="CL262" i="21"/>
  <c r="CK213" i="23"/>
  <c r="CK321" i="22"/>
  <c r="CM197" i="23"/>
  <c r="CM287" i="22"/>
  <c r="CM134" i="23"/>
  <c r="CM221" i="22"/>
  <c r="CM403" i="21"/>
  <c r="CM115" i="22"/>
  <c r="CM219" i="23"/>
  <c r="CM337" i="22"/>
  <c r="CN250" i="21"/>
  <c r="CN158" i="22" s="1"/>
  <c r="CN73" i="23"/>
  <c r="CN140" i="22"/>
  <c r="CN30" i="21"/>
  <c r="CN28" i="23"/>
  <c r="CN49" i="22"/>
  <c r="CN459" i="21"/>
  <c r="CN41" i="22"/>
  <c r="CN451" i="21"/>
  <c r="CN312" i="22" s="1"/>
  <c r="CN91" i="23"/>
  <c r="CN172" i="22"/>
  <c r="CN56" i="22"/>
  <c r="CN466" i="21"/>
  <c r="CN88" i="21"/>
  <c r="CN32" i="23"/>
  <c r="CN63" i="22"/>
  <c r="CN473" i="21"/>
  <c r="CN46" i="22"/>
  <c r="CN456" i="21"/>
  <c r="CN317" i="22" s="1"/>
  <c r="CN461" i="21"/>
  <c r="CN51" i="22"/>
  <c r="CN83" i="21"/>
  <c r="CN168" i="21"/>
  <c r="CN115" i="22" s="1"/>
  <c r="CN90" i="22"/>
  <c r="CN31" i="23"/>
  <c r="CN62" i="22"/>
  <c r="CN26" i="23"/>
  <c r="CN37" i="22"/>
  <c r="CN447" i="21"/>
  <c r="CN160" i="21"/>
  <c r="CN107" i="22" s="1"/>
  <c r="CN46" i="23"/>
  <c r="CN82" i="22"/>
  <c r="CN133" i="23"/>
  <c r="CN220" i="22"/>
  <c r="CN315" i="21"/>
  <c r="CN125" i="23"/>
  <c r="CN212" i="22"/>
  <c r="CN167" i="21"/>
  <c r="CN114" i="22" s="1"/>
  <c r="CN89" i="22"/>
  <c r="CN162" i="21"/>
  <c r="CN109" i="22" s="1"/>
  <c r="CN48" i="23"/>
  <c r="CN84" i="22"/>
  <c r="CN111" i="23"/>
  <c r="CN198" i="22"/>
  <c r="CI95" i="23"/>
  <c r="CI375" i="21"/>
  <c r="CI277" i="21"/>
  <c r="CI359" i="21"/>
  <c r="CI182" i="22"/>
  <c r="CM435" i="21"/>
  <c r="CM426" i="21" s="1"/>
  <c r="CO497" i="20"/>
  <c r="CO493" i="20"/>
  <c r="CO489" i="20"/>
  <c r="CO485" i="20"/>
  <c r="CO481" i="20"/>
  <c r="CO477" i="20"/>
  <c r="CO473" i="20"/>
  <c r="CO469" i="20"/>
  <c r="CO465" i="20"/>
  <c r="CO498" i="20"/>
  <c r="CO494" i="20"/>
  <c r="CO490" i="20"/>
  <c r="CO486" i="20"/>
  <c r="CO482" i="20"/>
  <c r="CO478" i="20"/>
  <c r="CO474" i="20"/>
  <c r="CO470" i="20"/>
  <c r="CO466" i="20"/>
  <c r="CO499" i="20"/>
  <c r="CO495" i="20"/>
  <c r="CO491" i="20"/>
  <c r="CO487" i="20"/>
  <c r="CO483" i="20"/>
  <c r="CO479" i="20"/>
  <c r="CO475" i="20"/>
  <c r="CO471" i="20"/>
  <c r="CO467" i="20"/>
  <c r="CO463" i="20"/>
  <c r="CO459" i="20"/>
  <c r="CO455" i="20"/>
  <c r="CO451" i="20"/>
  <c r="CO447" i="20"/>
  <c r="CO443" i="20"/>
  <c r="CO500" i="20"/>
  <c r="CO492" i="20"/>
  <c r="CO484" i="20"/>
  <c r="CO476" i="20"/>
  <c r="CO468" i="20"/>
  <c r="CO464" i="20"/>
  <c r="CO460" i="20"/>
  <c r="CO456" i="20"/>
  <c r="CO452" i="20"/>
  <c r="CO448" i="20"/>
  <c r="CO444" i="20"/>
  <c r="CO461" i="20"/>
  <c r="CO457" i="20"/>
  <c r="CO453" i="20"/>
  <c r="CO449" i="20"/>
  <c r="CO445" i="20"/>
  <c r="CO458" i="20"/>
  <c r="CO442" i="20"/>
  <c r="CO472" i="20"/>
  <c r="CO454" i="20"/>
  <c r="CO439" i="20"/>
  <c r="CO435" i="20"/>
  <c r="CO496" i="20"/>
  <c r="CO450" i="20"/>
  <c r="CO446" i="20"/>
  <c r="CO480" i="20"/>
  <c r="CO488" i="20"/>
  <c r="CO441" i="20"/>
  <c r="CO432" i="20"/>
  <c r="CO428" i="20"/>
  <c r="CO424" i="20"/>
  <c r="CO420" i="20"/>
  <c r="CO416" i="20"/>
  <c r="CO412" i="20"/>
  <c r="CO408" i="20"/>
  <c r="CO404" i="20"/>
  <c r="CO438" i="20"/>
  <c r="CO433" i="20"/>
  <c r="CO429" i="20"/>
  <c r="CO425" i="20"/>
  <c r="CO421" i="20"/>
  <c r="CO417" i="20"/>
  <c r="CO413" i="20"/>
  <c r="CO409" i="20"/>
  <c r="CO405" i="20"/>
  <c r="CO462" i="20"/>
  <c r="CO440" i="20"/>
  <c r="CO430" i="20"/>
  <c r="CO426" i="20"/>
  <c r="CO422" i="20"/>
  <c r="CO418" i="20"/>
  <c r="CO414" i="20"/>
  <c r="CO410" i="20"/>
  <c r="CO406" i="20"/>
  <c r="CO436" i="20"/>
  <c r="CO434" i="20"/>
  <c r="CO411" i="20"/>
  <c r="CO399" i="20"/>
  <c r="CO395" i="20"/>
  <c r="CO391" i="20"/>
  <c r="CO387" i="20"/>
  <c r="CO383" i="20"/>
  <c r="CO379" i="20"/>
  <c r="CO431" i="20"/>
  <c r="CO407" i="20"/>
  <c r="CO400" i="20"/>
  <c r="CO396" i="20"/>
  <c r="CO392" i="20"/>
  <c r="CO388" i="20"/>
  <c r="CO427" i="20"/>
  <c r="CO437" i="20"/>
  <c r="CO419" i="20"/>
  <c r="CO381" i="20"/>
  <c r="CO374" i="20"/>
  <c r="CO370" i="20"/>
  <c r="CO366" i="20"/>
  <c r="CO362" i="20"/>
  <c r="CO358" i="20"/>
  <c r="CO354" i="20"/>
  <c r="CO403" i="20"/>
  <c r="CO378" i="20"/>
  <c r="CO423" i="20"/>
  <c r="CO402" i="20"/>
  <c r="CO398" i="20"/>
  <c r="CO394" i="20"/>
  <c r="CO390" i="20"/>
  <c r="CO386" i="20"/>
  <c r="CO380" i="20"/>
  <c r="CO375" i="20"/>
  <c r="CO401" i="20"/>
  <c r="CO397" i="20"/>
  <c r="CO393" i="20"/>
  <c r="CO389" i="20"/>
  <c r="CO384" i="20"/>
  <c r="CO385" i="20"/>
  <c r="CO348" i="20"/>
  <c r="CO344" i="20"/>
  <c r="CO340" i="20"/>
  <c r="CO336" i="20"/>
  <c r="CO332" i="20"/>
  <c r="CO328" i="20"/>
  <c r="CO368" i="20"/>
  <c r="CO363" i="20"/>
  <c r="CO357" i="20"/>
  <c r="CO352" i="20"/>
  <c r="CO349" i="20"/>
  <c r="CO345" i="20"/>
  <c r="CO341" i="20"/>
  <c r="CO337" i="20"/>
  <c r="CO333" i="20"/>
  <c r="CO329" i="20"/>
  <c r="CO415" i="20"/>
  <c r="CO382" i="20"/>
  <c r="CO369" i="20"/>
  <c r="CO364" i="20"/>
  <c r="CO359" i="20"/>
  <c r="CO353" i="20"/>
  <c r="CO350" i="20"/>
  <c r="CO346" i="20"/>
  <c r="CO342" i="20"/>
  <c r="CO338" i="20"/>
  <c r="CO334" i="20"/>
  <c r="CO330" i="20"/>
  <c r="CO326" i="20"/>
  <c r="CO373" i="20"/>
  <c r="CO347" i="20"/>
  <c r="CO343" i="20"/>
  <c r="CO339" i="20"/>
  <c r="CO335" i="20"/>
  <c r="CO331" i="20"/>
  <c r="CO327" i="20"/>
  <c r="CO351" i="20"/>
  <c r="CO323" i="20"/>
  <c r="CO319" i="20"/>
  <c r="CO315" i="20"/>
  <c r="CO311" i="20"/>
  <c r="CO307" i="20"/>
  <c r="CO303" i="20"/>
  <c r="CO376" i="20"/>
  <c r="CO360" i="20"/>
  <c r="CO324" i="20"/>
  <c r="CO320" i="20"/>
  <c r="CO316" i="20"/>
  <c r="CO312" i="20"/>
  <c r="CO308" i="20"/>
  <c r="CO304" i="20"/>
  <c r="CO300" i="20"/>
  <c r="CO296" i="20"/>
  <c r="CO371" i="20"/>
  <c r="CO356" i="20"/>
  <c r="CO367" i="20"/>
  <c r="CO325" i="20"/>
  <c r="CO321" i="20"/>
  <c r="CO317" i="20"/>
  <c r="CO313" i="20"/>
  <c r="CO309" i="20"/>
  <c r="CO305" i="20"/>
  <c r="CO301" i="20"/>
  <c r="CO297" i="20"/>
  <c r="CO361" i="20"/>
  <c r="CO322" i="20"/>
  <c r="CO318" i="20"/>
  <c r="CO314" i="20"/>
  <c r="CO310" i="20"/>
  <c r="CO306" i="20"/>
  <c r="CO302" i="20"/>
  <c r="CO298" i="20"/>
  <c r="CO294" i="20"/>
  <c r="CO292" i="20"/>
  <c r="CO288" i="20"/>
  <c r="CO284" i="20"/>
  <c r="CO280" i="20"/>
  <c r="CO276" i="20"/>
  <c r="CO272" i="20"/>
  <c r="CO268" i="20"/>
  <c r="CO264" i="20"/>
  <c r="CO260" i="20"/>
  <c r="CO256" i="20"/>
  <c r="CO252" i="20"/>
  <c r="CO248" i="20"/>
  <c r="CO244" i="20"/>
  <c r="CO240" i="20"/>
  <c r="CO236" i="20"/>
  <c r="CO365" i="20"/>
  <c r="CO293" i="20"/>
  <c r="CO289" i="20"/>
  <c r="CO285" i="20"/>
  <c r="CO281" i="20"/>
  <c r="CO277" i="20"/>
  <c r="CO273" i="20"/>
  <c r="CO269" i="20"/>
  <c r="CO265" i="20"/>
  <c r="CO261" i="20"/>
  <c r="CO257" i="20"/>
  <c r="CO253" i="20"/>
  <c r="CO249" i="20"/>
  <c r="CO245" i="20"/>
  <c r="CO241" i="20"/>
  <c r="CO237" i="20"/>
  <c r="CO290" i="20"/>
  <c r="CO286" i="20"/>
  <c r="CO282" i="20"/>
  <c r="CO278" i="20"/>
  <c r="CO274" i="20"/>
  <c r="CO270" i="20"/>
  <c r="CO266" i="20"/>
  <c r="CO262" i="20"/>
  <c r="CO258" i="20"/>
  <c r="CO254" i="20"/>
  <c r="CO250" i="20"/>
  <c r="CO246" i="20"/>
  <c r="CO242" i="20"/>
  <c r="CO275" i="20"/>
  <c r="CO243" i="20"/>
  <c r="CO201" i="20"/>
  <c r="CO271" i="20"/>
  <c r="CO234" i="20"/>
  <c r="CO230" i="20"/>
  <c r="CO226" i="20"/>
  <c r="CO222" i="20"/>
  <c r="CO218" i="20"/>
  <c r="CO212" i="20"/>
  <c r="CO208" i="20"/>
  <c r="CO204" i="20"/>
  <c r="CO355" i="20"/>
  <c r="CO295" i="20"/>
  <c r="CO267" i="20"/>
  <c r="CO239" i="20"/>
  <c r="CO205" i="20"/>
  <c r="CO202" i="20"/>
  <c r="CO200" i="20"/>
  <c r="CO251" i="20"/>
  <c r="CO372" i="20"/>
  <c r="CO263" i="20"/>
  <c r="CO231" i="20"/>
  <c r="CO227" i="20"/>
  <c r="CO223" i="20"/>
  <c r="CO219" i="20"/>
  <c r="CO215" i="20"/>
  <c r="CO209" i="20"/>
  <c r="CO291" i="20"/>
  <c r="CO259" i="20"/>
  <c r="CO213" i="20"/>
  <c r="CO206" i="20"/>
  <c r="CO203" i="20"/>
  <c r="CO377" i="20"/>
  <c r="CO299" i="20"/>
  <c r="CO287" i="20"/>
  <c r="CO255" i="20"/>
  <c r="CO235" i="20"/>
  <c r="CO232" i="20"/>
  <c r="CO228" i="20"/>
  <c r="CO224" i="20"/>
  <c r="CO220" i="20"/>
  <c r="CO216" i="20"/>
  <c r="CO210" i="20"/>
  <c r="CO283" i="20"/>
  <c r="CO214" i="20"/>
  <c r="CO279" i="20"/>
  <c r="CO238" i="20"/>
  <c r="CO229" i="20"/>
  <c r="CO207" i="20"/>
  <c r="CO217" i="20"/>
  <c r="CO221" i="20"/>
  <c r="CO211" i="20"/>
  <c r="CO233" i="20"/>
  <c r="CO247" i="20"/>
  <c r="CO225" i="20"/>
  <c r="CP5" i="23"/>
  <c r="CP5" i="22"/>
  <c r="CP159" i="3"/>
  <c r="CP155" i="3"/>
  <c r="CP161" i="3"/>
  <c r="CP236" i="21" s="1"/>
  <c r="CP273" i="21" s="1"/>
  <c r="CP157" i="3"/>
  <c r="CP147" i="3"/>
  <c r="CP153" i="3"/>
  <c r="CP7" i="3" s="1"/>
  <c r="CP149" i="3"/>
  <c r="CP151" i="3"/>
  <c r="CP138" i="3"/>
  <c r="CP132" i="3"/>
  <c r="CP128" i="3"/>
  <c r="CP103" i="3"/>
  <c r="CP80" i="3"/>
  <c r="CP62" i="3"/>
  <c r="CP60" i="3"/>
  <c r="CP58" i="3"/>
  <c r="CP56" i="3"/>
  <c r="CP54" i="3"/>
  <c r="CP39" i="3"/>
  <c r="CP37" i="3"/>
  <c r="CP35" i="3"/>
  <c r="CP33" i="3"/>
  <c r="CP28" i="3"/>
  <c r="CP143" i="3"/>
  <c r="CP141" i="3"/>
  <c r="CP123" i="3"/>
  <c r="CP98" i="3"/>
  <c r="CP106" i="3"/>
  <c r="CP20" i="3"/>
  <c r="CP25" i="3"/>
  <c r="CP136" i="3"/>
  <c r="CP133" i="3"/>
  <c r="CP126" i="3"/>
  <c r="CP101" i="3"/>
  <c r="CP94" i="3"/>
  <c r="CP92" i="3"/>
  <c r="CP90" i="3"/>
  <c r="CP88" i="3"/>
  <c r="CP86" i="3"/>
  <c r="CP78" i="3"/>
  <c r="CP51" i="3"/>
  <c r="CP49" i="3"/>
  <c r="CP47" i="3"/>
  <c r="CP45" i="3"/>
  <c r="CP43" i="3"/>
  <c r="CP5" i="21"/>
  <c r="CP139" i="3"/>
  <c r="CP129" i="3"/>
  <c r="CP121" i="3"/>
  <c r="CP118" i="3"/>
  <c r="CP116" i="3"/>
  <c r="CP114" i="3"/>
  <c r="CP112" i="3"/>
  <c r="CP110" i="3"/>
  <c r="CP104" i="3"/>
  <c r="CP83" i="3"/>
  <c r="CP81" i="3"/>
  <c r="CP72" i="3"/>
  <c r="CP70" i="3"/>
  <c r="CP68" i="3"/>
  <c r="CP66" i="3"/>
  <c r="CP64" i="3"/>
  <c r="CP124" i="3"/>
  <c r="CP107" i="3"/>
  <c r="CP99" i="3"/>
  <c r="CP76" i="3"/>
  <c r="CP61" i="3"/>
  <c r="CP59" i="3"/>
  <c r="CP57" i="3"/>
  <c r="CP55" i="3"/>
  <c r="CP40" i="3"/>
  <c r="CP38" i="3"/>
  <c r="CP36" i="3"/>
  <c r="CP34" i="3"/>
  <c r="CP32" i="3"/>
  <c r="CP137" i="3"/>
  <c r="CP134" i="3"/>
  <c r="CP127" i="3"/>
  <c r="CP102" i="3"/>
  <c r="CP79" i="3"/>
  <c r="CP29" i="3"/>
  <c r="CP122" i="3"/>
  <c r="CP117" i="3"/>
  <c r="CP67" i="3"/>
  <c r="CP44" i="3"/>
  <c r="CP27" i="3"/>
  <c r="CP89" i="3"/>
  <c r="CP73" i="3"/>
  <c r="CP111" i="3"/>
  <c r="CP105" i="3"/>
  <c r="CP93" i="3"/>
  <c r="CP26" i="3"/>
  <c r="CP22" i="3"/>
  <c r="CP24" i="3"/>
  <c r="CP84" i="3"/>
  <c r="CP87" i="3"/>
  <c r="CP82" i="3"/>
  <c r="CP71" i="3"/>
  <c r="CP48" i="3"/>
  <c r="CP50" i="3"/>
  <c r="CP135" i="3"/>
  <c r="CP125" i="3"/>
  <c r="CP115" i="3"/>
  <c r="CP65" i="3"/>
  <c r="CP42" i="3"/>
  <c r="CP109" i="3"/>
  <c r="CP91" i="3"/>
  <c r="CP21" i="3"/>
  <c r="CP140" i="3"/>
  <c r="CP113" i="3"/>
  <c r="CP95" i="3"/>
  <c r="CP77" i="3"/>
  <c r="CP69" i="3"/>
  <c r="CP46" i="3"/>
  <c r="CP130" i="3"/>
  <c r="CP100" i="3"/>
  <c r="CP23" i="3"/>
  <c r="CM29" i="23"/>
  <c r="CM50" i="22"/>
  <c r="CM18" i="23"/>
  <c r="CM26" i="22"/>
  <c r="CH174" i="23"/>
  <c r="CH261" i="22"/>
  <c r="CH380" i="21"/>
  <c r="CL31" i="22"/>
  <c r="CL23" i="23"/>
  <c r="CJ344" i="21"/>
  <c r="CJ147" i="23"/>
  <c r="CJ234" i="22"/>
  <c r="CM312" i="21"/>
  <c r="CM118" i="23"/>
  <c r="CM205" i="22"/>
  <c r="CM203" i="23"/>
  <c r="CM298" i="22"/>
  <c r="CN67" i="23"/>
  <c r="CN134" i="22"/>
  <c r="CN419" i="21"/>
  <c r="CN248" i="21"/>
  <c r="CN156" i="22" s="1"/>
  <c r="CN138" i="22"/>
  <c r="CN71" i="23"/>
  <c r="CN137" i="22"/>
  <c r="CN247" i="21"/>
  <c r="CN155" i="22" s="1"/>
  <c r="CN70" i="23"/>
  <c r="CN116" i="23"/>
  <c r="CN203" i="22"/>
  <c r="CN52" i="22"/>
  <c r="CN462" i="21"/>
  <c r="CN323" i="22" s="1"/>
  <c r="CN58" i="22"/>
  <c r="CN468" i="21"/>
  <c r="CN329" i="22" s="1"/>
  <c r="CN413" i="21"/>
  <c r="CN115" i="23"/>
  <c r="CN202" i="22"/>
  <c r="CN206" i="22"/>
  <c r="CN119" i="23"/>
  <c r="CN178" i="21"/>
  <c r="CN125" i="22" s="1"/>
  <c r="CN58" i="23"/>
  <c r="CN100" i="22"/>
  <c r="CN137" i="23"/>
  <c r="CN224" i="22"/>
  <c r="CN138" i="23"/>
  <c r="CN225" i="22"/>
  <c r="CN176" i="21"/>
  <c r="CN123" i="22" s="1"/>
  <c r="CN56" i="23"/>
  <c r="CN98" i="22"/>
  <c r="CN156" i="23"/>
  <c r="CN243" i="22"/>
  <c r="CN60" i="23"/>
  <c r="CN102" i="22"/>
  <c r="CN127" i="23"/>
  <c r="CN214" i="22"/>
  <c r="CL296" i="22"/>
  <c r="CL201" i="23"/>
  <c r="CK8" i="23"/>
  <c r="CK8" i="22"/>
  <c r="BE3" i="21"/>
  <c r="BE3" i="23"/>
  <c r="BE3" i="22"/>
  <c r="CO3" i="21"/>
  <c r="CO3" i="23"/>
  <c r="CO3" i="22"/>
  <c r="CO4" i="21"/>
  <c r="CO4" i="23"/>
  <c r="CO4" i="22"/>
  <c r="CO12" i="20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3" i="3"/>
  <c r="BE4" i="3"/>
  <c r="CO4" i="20"/>
  <c r="CO6" i="20"/>
  <c r="CQ5" i="3"/>
  <c r="CP5" i="14"/>
  <c r="CP5" i="20"/>
  <c r="CN408" i="21" l="1"/>
  <c r="CM400" i="21"/>
  <c r="CM199" i="23" s="1"/>
  <c r="CN432" i="21"/>
  <c r="CN410" i="21"/>
  <c r="CN428" i="21"/>
  <c r="CO421" i="21"/>
  <c r="CN431" i="21"/>
  <c r="CN404" i="21"/>
  <c r="CM8" i="21"/>
  <c r="CM9" i="23"/>
  <c r="CM9" i="22"/>
  <c r="CM202" i="23"/>
  <c r="CM297" i="22"/>
  <c r="CI269" i="22"/>
  <c r="CI182" i="23"/>
  <c r="CN29" i="23"/>
  <c r="CN50" i="22"/>
  <c r="CN30" i="23"/>
  <c r="CN55" i="22"/>
  <c r="CN135" i="23"/>
  <c r="CN222" i="22"/>
  <c r="CK234" i="22"/>
  <c r="CK344" i="21"/>
  <c r="CK147" i="23"/>
  <c r="CO170" i="21"/>
  <c r="CO117" i="22" s="1"/>
  <c r="CO92" i="22"/>
  <c r="CO43" i="22"/>
  <c r="CO453" i="21"/>
  <c r="CO314" i="22" s="1"/>
  <c r="CO161" i="21"/>
  <c r="CO108" i="22" s="1"/>
  <c r="CO47" i="23"/>
  <c r="CO83" i="22"/>
  <c r="CO91" i="22"/>
  <c r="CO169" i="21"/>
  <c r="CO116" i="22" s="1"/>
  <c r="CO85" i="23"/>
  <c r="CO152" i="22"/>
  <c r="CO60" i="23"/>
  <c r="CO102" i="22"/>
  <c r="CO56" i="22"/>
  <c r="CO466" i="21"/>
  <c r="CO88" i="21"/>
  <c r="CO417" i="21"/>
  <c r="CO76" i="22"/>
  <c r="CO112" i="21"/>
  <c r="CO79" i="22" s="1"/>
  <c r="CO43" i="23"/>
  <c r="CO75" i="22"/>
  <c r="CO111" i="21"/>
  <c r="CO42" i="23"/>
  <c r="CO112" i="23"/>
  <c r="CO199" i="22"/>
  <c r="CO253" i="22"/>
  <c r="CO166" i="23"/>
  <c r="CO120" i="23"/>
  <c r="CO207" i="22"/>
  <c r="CO108" i="23"/>
  <c r="CO195" i="22"/>
  <c r="CO110" i="23"/>
  <c r="CO197" i="22"/>
  <c r="CO126" i="23"/>
  <c r="CO213" i="22"/>
  <c r="CN18" i="23"/>
  <c r="CN26" i="22"/>
  <c r="CM201" i="23"/>
  <c r="CM296" i="22"/>
  <c r="CN150" i="22"/>
  <c r="CN151" i="22" s="1"/>
  <c r="CN83" i="23"/>
  <c r="CN84" i="23" s="1"/>
  <c r="CN243" i="21"/>
  <c r="CN203" i="23"/>
  <c r="CN298" i="22"/>
  <c r="CM407" i="21"/>
  <c r="CH187" i="23"/>
  <c r="CH274" i="22"/>
  <c r="CH392" i="21"/>
  <c r="CN210" i="23"/>
  <c r="CN308" i="22"/>
  <c r="CN327" i="22"/>
  <c r="CN465" i="21"/>
  <c r="CN217" i="23"/>
  <c r="CN335" i="22"/>
  <c r="CN401" i="21"/>
  <c r="CN113" i="22"/>
  <c r="CM171" i="22"/>
  <c r="CM272" i="22"/>
  <c r="CM164" i="22"/>
  <c r="CM180" i="22"/>
  <c r="CM186" i="22"/>
  <c r="CL198" i="23"/>
  <c r="CL293" i="22"/>
  <c r="CO41" i="22"/>
  <c r="CO451" i="21"/>
  <c r="CO312" i="22" s="1"/>
  <c r="CO12" i="22"/>
  <c r="CO11" i="21"/>
  <c r="CO17" i="22"/>
  <c r="CO16" i="21"/>
  <c r="CO12" i="23"/>
  <c r="CO15" i="22"/>
  <c r="CO49" i="22"/>
  <c r="CO28" i="23"/>
  <c r="CO459" i="21"/>
  <c r="CO165" i="22"/>
  <c r="CO88" i="23"/>
  <c r="CO61" i="23"/>
  <c r="CO103" i="22"/>
  <c r="CO13" i="22"/>
  <c r="CO139" i="22"/>
  <c r="CO249" i="21"/>
  <c r="CO157" i="22" s="1"/>
  <c r="CO72" i="23"/>
  <c r="CO162" i="21"/>
  <c r="CO109" i="22" s="1"/>
  <c r="CO48" i="23"/>
  <c r="CO84" i="22"/>
  <c r="CO168" i="21"/>
  <c r="CO115" i="22" s="1"/>
  <c r="CO90" i="22"/>
  <c r="CO211" i="22"/>
  <c r="CO124" i="23"/>
  <c r="CO32" i="23"/>
  <c r="CO63" i="22"/>
  <c r="CO473" i="21"/>
  <c r="CO225" i="22"/>
  <c r="CO138" i="23"/>
  <c r="CO122" i="23"/>
  <c r="CO209" i="22"/>
  <c r="CO114" i="23"/>
  <c r="CO201" i="22"/>
  <c r="CN411" i="21"/>
  <c r="CN16" i="22"/>
  <c r="CN13" i="23"/>
  <c r="CL227" i="22"/>
  <c r="CL140" i="23"/>
  <c r="CL328" i="21"/>
  <c r="CI174" i="23"/>
  <c r="CI261" i="22"/>
  <c r="CI380" i="21"/>
  <c r="CN435" i="21"/>
  <c r="CN322" i="22"/>
  <c r="CN460" i="21"/>
  <c r="CN24" i="22"/>
  <c r="CN16" i="23"/>
  <c r="CL271" i="21"/>
  <c r="CL89" i="23"/>
  <c r="CL170" i="22"/>
  <c r="CN287" i="22"/>
  <c r="CN197" i="23"/>
  <c r="CM262" i="21"/>
  <c r="CM86" i="23"/>
  <c r="CM163" i="22"/>
  <c r="CO46" i="22"/>
  <c r="CO456" i="21"/>
  <c r="CO317" i="22" s="1"/>
  <c r="CO53" i="22"/>
  <c r="CO52" i="22"/>
  <c r="CO250" i="21"/>
  <c r="CO158" i="22" s="1"/>
  <c r="CO73" i="23"/>
  <c r="CO140" i="22"/>
  <c r="CO315" i="21"/>
  <c r="CO133" i="23"/>
  <c r="CO220" i="22"/>
  <c r="CO156" i="23"/>
  <c r="CO243" i="22"/>
  <c r="CO167" i="21"/>
  <c r="CO114" i="22" s="1"/>
  <c r="CO89" i="22"/>
  <c r="CO45" i="22"/>
  <c r="CO455" i="21"/>
  <c r="CO316" i="22" s="1"/>
  <c r="CO166" i="21"/>
  <c r="CO113" i="22" s="1"/>
  <c r="CO88" i="22"/>
  <c r="CO125" i="23"/>
  <c r="CO212" i="22"/>
  <c r="CO115" i="23"/>
  <c r="CO202" i="22"/>
  <c r="CO180" i="23"/>
  <c r="CO267" i="22"/>
  <c r="CO171" i="23"/>
  <c r="CO258" i="22"/>
  <c r="CO121" i="23"/>
  <c r="CO208" i="22"/>
  <c r="CO173" i="23"/>
  <c r="CO260" i="22"/>
  <c r="CN220" i="23"/>
  <c r="CN338" i="22"/>
  <c r="CM211" i="23"/>
  <c r="CM309" i="22"/>
  <c r="CM214" i="23"/>
  <c r="CM326" i="22"/>
  <c r="CP181" i="22"/>
  <c r="CP94" i="23"/>
  <c r="CP215" i="14"/>
  <c r="CM218" i="22"/>
  <c r="CM321" i="21"/>
  <c r="CM131" i="23"/>
  <c r="CN134" i="23"/>
  <c r="CN221" i="22"/>
  <c r="CO423" i="21"/>
  <c r="CO116" i="23"/>
  <c r="CO203" i="22"/>
  <c r="CO51" i="22"/>
  <c r="CO461" i="21"/>
  <c r="CO83" i="21"/>
  <c r="CO422" i="21"/>
  <c r="CO59" i="22"/>
  <c r="CO469" i="21"/>
  <c r="CO330" i="22" s="1"/>
  <c r="CO253" i="21"/>
  <c r="CO161" i="22" s="1"/>
  <c r="CO76" i="23"/>
  <c r="CO143" i="22"/>
  <c r="CO214" i="22"/>
  <c r="CO127" i="23"/>
  <c r="CO252" i="21"/>
  <c r="CO160" i="22" s="1"/>
  <c r="CO75" i="23"/>
  <c r="CO142" i="22"/>
  <c r="CO52" i="23"/>
  <c r="CO94" i="22"/>
  <c r="CO44" i="22"/>
  <c r="CO454" i="21"/>
  <c r="CO315" i="22" s="1"/>
  <c r="CO173" i="21"/>
  <c r="CO120" i="22" s="1"/>
  <c r="CO53" i="23"/>
  <c r="CO95" i="22"/>
  <c r="CO27" i="22"/>
  <c r="CO437" i="21"/>
  <c r="CO19" i="23"/>
  <c r="CO103" i="23"/>
  <c r="CO190" i="22"/>
  <c r="CO33" i="23"/>
  <c r="CO64" i="22"/>
  <c r="CO474" i="21"/>
  <c r="CO151" i="23"/>
  <c r="CO238" i="22"/>
  <c r="CF280" i="22"/>
  <c r="CF193" i="23"/>
  <c r="CN15" i="23"/>
  <c r="CN23" i="22"/>
  <c r="CN22" i="21"/>
  <c r="CN312" i="21"/>
  <c r="CN118" i="23"/>
  <c r="CN205" i="22"/>
  <c r="CL8" i="23"/>
  <c r="CL8" i="22"/>
  <c r="CL213" i="23"/>
  <c r="CL321" i="22"/>
  <c r="CN280" i="21"/>
  <c r="CN378" i="21"/>
  <c r="CN263" i="21"/>
  <c r="CN82" i="23"/>
  <c r="CN149" i="22"/>
  <c r="CN272" i="21"/>
  <c r="CN362" i="21"/>
  <c r="CN255" i="21"/>
  <c r="CN256" i="21"/>
  <c r="CN412" i="21"/>
  <c r="CN407" i="21" s="1"/>
  <c r="CP498" i="20"/>
  <c r="CP494" i="20"/>
  <c r="CP490" i="20"/>
  <c r="CP486" i="20"/>
  <c r="CP482" i="20"/>
  <c r="CP478" i="20"/>
  <c r="CP474" i="20"/>
  <c r="CP470" i="20"/>
  <c r="CP466" i="20"/>
  <c r="CP500" i="20"/>
  <c r="CP496" i="20"/>
  <c r="CP492" i="20"/>
  <c r="CP488" i="20"/>
  <c r="CP484" i="20"/>
  <c r="CP480" i="20"/>
  <c r="CP476" i="20"/>
  <c r="CP472" i="20"/>
  <c r="CP468" i="20"/>
  <c r="CP499" i="20"/>
  <c r="CP491" i="20"/>
  <c r="CP483" i="20"/>
  <c r="CP475" i="20"/>
  <c r="CP467" i="20"/>
  <c r="CP463" i="20"/>
  <c r="CP459" i="20"/>
  <c r="CP455" i="20"/>
  <c r="CP451" i="20"/>
  <c r="CP447" i="20"/>
  <c r="CP443" i="20"/>
  <c r="CP464" i="20"/>
  <c r="CP460" i="20"/>
  <c r="CP456" i="20"/>
  <c r="CP452" i="20"/>
  <c r="CP448" i="20"/>
  <c r="CP444" i="20"/>
  <c r="CP493" i="20"/>
  <c r="CP485" i="20"/>
  <c r="CP477" i="20"/>
  <c r="CP469" i="20"/>
  <c r="CP495" i="20"/>
  <c r="CP487" i="20"/>
  <c r="CP479" i="20"/>
  <c r="CP471" i="20"/>
  <c r="CP461" i="20"/>
  <c r="CP457" i="20"/>
  <c r="CP453" i="20"/>
  <c r="CP449" i="20"/>
  <c r="CP445" i="20"/>
  <c r="CP481" i="20"/>
  <c r="CP454" i="20"/>
  <c r="CP439" i="20"/>
  <c r="CP435" i="20"/>
  <c r="CP450" i="20"/>
  <c r="CP465" i="20"/>
  <c r="CP446" i="20"/>
  <c r="CP440" i="20"/>
  <c r="CP436" i="20"/>
  <c r="CP489" i="20"/>
  <c r="CP441" i="20"/>
  <c r="CP437" i="20"/>
  <c r="CP497" i="20"/>
  <c r="CP462" i="20"/>
  <c r="CP438" i="20"/>
  <c r="CP434" i="20"/>
  <c r="CP458" i="20"/>
  <c r="CP433" i="20"/>
  <c r="CP429" i="20"/>
  <c r="CP425" i="20"/>
  <c r="CP421" i="20"/>
  <c r="CP417" i="20"/>
  <c r="CP413" i="20"/>
  <c r="CP409" i="20"/>
  <c r="CP405" i="20"/>
  <c r="CP430" i="20"/>
  <c r="CP426" i="20"/>
  <c r="CP422" i="20"/>
  <c r="CP418" i="20"/>
  <c r="CP414" i="20"/>
  <c r="CP410" i="20"/>
  <c r="CP473" i="20"/>
  <c r="CP431" i="20"/>
  <c r="CP427" i="20"/>
  <c r="CP423" i="20"/>
  <c r="CP419" i="20"/>
  <c r="CP415" i="20"/>
  <c r="CP411" i="20"/>
  <c r="CP407" i="20"/>
  <c r="CP403" i="20"/>
  <c r="CP404" i="20"/>
  <c r="CP399" i="20"/>
  <c r="CP395" i="20"/>
  <c r="CP391" i="20"/>
  <c r="CP387" i="20"/>
  <c r="CP383" i="20"/>
  <c r="CP379" i="20"/>
  <c r="CP432" i="20"/>
  <c r="CP406" i="20"/>
  <c r="CP428" i="20"/>
  <c r="CP400" i="20"/>
  <c r="CP396" i="20"/>
  <c r="CP392" i="20"/>
  <c r="CP388" i="20"/>
  <c r="CP384" i="20"/>
  <c r="CP424" i="20"/>
  <c r="CP442" i="20"/>
  <c r="CP420" i="20"/>
  <c r="CP408" i="20"/>
  <c r="CP401" i="20"/>
  <c r="CP397" i="20"/>
  <c r="CP393" i="20"/>
  <c r="CP389" i="20"/>
  <c r="CP385" i="20"/>
  <c r="CP381" i="20"/>
  <c r="CP377" i="20"/>
  <c r="CP412" i="20"/>
  <c r="CP402" i="20"/>
  <c r="CP398" i="20"/>
  <c r="CP394" i="20"/>
  <c r="CP390" i="20"/>
  <c r="CP386" i="20"/>
  <c r="CP382" i="20"/>
  <c r="CP378" i="20"/>
  <c r="CP374" i="20"/>
  <c r="CP370" i="20"/>
  <c r="CP366" i="20"/>
  <c r="CP362" i="20"/>
  <c r="CP358" i="20"/>
  <c r="CP354" i="20"/>
  <c r="CP416" i="20"/>
  <c r="CP380" i="20"/>
  <c r="CP375" i="20"/>
  <c r="CP371" i="20"/>
  <c r="CP367" i="20"/>
  <c r="CP363" i="20"/>
  <c r="CP359" i="20"/>
  <c r="CP355" i="20"/>
  <c r="CP351" i="20"/>
  <c r="CP376" i="20"/>
  <c r="CP372" i="20"/>
  <c r="CP368" i="20"/>
  <c r="CP364" i="20"/>
  <c r="CP360" i="20"/>
  <c r="CP356" i="20"/>
  <c r="CP352" i="20"/>
  <c r="CP373" i="20"/>
  <c r="CP369" i="20"/>
  <c r="CP365" i="20"/>
  <c r="CP361" i="20"/>
  <c r="CP357" i="20"/>
  <c r="CP353" i="20"/>
  <c r="CP349" i="20"/>
  <c r="CP345" i="20"/>
  <c r="CP341" i="20"/>
  <c r="CP337" i="20"/>
  <c r="CP333" i="20"/>
  <c r="CP329" i="20"/>
  <c r="CP350" i="20"/>
  <c r="CP346" i="20"/>
  <c r="CP342" i="20"/>
  <c r="CP338" i="20"/>
  <c r="CP334" i="20"/>
  <c r="CP326" i="20"/>
  <c r="CP347" i="20"/>
  <c r="CP344" i="20"/>
  <c r="CP327" i="20"/>
  <c r="CP324" i="20"/>
  <c r="CP320" i="20"/>
  <c r="CP316" i="20"/>
  <c r="CP312" i="20"/>
  <c r="CP308" i="20"/>
  <c r="CP304" i="20"/>
  <c r="CP300" i="20"/>
  <c r="CP296" i="20"/>
  <c r="CP328" i="20"/>
  <c r="CP343" i="20"/>
  <c r="CP340" i="20"/>
  <c r="CP330" i="20"/>
  <c r="CP325" i="20"/>
  <c r="CP321" i="20"/>
  <c r="CP317" i="20"/>
  <c r="CP313" i="20"/>
  <c r="CP309" i="20"/>
  <c r="CP305" i="20"/>
  <c r="CP301" i="20"/>
  <c r="CP331" i="20"/>
  <c r="CP348" i="20"/>
  <c r="CP323" i="20"/>
  <c r="CP310" i="20"/>
  <c r="CP307" i="20"/>
  <c r="CP294" i="20"/>
  <c r="CP292" i="20"/>
  <c r="CP288" i="20"/>
  <c r="CP284" i="20"/>
  <c r="CP280" i="20"/>
  <c r="CP276" i="20"/>
  <c r="CP272" i="20"/>
  <c r="CP268" i="20"/>
  <c r="CP264" i="20"/>
  <c r="CP260" i="20"/>
  <c r="CP256" i="20"/>
  <c r="CP252" i="20"/>
  <c r="CP248" i="20"/>
  <c r="CP244" i="20"/>
  <c r="CP240" i="20"/>
  <c r="CP236" i="20"/>
  <c r="CP298" i="20"/>
  <c r="CP336" i="20"/>
  <c r="CP332" i="20"/>
  <c r="CP322" i="20"/>
  <c r="CP319" i="20"/>
  <c r="CP306" i="20"/>
  <c r="CP303" i="20"/>
  <c r="CP293" i="20"/>
  <c r="CP289" i="20"/>
  <c r="CP285" i="20"/>
  <c r="CP281" i="20"/>
  <c r="CP277" i="20"/>
  <c r="CP273" i="20"/>
  <c r="CP269" i="20"/>
  <c r="CP265" i="20"/>
  <c r="CP261" i="20"/>
  <c r="CP257" i="20"/>
  <c r="CP253" i="20"/>
  <c r="CP249" i="20"/>
  <c r="CP245" i="20"/>
  <c r="CP241" i="20"/>
  <c r="CP237" i="20"/>
  <c r="CP318" i="20"/>
  <c r="CP315" i="20"/>
  <c r="CP302" i="20"/>
  <c r="CP290" i="20"/>
  <c r="CP286" i="20"/>
  <c r="CP282" i="20"/>
  <c r="CP278" i="20"/>
  <c r="CP274" i="20"/>
  <c r="CP270" i="20"/>
  <c r="CP266" i="20"/>
  <c r="CP262" i="20"/>
  <c r="CP258" i="20"/>
  <c r="CP254" i="20"/>
  <c r="CP250" i="20"/>
  <c r="CP246" i="20"/>
  <c r="CP242" i="20"/>
  <c r="CP238" i="20"/>
  <c r="CP297" i="20"/>
  <c r="CP295" i="20"/>
  <c r="CP311" i="20"/>
  <c r="CP271" i="20"/>
  <c r="CP234" i="20"/>
  <c r="CP230" i="20"/>
  <c r="CP226" i="20"/>
  <c r="CP222" i="20"/>
  <c r="CP218" i="20"/>
  <c r="CP212" i="20"/>
  <c r="CP208" i="20"/>
  <c r="CP267" i="20"/>
  <c r="CP239" i="20"/>
  <c r="CP205" i="20"/>
  <c r="CP202" i="20"/>
  <c r="CP200" i="20"/>
  <c r="CP229" i="20"/>
  <c r="CP263" i="20"/>
  <c r="CP231" i="20"/>
  <c r="CP227" i="20"/>
  <c r="CP223" i="20"/>
  <c r="CP219" i="20"/>
  <c r="CP215" i="20"/>
  <c r="CP209" i="20"/>
  <c r="CP279" i="20"/>
  <c r="CP247" i="20"/>
  <c r="CP221" i="20"/>
  <c r="CP291" i="20"/>
  <c r="CP259" i="20"/>
  <c r="CP213" i="20"/>
  <c r="CP206" i="20"/>
  <c r="CP203" i="20"/>
  <c r="CP217" i="20"/>
  <c r="CP335" i="20"/>
  <c r="CP299" i="20"/>
  <c r="CP287" i="20"/>
  <c r="CP255" i="20"/>
  <c r="CP235" i="20"/>
  <c r="CP232" i="20"/>
  <c r="CP228" i="20"/>
  <c r="CP224" i="20"/>
  <c r="CP220" i="20"/>
  <c r="CP216" i="20"/>
  <c r="CP210" i="20"/>
  <c r="CP225" i="20"/>
  <c r="CP283" i="20"/>
  <c r="CP251" i="20"/>
  <c r="CP214" i="20"/>
  <c r="CP204" i="20"/>
  <c r="CP339" i="20"/>
  <c r="CP314" i="20"/>
  <c r="CP233" i="20"/>
  <c r="CP211" i="20"/>
  <c r="CP207" i="20"/>
  <c r="CP275" i="20"/>
  <c r="CP201" i="20"/>
  <c r="CP243" i="20"/>
  <c r="CQ5" i="23"/>
  <c r="CQ5" i="22"/>
  <c r="CQ161" i="3"/>
  <c r="CQ236" i="21" s="1"/>
  <c r="CQ273" i="21" s="1"/>
  <c r="CQ155" i="3"/>
  <c r="CQ157" i="3"/>
  <c r="CQ159" i="3"/>
  <c r="CQ147" i="3"/>
  <c r="CQ153" i="3"/>
  <c r="CQ7" i="3" s="1"/>
  <c r="CQ149" i="3"/>
  <c r="CQ151" i="3"/>
  <c r="CQ143" i="3"/>
  <c r="CQ141" i="3"/>
  <c r="CQ123" i="3"/>
  <c r="CQ98" i="3"/>
  <c r="CQ106" i="3"/>
  <c r="CQ20" i="3"/>
  <c r="CQ25" i="3"/>
  <c r="CQ136" i="3"/>
  <c r="CQ133" i="3"/>
  <c r="CQ126" i="3"/>
  <c r="CQ101" i="3"/>
  <c r="CQ94" i="3"/>
  <c r="CQ92" i="3"/>
  <c r="CQ90" i="3"/>
  <c r="CQ88" i="3"/>
  <c r="CQ86" i="3"/>
  <c r="CQ78" i="3"/>
  <c r="CQ51" i="3"/>
  <c r="CQ49" i="3"/>
  <c r="CQ47" i="3"/>
  <c r="CQ45" i="3"/>
  <c r="CQ43" i="3"/>
  <c r="CQ5" i="21"/>
  <c r="CQ139" i="3"/>
  <c r="CQ129" i="3"/>
  <c r="CQ121" i="3"/>
  <c r="CQ118" i="3"/>
  <c r="CQ116" i="3"/>
  <c r="CQ114" i="3"/>
  <c r="CQ112" i="3"/>
  <c r="CQ110" i="3"/>
  <c r="CQ104" i="3"/>
  <c r="CQ83" i="3"/>
  <c r="CQ81" i="3"/>
  <c r="CQ72" i="3"/>
  <c r="CQ70" i="3"/>
  <c r="CQ68" i="3"/>
  <c r="CQ66" i="3"/>
  <c r="CQ64" i="3"/>
  <c r="CQ124" i="3"/>
  <c r="CQ107" i="3"/>
  <c r="CQ99" i="3"/>
  <c r="CQ76" i="3"/>
  <c r="CQ61" i="3"/>
  <c r="CQ59" i="3"/>
  <c r="CQ57" i="3"/>
  <c r="CQ55" i="3"/>
  <c r="CQ40" i="3"/>
  <c r="CQ137" i="3"/>
  <c r="CQ134" i="3"/>
  <c r="CQ127" i="3"/>
  <c r="CQ102" i="3"/>
  <c r="CQ79" i="3"/>
  <c r="CQ29" i="3"/>
  <c r="CQ140" i="3"/>
  <c r="CQ130" i="3"/>
  <c r="CQ122" i="3"/>
  <c r="CQ105" i="3"/>
  <c r="CQ95" i="3"/>
  <c r="CQ93" i="3"/>
  <c r="CQ91" i="3"/>
  <c r="CQ89" i="3"/>
  <c r="CQ87" i="3"/>
  <c r="CQ50" i="3"/>
  <c r="CQ48" i="3"/>
  <c r="CQ46" i="3"/>
  <c r="CQ44" i="3"/>
  <c r="CQ42" i="3"/>
  <c r="CQ26" i="3"/>
  <c r="CQ111" i="3"/>
  <c r="CQ39" i="3"/>
  <c r="CQ37" i="3"/>
  <c r="CQ35" i="3"/>
  <c r="CQ33" i="3"/>
  <c r="CQ22" i="3"/>
  <c r="CQ62" i="3"/>
  <c r="CQ82" i="3"/>
  <c r="CQ71" i="3"/>
  <c r="CQ60" i="3"/>
  <c r="CQ27" i="3"/>
  <c r="CQ24" i="3"/>
  <c r="CQ103" i="3"/>
  <c r="CQ135" i="3"/>
  <c r="CQ125" i="3"/>
  <c r="CQ115" i="3"/>
  <c r="CQ65" i="3"/>
  <c r="CQ28" i="3"/>
  <c r="CQ21" i="3"/>
  <c r="CQ109" i="3"/>
  <c r="CQ58" i="3"/>
  <c r="CQ38" i="3"/>
  <c r="CQ36" i="3"/>
  <c r="CQ34" i="3"/>
  <c r="CQ32" i="3"/>
  <c r="CQ138" i="3"/>
  <c r="CQ132" i="3"/>
  <c r="CQ128" i="3"/>
  <c r="CQ77" i="3"/>
  <c r="CQ69" i="3"/>
  <c r="CQ84" i="3"/>
  <c r="CQ73" i="3"/>
  <c r="CQ54" i="3"/>
  <c r="CQ113" i="3"/>
  <c r="CQ100" i="3"/>
  <c r="CQ56" i="3"/>
  <c r="CQ23" i="3"/>
  <c r="CQ80" i="3"/>
  <c r="CQ117" i="3"/>
  <c r="CQ67" i="3"/>
  <c r="CN429" i="21"/>
  <c r="CN433" i="21"/>
  <c r="CN204" i="23"/>
  <c r="CN299" i="22"/>
  <c r="CM93" i="23"/>
  <c r="CM90" i="23"/>
  <c r="CM99" i="23"/>
  <c r="CM87" i="23"/>
  <c r="CM185" i="23"/>
  <c r="CO444" i="21"/>
  <c r="CO305" i="22" s="1"/>
  <c r="CO34" i="22"/>
  <c r="CO66" i="21"/>
  <c r="CO179" i="23"/>
  <c r="CO266" i="22"/>
  <c r="CO57" i="22"/>
  <c r="CO467" i="21"/>
  <c r="CO328" i="22" s="1"/>
  <c r="CO248" i="21"/>
  <c r="CO156" i="22" s="1"/>
  <c r="CO71" i="23"/>
  <c r="CO138" i="22"/>
  <c r="CO246" i="21"/>
  <c r="CO154" i="22" s="1"/>
  <c r="CO69" i="23"/>
  <c r="CO136" i="22"/>
  <c r="CO40" i="22"/>
  <c r="CO450" i="21"/>
  <c r="CO311" i="22" s="1"/>
  <c r="CO65" i="23"/>
  <c r="CO66" i="23" s="1"/>
  <c r="CO242" i="21"/>
  <c r="CO132" i="22"/>
  <c r="CO133" i="22" s="1"/>
  <c r="CO206" i="21"/>
  <c r="CO418" i="21"/>
  <c r="CO438" i="21"/>
  <c r="CO20" i="23"/>
  <c r="CO28" i="22"/>
  <c r="CO91" i="23"/>
  <c r="CO172" i="22"/>
  <c r="CO244" i="22"/>
  <c r="CO157" i="23"/>
  <c r="CO215" i="22"/>
  <c r="CO128" i="23"/>
  <c r="CO26" i="23"/>
  <c r="CO37" i="22"/>
  <c r="CO447" i="21"/>
  <c r="CO181" i="23"/>
  <c r="CO268" i="22"/>
  <c r="CN415" i="21"/>
  <c r="CK274" i="21"/>
  <c r="CK92" i="23"/>
  <c r="CK179" i="22"/>
  <c r="CN430" i="21"/>
  <c r="CN434" i="21"/>
  <c r="CN310" i="22"/>
  <c r="CN448" i="21"/>
  <c r="CN219" i="23"/>
  <c r="CN337" i="22"/>
  <c r="CM321" i="22"/>
  <c r="CM213" i="23"/>
  <c r="CP237" i="22"/>
  <c r="CP275" i="22"/>
  <c r="CP230" i="22"/>
  <c r="CP262" i="22"/>
  <c r="CP251" i="22"/>
  <c r="CP239" i="22"/>
  <c r="CP228" i="22"/>
  <c r="CP241" i="22"/>
  <c r="CP235" i="22"/>
  <c r="CN216" i="23"/>
  <c r="CN334" i="22"/>
  <c r="CN25" i="23"/>
  <c r="CN33" i="22"/>
  <c r="CN64" i="21"/>
  <c r="CO51" i="23"/>
  <c r="CO87" i="22"/>
  <c r="CO176" i="21"/>
  <c r="CO123" i="22" s="1"/>
  <c r="CO56" i="23"/>
  <c r="CO98" i="22"/>
  <c r="CO67" i="23"/>
  <c r="CO134" i="22"/>
  <c r="CO247" i="21"/>
  <c r="CO155" i="22" s="1"/>
  <c r="CO70" i="23"/>
  <c r="CO137" i="22"/>
  <c r="CO411" i="21"/>
  <c r="CO420" i="21"/>
  <c r="CO58" i="23"/>
  <c r="CO100" i="22"/>
  <c r="CO178" i="21"/>
  <c r="CO408" i="21"/>
  <c r="CO30" i="21"/>
  <c r="CO58" i="22"/>
  <c r="CO468" i="21"/>
  <c r="CO329" i="22" s="1"/>
  <c r="CO60" i="22"/>
  <c r="CO470" i="21"/>
  <c r="CO331" i="22" s="1"/>
  <c r="CO158" i="23"/>
  <c r="CO245" i="22"/>
  <c r="CO136" i="23"/>
  <c r="CO223" i="22"/>
  <c r="CO316" i="21"/>
  <c r="CO109" i="23"/>
  <c r="CO196" i="22"/>
  <c r="CO477" i="21"/>
  <c r="CO36" i="23"/>
  <c r="CO67" i="22"/>
  <c r="CO476" i="21"/>
  <c r="CO35" i="23"/>
  <c r="CO66" i="22"/>
  <c r="CN17" i="23"/>
  <c r="CN25" i="22"/>
  <c r="CN405" i="21"/>
  <c r="CN27" i="23"/>
  <c r="CN38" i="22"/>
  <c r="CJ375" i="21"/>
  <c r="CJ277" i="21"/>
  <c r="CJ359" i="21"/>
  <c r="CJ182" i="22"/>
  <c r="CJ95" i="23"/>
  <c r="CN403" i="21"/>
  <c r="CP164" i="23"/>
  <c r="CP143" i="23"/>
  <c r="CP188" i="23"/>
  <c r="CP148" i="23"/>
  <c r="CP150" i="23"/>
  <c r="CP154" i="23"/>
  <c r="CP152" i="23"/>
  <c r="CP175" i="23"/>
  <c r="CP141" i="23"/>
  <c r="CM102" i="23"/>
  <c r="CM189" i="22"/>
  <c r="CM439" i="21"/>
  <c r="CO419" i="21"/>
  <c r="CO288" i="22"/>
  <c r="CO393" i="21"/>
  <c r="CO401" i="21"/>
  <c r="CO23" i="21"/>
  <c r="CO49" i="23"/>
  <c r="CO85" i="22"/>
  <c r="CO163" i="21"/>
  <c r="CO110" i="22" s="1"/>
  <c r="CO174" i="21"/>
  <c r="CO121" i="22" s="1"/>
  <c r="CO96" i="22"/>
  <c r="CO54" i="23"/>
  <c r="CO160" i="21"/>
  <c r="CO107" i="22" s="1"/>
  <c r="CO46" i="23"/>
  <c r="CO82" i="22"/>
  <c r="CO49" i="21"/>
  <c r="CO245" i="21"/>
  <c r="CO153" i="22" s="1"/>
  <c r="CO68" i="23"/>
  <c r="CO135" i="22"/>
  <c r="CO424" i="21"/>
  <c r="CO131" i="22"/>
  <c r="CO146" i="22" s="1"/>
  <c r="CO241" i="21"/>
  <c r="CO219" i="21"/>
  <c r="CO64" i="23"/>
  <c r="CO79" i="23" s="1"/>
  <c r="CO218" i="21"/>
  <c r="CO235" i="21"/>
  <c r="CO223" i="21"/>
  <c r="CO260" i="21" s="1"/>
  <c r="CO168" i="22" s="1"/>
  <c r="CO222" i="21"/>
  <c r="CO259" i="21" s="1"/>
  <c r="CO167" i="22" s="1"/>
  <c r="CO238" i="21"/>
  <c r="CO226" i="21"/>
  <c r="CO177" i="23"/>
  <c r="CO264" i="22"/>
  <c r="CO129" i="23"/>
  <c r="CO216" i="22"/>
  <c r="CO107" i="23"/>
  <c r="CO194" i="22"/>
  <c r="CO273" i="22"/>
  <c r="CO186" i="23"/>
  <c r="CO111" i="23"/>
  <c r="CO198" i="22"/>
  <c r="CN283" i="21"/>
  <c r="CN78" i="22"/>
  <c r="CL202" i="23"/>
  <c r="CL297" i="22"/>
  <c r="CG196" i="23"/>
  <c r="CG286" i="22"/>
  <c r="CG386" i="21"/>
  <c r="CN389" i="21"/>
  <c r="CM14" i="23"/>
  <c r="CM22" i="22"/>
  <c r="CM23" i="23"/>
  <c r="CM31" i="22"/>
  <c r="CN225" i="21"/>
  <c r="CN234" i="21" s="1"/>
  <c r="CN237" i="21" s="1"/>
  <c r="CN78" i="23"/>
  <c r="CN145" i="22"/>
  <c r="CJ364" i="21"/>
  <c r="CJ250" i="22"/>
  <c r="CJ163" i="23"/>
  <c r="CP363" i="21"/>
  <c r="CP100" i="21"/>
  <c r="CP367" i="21"/>
  <c r="CP373" i="21"/>
  <c r="CP322" i="21"/>
  <c r="CP317" i="21"/>
  <c r="CP309" i="21"/>
  <c r="CP284" i="21"/>
  <c r="CP297" i="21"/>
  <c r="CP379" i="21"/>
  <c r="CP70" i="21"/>
  <c r="CP381" i="21"/>
  <c r="CP338" i="21"/>
  <c r="CP318" i="21"/>
  <c r="CP308" i="21"/>
  <c r="CP305" i="21"/>
  <c r="CP15" i="21"/>
  <c r="CP292" i="21"/>
  <c r="CP96" i="21"/>
  <c r="CP180" i="21"/>
  <c r="CP127" i="22" s="1"/>
  <c r="CP165" i="21"/>
  <c r="CP112" i="22" s="1"/>
  <c r="CP355" i="21"/>
  <c r="CP352" i="21"/>
  <c r="CP345" i="21"/>
  <c r="CP337" i="21"/>
  <c r="CP329" i="21"/>
  <c r="CP319" i="21"/>
  <c r="CP307" i="21"/>
  <c r="CP291" i="21"/>
  <c r="CP62" i="21"/>
  <c r="CP95" i="21"/>
  <c r="CP172" i="21"/>
  <c r="CP119" i="22" s="1"/>
  <c r="CP159" i="21"/>
  <c r="CP106" i="22" s="1"/>
  <c r="CP365" i="21"/>
  <c r="CP340" i="21"/>
  <c r="CP331" i="21"/>
  <c r="CP306" i="21"/>
  <c r="CP296" i="21"/>
  <c r="CP191" i="21"/>
  <c r="CP128" i="22" s="1"/>
  <c r="CP372" i="21"/>
  <c r="CP354" i="21"/>
  <c r="CP357" i="21" s="1"/>
  <c r="CP339" i="21"/>
  <c r="CP332" i="21"/>
  <c r="CP302" i="21"/>
  <c r="CP287" i="21"/>
  <c r="CP290" i="21"/>
  <c r="CP97" i="21"/>
  <c r="CP370" i="21"/>
  <c r="CP356" i="21"/>
  <c r="CP353" i="21"/>
  <c r="CP347" i="21"/>
  <c r="CP335" i="21"/>
  <c r="CP303" i="21"/>
  <c r="CP295" i="21"/>
  <c r="CP293" i="21"/>
  <c r="CP98" i="21"/>
  <c r="CP371" i="21"/>
  <c r="CP374" i="21" s="1"/>
  <c r="CP333" i="21"/>
  <c r="CP314" i="21"/>
  <c r="CP301" i="21"/>
  <c r="CP289" i="21"/>
  <c r="CP288" i="21"/>
  <c r="CP300" i="21"/>
  <c r="CP147" i="21"/>
  <c r="CP192" i="21" s="1"/>
  <c r="CP143" i="21"/>
  <c r="CP188" i="21" s="1"/>
  <c r="CP133" i="21"/>
  <c r="CP127" i="21"/>
  <c r="CP114" i="21"/>
  <c r="CP108" i="21"/>
  <c r="CP232" i="21"/>
  <c r="CP269" i="21" s="1"/>
  <c r="CP177" i="22" s="1"/>
  <c r="CP216" i="21"/>
  <c r="CP213" i="21"/>
  <c r="CP84" i="21"/>
  <c r="CP13" i="21"/>
  <c r="CP79" i="21"/>
  <c r="CP58" i="21"/>
  <c r="CP52" i="21"/>
  <c r="CP27" i="21"/>
  <c r="CP39" i="21"/>
  <c r="CP44" i="21"/>
  <c r="CP99" i="21"/>
  <c r="CP369" i="21"/>
  <c r="CP324" i="21"/>
  <c r="CP152" i="21"/>
  <c r="CP197" i="21" s="1"/>
  <c r="CP144" i="21"/>
  <c r="CP189" i="21" s="1"/>
  <c r="CP146" i="21"/>
  <c r="CP123" i="21"/>
  <c r="CP121" i="21"/>
  <c r="CP109" i="21"/>
  <c r="CP231" i="21"/>
  <c r="CP268" i="21" s="1"/>
  <c r="CP176" i="22" s="1"/>
  <c r="CP220" i="21"/>
  <c r="CP204" i="21"/>
  <c r="CP257" i="21"/>
  <c r="CP244" i="21"/>
  <c r="CP78" i="21"/>
  <c r="CP56" i="21"/>
  <c r="CP28" i="21"/>
  <c r="CP41" i="21"/>
  <c r="CP395" i="21"/>
  <c r="CP289" i="22" s="1"/>
  <c r="CP294" i="21"/>
  <c r="CP148" i="21"/>
  <c r="CP193" i="21" s="1"/>
  <c r="CP140" i="21"/>
  <c r="CP185" i="21" s="1"/>
  <c r="CP131" i="21"/>
  <c r="CP124" i="21"/>
  <c r="CP115" i="21"/>
  <c r="CP228" i="21"/>
  <c r="CP265" i="21" s="1"/>
  <c r="CP173" i="22" s="1"/>
  <c r="CP212" i="21"/>
  <c r="CP211" i="21"/>
  <c r="CP90" i="21"/>
  <c r="CP82" i="21"/>
  <c r="CP60" i="21"/>
  <c r="CP75" i="21"/>
  <c r="CP55" i="21"/>
  <c r="CP31" i="21"/>
  <c r="CP47" i="21"/>
  <c r="CP76" i="21"/>
  <c r="CP153" i="21"/>
  <c r="CP198" i="21" s="1"/>
  <c r="CP141" i="21"/>
  <c r="CP186" i="21" s="1"/>
  <c r="CP128" i="21"/>
  <c r="CP120" i="21"/>
  <c r="CP118" i="21"/>
  <c r="CP229" i="21"/>
  <c r="CP266" i="21" s="1"/>
  <c r="CP174" i="22" s="1"/>
  <c r="CP208" i="21"/>
  <c r="CP207" i="21"/>
  <c r="CP93" i="21"/>
  <c r="CP12" i="21"/>
  <c r="CP61" i="21"/>
  <c r="CP77" i="21"/>
  <c r="CP54" i="21"/>
  <c r="CP149" i="21"/>
  <c r="CP194" i="21" s="1"/>
  <c r="CP137" i="21"/>
  <c r="CP182" i="21" s="1"/>
  <c r="CP130" i="21"/>
  <c r="CP116" i="21"/>
  <c r="CP230" i="21"/>
  <c r="CP267" i="21" s="1"/>
  <c r="CP175" i="22" s="1"/>
  <c r="CP209" i="21"/>
  <c r="CP91" i="21"/>
  <c r="CP264" i="21"/>
  <c r="CP80" i="21"/>
  <c r="CP53" i="21"/>
  <c r="CP33" i="21"/>
  <c r="CP45" i="21"/>
  <c r="CP394" i="21"/>
  <c r="CP154" i="21"/>
  <c r="CP199" i="21" s="1"/>
  <c r="CP138" i="21"/>
  <c r="CP183" i="21" s="1"/>
  <c r="CP132" i="21"/>
  <c r="CP125" i="21"/>
  <c r="CP214" i="21"/>
  <c r="CP221" i="21"/>
  <c r="CP258" i="21" s="1"/>
  <c r="CP166" i="22" s="1"/>
  <c r="CP92" i="21"/>
  <c r="CP57" i="21"/>
  <c r="CP24" i="21"/>
  <c r="CP34" i="21"/>
  <c r="CP46" i="21"/>
  <c r="CP155" i="21"/>
  <c r="CP200" i="21" s="1"/>
  <c r="CP150" i="21"/>
  <c r="CP195" i="21" s="1"/>
  <c r="CP139" i="21"/>
  <c r="CP184" i="21" s="1"/>
  <c r="CP129" i="21"/>
  <c r="CP117" i="21"/>
  <c r="CP227" i="21"/>
  <c r="CP210" i="21"/>
  <c r="CP89" i="21"/>
  <c r="CP85" i="21"/>
  <c r="CP68" i="21"/>
  <c r="CP35" i="22" s="1"/>
  <c r="CP50" i="21"/>
  <c r="CP25" i="21"/>
  <c r="CP35" i="21"/>
  <c r="CP40" i="21"/>
  <c r="CP72" i="21"/>
  <c r="CP32" i="21"/>
  <c r="CP73" i="21"/>
  <c r="CP36" i="21"/>
  <c r="CP151" i="21"/>
  <c r="CP196" i="21" s="1"/>
  <c r="CP215" i="21"/>
  <c r="CP86" i="21"/>
  <c r="CP51" i="21"/>
  <c r="CP43" i="21"/>
  <c r="CP396" i="21"/>
  <c r="CP290" i="22" s="1"/>
  <c r="CP142" i="21"/>
  <c r="CP187" i="21" s="1"/>
  <c r="CP205" i="21"/>
  <c r="CP42" i="21"/>
  <c r="CP397" i="21"/>
  <c r="CP291" i="22" s="1"/>
  <c r="CP310" i="21"/>
  <c r="CP135" i="21"/>
  <c r="CP74" i="21"/>
  <c r="CP17" i="21"/>
  <c r="CP122" i="21"/>
  <c r="CP18" i="21"/>
  <c r="CP18" i="22" s="1"/>
  <c r="CP136" i="21"/>
  <c r="CP181" i="21" s="1"/>
  <c r="CP67" i="21"/>
  <c r="CP19" i="21"/>
  <c r="CP19" i="22" s="1"/>
  <c r="CP26" i="21"/>
  <c r="CP20" i="21"/>
  <c r="CP20" i="22" s="1"/>
  <c r="CI183" i="22"/>
  <c r="CI96" i="23"/>
  <c r="CN320" i="22"/>
  <c r="CN212" i="23"/>
  <c r="CO39" i="22"/>
  <c r="CO449" i="21"/>
  <c r="CO71" i="21"/>
  <c r="CO251" i="21"/>
  <c r="CO159" i="22" s="1"/>
  <c r="CO74" i="23"/>
  <c r="CO141" i="22"/>
  <c r="CO42" i="22"/>
  <c r="CO452" i="21"/>
  <c r="CO313" i="22" s="1"/>
  <c r="CO45" i="23"/>
  <c r="CO81" i="22"/>
  <c r="CO435" i="21"/>
  <c r="CO175" i="21"/>
  <c r="CO122" i="22" s="1"/>
  <c r="CO55" i="23"/>
  <c r="CO97" i="22"/>
  <c r="CO57" i="23"/>
  <c r="CO99" i="22"/>
  <c r="CO177" i="21"/>
  <c r="CO47" i="22"/>
  <c r="CO457" i="21"/>
  <c r="CO318" i="22" s="1"/>
  <c r="CO259" i="22"/>
  <c r="CO172" i="23"/>
  <c r="CO38" i="21"/>
  <c r="CO416" i="21"/>
  <c r="CO21" i="23"/>
  <c r="CO29" i="22"/>
  <c r="CO475" i="21"/>
  <c r="CO34" i="23"/>
  <c r="CO65" i="22"/>
  <c r="CO159" i="23"/>
  <c r="CO246" i="22"/>
  <c r="CO137" i="23"/>
  <c r="CO224" i="22"/>
  <c r="CO113" i="23"/>
  <c r="CO200" i="22"/>
  <c r="CO206" i="22"/>
  <c r="CO119" i="23"/>
  <c r="CO31" i="23"/>
  <c r="CO62" i="22"/>
  <c r="CO106" i="23"/>
  <c r="CO193" i="22"/>
  <c r="CO299" i="21"/>
  <c r="CN402" i="21"/>
  <c r="CL205" i="23"/>
  <c r="CL300" i="22"/>
  <c r="CN427" i="21"/>
  <c r="CN426" i="21" s="1"/>
  <c r="CL200" i="23"/>
  <c r="CL295" i="22"/>
  <c r="CM388" i="21"/>
  <c r="CM284" i="22"/>
  <c r="CN218" i="23"/>
  <c r="CN336" i="22"/>
  <c r="CN11" i="22"/>
  <c r="CN11" i="23"/>
  <c r="CN9" i="21"/>
  <c r="BE4" i="21"/>
  <c r="BE4" i="23"/>
  <c r="BE4" i="22"/>
  <c r="CP3" i="21"/>
  <c r="CP3" i="23"/>
  <c r="CP3" i="22"/>
  <c r="CP4" i="21"/>
  <c r="CP4" i="23"/>
  <c r="CP4" i="22"/>
  <c r="CQ16" i="3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3" i="3"/>
  <c r="BF3" i="3"/>
  <c r="CP4" i="20"/>
  <c r="CP6" i="20"/>
  <c r="CR5" i="3"/>
  <c r="CQ5" i="14"/>
  <c r="CQ5" i="20"/>
  <c r="CM294" i="22" l="1"/>
  <c r="CO429" i="21"/>
  <c r="CO403" i="21"/>
  <c r="CP423" i="21"/>
  <c r="CO390" i="21"/>
  <c r="CO284" i="22" s="1"/>
  <c r="CO430" i="21"/>
  <c r="CN400" i="21"/>
  <c r="CN199" i="23" s="1"/>
  <c r="CP422" i="21"/>
  <c r="CO427" i="21"/>
  <c r="CO415" i="21"/>
  <c r="CO389" i="21"/>
  <c r="CP424" i="21"/>
  <c r="CO402" i="21"/>
  <c r="CP74" i="23"/>
  <c r="CP141" i="22"/>
  <c r="CP251" i="21"/>
  <c r="CP159" i="22" s="1"/>
  <c r="CP159" i="23"/>
  <c r="CP246" i="22"/>
  <c r="CN272" i="22"/>
  <c r="CN180" i="22"/>
  <c r="CN164" i="22"/>
  <c r="CN171" i="22"/>
  <c r="CN186" i="22"/>
  <c r="CP167" i="21"/>
  <c r="CP114" i="22" s="1"/>
  <c r="CP89" i="22"/>
  <c r="CP40" i="22"/>
  <c r="CP450" i="21"/>
  <c r="CP311" i="22" s="1"/>
  <c r="CP52" i="22"/>
  <c r="CP170" i="21"/>
  <c r="CP117" i="22" s="1"/>
  <c r="CP92" i="22"/>
  <c r="CP47" i="22"/>
  <c r="CP457" i="21"/>
  <c r="CP318" i="22" s="1"/>
  <c r="CP30" i="21"/>
  <c r="CP418" i="21"/>
  <c r="CP179" i="23"/>
  <c r="CP266" i="22"/>
  <c r="CP13" i="22"/>
  <c r="CP178" i="21"/>
  <c r="CP125" i="22" s="1"/>
  <c r="CP58" i="23"/>
  <c r="CP100" i="22"/>
  <c r="CP245" i="22"/>
  <c r="CP158" i="23"/>
  <c r="CP111" i="23"/>
  <c r="CP198" i="22"/>
  <c r="CP273" i="22"/>
  <c r="CP186" i="23"/>
  <c r="CP477" i="21"/>
  <c r="CP36" i="23"/>
  <c r="CP67" i="22"/>
  <c r="CO15" i="23"/>
  <c r="CO23" i="22"/>
  <c r="CO22" i="21"/>
  <c r="CJ269" i="22"/>
  <c r="CJ182" i="23"/>
  <c r="CO219" i="23"/>
  <c r="CO337" i="22"/>
  <c r="CO204" i="23"/>
  <c r="CO299" i="22"/>
  <c r="CN93" i="23"/>
  <c r="CN90" i="23"/>
  <c r="CN99" i="23"/>
  <c r="CN185" i="23"/>
  <c r="CN87" i="23"/>
  <c r="CO298" i="22"/>
  <c r="CO203" i="23"/>
  <c r="CO462" i="21"/>
  <c r="CO323" i="22" s="1"/>
  <c r="CM170" i="22"/>
  <c r="CM271" i="21"/>
  <c r="CM89" i="23"/>
  <c r="CN213" i="23"/>
  <c r="CN321" i="22"/>
  <c r="CO212" i="23"/>
  <c r="CO320" i="22"/>
  <c r="CO283" i="22"/>
  <c r="CN326" i="22"/>
  <c r="CN214" i="23"/>
  <c r="CO404" i="21"/>
  <c r="CK364" i="21"/>
  <c r="CK163" i="23"/>
  <c r="CK250" i="22"/>
  <c r="CP245" i="21"/>
  <c r="CP153" i="22" s="1"/>
  <c r="CP68" i="23"/>
  <c r="CP135" i="22"/>
  <c r="CP253" i="22"/>
  <c r="CP166" i="23"/>
  <c r="CP177" i="23"/>
  <c r="CP264" i="22"/>
  <c r="CO16" i="23"/>
  <c r="CO24" i="22"/>
  <c r="CP17" i="22"/>
  <c r="CP16" i="21"/>
  <c r="CP57" i="23"/>
  <c r="CP99" i="22"/>
  <c r="CP177" i="21"/>
  <c r="CP91" i="23"/>
  <c r="CP172" i="22"/>
  <c r="CP85" i="22"/>
  <c r="CP163" i="21"/>
  <c r="CP110" i="22" s="1"/>
  <c r="CP49" i="23"/>
  <c r="CP46" i="23"/>
  <c r="CP82" i="22"/>
  <c r="CP160" i="21"/>
  <c r="CP107" i="22" s="1"/>
  <c r="CP112" i="21"/>
  <c r="CP79" i="22" s="1"/>
  <c r="CP43" i="23"/>
  <c r="CP76" i="22"/>
  <c r="CP35" i="23"/>
  <c r="CP66" i="22"/>
  <c r="CP476" i="21"/>
  <c r="CP51" i="22"/>
  <c r="CP461" i="21"/>
  <c r="CP83" i="21"/>
  <c r="CP181" i="23"/>
  <c r="CP268" i="22"/>
  <c r="CP173" i="23"/>
  <c r="CP260" i="22"/>
  <c r="CP156" i="23"/>
  <c r="CP243" i="22"/>
  <c r="CP12" i="23"/>
  <c r="CP15" i="22"/>
  <c r="CP116" i="23"/>
  <c r="CP203" i="22"/>
  <c r="CO413" i="21"/>
  <c r="CO125" i="22"/>
  <c r="CN23" i="23"/>
  <c r="CN31" i="22"/>
  <c r="CK182" i="22"/>
  <c r="CK95" i="23"/>
  <c r="CK375" i="21"/>
  <c r="CK277" i="21"/>
  <c r="CK359" i="21"/>
  <c r="CO428" i="21"/>
  <c r="CO11" i="23"/>
  <c r="CO11" i="22"/>
  <c r="CO9" i="21"/>
  <c r="CP46" i="22"/>
  <c r="CP456" i="21"/>
  <c r="CP317" i="22" s="1"/>
  <c r="CM205" i="23"/>
  <c r="CM300" i="22"/>
  <c r="CO218" i="23"/>
  <c r="CO336" i="22"/>
  <c r="CP56" i="22"/>
  <c r="CP466" i="21"/>
  <c r="CP88" i="21"/>
  <c r="CQ498" i="20"/>
  <c r="CQ494" i="20"/>
  <c r="CQ490" i="20"/>
  <c r="CQ486" i="20"/>
  <c r="CQ482" i="20"/>
  <c r="CQ478" i="20"/>
  <c r="CQ474" i="20"/>
  <c r="CQ470" i="20"/>
  <c r="CQ466" i="20"/>
  <c r="CQ499" i="20"/>
  <c r="CQ495" i="20"/>
  <c r="CQ491" i="20"/>
  <c r="CQ487" i="20"/>
  <c r="CQ483" i="20"/>
  <c r="CQ479" i="20"/>
  <c r="CQ475" i="20"/>
  <c r="CQ471" i="20"/>
  <c r="CQ467" i="20"/>
  <c r="CQ500" i="20"/>
  <c r="CQ496" i="20"/>
  <c r="CQ492" i="20"/>
  <c r="CQ488" i="20"/>
  <c r="CQ484" i="20"/>
  <c r="CQ480" i="20"/>
  <c r="CQ476" i="20"/>
  <c r="CQ472" i="20"/>
  <c r="CQ468" i="20"/>
  <c r="CQ464" i="20"/>
  <c r="CQ460" i="20"/>
  <c r="CQ456" i="20"/>
  <c r="CQ452" i="20"/>
  <c r="CQ448" i="20"/>
  <c r="CQ444" i="20"/>
  <c r="CQ493" i="20"/>
  <c r="CQ485" i="20"/>
  <c r="CQ477" i="20"/>
  <c r="CQ469" i="20"/>
  <c r="CQ461" i="20"/>
  <c r="CQ457" i="20"/>
  <c r="CQ453" i="20"/>
  <c r="CQ449" i="20"/>
  <c r="CQ445" i="20"/>
  <c r="CQ462" i="20"/>
  <c r="CQ458" i="20"/>
  <c r="CQ454" i="20"/>
  <c r="CQ450" i="20"/>
  <c r="CQ446" i="20"/>
  <c r="CQ442" i="20"/>
  <c r="CQ447" i="20"/>
  <c r="CQ465" i="20"/>
  <c r="CQ443" i="20"/>
  <c r="CQ440" i="20"/>
  <c r="CQ436" i="20"/>
  <c r="CQ489" i="20"/>
  <c r="CQ441" i="20"/>
  <c r="CQ473" i="20"/>
  <c r="CQ463" i="20"/>
  <c r="CQ455" i="20"/>
  <c r="CQ438" i="20"/>
  <c r="CQ433" i="20"/>
  <c r="CQ429" i="20"/>
  <c r="CQ425" i="20"/>
  <c r="CQ421" i="20"/>
  <c r="CQ417" i="20"/>
  <c r="CQ413" i="20"/>
  <c r="CQ409" i="20"/>
  <c r="CQ405" i="20"/>
  <c r="CQ439" i="20"/>
  <c r="CQ430" i="20"/>
  <c r="CQ426" i="20"/>
  <c r="CQ422" i="20"/>
  <c r="CQ418" i="20"/>
  <c r="CQ414" i="20"/>
  <c r="CQ410" i="20"/>
  <c r="CQ406" i="20"/>
  <c r="CQ435" i="20"/>
  <c r="CQ459" i="20"/>
  <c r="CQ434" i="20"/>
  <c r="CQ431" i="20"/>
  <c r="CQ427" i="20"/>
  <c r="CQ423" i="20"/>
  <c r="CQ419" i="20"/>
  <c r="CQ415" i="20"/>
  <c r="CQ411" i="20"/>
  <c r="CQ407" i="20"/>
  <c r="CQ403" i="20"/>
  <c r="CQ497" i="20"/>
  <c r="CQ481" i="20"/>
  <c r="CQ432" i="20"/>
  <c r="CQ428" i="20"/>
  <c r="CQ400" i="20"/>
  <c r="CQ396" i="20"/>
  <c r="CQ392" i="20"/>
  <c r="CQ388" i="20"/>
  <c r="CQ384" i="20"/>
  <c r="CQ380" i="20"/>
  <c r="CQ424" i="20"/>
  <c r="CQ420" i="20"/>
  <c r="CQ408" i="20"/>
  <c r="CQ401" i="20"/>
  <c r="CQ397" i="20"/>
  <c r="CQ393" i="20"/>
  <c r="CQ389" i="20"/>
  <c r="CQ416" i="20"/>
  <c r="CQ437" i="20"/>
  <c r="CQ399" i="20"/>
  <c r="CQ395" i="20"/>
  <c r="CQ391" i="20"/>
  <c r="CQ387" i="20"/>
  <c r="CQ378" i="20"/>
  <c r="CQ375" i="20"/>
  <c r="CQ371" i="20"/>
  <c r="CQ367" i="20"/>
  <c r="CQ363" i="20"/>
  <c r="CQ359" i="20"/>
  <c r="CQ355" i="20"/>
  <c r="CQ351" i="20"/>
  <c r="CQ402" i="20"/>
  <c r="CQ398" i="20"/>
  <c r="CQ394" i="20"/>
  <c r="CQ390" i="20"/>
  <c r="CQ386" i="20"/>
  <c r="CQ383" i="20"/>
  <c r="CQ376" i="20"/>
  <c r="CQ372" i="20"/>
  <c r="CQ382" i="20"/>
  <c r="CQ377" i="20"/>
  <c r="CQ412" i="20"/>
  <c r="CQ404" i="20"/>
  <c r="CQ381" i="20"/>
  <c r="CQ368" i="20"/>
  <c r="CQ357" i="20"/>
  <c r="CQ352" i="20"/>
  <c r="CQ349" i="20"/>
  <c r="CQ345" i="20"/>
  <c r="CQ341" i="20"/>
  <c r="CQ337" i="20"/>
  <c r="CQ333" i="20"/>
  <c r="CQ329" i="20"/>
  <c r="CQ358" i="20"/>
  <c r="CQ369" i="20"/>
  <c r="CQ364" i="20"/>
  <c r="CQ353" i="20"/>
  <c r="CQ350" i="20"/>
  <c r="CQ346" i="20"/>
  <c r="CQ342" i="20"/>
  <c r="CQ338" i="20"/>
  <c r="CQ334" i="20"/>
  <c r="CQ330" i="20"/>
  <c r="CQ326" i="20"/>
  <c r="CQ451" i="20"/>
  <c r="CQ379" i="20"/>
  <c r="CQ374" i="20"/>
  <c r="CQ370" i="20"/>
  <c r="CQ354" i="20"/>
  <c r="CQ385" i="20"/>
  <c r="CQ365" i="20"/>
  <c r="CQ360" i="20"/>
  <c r="CQ347" i="20"/>
  <c r="CQ343" i="20"/>
  <c r="CQ339" i="20"/>
  <c r="CQ335" i="20"/>
  <c r="CQ331" i="20"/>
  <c r="CQ327" i="20"/>
  <c r="CQ361" i="20"/>
  <c r="CQ356" i="20"/>
  <c r="CQ348" i="20"/>
  <c r="CQ344" i="20"/>
  <c r="CQ340" i="20"/>
  <c r="CQ336" i="20"/>
  <c r="CQ332" i="20"/>
  <c r="CQ328" i="20"/>
  <c r="CQ366" i="20"/>
  <c r="CQ324" i="20"/>
  <c r="CQ320" i="20"/>
  <c r="CQ316" i="20"/>
  <c r="CQ312" i="20"/>
  <c r="CQ308" i="20"/>
  <c r="CQ304" i="20"/>
  <c r="CQ300" i="20"/>
  <c r="CQ362" i="20"/>
  <c r="CQ325" i="20"/>
  <c r="CQ321" i="20"/>
  <c r="CQ317" i="20"/>
  <c r="CQ313" i="20"/>
  <c r="CQ309" i="20"/>
  <c r="CQ305" i="20"/>
  <c r="CQ301" i="20"/>
  <c r="CQ297" i="20"/>
  <c r="CQ373" i="20"/>
  <c r="CQ322" i="20"/>
  <c r="CQ318" i="20"/>
  <c r="CQ314" i="20"/>
  <c r="CQ310" i="20"/>
  <c r="CQ306" i="20"/>
  <c r="CQ302" i="20"/>
  <c r="CQ298" i="20"/>
  <c r="CQ294" i="20"/>
  <c r="CQ323" i="20"/>
  <c r="CQ319" i="20"/>
  <c r="CQ315" i="20"/>
  <c r="CQ311" i="20"/>
  <c r="CQ307" i="20"/>
  <c r="CQ303" i="20"/>
  <c r="CQ299" i="20"/>
  <c r="CQ295" i="20"/>
  <c r="CQ296" i="20"/>
  <c r="CQ293" i="20"/>
  <c r="CQ289" i="20"/>
  <c r="CQ285" i="20"/>
  <c r="CQ281" i="20"/>
  <c r="CQ277" i="20"/>
  <c r="CQ273" i="20"/>
  <c r="CQ269" i="20"/>
  <c r="CQ265" i="20"/>
  <c r="CQ261" i="20"/>
  <c r="CQ257" i="20"/>
  <c r="CQ253" i="20"/>
  <c r="CQ249" i="20"/>
  <c r="CQ245" i="20"/>
  <c r="CQ241" i="20"/>
  <c r="CQ237" i="20"/>
  <c r="CQ290" i="20"/>
  <c r="CQ286" i="20"/>
  <c r="CQ282" i="20"/>
  <c r="CQ278" i="20"/>
  <c r="CQ274" i="20"/>
  <c r="CQ270" i="20"/>
  <c r="CQ266" i="20"/>
  <c r="CQ262" i="20"/>
  <c r="CQ258" i="20"/>
  <c r="CQ254" i="20"/>
  <c r="CQ250" i="20"/>
  <c r="CQ246" i="20"/>
  <c r="CQ242" i="20"/>
  <c r="CQ238" i="20"/>
  <c r="CQ291" i="20"/>
  <c r="CQ287" i="20"/>
  <c r="CQ283" i="20"/>
  <c r="CQ279" i="20"/>
  <c r="CQ275" i="20"/>
  <c r="CQ271" i="20"/>
  <c r="CQ267" i="20"/>
  <c r="CQ263" i="20"/>
  <c r="CQ259" i="20"/>
  <c r="CQ255" i="20"/>
  <c r="CQ251" i="20"/>
  <c r="CQ247" i="20"/>
  <c r="CQ243" i="20"/>
  <c r="CQ264" i="20"/>
  <c r="CQ239" i="20"/>
  <c r="CQ205" i="20"/>
  <c r="CQ202" i="20"/>
  <c r="CQ200" i="20"/>
  <c r="CQ292" i="20"/>
  <c r="CQ260" i="20"/>
  <c r="CQ231" i="20"/>
  <c r="CQ227" i="20"/>
  <c r="CQ223" i="20"/>
  <c r="CQ219" i="20"/>
  <c r="CQ215" i="20"/>
  <c r="CQ209" i="20"/>
  <c r="CQ288" i="20"/>
  <c r="CQ256" i="20"/>
  <c r="CQ240" i="20"/>
  <c r="CQ213" i="20"/>
  <c r="CQ206" i="20"/>
  <c r="CQ203" i="20"/>
  <c r="CQ272" i="20"/>
  <c r="CQ201" i="20"/>
  <c r="CQ284" i="20"/>
  <c r="CQ252" i="20"/>
  <c r="CQ235" i="20"/>
  <c r="CQ232" i="20"/>
  <c r="CQ228" i="20"/>
  <c r="CQ224" i="20"/>
  <c r="CQ220" i="20"/>
  <c r="CQ216" i="20"/>
  <c r="CQ210" i="20"/>
  <c r="CQ280" i="20"/>
  <c r="CQ248" i="20"/>
  <c r="CQ214" i="20"/>
  <c r="CQ204" i="20"/>
  <c r="CQ276" i="20"/>
  <c r="CQ244" i="20"/>
  <c r="CQ236" i="20"/>
  <c r="CQ233" i="20"/>
  <c r="CQ229" i="20"/>
  <c r="CQ225" i="20"/>
  <c r="CQ221" i="20"/>
  <c r="CQ217" i="20"/>
  <c r="CQ211" i="20"/>
  <c r="CQ207" i="20"/>
  <c r="CQ208" i="20"/>
  <c r="CQ234" i="20"/>
  <c r="CQ212" i="20"/>
  <c r="CQ226" i="20"/>
  <c r="CQ230" i="20"/>
  <c r="CQ218" i="20"/>
  <c r="CQ268" i="20"/>
  <c r="CQ222" i="20"/>
  <c r="CO312" i="21"/>
  <c r="CO118" i="23"/>
  <c r="CO205" i="22"/>
  <c r="CO38" i="22"/>
  <c r="CO27" i="23"/>
  <c r="CP41" i="22"/>
  <c r="CP451" i="21"/>
  <c r="CP312" i="22" s="1"/>
  <c r="CP420" i="21"/>
  <c r="CP39" i="22"/>
  <c r="CP71" i="21"/>
  <c r="CP449" i="21"/>
  <c r="CP247" i="21"/>
  <c r="CP155" i="22" s="1"/>
  <c r="CP70" i="23"/>
  <c r="CP137" i="22"/>
  <c r="CP58" i="22"/>
  <c r="CP468" i="21"/>
  <c r="CP329" i="22" s="1"/>
  <c r="CP44" i="22"/>
  <c r="CP454" i="21"/>
  <c r="CP315" i="22" s="1"/>
  <c r="CP51" i="23"/>
  <c r="CP87" i="22"/>
  <c r="CP42" i="22"/>
  <c r="CP452" i="21"/>
  <c r="CP313" i="22" s="1"/>
  <c r="CP91" i="22"/>
  <c r="CP169" i="21"/>
  <c r="CP116" i="22" s="1"/>
  <c r="CP433" i="21"/>
  <c r="CP166" i="21"/>
  <c r="CP113" i="22" s="1"/>
  <c r="CP88" i="22"/>
  <c r="CP421" i="21"/>
  <c r="CP250" i="21"/>
  <c r="CP158" i="22" s="1"/>
  <c r="CP73" i="23"/>
  <c r="CP140" i="22"/>
  <c r="CP475" i="21"/>
  <c r="CP65" i="22"/>
  <c r="CP34" i="23"/>
  <c r="CP180" i="23"/>
  <c r="CP267" i="22"/>
  <c r="CP124" i="23"/>
  <c r="CP211" i="22"/>
  <c r="CP103" i="23"/>
  <c r="CP190" i="22"/>
  <c r="CO433" i="21"/>
  <c r="CN201" i="23"/>
  <c r="CN296" i="22"/>
  <c r="CO33" i="22"/>
  <c r="CO25" i="23"/>
  <c r="CO64" i="21"/>
  <c r="CQ181" i="22"/>
  <c r="CQ94" i="23"/>
  <c r="CN131" i="23"/>
  <c r="CN218" i="22"/>
  <c r="CN321" i="21"/>
  <c r="CO217" i="23"/>
  <c r="CO335" i="22"/>
  <c r="CO463" i="21"/>
  <c r="CO324" i="22" s="1"/>
  <c r="CO431" i="21"/>
  <c r="CO434" i="21"/>
  <c r="CP65" i="23"/>
  <c r="CP66" i="23" s="1"/>
  <c r="CP132" i="22"/>
  <c r="CP133" i="22" s="1"/>
  <c r="CP206" i="21"/>
  <c r="CP242" i="21"/>
  <c r="CP138" i="23"/>
  <c r="CP225" i="22"/>
  <c r="CQ215" i="14"/>
  <c r="CM282" i="22"/>
  <c r="CM195" i="23"/>
  <c r="CO412" i="21"/>
  <c r="CO124" i="22"/>
  <c r="CO310" i="22"/>
  <c r="CO448" i="21"/>
  <c r="CP60" i="23"/>
  <c r="CP102" i="22"/>
  <c r="CP417" i="21"/>
  <c r="CP23" i="21"/>
  <c r="CP246" i="21"/>
  <c r="CP154" i="22" s="1"/>
  <c r="CP69" i="23"/>
  <c r="CP136" i="22"/>
  <c r="CP438" i="21"/>
  <c r="CP20" i="23"/>
  <c r="CP28" i="22"/>
  <c r="CP173" i="21"/>
  <c r="CP120" i="22" s="1"/>
  <c r="CP53" i="23"/>
  <c r="CP95" i="22"/>
  <c r="CP19" i="23"/>
  <c r="CP27" i="22"/>
  <c r="CP437" i="21"/>
  <c r="CP176" i="21"/>
  <c r="CP56" i="23"/>
  <c r="CP98" i="22"/>
  <c r="CP45" i="22"/>
  <c r="CP455" i="21"/>
  <c r="CP316" i="22" s="1"/>
  <c r="CP168" i="21"/>
  <c r="CP90" i="22"/>
  <c r="CP38" i="21"/>
  <c r="CP416" i="21"/>
  <c r="CP253" i="21"/>
  <c r="CP161" i="22" s="1"/>
  <c r="CP76" i="23"/>
  <c r="CP143" i="22"/>
  <c r="CP119" i="23"/>
  <c r="CP206" i="22"/>
  <c r="CP112" i="23"/>
  <c r="CP199" i="22"/>
  <c r="CP474" i="21"/>
  <c r="CP33" i="23"/>
  <c r="CP64" i="22"/>
  <c r="CP31" i="23"/>
  <c r="CP62" i="22"/>
  <c r="CP171" i="23"/>
  <c r="CP258" i="22"/>
  <c r="CP127" i="23"/>
  <c r="CP214" i="22"/>
  <c r="CP128" i="23"/>
  <c r="CP215" i="22"/>
  <c r="CN102" i="23"/>
  <c r="CN189" i="22"/>
  <c r="CN439" i="21"/>
  <c r="CO225" i="21"/>
  <c r="CO234" i="21" s="1"/>
  <c r="CO237" i="21" s="1"/>
  <c r="CO78" i="23"/>
  <c r="CO145" i="22"/>
  <c r="CO338" i="22"/>
  <c r="CO220" i="23"/>
  <c r="CN211" i="23"/>
  <c r="CN309" i="22"/>
  <c r="CQ230" i="22"/>
  <c r="CQ239" i="22"/>
  <c r="CQ235" i="22"/>
  <c r="CQ262" i="22"/>
  <c r="CQ251" i="22"/>
  <c r="CQ237" i="22"/>
  <c r="CQ228" i="22"/>
  <c r="CQ275" i="22"/>
  <c r="CQ241" i="22"/>
  <c r="CN22" i="22"/>
  <c r="CN14" i="23"/>
  <c r="CN200" i="23"/>
  <c r="CN295" i="22"/>
  <c r="CI187" i="23"/>
  <c r="CI274" i="22"/>
  <c r="CI392" i="21"/>
  <c r="CO216" i="23"/>
  <c r="CO334" i="22"/>
  <c r="CP151" i="23"/>
  <c r="CP238" i="22"/>
  <c r="CJ183" i="22"/>
  <c r="CJ96" i="23"/>
  <c r="CM140" i="23"/>
  <c r="CM227" i="22"/>
  <c r="CM328" i="21"/>
  <c r="CM200" i="23"/>
  <c r="CM295" i="22"/>
  <c r="CR5" i="23"/>
  <c r="CR5" i="22"/>
  <c r="CR161" i="3"/>
  <c r="CR236" i="21" s="1"/>
  <c r="CR273" i="21" s="1"/>
  <c r="CR155" i="3"/>
  <c r="CR157" i="3"/>
  <c r="CR159" i="3"/>
  <c r="CR151" i="3"/>
  <c r="CR153" i="3"/>
  <c r="CR7" i="3" s="1"/>
  <c r="CR149" i="3"/>
  <c r="CR147" i="3"/>
  <c r="CR136" i="3"/>
  <c r="CR133" i="3"/>
  <c r="CR126" i="3"/>
  <c r="CR101" i="3"/>
  <c r="CR94" i="3"/>
  <c r="CR92" i="3"/>
  <c r="CR90" i="3"/>
  <c r="CR88" i="3"/>
  <c r="CR86" i="3"/>
  <c r="CR78" i="3"/>
  <c r="CR51" i="3"/>
  <c r="CR49" i="3"/>
  <c r="CR47" i="3"/>
  <c r="CR45" i="3"/>
  <c r="CR43" i="3"/>
  <c r="CR5" i="21"/>
  <c r="CR139" i="3"/>
  <c r="CR129" i="3"/>
  <c r="CR121" i="3"/>
  <c r="CR118" i="3"/>
  <c r="CR116" i="3"/>
  <c r="CR114" i="3"/>
  <c r="CR112" i="3"/>
  <c r="CR110" i="3"/>
  <c r="CR104" i="3"/>
  <c r="CR83" i="3"/>
  <c r="CR81" i="3"/>
  <c r="CR72" i="3"/>
  <c r="CR70" i="3"/>
  <c r="CR68" i="3"/>
  <c r="CR66" i="3"/>
  <c r="CR64" i="3"/>
  <c r="CR27" i="3"/>
  <c r="CR124" i="3"/>
  <c r="CR107" i="3"/>
  <c r="CR99" i="3"/>
  <c r="CR76" i="3"/>
  <c r="CR61" i="3"/>
  <c r="CR59" i="3"/>
  <c r="CR57" i="3"/>
  <c r="CR55" i="3"/>
  <c r="CR40" i="3"/>
  <c r="CR38" i="3"/>
  <c r="CR36" i="3"/>
  <c r="CR34" i="3"/>
  <c r="CR32" i="3"/>
  <c r="CR137" i="3"/>
  <c r="CR134" i="3"/>
  <c r="CR127" i="3"/>
  <c r="CR102" i="3"/>
  <c r="CR79" i="3"/>
  <c r="CR140" i="3"/>
  <c r="CR130" i="3"/>
  <c r="CR122" i="3"/>
  <c r="CR105" i="3"/>
  <c r="CR95" i="3"/>
  <c r="CR93" i="3"/>
  <c r="CR91" i="3"/>
  <c r="CR89" i="3"/>
  <c r="CR87" i="3"/>
  <c r="CR50" i="3"/>
  <c r="CR48" i="3"/>
  <c r="CR46" i="3"/>
  <c r="CR44" i="3"/>
  <c r="CR42" i="3"/>
  <c r="CR26" i="3"/>
  <c r="CR135" i="3"/>
  <c r="CR125" i="3"/>
  <c r="CR117" i="3"/>
  <c r="CR115" i="3"/>
  <c r="CR113" i="3"/>
  <c r="CR111" i="3"/>
  <c r="CR109" i="3"/>
  <c r="CR100" i="3"/>
  <c r="CR84" i="3"/>
  <c r="CR82" i="3"/>
  <c r="CR77" i="3"/>
  <c r="CR73" i="3"/>
  <c r="CR71" i="3"/>
  <c r="CR69" i="3"/>
  <c r="CR67" i="3"/>
  <c r="CR65" i="3"/>
  <c r="CR143" i="3"/>
  <c r="CR106" i="3"/>
  <c r="CR60" i="3"/>
  <c r="CR24" i="3"/>
  <c r="CR28" i="3"/>
  <c r="CR98" i="3"/>
  <c r="CR35" i="3"/>
  <c r="CR25" i="3"/>
  <c r="CR20" i="3"/>
  <c r="CR123" i="3"/>
  <c r="CR39" i="3"/>
  <c r="CR58" i="3"/>
  <c r="CR21" i="3"/>
  <c r="CR37" i="3"/>
  <c r="CR138" i="3"/>
  <c r="CR132" i="3"/>
  <c r="CR128" i="3"/>
  <c r="CR56" i="3"/>
  <c r="CR23" i="3"/>
  <c r="CR62" i="3"/>
  <c r="CR54" i="3"/>
  <c r="CR141" i="3"/>
  <c r="CR80" i="3"/>
  <c r="CR29" i="3"/>
  <c r="CR103" i="3"/>
  <c r="CR33" i="3"/>
  <c r="CR22" i="3"/>
  <c r="CP129" i="23"/>
  <c r="CP216" i="22"/>
  <c r="CP53" i="22"/>
  <c r="CP162" i="21"/>
  <c r="CP109" i="22" s="1"/>
  <c r="CP48" i="23"/>
  <c r="CP84" i="22"/>
  <c r="CP288" i="22"/>
  <c r="CP393" i="21"/>
  <c r="CP12" i="22"/>
  <c r="CP11" i="21"/>
  <c r="CP28" i="23"/>
  <c r="CP459" i="21"/>
  <c r="CP49" i="22"/>
  <c r="CP85" i="23"/>
  <c r="CP152" i="22"/>
  <c r="CP61" i="23"/>
  <c r="CP103" i="22"/>
  <c r="CP107" i="23"/>
  <c r="CP194" i="22"/>
  <c r="CP114" i="23"/>
  <c r="CP201" i="22"/>
  <c r="CP109" i="23"/>
  <c r="CP196" i="22"/>
  <c r="CP115" i="23"/>
  <c r="CP202" i="22"/>
  <c r="CP21" i="23"/>
  <c r="CP29" i="22"/>
  <c r="CP172" i="23"/>
  <c r="CP259" i="22"/>
  <c r="CP137" i="23"/>
  <c r="CP224" i="22"/>
  <c r="CP136" i="23"/>
  <c r="CP223" i="22"/>
  <c r="CP316" i="21"/>
  <c r="CJ174" i="23"/>
  <c r="CJ261" i="22"/>
  <c r="CJ380" i="21"/>
  <c r="CN283" i="22"/>
  <c r="CN388" i="21"/>
  <c r="CO18" i="23"/>
  <c r="CO26" i="22"/>
  <c r="CO410" i="21"/>
  <c r="CO197" i="23"/>
  <c r="CO287" i="22"/>
  <c r="CO243" i="21"/>
  <c r="CO83" i="23"/>
  <c r="CO84" i="23" s="1"/>
  <c r="CO150" i="22"/>
  <c r="CO151" i="22" s="1"/>
  <c r="CQ98" i="21"/>
  <c r="CQ370" i="21"/>
  <c r="CQ355" i="21"/>
  <c r="CQ353" i="21"/>
  <c r="CQ339" i="21"/>
  <c r="CQ335" i="21"/>
  <c r="CQ307" i="21"/>
  <c r="CQ297" i="21"/>
  <c r="CQ191" i="21"/>
  <c r="CQ128" i="22" s="1"/>
  <c r="CQ165" i="21"/>
  <c r="CQ112" i="22" s="1"/>
  <c r="CQ150" i="21"/>
  <c r="CQ195" i="21" s="1"/>
  <c r="CQ132" i="21"/>
  <c r="CQ138" i="21"/>
  <c r="CQ183" i="21" s="1"/>
  <c r="CQ131" i="21"/>
  <c r="CQ117" i="21"/>
  <c r="CQ371" i="21"/>
  <c r="CQ374" i="21" s="1"/>
  <c r="CQ356" i="21"/>
  <c r="CQ314" i="21"/>
  <c r="CQ306" i="21"/>
  <c r="CQ294" i="21"/>
  <c r="CQ180" i="21"/>
  <c r="CQ127" i="22" s="1"/>
  <c r="CQ367" i="21"/>
  <c r="CQ352" i="21"/>
  <c r="CQ345" i="21"/>
  <c r="CQ329" i="21"/>
  <c r="CQ324" i="21"/>
  <c r="CQ302" i="21"/>
  <c r="CQ284" i="21"/>
  <c r="CQ15" i="21"/>
  <c r="CQ287" i="21"/>
  <c r="CQ290" i="21"/>
  <c r="CQ172" i="21"/>
  <c r="CQ119" i="22" s="1"/>
  <c r="CQ139" i="21"/>
  <c r="CQ184" i="21" s="1"/>
  <c r="CQ140" i="21"/>
  <c r="CQ185" i="21" s="1"/>
  <c r="CQ122" i="21"/>
  <c r="CQ116" i="21"/>
  <c r="CQ70" i="21"/>
  <c r="CQ340" i="21"/>
  <c r="CQ322" i="21"/>
  <c r="CQ310" i="21"/>
  <c r="CQ305" i="21"/>
  <c r="CQ296" i="21"/>
  <c r="CQ292" i="21"/>
  <c r="CQ96" i="21"/>
  <c r="CQ303" i="21"/>
  <c r="CQ293" i="21"/>
  <c r="CQ300" i="21"/>
  <c r="CQ62" i="21"/>
  <c r="CQ148" i="21"/>
  <c r="CQ193" i="21" s="1"/>
  <c r="CQ147" i="21"/>
  <c r="CQ192" i="21" s="1"/>
  <c r="CQ136" i="21"/>
  <c r="CQ181" i="21" s="1"/>
  <c r="CQ137" i="21"/>
  <c r="CQ182" i="21" s="1"/>
  <c r="CQ115" i="21"/>
  <c r="CQ99" i="21"/>
  <c r="CQ338" i="21"/>
  <c r="CQ331" i="21"/>
  <c r="CQ317" i="21"/>
  <c r="CQ308" i="21"/>
  <c r="CQ295" i="21"/>
  <c r="CQ288" i="21"/>
  <c r="CQ95" i="21"/>
  <c r="CQ363" i="21"/>
  <c r="CQ100" i="21"/>
  <c r="CQ369" i="21"/>
  <c r="CQ381" i="21"/>
  <c r="CQ354" i="21"/>
  <c r="CQ357" i="21" s="1"/>
  <c r="CQ347" i="21"/>
  <c r="CQ337" i="21"/>
  <c r="CQ332" i="21"/>
  <c r="CQ319" i="21"/>
  <c r="CQ301" i="21"/>
  <c r="CQ291" i="21"/>
  <c r="CQ149" i="21"/>
  <c r="CQ194" i="21" s="1"/>
  <c r="CQ151" i="21"/>
  <c r="CQ196" i="21" s="1"/>
  <c r="CQ133" i="21"/>
  <c r="CQ123" i="21"/>
  <c r="CQ114" i="21"/>
  <c r="CQ318" i="21"/>
  <c r="CQ155" i="21"/>
  <c r="CQ200" i="21" s="1"/>
  <c r="CQ127" i="21"/>
  <c r="CQ108" i="21"/>
  <c r="CQ232" i="21"/>
  <c r="CQ269" i="21" s="1"/>
  <c r="CQ177" i="22" s="1"/>
  <c r="CQ220" i="21"/>
  <c r="CQ209" i="21"/>
  <c r="CQ13" i="21"/>
  <c r="CQ60" i="21"/>
  <c r="CQ244" i="21"/>
  <c r="CQ53" i="21"/>
  <c r="CQ27" i="21"/>
  <c r="CQ39" i="21"/>
  <c r="CQ47" i="21"/>
  <c r="CQ74" i="21"/>
  <c r="CQ397" i="21"/>
  <c r="CQ291" i="22" s="1"/>
  <c r="CQ20" i="21"/>
  <c r="CQ20" i="22" s="1"/>
  <c r="CQ373" i="21"/>
  <c r="CQ365" i="21"/>
  <c r="CQ146" i="21"/>
  <c r="CQ128" i="21"/>
  <c r="CQ109" i="21"/>
  <c r="CQ228" i="21"/>
  <c r="CQ265" i="21" s="1"/>
  <c r="CQ173" i="22" s="1"/>
  <c r="CQ210" i="21"/>
  <c r="CQ208" i="21"/>
  <c r="CQ264" i="21"/>
  <c r="CQ257" i="21"/>
  <c r="CQ61" i="21"/>
  <c r="CQ52" i="21"/>
  <c r="CQ28" i="21"/>
  <c r="CQ40" i="21"/>
  <c r="CQ309" i="21"/>
  <c r="CQ159" i="21"/>
  <c r="CQ106" i="22" s="1"/>
  <c r="CQ144" i="21"/>
  <c r="CQ189" i="21" s="1"/>
  <c r="CQ125" i="21"/>
  <c r="CQ227" i="21"/>
  <c r="CQ213" i="21"/>
  <c r="CQ204" i="21"/>
  <c r="CQ82" i="21"/>
  <c r="CQ57" i="21"/>
  <c r="CQ31" i="21"/>
  <c r="CQ41" i="21"/>
  <c r="CQ73" i="21"/>
  <c r="CQ379" i="21"/>
  <c r="CQ372" i="21"/>
  <c r="CQ135" i="21"/>
  <c r="CQ130" i="21"/>
  <c r="CQ221" i="21"/>
  <c r="CQ258" i="21" s="1"/>
  <c r="CQ166" i="22" s="1"/>
  <c r="CQ211" i="21"/>
  <c r="CQ93" i="21"/>
  <c r="CQ12" i="21"/>
  <c r="CQ80" i="21"/>
  <c r="CQ50" i="21"/>
  <c r="CQ32" i="21"/>
  <c r="CQ42" i="21"/>
  <c r="CQ152" i="21"/>
  <c r="CQ197" i="21" s="1"/>
  <c r="CQ141" i="21"/>
  <c r="CQ186" i="21" s="1"/>
  <c r="CQ124" i="21"/>
  <c r="CQ214" i="21"/>
  <c r="CQ215" i="21"/>
  <c r="CQ92" i="21"/>
  <c r="CQ78" i="21"/>
  <c r="CQ51" i="21"/>
  <c r="CQ33" i="21"/>
  <c r="CQ43" i="21"/>
  <c r="CQ420" i="21" s="1"/>
  <c r="CQ153" i="21"/>
  <c r="CQ198" i="21" s="1"/>
  <c r="CQ142" i="21"/>
  <c r="CQ187" i="21" s="1"/>
  <c r="CQ120" i="21"/>
  <c r="CQ216" i="21"/>
  <c r="CQ212" i="21"/>
  <c r="CQ90" i="21"/>
  <c r="CQ85" i="21"/>
  <c r="CQ75" i="21"/>
  <c r="CQ58" i="21"/>
  <c r="CQ56" i="21"/>
  <c r="CQ24" i="21"/>
  <c r="CQ34" i="21"/>
  <c r="CQ44" i="21"/>
  <c r="CQ333" i="21"/>
  <c r="CQ289" i="21"/>
  <c r="CQ154" i="21"/>
  <c r="CQ199" i="21" s="1"/>
  <c r="CQ129" i="21"/>
  <c r="CQ118" i="21"/>
  <c r="CQ230" i="21"/>
  <c r="CQ267" i="21" s="1"/>
  <c r="CQ175" i="22" s="1"/>
  <c r="CQ207" i="21"/>
  <c r="CQ89" i="21"/>
  <c r="CQ86" i="21"/>
  <c r="CQ68" i="21"/>
  <c r="CQ35" i="22" s="1"/>
  <c r="CQ77" i="21"/>
  <c r="CQ55" i="21"/>
  <c r="CQ25" i="21"/>
  <c r="CQ35" i="21"/>
  <c r="CQ45" i="21"/>
  <c r="CQ394" i="21"/>
  <c r="CQ229" i="21"/>
  <c r="CQ266" i="21" s="1"/>
  <c r="CQ174" i="22" s="1"/>
  <c r="CQ205" i="21"/>
  <c r="CQ72" i="21"/>
  <c r="CQ396" i="21"/>
  <c r="CQ290" i="22" s="1"/>
  <c r="CQ84" i="21"/>
  <c r="CQ97" i="21"/>
  <c r="CQ143" i="21"/>
  <c r="CQ188" i="21" s="1"/>
  <c r="CQ79" i="21"/>
  <c r="CQ395" i="21"/>
  <c r="CQ289" i="22" s="1"/>
  <c r="CQ121" i="21"/>
  <c r="CQ67" i="21"/>
  <c r="CQ54" i="21"/>
  <c r="CQ26" i="21"/>
  <c r="CQ91" i="21"/>
  <c r="CQ36" i="21"/>
  <c r="CQ18" i="21"/>
  <c r="CQ18" i="22" s="1"/>
  <c r="CQ46" i="21"/>
  <c r="CQ19" i="21"/>
  <c r="CQ19" i="22" s="1"/>
  <c r="CQ231" i="21"/>
  <c r="CQ268" i="21" s="1"/>
  <c r="CQ176" i="22" s="1"/>
  <c r="CQ76" i="21"/>
  <c r="CQ17" i="21"/>
  <c r="CQ150" i="23"/>
  <c r="CQ148" i="23"/>
  <c r="CQ152" i="23"/>
  <c r="CQ143" i="23"/>
  <c r="CQ188" i="23"/>
  <c r="CQ164" i="23"/>
  <c r="CQ154" i="23"/>
  <c r="CQ175" i="23"/>
  <c r="CQ141" i="23"/>
  <c r="CN163" i="22"/>
  <c r="CN262" i="21"/>
  <c r="CN86" i="23"/>
  <c r="CO134" i="23"/>
  <c r="CO221" i="22"/>
  <c r="CH196" i="23"/>
  <c r="CH286" i="22"/>
  <c r="CH386" i="21"/>
  <c r="CO409" i="21"/>
  <c r="CP315" i="21"/>
  <c r="CP133" i="23"/>
  <c r="CP220" i="22"/>
  <c r="CP63" i="22"/>
  <c r="CP32" i="23"/>
  <c r="CP473" i="21"/>
  <c r="CO201" i="23"/>
  <c r="CO296" i="22"/>
  <c r="CO432" i="21"/>
  <c r="CP444" i="21"/>
  <c r="CP305" i="22" s="1"/>
  <c r="CP34" i="22"/>
  <c r="CP66" i="21"/>
  <c r="CP142" i="22"/>
  <c r="CP252" i="21"/>
  <c r="CP160" i="22" s="1"/>
  <c r="CP75" i="23"/>
  <c r="CP59" i="22"/>
  <c r="CP469" i="21"/>
  <c r="CP330" i="22" s="1"/>
  <c r="CP161" i="21"/>
  <c r="CP108" i="22" s="1"/>
  <c r="CP47" i="23"/>
  <c r="CP83" i="22"/>
  <c r="CP60" i="22"/>
  <c r="CP470" i="21"/>
  <c r="CP331" i="22" s="1"/>
  <c r="CP57" i="22"/>
  <c r="CP467" i="21"/>
  <c r="CP328" i="22" s="1"/>
  <c r="CP88" i="23"/>
  <c r="CP165" i="22"/>
  <c r="CP75" i="22"/>
  <c r="CP111" i="21"/>
  <c r="CP389" i="21" s="1"/>
  <c r="CP42" i="23"/>
  <c r="CP195" i="22"/>
  <c r="CP108" i="23"/>
  <c r="CP122" i="23"/>
  <c r="CP209" i="22"/>
  <c r="CP106" i="23"/>
  <c r="CP193" i="22"/>
  <c r="CP299" i="21"/>
  <c r="CP125" i="23"/>
  <c r="CP212" i="22"/>
  <c r="CP110" i="23"/>
  <c r="CP197" i="22"/>
  <c r="CP157" i="23"/>
  <c r="CP244" i="22"/>
  <c r="CG280" i="22"/>
  <c r="CG193" i="23"/>
  <c r="CO210" i="23"/>
  <c r="CO308" i="22"/>
  <c r="CO50" i="22"/>
  <c r="CO29" i="23"/>
  <c r="CM399" i="21"/>
  <c r="CL92" i="23"/>
  <c r="CL179" i="22"/>
  <c r="CL274" i="21"/>
  <c r="CO30" i="23"/>
  <c r="CO55" i="22"/>
  <c r="CP413" i="21"/>
  <c r="CP249" i="21"/>
  <c r="CP157" i="22" s="1"/>
  <c r="CP72" i="23"/>
  <c r="CP139" i="22"/>
  <c r="CP52" i="23"/>
  <c r="CP94" i="22"/>
  <c r="CP26" i="23"/>
  <c r="CP37" i="22"/>
  <c r="CP447" i="21"/>
  <c r="CN9" i="23"/>
  <c r="CN9" i="22"/>
  <c r="CN8" i="21"/>
  <c r="CP174" i="21"/>
  <c r="CP54" i="23"/>
  <c r="CP96" i="22"/>
  <c r="CN202" i="23"/>
  <c r="CN297" i="22"/>
  <c r="CO17" i="23"/>
  <c r="CO25" i="22"/>
  <c r="CP419" i="21"/>
  <c r="CP49" i="21"/>
  <c r="CP427" i="21"/>
  <c r="CP175" i="21"/>
  <c r="CP122" i="22" s="1"/>
  <c r="CP55" i="23"/>
  <c r="CP97" i="22"/>
  <c r="CP67" i="23"/>
  <c r="CP134" i="22"/>
  <c r="CP43" i="22"/>
  <c r="CP453" i="21"/>
  <c r="CP314" i="22" s="1"/>
  <c r="CP138" i="22"/>
  <c r="CP248" i="21"/>
  <c r="CP156" i="22" s="1"/>
  <c r="CP71" i="23"/>
  <c r="CP113" i="23"/>
  <c r="CP200" i="22"/>
  <c r="CP64" i="23"/>
  <c r="CP79" i="23" s="1"/>
  <c r="CP238" i="21"/>
  <c r="CP131" i="22"/>
  <c r="CP146" i="22" s="1"/>
  <c r="CP235" i="21"/>
  <c r="CP241" i="21"/>
  <c r="CP226" i="21"/>
  <c r="CP219" i="21"/>
  <c r="CP222" i="21"/>
  <c r="CP259" i="21" s="1"/>
  <c r="CP167" i="22" s="1"/>
  <c r="CP223" i="21"/>
  <c r="CP260" i="21" s="1"/>
  <c r="CP168" i="22" s="1"/>
  <c r="CP218" i="21"/>
  <c r="CP435" i="21"/>
  <c r="CP45" i="23"/>
  <c r="CP81" i="22"/>
  <c r="CP120" i="23"/>
  <c r="CP207" i="22"/>
  <c r="CP121" i="23"/>
  <c r="CP208" i="22"/>
  <c r="CP213" i="22"/>
  <c r="CP126" i="23"/>
  <c r="CO280" i="21"/>
  <c r="CO362" i="21"/>
  <c r="CO256" i="21"/>
  <c r="CO255" i="21"/>
  <c r="CO263" i="21"/>
  <c r="CO378" i="21"/>
  <c r="CO82" i="23"/>
  <c r="CO272" i="21"/>
  <c r="CO149" i="22"/>
  <c r="CO135" i="23"/>
  <c r="CO222" i="22"/>
  <c r="CO322" i="22"/>
  <c r="CO460" i="21"/>
  <c r="CL234" i="22"/>
  <c r="CL344" i="21"/>
  <c r="CL147" i="23"/>
  <c r="CO405" i="21"/>
  <c r="CO400" i="21" s="1"/>
  <c r="CO13" i="23"/>
  <c r="CO16" i="22"/>
  <c r="CO78" i="22"/>
  <c r="CO283" i="21"/>
  <c r="CO465" i="21"/>
  <c r="CO327" i="22"/>
  <c r="CM8" i="23"/>
  <c r="CM8" i="22"/>
  <c r="BF3" i="21"/>
  <c r="BF3" i="23"/>
  <c r="BF3" i="22"/>
  <c r="CQ3" i="21"/>
  <c r="CQ3" i="23"/>
  <c r="CQ3" i="22"/>
  <c r="CQ4" i="21"/>
  <c r="CQ4" i="23"/>
  <c r="CQ4" i="22"/>
  <c r="CR15" i="3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4" i="3"/>
  <c r="BF4" i="3"/>
  <c r="CQ6" i="20"/>
  <c r="CQ4" i="20"/>
  <c r="CS5" i="3"/>
  <c r="CR5" i="14"/>
  <c r="CR5" i="20"/>
  <c r="CO388" i="21" l="1"/>
  <c r="CO426" i="21"/>
  <c r="CN294" i="22"/>
  <c r="CP404" i="21"/>
  <c r="CP405" i="21"/>
  <c r="CO407" i="21"/>
  <c r="CP432" i="21"/>
  <c r="CP390" i="21"/>
  <c r="CP284" i="22" s="1"/>
  <c r="CN399" i="21"/>
  <c r="CP401" i="21"/>
  <c r="CO297" i="22"/>
  <c r="CO202" i="23"/>
  <c r="CO294" i="22"/>
  <c r="CO199" i="23"/>
  <c r="CO399" i="21"/>
  <c r="CQ58" i="22"/>
  <c r="CQ468" i="21"/>
  <c r="CQ329" i="22" s="1"/>
  <c r="CQ103" i="22"/>
  <c r="CQ61" i="23"/>
  <c r="CP283" i="22"/>
  <c r="CP150" i="22"/>
  <c r="CP151" i="22" s="1"/>
  <c r="CP83" i="23"/>
  <c r="CP84" i="23" s="1"/>
  <c r="CP243" i="21"/>
  <c r="CK269" i="22"/>
  <c r="CK182" i="23"/>
  <c r="CK174" i="23"/>
  <c r="CK261" i="22"/>
  <c r="CK380" i="21"/>
  <c r="CP338" i="22"/>
  <c r="CP220" i="23"/>
  <c r="CP24" i="22"/>
  <c r="CP16" i="23"/>
  <c r="CQ111" i="21"/>
  <c r="CQ42" i="23"/>
  <c r="CQ75" i="22"/>
  <c r="CL364" i="21"/>
  <c r="CL163" i="23"/>
  <c r="CL250" i="22"/>
  <c r="CO87" i="23"/>
  <c r="CO93" i="23"/>
  <c r="CO185" i="23"/>
  <c r="CO90" i="23"/>
  <c r="CO99" i="23"/>
  <c r="CP225" i="21"/>
  <c r="CP234" i="21" s="1"/>
  <c r="CP237" i="21" s="1"/>
  <c r="CP78" i="23"/>
  <c r="CP145" i="22"/>
  <c r="CP18" i="23"/>
  <c r="CP26" i="22"/>
  <c r="CP402" i="21"/>
  <c r="CP121" i="22"/>
  <c r="CL359" i="21"/>
  <c r="CL182" i="22"/>
  <c r="CL95" i="23"/>
  <c r="CL375" i="21"/>
  <c r="CL277" i="21"/>
  <c r="CP216" i="23"/>
  <c r="CP334" i="22"/>
  <c r="CQ17" i="22"/>
  <c r="CQ16" i="21"/>
  <c r="CQ51" i="22"/>
  <c r="CQ461" i="21"/>
  <c r="CQ83" i="21"/>
  <c r="CQ163" i="21"/>
  <c r="CQ110" i="22" s="1"/>
  <c r="CQ49" i="23"/>
  <c r="CQ85" i="22"/>
  <c r="CQ251" i="21"/>
  <c r="CQ159" i="22" s="1"/>
  <c r="CQ74" i="23"/>
  <c r="CQ141" i="22"/>
  <c r="CQ12" i="22"/>
  <c r="CQ11" i="21"/>
  <c r="CQ40" i="22"/>
  <c r="CQ450" i="21"/>
  <c r="CQ311" i="22" s="1"/>
  <c r="CQ170" i="21"/>
  <c r="CQ92" i="22"/>
  <c r="CQ88" i="23"/>
  <c r="CQ165" i="22"/>
  <c r="CQ94" i="22"/>
  <c r="CQ52" i="23"/>
  <c r="CQ197" i="22"/>
  <c r="CQ110" i="23"/>
  <c r="CQ179" i="23"/>
  <c r="CQ266" i="22"/>
  <c r="CQ21" i="23"/>
  <c r="CQ29" i="22"/>
  <c r="CQ129" i="23"/>
  <c r="CQ216" i="22"/>
  <c r="CQ181" i="23"/>
  <c r="CQ268" i="22"/>
  <c r="CQ116" i="23"/>
  <c r="CQ203" i="22"/>
  <c r="CN282" i="22"/>
  <c r="CN195" i="23"/>
  <c r="CP11" i="22"/>
  <c r="CP11" i="23"/>
  <c r="CP463" i="21"/>
  <c r="CP324" i="22" s="1"/>
  <c r="CR94" i="23"/>
  <c r="CR181" i="22"/>
  <c r="CP15" i="23"/>
  <c r="CP22" i="21"/>
  <c r="CP9" i="21" s="1"/>
  <c r="CP23" i="22"/>
  <c r="CN328" i="21"/>
  <c r="CN227" i="22"/>
  <c r="CN140" i="23"/>
  <c r="CP310" i="22"/>
  <c r="CP448" i="21"/>
  <c r="CP30" i="23"/>
  <c r="CP55" i="22"/>
  <c r="CH280" i="22"/>
  <c r="CH193" i="23"/>
  <c r="CQ33" i="23"/>
  <c r="CQ64" i="22"/>
  <c r="CQ474" i="21"/>
  <c r="CQ51" i="23"/>
  <c r="CQ87" i="22"/>
  <c r="CQ34" i="23"/>
  <c r="CQ65" i="22"/>
  <c r="CQ475" i="21"/>
  <c r="CO326" i="22"/>
  <c r="CO214" i="23"/>
  <c r="CN8" i="23"/>
  <c r="CN8" i="22"/>
  <c r="CP312" i="21"/>
  <c r="CP205" i="22"/>
  <c r="CP118" i="23"/>
  <c r="CP283" i="21"/>
  <c r="CP78" i="22"/>
  <c r="CQ43" i="22"/>
  <c r="CQ453" i="21"/>
  <c r="CQ314" i="22" s="1"/>
  <c r="CQ96" i="22"/>
  <c r="CQ174" i="21"/>
  <c r="CQ121" i="22" s="1"/>
  <c r="CQ54" i="23"/>
  <c r="CQ91" i="22"/>
  <c r="CQ169" i="21"/>
  <c r="CQ116" i="22" s="1"/>
  <c r="CQ60" i="22"/>
  <c r="CQ470" i="21"/>
  <c r="CQ331" i="22" s="1"/>
  <c r="CQ418" i="21"/>
  <c r="CQ91" i="23"/>
  <c r="CQ172" i="22"/>
  <c r="CQ85" i="23"/>
  <c r="CQ152" i="22"/>
  <c r="CQ207" i="22"/>
  <c r="CQ120" i="23"/>
  <c r="CQ477" i="21"/>
  <c r="CQ36" i="23"/>
  <c r="CQ67" i="22"/>
  <c r="CQ157" i="23"/>
  <c r="CQ244" i="22"/>
  <c r="CQ206" i="22"/>
  <c r="CQ119" i="23"/>
  <c r="CQ109" i="23"/>
  <c r="CQ196" i="22"/>
  <c r="CQ171" i="23"/>
  <c r="CQ258" i="22"/>
  <c r="CQ162" i="21"/>
  <c r="CQ109" i="22" s="1"/>
  <c r="CQ48" i="23"/>
  <c r="CQ84" i="22"/>
  <c r="CQ126" i="23"/>
  <c r="CQ213" i="22"/>
  <c r="CR369" i="21"/>
  <c r="CR355" i="21"/>
  <c r="CR345" i="21"/>
  <c r="CR329" i="21"/>
  <c r="CR301" i="21"/>
  <c r="CR284" i="21"/>
  <c r="CR287" i="21"/>
  <c r="CR292" i="21"/>
  <c r="CR62" i="21"/>
  <c r="CR95" i="21"/>
  <c r="CR151" i="21"/>
  <c r="CR196" i="21" s="1"/>
  <c r="CR138" i="21"/>
  <c r="CR183" i="21" s="1"/>
  <c r="CR132" i="21"/>
  <c r="CR122" i="21"/>
  <c r="CR372" i="21"/>
  <c r="CR356" i="21"/>
  <c r="CR340" i="21"/>
  <c r="CR338" i="21"/>
  <c r="CR317" i="21"/>
  <c r="CR306" i="21"/>
  <c r="CR305" i="21"/>
  <c r="CR296" i="21"/>
  <c r="CR291" i="21"/>
  <c r="CR191" i="21"/>
  <c r="CR128" i="22" s="1"/>
  <c r="CR152" i="21"/>
  <c r="CR197" i="21" s="1"/>
  <c r="CR147" i="21"/>
  <c r="CR192" i="21" s="1"/>
  <c r="CR135" i="21"/>
  <c r="CR124" i="21"/>
  <c r="CR117" i="21"/>
  <c r="CR367" i="21"/>
  <c r="CR337" i="21"/>
  <c r="CR318" i="21"/>
  <c r="CR310" i="21"/>
  <c r="CR293" i="21"/>
  <c r="CR300" i="21"/>
  <c r="CR180" i="21"/>
  <c r="CR127" i="22" s="1"/>
  <c r="CR148" i="21"/>
  <c r="CR193" i="21" s="1"/>
  <c r="CR143" i="21"/>
  <c r="CR188" i="21" s="1"/>
  <c r="CR140" i="21"/>
  <c r="CR185" i="21" s="1"/>
  <c r="CR127" i="21"/>
  <c r="CR118" i="21"/>
  <c r="CR100" i="21"/>
  <c r="CR370" i="21"/>
  <c r="CR353" i="21"/>
  <c r="CR339" i="21"/>
  <c r="CR331" i="21"/>
  <c r="CR319" i="21"/>
  <c r="CR309" i="21"/>
  <c r="CR294" i="21"/>
  <c r="CR288" i="21"/>
  <c r="CR172" i="21"/>
  <c r="CR119" i="22" s="1"/>
  <c r="CR153" i="21"/>
  <c r="CR198" i="21" s="1"/>
  <c r="CR139" i="21"/>
  <c r="CR184" i="21" s="1"/>
  <c r="CR133" i="21"/>
  <c r="CR128" i="21"/>
  <c r="CR114" i="21"/>
  <c r="CR363" i="21"/>
  <c r="CR99" i="21"/>
  <c r="CR70" i="21"/>
  <c r="CR381" i="21"/>
  <c r="CR332" i="21"/>
  <c r="CR302" i="21"/>
  <c r="CR295" i="21"/>
  <c r="CR149" i="21"/>
  <c r="CR194" i="21" s="1"/>
  <c r="CR146" i="21"/>
  <c r="CR136" i="21"/>
  <c r="CR181" i="21" s="1"/>
  <c r="CR123" i="21"/>
  <c r="CR131" i="21"/>
  <c r="CR379" i="21"/>
  <c r="CR97" i="21"/>
  <c r="CR371" i="21"/>
  <c r="CR374" i="21" s="1"/>
  <c r="CR373" i="21"/>
  <c r="CR333" i="21"/>
  <c r="CR324" i="21"/>
  <c r="CR314" i="21"/>
  <c r="CR303" i="21"/>
  <c r="CR15" i="21"/>
  <c r="CR290" i="21"/>
  <c r="CR165" i="21"/>
  <c r="CR112" i="22" s="1"/>
  <c r="CR154" i="21"/>
  <c r="CR199" i="21" s="1"/>
  <c r="CR144" i="21"/>
  <c r="CR189" i="21" s="1"/>
  <c r="CR130" i="21"/>
  <c r="CR125" i="21"/>
  <c r="CR116" i="21"/>
  <c r="CR98" i="21"/>
  <c r="CR354" i="21"/>
  <c r="CR357" i="21" s="1"/>
  <c r="CR335" i="21"/>
  <c r="CR322" i="21"/>
  <c r="CR307" i="21"/>
  <c r="CR289" i="21"/>
  <c r="CR159" i="21"/>
  <c r="CR106" i="22" s="1"/>
  <c r="CR150" i="21"/>
  <c r="CR195" i="21" s="1"/>
  <c r="CR141" i="21"/>
  <c r="CR186" i="21" s="1"/>
  <c r="CR137" i="21"/>
  <c r="CR182" i="21" s="1"/>
  <c r="CR120" i="21"/>
  <c r="CR115" i="21"/>
  <c r="CR129" i="21"/>
  <c r="CR216" i="21"/>
  <c r="CR207" i="21"/>
  <c r="CR93" i="21"/>
  <c r="CR12" i="21"/>
  <c r="CR60" i="21"/>
  <c r="CR78" i="21"/>
  <c r="CR55" i="21"/>
  <c r="CR36" i="21"/>
  <c r="CR47" i="21"/>
  <c r="CR20" i="21"/>
  <c r="CR20" i="22" s="1"/>
  <c r="CR121" i="21"/>
  <c r="CR230" i="21"/>
  <c r="CR267" i="21" s="1"/>
  <c r="CR175" i="22" s="1"/>
  <c r="CR221" i="21"/>
  <c r="CR258" i="21" s="1"/>
  <c r="CR166" i="22" s="1"/>
  <c r="CR208" i="21"/>
  <c r="CR91" i="21"/>
  <c r="CR61" i="21"/>
  <c r="CR79" i="21"/>
  <c r="CR58" i="21"/>
  <c r="CR50" i="21"/>
  <c r="CR26" i="21"/>
  <c r="CR39" i="21"/>
  <c r="CR44" i="21"/>
  <c r="CR347" i="21"/>
  <c r="CR297" i="21"/>
  <c r="CR108" i="21"/>
  <c r="CR231" i="21"/>
  <c r="CR268" i="21" s="1"/>
  <c r="CR176" i="22" s="1"/>
  <c r="CR214" i="21"/>
  <c r="CR204" i="21"/>
  <c r="CR89" i="21"/>
  <c r="CR86" i="21"/>
  <c r="CR68" i="21"/>
  <c r="CR35" i="22" s="1"/>
  <c r="CR54" i="21"/>
  <c r="CR31" i="21"/>
  <c r="CR24" i="21"/>
  <c r="CR46" i="21"/>
  <c r="CR365" i="21"/>
  <c r="CR109" i="21"/>
  <c r="CR229" i="21"/>
  <c r="CR266" i="21" s="1"/>
  <c r="CR174" i="22" s="1"/>
  <c r="CR228" i="21"/>
  <c r="CR265" i="21" s="1"/>
  <c r="CR173" i="22" s="1"/>
  <c r="CR205" i="21"/>
  <c r="CR92" i="21"/>
  <c r="CR84" i="21"/>
  <c r="CR67" i="21"/>
  <c r="CR53" i="21"/>
  <c r="CR27" i="21"/>
  <c r="CR28" i="21"/>
  <c r="CR43" i="21"/>
  <c r="CR420" i="21" s="1"/>
  <c r="CR308" i="21"/>
  <c r="CR232" i="21"/>
  <c r="CR269" i="21" s="1"/>
  <c r="CR177" i="22" s="1"/>
  <c r="CR209" i="21"/>
  <c r="CR212" i="21"/>
  <c r="CR90" i="21"/>
  <c r="CR85" i="21"/>
  <c r="CR244" i="21"/>
  <c r="CR52" i="21"/>
  <c r="CR32" i="21"/>
  <c r="CR25" i="21"/>
  <c r="CR45" i="21"/>
  <c r="CR73" i="21"/>
  <c r="CR227" i="21"/>
  <c r="CR210" i="21"/>
  <c r="CR13" i="21"/>
  <c r="CR75" i="21"/>
  <c r="CR51" i="21"/>
  <c r="CR33" i="21"/>
  <c r="CR40" i="21"/>
  <c r="CR155" i="21"/>
  <c r="CR200" i="21" s="1"/>
  <c r="CR220" i="21"/>
  <c r="CR213" i="21"/>
  <c r="CR264" i="21"/>
  <c r="CR257" i="21"/>
  <c r="CR77" i="21"/>
  <c r="CR56" i="21"/>
  <c r="CR34" i="21"/>
  <c r="CR42" i="21"/>
  <c r="CR76" i="21"/>
  <c r="CR211" i="21"/>
  <c r="CR19" i="21"/>
  <c r="CR19" i="22" s="1"/>
  <c r="CR17" i="21"/>
  <c r="CR352" i="21"/>
  <c r="CR80" i="21"/>
  <c r="CR72" i="21"/>
  <c r="CR18" i="21"/>
  <c r="CR18" i="22" s="1"/>
  <c r="CR142" i="21"/>
  <c r="CR187" i="21" s="1"/>
  <c r="CR82" i="21"/>
  <c r="CR57" i="21"/>
  <c r="CR397" i="21"/>
  <c r="CR291" i="22" s="1"/>
  <c r="CR74" i="21"/>
  <c r="CR35" i="21"/>
  <c r="CR395" i="21"/>
  <c r="CR289" i="22" s="1"/>
  <c r="CR96" i="21"/>
  <c r="CR41" i="21"/>
  <c r="CR396" i="21"/>
  <c r="CR290" i="22" s="1"/>
  <c r="CR394" i="21"/>
  <c r="CR215" i="21"/>
  <c r="CR241" i="22"/>
  <c r="CR228" i="22"/>
  <c r="CR230" i="22"/>
  <c r="CR275" i="22"/>
  <c r="CR237" i="22"/>
  <c r="CR251" i="22"/>
  <c r="CR239" i="22"/>
  <c r="CR235" i="22"/>
  <c r="CR262" i="22"/>
  <c r="CP27" i="23"/>
  <c r="CP38" i="22"/>
  <c r="CP465" i="21"/>
  <c r="CP327" i="22"/>
  <c r="CO9" i="22"/>
  <c r="CO8" i="21"/>
  <c r="CO9" i="23"/>
  <c r="CP409" i="21"/>
  <c r="CO102" i="23"/>
  <c r="CO189" i="22"/>
  <c r="CO439" i="21"/>
  <c r="CO213" i="23"/>
  <c r="CO321" i="22"/>
  <c r="CP25" i="23"/>
  <c r="CP64" i="21"/>
  <c r="CP33" i="22"/>
  <c r="CQ34" i="22"/>
  <c r="CQ66" i="21"/>
  <c r="CQ444" i="21"/>
  <c r="CQ305" i="22" s="1"/>
  <c r="CQ39" i="22"/>
  <c r="CQ449" i="21"/>
  <c r="CQ71" i="21"/>
  <c r="CQ44" i="22"/>
  <c r="CQ454" i="21"/>
  <c r="CQ315" i="22" s="1"/>
  <c r="CQ42" i="22"/>
  <c r="CQ452" i="21"/>
  <c r="CQ313" i="22" s="1"/>
  <c r="CQ248" i="21"/>
  <c r="CQ156" i="22" s="1"/>
  <c r="CQ71" i="23"/>
  <c r="CQ138" i="22"/>
  <c r="CQ30" i="21"/>
  <c r="CQ245" i="21"/>
  <c r="CQ153" i="22" s="1"/>
  <c r="CQ68" i="23"/>
  <c r="CQ135" i="22"/>
  <c r="CQ437" i="21"/>
  <c r="CQ19" i="23"/>
  <c r="CQ27" i="22"/>
  <c r="CQ137" i="23"/>
  <c r="CQ224" i="22"/>
  <c r="CQ225" i="22"/>
  <c r="CQ138" i="23"/>
  <c r="CQ35" i="23"/>
  <c r="CQ66" i="22"/>
  <c r="CQ476" i="21"/>
  <c r="CQ112" i="23"/>
  <c r="CQ199" i="22"/>
  <c r="CQ159" i="23"/>
  <c r="CQ246" i="22"/>
  <c r="CQ299" i="21"/>
  <c r="CQ193" i="22"/>
  <c r="CQ106" i="23"/>
  <c r="CQ177" i="23"/>
  <c r="CQ264" i="22"/>
  <c r="CQ176" i="21"/>
  <c r="CQ56" i="23"/>
  <c r="CQ98" i="22"/>
  <c r="CJ274" i="22"/>
  <c r="CJ187" i="23"/>
  <c r="CJ392" i="21"/>
  <c r="CP197" i="23"/>
  <c r="CP287" i="22"/>
  <c r="CR150" i="23"/>
  <c r="CR154" i="23"/>
  <c r="CR143" i="23"/>
  <c r="CR141" i="23"/>
  <c r="CR188" i="23"/>
  <c r="CR148" i="23"/>
  <c r="CR164" i="23"/>
  <c r="CR175" i="23"/>
  <c r="CR152" i="23"/>
  <c r="CP217" i="23"/>
  <c r="CP335" i="22"/>
  <c r="CP415" i="21"/>
  <c r="CP411" i="21"/>
  <c r="CP123" i="22"/>
  <c r="CP428" i="21"/>
  <c r="CO321" i="21"/>
  <c r="CO131" i="23"/>
  <c r="CO218" i="22"/>
  <c r="CP50" i="22"/>
  <c r="CP29" i="23"/>
  <c r="CP13" i="23"/>
  <c r="CP16" i="22"/>
  <c r="CM274" i="21"/>
  <c r="CM92" i="23"/>
  <c r="CM179" i="22"/>
  <c r="CO22" i="22"/>
  <c r="CO14" i="23"/>
  <c r="CM198" i="23"/>
  <c r="CM293" i="22"/>
  <c r="CP429" i="21"/>
  <c r="CQ166" i="21"/>
  <c r="CQ113" i="22" s="1"/>
  <c r="CQ88" i="22"/>
  <c r="CQ65" i="23"/>
  <c r="CQ66" i="23" s="1"/>
  <c r="CQ132" i="22"/>
  <c r="CQ133" i="22" s="1"/>
  <c r="CQ206" i="21"/>
  <c r="CQ242" i="21"/>
  <c r="CQ108" i="23"/>
  <c r="CQ195" i="22"/>
  <c r="CQ52" i="22"/>
  <c r="CQ128" i="23"/>
  <c r="CQ215" i="22"/>
  <c r="CQ247" i="21"/>
  <c r="CQ155" i="22" s="1"/>
  <c r="CQ70" i="23"/>
  <c r="CQ137" i="22"/>
  <c r="CQ13" i="22"/>
  <c r="CQ45" i="23"/>
  <c r="CQ81" i="22"/>
  <c r="CQ238" i="22"/>
  <c r="CQ151" i="23"/>
  <c r="CQ62" i="22"/>
  <c r="CQ31" i="23"/>
  <c r="CQ160" i="21"/>
  <c r="CQ107" i="22" s="1"/>
  <c r="CQ46" i="23"/>
  <c r="CQ82" i="22"/>
  <c r="CQ122" i="23"/>
  <c r="CQ209" i="22"/>
  <c r="CQ447" i="21"/>
  <c r="CQ26" i="23"/>
  <c r="CQ37" i="22"/>
  <c r="CQ15" i="22"/>
  <c r="CQ12" i="23"/>
  <c r="CQ245" i="22"/>
  <c r="CQ158" i="23"/>
  <c r="CP25" i="22"/>
  <c r="CP17" i="23"/>
  <c r="CP298" i="22"/>
  <c r="CP203" i="23"/>
  <c r="CP204" i="23"/>
  <c r="CP299" i="22"/>
  <c r="CP218" i="23"/>
  <c r="CP336" i="22"/>
  <c r="CP322" i="22"/>
  <c r="CP431" i="21"/>
  <c r="CO282" i="22"/>
  <c r="CO195" i="23"/>
  <c r="CQ47" i="22"/>
  <c r="CQ457" i="21"/>
  <c r="CQ318" i="22" s="1"/>
  <c r="CR215" i="14"/>
  <c r="CP210" i="23"/>
  <c r="CP308" i="22"/>
  <c r="CP430" i="21"/>
  <c r="CQ423" i="21"/>
  <c r="CQ53" i="22"/>
  <c r="CQ57" i="22"/>
  <c r="CQ467" i="21"/>
  <c r="CQ328" i="22" s="1"/>
  <c r="CQ419" i="21"/>
  <c r="CQ97" i="22"/>
  <c r="CQ175" i="21"/>
  <c r="CQ122" i="22" s="1"/>
  <c r="CQ55" i="23"/>
  <c r="CQ28" i="23"/>
  <c r="CQ49" i="22"/>
  <c r="CQ459" i="21"/>
  <c r="CQ417" i="21"/>
  <c r="CQ41" i="22"/>
  <c r="CQ451" i="21"/>
  <c r="CQ312" i="22" s="1"/>
  <c r="CQ246" i="21"/>
  <c r="CQ154" i="22" s="1"/>
  <c r="CQ69" i="23"/>
  <c r="CQ136" i="22"/>
  <c r="CQ168" i="21"/>
  <c r="CQ115" i="22" s="1"/>
  <c r="CQ90" i="22"/>
  <c r="CQ243" i="22"/>
  <c r="CQ156" i="23"/>
  <c r="CQ194" i="22"/>
  <c r="CQ107" i="23"/>
  <c r="CQ473" i="21"/>
  <c r="CQ32" i="23"/>
  <c r="CQ63" i="22"/>
  <c r="CQ161" i="21"/>
  <c r="CQ108" i="22" s="1"/>
  <c r="CQ47" i="23"/>
  <c r="CQ83" i="22"/>
  <c r="CQ103" i="23"/>
  <c r="CQ190" i="22"/>
  <c r="CQ113" i="23"/>
  <c r="CQ200" i="22"/>
  <c r="CQ177" i="21"/>
  <c r="CQ124" i="22" s="1"/>
  <c r="CQ57" i="23"/>
  <c r="CQ99" i="22"/>
  <c r="CP434" i="21"/>
  <c r="CP462" i="21"/>
  <c r="CP323" i="22" s="1"/>
  <c r="CN198" i="23"/>
  <c r="CN293" i="22"/>
  <c r="CQ23" i="21"/>
  <c r="CQ404" i="21"/>
  <c r="CQ316" i="21"/>
  <c r="CQ136" i="23"/>
  <c r="CQ223" i="22"/>
  <c r="CR499" i="20"/>
  <c r="CR495" i="20"/>
  <c r="CR491" i="20"/>
  <c r="CR487" i="20"/>
  <c r="CR483" i="20"/>
  <c r="CR479" i="20"/>
  <c r="CR475" i="20"/>
  <c r="CR471" i="20"/>
  <c r="CR467" i="20"/>
  <c r="CR497" i="20"/>
  <c r="CR493" i="20"/>
  <c r="CR489" i="20"/>
  <c r="CR485" i="20"/>
  <c r="CR481" i="20"/>
  <c r="CR477" i="20"/>
  <c r="CR473" i="20"/>
  <c r="CR469" i="20"/>
  <c r="CR465" i="20"/>
  <c r="CR464" i="20"/>
  <c r="CR460" i="20"/>
  <c r="CR456" i="20"/>
  <c r="CR452" i="20"/>
  <c r="CR448" i="20"/>
  <c r="CR444" i="20"/>
  <c r="CR500" i="20"/>
  <c r="CR492" i="20"/>
  <c r="CR484" i="20"/>
  <c r="CR476" i="20"/>
  <c r="CR468" i="20"/>
  <c r="CR461" i="20"/>
  <c r="CR457" i="20"/>
  <c r="CR453" i="20"/>
  <c r="CR449" i="20"/>
  <c r="CR445" i="20"/>
  <c r="CR494" i="20"/>
  <c r="CR486" i="20"/>
  <c r="CR478" i="20"/>
  <c r="CR470" i="20"/>
  <c r="CR462" i="20"/>
  <c r="CR458" i="20"/>
  <c r="CR454" i="20"/>
  <c r="CR450" i="20"/>
  <c r="CR446" i="20"/>
  <c r="CR442" i="20"/>
  <c r="CR496" i="20"/>
  <c r="CR488" i="20"/>
  <c r="CR480" i="20"/>
  <c r="CR472" i="20"/>
  <c r="CR474" i="20"/>
  <c r="CR443" i="20"/>
  <c r="CR440" i="20"/>
  <c r="CR436" i="20"/>
  <c r="CR498" i="20"/>
  <c r="CR441" i="20"/>
  <c r="CR437" i="20"/>
  <c r="CR482" i="20"/>
  <c r="CR463" i="20"/>
  <c r="CR459" i="20"/>
  <c r="CR438" i="20"/>
  <c r="CR490" i="20"/>
  <c r="CR451" i="20"/>
  <c r="CR439" i="20"/>
  <c r="CR435" i="20"/>
  <c r="CR466" i="20"/>
  <c r="CR430" i="20"/>
  <c r="CR426" i="20"/>
  <c r="CR422" i="20"/>
  <c r="CR418" i="20"/>
  <c r="CR414" i="20"/>
  <c r="CR410" i="20"/>
  <c r="CR406" i="20"/>
  <c r="CR455" i="20"/>
  <c r="CR434" i="20"/>
  <c r="CR431" i="20"/>
  <c r="CR427" i="20"/>
  <c r="CR423" i="20"/>
  <c r="CR419" i="20"/>
  <c r="CR415" i="20"/>
  <c r="CR411" i="20"/>
  <c r="CR447" i="20"/>
  <c r="CR432" i="20"/>
  <c r="CR428" i="20"/>
  <c r="CR424" i="20"/>
  <c r="CR420" i="20"/>
  <c r="CR416" i="20"/>
  <c r="CR412" i="20"/>
  <c r="CR408" i="20"/>
  <c r="CR404" i="20"/>
  <c r="CR425" i="20"/>
  <c r="CR405" i="20"/>
  <c r="CR400" i="20"/>
  <c r="CR396" i="20"/>
  <c r="CR392" i="20"/>
  <c r="CR388" i="20"/>
  <c r="CR384" i="20"/>
  <c r="CR380" i="20"/>
  <c r="CR421" i="20"/>
  <c r="CR417" i="20"/>
  <c r="CR407" i="20"/>
  <c r="CR401" i="20"/>
  <c r="CR397" i="20"/>
  <c r="CR393" i="20"/>
  <c r="CR389" i="20"/>
  <c r="CR385" i="20"/>
  <c r="CR413" i="20"/>
  <c r="CR409" i="20"/>
  <c r="CR402" i="20"/>
  <c r="CR398" i="20"/>
  <c r="CR394" i="20"/>
  <c r="CR390" i="20"/>
  <c r="CR386" i="20"/>
  <c r="CR382" i="20"/>
  <c r="CR378" i="20"/>
  <c r="CR433" i="20"/>
  <c r="CR403" i="20"/>
  <c r="CR399" i="20"/>
  <c r="CR395" i="20"/>
  <c r="CR391" i="20"/>
  <c r="CR387" i="20"/>
  <c r="CR383" i="20"/>
  <c r="CR379" i="20"/>
  <c r="CR375" i="20"/>
  <c r="CR371" i="20"/>
  <c r="CR367" i="20"/>
  <c r="CR363" i="20"/>
  <c r="CR359" i="20"/>
  <c r="CR355" i="20"/>
  <c r="CR351" i="20"/>
  <c r="CR376" i="20"/>
  <c r="CR372" i="20"/>
  <c r="CR368" i="20"/>
  <c r="CR364" i="20"/>
  <c r="CR360" i="20"/>
  <c r="CR356" i="20"/>
  <c r="CR352" i="20"/>
  <c r="CR377" i="20"/>
  <c r="CR373" i="20"/>
  <c r="CR369" i="20"/>
  <c r="CR365" i="20"/>
  <c r="CR361" i="20"/>
  <c r="CR357" i="20"/>
  <c r="CR353" i="20"/>
  <c r="CR429" i="20"/>
  <c r="CR381" i="20"/>
  <c r="CR374" i="20"/>
  <c r="CR370" i="20"/>
  <c r="CR366" i="20"/>
  <c r="CR362" i="20"/>
  <c r="CR358" i="20"/>
  <c r="CR354" i="20"/>
  <c r="CR350" i="20"/>
  <c r="CR346" i="20"/>
  <c r="CR342" i="20"/>
  <c r="CR338" i="20"/>
  <c r="CR334" i="20"/>
  <c r="CR330" i="20"/>
  <c r="CR326" i="20"/>
  <c r="CR347" i="20"/>
  <c r="CR343" i="20"/>
  <c r="CR339" i="20"/>
  <c r="CR335" i="20"/>
  <c r="CR344" i="20"/>
  <c r="CR341" i="20"/>
  <c r="CR327" i="20"/>
  <c r="CR328" i="20"/>
  <c r="CR325" i="20"/>
  <c r="CR321" i="20"/>
  <c r="CR317" i="20"/>
  <c r="CR313" i="20"/>
  <c r="CR309" i="20"/>
  <c r="CR305" i="20"/>
  <c r="CR301" i="20"/>
  <c r="CR297" i="20"/>
  <c r="CR340" i="20"/>
  <c r="CR337" i="20"/>
  <c r="CR329" i="20"/>
  <c r="CR331" i="20"/>
  <c r="CR322" i="20"/>
  <c r="CR318" i="20"/>
  <c r="CR314" i="20"/>
  <c r="CR310" i="20"/>
  <c r="CR306" i="20"/>
  <c r="CR302" i="20"/>
  <c r="CR349" i="20"/>
  <c r="CR336" i="20"/>
  <c r="CR332" i="20"/>
  <c r="CR348" i="20"/>
  <c r="CR345" i="20"/>
  <c r="CR298" i="20"/>
  <c r="CR296" i="20"/>
  <c r="CR293" i="20"/>
  <c r="CR289" i="20"/>
  <c r="CR285" i="20"/>
  <c r="CR281" i="20"/>
  <c r="CR277" i="20"/>
  <c r="CR273" i="20"/>
  <c r="CR269" i="20"/>
  <c r="CR265" i="20"/>
  <c r="CR261" i="20"/>
  <c r="CR257" i="20"/>
  <c r="CR253" i="20"/>
  <c r="CR249" i="20"/>
  <c r="CR245" i="20"/>
  <c r="CR241" i="20"/>
  <c r="CR237" i="20"/>
  <c r="CR319" i="20"/>
  <c r="CR316" i="20"/>
  <c r="CR303" i="20"/>
  <c r="CR290" i="20"/>
  <c r="CR286" i="20"/>
  <c r="CR282" i="20"/>
  <c r="CR278" i="20"/>
  <c r="CR274" i="20"/>
  <c r="CR270" i="20"/>
  <c r="CR266" i="20"/>
  <c r="CR262" i="20"/>
  <c r="CR258" i="20"/>
  <c r="CR254" i="20"/>
  <c r="CR250" i="20"/>
  <c r="CR246" i="20"/>
  <c r="CR242" i="20"/>
  <c r="CR238" i="20"/>
  <c r="CR315" i="20"/>
  <c r="CR312" i="20"/>
  <c r="CR300" i="20"/>
  <c r="CR295" i="20"/>
  <c r="CR291" i="20"/>
  <c r="CR287" i="20"/>
  <c r="CR283" i="20"/>
  <c r="CR279" i="20"/>
  <c r="CR275" i="20"/>
  <c r="CR271" i="20"/>
  <c r="CR267" i="20"/>
  <c r="CR263" i="20"/>
  <c r="CR259" i="20"/>
  <c r="CR255" i="20"/>
  <c r="CR251" i="20"/>
  <c r="CR247" i="20"/>
  <c r="CR243" i="20"/>
  <c r="CR239" i="20"/>
  <c r="CR235" i="20"/>
  <c r="CR333" i="20"/>
  <c r="CR324" i="20"/>
  <c r="CR311" i="20"/>
  <c r="CR308" i="20"/>
  <c r="CR299" i="20"/>
  <c r="CR304" i="20"/>
  <c r="CR292" i="20"/>
  <c r="CR260" i="20"/>
  <c r="CR231" i="20"/>
  <c r="CR227" i="20"/>
  <c r="CR223" i="20"/>
  <c r="CR219" i="20"/>
  <c r="CR215" i="20"/>
  <c r="CR209" i="20"/>
  <c r="CR268" i="20"/>
  <c r="CR323" i="20"/>
  <c r="CR288" i="20"/>
  <c r="CR256" i="20"/>
  <c r="CR240" i="20"/>
  <c r="CR213" i="20"/>
  <c r="CR206" i="20"/>
  <c r="CR203" i="20"/>
  <c r="CR222" i="20"/>
  <c r="CR212" i="20"/>
  <c r="CR320" i="20"/>
  <c r="CR284" i="20"/>
  <c r="CR252" i="20"/>
  <c r="CR232" i="20"/>
  <c r="CR228" i="20"/>
  <c r="CR224" i="20"/>
  <c r="CR220" i="20"/>
  <c r="CR216" i="20"/>
  <c r="CR210" i="20"/>
  <c r="CR226" i="20"/>
  <c r="CR294" i="20"/>
  <c r="CR280" i="20"/>
  <c r="CR248" i="20"/>
  <c r="CR214" i="20"/>
  <c r="CR204" i="20"/>
  <c r="CR230" i="20"/>
  <c r="CR218" i="20"/>
  <c r="CR276" i="20"/>
  <c r="CR244" i="20"/>
  <c r="CR236" i="20"/>
  <c r="CR233" i="20"/>
  <c r="CR229" i="20"/>
  <c r="CR225" i="20"/>
  <c r="CR221" i="20"/>
  <c r="CR217" i="20"/>
  <c r="CR211" i="20"/>
  <c r="CR207" i="20"/>
  <c r="CR307" i="20"/>
  <c r="CR272" i="20"/>
  <c r="CR201" i="20"/>
  <c r="CR234" i="20"/>
  <c r="CR208" i="20"/>
  <c r="CR264" i="20"/>
  <c r="CR202" i="20"/>
  <c r="CR200" i="20"/>
  <c r="CR205" i="20"/>
  <c r="CO262" i="21"/>
  <c r="CO86" i="23"/>
  <c r="CO163" i="22"/>
  <c r="CP263" i="21"/>
  <c r="CP255" i="21"/>
  <c r="CP378" i="21"/>
  <c r="CP82" i="23"/>
  <c r="CP149" i="22"/>
  <c r="CP280" i="21"/>
  <c r="CP272" i="21"/>
  <c r="CP362" i="21"/>
  <c r="CP256" i="21"/>
  <c r="CP134" i="23"/>
  <c r="CP221" i="22"/>
  <c r="CN271" i="21"/>
  <c r="CN89" i="23"/>
  <c r="CN170" i="22"/>
  <c r="CQ46" i="22"/>
  <c r="CQ456" i="21"/>
  <c r="CQ317" i="22" s="1"/>
  <c r="CQ288" i="22"/>
  <c r="CQ393" i="21"/>
  <c r="CQ56" i="22"/>
  <c r="CQ466" i="21"/>
  <c r="CQ88" i="21"/>
  <c r="CQ421" i="21"/>
  <c r="CQ249" i="21"/>
  <c r="CQ157" i="22" s="1"/>
  <c r="CQ72" i="23"/>
  <c r="CQ139" i="22"/>
  <c r="CQ45" i="22"/>
  <c r="CQ455" i="21"/>
  <c r="CQ316" i="22" s="1"/>
  <c r="CQ409" i="21"/>
  <c r="CQ60" i="23"/>
  <c r="CQ102" i="22"/>
  <c r="CQ241" i="21"/>
  <c r="CQ238" i="21"/>
  <c r="CQ64" i="23"/>
  <c r="CQ79" i="23" s="1"/>
  <c r="CQ131" i="22"/>
  <c r="CQ146" i="22" s="1"/>
  <c r="CQ235" i="21"/>
  <c r="CQ222" i="21"/>
  <c r="CQ259" i="21" s="1"/>
  <c r="CQ167" i="22" s="1"/>
  <c r="CQ226" i="21"/>
  <c r="CQ219" i="21"/>
  <c r="CQ218" i="21"/>
  <c r="CQ223" i="21"/>
  <c r="CQ260" i="21" s="1"/>
  <c r="CQ168" i="22" s="1"/>
  <c r="CQ112" i="21"/>
  <c r="CQ79" i="22" s="1"/>
  <c r="CQ43" i="23"/>
  <c r="CQ76" i="22"/>
  <c r="CQ424" i="21"/>
  <c r="CQ178" i="21"/>
  <c r="CQ125" i="22" s="1"/>
  <c r="CQ58" i="23"/>
  <c r="CQ100" i="22"/>
  <c r="CQ253" i="22"/>
  <c r="CQ166" i="23"/>
  <c r="CQ114" i="23"/>
  <c r="CQ201" i="22"/>
  <c r="CQ111" i="23"/>
  <c r="CQ198" i="22"/>
  <c r="CQ167" i="21"/>
  <c r="CQ114" i="22" s="1"/>
  <c r="CQ89" i="22"/>
  <c r="CQ121" i="23"/>
  <c r="CQ208" i="22"/>
  <c r="CQ125" i="23"/>
  <c r="CQ212" i="22"/>
  <c r="CQ259" i="22"/>
  <c r="CQ172" i="23"/>
  <c r="CP222" i="22"/>
  <c r="CP135" i="23"/>
  <c r="CP212" i="23"/>
  <c r="CP320" i="22"/>
  <c r="CM234" i="22"/>
  <c r="CM344" i="21"/>
  <c r="CM147" i="23"/>
  <c r="CN205" i="23"/>
  <c r="CN300" i="22"/>
  <c r="CP403" i="21"/>
  <c r="CP115" i="22"/>
  <c r="CO211" i="23"/>
  <c r="CO309" i="22"/>
  <c r="CO23" i="23"/>
  <c r="CO31" i="22"/>
  <c r="CP219" i="23"/>
  <c r="CP337" i="22"/>
  <c r="CQ252" i="21"/>
  <c r="CQ160" i="22" s="1"/>
  <c r="CQ75" i="23"/>
  <c r="CQ142" i="22"/>
  <c r="CQ186" i="23"/>
  <c r="CQ273" i="22"/>
  <c r="CQ20" i="23"/>
  <c r="CQ28" i="22"/>
  <c r="CQ438" i="21"/>
  <c r="CQ124" i="23"/>
  <c r="CQ211" i="22"/>
  <c r="CS5" i="23"/>
  <c r="CS5" i="22"/>
  <c r="CS157" i="3"/>
  <c r="CS155" i="3"/>
  <c r="CS159" i="3"/>
  <c r="CS161" i="3"/>
  <c r="CS236" i="21" s="1"/>
  <c r="CS273" i="21" s="1"/>
  <c r="CS153" i="3"/>
  <c r="CS7" i="3" s="1"/>
  <c r="CS149" i="3"/>
  <c r="CS151" i="3"/>
  <c r="CS147" i="3"/>
  <c r="CS5" i="21"/>
  <c r="CS139" i="3"/>
  <c r="CS129" i="3"/>
  <c r="CS121" i="3"/>
  <c r="CS118" i="3"/>
  <c r="CS116" i="3"/>
  <c r="CS114" i="3"/>
  <c r="CS112" i="3"/>
  <c r="CS110" i="3"/>
  <c r="CS104" i="3"/>
  <c r="CS83" i="3"/>
  <c r="CS81" i="3"/>
  <c r="CS72" i="3"/>
  <c r="CS70" i="3"/>
  <c r="CS68" i="3"/>
  <c r="CS66" i="3"/>
  <c r="CS64" i="3"/>
  <c r="CS27" i="3"/>
  <c r="CS124" i="3"/>
  <c r="CS107" i="3"/>
  <c r="CS99" i="3"/>
  <c r="CS76" i="3"/>
  <c r="CS61" i="3"/>
  <c r="CS59" i="3"/>
  <c r="CS57" i="3"/>
  <c r="CS55" i="3"/>
  <c r="CS40" i="3"/>
  <c r="CS38" i="3"/>
  <c r="CS36" i="3"/>
  <c r="CS34" i="3"/>
  <c r="CS32" i="3"/>
  <c r="CS137" i="3"/>
  <c r="CS134" i="3"/>
  <c r="CS127" i="3"/>
  <c r="CS102" i="3"/>
  <c r="CS79" i="3"/>
  <c r="CS140" i="3"/>
  <c r="CS130" i="3"/>
  <c r="CS122" i="3"/>
  <c r="CS105" i="3"/>
  <c r="CS95" i="3"/>
  <c r="CS93" i="3"/>
  <c r="CS91" i="3"/>
  <c r="CS89" i="3"/>
  <c r="CS87" i="3"/>
  <c r="CS50" i="3"/>
  <c r="CS48" i="3"/>
  <c r="CS46" i="3"/>
  <c r="CS44" i="3"/>
  <c r="CS42" i="3"/>
  <c r="CS135" i="3"/>
  <c r="CS125" i="3"/>
  <c r="CS117" i="3"/>
  <c r="CS115" i="3"/>
  <c r="CS113" i="3"/>
  <c r="CS111" i="3"/>
  <c r="CS109" i="3"/>
  <c r="CS100" i="3"/>
  <c r="CS84" i="3"/>
  <c r="CS82" i="3"/>
  <c r="CS77" i="3"/>
  <c r="CS73" i="3"/>
  <c r="CS71" i="3"/>
  <c r="CS69" i="3"/>
  <c r="CS67" i="3"/>
  <c r="CS65" i="3"/>
  <c r="CS138" i="3"/>
  <c r="CS132" i="3"/>
  <c r="CS128" i="3"/>
  <c r="CS103" i="3"/>
  <c r="CS80" i="3"/>
  <c r="CS62" i="3"/>
  <c r="CS60" i="3"/>
  <c r="CS58" i="3"/>
  <c r="CS56" i="3"/>
  <c r="CS54" i="3"/>
  <c r="CS39" i="3"/>
  <c r="CS37" i="3"/>
  <c r="CS35" i="3"/>
  <c r="CS33" i="3"/>
  <c r="CS28" i="3"/>
  <c r="CS136" i="3"/>
  <c r="CS133" i="3"/>
  <c r="CS126" i="3"/>
  <c r="CS94" i="3"/>
  <c r="CS20" i="3"/>
  <c r="CS26" i="3"/>
  <c r="CS24" i="3"/>
  <c r="CS21" i="3"/>
  <c r="CS23" i="3"/>
  <c r="CS143" i="3"/>
  <c r="CS88" i="3"/>
  <c r="CS49" i="3"/>
  <c r="CS51" i="3"/>
  <c r="CS25" i="3"/>
  <c r="CS22" i="3"/>
  <c r="CS78" i="3"/>
  <c r="CS43" i="3"/>
  <c r="CS106" i="3"/>
  <c r="CS101" i="3"/>
  <c r="CS92" i="3"/>
  <c r="CS141" i="3"/>
  <c r="CS86" i="3"/>
  <c r="CS47" i="3"/>
  <c r="CS29" i="3"/>
  <c r="CS123" i="3"/>
  <c r="CS98" i="3"/>
  <c r="CS45" i="3"/>
  <c r="CS90" i="3"/>
  <c r="CO171" i="22"/>
  <c r="CO180" i="22"/>
  <c r="CO164" i="22"/>
  <c r="CO272" i="22"/>
  <c r="CO186" i="22"/>
  <c r="CP410" i="21"/>
  <c r="CO200" i="23"/>
  <c r="CO295" i="22"/>
  <c r="CQ422" i="21"/>
  <c r="CQ67" i="23"/>
  <c r="CQ134" i="22"/>
  <c r="CQ411" i="21"/>
  <c r="CQ253" i="21"/>
  <c r="CQ161" i="22" s="1"/>
  <c r="CQ76" i="23"/>
  <c r="CQ143" i="22"/>
  <c r="CQ59" i="22"/>
  <c r="CQ469" i="21"/>
  <c r="CQ330" i="22" s="1"/>
  <c r="CQ49" i="21"/>
  <c r="CQ427" i="21"/>
  <c r="CQ267" i="22"/>
  <c r="CQ180" i="23"/>
  <c r="CQ250" i="21"/>
  <c r="CQ158" i="22" s="1"/>
  <c r="CQ73" i="23"/>
  <c r="CQ140" i="22"/>
  <c r="CQ429" i="21"/>
  <c r="CQ173" i="21"/>
  <c r="CQ120" i="22" s="1"/>
  <c r="CQ53" i="23"/>
  <c r="CQ95" i="22"/>
  <c r="CQ416" i="21"/>
  <c r="CQ38" i="21"/>
  <c r="CQ260" i="22"/>
  <c r="CQ173" i="23"/>
  <c r="CQ127" i="23"/>
  <c r="CQ214" i="22"/>
  <c r="CQ115" i="23"/>
  <c r="CQ202" i="22"/>
  <c r="CQ315" i="21"/>
  <c r="CQ133" i="23"/>
  <c r="CQ220" i="22"/>
  <c r="CI196" i="23"/>
  <c r="CI286" i="22"/>
  <c r="CI386" i="21"/>
  <c r="CK183" i="22"/>
  <c r="CK96" i="23"/>
  <c r="CP412" i="21"/>
  <c r="CP124" i="22"/>
  <c r="CP408" i="21"/>
  <c r="CR4" i="21"/>
  <c r="CR4" i="23"/>
  <c r="CR4" i="22"/>
  <c r="BF4" i="21"/>
  <c r="BF4" i="23"/>
  <c r="BF4" i="22"/>
  <c r="CR3" i="21"/>
  <c r="CR3" i="23"/>
  <c r="CR3" i="22"/>
  <c r="CS14" i="3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4" i="3"/>
  <c r="BG3" i="3"/>
  <c r="CR6" i="20"/>
  <c r="CR4" i="20"/>
  <c r="CT5" i="3"/>
  <c r="CS5" i="14"/>
  <c r="CS5" i="20"/>
  <c r="CP388" i="21" l="1"/>
  <c r="CR419" i="21"/>
  <c r="CQ413" i="21"/>
  <c r="CP407" i="21"/>
  <c r="CR417" i="21"/>
  <c r="CR422" i="21"/>
  <c r="CQ433" i="21"/>
  <c r="CP400" i="21"/>
  <c r="CP399" i="21" s="1"/>
  <c r="CQ415" i="21"/>
  <c r="CR421" i="21"/>
  <c r="CP460" i="21"/>
  <c r="CP200" i="23"/>
  <c r="CP295" i="22"/>
  <c r="CP9" i="23"/>
  <c r="CP9" i="22"/>
  <c r="CP8" i="21"/>
  <c r="CT5" i="22"/>
  <c r="CT5" i="23"/>
  <c r="CT161" i="3"/>
  <c r="CT236" i="21" s="1"/>
  <c r="CT273" i="21" s="1"/>
  <c r="CT157" i="3"/>
  <c r="CT159" i="3"/>
  <c r="CT155" i="3"/>
  <c r="CT149" i="3"/>
  <c r="CT151" i="3"/>
  <c r="CT147" i="3"/>
  <c r="CT153" i="3"/>
  <c r="CT7" i="3" s="1"/>
  <c r="CT124" i="3"/>
  <c r="CT107" i="3"/>
  <c r="CT99" i="3"/>
  <c r="CT76" i="3"/>
  <c r="CT61" i="3"/>
  <c r="CT59" i="3"/>
  <c r="CT57" i="3"/>
  <c r="CT55" i="3"/>
  <c r="CT40" i="3"/>
  <c r="CT38" i="3"/>
  <c r="CT36" i="3"/>
  <c r="CT34" i="3"/>
  <c r="CT32" i="3"/>
  <c r="CT137" i="3"/>
  <c r="CT134" i="3"/>
  <c r="CT127" i="3"/>
  <c r="CT102" i="3"/>
  <c r="CT79" i="3"/>
  <c r="CT29" i="3"/>
  <c r="CT140" i="3"/>
  <c r="CT130" i="3"/>
  <c r="CT122" i="3"/>
  <c r="CT105" i="3"/>
  <c r="CT95" i="3"/>
  <c r="CT93" i="3"/>
  <c r="CT91" i="3"/>
  <c r="CT89" i="3"/>
  <c r="CT87" i="3"/>
  <c r="CT50" i="3"/>
  <c r="CT48" i="3"/>
  <c r="CT46" i="3"/>
  <c r="CT44" i="3"/>
  <c r="CT42" i="3"/>
  <c r="CT135" i="3"/>
  <c r="CT125" i="3"/>
  <c r="CT117" i="3"/>
  <c r="CT115" i="3"/>
  <c r="CT113" i="3"/>
  <c r="CT111" i="3"/>
  <c r="CT109" i="3"/>
  <c r="CT100" i="3"/>
  <c r="CT84" i="3"/>
  <c r="CT82" i="3"/>
  <c r="CT77" i="3"/>
  <c r="CT73" i="3"/>
  <c r="CT71" i="3"/>
  <c r="CT69" i="3"/>
  <c r="CT67" i="3"/>
  <c r="CT65" i="3"/>
  <c r="CT138" i="3"/>
  <c r="CT132" i="3"/>
  <c r="CT128" i="3"/>
  <c r="CT103" i="3"/>
  <c r="CT80" i="3"/>
  <c r="CT62" i="3"/>
  <c r="CT60" i="3"/>
  <c r="CT58" i="3"/>
  <c r="CT56" i="3"/>
  <c r="CT54" i="3"/>
  <c r="CT39" i="3"/>
  <c r="CT37" i="3"/>
  <c r="CT35" i="3"/>
  <c r="CT33" i="3"/>
  <c r="CT28" i="3"/>
  <c r="CT143" i="3"/>
  <c r="CT141" i="3"/>
  <c r="CT123" i="3"/>
  <c r="CT98" i="3"/>
  <c r="CT106" i="3"/>
  <c r="CT20" i="3"/>
  <c r="CT25" i="3"/>
  <c r="CT139" i="3"/>
  <c r="CT129" i="3"/>
  <c r="CT116" i="3"/>
  <c r="CT88" i="3"/>
  <c r="CT66" i="3"/>
  <c r="CT49" i="3"/>
  <c r="CT27" i="3"/>
  <c r="CT21" i="3"/>
  <c r="CT83" i="3"/>
  <c r="CT26" i="3"/>
  <c r="CT24" i="3"/>
  <c r="CT110" i="3"/>
  <c r="CT78" i="3"/>
  <c r="CT43" i="3"/>
  <c r="CT23" i="3"/>
  <c r="CT112" i="3"/>
  <c r="CT45" i="3"/>
  <c r="CT133" i="3"/>
  <c r="CT126" i="3"/>
  <c r="CT94" i="3"/>
  <c r="CT121" i="3"/>
  <c r="CT101" i="3"/>
  <c r="CT92" i="3"/>
  <c r="CT81" i="3"/>
  <c r="CT70" i="3"/>
  <c r="CT136" i="3"/>
  <c r="CT114" i="3"/>
  <c r="CT104" i="3"/>
  <c r="CT86" i="3"/>
  <c r="CT64" i="3"/>
  <c r="CT47" i="3"/>
  <c r="CT5" i="21"/>
  <c r="CT118" i="3"/>
  <c r="CT90" i="3"/>
  <c r="CT68" i="3"/>
  <c r="CT51" i="3"/>
  <c r="CT22" i="3"/>
  <c r="CT72" i="3"/>
  <c r="CQ434" i="21"/>
  <c r="CQ408" i="21"/>
  <c r="CP31" i="22"/>
  <c r="CP23" i="23"/>
  <c r="CR252" i="21"/>
  <c r="CR160" i="22" s="1"/>
  <c r="CR75" i="23"/>
  <c r="CR142" i="22"/>
  <c r="CR17" i="22"/>
  <c r="CR16" i="21"/>
  <c r="CR165" i="22"/>
  <c r="CR88" i="23"/>
  <c r="CR42" i="22"/>
  <c r="CR452" i="21"/>
  <c r="CR313" i="22" s="1"/>
  <c r="CR253" i="22"/>
  <c r="CR166" i="23"/>
  <c r="CR58" i="22"/>
  <c r="CR468" i="21"/>
  <c r="CR329" i="22" s="1"/>
  <c r="CR46" i="23"/>
  <c r="CR82" i="22"/>
  <c r="CR160" i="21"/>
  <c r="CR107" i="22" s="1"/>
  <c r="CR45" i="23"/>
  <c r="CR81" i="22"/>
  <c r="CR128" i="23"/>
  <c r="CR215" i="22"/>
  <c r="CR52" i="23"/>
  <c r="CR94" i="22"/>
  <c r="CR137" i="23"/>
  <c r="CR224" i="22"/>
  <c r="CR111" i="23"/>
  <c r="CR198" i="22"/>
  <c r="CQ431" i="21"/>
  <c r="CP211" i="23"/>
  <c r="CP309" i="22"/>
  <c r="CQ430" i="21"/>
  <c r="CQ11" i="23"/>
  <c r="CQ11" i="22"/>
  <c r="CQ225" i="21"/>
  <c r="CQ234" i="21" s="1"/>
  <c r="CQ237" i="21" s="1"/>
  <c r="CQ78" i="23"/>
  <c r="CQ145" i="22"/>
  <c r="CQ378" i="21"/>
  <c r="CQ280" i="21"/>
  <c r="CQ82" i="23"/>
  <c r="CQ362" i="21"/>
  <c r="CQ255" i="21"/>
  <c r="CQ256" i="21"/>
  <c r="CQ149" i="22"/>
  <c r="CQ272" i="21"/>
  <c r="CQ263" i="21"/>
  <c r="CQ390" i="21"/>
  <c r="CQ284" i="22" s="1"/>
  <c r="CQ410" i="21"/>
  <c r="CQ403" i="21"/>
  <c r="CQ123" i="22"/>
  <c r="CQ16" i="23"/>
  <c r="CQ24" i="22"/>
  <c r="CQ27" i="23"/>
  <c r="CQ38" i="22"/>
  <c r="CO8" i="22"/>
  <c r="CO8" i="23"/>
  <c r="CR288" i="22"/>
  <c r="CR393" i="21"/>
  <c r="CR434" i="21"/>
  <c r="CR91" i="23"/>
  <c r="CR172" i="22"/>
  <c r="CR13" i="22"/>
  <c r="CR85" i="23"/>
  <c r="CR152" i="22"/>
  <c r="CR53" i="22"/>
  <c r="CR245" i="21"/>
  <c r="CR153" i="22" s="1"/>
  <c r="CR68" i="23"/>
  <c r="CR135" i="22"/>
  <c r="CR45" i="22"/>
  <c r="CR455" i="21"/>
  <c r="CR316" i="22" s="1"/>
  <c r="CR51" i="23"/>
  <c r="CR87" i="22"/>
  <c r="CR181" i="23"/>
  <c r="CR268" i="22"/>
  <c r="CR114" i="23"/>
  <c r="CR201" i="22"/>
  <c r="CR173" i="21"/>
  <c r="CR120" i="22" s="1"/>
  <c r="CR53" i="23"/>
  <c r="CR95" i="22"/>
  <c r="CR138" i="23"/>
  <c r="CR225" i="22"/>
  <c r="CR156" i="23"/>
  <c r="CR243" i="22"/>
  <c r="CR110" i="23"/>
  <c r="CR197" i="22"/>
  <c r="CR180" i="23"/>
  <c r="CR267" i="22"/>
  <c r="CR106" i="23"/>
  <c r="CR193" i="22"/>
  <c r="CR299" i="21"/>
  <c r="CQ217" i="23"/>
  <c r="CQ335" i="22"/>
  <c r="CQ402" i="21"/>
  <c r="CL96" i="23"/>
  <c r="CL183" i="22"/>
  <c r="CQ25" i="22"/>
  <c r="CQ17" i="23"/>
  <c r="CS181" i="22"/>
  <c r="CS94" i="23"/>
  <c r="CQ204" i="23"/>
  <c r="CQ299" i="22"/>
  <c r="CQ462" i="21"/>
  <c r="CQ323" i="22" s="1"/>
  <c r="CO328" i="21"/>
  <c r="CO140" i="23"/>
  <c r="CO227" i="22"/>
  <c r="CQ310" i="22"/>
  <c r="CQ448" i="21"/>
  <c r="CR28" i="23"/>
  <c r="CR49" i="22"/>
  <c r="CR459" i="21"/>
  <c r="CR248" i="21"/>
  <c r="CR156" i="22" s="1"/>
  <c r="CR71" i="23"/>
  <c r="CR138" i="22"/>
  <c r="CR250" i="21"/>
  <c r="CR158" i="22" s="1"/>
  <c r="CR73" i="23"/>
  <c r="CR140" i="22"/>
  <c r="CR247" i="21"/>
  <c r="CR155" i="22" s="1"/>
  <c r="CR70" i="23"/>
  <c r="CR137" i="22"/>
  <c r="CR52" i="22"/>
  <c r="CR43" i="23"/>
  <c r="CR76" i="22"/>
  <c r="CR112" i="21"/>
  <c r="CR79" i="22" s="1"/>
  <c r="CR56" i="22"/>
  <c r="CR466" i="21"/>
  <c r="CR88" i="21"/>
  <c r="CR416" i="21"/>
  <c r="CR38" i="21"/>
  <c r="CR437" i="21"/>
  <c r="CR19" i="23"/>
  <c r="CR27" i="22"/>
  <c r="CR260" i="22"/>
  <c r="CR173" i="23"/>
  <c r="CR109" i="23"/>
  <c r="CR196" i="22"/>
  <c r="CR474" i="21"/>
  <c r="CR33" i="23"/>
  <c r="CR64" i="22"/>
  <c r="CR208" i="22"/>
  <c r="CR121" i="23"/>
  <c r="CR100" i="22"/>
  <c r="CR178" i="21"/>
  <c r="CR125" i="22" s="1"/>
  <c r="CR58" i="23"/>
  <c r="CR177" i="23"/>
  <c r="CR264" i="22"/>
  <c r="CR115" i="23"/>
  <c r="CR202" i="22"/>
  <c r="CR167" i="21"/>
  <c r="CR114" i="22" s="1"/>
  <c r="CR89" i="22"/>
  <c r="CR103" i="23"/>
  <c r="CR190" i="22"/>
  <c r="CQ29" i="23"/>
  <c r="CQ50" i="22"/>
  <c r="CL182" i="23"/>
  <c r="CL269" i="22"/>
  <c r="CQ221" i="22"/>
  <c r="CQ134" i="23"/>
  <c r="CQ296" i="22"/>
  <c r="CQ201" i="23"/>
  <c r="CQ30" i="23"/>
  <c r="CQ55" i="22"/>
  <c r="CO271" i="21"/>
  <c r="CO89" i="23"/>
  <c r="CO170" i="22"/>
  <c r="CQ135" i="23"/>
  <c r="CQ222" i="22"/>
  <c r="CQ428" i="21"/>
  <c r="CP426" i="21"/>
  <c r="CM182" i="22"/>
  <c r="CM375" i="21"/>
  <c r="CM95" i="23"/>
  <c r="CM277" i="21"/>
  <c r="CM359" i="21"/>
  <c r="CQ337" i="22"/>
  <c r="CQ219" i="23"/>
  <c r="CR418" i="21"/>
  <c r="CR43" i="22"/>
  <c r="CR453" i="21"/>
  <c r="CR314" i="22" s="1"/>
  <c r="CR57" i="22"/>
  <c r="CR467" i="21"/>
  <c r="CR328" i="22" s="1"/>
  <c r="CR64" i="23"/>
  <c r="CR79" i="23" s="1"/>
  <c r="CR131" i="22"/>
  <c r="CR146" i="22" s="1"/>
  <c r="CR241" i="21"/>
  <c r="CR219" i="21"/>
  <c r="CR222" i="21"/>
  <c r="CR259" i="21" s="1"/>
  <c r="CR167" i="22" s="1"/>
  <c r="CR238" i="21"/>
  <c r="CR223" i="21"/>
  <c r="CR260" i="21" s="1"/>
  <c r="CR168" i="22" s="1"/>
  <c r="CR218" i="21"/>
  <c r="CR226" i="21"/>
  <c r="CR235" i="21"/>
  <c r="CR12" i="22"/>
  <c r="CR11" i="21"/>
  <c r="CR34" i="23"/>
  <c r="CR65" i="22"/>
  <c r="CR475" i="21"/>
  <c r="CR15" i="22"/>
  <c r="CR12" i="23"/>
  <c r="CR186" i="23"/>
  <c r="CR273" i="22"/>
  <c r="CR151" i="23"/>
  <c r="CR238" i="22"/>
  <c r="CR245" i="22"/>
  <c r="CR158" i="23"/>
  <c r="CR162" i="21"/>
  <c r="CR109" i="22" s="1"/>
  <c r="CR48" i="23"/>
  <c r="CR84" i="22"/>
  <c r="CR124" i="23"/>
  <c r="CR211" i="22"/>
  <c r="CR177" i="21"/>
  <c r="CR57" i="23"/>
  <c r="CR99" i="22"/>
  <c r="CR120" i="23"/>
  <c r="CR207" i="22"/>
  <c r="CQ435" i="21"/>
  <c r="CQ322" i="22"/>
  <c r="CO198" i="23"/>
  <c r="CO293" i="22"/>
  <c r="CQ327" i="22"/>
  <c r="CQ465" i="21"/>
  <c r="CN274" i="21"/>
  <c r="CN179" i="22"/>
  <c r="CN92" i="23"/>
  <c r="CP186" i="22"/>
  <c r="CP272" i="22"/>
  <c r="CP180" i="22"/>
  <c r="CP171" i="22"/>
  <c r="CP164" i="22"/>
  <c r="CQ212" i="23"/>
  <c r="CQ320" i="22"/>
  <c r="CP321" i="22"/>
  <c r="CP213" i="23"/>
  <c r="CJ286" i="22"/>
  <c r="CJ196" i="23"/>
  <c r="CJ386" i="21"/>
  <c r="CQ298" i="22"/>
  <c r="CQ203" i="23"/>
  <c r="CO205" i="23"/>
  <c r="CO300" i="22"/>
  <c r="CP326" i="22"/>
  <c r="CP214" i="23"/>
  <c r="CR32" i="23"/>
  <c r="CR63" i="22"/>
  <c r="CR473" i="21"/>
  <c r="CR40" i="22"/>
  <c r="CR450" i="21"/>
  <c r="CR311" i="22" s="1"/>
  <c r="CR72" i="23"/>
  <c r="CR139" i="22"/>
  <c r="CR249" i="21"/>
  <c r="CR157" i="22" s="1"/>
  <c r="CR444" i="21"/>
  <c r="CR305" i="22" s="1"/>
  <c r="CR34" i="22"/>
  <c r="CR66" i="21"/>
  <c r="CR423" i="21"/>
  <c r="CR251" i="21"/>
  <c r="CR159" i="22" s="1"/>
  <c r="CR74" i="23"/>
  <c r="CR141" i="22"/>
  <c r="CR427" i="21"/>
  <c r="CR49" i="21"/>
  <c r="CR166" i="21"/>
  <c r="CR113" i="22" s="1"/>
  <c r="CR88" i="22"/>
  <c r="CR60" i="22"/>
  <c r="CR470" i="21"/>
  <c r="CR331" i="22" s="1"/>
  <c r="CR161" i="21"/>
  <c r="CR108" i="22" s="1"/>
  <c r="CR47" i="23"/>
  <c r="CR83" i="22"/>
  <c r="CR122" i="23"/>
  <c r="CR209" i="22"/>
  <c r="CR176" i="21"/>
  <c r="CR56" i="23"/>
  <c r="CR98" i="22"/>
  <c r="CR91" i="22"/>
  <c r="CR169" i="21"/>
  <c r="CR116" i="22" s="1"/>
  <c r="CR125" i="23"/>
  <c r="CR212" i="22"/>
  <c r="CP102" i="23"/>
  <c r="CP189" i="22"/>
  <c r="CP439" i="21"/>
  <c r="CQ218" i="23"/>
  <c r="CQ336" i="22"/>
  <c r="CN147" i="23"/>
  <c r="CN234" i="22"/>
  <c r="CN344" i="21"/>
  <c r="CQ405" i="21"/>
  <c r="CQ117" i="22"/>
  <c r="CL380" i="21"/>
  <c r="CL174" i="23"/>
  <c r="CL261" i="22"/>
  <c r="CK187" i="23"/>
  <c r="CK274" i="22"/>
  <c r="CK392" i="21"/>
  <c r="CS215" i="14"/>
  <c r="CS352" i="21"/>
  <c r="CS347" i="21"/>
  <c r="CS324" i="21"/>
  <c r="CS303" i="21"/>
  <c r="CS15" i="21"/>
  <c r="CS295" i="21"/>
  <c r="CS300" i="21"/>
  <c r="CS147" i="21"/>
  <c r="CS192" i="21" s="1"/>
  <c r="CS136" i="21"/>
  <c r="CS181" i="21" s="1"/>
  <c r="CS125" i="21"/>
  <c r="CS117" i="21"/>
  <c r="CS100" i="21"/>
  <c r="CS331" i="21"/>
  <c r="CS322" i="21"/>
  <c r="CS302" i="21"/>
  <c r="CS287" i="21"/>
  <c r="CS294" i="21"/>
  <c r="CS288" i="21"/>
  <c r="CS153" i="21"/>
  <c r="CS198" i="21" s="1"/>
  <c r="CS144" i="21"/>
  <c r="CS189" i="21" s="1"/>
  <c r="CS141" i="21"/>
  <c r="CS186" i="21" s="1"/>
  <c r="CS131" i="21"/>
  <c r="CS118" i="21"/>
  <c r="CS379" i="21"/>
  <c r="CS99" i="21"/>
  <c r="CS369" i="21"/>
  <c r="CS381" i="21"/>
  <c r="CS355" i="21"/>
  <c r="CS333" i="21"/>
  <c r="CS314" i="21"/>
  <c r="CS301" i="21"/>
  <c r="CS297" i="21"/>
  <c r="CS290" i="21"/>
  <c r="CS191" i="21"/>
  <c r="CS128" i="22" s="1"/>
  <c r="CS149" i="21"/>
  <c r="CS194" i="21" s="1"/>
  <c r="CS140" i="21"/>
  <c r="CS185" i="21" s="1"/>
  <c r="CS142" i="21"/>
  <c r="CS187" i="21" s="1"/>
  <c r="CS122" i="21"/>
  <c r="CS129" i="21"/>
  <c r="CS363" i="21"/>
  <c r="CS98" i="21"/>
  <c r="CS70" i="21"/>
  <c r="CS373" i="21"/>
  <c r="CS354" i="21"/>
  <c r="CS357" i="21" s="1"/>
  <c r="CS335" i="21"/>
  <c r="CS310" i="21"/>
  <c r="CS292" i="21"/>
  <c r="CS95" i="21"/>
  <c r="CS180" i="21"/>
  <c r="CS127" i="22" s="1"/>
  <c r="CS159" i="21"/>
  <c r="CS106" i="22" s="1"/>
  <c r="CS154" i="21"/>
  <c r="CS199" i="21" s="1"/>
  <c r="CS148" i="21"/>
  <c r="CS193" i="21" s="1"/>
  <c r="CS137" i="21"/>
  <c r="CS182" i="21" s="1"/>
  <c r="CS128" i="21"/>
  <c r="CS121" i="21"/>
  <c r="CS97" i="21"/>
  <c r="CS372" i="21"/>
  <c r="CS365" i="21"/>
  <c r="CS338" i="21"/>
  <c r="CS332" i="21"/>
  <c r="CS309" i="21"/>
  <c r="CS291" i="21"/>
  <c r="CS172" i="21"/>
  <c r="CS119" i="22" s="1"/>
  <c r="CS165" i="21"/>
  <c r="CS112" i="22" s="1"/>
  <c r="CS150" i="21"/>
  <c r="CS195" i="21" s="1"/>
  <c r="CS152" i="21"/>
  <c r="CS197" i="21" s="1"/>
  <c r="CS143" i="21"/>
  <c r="CS188" i="21" s="1"/>
  <c r="CS123" i="21"/>
  <c r="CS116" i="21"/>
  <c r="CS370" i="21"/>
  <c r="CS356" i="21"/>
  <c r="CS337" i="21"/>
  <c r="CS329" i="21"/>
  <c r="CS317" i="21"/>
  <c r="CS306" i="21"/>
  <c r="CS296" i="21"/>
  <c r="CS96" i="21"/>
  <c r="CS155" i="21"/>
  <c r="CS200" i="21" s="1"/>
  <c r="CS132" i="21"/>
  <c r="CS130" i="21"/>
  <c r="CS135" i="21"/>
  <c r="CS115" i="21"/>
  <c r="CS371" i="21"/>
  <c r="CS374" i="21" s="1"/>
  <c r="CS353" i="21"/>
  <c r="CS340" i="21"/>
  <c r="CS318" i="21"/>
  <c r="CS308" i="21"/>
  <c r="CS284" i="21"/>
  <c r="CS293" i="21"/>
  <c r="CS62" i="21"/>
  <c r="CS151" i="21"/>
  <c r="CS196" i="21" s="1"/>
  <c r="CS139" i="21"/>
  <c r="CS184" i="21" s="1"/>
  <c r="CS127" i="21"/>
  <c r="CS120" i="21"/>
  <c r="CS114" i="21"/>
  <c r="CS367" i="21"/>
  <c r="CS230" i="21"/>
  <c r="CS267" i="21" s="1"/>
  <c r="CS175" i="22" s="1"/>
  <c r="CS211" i="21"/>
  <c r="CS214" i="21"/>
  <c r="CS93" i="21"/>
  <c r="CS85" i="21"/>
  <c r="CS75" i="21"/>
  <c r="CS50" i="21"/>
  <c r="CS33" i="21"/>
  <c r="CS45" i="21"/>
  <c r="CS18" i="21"/>
  <c r="CS18" i="22" s="1"/>
  <c r="CS146" i="21"/>
  <c r="CS228" i="21"/>
  <c r="CS265" i="21" s="1"/>
  <c r="CS173" i="22" s="1"/>
  <c r="CS212" i="21"/>
  <c r="CS264" i="21"/>
  <c r="CS257" i="21"/>
  <c r="CS80" i="21"/>
  <c r="CS58" i="21"/>
  <c r="CS57" i="21"/>
  <c r="CS24" i="21"/>
  <c r="CS34" i="21"/>
  <c r="CS46" i="21"/>
  <c r="CS133" i="21"/>
  <c r="CS220" i="21"/>
  <c r="CS207" i="21"/>
  <c r="CS82" i="21"/>
  <c r="CS60" i="21"/>
  <c r="CS79" i="21"/>
  <c r="CS53" i="21"/>
  <c r="CS25" i="21"/>
  <c r="CS35" i="21"/>
  <c r="CS47" i="21"/>
  <c r="CS72" i="21"/>
  <c r="CS319" i="21"/>
  <c r="CS138" i="21"/>
  <c r="CS183" i="21" s="1"/>
  <c r="CS215" i="21"/>
  <c r="CS210" i="21"/>
  <c r="CS12" i="21"/>
  <c r="CS61" i="21"/>
  <c r="CS78" i="21"/>
  <c r="CS52" i="21"/>
  <c r="CS124" i="21"/>
  <c r="CS221" i="21"/>
  <c r="CS258" i="21" s="1"/>
  <c r="CS166" i="22" s="1"/>
  <c r="CS209" i="21"/>
  <c r="CS91" i="21"/>
  <c r="CS13" i="21"/>
  <c r="CS68" i="21"/>
  <c r="CS35" i="22" s="1"/>
  <c r="CS244" i="21"/>
  <c r="CS51" i="21"/>
  <c r="CS27" i="21"/>
  <c r="CS41" i="21"/>
  <c r="CS418" i="21" s="1"/>
  <c r="CS39" i="21"/>
  <c r="CS76" i="21"/>
  <c r="CS74" i="21"/>
  <c r="CS345" i="21"/>
  <c r="CS339" i="21"/>
  <c r="CS232" i="21"/>
  <c r="CS269" i="21" s="1"/>
  <c r="CS177" i="22" s="1"/>
  <c r="CS227" i="21"/>
  <c r="CS208" i="21"/>
  <c r="CS92" i="21"/>
  <c r="CS67" i="21"/>
  <c r="CS55" i="21"/>
  <c r="CS28" i="21"/>
  <c r="CS42" i="21"/>
  <c r="CS289" i="21"/>
  <c r="CS109" i="21"/>
  <c r="CS231" i="21"/>
  <c r="CS268" i="21" s="1"/>
  <c r="CS176" i="22" s="1"/>
  <c r="CS216" i="21"/>
  <c r="CS204" i="21"/>
  <c r="CS90" i="21"/>
  <c r="CS86" i="21"/>
  <c r="CS54" i="21"/>
  <c r="CS31" i="21"/>
  <c r="CS43" i="21"/>
  <c r="CS108" i="21"/>
  <c r="CS40" i="21"/>
  <c r="CS229" i="21"/>
  <c r="CS266" i="21" s="1"/>
  <c r="CS174" i="22" s="1"/>
  <c r="CS56" i="21"/>
  <c r="CS44" i="21"/>
  <c r="CS305" i="21"/>
  <c r="CS213" i="21"/>
  <c r="CS36" i="21"/>
  <c r="CS20" i="21"/>
  <c r="CS20" i="22" s="1"/>
  <c r="CS205" i="21"/>
  <c r="CS84" i="21"/>
  <c r="CS397" i="21"/>
  <c r="CS291" i="22" s="1"/>
  <c r="CS73" i="21"/>
  <c r="CS17" i="21"/>
  <c r="CS307" i="21"/>
  <c r="CS77" i="21"/>
  <c r="CS19" i="21"/>
  <c r="CS19" i="22" s="1"/>
  <c r="CS396" i="21"/>
  <c r="CS290" i="22" s="1"/>
  <c r="CS89" i="21"/>
  <c r="CS26" i="21"/>
  <c r="CS32" i="21"/>
  <c r="CS395" i="21"/>
  <c r="CS289" i="22" s="1"/>
  <c r="CS394" i="21"/>
  <c r="CM364" i="21"/>
  <c r="CM163" i="23"/>
  <c r="CM250" i="22"/>
  <c r="CP93" i="23"/>
  <c r="CP185" i="23"/>
  <c r="CP99" i="23"/>
  <c r="CP90" i="23"/>
  <c r="CP87" i="23"/>
  <c r="CQ401" i="21"/>
  <c r="CQ400" i="21" s="1"/>
  <c r="CQ308" i="22"/>
  <c r="CQ210" i="23"/>
  <c r="CQ64" i="21"/>
  <c r="CQ33" i="22"/>
  <c r="CQ25" i="23"/>
  <c r="CR39" i="22"/>
  <c r="CR449" i="21"/>
  <c r="CR71" i="21"/>
  <c r="CR136" i="22"/>
  <c r="CR246" i="21"/>
  <c r="CR154" i="22" s="1"/>
  <c r="CR69" i="23"/>
  <c r="CR51" i="22"/>
  <c r="CR83" i="21"/>
  <c r="CR461" i="21"/>
  <c r="CR23" i="21"/>
  <c r="CR401" i="21"/>
  <c r="CR67" i="23"/>
  <c r="CR134" i="22"/>
  <c r="CR170" i="21"/>
  <c r="CR117" i="22" s="1"/>
  <c r="CR92" i="22"/>
  <c r="CR133" i="23"/>
  <c r="CR220" i="22"/>
  <c r="CR315" i="21"/>
  <c r="CR90" i="22"/>
  <c r="CR168" i="21"/>
  <c r="CR115" i="22" s="1"/>
  <c r="CR447" i="21"/>
  <c r="CR26" i="23"/>
  <c r="CR37" i="22"/>
  <c r="CR206" i="22"/>
  <c r="CR119" i="23"/>
  <c r="CR60" i="23"/>
  <c r="CR102" i="22"/>
  <c r="CR136" i="23"/>
  <c r="CR223" i="22"/>
  <c r="CR316" i="21"/>
  <c r="CQ13" i="23"/>
  <c r="CQ16" i="22"/>
  <c r="CS499" i="20"/>
  <c r="CS495" i="20"/>
  <c r="CS491" i="20"/>
  <c r="CS487" i="20"/>
  <c r="CS483" i="20"/>
  <c r="CS479" i="20"/>
  <c r="CS475" i="20"/>
  <c r="CS471" i="20"/>
  <c r="CS467" i="20"/>
  <c r="CS500" i="20"/>
  <c r="CS496" i="20"/>
  <c r="CS492" i="20"/>
  <c r="CS488" i="20"/>
  <c r="CS484" i="20"/>
  <c r="CS480" i="20"/>
  <c r="CS476" i="20"/>
  <c r="CS472" i="20"/>
  <c r="CS468" i="20"/>
  <c r="CS497" i="20"/>
  <c r="CS493" i="20"/>
  <c r="CS489" i="20"/>
  <c r="CS485" i="20"/>
  <c r="CS481" i="20"/>
  <c r="CS477" i="20"/>
  <c r="CS473" i="20"/>
  <c r="CS469" i="20"/>
  <c r="CS465" i="20"/>
  <c r="CS461" i="20"/>
  <c r="CS457" i="20"/>
  <c r="CS453" i="20"/>
  <c r="CS449" i="20"/>
  <c r="CS445" i="20"/>
  <c r="CS494" i="20"/>
  <c r="CS486" i="20"/>
  <c r="CS478" i="20"/>
  <c r="CS470" i="20"/>
  <c r="CS462" i="20"/>
  <c r="CS458" i="20"/>
  <c r="CS454" i="20"/>
  <c r="CS450" i="20"/>
  <c r="CS446" i="20"/>
  <c r="CS442" i="20"/>
  <c r="CS463" i="20"/>
  <c r="CS459" i="20"/>
  <c r="CS455" i="20"/>
  <c r="CS451" i="20"/>
  <c r="CS447" i="20"/>
  <c r="CS443" i="20"/>
  <c r="CS498" i="20"/>
  <c r="CS464" i="20"/>
  <c r="CS441" i="20"/>
  <c r="CS437" i="20"/>
  <c r="CS482" i="20"/>
  <c r="CS460" i="20"/>
  <c r="CS456" i="20"/>
  <c r="CS466" i="20"/>
  <c r="CS452" i="20"/>
  <c r="CS444" i="20"/>
  <c r="CS439" i="20"/>
  <c r="CS430" i="20"/>
  <c r="CS426" i="20"/>
  <c r="CS422" i="20"/>
  <c r="CS418" i="20"/>
  <c r="CS414" i="20"/>
  <c r="CS410" i="20"/>
  <c r="CS406" i="20"/>
  <c r="CS448" i="20"/>
  <c r="CS474" i="20"/>
  <c r="CS440" i="20"/>
  <c r="CS435" i="20"/>
  <c r="CS434" i="20"/>
  <c r="CS431" i="20"/>
  <c r="CS427" i="20"/>
  <c r="CS423" i="20"/>
  <c r="CS419" i="20"/>
  <c r="CS415" i="20"/>
  <c r="CS411" i="20"/>
  <c r="CS407" i="20"/>
  <c r="CS403" i="20"/>
  <c r="CS490" i="20"/>
  <c r="CS436" i="20"/>
  <c r="CS432" i="20"/>
  <c r="CS428" i="20"/>
  <c r="CS424" i="20"/>
  <c r="CS420" i="20"/>
  <c r="CS416" i="20"/>
  <c r="CS412" i="20"/>
  <c r="CS408" i="20"/>
  <c r="CS404" i="20"/>
  <c r="CS421" i="20"/>
  <c r="CS438" i="20"/>
  <c r="CS417" i="20"/>
  <c r="CS401" i="20"/>
  <c r="CS397" i="20"/>
  <c r="CS393" i="20"/>
  <c r="CS389" i="20"/>
  <c r="CS385" i="20"/>
  <c r="CS381" i="20"/>
  <c r="CS377" i="20"/>
  <c r="CS413" i="20"/>
  <c r="CS409" i="20"/>
  <c r="CS402" i="20"/>
  <c r="CS398" i="20"/>
  <c r="CS394" i="20"/>
  <c r="CS390" i="20"/>
  <c r="CS386" i="20"/>
  <c r="CS429" i="20"/>
  <c r="CS378" i="20"/>
  <c r="CS433" i="20"/>
  <c r="CS383" i="20"/>
  <c r="CS380" i="20"/>
  <c r="CS376" i="20"/>
  <c r="CS372" i="20"/>
  <c r="CS368" i="20"/>
  <c r="CS364" i="20"/>
  <c r="CS360" i="20"/>
  <c r="CS356" i="20"/>
  <c r="CS352" i="20"/>
  <c r="CS405" i="20"/>
  <c r="CS384" i="20"/>
  <c r="CS382" i="20"/>
  <c r="CS373" i="20"/>
  <c r="CS425" i="20"/>
  <c r="CS379" i="20"/>
  <c r="CS375" i="20"/>
  <c r="CS363" i="20"/>
  <c r="CS358" i="20"/>
  <c r="CS350" i="20"/>
  <c r="CS346" i="20"/>
  <c r="CS342" i="20"/>
  <c r="CS338" i="20"/>
  <c r="CS334" i="20"/>
  <c r="CS330" i="20"/>
  <c r="CS326" i="20"/>
  <c r="CS395" i="20"/>
  <c r="CS388" i="20"/>
  <c r="CS369" i="20"/>
  <c r="CS353" i="20"/>
  <c r="CS374" i="20"/>
  <c r="CS370" i="20"/>
  <c r="CS359" i="20"/>
  <c r="CS354" i="20"/>
  <c r="CS347" i="20"/>
  <c r="CS343" i="20"/>
  <c r="CS339" i="20"/>
  <c r="CS335" i="20"/>
  <c r="CS331" i="20"/>
  <c r="CS327" i="20"/>
  <c r="CS399" i="20"/>
  <c r="CS392" i="20"/>
  <c r="CS365" i="20"/>
  <c r="CS371" i="20"/>
  <c r="CS366" i="20"/>
  <c r="CS355" i="20"/>
  <c r="CS348" i="20"/>
  <c r="CS344" i="20"/>
  <c r="CS340" i="20"/>
  <c r="CS336" i="20"/>
  <c r="CS332" i="20"/>
  <c r="CS328" i="20"/>
  <c r="CS367" i="20"/>
  <c r="CS362" i="20"/>
  <c r="CS351" i="20"/>
  <c r="CS349" i="20"/>
  <c r="CS345" i="20"/>
  <c r="CS341" i="20"/>
  <c r="CS337" i="20"/>
  <c r="CS333" i="20"/>
  <c r="CS329" i="20"/>
  <c r="CS325" i="20"/>
  <c r="CS321" i="20"/>
  <c r="CS317" i="20"/>
  <c r="CS313" i="20"/>
  <c r="CS309" i="20"/>
  <c r="CS305" i="20"/>
  <c r="CS301" i="20"/>
  <c r="CS322" i="20"/>
  <c r="CS318" i="20"/>
  <c r="CS314" i="20"/>
  <c r="CS310" i="20"/>
  <c r="CS306" i="20"/>
  <c r="CS302" i="20"/>
  <c r="CS298" i="20"/>
  <c r="CS294" i="20"/>
  <c r="CS387" i="20"/>
  <c r="CS396" i="20"/>
  <c r="CS323" i="20"/>
  <c r="CS319" i="20"/>
  <c r="CS315" i="20"/>
  <c r="CS311" i="20"/>
  <c r="CS307" i="20"/>
  <c r="CS303" i="20"/>
  <c r="CS299" i="20"/>
  <c r="CS295" i="20"/>
  <c r="CS324" i="20"/>
  <c r="CS320" i="20"/>
  <c r="CS316" i="20"/>
  <c r="CS312" i="20"/>
  <c r="CS308" i="20"/>
  <c r="CS304" i="20"/>
  <c r="CS300" i="20"/>
  <c r="CS296" i="20"/>
  <c r="CS400" i="20"/>
  <c r="CS290" i="20"/>
  <c r="CS286" i="20"/>
  <c r="CS282" i="20"/>
  <c r="CS278" i="20"/>
  <c r="CS274" i="20"/>
  <c r="CS270" i="20"/>
  <c r="CS266" i="20"/>
  <c r="CS262" i="20"/>
  <c r="CS258" i="20"/>
  <c r="CS254" i="20"/>
  <c r="CS250" i="20"/>
  <c r="CS246" i="20"/>
  <c r="CS242" i="20"/>
  <c r="CS238" i="20"/>
  <c r="CS361" i="20"/>
  <c r="CS357" i="20"/>
  <c r="CS291" i="20"/>
  <c r="CS287" i="20"/>
  <c r="CS283" i="20"/>
  <c r="CS279" i="20"/>
  <c r="CS275" i="20"/>
  <c r="CS271" i="20"/>
  <c r="CS267" i="20"/>
  <c r="CS263" i="20"/>
  <c r="CS259" i="20"/>
  <c r="CS255" i="20"/>
  <c r="CS251" i="20"/>
  <c r="CS247" i="20"/>
  <c r="CS243" i="20"/>
  <c r="CS239" i="20"/>
  <c r="CS235" i="20"/>
  <c r="CS297" i="20"/>
  <c r="CS391" i="20"/>
  <c r="CS292" i="20"/>
  <c r="CS288" i="20"/>
  <c r="CS284" i="20"/>
  <c r="CS280" i="20"/>
  <c r="CS276" i="20"/>
  <c r="CS272" i="20"/>
  <c r="CS268" i="20"/>
  <c r="CS264" i="20"/>
  <c r="CS260" i="20"/>
  <c r="CS256" i="20"/>
  <c r="CS252" i="20"/>
  <c r="CS248" i="20"/>
  <c r="CS244" i="20"/>
  <c r="CS285" i="20"/>
  <c r="CS253" i="20"/>
  <c r="CS240" i="20"/>
  <c r="CS213" i="20"/>
  <c r="CS206" i="20"/>
  <c r="CS203" i="20"/>
  <c r="CS261" i="20"/>
  <c r="CS281" i="20"/>
  <c r="CS249" i="20"/>
  <c r="CS232" i="20"/>
  <c r="CS228" i="20"/>
  <c r="CS224" i="20"/>
  <c r="CS220" i="20"/>
  <c r="CS216" i="20"/>
  <c r="CS210" i="20"/>
  <c r="CS277" i="20"/>
  <c r="CS245" i="20"/>
  <c r="CS214" i="20"/>
  <c r="CS204" i="20"/>
  <c r="CS293" i="20"/>
  <c r="CS202" i="20"/>
  <c r="CS273" i="20"/>
  <c r="CS241" i="20"/>
  <c r="CS236" i="20"/>
  <c r="CS233" i="20"/>
  <c r="CS229" i="20"/>
  <c r="CS225" i="20"/>
  <c r="CS221" i="20"/>
  <c r="CS217" i="20"/>
  <c r="CS211" i="20"/>
  <c r="CS207" i="20"/>
  <c r="CS205" i="20"/>
  <c r="CS200" i="20"/>
  <c r="CS269" i="20"/>
  <c r="CS201" i="20"/>
  <c r="CS265" i="20"/>
  <c r="CS237" i="20"/>
  <c r="CS234" i="20"/>
  <c r="CS230" i="20"/>
  <c r="CS226" i="20"/>
  <c r="CS222" i="20"/>
  <c r="CS218" i="20"/>
  <c r="CS212" i="20"/>
  <c r="CS208" i="20"/>
  <c r="CS289" i="20"/>
  <c r="CS223" i="20"/>
  <c r="CS231" i="20"/>
  <c r="CS215" i="20"/>
  <c r="CS227" i="20"/>
  <c r="CS209" i="20"/>
  <c r="CS257" i="20"/>
  <c r="CS219" i="20"/>
  <c r="CI193" i="23"/>
  <c r="CI280" i="22"/>
  <c r="CQ18" i="23"/>
  <c r="CQ26" i="22"/>
  <c r="CS262" i="22"/>
  <c r="CS251" i="22"/>
  <c r="CS237" i="22"/>
  <c r="CS235" i="22"/>
  <c r="CS228" i="22"/>
  <c r="CS230" i="22"/>
  <c r="CS275" i="22"/>
  <c r="CS239" i="22"/>
  <c r="CS241" i="22"/>
  <c r="CQ197" i="23"/>
  <c r="CQ287" i="22"/>
  <c r="CQ15" i="23"/>
  <c r="CQ22" i="21"/>
  <c r="CQ23" i="22"/>
  <c r="CQ463" i="21"/>
  <c r="CQ324" i="22" s="1"/>
  <c r="CQ83" i="23"/>
  <c r="CQ84" i="23" s="1"/>
  <c r="CQ243" i="21"/>
  <c r="CQ150" i="22"/>
  <c r="CQ151" i="22" s="1"/>
  <c r="CP201" i="23"/>
  <c r="CP296" i="22"/>
  <c r="CQ205" i="22"/>
  <c r="CQ118" i="23"/>
  <c r="CQ312" i="21"/>
  <c r="CR47" i="22"/>
  <c r="CR457" i="21"/>
  <c r="CR318" i="22" s="1"/>
  <c r="CR433" i="21"/>
  <c r="CR59" i="22"/>
  <c r="CR469" i="21"/>
  <c r="CR330" i="22" s="1"/>
  <c r="CR408" i="21"/>
  <c r="CR30" i="21"/>
  <c r="CR75" i="22"/>
  <c r="CR111" i="21"/>
  <c r="CR389" i="21" s="1"/>
  <c r="CR42" i="23"/>
  <c r="CR46" i="22"/>
  <c r="CR456" i="21"/>
  <c r="CR317" i="22" s="1"/>
  <c r="CR424" i="21"/>
  <c r="CR253" i="21"/>
  <c r="CR161" i="22" s="1"/>
  <c r="CR76" i="23"/>
  <c r="CR143" i="22"/>
  <c r="CR195" i="22"/>
  <c r="CR108" i="23"/>
  <c r="CR175" i="21"/>
  <c r="CR55" i="23"/>
  <c r="CR97" i="22"/>
  <c r="CR35" i="23"/>
  <c r="CR476" i="21"/>
  <c r="CR66" i="22"/>
  <c r="CR107" i="23"/>
  <c r="CR194" i="22"/>
  <c r="CR36" i="23"/>
  <c r="CR67" i="22"/>
  <c r="CR477" i="21"/>
  <c r="CR199" i="22"/>
  <c r="CR112" i="23"/>
  <c r="CR157" i="23"/>
  <c r="CR244" i="22"/>
  <c r="CR31" i="23"/>
  <c r="CR62" i="22"/>
  <c r="CR172" i="23"/>
  <c r="CR259" i="22"/>
  <c r="CP14" i="23"/>
  <c r="CP22" i="22"/>
  <c r="CP282" i="22"/>
  <c r="CP195" i="23"/>
  <c r="CS150" i="23"/>
  <c r="CS188" i="23"/>
  <c r="CS154" i="23"/>
  <c r="CS152" i="23"/>
  <c r="CS175" i="23"/>
  <c r="CS141" i="23"/>
  <c r="CS143" i="23"/>
  <c r="CS148" i="23"/>
  <c r="CS164" i="23"/>
  <c r="CP86" i="23"/>
  <c r="CP163" i="22"/>
  <c r="CP262" i="21"/>
  <c r="CQ216" i="23"/>
  <c r="CQ334" i="22"/>
  <c r="CQ412" i="21"/>
  <c r="CR451" i="21"/>
  <c r="CR312" i="22" s="1"/>
  <c r="CR41" i="22"/>
  <c r="CR171" i="23"/>
  <c r="CR258" i="22"/>
  <c r="CR44" i="22"/>
  <c r="CR454" i="21"/>
  <c r="CR315" i="22" s="1"/>
  <c r="CR428" i="21"/>
  <c r="CR127" i="23"/>
  <c r="CR214" i="22"/>
  <c r="CR242" i="21"/>
  <c r="CR65" i="23"/>
  <c r="CR66" i="23" s="1"/>
  <c r="CR132" i="22"/>
  <c r="CR133" i="22" s="1"/>
  <c r="CR206" i="21"/>
  <c r="CR116" i="23"/>
  <c r="CR203" i="22"/>
  <c r="CR20" i="23"/>
  <c r="CR438" i="21"/>
  <c r="CR28" i="22"/>
  <c r="CR413" i="21"/>
  <c r="CR174" i="21"/>
  <c r="CR121" i="22" s="1"/>
  <c r="CR54" i="23"/>
  <c r="CR96" i="22"/>
  <c r="CR213" i="22"/>
  <c r="CR126" i="23"/>
  <c r="CR61" i="23"/>
  <c r="CR103" i="22"/>
  <c r="CR113" i="23"/>
  <c r="CR200" i="22"/>
  <c r="CR163" i="21"/>
  <c r="CR110" i="22" s="1"/>
  <c r="CR49" i="23"/>
  <c r="CR85" i="22"/>
  <c r="CR129" i="23"/>
  <c r="CR216" i="22"/>
  <c r="CR159" i="23"/>
  <c r="CR246" i="22"/>
  <c r="CR21" i="23"/>
  <c r="CR29" i="22"/>
  <c r="CR179" i="23"/>
  <c r="CR266" i="22"/>
  <c r="CQ220" i="23"/>
  <c r="CQ338" i="22"/>
  <c r="CQ432" i="21"/>
  <c r="CQ426" i="21" s="1"/>
  <c r="CP321" i="21"/>
  <c r="CP131" i="23"/>
  <c r="CP218" i="22"/>
  <c r="CQ389" i="21"/>
  <c r="CQ283" i="21"/>
  <c r="CQ78" i="22"/>
  <c r="CS4" i="21"/>
  <c r="CS4" i="23"/>
  <c r="CS4" i="22"/>
  <c r="BG3" i="21"/>
  <c r="BG3" i="23"/>
  <c r="BG3" i="22"/>
  <c r="CS3" i="21"/>
  <c r="CS3" i="23"/>
  <c r="CS3" i="22"/>
  <c r="CS8" i="20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3" i="3"/>
  <c r="BG4" i="3"/>
  <c r="CS6" i="20"/>
  <c r="CS4" i="20"/>
  <c r="CT5" i="14"/>
  <c r="CT5" i="20"/>
  <c r="W259" i="22"/>
  <c r="W174" i="22"/>
  <c r="W176" i="22"/>
  <c r="W177" i="22"/>
  <c r="W175" i="22"/>
  <c r="W258" i="22"/>
  <c r="W253" i="22"/>
  <c r="W173" i="22"/>
  <c r="W233" i="22"/>
  <c r="W73" i="22"/>
  <c r="W260" i="22"/>
  <c r="W356" i="21"/>
  <c r="W357" i="21"/>
  <c r="W353" i="21"/>
  <c r="W347" i="21"/>
  <c r="W352" i="21"/>
  <c r="W358" i="21"/>
  <c r="W327" i="21"/>
  <c r="W354" i="21"/>
  <c r="W228" i="21"/>
  <c r="W230" i="21"/>
  <c r="W231" i="21"/>
  <c r="W355" i="21"/>
  <c r="W229" i="21"/>
  <c r="W227" i="21"/>
  <c r="W232" i="21"/>
  <c r="W172" i="23"/>
  <c r="W166" i="23"/>
  <c r="W171" i="23"/>
  <c r="W146" i="23"/>
  <c r="W173" i="23"/>
  <c r="W205" i="14"/>
  <c r="W203" i="14"/>
  <c r="W207" i="14"/>
  <c r="W209" i="14"/>
  <c r="W211" i="14"/>
  <c r="W213" i="14"/>
  <c r="W215" i="14"/>
  <c r="W88" i="14"/>
  <c r="W81" i="14"/>
  <c r="W156" i="14"/>
  <c r="W65" i="14"/>
  <c r="W123" i="14"/>
  <c r="W89" i="14"/>
  <c r="W122" i="14"/>
  <c r="W112" i="14"/>
  <c r="W143" i="14"/>
  <c r="W149" i="14"/>
  <c r="W154" i="14"/>
  <c r="W86" i="14"/>
  <c r="W71" i="14"/>
  <c r="W161" i="14"/>
  <c r="W115" i="14"/>
  <c r="W95" i="14"/>
  <c r="W99" i="14"/>
  <c r="W70" i="14"/>
  <c r="W85" i="14"/>
  <c r="W62" i="14"/>
  <c r="W74" i="14"/>
  <c r="W155" i="14"/>
  <c r="W163" i="14"/>
  <c r="W107" i="14"/>
  <c r="W133" i="14"/>
  <c r="W129" i="14"/>
  <c r="W139" i="14"/>
  <c r="W63" i="14"/>
  <c r="W144" i="14"/>
  <c r="W72" i="14"/>
  <c r="W60" i="14"/>
  <c r="W124" i="14"/>
  <c r="W118" i="14"/>
  <c r="W134" i="14"/>
  <c r="W84" i="14"/>
  <c r="W168" i="14"/>
  <c r="W170" i="14"/>
  <c r="W111" i="14"/>
  <c r="W172" i="14"/>
  <c r="W130" i="14"/>
  <c r="W100" i="14"/>
  <c r="W136" i="14"/>
  <c r="W93" i="14"/>
  <c r="W167" i="14"/>
  <c r="W87" i="14"/>
  <c r="W153" i="14"/>
  <c r="W159" i="14"/>
  <c r="W166" i="14"/>
  <c r="W101" i="14"/>
  <c r="W108" i="14"/>
  <c r="W173" i="14"/>
  <c r="W121" i="14"/>
  <c r="W158" i="14"/>
  <c r="W110" i="14"/>
  <c r="W148" i="14"/>
  <c r="W147" i="14"/>
  <c r="W57" i="14"/>
  <c r="W59" i="14"/>
  <c r="W82" i="14"/>
  <c r="W77" i="14"/>
  <c r="W64" i="14"/>
  <c r="W169" i="14"/>
  <c r="W145" i="14"/>
  <c r="W97" i="14"/>
  <c r="W137" i="14"/>
  <c r="W58" i="14"/>
  <c r="W67" i="14"/>
  <c r="W135" i="14"/>
  <c r="W69" i="14"/>
  <c r="W91" i="14"/>
  <c r="W157" i="14"/>
  <c r="W175" i="14"/>
  <c r="W160" i="14"/>
  <c r="W117" i="14"/>
  <c r="W125" i="14"/>
  <c r="W119" i="14"/>
  <c r="W76" i="14"/>
  <c r="W171" i="14"/>
  <c r="W146" i="14"/>
  <c r="W165" i="14"/>
  <c r="W96" i="14"/>
  <c r="W106" i="14"/>
  <c r="W142" i="14"/>
  <c r="W109" i="14"/>
  <c r="W105" i="14"/>
  <c r="W75" i="14"/>
  <c r="W94" i="14"/>
  <c r="W131" i="14"/>
  <c r="W120" i="14"/>
  <c r="W132" i="14"/>
  <c r="W98" i="14"/>
  <c r="W61" i="14"/>
  <c r="W73" i="14"/>
  <c r="W141" i="14"/>
  <c r="W83" i="14"/>
  <c r="W113" i="14"/>
  <c r="CS419" i="21" l="1"/>
  <c r="BP308" i="21"/>
  <c r="BP310" i="21"/>
  <c r="BP307" i="21"/>
  <c r="BP309" i="21"/>
  <c r="BQ310" i="21"/>
  <c r="BQ307" i="21"/>
  <c r="BS310" i="21"/>
  <c r="BQ309" i="21"/>
  <c r="BQ306" i="21"/>
  <c r="BS309" i="21"/>
  <c r="BQ308" i="21"/>
  <c r="BS307" i="21"/>
  <c r="BR309" i="21"/>
  <c r="BR307" i="21"/>
  <c r="BS306" i="21"/>
  <c r="BP306" i="21"/>
  <c r="BR308" i="21"/>
  <c r="BR306" i="21"/>
  <c r="BU310" i="21"/>
  <c r="BU290" i="21"/>
  <c r="BR310" i="21"/>
  <c r="BU289" i="21"/>
  <c r="BT309" i="21"/>
  <c r="BU306" i="21"/>
  <c r="BU309" i="21"/>
  <c r="BT307" i="21"/>
  <c r="BS308" i="21"/>
  <c r="BT306" i="21"/>
  <c r="BU301" i="21"/>
  <c r="BT310" i="21"/>
  <c r="BU293" i="21"/>
  <c r="BU308" i="21"/>
  <c r="BU307" i="21"/>
  <c r="BT308" i="21"/>
  <c r="BU314" i="21"/>
  <c r="CP199" i="23"/>
  <c r="CP294" i="22"/>
  <c r="CR390" i="21"/>
  <c r="CR284" i="22" s="1"/>
  <c r="CS420" i="21"/>
  <c r="CR409" i="21"/>
  <c r="CS423" i="21"/>
  <c r="V227" i="21"/>
  <c r="CQ202" i="23"/>
  <c r="CQ297" i="22"/>
  <c r="CR283" i="22"/>
  <c r="CS52" i="23"/>
  <c r="CS94" i="22"/>
  <c r="CS128" i="23"/>
  <c r="CS215" i="22"/>
  <c r="CR145" i="22"/>
  <c r="CR225" i="21"/>
  <c r="CR234" i="21" s="1"/>
  <c r="CR237" i="21" s="1"/>
  <c r="CR78" i="23"/>
  <c r="CP227" i="22"/>
  <c r="CP140" i="23"/>
  <c r="CP328" i="21"/>
  <c r="CR219" i="23"/>
  <c r="CR337" i="22"/>
  <c r="CR24" i="22"/>
  <c r="CR16" i="23"/>
  <c r="CQ321" i="21"/>
  <c r="CQ218" i="22"/>
  <c r="CQ131" i="23"/>
  <c r="CR322" i="22"/>
  <c r="CS17" i="22"/>
  <c r="CS16" i="21"/>
  <c r="CS124" i="23"/>
  <c r="CS211" i="22"/>
  <c r="CS158" i="23"/>
  <c r="CS245" i="22"/>
  <c r="CS85" i="23"/>
  <c r="CS152" i="22"/>
  <c r="CS45" i="22"/>
  <c r="CS455" i="21"/>
  <c r="CS316" i="22" s="1"/>
  <c r="CS424" i="21"/>
  <c r="CS88" i="23"/>
  <c r="CS165" i="22"/>
  <c r="CS49" i="21"/>
  <c r="CS45" i="23"/>
  <c r="CS81" i="22"/>
  <c r="CS127" i="23"/>
  <c r="CS214" i="22"/>
  <c r="CS177" i="21"/>
  <c r="CS124" i="22" s="1"/>
  <c r="CS57" i="23"/>
  <c r="CS99" i="22"/>
  <c r="CS166" i="21"/>
  <c r="CS88" i="22"/>
  <c r="CS111" i="23"/>
  <c r="CS198" i="22"/>
  <c r="CS54" i="23"/>
  <c r="CS96" i="22"/>
  <c r="CS174" i="21"/>
  <c r="CS121" i="22" s="1"/>
  <c r="CS207" i="22"/>
  <c r="CS120" i="23"/>
  <c r="CS163" i="21"/>
  <c r="CS110" i="22" s="1"/>
  <c r="CS49" i="23"/>
  <c r="CS85" i="22"/>
  <c r="CS121" i="23"/>
  <c r="CS208" i="22"/>
  <c r="CS119" i="23"/>
  <c r="CS206" i="22"/>
  <c r="CJ280" i="22"/>
  <c r="CJ193" i="23"/>
  <c r="CR415" i="21"/>
  <c r="CR462" i="21"/>
  <c r="CR323" i="22" s="1"/>
  <c r="CR463" i="21"/>
  <c r="CR324" i="22" s="1"/>
  <c r="CQ171" i="22"/>
  <c r="CQ186" i="22"/>
  <c r="CQ164" i="22"/>
  <c r="CQ180" i="22"/>
  <c r="CQ272" i="22"/>
  <c r="CR13" i="23"/>
  <c r="CR16" i="22"/>
  <c r="CT215" i="14"/>
  <c r="CQ14" i="23"/>
  <c r="CQ22" i="22"/>
  <c r="CS13" i="22"/>
  <c r="CS32" i="23"/>
  <c r="CS473" i="21"/>
  <c r="CS63" i="22"/>
  <c r="CR412" i="21"/>
  <c r="CR124" i="22"/>
  <c r="CR430" i="21"/>
  <c r="CR197" i="23"/>
  <c r="CR287" i="22"/>
  <c r="CQ9" i="21"/>
  <c r="CT500" i="20"/>
  <c r="CT496" i="20"/>
  <c r="CT492" i="20"/>
  <c r="CT488" i="20"/>
  <c r="CT484" i="20"/>
  <c r="CT480" i="20"/>
  <c r="CT476" i="20"/>
  <c r="CT472" i="20"/>
  <c r="CT468" i="20"/>
  <c r="CT498" i="20"/>
  <c r="CT494" i="20"/>
  <c r="CT490" i="20"/>
  <c r="CT486" i="20"/>
  <c r="CT482" i="20"/>
  <c r="CT478" i="20"/>
  <c r="CT474" i="20"/>
  <c r="CT470" i="20"/>
  <c r="CT466" i="20"/>
  <c r="CT461" i="20"/>
  <c r="CT457" i="20"/>
  <c r="CT453" i="20"/>
  <c r="CT449" i="20"/>
  <c r="CT445" i="20"/>
  <c r="CT493" i="20"/>
  <c r="CT485" i="20"/>
  <c r="CT477" i="20"/>
  <c r="CT469" i="20"/>
  <c r="CT462" i="20"/>
  <c r="CT458" i="20"/>
  <c r="CT454" i="20"/>
  <c r="CT450" i="20"/>
  <c r="CT446" i="20"/>
  <c r="CT442" i="20"/>
  <c r="CT495" i="20"/>
  <c r="CT487" i="20"/>
  <c r="CT479" i="20"/>
  <c r="CT471" i="20"/>
  <c r="CT463" i="20"/>
  <c r="CT459" i="20"/>
  <c r="CT455" i="20"/>
  <c r="CT451" i="20"/>
  <c r="CT447" i="20"/>
  <c r="CT443" i="20"/>
  <c r="CT497" i="20"/>
  <c r="CT489" i="20"/>
  <c r="CT481" i="20"/>
  <c r="CT473" i="20"/>
  <c r="CT465" i="20"/>
  <c r="CT467" i="20"/>
  <c r="CT464" i="20"/>
  <c r="CT441" i="20"/>
  <c r="CT437" i="20"/>
  <c r="CT433" i="20"/>
  <c r="CT491" i="20"/>
  <c r="CT460" i="20"/>
  <c r="CT456" i="20"/>
  <c r="CT438" i="20"/>
  <c r="CT475" i="20"/>
  <c r="CT452" i="20"/>
  <c r="CT499" i="20"/>
  <c r="CT448" i="20"/>
  <c r="CT439" i="20"/>
  <c r="CT435" i="20"/>
  <c r="CT483" i="20"/>
  <c r="CT440" i="20"/>
  <c r="CT436" i="20"/>
  <c r="CT434" i="20"/>
  <c r="CT431" i="20"/>
  <c r="CT427" i="20"/>
  <c r="CT423" i="20"/>
  <c r="CT419" i="20"/>
  <c r="CT415" i="20"/>
  <c r="CT411" i="20"/>
  <c r="CT407" i="20"/>
  <c r="CT403" i="20"/>
  <c r="CT432" i="20"/>
  <c r="CT428" i="20"/>
  <c r="CT424" i="20"/>
  <c r="CT420" i="20"/>
  <c r="CT416" i="20"/>
  <c r="CT412" i="20"/>
  <c r="CT429" i="20"/>
  <c r="CT425" i="20"/>
  <c r="CT421" i="20"/>
  <c r="CT417" i="20"/>
  <c r="CT413" i="20"/>
  <c r="CT409" i="20"/>
  <c r="CT405" i="20"/>
  <c r="CT414" i="20"/>
  <c r="CT406" i="20"/>
  <c r="CT401" i="20"/>
  <c r="CT397" i="20"/>
  <c r="CT393" i="20"/>
  <c r="CT389" i="20"/>
  <c r="CT385" i="20"/>
  <c r="CT381" i="20"/>
  <c r="CT377" i="20"/>
  <c r="CT444" i="20"/>
  <c r="CT410" i="20"/>
  <c r="CT408" i="20"/>
  <c r="CT402" i="20"/>
  <c r="CT398" i="20"/>
  <c r="CT394" i="20"/>
  <c r="CT390" i="20"/>
  <c r="CT386" i="20"/>
  <c r="CT430" i="20"/>
  <c r="CT399" i="20"/>
  <c r="CT395" i="20"/>
  <c r="CT391" i="20"/>
  <c r="CT387" i="20"/>
  <c r="CT383" i="20"/>
  <c r="CT379" i="20"/>
  <c r="CT422" i="20"/>
  <c r="CT404" i="20"/>
  <c r="CT400" i="20"/>
  <c r="CT396" i="20"/>
  <c r="CT392" i="20"/>
  <c r="CT388" i="20"/>
  <c r="CT384" i="20"/>
  <c r="CT380" i="20"/>
  <c r="CT426" i="20"/>
  <c r="CT376" i="20"/>
  <c r="CT372" i="20"/>
  <c r="CT368" i="20"/>
  <c r="CT364" i="20"/>
  <c r="CT360" i="20"/>
  <c r="CT356" i="20"/>
  <c r="CT352" i="20"/>
  <c r="CT418" i="20"/>
  <c r="CT382" i="20"/>
  <c r="CT373" i="20"/>
  <c r="CT369" i="20"/>
  <c r="CT365" i="20"/>
  <c r="CT361" i="20"/>
  <c r="CT357" i="20"/>
  <c r="CT353" i="20"/>
  <c r="CT374" i="20"/>
  <c r="CT370" i="20"/>
  <c r="CT366" i="20"/>
  <c r="CT362" i="20"/>
  <c r="CT358" i="20"/>
  <c r="CT354" i="20"/>
  <c r="CT375" i="20"/>
  <c r="CT371" i="20"/>
  <c r="CT367" i="20"/>
  <c r="CT363" i="20"/>
  <c r="CT359" i="20"/>
  <c r="CT355" i="20"/>
  <c r="CT351" i="20"/>
  <c r="CT378" i="20"/>
  <c r="CT347" i="20"/>
  <c r="CT343" i="20"/>
  <c r="CT339" i="20"/>
  <c r="CT335" i="20"/>
  <c r="CT331" i="20"/>
  <c r="CT327" i="20"/>
  <c r="CT348" i="20"/>
  <c r="CT344" i="20"/>
  <c r="CT340" i="20"/>
  <c r="CT336" i="20"/>
  <c r="CT328" i="20"/>
  <c r="CT350" i="20"/>
  <c r="CT337" i="20"/>
  <c r="CT334" i="20"/>
  <c r="CT329" i="20"/>
  <c r="CT322" i="20"/>
  <c r="CT318" i="20"/>
  <c r="CT314" i="20"/>
  <c r="CT310" i="20"/>
  <c r="CT306" i="20"/>
  <c r="CT302" i="20"/>
  <c r="CT298" i="20"/>
  <c r="CT294" i="20"/>
  <c r="CT330" i="20"/>
  <c r="CT349" i="20"/>
  <c r="CT346" i="20"/>
  <c r="CT332" i="20"/>
  <c r="CT323" i="20"/>
  <c r="CT319" i="20"/>
  <c r="CT315" i="20"/>
  <c r="CT311" i="20"/>
  <c r="CT307" i="20"/>
  <c r="CT303" i="20"/>
  <c r="CT333" i="20"/>
  <c r="CT341" i="20"/>
  <c r="CT316" i="20"/>
  <c r="CT313" i="20"/>
  <c r="CT290" i="20"/>
  <c r="CT286" i="20"/>
  <c r="CT282" i="20"/>
  <c r="CT278" i="20"/>
  <c r="CT274" i="20"/>
  <c r="CT270" i="20"/>
  <c r="CT266" i="20"/>
  <c r="CT262" i="20"/>
  <c r="CT258" i="20"/>
  <c r="CT254" i="20"/>
  <c r="CT250" i="20"/>
  <c r="CT246" i="20"/>
  <c r="CT242" i="20"/>
  <c r="CT238" i="20"/>
  <c r="CT345" i="20"/>
  <c r="CT325" i="20"/>
  <c r="CT312" i="20"/>
  <c r="CT309" i="20"/>
  <c r="CT291" i="20"/>
  <c r="CT287" i="20"/>
  <c r="CT283" i="20"/>
  <c r="CT279" i="20"/>
  <c r="CT275" i="20"/>
  <c r="CT271" i="20"/>
  <c r="CT267" i="20"/>
  <c r="CT263" i="20"/>
  <c r="CT259" i="20"/>
  <c r="CT255" i="20"/>
  <c r="CT251" i="20"/>
  <c r="CT247" i="20"/>
  <c r="CT243" i="20"/>
  <c r="CT239" i="20"/>
  <c r="CT235" i="20"/>
  <c r="CT338" i="20"/>
  <c r="CT300" i="20"/>
  <c r="CT297" i="20"/>
  <c r="CT295" i="20"/>
  <c r="CT342" i="20"/>
  <c r="CT324" i="20"/>
  <c r="CT321" i="20"/>
  <c r="CT308" i="20"/>
  <c r="CT305" i="20"/>
  <c r="CT299" i="20"/>
  <c r="CT292" i="20"/>
  <c r="CT288" i="20"/>
  <c r="CT284" i="20"/>
  <c r="CT280" i="20"/>
  <c r="CT276" i="20"/>
  <c r="CT272" i="20"/>
  <c r="CT268" i="20"/>
  <c r="CT264" i="20"/>
  <c r="CT260" i="20"/>
  <c r="CT256" i="20"/>
  <c r="CT252" i="20"/>
  <c r="CT248" i="20"/>
  <c r="CT244" i="20"/>
  <c r="CT240" i="20"/>
  <c r="CT236" i="20"/>
  <c r="CT326" i="20"/>
  <c r="CT281" i="20"/>
  <c r="CT249" i="20"/>
  <c r="CT232" i="20"/>
  <c r="CT228" i="20"/>
  <c r="CT224" i="20"/>
  <c r="CT220" i="20"/>
  <c r="CT216" i="20"/>
  <c r="CT210" i="20"/>
  <c r="CT320" i="20"/>
  <c r="CT277" i="20"/>
  <c r="CT245" i="20"/>
  <c r="CT214" i="20"/>
  <c r="CT204" i="20"/>
  <c r="CT257" i="20"/>
  <c r="CT231" i="20"/>
  <c r="CT301" i="20"/>
  <c r="CT273" i="20"/>
  <c r="CT241" i="20"/>
  <c r="CT233" i="20"/>
  <c r="CT229" i="20"/>
  <c r="CT225" i="20"/>
  <c r="CT221" i="20"/>
  <c r="CT217" i="20"/>
  <c r="CT211" i="20"/>
  <c r="CT207" i="20"/>
  <c r="CT289" i="20"/>
  <c r="CT215" i="20"/>
  <c r="CT269" i="20"/>
  <c r="CT201" i="20"/>
  <c r="CT227" i="20"/>
  <c r="CT219" i="20"/>
  <c r="CT209" i="20"/>
  <c r="CT317" i="20"/>
  <c r="CT296" i="20"/>
  <c r="CT265" i="20"/>
  <c r="CT237" i="20"/>
  <c r="CT234" i="20"/>
  <c r="CT230" i="20"/>
  <c r="CT226" i="20"/>
  <c r="CT222" i="20"/>
  <c r="CT218" i="20"/>
  <c r="CT212" i="20"/>
  <c r="CT208" i="20"/>
  <c r="CT293" i="20"/>
  <c r="CT261" i="20"/>
  <c r="CT205" i="20"/>
  <c r="CT202" i="20"/>
  <c r="CT200" i="20"/>
  <c r="CT223" i="20"/>
  <c r="CT304" i="20"/>
  <c r="CT253" i="20"/>
  <c r="CT213" i="20"/>
  <c r="CT285" i="20"/>
  <c r="CT206" i="20"/>
  <c r="CT203" i="20"/>
  <c r="CP89" i="23"/>
  <c r="CP271" i="21"/>
  <c r="CP170" i="22"/>
  <c r="CR29" i="23"/>
  <c r="CR50" i="22"/>
  <c r="CS409" i="21"/>
  <c r="CS40" i="22"/>
  <c r="CS450" i="21"/>
  <c r="CS311" i="22" s="1"/>
  <c r="CS421" i="21"/>
  <c r="CS53" i="22"/>
  <c r="CS20" i="23"/>
  <c r="CS438" i="21"/>
  <c r="CS28" i="22"/>
  <c r="CS412" i="21"/>
  <c r="CS100" i="22"/>
  <c r="CS178" i="21"/>
  <c r="CS125" i="22" s="1"/>
  <c r="CS58" i="23"/>
  <c r="CS91" i="23"/>
  <c r="CS172" i="22"/>
  <c r="CS42" i="22"/>
  <c r="CS452" i="21"/>
  <c r="CS313" i="22" s="1"/>
  <c r="CS51" i="23"/>
  <c r="CS87" i="22"/>
  <c r="CS137" i="23"/>
  <c r="CS224" i="22"/>
  <c r="CS110" i="23"/>
  <c r="CS197" i="22"/>
  <c r="CS95" i="22"/>
  <c r="CS173" i="21"/>
  <c r="CS120" i="22" s="1"/>
  <c r="CS53" i="23"/>
  <c r="CS129" i="23"/>
  <c r="CS216" i="22"/>
  <c r="CS167" i="21"/>
  <c r="CS89" i="22"/>
  <c r="CS315" i="21"/>
  <c r="CS133" i="23"/>
  <c r="CS220" i="22"/>
  <c r="CS98" i="22"/>
  <c r="CS176" i="21"/>
  <c r="CS123" i="22" s="1"/>
  <c r="CS56" i="23"/>
  <c r="CS114" i="23"/>
  <c r="CS201" i="22"/>
  <c r="CK196" i="23"/>
  <c r="CK286" i="22"/>
  <c r="CK386" i="21"/>
  <c r="CN364" i="21"/>
  <c r="CN163" i="23"/>
  <c r="CN250" i="22"/>
  <c r="CR18" i="23"/>
  <c r="CR26" i="22"/>
  <c r="CR218" i="23"/>
  <c r="CR336" i="22"/>
  <c r="CR55" i="22"/>
  <c r="CR30" i="23"/>
  <c r="CS72" i="23"/>
  <c r="CS139" i="22"/>
  <c r="CS249" i="21"/>
  <c r="CS157" i="22" s="1"/>
  <c r="CR204" i="23"/>
  <c r="CR299" i="22"/>
  <c r="CR83" i="23"/>
  <c r="CR84" i="23" s="1"/>
  <c r="CR150" i="22"/>
  <c r="CR151" i="22" s="1"/>
  <c r="CR243" i="21"/>
  <c r="CR210" i="23"/>
  <c r="CR308" i="22"/>
  <c r="CQ23" i="23"/>
  <c r="CQ31" i="22"/>
  <c r="CS56" i="22"/>
  <c r="CS88" i="21"/>
  <c r="CS466" i="21"/>
  <c r="CS51" i="22"/>
  <c r="CS461" i="21"/>
  <c r="CS83" i="21"/>
  <c r="CS64" i="23"/>
  <c r="CS79" i="23" s="1"/>
  <c r="CS131" i="22"/>
  <c r="CS146" i="22" s="1"/>
  <c r="CS241" i="21"/>
  <c r="CS226" i="21"/>
  <c r="CS218" i="21"/>
  <c r="CS223" i="21"/>
  <c r="CS260" i="21" s="1"/>
  <c r="CS168" i="22" s="1"/>
  <c r="CS219" i="21"/>
  <c r="CS235" i="21"/>
  <c r="CS238" i="21"/>
  <c r="CS222" i="21"/>
  <c r="CS259" i="21" s="1"/>
  <c r="CS167" i="22" s="1"/>
  <c r="CS34" i="22"/>
  <c r="CS66" i="21"/>
  <c r="CS444" i="21"/>
  <c r="CS305" i="22" s="1"/>
  <c r="CS43" i="22"/>
  <c r="CS453" i="21"/>
  <c r="CS314" i="22" s="1"/>
  <c r="CS58" i="22"/>
  <c r="CS468" i="21"/>
  <c r="CS329" i="22" s="1"/>
  <c r="CS247" i="21"/>
  <c r="CS155" i="22" s="1"/>
  <c r="CS70" i="23"/>
  <c r="CS137" i="22"/>
  <c r="CS60" i="22"/>
  <c r="CS470" i="21"/>
  <c r="CS331" i="22" s="1"/>
  <c r="CS115" i="23"/>
  <c r="CS202" i="22"/>
  <c r="CS168" i="21"/>
  <c r="CS115" i="22" s="1"/>
  <c r="CS90" i="22"/>
  <c r="CS151" i="23"/>
  <c r="CS238" i="22"/>
  <c r="CS173" i="23"/>
  <c r="CS260" i="22"/>
  <c r="CS172" i="23"/>
  <c r="CS259" i="22"/>
  <c r="CS477" i="21"/>
  <c r="CS36" i="23"/>
  <c r="CS67" i="22"/>
  <c r="CS122" i="23"/>
  <c r="CS209" i="22"/>
  <c r="CQ460" i="21"/>
  <c r="CM183" i="22"/>
  <c r="CM96" i="23"/>
  <c r="CR212" i="23"/>
  <c r="CR320" i="22"/>
  <c r="CR429" i="21"/>
  <c r="CP8" i="23"/>
  <c r="CP8" i="22"/>
  <c r="CP293" i="22"/>
  <c r="CP198" i="23"/>
  <c r="CQ102" i="23"/>
  <c r="CQ189" i="22"/>
  <c r="CQ439" i="21"/>
  <c r="CR410" i="21"/>
  <c r="CR122" i="22"/>
  <c r="CR402" i="21"/>
  <c r="CS65" i="23"/>
  <c r="CS66" i="23" s="1"/>
  <c r="CS132" i="22"/>
  <c r="CS133" i="22" s="1"/>
  <c r="CS206" i="21"/>
  <c r="CS242" i="21"/>
  <c r="CS417" i="21"/>
  <c r="CS253" i="21"/>
  <c r="CS161" i="22" s="1"/>
  <c r="CS76" i="23"/>
  <c r="CS143" i="22"/>
  <c r="CS59" i="22"/>
  <c r="CS469" i="21"/>
  <c r="CS330" i="22" s="1"/>
  <c r="CS416" i="21"/>
  <c r="CS38" i="21"/>
  <c r="CS246" i="21"/>
  <c r="CS154" i="22" s="1"/>
  <c r="CS69" i="23"/>
  <c r="CS136" i="22"/>
  <c r="CS252" i="21"/>
  <c r="CS160" i="22" s="1"/>
  <c r="CS75" i="23"/>
  <c r="CS142" i="22"/>
  <c r="CS46" i="22"/>
  <c r="CS456" i="21"/>
  <c r="CS317" i="22" s="1"/>
  <c r="CS23" i="21"/>
  <c r="CS61" i="23"/>
  <c r="CS103" i="22"/>
  <c r="CS251" i="21"/>
  <c r="CS159" i="22" s="1"/>
  <c r="CS74" i="23"/>
  <c r="CS141" i="22"/>
  <c r="CS181" i="23"/>
  <c r="CS268" i="22"/>
  <c r="CS125" i="23"/>
  <c r="CS212" i="22"/>
  <c r="CS157" i="23"/>
  <c r="CS244" i="22"/>
  <c r="CS84" i="22"/>
  <c r="CS162" i="21"/>
  <c r="CS109" i="22" s="1"/>
  <c r="CS48" i="23"/>
  <c r="CQ99" i="23"/>
  <c r="CQ87" i="23"/>
  <c r="CQ90" i="23"/>
  <c r="CQ93" i="23"/>
  <c r="CQ185" i="23"/>
  <c r="CS41" i="22"/>
  <c r="CS451" i="21"/>
  <c r="CS312" i="22" s="1"/>
  <c r="CS52" i="22"/>
  <c r="CS462" i="21"/>
  <c r="CS323" i="22" s="1"/>
  <c r="CS12" i="23"/>
  <c r="CS15" i="22"/>
  <c r="CR465" i="21"/>
  <c r="CR327" i="22"/>
  <c r="CR405" i="21"/>
  <c r="CQ262" i="21"/>
  <c r="CQ86" i="23"/>
  <c r="CQ163" i="22"/>
  <c r="CQ388" i="21"/>
  <c r="CQ283" i="22"/>
  <c r="CR435" i="21"/>
  <c r="CS111" i="21"/>
  <c r="CS42" i="23"/>
  <c r="CS75" i="22"/>
  <c r="CS68" i="23"/>
  <c r="CS135" i="22"/>
  <c r="CS245" i="21"/>
  <c r="CS153" i="22" s="1"/>
  <c r="CS437" i="21"/>
  <c r="CS19" i="23"/>
  <c r="CS27" i="22"/>
  <c r="CS248" i="21"/>
  <c r="CS156" i="22" s="1"/>
  <c r="CS71" i="23"/>
  <c r="CS138" i="22"/>
  <c r="CS21" i="23"/>
  <c r="CS29" i="22"/>
  <c r="CS160" i="21"/>
  <c r="CS107" i="22" s="1"/>
  <c r="CS46" i="23"/>
  <c r="CS82" i="22"/>
  <c r="CS316" i="21"/>
  <c r="CS136" i="23"/>
  <c r="CS223" i="22"/>
  <c r="CS26" i="23"/>
  <c r="CS37" i="22"/>
  <c r="CS447" i="21"/>
  <c r="CS179" i="23"/>
  <c r="CS266" i="22"/>
  <c r="CS107" i="23"/>
  <c r="CS194" i="22"/>
  <c r="CS170" i="21"/>
  <c r="CS117" i="22" s="1"/>
  <c r="CS92" i="22"/>
  <c r="CS166" i="23"/>
  <c r="CS253" i="22"/>
  <c r="CR11" i="23"/>
  <c r="CR11" i="22"/>
  <c r="CM182" i="23"/>
  <c r="CM269" i="22"/>
  <c r="CO274" i="21"/>
  <c r="CO92" i="23"/>
  <c r="CO179" i="22"/>
  <c r="CT181" i="22"/>
  <c r="CT94" i="23"/>
  <c r="CR220" i="23"/>
  <c r="CR338" i="22"/>
  <c r="CS12" i="22"/>
  <c r="CS11" i="21"/>
  <c r="CO344" i="21"/>
  <c r="CO147" i="23"/>
  <c r="CO234" i="22"/>
  <c r="CR283" i="21"/>
  <c r="CR78" i="22"/>
  <c r="CR134" i="23"/>
  <c r="CR221" i="22"/>
  <c r="CR27" i="23"/>
  <c r="CR38" i="22"/>
  <c r="CQ294" i="22"/>
  <c r="CQ199" i="23"/>
  <c r="CM380" i="21"/>
  <c r="CM174" i="23"/>
  <c r="CM261" i="22"/>
  <c r="CS44" i="22"/>
  <c r="CS454" i="21"/>
  <c r="CS315" i="22" s="1"/>
  <c r="CS43" i="23"/>
  <c r="CS76" i="22"/>
  <c r="CS112" i="21"/>
  <c r="CS79" i="22" s="1"/>
  <c r="CS91" i="22"/>
  <c r="CS169" i="21"/>
  <c r="CS116" i="22" s="1"/>
  <c r="CS225" i="22"/>
  <c r="CS138" i="23"/>
  <c r="CS459" i="21"/>
  <c r="CS28" i="23"/>
  <c r="CS49" i="22"/>
  <c r="CS435" i="21"/>
  <c r="CS422" i="21"/>
  <c r="CS199" i="22"/>
  <c r="CS112" i="23"/>
  <c r="CS60" i="23"/>
  <c r="CS102" i="22"/>
  <c r="CS180" i="23"/>
  <c r="CS267" i="22"/>
  <c r="CS475" i="21"/>
  <c r="CS34" i="23"/>
  <c r="CS65" i="22"/>
  <c r="CS109" i="23"/>
  <c r="CS196" i="22"/>
  <c r="CS35" i="23"/>
  <c r="CS476" i="21"/>
  <c r="CS66" i="22"/>
  <c r="CS113" i="23"/>
  <c r="CS200" i="22"/>
  <c r="CS171" i="23"/>
  <c r="CS258" i="22"/>
  <c r="CL274" i="22"/>
  <c r="CL187" i="23"/>
  <c r="CL392" i="21"/>
  <c r="CP205" i="23"/>
  <c r="CP300" i="22"/>
  <c r="CN375" i="21"/>
  <c r="CN182" i="22"/>
  <c r="CN277" i="21"/>
  <c r="CN95" i="23"/>
  <c r="CN359" i="21"/>
  <c r="CR298" i="22"/>
  <c r="CR203" i="23"/>
  <c r="CQ309" i="22"/>
  <c r="CQ211" i="23"/>
  <c r="CR432" i="21"/>
  <c r="CT188" i="23"/>
  <c r="CT152" i="23"/>
  <c r="CT175" i="23"/>
  <c r="CT154" i="23"/>
  <c r="CT164" i="23"/>
  <c r="CT143" i="23"/>
  <c r="CT148" i="23"/>
  <c r="CT150" i="23"/>
  <c r="CT141" i="23"/>
  <c r="CR135" i="23"/>
  <c r="CR222" i="22"/>
  <c r="CS57" i="22"/>
  <c r="CS467" i="21"/>
  <c r="CS328" i="22" s="1"/>
  <c r="CS159" i="23"/>
  <c r="CS246" i="22"/>
  <c r="CS161" i="21"/>
  <c r="CS108" i="22" s="1"/>
  <c r="CS47" i="23"/>
  <c r="CS83" i="22"/>
  <c r="CR431" i="21"/>
  <c r="CR22" i="21"/>
  <c r="CR9" i="21" s="1"/>
  <c r="CR15" i="23"/>
  <c r="CR23" i="22"/>
  <c r="CR448" i="21"/>
  <c r="CR310" i="22"/>
  <c r="CS288" i="22"/>
  <c r="CS393" i="21"/>
  <c r="CS126" i="23"/>
  <c r="CS213" i="22"/>
  <c r="CS73" i="23"/>
  <c r="CS140" i="22"/>
  <c r="CS250" i="21"/>
  <c r="CS158" i="22" s="1"/>
  <c r="CS30" i="21"/>
  <c r="CS108" i="23"/>
  <c r="CS195" i="22"/>
  <c r="CS429" i="21"/>
  <c r="CS39" i="22"/>
  <c r="CS449" i="21"/>
  <c r="CS71" i="21"/>
  <c r="CS67" i="23"/>
  <c r="CS134" i="22"/>
  <c r="CS47" i="22"/>
  <c r="CS457" i="21"/>
  <c r="CS318" i="22" s="1"/>
  <c r="CS177" i="23"/>
  <c r="CS264" i="22"/>
  <c r="CS103" i="23"/>
  <c r="CS190" i="22"/>
  <c r="CS175" i="21"/>
  <c r="CS122" i="22" s="1"/>
  <c r="CS55" i="23"/>
  <c r="CS97" i="22"/>
  <c r="CS156" i="23"/>
  <c r="CS243" i="22"/>
  <c r="CS474" i="21"/>
  <c r="CS33" i="23"/>
  <c r="CS64" i="22"/>
  <c r="CS31" i="23"/>
  <c r="CS62" i="22"/>
  <c r="CS203" i="22"/>
  <c r="CS116" i="23"/>
  <c r="CS186" i="23"/>
  <c r="CS273" i="22"/>
  <c r="CS106" i="23"/>
  <c r="CS299" i="21"/>
  <c r="CS193" i="22"/>
  <c r="CR411" i="21"/>
  <c r="CR123" i="22"/>
  <c r="CR64" i="21"/>
  <c r="CR33" i="22"/>
  <c r="CR25" i="23"/>
  <c r="CR216" i="23"/>
  <c r="CR334" i="22"/>
  <c r="CQ214" i="23"/>
  <c r="CQ326" i="22"/>
  <c r="CR403" i="21"/>
  <c r="CR82" i="23"/>
  <c r="CR255" i="21"/>
  <c r="CR149" i="22"/>
  <c r="CR272" i="21"/>
  <c r="CR378" i="21"/>
  <c r="CR263" i="21"/>
  <c r="CR362" i="21"/>
  <c r="CR256" i="21"/>
  <c r="CR280" i="21"/>
  <c r="CP202" i="23"/>
  <c r="CP297" i="22"/>
  <c r="CR217" i="23"/>
  <c r="CR335" i="22"/>
  <c r="CR17" i="23"/>
  <c r="CR25" i="22"/>
  <c r="CR404" i="21"/>
  <c r="CR312" i="21"/>
  <c r="CR118" i="23"/>
  <c r="CR205" i="22"/>
  <c r="CQ407" i="21"/>
  <c r="CQ399" i="21" s="1"/>
  <c r="CT356" i="21"/>
  <c r="CT331" i="21"/>
  <c r="CT319" i="21"/>
  <c r="CT308" i="21"/>
  <c r="CT297" i="21"/>
  <c r="CT300" i="21"/>
  <c r="CT95" i="21"/>
  <c r="CT172" i="21"/>
  <c r="CT119" i="22" s="1"/>
  <c r="CT152" i="21"/>
  <c r="CT197" i="21" s="1"/>
  <c r="CT139" i="21"/>
  <c r="CT184" i="21" s="1"/>
  <c r="CT130" i="21"/>
  <c r="CT122" i="21"/>
  <c r="CT365" i="21"/>
  <c r="CT333" i="21"/>
  <c r="CT329" i="21"/>
  <c r="CT307" i="21"/>
  <c r="CT292" i="21"/>
  <c r="CT288" i="21"/>
  <c r="CT153" i="21"/>
  <c r="CT198" i="21" s="1"/>
  <c r="CT148" i="21"/>
  <c r="CT193" i="21" s="1"/>
  <c r="CT135" i="21"/>
  <c r="CT125" i="21"/>
  <c r="CT118" i="21"/>
  <c r="CT70" i="21"/>
  <c r="CT381" i="21"/>
  <c r="CT355" i="21"/>
  <c r="CT353" i="21"/>
  <c r="CT347" i="21"/>
  <c r="CT338" i="21"/>
  <c r="CT335" i="21"/>
  <c r="CT306" i="21"/>
  <c r="CT291" i="21"/>
  <c r="CT149" i="21"/>
  <c r="CT194" i="21" s="1"/>
  <c r="CT144" i="21"/>
  <c r="CT189" i="21" s="1"/>
  <c r="CT136" i="21"/>
  <c r="CT181" i="21" s="1"/>
  <c r="CT128" i="21"/>
  <c r="CT114" i="21"/>
  <c r="CT379" i="21"/>
  <c r="CT100" i="21"/>
  <c r="CT369" i="21"/>
  <c r="CT373" i="21"/>
  <c r="CT339" i="21"/>
  <c r="CT337" i="21"/>
  <c r="CT332" i="21"/>
  <c r="CT302" i="21"/>
  <c r="CT284" i="21"/>
  <c r="CT296" i="21"/>
  <c r="CT96" i="21"/>
  <c r="CT165" i="21"/>
  <c r="CT112" i="22" s="1"/>
  <c r="CT154" i="21"/>
  <c r="CT199" i="21" s="1"/>
  <c r="CT140" i="21"/>
  <c r="CT185" i="21" s="1"/>
  <c r="CT137" i="21"/>
  <c r="CT182" i="21" s="1"/>
  <c r="CT129" i="21"/>
  <c r="CT123" i="21"/>
  <c r="CT363" i="21"/>
  <c r="CT99" i="21"/>
  <c r="CT367" i="21"/>
  <c r="CT352" i="21"/>
  <c r="CT340" i="21"/>
  <c r="CT324" i="21"/>
  <c r="CT303" i="21"/>
  <c r="CT305" i="21"/>
  <c r="CT293" i="21"/>
  <c r="CT62" i="21"/>
  <c r="CT159" i="21"/>
  <c r="CT106" i="22" s="1"/>
  <c r="CT150" i="21"/>
  <c r="CT195" i="21" s="1"/>
  <c r="CT141" i="21"/>
  <c r="CT186" i="21" s="1"/>
  <c r="CT131" i="21"/>
  <c r="CT127" i="21"/>
  <c r="CT115" i="21"/>
  <c r="CT372" i="21"/>
  <c r="CT345" i="21"/>
  <c r="CT322" i="21"/>
  <c r="CT310" i="21"/>
  <c r="CT15" i="21"/>
  <c r="CT289" i="21"/>
  <c r="CT155" i="21"/>
  <c r="CT200" i="21" s="1"/>
  <c r="CT142" i="21"/>
  <c r="CT187" i="21" s="1"/>
  <c r="CT146" i="21"/>
  <c r="CT120" i="21"/>
  <c r="CT117" i="21"/>
  <c r="CT98" i="21"/>
  <c r="CT370" i="21"/>
  <c r="CT317" i="21"/>
  <c r="CT314" i="21"/>
  <c r="CT301" i="21"/>
  <c r="CT287" i="21"/>
  <c r="CT295" i="21"/>
  <c r="CT191" i="21"/>
  <c r="CT128" i="22" s="1"/>
  <c r="CT151" i="21"/>
  <c r="CT196" i="21" s="1"/>
  <c r="CT138" i="21"/>
  <c r="CT183" i="21" s="1"/>
  <c r="CT133" i="21"/>
  <c r="CT124" i="21"/>
  <c r="CT116" i="21"/>
  <c r="CT229" i="21"/>
  <c r="CT266" i="21" s="1"/>
  <c r="CT174" i="22" s="1"/>
  <c r="CT214" i="21"/>
  <c r="CT209" i="21"/>
  <c r="CT91" i="21"/>
  <c r="CT84" i="21"/>
  <c r="CT80" i="21"/>
  <c r="CT52" i="21"/>
  <c r="CT34" i="21"/>
  <c r="CT45" i="21"/>
  <c r="CT422" i="21" s="1"/>
  <c r="CT25" i="21"/>
  <c r="CT74" i="21"/>
  <c r="CT73" i="21"/>
  <c r="CT109" i="21"/>
  <c r="CT230" i="21"/>
  <c r="CT267" i="21" s="1"/>
  <c r="CT175" i="22" s="1"/>
  <c r="CT215" i="21"/>
  <c r="CT204" i="21"/>
  <c r="CT92" i="21"/>
  <c r="CT85" i="21"/>
  <c r="CT78" i="21"/>
  <c r="CT51" i="21"/>
  <c r="CT35" i="21"/>
  <c r="CT46" i="21"/>
  <c r="CT108" i="21"/>
  <c r="CT227" i="21"/>
  <c r="CT210" i="21"/>
  <c r="CT205" i="21"/>
  <c r="CT77" i="21"/>
  <c r="CT57" i="21"/>
  <c r="CT39" i="21"/>
  <c r="CT24" i="21"/>
  <c r="CT72" i="21"/>
  <c r="CT97" i="21"/>
  <c r="CT371" i="21"/>
  <c r="CT374" i="21" s="1"/>
  <c r="CT290" i="21"/>
  <c r="CT228" i="21"/>
  <c r="CT265" i="21" s="1"/>
  <c r="CT173" i="22" s="1"/>
  <c r="CT213" i="21"/>
  <c r="CT79" i="21"/>
  <c r="CT54" i="21"/>
  <c r="CT309" i="21"/>
  <c r="CT294" i="21"/>
  <c r="CT180" i="21"/>
  <c r="CT127" i="22" s="1"/>
  <c r="CT147" i="21"/>
  <c r="CT192" i="21" s="1"/>
  <c r="CT231" i="21"/>
  <c r="CT268" i="21" s="1"/>
  <c r="CT176" i="22" s="1"/>
  <c r="CT211" i="21"/>
  <c r="CT82" i="21"/>
  <c r="CT75" i="21"/>
  <c r="CT53" i="21"/>
  <c r="CT41" i="21"/>
  <c r="CT36" i="21"/>
  <c r="CT17" i="21"/>
  <c r="CT354" i="21"/>
  <c r="CT357" i="21" s="1"/>
  <c r="CT318" i="21"/>
  <c r="CT143" i="21"/>
  <c r="CT188" i="21" s="1"/>
  <c r="CT221" i="21"/>
  <c r="CT258" i="21" s="1"/>
  <c r="CT166" i="22" s="1"/>
  <c r="CT212" i="21"/>
  <c r="CT89" i="21"/>
  <c r="CT264" i="21"/>
  <c r="CT12" i="21"/>
  <c r="CT244" i="21"/>
  <c r="CT56" i="21"/>
  <c r="CT26" i="21"/>
  <c r="CT42" i="21"/>
  <c r="CT28" i="21"/>
  <c r="CT132" i="21"/>
  <c r="CT216" i="21"/>
  <c r="CT208" i="21"/>
  <c r="CT90" i="21"/>
  <c r="CT13" i="21"/>
  <c r="CT60" i="21"/>
  <c r="CT67" i="21"/>
  <c r="CT55" i="21"/>
  <c r="CT31" i="21"/>
  <c r="CT43" i="21"/>
  <c r="CT33" i="21"/>
  <c r="CT50" i="21"/>
  <c r="CT395" i="21"/>
  <c r="CT289" i="22" s="1"/>
  <c r="CT93" i="21"/>
  <c r="CT27" i="21"/>
  <c r="CT396" i="21"/>
  <c r="CT290" i="22" s="1"/>
  <c r="CT68" i="21"/>
  <c r="CT35" i="22" s="1"/>
  <c r="CT40" i="21"/>
  <c r="CT397" i="21"/>
  <c r="CT291" i="22" s="1"/>
  <c r="CT18" i="21"/>
  <c r="CT18" i="22" s="1"/>
  <c r="CT61" i="21"/>
  <c r="CT44" i="21"/>
  <c r="CT421" i="21" s="1"/>
  <c r="CT232" i="21"/>
  <c r="CT269" i="21" s="1"/>
  <c r="CT177" i="22" s="1"/>
  <c r="CT32" i="21"/>
  <c r="CT220" i="21"/>
  <c r="CT86" i="21"/>
  <c r="CT47" i="21"/>
  <c r="CT424" i="21" s="1"/>
  <c r="CT19" i="21"/>
  <c r="CT19" i="22" s="1"/>
  <c r="CT207" i="21"/>
  <c r="CT257" i="21"/>
  <c r="CT76" i="21"/>
  <c r="CT20" i="21"/>
  <c r="CT20" i="22" s="1"/>
  <c r="CT121" i="21"/>
  <c r="CT58" i="21"/>
  <c r="CT394" i="21"/>
  <c r="Z308" i="21"/>
  <c r="AA308" i="21"/>
  <c r="Z292" i="21"/>
  <c r="Z294" i="21"/>
  <c r="Z306" i="21"/>
  <c r="AB307" i="21"/>
  <c r="Z318" i="21"/>
  <c r="Z297" i="21"/>
  <c r="AA310" i="21"/>
  <c r="Z363" i="21"/>
  <c r="AA309" i="21"/>
  <c r="Z307" i="21"/>
  <c r="Z319" i="21"/>
  <c r="Z309" i="21"/>
  <c r="AB309" i="21"/>
  <c r="Z310" i="21"/>
  <c r="Z379" i="21"/>
  <c r="AB317" i="21"/>
  <c r="Z295" i="21"/>
  <c r="Z296" i="21"/>
  <c r="AA317" i="21"/>
  <c r="AD309" i="21"/>
  <c r="AB310" i="21"/>
  <c r="AE309" i="21"/>
  <c r="AB308" i="21"/>
  <c r="AE310" i="21"/>
  <c r="AA307" i="21"/>
  <c r="AC307" i="21"/>
  <c r="AD307" i="21"/>
  <c r="AC309" i="21"/>
  <c r="AC310" i="21"/>
  <c r="AA306" i="21"/>
  <c r="AC308" i="21"/>
  <c r="AD310" i="21"/>
  <c r="AB306" i="21"/>
  <c r="AH310" i="21"/>
  <c r="AF309" i="21"/>
  <c r="AC306" i="21"/>
  <c r="AE308" i="21"/>
  <c r="AF310" i="21"/>
  <c r="AE307" i="21"/>
  <c r="AF308" i="21"/>
  <c r="AD308" i="21"/>
  <c r="AK307" i="21"/>
  <c r="AD306" i="21"/>
  <c r="AG307" i="21"/>
  <c r="AH308" i="21"/>
  <c r="AI309" i="21"/>
  <c r="AI307" i="21"/>
  <c r="AH309" i="21"/>
  <c r="AI308" i="21"/>
  <c r="AG310" i="21"/>
  <c r="AG309" i="21"/>
  <c r="AG308" i="21"/>
  <c r="AJ310" i="21"/>
  <c r="AF306" i="21"/>
  <c r="AJ307" i="21"/>
  <c r="AE306" i="21"/>
  <c r="AI310" i="21"/>
  <c r="AK308" i="21"/>
  <c r="AJ308" i="21"/>
  <c r="AF307" i="21"/>
  <c r="AJ309" i="21"/>
  <c r="AG306" i="21"/>
  <c r="AH307" i="21"/>
  <c r="AK306" i="21"/>
  <c r="AI306" i="21"/>
  <c r="AH306" i="21"/>
  <c r="AM310" i="21"/>
  <c r="AL310" i="21"/>
  <c r="AK309" i="21"/>
  <c r="AL309" i="21"/>
  <c r="AJ306" i="21"/>
  <c r="AL308" i="21"/>
  <c r="AK310" i="21"/>
  <c r="AL307" i="21"/>
  <c r="AN307" i="21"/>
  <c r="AM309" i="21"/>
  <c r="AL306" i="21"/>
  <c r="AN309" i="21"/>
  <c r="AN308" i="21"/>
  <c r="AM308" i="21"/>
  <c r="AP308" i="21"/>
  <c r="AM307" i="21"/>
  <c r="AO306" i="21"/>
  <c r="AO310" i="21"/>
  <c r="AP310" i="21"/>
  <c r="AN310" i="21"/>
  <c r="AO308" i="21"/>
  <c r="AR310" i="21"/>
  <c r="AP309" i="21"/>
  <c r="AN306" i="21"/>
  <c r="AQ309" i="21"/>
  <c r="AQ310" i="21"/>
  <c r="AQ308" i="21"/>
  <c r="AO309" i="21"/>
  <c r="AR308" i="21"/>
  <c r="AQ307" i="21"/>
  <c r="AM306" i="21"/>
  <c r="AP307" i="21"/>
  <c r="AT308" i="21"/>
  <c r="AQ306" i="21"/>
  <c r="AS307" i="21"/>
  <c r="AS310" i="21"/>
  <c r="AP306" i="21"/>
  <c r="AO307" i="21"/>
  <c r="AT309" i="21"/>
  <c r="AR309" i="21"/>
  <c r="AS309" i="21"/>
  <c r="AR306" i="21"/>
  <c r="AV310" i="21"/>
  <c r="AR307" i="21"/>
  <c r="AS308" i="21"/>
  <c r="AU309" i="21"/>
  <c r="AU308" i="21"/>
  <c r="AU310" i="21"/>
  <c r="AS306" i="21"/>
  <c r="AV308" i="21"/>
  <c r="AT307" i="21"/>
  <c r="AV306" i="21"/>
  <c r="AU307" i="21"/>
  <c r="AT310" i="21"/>
  <c r="AV309" i="21"/>
  <c r="AU306" i="21"/>
  <c r="AV307" i="21"/>
  <c r="AZ308" i="21"/>
  <c r="AT306" i="21"/>
  <c r="AX307" i="21"/>
  <c r="AW307" i="21"/>
  <c r="AW310" i="21"/>
  <c r="AW306" i="21"/>
  <c r="AW309" i="21"/>
  <c r="AX310" i="21"/>
  <c r="AX308" i="21"/>
  <c r="AW308" i="21"/>
  <c r="AY306" i="21"/>
  <c r="AY310" i="21"/>
  <c r="AZ307" i="21"/>
  <c r="AZ310" i="21"/>
  <c r="BA310" i="21"/>
  <c r="AX309" i="21"/>
  <c r="BC309" i="21"/>
  <c r="AY308" i="21"/>
  <c r="BD307" i="21"/>
  <c r="BB308" i="21"/>
  <c r="AX306" i="21"/>
  <c r="AY307" i="21"/>
  <c r="BC310" i="21"/>
  <c r="BB310" i="21"/>
  <c r="AY309" i="21"/>
  <c r="AZ309" i="21"/>
  <c r="BA309" i="21"/>
  <c r="BB306" i="21"/>
  <c r="BB309" i="21"/>
  <c r="AZ306" i="21"/>
  <c r="BD309" i="21"/>
  <c r="BH307" i="21"/>
  <c r="BB307" i="21"/>
  <c r="BA308" i="21"/>
  <c r="BC308" i="21"/>
  <c r="BC307" i="21"/>
  <c r="BA307" i="21"/>
  <c r="BD308" i="21"/>
  <c r="BE307" i="21"/>
  <c r="BE309" i="21"/>
  <c r="BD310" i="21"/>
  <c r="BF310" i="21"/>
  <c r="BE310" i="21"/>
  <c r="BF308" i="21"/>
  <c r="BE308" i="21"/>
  <c r="BA306" i="21"/>
  <c r="BD306" i="21"/>
  <c r="BC306" i="21"/>
  <c r="BH308" i="21"/>
  <c r="BF309" i="21"/>
  <c r="BG309" i="21"/>
  <c r="BG308" i="21"/>
  <c r="BI309" i="21"/>
  <c r="BH309" i="21"/>
  <c r="BH310" i="21"/>
  <c r="BG306" i="21"/>
  <c r="BE306" i="21"/>
  <c r="BH306" i="21"/>
  <c r="BG307" i="21"/>
  <c r="BG310" i="21"/>
  <c r="BF307" i="21"/>
  <c r="BI307" i="21"/>
  <c r="BF306" i="21"/>
  <c r="BJ309" i="21"/>
  <c r="BJ310" i="21"/>
  <c r="BI308" i="21"/>
  <c r="BI310" i="21"/>
  <c r="BL310" i="21"/>
  <c r="BL308" i="21"/>
  <c r="BJ306" i="21"/>
  <c r="BI306" i="21"/>
  <c r="BK309" i="21"/>
  <c r="BK308" i="21"/>
  <c r="BJ308" i="21"/>
  <c r="BL309" i="21"/>
  <c r="BJ307" i="21"/>
  <c r="BM309" i="21"/>
  <c r="BL307" i="21"/>
  <c r="BK307" i="21"/>
  <c r="BK306" i="21"/>
  <c r="BM310" i="21"/>
  <c r="BN308" i="21"/>
  <c r="BN307" i="21"/>
  <c r="BK310" i="21"/>
  <c r="BO310" i="21"/>
  <c r="BO306" i="21"/>
  <c r="BN310" i="21"/>
  <c r="BN306" i="21"/>
  <c r="BM306" i="21"/>
  <c r="BL306" i="21"/>
  <c r="BM308" i="21"/>
  <c r="BO309" i="21"/>
  <c r="BM307" i="21"/>
  <c r="BO307" i="21"/>
  <c r="BN309" i="21"/>
  <c r="BO308" i="21"/>
  <c r="CT230" i="22"/>
  <c r="CT235" i="22"/>
  <c r="CT275" i="22"/>
  <c r="CT237" i="22"/>
  <c r="CT228" i="22"/>
  <c r="CT251" i="22"/>
  <c r="CT241" i="22"/>
  <c r="CT262" i="22"/>
  <c r="CT239" i="22"/>
  <c r="BG4" i="21"/>
  <c r="BG4" i="23"/>
  <c r="BG4" i="22"/>
  <c r="CT3" i="21"/>
  <c r="CT3" i="23"/>
  <c r="CT3" i="22"/>
  <c r="CT4" i="21"/>
  <c r="CT4" i="23"/>
  <c r="CT4" i="22"/>
  <c r="BA186" i="14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CT6" i="20"/>
  <c r="CT4" i="20"/>
  <c r="Z4" i="20"/>
  <c r="Z215" i="20"/>
  <c r="Z389" i="20"/>
  <c r="Z305" i="20"/>
  <c r="Z363" i="20"/>
  <c r="Z347" i="20"/>
  <c r="Z412" i="20"/>
  <c r="Z471" i="20"/>
  <c r="Z448" i="20"/>
  <c r="Z413" i="20"/>
  <c r="Z406" i="20"/>
  <c r="Z439" i="20"/>
  <c r="Z313" i="20"/>
  <c r="Z353" i="20"/>
  <c r="Z437" i="20"/>
  <c r="Z462" i="20"/>
  <c r="Z490" i="20"/>
  <c r="Z450" i="20"/>
  <c r="Z355" i="20"/>
  <c r="Z296" i="20"/>
  <c r="Z492" i="20"/>
  <c r="Z438" i="20"/>
  <c r="Z207" i="20"/>
  <c r="Z243" i="20"/>
  <c r="Z317" i="20"/>
  <c r="Z458" i="20"/>
  <c r="Z500" i="20"/>
  <c r="Z400" i="20"/>
  <c r="Z374" i="20"/>
  <c r="Z497" i="20"/>
  <c r="Z420" i="20"/>
  <c r="Z424" i="20"/>
  <c r="Z479" i="20"/>
  <c r="Z307" i="20"/>
  <c r="Z432" i="20"/>
  <c r="Z410" i="20"/>
  <c r="Z422" i="20"/>
  <c r="Z433" i="20"/>
  <c r="Z475" i="20"/>
  <c r="Z373" i="20"/>
  <c r="Z261" i="20"/>
  <c r="Z418" i="20"/>
  <c r="Z370" i="20"/>
  <c r="Z343" i="20"/>
  <c r="Z377" i="20"/>
  <c r="Z276" i="20"/>
  <c r="Z498" i="20"/>
  <c r="Z414" i="20"/>
  <c r="Z345" i="20"/>
  <c r="Z349" i="20"/>
  <c r="Z385" i="20"/>
  <c r="Z327" i="20"/>
  <c r="Z486" i="20"/>
  <c r="Z381" i="20"/>
  <c r="Z260" i="20"/>
  <c r="Z382" i="20"/>
  <c r="Z441" i="20"/>
  <c r="Z250" i="20"/>
  <c r="Z341" i="20"/>
  <c r="Z248" i="20"/>
  <c r="Z265" i="20"/>
  <c r="Z449" i="20"/>
  <c r="Z434" i="20"/>
  <c r="Z419" i="20"/>
  <c r="Z323" i="20"/>
  <c r="Z311" i="20"/>
  <c r="Z428" i="20"/>
  <c r="Z336" i="20"/>
  <c r="Z466" i="20"/>
  <c r="Z473" i="20"/>
  <c r="Z249" i="20"/>
  <c r="Z309" i="20"/>
  <c r="Z331" i="20"/>
  <c r="Z219" i="20"/>
  <c r="Z203" i="20"/>
  <c r="Z330" i="20"/>
  <c r="Z408" i="20"/>
  <c r="Z454" i="20"/>
  <c r="Z340" i="20"/>
  <c r="Z494" i="20"/>
  <c r="Z401" i="20"/>
  <c r="Z493" i="20"/>
  <c r="Z365" i="20"/>
  <c r="Z369" i="20"/>
  <c r="Z359" i="20"/>
  <c r="Z409" i="20"/>
  <c r="Z453" i="20"/>
  <c r="Z442" i="20"/>
  <c r="Z427" i="20"/>
  <c r="Z489" i="20"/>
  <c r="Z357" i="20"/>
  <c r="Z405" i="20"/>
  <c r="Z495" i="20"/>
  <c r="Z257" i="20"/>
  <c r="Z281" i="20"/>
  <c r="Z315" i="20"/>
  <c r="Z423" i="20"/>
  <c r="Z499" i="20"/>
  <c r="Z435" i="20"/>
  <c r="Z236" i="20"/>
  <c r="Z252" i="20"/>
  <c r="Z225" i="20"/>
  <c r="Z235" i="20"/>
  <c r="Z229" i="20"/>
  <c r="Z394" i="20"/>
  <c r="Z223" i="20"/>
  <c r="Z333" i="20"/>
  <c r="Z301" i="20"/>
  <c r="Z440" i="20"/>
  <c r="Z285" i="20"/>
  <c r="Z227" i="20"/>
  <c r="Z220" i="20"/>
  <c r="Z288" i="20"/>
  <c r="Z431" i="20"/>
  <c r="Z361" i="20"/>
  <c r="Z443" i="20"/>
  <c r="Z242" i="20"/>
  <c r="Z496" i="20"/>
  <c r="Z487" i="20"/>
  <c r="Z417" i="20"/>
  <c r="Z426" i="20"/>
  <c r="Z226" i="20"/>
  <c r="Z445" i="20"/>
  <c r="Z393" i="20"/>
  <c r="Z272" i="20"/>
  <c r="Z325" i="20"/>
  <c r="Z404" i="20"/>
  <c r="Z303" i="20"/>
  <c r="Z295" i="20"/>
  <c r="Z390" i="20"/>
  <c r="Z321" i="20"/>
  <c r="Z247" i="20"/>
  <c r="Z262" i="20"/>
  <c r="Z232" i="20"/>
  <c r="Z256" i="20"/>
  <c r="Z416" i="20"/>
  <c r="Z299" i="20"/>
  <c r="Z446" i="20"/>
  <c r="Z337" i="20"/>
  <c r="Z216" i="20"/>
  <c r="Z208" i="20"/>
  <c r="Z402" i="20"/>
  <c r="Z273" i="20"/>
  <c r="Z451" i="20"/>
  <c r="Z253" i="20"/>
  <c r="Z300" i="20"/>
  <c r="Z239" i="20"/>
  <c r="Z274" i="20"/>
  <c r="Z212" i="20"/>
  <c r="Z222" i="20"/>
  <c r="Z289" i="20"/>
  <c r="Z206" i="20"/>
  <c r="Z306" i="20"/>
  <c r="Z425" i="20"/>
  <c r="Z240" i="20"/>
  <c r="Z398" i="20"/>
  <c r="Z205" i="20"/>
  <c r="Z244" i="20"/>
  <c r="Z421" i="20"/>
  <c r="Z233" i="20"/>
  <c r="Z258" i="20"/>
  <c r="Z378" i="20"/>
  <c r="Z234" i="20"/>
  <c r="Z470" i="20"/>
  <c r="Z348" i="20"/>
  <c r="Z246" i="20"/>
  <c r="Z480" i="20"/>
  <c r="Z387" i="20"/>
  <c r="Z319" i="20"/>
  <c r="Z214" i="20"/>
  <c r="Z283" i="20"/>
  <c r="Z360" i="20"/>
  <c r="Z263" i="20"/>
  <c r="Z488" i="20"/>
  <c r="Z481" i="20"/>
  <c r="Z335" i="20"/>
  <c r="Z332" i="20"/>
  <c r="Z245" i="20"/>
  <c r="Z351" i="20"/>
  <c r="Z491" i="20"/>
  <c r="Z286" i="20"/>
  <c r="Z237" i="20"/>
  <c r="Z282" i="20"/>
  <c r="Z364" i="20"/>
  <c r="Z290" i="20"/>
  <c r="Z397" i="20"/>
  <c r="Z429" i="20"/>
  <c r="Z396" i="20"/>
  <c r="Z238" i="20"/>
  <c r="Z358" i="20"/>
  <c r="Z371" i="20"/>
  <c r="Z459" i="20"/>
  <c r="Z485" i="20"/>
  <c r="Z267" i="20"/>
  <c r="Z218" i="20"/>
  <c r="Z386" i="20"/>
  <c r="Z430" i="20"/>
  <c r="Z278" i="20"/>
  <c r="Z213" i="20"/>
  <c r="Z200" i="20"/>
  <c r="Z293" i="20"/>
  <c r="Z344" i="20"/>
  <c r="Z362" i="20"/>
  <c r="Z316" i="20"/>
  <c r="Z202" i="20"/>
  <c r="Z254" i="20"/>
  <c r="Z209" i="20"/>
  <c r="Z277" i="20"/>
  <c r="Z204" i="20"/>
  <c r="Z318" i="20"/>
  <c r="Z395" i="20"/>
  <c r="Z211" i="20"/>
  <c r="Z269" i="20"/>
  <c r="Z271" i="20"/>
  <c r="Z376" i="20"/>
  <c r="Z329" i="20"/>
  <c r="Z241" i="20"/>
  <c r="Z266" i="20"/>
  <c r="Z279" i="20"/>
  <c r="Z302" i="20"/>
  <c r="Z380" i="20"/>
  <c r="Z268" i="20"/>
  <c r="Z383" i="20"/>
  <c r="Z210" i="20"/>
  <c r="Z270" i="20"/>
  <c r="Z221" i="20"/>
  <c r="Z384" i="20"/>
  <c r="Z334" i="20"/>
  <c r="Z287" i="20"/>
  <c r="Z308" i="20"/>
  <c r="Z461" i="20"/>
  <c r="Z478" i="20"/>
  <c r="Z452" i="20"/>
  <c r="Z484" i="20"/>
  <c r="Z314" i="20"/>
  <c r="Z472" i="20"/>
  <c r="Z326" i="20"/>
  <c r="Z320" i="20"/>
  <c r="Z291" i="20"/>
  <c r="Z259" i="20"/>
  <c r="Z264" i="20"/>
  <c r="Z322" i="20"/>
  <c r="Z460" i="20"/>
  <c r="Z379" i="20"/>
  <c r="Z468" i="20"/>
  <c r="Z447" i="20"/>
  <c r="Z352" i="20"/>
  <c r="Z415" i="20"/>
  <c r="Z312" i="20"/>
  <c r="Z230" i="20"/>
  <c r="Z482" i="20"/>
  <c r="Z297" i="20"/>
  <c r="Z224" i="20"/>
  <c r="Z367" i="20"/>
  <c r="Z324" i="20"/>
  <c r="Z366" i="20"/>
  <c r="Z388" i="20"/>
  <c r="Z342" i="20"/>
  <c r="Z469" i="20"/>
  <c r="Z375" i="20"/>
  <c r="Z483" i="20"/>
  <c r="Z411" i="20"/>
  <c r="Z231" i="20"/>
  <c r="Z294" i="20"/>
  <c r="Z463" i="20"/>
  <c r="Z338" i="20"/>
  <c r="Z292" i="20"/>
  <c r="Z298" i="20"/>
  <c r="Z217" i="20"/>
  <c r="Z372" i="20"/>
  <c r="Z368" i="20"/>
  <c r="Z339" i="20"/>
  <c r="Z455" i="20"/>
  <c r="Z399" i="20"/>
  <c r="Z310" i="20"/>
  <c r="Z280" i="20"/>
  <c r="Z444" i="20"/>
  <c r="Z391" i="20"/>
  <c r="Z407" i="20"/>
  <c r="Z456" i="20"/>
  <c r="Z474" i="20"/>
  <c r="Z251" i="20"/>
  <c r="Z275" i="20"/>
  <c r="Z392" i="20"/>
  <c r="Z228" i="20"/>
  <c r="Z467" i="20"/>
  <c r="Z356" i="20"/>
  <c r="Z403" i="20"/>
  <c r="Z346" i="20"/>
  <c r="Z436" i="20"/>
  <c r="Z354" i="20"/>
  <c r="Z464" i="20"/>
  <c r="Z477" i="20"/>
  <c r="Z465" i="20"/>
  <c r="Z350" i="20"/>
  <c r="Z255" i="20"/>
  <c r="Z476" i="20"/>
  <c r="Z284" i="20"/>
  <c r="Z304" i="20"/>
  <c r="Z328" i="20"/>
  <c r="Z457" i="20"/>
  <c r="W309" i="21"/>
  <c r="W310" i="21"/>
  <c r="W308" i="21"/>
  <c r="W307" i="21"/>
  <c r="Z24" i="20"/>
  <c r="Z107" i="20"/>
  <c r="Z85" i="20"/>
  <c r="Z155" i="20"/>
  <c r="Z69" i="20"/>
  <c r="Z11" i="20"/>
  <c r="Z56" i="20"/>
  <c r="Z13" i="20"/>
  <c r="Z144" i="20"/>
  <c r="Z190" i="20"/>
  <c r="Z120" i="20"/>
  <c r="Z127" i="20"/>
  <c r="Z196" i="20"/>
  <c r="Z132" i="20"/>
  <c r="Z79" i="20"/>
  <c r="Z169" i="20"/>
  <c r="Z159" i="20"/>
  <c r="Z178" i="20"/>
  <c r="Z176" i="20"/>
  <c r="Z117" i="20"/>
  <c r="Z63" i="20"/>
  <c r="Z175" i="20"/>
  <c r="Z86" i="20"/>
  <c r="Z160" i="20"/>
  <c r="Z89" i="20"/>
  <c r="Z109" i="20"/>
  <c r="W178" i="14"/>
  <c r="Z18" i="20"/>
  <c r="Z87" i="20"/>
  <c r="Z168" i="20"/>
  <c r="Z182" i="20"/>
  <c r="Z167" i="20"/>
  <c r="Z118" i="20"/>
  <c r="Z158" i="20"/>
  <c r="Z124" i="20"/>
  <c r="Z20" i="20"/>
  <c r="Z181" i="20"/>
  <c r="Z46" i="20"/>
  <c r="W183" i="14"/>
  <c r="Z55" i="20"/>
  <c r="Z71" i="20"/>
  <c r="Z12" i="20"/>
  <c r="Z68" i="20"/>
  <c r="Z171" i="20"/>
  <c r="Z129" i="20"/>
  <c r="Z152" i="20"/>
  <c r="Z52" i="20"/>
  <c r="Z194" i="20"/>
  <c r="W185" i="14"/>
  <c r="Z184" i="20"/>
  <c r="W184" i="14"/>
  <c r="Z112" i="20"/>
  <c r="Z141" i="20"/>
  <c r="Z75" i="20"/>
  <c r="Z193" i="20"/>
  <c r="Z72" i="20"/>
  <c r="Z38" i="20"/>
  <c r="Z122" i="20"/>
  <c r="Z128" i="20"/>
  <c r="Z99" i="20"/>
  <c r="Z9" i="20"/>
  <c r="Z53" i="20"/>
  <c r="Z81" i="20"/>
  <c r="Z143" i="20"/>
  <c r="Z88" i="20"/>
  <c r="Z180" i="20"/>
  <c r="Z23" i="20"/>
  <c r="Z174" i="20"/>
  <c r="Z29" i="20"/>
  <c r="W186" i="14"/>
  <c r="Z62" i="20"/>
  <c r="Z14" i="20"/>
  <c r="Z101" i="20"/>
  <c r="Z47" i="20"/>
  <c r="Z45" i="20"/>
  <c r="Z100" i="20"/>
  <c r="Z34" i="20"/>
  <c r="W180" i="14"/>
  <c r="Z110" i="20"/>
  <c r="Z70" i="20"/>
  <c r="Z146" i="20"/>
  <c r="Z27" i="20"/>
  <c r="Z113" i="20"/>
  <c r="Z138" i="20"/>
  <c r="Z44" i="20"/>
  <c r="Z83" i="20"/>
  <c r="Z95" i="20"/>
  <c r="Z49" i="20"/>
  <c r="Z198" i="20"/>
  <c r="Z195" i="20"/>
  <c r="Z150" i="20"/>
  <c r="Z121" i="20"/>
  <c r="Z10" i="20"/>
  <c r="Z151" i="20"/>
  <c r="Z137" i="20"/>
  <c r="Z133" i="20"/>
  <c r="Z76" i="20"/>
  <c r="Z126" i="20"/>
  <c r="Z6" i="20"/>
  <c r="Z148" i="20"/>
  <c r="Z93" i="20"/>
  <c r="W179" i="14"/>
  <c r="Z154" i="20"/>
  <c r="Z161" i="20"/>
  <c r="Z170" i="20"/>
  <c r="Z147" i="20"/>
  <c r="Z105" i="20"/>
  <c r="Z33" i="20"/>
  <c r="Z140" i="20"/>
  <c r="Z106" i="20"/>
  <c r="Z102" i="20"/>
  <c r="Z58" i="20"/>
  <c r="Z80" i="20"/>
  <c r="Z74" i="20"/>
  <c r="Z84" i="20"/>
  <c r="Z39" i="20"/>
  <c r="Z164" i="20"/>
  <c r="Z165" i="20"/>
  <c r="Z172" i="20"/>
  <c r="Z37" i="20"/>
  <c r="Z82" i="20"/>
  <c r="Z142" i="20"/>
  <c r="Z77" i="20"/>
  <c r="Z17" i="20"/>
  <c r="Z16" i="20"/>
  <c r="Z51" i="20"/>
  <c r="Z8" i="20"/>
  <c r="Z139" i="20"/>
  <c r="Z183" i="20"/>
  <c r="Z57" i="20"/>
  <c r="Z40" i="20"/>
  <c r="Z123" i="20"/>
  <c r="Z125" i="20"/>
  <c r="W181" i="14"/>
  <c r="Z162" i="20"/>
  <c r="Z187" i="20"/>
  <c r="Z157" i="20"/>
  <c r="Z90" i="20"/>
  <c r="W182" i="14"/>
  <c r="Z54" i="20"/>
  <c r="Z153" i="20"/>
  <c r="Z177" i="20"/>
  <c r="Z199" i="20"/>
  <c r="Z145" i="20"/>
  <c r="Z66" i="20"/>
  <c r="Z131" i="20"/>
  <c r="Z97" i="20"/>
  <c r="Z73" i="20"/>
  <c r="Z116" i="20"/>
  <c r="Z135" i="20"/>
  <c r="Z163" i="20"/>
  <c r="Z35" i="20"/>
  <c r="Z78" i="20"/>
  <c r="Z197" i="20"/>
  <c r="Z15" i="20"/>
  <c r="Z91" i="20"/>
  <c r="Z94" i="20"/>
  <c r="Z136" i="20"/>
  <c r="Z104" i="20"/>
  <c r="Z41" i="20"/>
  <c r="Z114" i="20"/>
  <c r="Z26" i="20"/>
  <c r="Z19" i="20"/>
  <c r="Z149" i="20"/>
  <c r="Z31" i="20"/>
  <c r="Z96" i="20"/>
  <c r="Z64" i="20"/>
  <c r="Z111" i="20"/>
  <c r="Z65" i="20"/>
  <c r="Z191" i="20"/>
  <c r="Z92" i="20"/>
  <c r="Z25" i="20"/>
  <c r="Z22" i="20"/>
  <c r="Z43" i="20"/>
  <c r="Z108" i="20"/>
  <c r="Z48" i="20"/>
  <c r="Z186" i="20"/>
  <c r="Z134" i="20"/>
  <c r="Z61" i="20"/>
  <c r="Z42" i="20"/>
  <c r="Z21" i="20"/>
  <c r="Z30" i="20"/>
  <c r="Z119" i="20"/>
  <c r="Z173" i="20"/>
  <c r="Z103" i="20"/>
  <c r="Z179" i="20"/>
  <c r="Z192" i="20"/>
  <c r="Z59" i="20"/>
  <c r="Z50" i="20"/>
  <c r="Z67" i="20"/>
  <c r="Z130" i="20"/>
  <c r="Z166" i="20"/>
  <c r="Z36" i="20"/>
  <c r="Z7" i="20"/>
  <c r="Z185" i="20"/>
  <c r="Z156" i="20"/>
  <c r="Z98" i="20"/>
  <c r="Z115" i="20"/>
  <c r="Z60" i="20"/>
  <c r="Z189" i="20"/>
  <c r="Z28" i="20"/>
  <c r="Z32" i="20"/>
  <c r="CR388" i="21" l="1"/>
  <c r="CR195" i="23" s="1"/>
  <c r="BU112" i="23"/>
  <c r="BU199" i="22"/>
  <c r="BT128" i="23"/>
  <c r="BT215" i="22"/>
  <c r="BS212" i="22"/>
  <c r="BS125" i="23"/>
  <c r="BS216" i="22"/>
  <c r="BS129" i="23"/>
  <c r="BT129" i="23"/>
  <c r="BT216" i="22"/>
  <c r="BU108" i="23"/>
  <c r="BU195" i="22"/>
  <c r="BR126" i="23"/>
  <c r="BR213" i="22"/>
  <c r="BQ213" i="22"/>
  <c r="BQ126" i="23"/>
  <c r="BU120" i="23"/>
  <c r="BU207" i="22"/>
  <c r="BR129" i="23"/>
  <c r="BR216" i="22"/>
  <c r="BR128" i="23"/>
  <c r="BR215" i="22"/>
  <c r="BQ129" i="23"/>
  <c r="BQ216" i="22"/>
  <c r="CS428" i="21"/>
  <c r="BT125" i="23"/>
  <c r="BT212" i="22"/>
  <c r="BU109" i="23"/>
  <c r="BU196" i="22"/>
  <c r="BS213" i="22"/>
  <c r="BS126" i="23"/>
  <c r="BP128" i="23"/>
  <c r="BP215" i="22"/>
  <c r="BU133" i="23"/>
  <c r="BU220" i="22"/>
  <c r="BU315" i="21"/>
  <c r="BS214" i="22"/>
  <c r="BS127" i="23"/>
  <c r="BU216" i="22"/>
  <c r="BU129" i="23"/>
  <c r="BQ127" i="23"/>
  <c r="BQ214" i="22"/>
  <c r="BP126" i="23"/>
  <c r="BP213" i="22"/>
  <c r="BT127" i="23"/>
  <c r="BT214" i="22"/>
  <c r="BT126" i="23"/>
  <c r="BT213" i="22"/>
  <c r="BR125" i="23"/>
  <c r="BR212" i="22"/>
  <c r="BS128" i="23"/>
  <c r="BS215" i="22"/>
  <c r="BP129" i="23"/>
  <c r="BP216" i="22"/>
  <c r="BU126" i="23"/>
  <c r="BU213" i="22"/>
  <c r="BU128" i="23"/>
  <c r="BU215" i="22"/>
  <c r="BR127" i="23"/>
  <c r="BR214" i="22"/>
  <c r="BQ212" i="22"/>
  <c r="BQ125" i="23"/>
  <c r="BP127" i="23"/>
  <c r="BP214" i="22"/>
  <c r="CS411" i="21"/>
  <c r="BU127" i="23"/>
  <c r="BU214" i="22"/>
  <c r="BU125" i="23"/>
  <c r="BU212" i="22"/>
  <c r="BP125" i="23"/>
  <c r="BP212" i="22"/>
  <c r="BQ128" i="23"/>
  <c r="BQ215" i="22"/>
  <c r="CR426" i="21"/>
  <c r="CR202" i="23" s="1"/>
  <c r="CS434" i="21"/>
  <c r="CT418" i="21"/>
  <c r="CR407" i="21"/>
  <c r="CS413" i="21"/>
  <c r="CT420" i="21"/>
  <c r="CT419" i="21"/>
  <c r="CT423" i="21"/>
  <c r="CR400" i="21"/>
  <c r="CR199" i="23" s="1"/>
  <c r="CS403" i="21"/>
  <c r="CS427" i="21"/>
  <c r="CR8" i="21"/>
  <c r="CR9" i="23"/>
  <c r="CR9" i="22"/>
  <c r="CR295" i="22"/>
  <c r="CR200" i="23"/>
  <c r="CR294" i="22"/>
  <c r="CQ198" i="23"/>
  <c r="CQ293" i="22"/>
  <c r="BN128" i="23"/>
  <c r="BN215" i="22"/>
  <c r="BD125" i="23"/>
  <c r="BD212" i="22"/>
  <c r="AU129" i="23"/>
  <c r="AU216" i="22"/>
  <c r="AK127" i="23"/>
  <c r="AK214" i="22"/>
  <c r="Z213" i="22"/>
  <c r="Z126" i="23"/>
  <c r="Z467" i="21"/>
  <c r="Z328" i="22" s="1"/>
  <c r="CT23" i="21"/>
  <c r="CT108" i="23"/>
  <c r="CT195" i="22"/>
  <c r="CT151" i="23"/>
  <c r="CT238" i="22"/>
  <c r="CL286" i="22"/>
  <c r="CL196" i="23"/>
  <c r="CL386" i="21"/>
  <c r="CQ300" i="22"/>
  <c r="CQ205" i="23"/>
  <c r="BO126" i="23"/>
  <c r="BO213" i="22"/>
  <c r="BO125" i="23"/>
  <c r="BO212" i="22"/>
  <c r="BL126" i="23"/>
  <c r="BL213" i="22"/>
  <c r="BJ125" i="23"/>
  <c r="BJ212" i="22"/>
  <c r="BI126" i="23"/>
  <c r="BI213" i="22"/>
  <c r="BH128" i="23"/>
  <c r="BH215" i="22"/>
  <c r="BA125" i="23"/>
  <c r="BA212" i="22"/>
  <c r="BD127" i="23"/>
  <c r="BD214" i="22"/>
  <c r="AZ125" i="23"/>
  <c r="AZ212" i="22"/>
  <c r="AY213" i="22"/>
  <c r="AY126" i="23"/>
  <c r="AZ129" i="23"/>
  <c r="AZ216" i="22"/>
  <c r="AW125" i="23"/>
  <c r="AW212" i="22"/>
  <c r="AV128" i="23"/>
  <c r="AV215" i="22"/>
  <c r="AU127" i="23"/>
  <c r="AU214" i="22"/>
  <c r="AT128" i="23"/>
  <c r="AT215" i="22"/>
  <c r="AM125" i="23"/>
  <c r="AM212" i="22"/>
  <c r="AP128" i="23"/>
  <c r="AP215" i="22"/>
  <c r="AP127" i="23"/>
  <c r="AP214" i="22"/>
  <c r="AK129" i="23"/>
  <c r="AK216" i="22"/>
  <c r="AI125" i="23"/>
  <c r="AI212" i="22"/>
  <c r="AI129" i="23"/>
  <c r="AI216" i="22"/>
  <c r="AI127" i="23"/>
  <c r="AI214" i="22"/>
  <c r="AD127" i="23"/>
  <c r="AD214" i="22"/>
  <c r="AB125" i="23"/>
  <c r="AB212" i="22"/>
  <c r="AA213" i="22"/>
  <c r="AA126" i="23"/>
  <c r="Z114" i="23"/>
  <c r="Z201" i="22"/>
  <c r="AA128" i="23"/>
  <c r="AA215" i="22"/>
  <c r="Z111" i="23"/>
  <c r="Z198" i="22"/>
  <c r="CT88" i="23"/>
  <c r="CT165" i="22"/>
  <c r="CT60" i="22"/>
  <c r="CT470" i="21"/>
  <c r="CT331" i="22" s="1"/>
  <c r="CT27" i="22"/>
  <c r="CT19" i="23"/>
  <c r="CT437" i="21"/>
  <c r="CT28" i="23"/>
  <c r="CT49" i="22"/>
  <c r="CT459" i="21"/>
  <c r="CT46" i="22"/>
  <c r="CT456" i="21"/>
  <c r="CT317" i="22" s="1"/>
  <c r="CT38" i="21"/>
  <c r="CT416" i="21"/>
  <c r="CT43" i="23"/>
  <c r="CT76" i="22"/>
  <c r="CT112" i="21"/>
  <c r="CT79" i="22" s="1"/>
  <c r="CT51" i="22"/>
  <c r="CT461" i="21"/>
  <c r="CT83" i="21"/>
  <c r="CT12" i="23"/>
  <c r="CT15" i="22"/>
  <c r="CT159" i="23"/>
  <c r="CT246" i="22"/>
  <c r="CT243" i="22"/>
  <c r="CT156" i="23"/>
  <c r="CT175" i="21"/>
  <c r="CT122" i="22" s="1"/>
  <c r="CT55" i="23"/>
  <c r="CT97" i="22"/>
  <c r="CT138" i="23"/>
  <c r="CT225" i="22"/>
  <c r="CS212" i="23"/>
  <c r="CS320" i="22"/>
  <c r="CR102" i="23"/>
  <c r="CR189" i="22"/>
  <c r="CR439" i="21"/>
  <c r="CS135" i="23"/>
  <c r="CS222" i="22"/>
  <c r="CS17" i="23"/>
  <c r="CS25" i="22"/>
  <c r="CS243" i="21"/>
  <c r="CS83" i="23"/>
  <c r="CS84" i="23" s="1"/>
  <c r="CS150" i="22"/>
  <c r="CS151" i="22" s="1"/>
  <c r="CS220" i="23"/>
  <c r="CS338" i="22"/>
  <c r="CS263" i="21"/>
  <c r="CS280" i="21"/>
  <c r="CS256" i="21"/>
  <c r="CS272" i="21"/>
  <c r="CS362" i="21"/>
  <c r="CS378" i="21"/>
  <c r="CS255" i="21"/>
  <c r="CS82" i="23"/>
  <c r="CS149" i="22"/>
  <c r="CS299" i="22"/>
  <c r="CS204" i="23"/>
  <c r="BH216" i="22"/>
  <c r="BH129" i="23"/>
  <c r="AU125" i="23"/>
  <c r="AU212" i="22"/>
  <c r="AH125" i="23"/>
  <c r="AH212" i="22"/>
  <c r="Z113" i="23"/>
  <c r="Z200" i="22"/>
  <c r="CT43" i="22"/>
  <c r="CT453" i="21"/>
  <c r="CT314" i="22" s="1"/>
  <c r="CT444" i="21"/>
  <c r="CT305" i="22" s="1"/>
  <c r="CT34" i="22"/>
  <c r="CT66" i="21"/>
  <c r="CT42" i="22"/>
  <c r="CT452" i="21"/>
  <c r="CT313" i="22" s="1"/>
  <c r="CT47" i="22"/>
  <c r="CT457" i="21"/>
  <c r="CT318" i="22" s="1"/>
  <c r="CT127" i="23"/>
  <c r="CT214" i="22"/>
  <c r="CS219" i="23"/>
  <c r="CS337" i="22"/>
  <c r="CP344" i="21"/>
  <c r="CP147" i="23"/>
  <c r="CP234" i="22"/>
  <c r="BM126" i="23"/>
  <c r="BM213" i="22"/>
  <c r="BO129" i="23"/>
  <c r="BO216" i="22"/>
  <c r="BM128" i="23"/>
  <c r="BM215" i="22"/>
  <c r="BL214" i="22"/>
  <c r="BL127" i="23"/>
  <c r="BF213" i="22"/>
  <c r="BF126" i="23"/>
  <c r="BI215" i="22"/>
  <c r="BI128" i="23"/>
  <c r="BE127" i="23"/>
  <c r="BE214" i="22"/>
  <c r="BA126" i="23"/>
  <c r="BA213" i="22"/>
  <c r="BB128" i="23"/>
  <c r="BB215" i="22"/>
  <c r="AX125" i="23"/>
  <c r="AX212" i="22"/>
  <c r="AZ126" i="23"/>
  <c r="AZ213" i="22"/>
  <c r="AW129" i="23"/>
  <c r="AW216" i="22"/>
  <c r="AT129" i="23"/>
  <c r="AT216" i="22"/>
  <c r="AU128" i="23"/>
  <c r="AU215" i="22"/>
  <c r="AO126" i="23"/>
  <c r="AO213" i="22"/>
  <c r="AQ126" i="23"/>
  <c r="AQ213" i="22"/>
  <c r="AR129" i="23"/>
  <c r="AR216" i="22"/>
  <c r="AM127" i="23"/>
  <c r="AM214" i="22"/>
  <c r="AL127" i="23"/>
  <c r="AL214" i="22"/>
  <c r="AK125" i="23"/>
  <c r="AK212" i="22"/>
  <c r="AE125" i="23"/>
  <c r="AE212" i="22"/>
  <c r="AH128" i="23"/>
  <c r="AH215" i="22"/>
  <c r="AF127" i="23"/>
  <c r="AF214" i="22"/>
  <c r="AD129" i="23"/>
  <c r="AD216" i="22"/>
  <c r="AE129" i="23"/>
  <c r="AE216" i="22"/>
  <c r="AB136" i="23"/>
  <c r="AB223" i="22"/>
  <c r="AA214" i="22"/>
  <c r="AA127" i="23"/>
  <c r="CT134" i="22"/>
  <c r="CT67" i="23"/>
  <c r="CT20" i="23"/>
  <c r="CT28" i="22"/>
  <c r="CT438" i="21"/>
  <c r="CT13" i="22"/>
  <c r="CT390" i="21"/>
  <c r="CT284" i="22" s="1"/>
  <c r="CT137" i="23"/>
  <c r="CT224" i="22"/>
  <c r="CT71" i="23"/>
  <c r="CT138" i="22"/>
  <c r="CT248" i="21"/>
  <c r="CT156" i="22" s="1"/>
  <c r="CT140" i="22"/>
  <c r="CT250" i="21"/>
  <c r="CT158" i="22" s="1"/>
  <c r="CT73" i="23"/>
  <c r="CT40" i="22"/>
  <c r="CT450" i="21"/>
  <c r="CT311" i="22" s="1"/>
  <c r="CT58" i="22"/>
  <c r="CT468" i="21"/>
  <c r="CT329" i="22" s="1"/>
  <c r="CT475" i="21"/>
  <c r="CT34" i="23"/>
  <c r="CT65" i="22"/>
  <c r="CT129" i="23"/>
  <c r="CT216" i="22"/>
  <c r="CT171" i="23"/>
  <c r="CT258" i="22"/>
  <c r="CT245" i="22"/>
  <c r="CT158" i="23"/>
  <c r="CT172" i="23"/>
  <c r="CT259" i="22"/>
  <c r="CT107" i="23"/>
  <c r="CT194" i="22"/>
  <c r="CS197" i="23"/>
  <c r="CS287" i="22"/>
  <c r="CQ271" i="21"/>
  <c r="CQ89" i="23"/>
  <c r="CQ170" i="22"/>
  <c r="CS415" i="21"/>
  <c r="CS134" i="23"/>
  <c r="CS221" i="22"/>
  <c r="CS431" i="21"/>
  <c r="CS432" i="21"/>
  <c r="BI125" i="23"/>
  <c r="BI212" i="22"/>
  <c r="BA216" i="22"/>
  <c r="BA129" i="23"/>
  <c r="AL126" i="23"/>
  <c r="AL213" i="22"/>
  <c r="AH129" i="23"/>
  <c r="AH216" i="22"/>
  <c r="CT178" i="21"/>
  <c r="CT58" i="23"/>
  <c r="CT100" i="22"/>
  <c r="CS22" i="21"/>
  <c r="CS23" i="22"/>
  <c r="CS15" i="23"/>
  <c r="BO128" i="23"/>
  <c r="BO215" i="22"/>
  <c r="BK129" i="23"/>
  <c r="BK216" i="22"/>
  <c r="BJ126" i="23"/>
  <c r="BJ213" i="22"/>
  <c r="BL216" i="22"/>
  <c r="BL129" i="23"/>
  <c r="BG129" i="23"/>
  <c r="BG216" i="22"/>
  <c r="BG127" i="23"/>
  <c r="BG214" i="22"/>
  <c r="BF214" i="22"/>
  <c r="BF127" i="23"/>
  <c r="BC126" i="23"/>
  <c r="BC213" i="22"/>
  <c r="BB125" i="23"/>
  <c r="BB212" i="22"/>
  <c r="BB214" i="22"/>
  <c r="BB127" i="23"/>
  <c r="AY129" i="23"/>
  <c r="AY216" i="22"/>
  <c r="AW126" i="23"/>
  <c r="AW213" i="22"/>
  <c r="AU126" i="23"/>
  <c r="AU213" i="22"/>
  <c r="AS127" i="23"/>
  <c r="AS214" i="22"/>
  <c r="AP125" i="23"/>
  <c r="AP212" i="22"/>
  <c r="AR127" i="23"/>
  <c r="AR214" i="22"/>
  <c r="AO127" i="23"/>
  <c r="AO214" i="22"/>
  <c r="AN127" i="23"/>
  <c r="AN214" i="22"/>
  <c r="AJ125" i="23"/>
  <c r="AJ212" i="22"/>
  <c r="AH213" i="22"/>
  <c r="AH126" i="23"/>
  <c r="AJ213" i="22"/>
  <c r="AJ126" i="23"/>
  <c r="AI126" i="23"/>
  <c r="AI213" i="22"/>
  <c r="AE213" i="22"/>
  <c r="AE126" i="23"/>
  <c r="AC127" i="23"/>
  <c r="AC214" i="22"/>
  <c r="AB127" i="23"/>
  <c r="AB214" i="22"/>
  <c r="Z186" i="23"/>
  <c r="Z273" i="22"/>
  <c r="AA129" i="23"/>
  <c r="AA216" i="22"/>
  <c r="Z127" i="23"/>
  <c r="Z214" i="22"/>
  <c r="Z468" i="21"/>
  <c r="Z329" i="22" s="1"/>
  <c r="CT49" i="21"/>
  <c r="CT57" i="22"/>
  <c r="CT467" i="21"/>
  <c r="CT328" i="22" s="1"/>
  <c r="CT152" i="22"/>
  <c r="CT85" i="23"/>
  <c r="CT173" i="23"/>
  <c r="CT260" i="22"/>
  <c r="CT44" i="22"/>
  <c r="CT454" i="21"/>
  <c r="CT315" i="22" s="1"/>
  <c r="CT45" i="22"/>
  <c r="CT455" i="21"/>
  <c r="CT316" i="22" s="1"/>
  <c r="CT41" i="22"/>
  <c r="CT451" i="21"/>
  <c r="CT312" i="22" s="1"/>
  <c r="CT246" i="21"/>
  <c r="CT154" i="22" s="1"/>
  <c r="CT69" i="23"/>
  <c r="CT136" i="22"/>
  <c r="CT162" i="21"/>
  <c r="CT109" i="22" s="1"/>
  <c r="CT48" i="23"/>
  <c r="CT84" i="22"/>
  <c r="CT177" i="23"/>
  <c r="CT264" i="22"/>
  <c r="CT198" i="22"/>
  <c r="CT111" i="23"/>
  <c r="CS312" i="21"/>
  <c r="CS118" i="23"/>
  <c r="CS205" i="22"/>
  <c r="CS408" i="21"/>
  <c r="CN96" i="23"/>
  <c r="CN183" i="22"/>
  <c r="CS405" i="21"/>
  <c r="CQ140" i="23"/>
  <c r="CQ227" i="22"/>
  <c r="CQ328" i="21"/>
  <c r="BN216" i="22"/>
  <c r="BN129" i="23"/>
  <c r="BD128" i="23"/>
  <c r="BD215" i="22"/>
  <c r="AP213" i="22"/>
  <c r="AP126" i="23"/>
  <c r="Z115" i="23"/>
  <c r="Z202" i="22"/>
  <c r="CT167" i="21"/>
  <c r="CT114" i="22" s="1"/>
  <c r="CT89" i="22"/>
  <c r="CS33" i="22"/>
  <c r="CS64" i="21"/>
  <c r="CS25" i="23"/>
  <c r="BM214" i="22"/>
  <c r="BM127" i="23"/>
  <c r="BN213" i="22"/>
  <c r="BN126" i="23"/>
  <c r="BL128" i="23"/>
  <c r="BL215" i="22"/>
  <c r="BI129" i="23"/>
  <c r="BI216" i="22"/>
  <c r="BG126" i="23"/>
  <c r="BG213" i="22"/>
  <c r="BG215" i="22"/>
  <c r="BG128" i="23"/>
  <c r="BE129" i="23"/>
  <c r="BE216" i="22"/>
  <c r="BC127" i="23"/>
  <c r="BC214" i="22"/>
  <c r="BA215" i="22"/>
  <c r="BA128" i="23"/>
  <c r="BD126" i="23"/>
  <c r="BD213" i="22"/>
  <c r="AY212" i="22"/>
  <c r="AY125" i="23"/>
  <c r="AX126" i="23"/>
  <c r="AX213" i="22"/>
  <c r="AV125" i="23"/>
  <c r="AV212" i="22"/>
  <c r="AR126" i="23"/>
  <c r="AR213" i="22"/>
  <c r="AS129" i="23"/>
  <c r="AS216" i="22"/>
  <c r="AO128" i="23"/>
  <c r="AO215" i="22"/>
  <c r="AN129" i="23"/>
  <c r="AN216" i="22"/>
  <c r="AN128" i="23"/>
  <c r="AN215" i="22"/>
  <c r="AL128" i="23"/>
  <c r="AL215" i="22"/>
  <c r="AG212" i="22"/>
  <c r="AG125" i="23"/>
  <c r="AF125" i="23"/>
  <c r="AF212" i="22"/>
  <c r="AI128" i="23"/>
  <c r="AI215" i="22"/>
  <c r="AF129" i="23"/>
  <c r="AF216" i="22"/>
  <c r="AA125" i="23"/>
  <c r="AA212" i="22"/>
  <c r="AE215" i="22"/>
  <c r="AE128" i="23"/>
  <c r="Z216" i="22"/>
  <c r="Z129" i="23"/>
  <c r="Z470" i="21"/>
  <c r="Z331" i="22" s="1"/>
  <c r="Z116" i="23"/>
  <c r="Z203" i="22"/>
  <c r="CT288" i="22"/>
  <c r="CT393" i="21"/>
  <c r="CT68" i="23"/>
  <c r="CT135" i="22"/>
  <c r="CT245" i="21"/>
  <c r="CT153" i="22" s="1"/>
  <c r="CT12" i="22"/>
  <c r="CT11" i="21"/>
  <c r="CT17" i="22"/>
  <c r="CT16" i="21"/>
  <c r="CT109" i="23"/>
  <c r="CT196" i="22"/>
  <c r="CT132" i="22"/>
  <c r="CT133" i="22" s="1"/>
  <c r="CT242" i="21"/>
  <c r="CT206" i="21"/>
  <c r="CT65" i="23"/>
  <c r="CT66" i="23" s="1"/>
  <c r="CT52" i="22"/>
  <c r="CT251" i="21"/>
  <c r="CT159" i="22" s="1"/>
  <c r="CT74" i="23"/>
  <c r="CT141" i="22"/>
  <c r="CT114" i="23"/>
  <c r="CT201" i="22"/>
  <c r="CT51" i="23"/>
  <c r="CT87" i="22"/>
  <c r="CT29" i="22"/>
  <c r="CT21" i="23"/>
  <c r="CT35" i="23"/>
  <c r="CT66" i="22"/>
  <c r="CT476" i="21"/>
  <c r="CT32" i="23"/>
  <c r="CT63" i="22"/>
  <c r="CT473" i="21"/>
  <c r="CT266" i="22"/>
  <c r="CT179" i="23"/>
  <c r="CT197" i="22"/>
  <c r="CT110" i="23"/>
  <c r="CT26" i="23"/>
  <c r="CT447" i="21"/>
  <c r="CT37" i="22"/>
  <c r="CT126" i="23"/>
  <c r="CT213" i="22"/>
  <c r="CQ200" i="23"/>
  <c r="CQ295" i="22"/>
  <c r="CS27" i="23"/>
  <c r="CS38" i="22"/>
  <c r="CS16" i="23"/>
  <c r="CS24" i="22"/>
  <c r="CO364" i="21"/>
  <c r="CO163" i="23"/>
  <c r="CO250" i="22"/>
  <c r="CS210" i="23"/>
  <c r="CS308" i="22"/>
  <c r="CS389" i="21"/>
  <c r="CS78" i="22"/>
  <c r="CS283" i="21"/>
  <c r="CQ213" i="23"/>
  <c r="CQ321" i="22"/>
  <c r="CS29" i="23"/>
  <c r="CS50" i="22"/>
  <c r="CS402" i="21"/>
  <c r="CS114" i="22"/>
  <c r="CS463" i="21"/>
  <c r="CS324" i="22" s="1"/>
  <c r="CS216" i="23"/>
  <c r="CS334" i="22"/>
  <c r="BK126" i="23"/>
  <c r="BK213" i="22"/>
  <c r="BC129" i="23"/>
  <c r="BC216" i="22"/>
  <c r="AN125" i="23"/>
  <c r="AN212" i="22"/>
  <c r="AC213" i="22"/>
  <c r="AC126" i="23"/>
  <c r="CT176" i="21"/>
  <c r="CT123" i="22" s="1"/>
  <c r="CT56" i="23"/>
  <c r="CT98" i="22"/>
  <c r="CT53" i="23"/>
  <c r="CT95" i="22"/>
  <c r="CT173" i="21"/>
  <c r="CT120" i="22" s="1"/>
  <c r="CR14" i="23"/>
  <c r="CR22" i="22"/>
  <c r="CK280" i="22"/>
  <c r="CK193" i="23"/>
  <c r="BL125" i="23"/>
  <c r="BL212" i="22"/>
  <c r="BN127" i="23"/>
  <c r="BN214" i="22"/>
  <c r="BJ127" i="23"/>
  <c r="BJ214" i="22"/>
  <c r="BI127" i="23"/>
  <c r="BI214" i="22"/>
  <c r="BH125" i="23"/>
  <c r="BH212" i="22"/>
  <c r="BF128" i="23"/>
  <c r="BF215" i="22"/>
  <c r="BF129" i="23"/>
  <c r="BF216" i="22"/>
  <c r="BA127" i="23"/>
  <c r="BA214" i="22"/>
  <c r="AZ128" i="23"/>
  <c r="AZ215" i="22"/>
  <c r="AY127" i="23"/>
  <c r="AY214" i="22"/>
  <c r="AW127" i="23"/>
  <c r="AW214" i="22"/>
  <c r="AT125" i="23"/>
  <c r="AT212" i="22"/>
  <c r="AT213" i="22"/>
  <c r="AT126" i="23"/>
  <c r="AV129" i="23"/>
  <c r="AV216" i="22"/>
  <c r="AS213" i="22"/>
  <c r="AS126" i="23"/>
  <c r="AQ127" i="23"/>
  <c r="AQ214" i="22"/>
  <c r="AP216" i="22"/>
  <c r="AP129" i="23"/>
  <c r="AL125" i="23"/>
  <c r="AL212" i="22"/>
  <c r="AK215" i="22"/>
  <c r="AK128" i="23"/>
  <c r="AJ128" i="23"/>
  <c r="AJ215" i="22"/>
  <c r="AJ129" i="23"/>
  <c r="AJ216" i="22"/>
  <c r="AH127" i="23"/>
  <c r="AH214" i="22"/>
  <c r="AE214" i="22"/>
  <c r="AE127" i="23"/>
  <c r="AC216" i="22"/>
  <c r="AC129" i="23"/>
  <c r="AB216" i="22"/>
  <c r="AB129" i="23"/>
  <c r="AB128" i="23"/>
  <c r="AB215" i="22"/>
  <c r="Z137" i="23"/>
  <c r="Z224" i="22"/>
  <c r="CT53" i="22"/>
  <c r="CT417" i="21"/>
  <c r="CT253" i="21"/>
  <c r="CT161" i="22" s="1"/>
  <c r="CT76" i="23"/>
  <c r="CT143" i="22"/>
  <c r="CT91" i="23"/>
  <c r="CT172" i="22"/>
  <c r="CT181" i="23"/>
  <c r="CT268" i="22"/>
  <c r="CT247" i="21"/>
  <c r="CT155" i="22" s="1"/>
  <c r="CT70" i="23"/>
  <c r="CT137" i="22"/>
  <c r="CT59" i="22"/>
  <c r="CT469" i="21"/>
  <c r="CT330" i="22" s="1"/>
  <c r="CT106" i="23"/>
  <c r="CT193" i="22"/>
  <c r="CT299" i="21"/>
  <c r="CT61" i="23"/>
  <c r="CT103" i="22"/>
  <c r="CT180" i="23"/>
  <c r="CT267" i="22"/>
  <c r="CT112" i="23"/>
  <c r="CT199" i="22"/>
  <c r="CT115" i="23"/>
  <c r="CT202" i="22"/>
  <c r="CT477" i="21"/>
  <c r="CT36" i="23"/>
  <c r="CT67" i="22"/>
  <c r="CT212" i="22"/>
  <c r="CT125" i="23"/>
  <c r="CT85" i="22"/>
  <c r="CT163" i="21"/>
  <c r="CT110" i="22" s="1"/>
  <c r="CT49" i="23"/>
  <c r="CT31" i="23"/>
  <c r="CT62" i="22"/>
  <c r="CR171" i="22"/>
  <c r="CR272" i="22"/>
  <c r="CR186" i="22"/>
  <c r="CR180" i="22"/>
  <c r="CR164" i="22"/>
  <c r="CS217" i="23"/>
  <c r="CS335" i="22"/>
  <c r="CS310" i="22"/>
  <c r="CS448" i="21"/>
  <c r="CR309" i="22"/>
  <c r="CR211" i="23"/>
  <c r="CN182" i="23"/>
  <c r="CN269" i="22"/>
  <c r="CR214" i="23"/>
  <c r="CR326" i="22"/>
  <c r="CS322" i="22"/>
  <c r="CQ8" i="21"/>
  <c r="CQ9" i="23"/>
  <c r="CQ9" i="22"/>
  <c r="CR201" i="23"/>
  <c r="CR296" i="22"/>
  <c r="CS13" i="23"/>
  <c r="CS16" i="22"/>
  <c r="BE126" i="23"/>
  <c r="BE213" i="22"/>
  <c r="AR128" i="23"/>
  <c r="AR215" i="22"/>
  <c r="AG129" i="23"/>
  <c r="AG216" i="22"/>
  <c r="BM125" i="23"/>
  <c r="BM212" i="22"/>
  <c r="BM129" i="23"/>
  <c r="BM216" i="22"/>
  <c r="BK214" i="22"/>
  <c r="BK127" i="23"/>
  <c r="BJ216" i="22"/>
  <c r="BJ129" i="23"/>
  <c r="BE125" i="23"/>
  <c r="BE212" i="22"/>
  <c r="BH127" i="23"/>
  <c r="BH214" i="22"/>
  <c r="BD129" i="23"/>
  <c r="BD216" i="22"/>
  <c r="BB126" i="23"/>
  <c r="BB213" i="22"/>
  <c r="AY128" i="23"/>
  <c r="AY215" i="22"/>
  <c r="BC215" i="22"/>
  <c r="BC128" i="23"/>
  <c r="AX127" i="23"/>
  <c r="AX214" i="22"/>
  <c r="AZ127" i="23"/>
  <c r="AZ214" i="22"/>
  <c r="AV127" i="23"/>
  <c r="AV214" i="22"/>
  <c r="AR212" i="22"/>
  <c r="AR125" i="23"/>
  <c r="AQ125" i="23"/>
  <c r="AQ212" i="22"/>
  <c r="AQ216" i="22"/>
  <c r="AQ129" i="23"/>
  <c r="AO216" i="22"/>
  <c r="AO129" i="23"/>
  <c r="AM128" i="23"/>
  <c r="AM215" i="22"/>
  <c r="AL129" i="23"/>
  <c r="AL216" i="22"/>
  <c r="AF126" i="23"/>
  <c r="AF213" i="22"/>
  <c r="AG127" i="23"/>
  <c r="AG214" i="22"/>
  <c r="AG213" i="22"/>
  <c r="AG126" i="23"/>
  <c r="AC125" i="23"/>
  <c r="AC212" i="22"/>
  <c r="AC215" i="22"/>
  <c r="AC128" i="23"/>
  <c r="AD215" i="22"/>
  <c r="AD128" i="23"/>
  <c r="Z128" i="23"/>
  <c r="Z215" i="22"/>
  <c r="Z469" i="21"/>
  <c r="Z330" i="22" s="1"/>
  <c r="AB126" i="23"/>
  <c r="AB213" i="22"/>
  <c r="CT166" i="21"/>
  <c r="CT113" i="22" s="1"/>
  <c r="CT88" i="22"/>
  <c r="CT408" i="21"/>
  <c r="CT30" i="21"/>
  <c r="CT177" i="21"/>
  <c r="CT124" i="22" s="1"/>
  <c r="CT57" i="23"/>
  <c r="CT99" i="22"/>
  <c r="CT56" i="22"/>
  <c r="CT466" i="21"/>
  <c r="CT88" i="21"/>
  <c r="CT113" i="23"/>
  <c r="CT200" i="22"/>
  <c r="CT33" i="23"/>
  <c r="CT64" i="22"/>
  <c r="CT474" i="21"/>
  <c r="CT131" i="22"/>
  <c r="CT146" i="22" s="1"/>
  <c r="CT241" i="21"/>
  <c r="CT238" i="21"/>
  <c r="CT64" i="23"/>
  <c r="CT79" i="23" s="1"/>
  <c r="CT218" i="21"/>
  <c r="CT226" i="21"/>
  <c r="CT219" i="21"/>
  <c r="CT222" i="21"/>
  <c r="CT259" i="21" s="1"/>
  <c r="CT167" i="22" s="1"/>
  <c r="CT223" i="21"/>
  <c r="CT260" i="21" s="1"/>
  <c r="CT168" i="22" s="1"/>
  <c r="CT235" i="21"/>
  <c r="CT161" i="21"/>
  <c r="CT108" i="22" s="1"/>
  <c r="CT47" i="23"/>
  <c r="CT83" i="22"/>
  <c r="CT207" i="22"/>
  <c r="CT120" i="23"/>
  <c r="CT160" i="21"/>
  <c r="CT107" i="22" s="1"/>
  <c r="CT46" i="23"/>
  <c r="CT82" i="22"/>
  <c r="CT211" i="22"/>
  <c r="CT124" i="23"/>
  <c r="CT168" i="21"/>
  <c r="CT115" i="22" s="1"/>
  <c r="CT90" i="22"/>
  <c r="CT103" i="23"/>
  <c r="CT190" i="22"/>
  <c r="CT186" i="23"/>
  <c r="CT273" i="22"/>
  <c r="CT170" i="21"/>
  <c r="CT117" i="22" s="1"/>
  <c r="CT92" i="22"/>
  <c r="CT119" i="23"/>
  <c r="CT206" i="22"/>
  <c r="CR262" i="21"/>
  <c r="CR86" i="23"/>
  <c r="CR163" i="22"/>
  <c r="CS218" i="23"/>
  <c r="CS336" i="22"/>
  <c r="CS404" i="21"/>
  <c r="CS11" i="22"/>
  <c r="CS11" i="23"/>
  <c r="CS9" i="21"/>
  <c r="CO359" i="21"/>
  <c r="CO182" i="22"/>
  <c r="CO95" i="23"/>
  <c r="CO375" i="21"/>
  <c r="CO277" i="21"/>
  <c r="CS203" i="23"/>
  <c r="CS298" i="22"/>
  <c r="CS433" i="21"/>
  <c r="CP274" i="21"/>
  <c r="CP92" i="23"/>
  <c r="CP179" i="22"/>
  <c r="CS390" i="21"/>
  <c r="CS284" i="22" s="1"/>
  <c r="BF125" i="23"/>
  <c r="BF212" i="22"/>
  <c r="AW128" i="23"/>
  <c r="AW215" i="22"/>
  <c r="AM126" i="23"/>
  <c r="AM213" i="22"/>
  <c r="AK126" i="23"/>
  <c r="AK213" i="22"/>
  <c r="CT136" i="23"/>
  <c r="CT223" i="22"/>
  <c r="CT316" i="21"/>
  <c r="CT253" i="22"/>
  <c r="CT166" i="23"/>
  <c r="CS55" i="22"/>
  <c r="CS30" i="23"/>
  <c r="BO127" i="23"/>
  <c r="BO214" i="22"/>
  <c r="BN125" i="23"/>
  <c r="BN212" i="22"/>
  <c r="BK125" i="23"/>
  <c r="BK212" i="22"/>
  <c r="BK215" i="22"/>
  <c r="BK128" i="23"/>
  <c r="BJ215" i="22"/>
  <c r="BJ128" i="23"/>
  <c r="BG125" i="23"/>
  <c r="BG212" i="22"/>
  <c r="BC125" i="23"/>
  <c r="BC212" i="22"/>
  <c r="BE215" i="22"/>
  <c r="BE128" i="23"/>
  <c r="BH213" i="22"/>
  <c r="BH126" i="23"/>
  <c r="BB216" i="22"/>
  <c r="BB129" i="23"/>
  <c r="AX128" i="23"/>
  <c r="AX215" i="22"/>
  <c r="AX216" i="22"/>
  <c r="AX129" i="23"/>
  <c r="AV126" i="23"/>
  <c r="AV213" i="22"/>
  <c r="AS125" i="23"/>
  <c r="AS212" i="22"/>
  <c r="AS215" i="22"/>
  <c r="AS128" i="23"/>
  <c r="AT214" i="22"/>
  <c r="AT127" i="23"/>
  <c r="AQ128" i="23"/>
  <c r="AQ215" i="22"/>
  <c r="AO125" i="23"/>
  <c r="AO212" i="22"/>
  <c r="AN126" i="23"/>
  <c r="AN213" i="22"/>
  <c r="AM129" i="23"/>
  <c r="AM216" i="22"/>
  <c r="AJ127" i="23"/>
  <c r="AJ214" i="22"/>
  <c r="AG215" i="22"/>
  <c r="AG128" i="23"/>
  <c r="AD125" i="23"/>
  <c r="AD212" i="22"/>
  <c r="AF128" i="23"/>
  <c r="AF215" i="22"/>
  <c r="AD213" i="22"/>
  <c r="AD126" i="23"/>
  <c r="AA136" i="23"/>
  <c r="AA223" i="22"/>
  <c r="Z138" i="23"/>
  <c r="Z225" i="22"/>
  <c r="Z125" i="23"/>
  <c r="Z212" i="22"/>
  <c r="Z305" i="21"/>
  <c r="Z466" i="21"/>
  <c r="Z327" i="22" s="1"/>
  <c r="CT432" i="21"/>
  <c r="CT249" i="21"/>
  <c r="CT157" i="22" s="1"/>
  <c r="CT72" i="23"/>
  <c r="CT139" i="22"/>
  <c r="CT430" i="21"/>
  <c r="CT128" i="23"/>
  <c r="CT215" i="22"/>
  <c r="CT39" i="22"/>
  <c r="CT71" i="21"/>
  <c r="CT449" i="21"/>
  <c r="CT42" i="23"/>
  <c r="CT75" i="22"/>
  <c r="CT111" i="21"/>
  <c r="CT252" i="21"/>
  <c r="CT160" i="22" s="1"/>
  <c r="CT75" i="23"/>
  <c r="CT142" i="22"/>
  <c r="CT429" i="21"/>
  <c r="CT91" i="22"/>
  <c r="CT169" i="21"/>
  <c r="CT116" i="22" s="1"/>
  <c r="CT220" i="22"/>
  <c r="CT315" i="21"/>
  <c r="CT133" i="23"/>
  <c r="CT52" i="23"/>
  <c r="CT94" i="22"/>
  <c r="CT209" i="22"/>
  <c r="CT122" i="23"/>
  <c r="CT54" i="23"/>
  <c r="CT96" i="22"/>
  <c r="CT174" i="21"/>
  <c r="CT121" i="22" s="1"/>
  <c r="CT121" i="23"/>
  <c r="CT208" i="22"/>
  <c r="CT45" i="23"/>
  <c r="CT81" i="22"/>
  <c r="CT157" i="23"/>
  <c r="CT244" i="22"/>
  <c r="CT60" i="23"/>
  <c r="CT102" i="22"/>
  <c r="CT116" i="23"/>
  <c r="CT203" i="22"/>
  <c r="CR321" i="21"/>
  <c r="CR131" i="23"/>
  <c r="CR218" i="22"/>
  <c r="CR90" i="23"/>
  <c r="CR185" i="23"/>
  <c r="CR99" i="23"/>
  <c r="CR87" i="23"/>
  <c r="CR93" i="23"/>
  <c r="CR31" i="22"/>
  <c r="CR23" i="23"/>
  <c r="CS410" i="21"/>
  <c r="CS407" i="21" s="1"/>
  <c r="CM187" i="23"/>
  <c r="CM274" i="22"/>
  <c r="CM392" i="21"/>
  <c r="CQ282" i="22"/>
  <c r="CQ195" i="23"/>
  <c r="CS430" i="21"/>
  <c r="CS225" i="21"/>
  <c r="CS234" i="21" s="1"/>
  <c r="CS237" i="21" s="1"/>
  <c r="CS78" i="23"/>
  <c r="CS145" i="22"/>
  <c r="CS465" i="21"/>
  <c r="CS327" i="22"/>
  <c r="CN174" i="23"/>
  <c r="CN261" i="22"/>
  <c r="CN380" i="21"/>
  <c r="CS401" i="21"/>
  <c r="CS113" i="22"/>
  <c r="CS18" i="23"/>
  <c r="CS26" i="22"/>
  <c r="CR460" i="21"/>
  <c r="BH3" i="21"/>
  <c r="BH3" i="23"/>
  <c r="BH3" i="22"/>
  <c r="CC188" i="14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Z196" i="14"/>
  <c r="Z194" i="14"/>
  <c r="AZ188" i="14"/>
  <c r="AZ201" i="14" s="1"/>
  <c r="CS188" i="14"/>
  <c r="CS201" i="14" s="1"/>
  <c r="AB188" i="14"/>
  <c r="AB201" i="14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AO188" i="14"/>
  <c r="AO201" i="14" s="1"/>
  <c r="AG188" i="14"/>
  <c r="AG201" i="14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AU188" i="14"/>
  <c r="AU201" i="14" s="1"/>
  <c r="BF188" i="14"/>
  <c r="BF201" i="14" s="1"/>
  <c r="AA188" i="14"/>
  <c r="AA201" i="14" s="1"/>
  <c r="BS188" i="14"/>
  <c r="BS201" i="14" s="1"/>
  <c r="BA188" i="14"/>
  <c r="BA201" i="14" s="1"/>
  <c r="Z198" i="14"/>
  <c r="AK188" i="14"/>
  <c r="AK201" i="14" s="1"/>
  <c r="CR188" i="14"/>
  <c r="CR201" i="14" s="1"/>
  <c r="Z195" i="14"/>
  <c r="AS188" i="14"/>
  <c r="AS201" i="14" s="1"/>
  <c r="AD188" i="14"/>
  <c r="AD201" i="14" s="1"/>
  <c r="CM188" i="14"/>
  <c r="CM201" i="14" s="1"/>
  <c r="AJ188" i="14"/>
  <c r="AJ201" i="14" s="1"/>
  <c r="CJ188" i="14"/>
  <c r="CJ201" i="14" s="1"/>
  <c r="CB188" i="14"/>
  <c r="CB201" i="14" s="1"/>
  <c r="CQ188" i="14"/>
  <c r="CQ201" i="14" s="1"/>
  <c r="AE188" i="14"/>
  <c r="AE201" i="14" s="1"/>
  <c r="BD188" i="14"/>
  <c r="BD201" i="14" s="1"/>
  <c r="BH4" i="3"/>
  <c r="AA4" i="20"/>
  <c r="W212" i="22"/>
  <c r="W125" i="23"/>
  <c r="AA215" i="20"/>
  <c r="AA437" i="20"/>
  <c r="AA496" i="20"/>
  <c r="AA447" i="20"/>
  <c r="AA399" i="20"/>
  <c r="AA473" i="20"/>
  <c r="AA302" i="20"/>
  <c r="AA358" i="20"/>
  <c r="AA318" i="20"/>
  <c r="AA444" i="20"/>
  <c r="AA238" i="20"/>
  <c r="AA236" i="20"/>
  <c r="AA202" i="20"/>
  <c r="AA216" i="20"/>
  <c r="AA493" i="20"/>
  <c r="AA488" i="20"/>
  <c r="AA477" i="20"/>
  <c r="AA360" i="20"/>
  <c r="AA446" i="20"/>
  <c r="AA208" i="20"/>
  <c r="AA306" i="20"/>
  <c r="AA334" i="20"/>
  <c r="AA476" i="20"/>
  <c r="AA239" i="20"/>
  <c r="AA324" i="20"/>
  <c r="AA481" i="20"/>
  <c r="AA461" i="20"/>
  <c r="AA457" i="20"/>
  <c r="AA392" i="20"/>
  <c r="AA484" i="20"/>
  <c r="AA354" i="20"/>
  <c r="AA298" i="20"/>
  <c r="AA489" i="20"/>
  <c r="AA407" i="20"/>
  <c r="AA346" i="20"/>
  <c r="AA403" i="20"/>
  <c r="AA455" i="20"/>
  <c r="AA424" i="20"/>
  <c r="AA299" i="20"/>
  <c r="AA264" i="20"/>
  <c r="AA439" i="20"/>
  <c r="AA483" i="20"/>
  <c r="AA459" i="20"/>
  <c r="AA328" i="20"/>
  <c r="AA420" i="20"/>
  <c r="AA500" i="20"/>
  <c r="AA344" i="20"/>
  <c r="AA364" i="20"/>
  <c r="AA469" i="20"/>
  <c r="AA415" i="20"/>
  <c r="AA255" i="20"/>
  <c r="AA282" i="20"/>
  <c r="AA295" i="20"/>
  <c r="AA463" i="20"/>
  <c r="AA252" i="20"/>
  <c r="AA234" i="20"/>
  <c r="AA338" i="20"/>
  <c r="AA452" i="20"/>
  <c r="AA373" i="20"/>
  <c r="AA303" i="20"/>
  <c r="AA368" i="20"/>
  <c r="AA388" i="20"/>
  <c r="AA323" i="20"/>
  <c r="AA467" i="20"/>
  <c r="AA224" i="20"/>
  <c r="AA259" i="20"/>
  <c r="AA342" i="20"/>
  <c r="AA492" i="20"/>
  <c r="AA442" i="20"/>
  <c r="AA260" i="20"/>
  <c r="AA331" i="20"/>
  <c r="AA218" i="20"/>
  <c r="AA294" i="20"/>
  <c r="AA220" i="20"/>
  <c r="AA262" i="20"/>
  <c r="AA279" i="20"/>
  <c r="AA335" i="20"/>
  <c r="AA270" i="20"/>
  <c r="AA301" i="20"/>
  <c r="AA472" i="20"/>
  <c r="AA480" i="20"/>
  <c r="AA429" i="20"/>
  <c r="AA356" i="20"/>
  <c r="AA411" i="20"/>
  <c r="AA213" i="20"/>
  <c r="AA284" i="20"/>
  <c r="AA231" i="20"/>
  <c r="AA251" i="20"/>
  <c r="AA211" i="20"/>
  <c r="AA329" i="20"/>
  <c r="AA250" i="20"/>
  <c r="AA268" i="20"/>
  <c r="AA320" i="20"/>
  <c r="AA212" i="20"/>
  <c r="AA273" i="20"/>
  <c r="AA275" i="20"/>
  <c r="AA221" i="20"/>
  <c r="AA207" i="20"/>
  <c r="AA305" i="20"/>
  <c r="AA321" i="20"/>
  <c r="AA292" i="20"/>
  <c r="AA433" i="20"/>
  <c r="AA315" i="20"/>
  <c r="AA380" i="20"/>
  <c r="AA307" i="20"/>
  <c r="AA206" i="20"/>
  <c r="AA200" i="20"/>
  <c r="AA339" i="20"/>
  <c r="AA240" i="20"/>
  <c r="AA314" i="20"/>
  <c r="AA385" i="20"/>
  <c r="AA289" i="20"/>
  <c r="AA266" i="20"/>
  <c r="AA386" i="20"/>
  <c r="AA249" i="20"/>
  <c r="AA382" i="20"/>
  <c r="AA349" i="20"/>
  <c r="AA274" i="20"/>
  <c r="AA372" i="20"/>
  <c r="AA468" i="20"/>
  <c r="AA431" i="20"/>
  <c r="AA425" i="20"/>
  <c r="AA310" i="20"/>
  <c r="AA322" i="20"/>
  <c r="AA237" i="20"/>
  <c r="AA223" i="20"/>
  <c r="AA311" i="20"/>
  <c r="AA290" i="20"/>
  <c r="AA280" i="20"/>
  <c r="AA210" i="20"/>
  <c r="AA209" i="20"/>
  <c r="AA283" i="20"/>
  <c r="AA293" i="20"/>
  <c r="AA228" i="20"/>
  <c r="AA269" i="20"/>
  <c r="AA300" i="20"/>
  <c r="AA244" i="20"/>
  <c r="AA490" i="20"/>
  <c r="AA253" i="20"/>
  <c r="AA225" i="20"/>
  <c r="AA352" i="20"/>
  <c r="AA487" i="20"/>
  <c r="AA435" i="20"/>
  <c r="AA366" i="20"/>
  <c r="AA276" i="20"/>
  <c r="AA214" i="20"/>
  <c r="AA248" i="20"/>
  <c r="AA204" i="20"/>
  <c r="AA291" i="20"/>
  <c r="AA267" i="20"/>
  <c r="AA450" i="20"/>
  <c r="AA396" i="20"/>
  <c r="AA369" i="20"/>
  <c r="AA330" i="20"/>
  <c r="AA278" i="20"/>
  <c r="AA384" i="20"/>
  <c r="AA362" i="20"/>
  <c r="AA288" i="20"/>
  <c r="AA222" i="20"/>
  <c r="AA376" i="20"/>
  <c r="AA256" i="20"/>
  <c r="AA398" i="20"/>
  <c r="AA327" i="20"/>
  <c r="AA395" i="20"/>
  <c r="AA325" i="20"/>
  <c r="AA229" i="20"/>
  <c r="AA313" i="20"/>
  <c r="AA343" i="20"/>
  <c r="AA418" i="20"/>
  <c r="AA350" i="20"/>
  <c r="AA465" i="20"/>
  <c r="AA285" i="20"/>
  <c r="AA348" i="20"/>
  <c r="AA232" i="20"/>
  <c r="AA319" i="20"/>
  <c r="AA235" i="20"/>
  <c r="AA304" i="20"/>
  <c r="AA351" i="20"/>
  <c r="AA421" i="20"/>
  <c r="AA337" i="20"/>
  <c r="AA257" i="20"/>
  <c r="AA205" i="20"/>
  <c r="AA203" i="20"/>
  <c r="AA475" i="20"/>
  <c r="AA242" i="20"/>
  <c r="AA277" i="20"/>
  <c r="AA287" i="20"/>
  <c r="AA394" i="20"/>
  <c r="AA389" i="20"/>
  <c r="AA281" i="20"/>
  <c r="AA436" i="20"/>
  <c r="AA387" i="20"/>
  <c r="AA464" i="20"/>
  <c r="AA333" i="20"/>
  <c r="AA271" i="20"/>
  <c r="AA408" i="20"/>
  <c r="AA393" i="20"/>
  <c r="AA401" i="20"/>
  <c r="AA312" i="20"/>
  <c r="AA226" i="20"/>
  <c r="AA359" i="20"/>
  <c r="AA272" i="20"/>
  <c r="AA309" i="20"/>
  <c r="AA494" i="20"/>
  <c r="AA445" i="20"/>
  <c r="AA432" i="20"/>
  <c r="AA241" i="20"/>
  <c r="AA230" i="20"/>
  <c r="AA261" i="20"/>
  <c r="AA412" i="20"/>
  <c r="AA246" i="20"/>
  <c r="AA245" i="20"/>
  <c r="AA219" i="20"/>
  <c r="AA326" i="20"/>
  <c r="AA286" i="20"/>
  <c r="AA375" i="20"/>
  <c r="AA462" i="20"/>
  <c r="AA400" i="20"/>
  <c r="AA390" i="20"/>
  <c r="AA332" i="20"/>
  <c r="AA336" i="20"/>
  <c r="AA381" i="20"/>
  <c r="AA361" i="20"/>
  <c r="AA466" i="20"/>
  <c r="AA371" i="20"/>
  <c r="AA458" i="20"/>
  <c r="AA413" i="20"/>
  <c r="AA367" i="20"/>
  <c r="AA471" i="20"/>
  <c r="AA243" i="20"/>
  <c r="AA453" i="20"/>
  <c r="AA254" i="20"/>
  <c r="AA355" i="20"/>
  <c r="AA491" i="20"/>
  <c r="AA409" i="20"/>
  <c r="AA406" i="20"/>
  <c r="AA495" i="20"/>
  <c r="AA456" i="20"/>
  <c r="AA233" i="20"/>
  <c r="AA405" i="20"/>
  <c r="AA345" i="20"/>
  <c r="AA485" i="20"/>
  <c r="AA370" i="20"/>
  <c r="AA308" i="20"/>
  <c r="AA227" i="20"/>
  <c r="AA383" i="20"/>
  <c r="AA479" i="20"/>
  <c r="AA258" i="20"/>
  <c r="AA402" i="20"/>
  <c r="AA265" i="20"/>
  <c r="AA460" i="20"/>
  <c r="AA379" i="20"/>
  <c r="AA363" i="20"/>
  <c r="AA448" i="20"/>
  <c r="AA423" i="20"/>
  <c r="AA470" i="20"/>
  <c r="AA499" i="20"/>
  <c r="AA263" i="20"/>
  <c r="AA341" i="20"/>
  <c r="AA426" i="20"/>
  <c r="AA497" i="20"/>
  <c r="AA374" i="20"/>
  <c r="AA414" i="20"/>
  <c r="AA438" i="20"/>
  <c r="AA419" i="20"/>
  <c r="AA486" i="20"/>
  <c r="AA391" i="20"/>
  <c r="AA428" i="20"/>
  <c r="AA247" i="20"/>
  <c r="AA365" i="20"/>
  <c r="AA296" i="20"/>
  <c r="AA377" i="20"/>
  <c r="AA357" i="20"/>
  <c r="AA482" i="20"/>
  <c r="AA454" i="20"/>
  <c r="AA340" i="20"/>
  <c r="AA297" i="20"/>
  <c r="AA417" i="20"/>
  <c r="AA410" i="20"/>
  <c r="AA451" i="20"/>
  <c r="AA378" i="20"/>
  <c r="AA422" i="20"/>
  <c r="AA474" i="20"/>
  <c r="AA443" i="20"/>
  <c r="AA353" i="20"/>
  <c r="AA478" i="20"/>
  <c r="AA430" i="20"/>
  <c r="AA217" i="20"/>
  <c r="AA317" i="20"/>
  <c r="AA416" i="20"/>
  <c r="AA441" i="20"/>
  <c r="AA347" i="20"/>
  <c r="AA434" i="20"/>
  <c r="AA498" i="20"/>
  <c r="AA449" i="20"/>
  <c r="AA404" i="20"/>
  <c r="AA427" i="20"/>
  <c r="AA397" i="20"/>
  <c r="AA440" i="20"/>
  <c r="AA316" i="20"/>
  <c r="W213" i="22"/>
  <c r="W128" i="23"/>
  <c r="W127" i="23"/>
  <c r="W126" i="23"/>
  <c r="W216" i="22"/>
  <c r="W215" i="22"/>
  <c r="W129" i="23"/>
  <c r="W214" i="22"/>
  <c r="AA71" i="20"/>
  <c r="AA180" i="20"/>
  <c r="AA151" i="20"/>
  <c r="AA55" i="20"/>
  <c r="AA92" i="20"/>
  <c r="AA61" i="20"/>
  <c r="AA78" i="20"/>
  <c r="AA56" i="20"/>
  <c r="AA141" i="20"/>
  <c r="Z188" i="20"/>
  <c r="AA155" i="20"/>
  <c r="AA79" i="20"/>
  <c r="AA22" i="20"/>
  <c r="AA27" i="20"/>
  <c r="AA112" i="20"/>
  <c r="AA159" i="20"/>
  <c r="AA47" i="20"/>
  <c r="AA137" i="20"/>
  <c r="AA9" i="20"/>
  <c r="W196" i="14"/>
  <c r="AA64" i="20"/>
  <c r="AA187" i="20"/>
  <c r="AA190" i="20"/>
  <c r="AA131" i="20"/>
  <c r="AA104" i="20"/>
  <c r="AA44" i="20"/>
  <c r="AA177" i="20"/>
  <c r="AA24" i="20"/>
  <c r="AA164" i="20"/>
  <c r="AA178" i="20"/>
  <c r="AA70" i="20"/>
  <c r="AA189" i="20"/>
  <c r="AA85" i="20"/>
  <c r="AA160" i="20"/>
  <c r="AA173" i="20"/>
  <c r="AA109" i="20"/>
  <c r="AA41" i="20"/>
  <c r="AA107" i="20"/>
  <c r="AA77" i="20"/>
  <c r="AA158" i="20"/>
  <c r="AA94" i="20"/>
  <c r="AA186" i="20"/>
  <c r="AA182" i="20"/>
  <c r="AA176" i="20"/>
  <c r="AA86" i="20"/>
  <c r="AA80" i="20"/>
  <c r="AA115" i="20"/>
  <c r="AA108" i="20"/>
  <c r="AA95" i="20"/>
  <c r="AA142" i="20"/>
  <c r="AA35" i="20"/>
  <c r="AA140" i="20"/>
  <c r="AA66" i="20"/>
  <c r="AA53" i="20"/>
  <c r="AA194" i="20"/>
  <c r="AA117" i="20"/>
  <c r="AA165" i="20"/>
  <c r="AA50" i="20"/>
  <c r="AA163" i="20"/>
  <c r="AA103" i="20"/>
  <c r="AA91" i="20"/>
  <c r="AA147" i="20"/>
  <c r="AA97" i="20"/>
  <c r="AA26" i="20"/>
  <c r="AA123" i="20"/>
  <c r="AA174" i="20"/>
  <c r="AA146" i="20"/>
  <c r="AA113" i="20"/>
  <c r="AA14" i="20"/>
  <c r="AA144" i="20"/>
  <c r="AA31" i="20"/>
  <c r="AA154" i="20"/>
  <c r="AA106" i="20"/>
  <c r="AA170" i="20"/>
  <c r="AA121" i="20"/>
  <c r="AA13" i="20"/>
  <c r="AA10" i="20"/>
  <c r="AA11" i="20"/>
  <c r="AA135" i="20"/>
  <c r="AA32" i="20"/>
  <c r="AA153" i="20"/>
  <c r="AA118" i="20"/>
  <c r="AA185" i="20"/>
  <c r="AA54" i="20"/>
  <c r="AA127" i="20"/>
  <c r="AA67" i="20"/>
  <c r="AA130" i="20"/>
  <c r="AA128" i="20"/>
  <c r="AA84" i="20"/>
  <c r="AA169" i="20"/>
  <c r="W198" i="14"/>
  <c r="AA76" i="20"/>
  <c r="AA114" i="20"/>
  <c r="AA191" i="20"/>
  <c r="AA6" i="20"/>
  <c r="AA136" i="20"/>
  <c r="AA28" i="20"/>
  <c r="AA125" i="20"/>
  <c r="AA184" i="20"/>
  <c r="AA99" i="20"/>
  <c r="W190" i="14"/>
  <c r="AA132" i="20"/>
  <c r="AA46" i="20"/>
  <c r="AA62" i="20"/>
  <c r="AA156" i="20"/>
  <c r="AA25" i="20"/>
  <c r="AA100" i="20"/>
  <c r="AA73" i="20"/>
  <c r="AA36" i="20"/>
  <c r="AA119" i="20"/>
  <c r="AA19" i="20"/>
  <c r="AA98" i="20"/>
  <c r="AA162" i="20"/>
  <c r="AA29" i="20"/>
  <c r="AA30" i="20"/>
  <c r="AA172" i="20"/>
  <c r="AA38" i="20"/>
  <c r="AA88" i="20"/>
  <c r="AA83" i="20"/>
  <c r="AA138" i="20"/>
  <c r="AA193" i="20"/>
  <c r="AA82" i="20"/>
  <c r="AA60" i="20"/>
  <c r="AA96" i="20"/>
  <c r="AA167" i="20"/>
  <c r="AA51" i="20"/>
  <c r="AA65" i="20"/>
  <c r="AA168" i="20"/>
  <c r="AA139" i="20"/>
  <c r="AA57" i="20"/>
  <c r="AA133" i="20"/>
  <c r="AA116" i="20"/>
  <c r="AA179" i="20"/>
  <c r="AA143" i="20"/>
  <c r="AA45" i="20"/>
  <c r="AA134" i="20"/>
  <c r="AA129" i="20"/>
  <c r="AA192" i="20"/>
  <c r="AA74" i="20"/>
  <c r="AA102" i="20"/>
  <c r="AA72" i="20"/>
  <c r="AA197" i="20"/>
  <c r="AA48" i="20"/>
  <c r="AA59" i="20"/>
  <c r="AA122" i="20"/>
  <c r="AA157" i="20"/>
  <c r="AA198" i="20"/>
  <c r="AA149" i="20"/>
  <c r="AA183" i="20"/>
  <c r="AA110" i="20"/>
  <c r="AA101" i="20"/>
  <c r="AA8" i="20"/>
  <c r="AA152" i="20"/>
  <c r="AA105" i="20"/>
  <c r="AA21" i="20"/>
  <c r="AA68" i="20"/>
  <c r="W191" i="14"/>
  <c r="AA171" i="20"/>
  <c r="AA49" i="20"/>
  <c r="AA69" i="20"/>
  <c r="AA126" i="20"/>
  <c r="AA37" i="20"/>
  <c r="AA90" i="20"/>
  <c r="W194" i="14"/>
  <c r="AA175" i="20"/>
  <c r="AA17" i="20"/>
  <c r="AA199" i="20"/>
  <c r="AA39" i="20"/>
  <c r="AA63" i="20"/>
  <c r="AA89" i="20"/>
  <c r="AA7" i="20"/>
  <c r="AA18" i="20"/>
  <c r="AA93" i="20"/>
  <c r="W192" i="14"/>
  <c r="AA111" i="20"/>
  <c r="AA120" i="20"/>
  <c r="W195" i="14"/>
  <c r="AA12" i="20"/>
  <c r="AA166" i="20"/>
  <c r="AA148" i="20"/>
  <c r="AA33" i="20"/>
  <c r="AA87" i="20"/>
  <c r="W193" i="14"/>
  <c r="AA15" i="20"/>
  <c r="AA196" i="20"/>
  <c r="AA161" i="20"/>
  <c r="AA181" i="20"/>
  <c r="W197" i="14"/>
  <c r="AA145" i="20"/>
  <c r="AA52" i="20"/>
  <c r="AA40" i="20"/>
  <c r="AA16" i="20"/>
  <c r="AA150" i="20"/>
  <c r="AA124" i="20"/>
  <c r="AA43" i="20"/>
  <c r="AA34" i="20"/>
  <c r="AA195" i="20"/>
  <c r="AA81" i="20"/>
  <c r="AA23" i="20"/>
  <c r="AA75" i="20"/>
  <c r="AA42" i="20"/>
  <c r="AA20" i="20"/>
  <c r="AA58" i="20"/>
  <c r="CR282" i="22" l="1"/>
  <c r="CR297" i="22"/>
  <c r="CR399" i="21"/>
  <c r="CR198" i="23" s="1"/>
  <c r="BU134" i="23"/>
  <c r="BU221" i="22"/>
  <c r="CT410" i="21"/>
  <c r="CT435" i="21"/>
  <c r="CT404" i="21"/>
  <c r="CT401" i="21"/>
  <c r="CS426" i="21"/>
  <c r="CS297" i="22" s="1"/>
  <c r="CT409" i="21"/>
  <c r="CR213" i="23"/>
  <c r="CR321" i="22"/>
  <c r="CQ8" i="23"/>
  <c r="CQ8" i="22"/>
  <c r="CO261" i="22"/>
  <c r="CO174" i="23"/>
  <c r="CO380" i="21"/>
  <c r="CT216" i="23"/>
  <c r="CT334" i="22"/>
  <c r="CT402" i="21"/>
  <c r="CS14" i="23"/>
  <c r="CS22" i="22"/>
  <c r="CT428" i="21"/>
  <c r="CT212" i="23"/>
  <c r="CT320" i="22"/>
  <c r="CR140" i="23"/>
  <c r="CR328" i="21"/>
  <c r="CR227" i="22"/>
  <c r="CT222" i="22"/>
  <c r="CT135" i="23"/>
  <c r="CS200" i="23"/>
  <c r="CS295" i="22"/>
  <c r="CT322" i="22"/>
  <c r="CS214" i="23"/>
  <c r="CS326" i="22"/>
  <c r="CM196" i="23"/>
  <c r="CM286" i="22"/>
  <c r="CM386" i="21"/>
  <c r="CT134" i="23"/>
  <c r="CT221" i="22"/>
  <c r="CT78" i="22"/>
  <c r="CT283" i="21"/>
  <c r="Z124" i="23"/>
  <c r="Z211" i="22"/>
  <c r="CO96" i="23"/>
  <c r="CO183" i="22"/>
  <c r="CS400" i="21"/>
  <c r="CT78" i="23"/>
  <c r="CT145" i="22"/>
  <c r="CT225" i="21"/>
  <c r="CT234" i="21" s="1"/>
  <c r="CT237" i="21" s="1"/>
  <c r="CT24" i="22"/>
  <c r="CT16" i="23"/>
  <c r="CS460" i="21"/>
  <c r="CS211" i="23"/>
  <c r="CS309" i="22"/>
  <c r="CS102" i="23"/>
  <c r="CS189" i="22"/>
  <c r="CS439" i="21"/>
  <c r="CT462" i="21"/>
  <c r="CT323" i="22" s="1"/>
  <c r="CT13" i="23"/>
  <c r="CT16" i="22"/>
  <c r="CS296" i="22"/>
  <c r="CS201" i="23"/>
  <c r="CT434" i="21"/>
  <c r="CO269" i="22"/>
  <c r="CO182" i="23"/>
  <c r="CT411" i="21"/>
  <c r="CT30" i="23"/>
  <c r="CT55" i="22"/>
  <c r="CT338" i="22"/>
  <c r="CT220" i="23"/>
  <c r="CS283" i="22"/>
  <c r="CS388" i="21"/>
  <c r="CT337" i="22"/>
  <c r="CT219" i="23"/>
  <c r="CT11" i="23"/>
  <c r="CT11" i="22"/>
  <c r="CQ344" i="21"/>
  <c r="CQ147" i="23"/>
  <c r="CQ234" i="22"/>
  <c r="CT427" i="21"/>
  <c r="CT413" i="21"/>
  <c r="CT125" i="22"/>
  <c r="CT336" i="22"/>
  <c r="CT218" i="23"/>
  <c r="CT64" i="21"/>
  <c r="CT33" i="22"/>
  <c r="CT25" i="23"/>
  <c r="CS87" i="23"/>
  <c r="CS93" i="23"/>
  <c r="CS90" i="23"/>
  <c r="CS185" i="23"/>
  <c r="CS99" i="23"/>
  <c r="CT412" i="21"/>
  <c r="CT407" i="21" s="1"/>
  <c r="CT403" i="21"/>
  <c r="CR271" i="21"/>
  <c r="CR89" i="23"/>
  <c r="CR170" i="22"/>
  <c r="CT335" i="22"/>
  <c r="CT217" i="23"/>
  <c r="CT210" i="23"/>
  <c r="CT308" i="22"/>
  <c r="CT197" i="23"/>
  <c r="CT287" i="22"/>
  <c r="CP364" i="21"/>
  <c r="CP163" i="23"/>
  <c r="CP250" i="22"/>
  <c r="CT310" i="22"/>
  <c r="CT448" i="21"/>
  <c r="CP95" i="23"/>
  <c r="CP359" i="21"/>
  <c r="CP182" i="22"/>
  <c r="CP375" i="21"/>
  <c r="CP277" i="21"/>
  <c r="CT280" i="21"/>
  <c r="CT263" i="21"/>
  <c r="CT362" i="21"/>
  <c r="CT272" i="21"/>
  <c r="CT255" i="21"/>
  <c r="CT378" i="21"/>
  <c r="CT256" i="21"/>
  <c r="CT149" i="22"/>
  <c r="CT82" i="23"/>
  <c r="CT465" i="21"/>
  <c r="CT327" i="22"/>
  <c r="CT312" i="21"/>
  <c r="CT118" i="23"/>
  <c r="CT205" i="22"/>
  <c r="CT463" i="21"/>
  <c r="CT324" i="22" s="1"/>
  <c r="CT389" i="21"/>
  <c r="CS23" i="23"/>
  <c r="CS31" i="22"/>
  <c r="CS131" i="23"/>
  <c r="CS321" i="21"/>
  <c r="CS218" i="22"/>
  <c r="CT18" i="23"/>
  <c r="CT26" i="22"/>
  <c r="CT431" i="21"/>
  <c r="CQ274" i="21"/>
  <c r="CQ92" i="23"/>
  <c r="CQ179" i="22"/>
  <c r="CS86" i="23"/>
  <c r="CS163" i="22"/>
  <c r="CS262" i="21"/>
  <c r="CR205" i="23"/>
  <c r="CR300" i="22"/>
  <c r="CT415" i="21"/>
  <c r="CT203" i="23"/>
  <c r="CT298" i="22"/>
  <c r="CS9" i="23"/>
  <c r="CS8" i="21"/>
  <c r="CS9" i="22"/>
  <c r="CL193" i="23"/>
  <c r="CL280" i="22"/>
  <c r="CT433" i="21"/>
  <c r="CS180" i="22"/>
  <c r="CS272" i="22"/>
  <c r="CS164" i="22"/>
  <c r="CS186" i="22"/>
  <c r="CS171" i="22"/>
  <c r="CN187" i="23"/>
  <c r="CN274" i="22"/>
  <c r="CN392" i="21"/>
  <c r="CT27" i="23"/>
  <c r="CT38" i="22"/>
  <c r="CT405" i="21"/>
  <c r="CT83" i="23"/>
  <c r="CT84" i="23" s="1"/>
  <c r="CT243" i="21"/>
  <c r="CT150" i="22"/>
  <c r="CT151" i="22" s="1"/>
  <c r="CT204" i="23"/>
  <c r="CT299" i="22"/>
  <c r="CT29" i="23"/>
  <c r="CT50" i="22"/>
  <c r="CT17" i="23"/>
  <c r="CT25" i="22"/>
  <c r="CT23" i="22"/>
  <c r="CT22" i="21"/>
  <c r="CT9" i="21" s="1"/>
  <c r="CT15" i="23"/>
  <c r="CR8" i="23"/>
  <c r="CR8" i="22"/>
  <c r="BH4" i="21"/>
  <c r="BH4" i="23"/>
  <c r="BH4" i="22"/>
  <c r="BU201" i="14"/>
  <c r="Z188" i="14"/>
  <c r="BI3" i="3"/>
  <c r="AB4" i="20"/>
  <c r="AA188" i="20"/>
  <c r="AB201" i="20"/>
  <c r="AB215" i="20"/>
  <c r="AB420" i="20"/>
  <c r="AB396" i="20"/>
  <c r="AB371" i="20"/>
  <c r="AB399" i="20"/>
  <c r="AB378" i="20"/>
  <c r="AB391" i="20"/>
  <c r="AB406" i="20"/>
  <c r="AB372" i="20"/>
  <c r="AB362" i="20"/>
  <c r="AB296" i="20"/>
  <c r="AB264" i="20"/>
  <c r="AB388" i="20"/>
  <c r="AB258" i="20"/>
  <c r="AB247" i="20"/>
  <c r="AB323" i="20"/>
  <c r="AB356" i="20"/>
  <c r="AB353" i="20"/>
  <c r="AB342" i="20"/>
  <c r="AB458" i="20"/>
  <c r="AB456" i="20"/>
  <c r="AB367" i="20"/>
  <c r="AB492" i="20"/>
  <c r="AB460" i="20"/>
  <c r="AB439" i="20"/>
  <c r="AB471" i="20"/>
  <c r="AB379" i="20"/>
  <c r="AB403" i="20"/>
  <c r="AB368" i="20"/>
  <c r="AB472" i="20"/>
  <c r="AB463" i="20"/>
  <c r="AB459" i="20"/>
  <c r="AB346" i="20"/>
  <c r="AB270" i="20"/>
  <c r="AB350" i="20"/>
  <c r="AB481" i="20"/>
  <c r="AB467" i="20"/>
  <c r="AB414" i="20"/>
  <c r="AB386" i="20"/>
  <c r="AB252" i="20"/>
  <c r="AB292" i="20"/>
  <c r="AB327" i="20"/>
  <c r="AB380" i="20"/>
  <c r="AB249" i="20"/>
  <c r="AB280" i="20"/>
  <c r="AB468" i="20"/>
  <c r="AB415" i="20"/>
  <c r="AB428" i="20"/>
  <c r="AB287" i="20"/>
  <c r="AB476" i="20"/>
  <c r="AB341" i="20"/>
  <c r="AB442" i="20"/>
  <c r="AB352" i="20"/>
  <c r="AB387" i="20"/>
  <c r="AB455" i="20"/>
  <c r="AB383" i="20"/>
  <c r="AB395" i="20"/>
  <c r="AB447" i="20"/>
  <c r="AB376" i="20"/>
  <c r="AB364" i="20"/>
  <c r="AB429" i="20"/>
  <c r="AB464" i="20"/>
  <c r="AB402" i="20"/>
  <c r="AB271" i="20"/>
  <c r="AB239" i="20"/>
  <c r="AB254" i="20"/>
  <c r="AB310" i="20"/>
  <c r="AB487" i="20"/>
  <c r="AB392" i="20"/>
  <c r="AB411" i="20"/>
  <c r="AB382" i="20"/>
  <c r="AB230" i="20"/>
  <c r="AB311" i="20"/>
  <c r="AB319" i="20"/>
  <c r="AB282" i="20"/>
  <c r="AB307" i="20"/>
  <c r="AB480" i="20"/>
  <c r="AB265" i="20"/>
  <c r="AB473" i="20"/>
  <c r="AB390" i="20"/>
  <c r="AB365" i="20"/>
  <c r="AB338" i="20"/>
  <c r="AB238" i="20"/>
  <c r="AB266" i="20"/>
  <c r="AB246" i="20"/>
  <c r="AB294" i="20"/>
  <c r="AB354" i="20"/>
  <c r="AB231" i="20"/>
  <c r="AB273" i="20"/>
  <c r="AB366" i="20"/>
  <c r="AB253" i="20"/>
  <c r="AB227" i="20"/>
  <c r="AB325" i="20"/>
  <c r="AB336" i="20"/>
  <c r="AB328" i="20"/>
  <c r="AB218" i="20"/>
  <c r="AB497" i="20"/>
  <c r="AB217" i="20"/>
  <c r="AB446" i="20"/>
  <c r="AB424" i="20"/>
  <c r="AB322" i="20"/>
  <c r="AB235" i="20"/>
  <c r="AB409" i="20"/>
  <c r="AB279" i="20"/>
  <c r="AB289" i="20"/>
  <c r="AB233" i="20"/>
  <c r="AB355" i="20"/>
  <c r="AB295" i="20"/>
  <c r="AB498" i="20"/>
  <c r="AB408" i="20"/>
  <c r="AB450" i="20"/>
  <c r="AB435" i="20"/>
  <c r="AB314" i="20"/>
  <c r="AB223" i="20"/>
  <c r="AB228" i="20"/>
  <c r="AB288" i="20"/>
  <c r="AB200" i="20"/>
  <c r="AB250" i="20"/>
  <c r="AB212" i="20"/>
  <c r="AB358" i="20"/>
  <c r="AB427" i="20"/>
  <c r="AB274" i="20"/>
  <c r="AB224" i="20"/>
  <c r="AB268" i="20"/>
  <c r="AB248" i="20"/>
  <c r="AB208" i="20"/>
  <c r="AB317" i="20"/>
  <c r="AB202" i="20"/>
  <c r="AB407" i="20"/>
  <c r="AB298" i="20"/>
  <c r="AB349" i="20"/>
  <c r="AB297" i="20"/>
  <c r="AB263" i="20"/>
  <c r="AB375" i="20"/>
  <c r="AB477" i="20"/>
  <c r="AB243" i="20"/>
  <c r="AB234" i="20"/>
  <c r="AB262" i="20"/>
  <c r="AB244" i="20"/>
  <c r="AB293" i="20"/>
  <c r="AB369" i="20"/>
  <c r="AB438" i="20"/>
  <c r="AB359" i="20"/>
  <c r="AB285" i="20"/>
  <c r="AB475" i="20"/>
  <c r="AB211" i="20"/>
  <c r="AB267" i="20"/>
  <c r="AB384" i="20"/>
  <c r="AB394" i="20"/>
  <c r="AB315" i="20"/>
  <c r="AB290" i="20"/>
  <c r="AB206" i="20"/>
  <c r="AB255" i="20"/>
  <c r="AB214" i="20"/>
  <c r="AB240" i="20"/>
  <c r="AB360" i="20"/>
  <c r="AB286" i="20"/>
  <c r="AB245" i="20"/>
  <c r="AB398" i="20"/>
  <c r="AB330" i="20"/>
  <c r="AB242" i="20"/>
  <c r="AB312" i="20"/>
  <c r="AB357" i="20"/>
  <c r="AB251" i="20"/>
  <c r="AB219" i="20"/>
  <c r="AB445" i="20"/>
  <c r="AB283" i="20"/>
  <c r="AB345" i="20"/>
  <c r="AB291" i="20"/>
  <c r="AB259" i="20"/>
  <c r="AB340" i="20"/>
  <c r="AB321" i="20"/>
  <c r="AB410" i="20"/>
  <c r="AB207" i="20"/>
  <c r="AB241" i="20"/>
  <c r="AB434" i="20"/>
  <c r="AB339" i="20"/>
  <c r="AB301" i="20"/>
  <c r="AB483" i="20"/>
  <c r="AB276" i="20"/>
  <c r="AB204" i="20"/>
  <c r="AB256" i="20"/>
  <c r="AB431" i="20"/>
  <c r="AB443" i="20"/>
  <c r="AB213" i="20"/>
  <c r="AB430" i="20"/>
  <c r="AB500" i="20"/>
  <c r="AB448" i="20"/>
  <c r="AB400" i="20"/>
  <c r="AB361" i="20"/>
  <c r="AB257" i="20"/>
  <c r="AB334" i="20"/>
  <c r="AB397" i="20"/>
  <c r="AB318" i="20"/>
  <c r="AB260" i="20"/>
  <c r="AB220" i="20"/>
  <c r="AB305" i="20"/>
  <c r="AB377" i="20"/>
  <c r="AB478" i="20"/>
  <c r="AB451" i="20"/>
  <c r="AB203" i="20"/>
  <c r="AB232" i="20"/>
  <c r="AB205" i="20"/>
  <c r="AB209" i="20"/>
  <c r="AB299" i="20"/>
  <c r="AB278" i="20"/>
  <c r="AB277" i="20"/>
  <c r="AB329" i="20"/>
  <c r="AB374" i="20"/>
  <c r="AB457" i="20"/>
  <c r="AB221" i="20"/>
  <c r="AB425" i="20"/>
  <c r="AB309" i="20"/>
  <c r="AB441" i="20"/>
  <c r="AB419" i="20"/>
  <c r="AB412" i="20"/>
  <c r="AB335" i="20"/>
  <c r="AB422" i="20"/>
  <c r="AB401" i="20"/>
  <c r="AB308" i="20"/>
  <c r="AB482" i="20"/>
  <c r="AB210" i="20"/>
  <c r="AB216" i="20"/>
  <c r="AB488" i="20"/>
  <c r="AB316" i="20"/>
  <c r="AB421" i="20"/>
  <c r="AB486" i="20"/>
  <c r="AB393" i="20"/>
  <c r="AB413" i="20"/>
  <c r="AB466" i="20"/>
  <c r="AB485" i="20"/>
  <c r="AB449" i="20"/>
  <c r="AB324" i="20"/>
  <c r="AB351" i="20"/>
  <c r="AB261" i="20"/>
  <c r="AB418" i="20"/>
  <c r="AB303" i="20"/>
  <c r="AB348" i="20"/>
  <c r="AB433" i="20"/>
  <c r="AB284" i="20"/>
  <c r="AB465" i="20"/>
  <c r="AB381" i="20"/>
  <c r="AB269" i="20"/>
  <c r="AB237" i="20"/>
  <c r="AB469" i="20"/>
  <c r="AB343" i="20"/>
  <c r="AB302" i="20"/>
  <c r="AB272" i="20"/>
  <c r="AB373" i="20"/>
  <c r="AB493" i="20"/>
  <c r="AB423" i="20"/>
  <c r="AB344" i="20"/>
  <c r="AB462" i="20"/>
  <c r="AB313" i="20"/>
  <c r="AB306" i="20"/>
  <c r="AB385" i="20"/>
  <c r="AB236" i="20"/>
  <c r="AB320" i="20"/>
  <c r="AB333" i="20"/>
  <c r="AB474" i="20"/>
  <c r="AB281" i="20"/>
  <c r="AB363" i="20"/>
  <c r="AB370" i="20"/>
  <c r="AB494" i="20"/>
  <c r="AB479" i="20"/>
  <c r="AB331" i="20"/>
  <c r="AB490" i="20"/>
  <c r="AB417" i="20"/>
  <c r="AB225" i="20"/>
  <c r="AB436" i="20"/>
  <c r="AB426" i="20"/>
  <c r="AB440" i="20"/>
  <c r="AB444" i="20"/>
  <c r="AB454" i="20"/>
  <c r="AB416" i="20"/>
  <c r="AB437" i="20"/>
  <c r="AB222" i="20"/>
  <c r="AB326" i="20"/>
  <c r="AB226" i="20"/>
  <c r="AB337" i="20"/>
  <c r="AB300" i="20"/>
  <c r="AB470" i="20"/>
  <c r="AB432" i="20"/>
  <c r="AB452" i="20"/>
  <c r="AB496" i="20"/>
  <c r="AB495" i="20"/>
  <c r="AB489" i="20"/>
  <c r="AB491" i="20"/>
  <c r="AB484" i="20"/>
  <c r="AB461" i="20"/>
  <c r="AB499" i="20"/>
  <c r="AB404" i="20"/>
  <c r="AB347" i="20"/>
  <c r="AB304" i="20"/>
  <c r="AB405" i="20"/>
  <c r="AB229" i="20"/>
  <c r="AB275" i="20"/>
  <c r="AB453" i="20"/>
  <c r="AB389" i="20"/>
  <c r="AB332" i="20"/>
  <c r="AB192" i="20"/>
  <c r="AB44" i="20"/>
  <c r="AB38" i="20"/>
  <c r="AB183" i="20"/>
  <c r="AB138" i="20"/>
  <c r="AB102" i="20"/>
  <c r="AB97" i="20"/>
  <c r="AB51" i="20"/>
  <c r="AB76" i="20"/>
  <c r="AB129" i="20"/>
  <c r="AB37" i="20"/>
  <c r="AB179" i="20"/>
  <c r="AB114" i="20"/>
  <c r="AB107" i="20"/>
  <c r="AB16" i="20"/>
  <c r="AB54" i="20"/>
  <c r="AB108" i="20"/>
  <c r="AB12" i="20"/>
  <c r="AB166" i="20"/>
  <c r="AB65" i="20"/>
  <c r="AB188" i="20"/>
  <c r="AB164" i="20"/>
  <c r="AB176" i="20"/>
  <c r="AB27" i="20"/>
  <c r="AB149" i="20"/>
  <c r="AB33" i="20"/>
  <c r="AB6" i="20"/>
  <c r="AB122" i="20"/>
  <c r="AB169" i="20"/>
  <c r="AB163" i="20"/>
  <c r="AB8" i="20"/>
  <c r="AB83" i="20"/>
  <c r="AB170" i="20"/>
  <c r="AB197" i="20"/>
  <c r="AB165" i="20"/>
  <c r="AB143" i="20"/>
  <c r="AB60" i="20"/>
  <c r="AB135" i="20"/>
  <c r="AB30" i="20"/>
  <c r="AB89" i="20"/>
  <c r="AB20" i="20"/>
  <c r="AB158" i="20"/>
  <c r="AB193" i="20"/>
  <c r="AB110" i="20"/>
  <c r="AB82" i="20"/>
  <c r="AB175" i="20"/>
  <c r="AB123" i="20"/>
  <c r="AB13" i="20"/>
  <c r="AB57" i="20"/>
  <c r="AB132" i="20"/>
  <c r="AB177" i="20"/>
  <c r="AB24" i="20"/>
  <c r="AB119" i="20"/>
  <c r="AB151" i="20"/>
  <c r="AB81" i="20"/>
  <c r="AB88" i="20"/>
  <c r="AB118" i="20"/>
  <c r="AB21" i="20"/>
  <c r="AB19" i="20"/>
  <c r="AB112" i="20"/>
  <c r="AB87" i="20"/>
  <c r="AB10" i="20"/>
  <c r="AB11" i="20"/>
  <c r="AB106" i="20"/>
  <c r="AB52" i="20"/>
  <c r="AB172" i="20"/>
  <c r="AB128" i="20"/>
  <c r="AB152" i="20"/>
  <c r="AB145" i="20"/>
  <c r="AB194" i="20"/>
  <c r="AB187" i="20"/>
  <c r="AB148" i="20"/>
  <c r="AB49" i="20"/>
  <c r="AB42" i="20"/>
  <c r="AB69" i="20"/>
  <c r="AB35" i="20"/>
  <c r="AB154" i="20"/>
  <c r="AB174" i="20"/>
  <c r="AB150" i="20"/>
  <c r="AB121" i="20"/>
  <c r="AB79" i="20"/>
  <c r="AB136" i="20"/>
  <c r="AB75" i="20"/>
  <c r="AB181" i="20"/>
  <c r="AB113" i="20"/>
  <c r="AB32" i="20"/>
  <c r="AB125" i="20"/>
  <c r="AB84" i="20"/>
  <c r="AB63" i="20"/>
  <c r="AB45" i="20"/>
  <c r="AB140" i="20"/>
  <c r="AB131" i="20"/>
  <c r="AB180" i="20"/>
  <c r="AB17" i="20"/>
  <c r="AB141" i="20"/>
  <c r="AB182" i="20"/>
  <c r="AB43" i="20"/>
  <c r="Z201" i="20"/>
  <c r="AB117" i="20"/>
  <c r="AB134" i="20"/>
  <c r="AB29" i="20"/>
  <c r="AB59" i="20"/>
  <c r="AB105" i="20"/>
  <c r="AB153" i="20"/>
  <c r="AB142" i="20"/>
  <c r="AB98" i="20"/>
  <c r="AB47" i="20"/>
  <c r="AB95" i="20"/>
  <c r="AB25" i="20"/>
  <c r="AB198" i="20"/>
  <c r="AB171" i="20"/>
  <c r="AB62" i="20"/>
  <c r="AB186" i="20"/>
  <c r="AB50" i="20"/>
  <c r="AB101" i="20"/>
  <c r="AB191" i="20"/>
  <c r="AB103" i="20"/>
  <c r="AB72" i="20"/>
  <c r="AB94" i="20"/>
  <c r="AB100" i="20"/>
  <c r="AB147" i="20"/>
  <c r="AB28" i="20"/>
  <c r="AB137" i="20"/>
  <c r="AB96" i="20"/>
  <c r="AB199" i="20"/>
  <c r="AB92" i="20"/>
  <c r="AB23" i="20"/>
  <c r="AB144" i="20"/>
  <c r="AB168" i="20"/>
  <c r="AB67" i="20"/>
  <c r="AB93" i="20"/>
  <c r="AB116" i="20"/>
  <c r="AB139" i="20"/>
  <c r="AB53" i="20"/>
  <c r="AB73" i="20"/>
  <c r="AB196" i="20"/>
  <c r="AB167" i="20"/>
  <c r="AB162" i="20"/>
  <c r="AB36" i="20"/>
  <c r="AB18" i="20"/>
  <c r="AB156" i="20"/>
  <c r="AB48" i="20"/>
  <c r="AB190" i="20"/>
  <c r="AB126" i="20"/>
  <c r="AB40" i="20"/>
  <c r="AB78" i="20"/>
  <c r="AB99" i="20"/>
  <c r="AB115" i="20"/>
  <c r="AB7" i="20"/>
  <c r="AB15" i="20"/>
  <c r="AB146" i="20"/>
  <c r="AB109" i="20"/>
  <c r="AB41" i="20"/>
  <c r="AB61" i="20"/>
  <c r="AB70" i="20"/>
  <c r="AB86" i="20"/>
  <c r="W188" i="14"/>
  <c r="AB55" i="20"/>
  <c r="AB155" i="20"/>
  <c r="AB22" i="20"/>
  <c r="AB159" i="20"/>
  <c r="AB120" i="20"/>
  <c r="AB64" i="20"/>
  <c r="AB130" i="20"/>
  <c r="AB157" i="20"/>
  <c r="AB184" i="20"/>
  <c r="AB173" i="20"/>
  <c r="AB9" i="20"/>
  <c r="AB189" i="20"/>
  <c r="AB104" i="20"/>
  <c r="AB90" i="20"/>
  <c r="AB80" i="20"/>
  <c r="AB91" i="20"/>
  <c r="AB56" i="20"/>
  <c r="AB133" i="20"/>
  <c r="AB178" i="20"/>
  <c r="AB46" i="20"/>
  <c r="AB58" i="20"/>
  <c r="AB66" i="20"/>
  <c r="AB14" i="20"/>
  <c r="AB85" i="20"/>
  <c r="AB124" i="20"/>
  <c r="AB195" i="20"/>
  <c r="AB77" i="20"/>
  <c r="AB31" i="20"/>
  <c r="AB127" i="20"/>
  <c r="AB68" i="20"/>
  <c r="AB74" i="20"/>
  <c r="AB34" i="20"/>
  <c r="AB185" i="20"/>
  <c r="AB161" i="20"/>
  <c r="AB26" i="20"/>
  <c r="AB71" i="20"/>
  <c r="AB111" i="20"/>
  <c r="AB39" i="20"/>
  <c r="AB160" i="20"/>
  <c r="CS202" i="23" l="1"/>
  <c r="CR293" i="22"/>
  <c r="CT400" i="21"/>
  <c r="CT200" i="23"/>
  <c r="CT295" i="22"/>
  <c r="CT199" i="23"/>
  <c r="CT399" i="21"/>
  <c r="CT294" i="22"/>
  <c r="CT8" i="21"/>
  <c r="CT9" i="23"/>
  <c r="CT9" i="22"/>
  <c r="CN286" i="22"/>
  <c r="CN196" i="23"/>
  <c r="CN386" i="21"/>
  <c r="CT211" i="23"/>
  <c r="CT309" i="22"/>
  <c r="CT23" i="23"/>
  <c r="CT31" i="22"/>
  <c r="CQ364" i="21"/>
  <c r="CQ163" i="23"/>
  <c r="CQ250" i="22"/>
  <c r="CS294" i="22"/>
  <c r="CS199" i="23"/>
  <c r="CS399" i="21"/>
  <c r="CR344" i="21"/>
  <c r="CR147" i="23"/>
  <c r="CR234" i="22"/>
  <c r="CS227" i="22"/>
  <c r="CS140" i="23"/>
  <c r="CS328" i="21"/>
  <c r="CT214" i="23"/>
  <c r="CT326" i="22"/>
  <c r="CM280" i="22"/>
  <c r="CM193" i="23"/>
  <c r="CT460" i="21"/>
  <c r="CT90" i="23"/>
  <c r="CT99" i="23"/>
  <c r="CT87" i="23"/>
  <c r="CT93" i="23"/>
  <c r="CT185" i="23"/>
  <c r="CS213" i="23"/>
  <c r="CS321" i="22"/>
  <c r="CO274" i="22"/>
  <c r="CO187" i="23"/>
  <c r="CO392" i="21"/>
  <c r="CT14" i="23"/>
  <c r="CT22" i="22"/>
  <c r="CQ182" i="22"/>
  <c r="CQ277" i="21"/>
  <c r="CQ95" i="23"/>
  <c r="CQ359" i="21"/>
  <c r="CQ375" i="21"/>
  <c r="CT388" i="21"/>
  <c r="CT283" i="22"/>
  <c r="CT164" i="22"/>
  <c r="CT180" i="22"/>
  <c r="CT171" i="22"/>
  <c r="CT272" i="22"/>
  <c r="CT186" i="22"/>
  <c r="CP183" i="22"/>
  <c r="CP96" i="23"/>
  <c r="CT321" i="21"/>
  <c r="CT131" i="23"/>
  <c r="CT218" i="22"/>
  <c r="CP182" i="23"/>
  <c r="CP269" i="22"/>
  <c r="CP380" i="21"/>
  <c r="CP261" i="22"/>
  <c r="CP174" i="23"/>
  <c r="CT201" i="23"/>
  <c r="CT296" i="22"/>
  <c r="CS271" i="21"/>
  <c r="CS89" i="23"/>
  <c r="CS170" i="22"/>
  <c r="CT426" i="21"/>
  <c r="CS300" i="22"/>
  <c r="CS205" i="23"/>
  <c r="CT189" i="22"/>
  <c r="CT102" i="23"/>
  <c r="CT439" i="21"/>
  <c r="CS8" i="23"/>
  <c r="CS8" i="22"/>
  <c r="CT262" i="21"/>
  <c r="CT163" i="22"/>
  <c r="CT86" i="23"/>
  <c r="CR274" i="21"/>
  <c r="CR92" i="23"/>
  <c r="CR179" i="22"/>
  <c r="CS282" i="22"/>
  <c r="CS195" i="23"/>
  <c r="BI3" i="21"/>
  <c r="BI3" i="23"/>
  <c r="BI3" i="22"/>
  <c r="Z201" i="14"/>
  <c r="BI4" i="3"/>
  <c r="AC4" i="20"/>
  <c r="AA201" i="20"/>
  <c r="AC201" i="20"/>
  <c r="AC215" i="20"/>
  <c r="AC423" i="20"/>
  <c r="AC438" i="20"/>
  <c r="AC298" i="20"/>
  <c r="AC310" i="20"/>
  <c r="AC371" i="20"/>
  <c r="AC341" i="20"/>
  <c r="AC307" i="20"/>
  <c r="AC450" i="20"/>
  <c r="AC253" i="20"/>
  <c r="AC406" i="20"/>
  <c r="AC428" i="20"/>
  <c r="AC365" i="20"/>
  <c r="AC333" i="20"/>
  <c r="AC338" i="20"/>
  <c r="AC479" i="20"/>
  <c r="AC480" i="20"/>
  <c r="AC203" i="20"/>
  <c r="AC464" i="20"/>
  <c r="AC348" i="20"/>
  <c r="AC476" i="20"/>
  <c r="AC472" i="20"/>
  <c r="AC414" i="20"/>
  <c r="AC483" i="20"/>
  <c r="AC419" i="20"/>
  <c r="AC361" i="20"/>
  <c r="AC357" i="20"/>
  <c r="AC488" i="20"/>
  <c r="AC492" i="20"/>
  <c r="AC318" i="20"/>
  <c r="AC311" i="20"/>
  <c r="AC396" i="20"/>
  <c r="AC402" i="20"/>
  <c r="AC216" i="20"/>
  <c r="AC372" i="20"/>
  <c r="AC282" i="20"/>
  <c r="AC200" i="20"/>
  <c r="AC439" i="20"/>
  <c r="AC352" i="20"/>
  <c r="AC322" i="20"/>
  <c r="AC463" i="20"/>
  <c r="AC495" i="20"/>
  <c r="AC424" i="20"/>
  <c r="AC387" i="20"/>
  <c r="AC388" i="20"/>
  <c r="AC264" i="20"/>
  <c r="AC380" i="20"/>
  <c r="AC445" i="20"/>
  <c r="AC436" i="20"/>
  <c r="AC384" i="20"/>
  <c r="AC259" i="20"/>
  <c r="AC496" i="20"/>
  <c r="AC456" i="20"/>
  <c r="AC395" i="20"/>
  <c r="AC446" i="20"/>
  <c r="AC399" i="20"/>
  <c r="AC391" i="20"/>
  <c r="AC471" i="20"/>
  <c r="AC345" i="20"/>
  <c r="AC275" i="20"/>
  <c r="AC334" i="20"/>
  <c r="AC344" i="20"/>
  <c r="AC291" i="20"/>
  <c r="AC356" i="20"/>
  <c r="AC306" i="20"/>
  <c r="AC233" i="20"/>
  <c r="AC228" i="20"/>
  <c r="AC453" i="20"/>
  <c r="AC467" i="20"/>
  <c r="AC468" i="20"/>
  <c r="AC434" i="20"/>
  <c r="AC392" i="20"/>
  <c r="AC455" i="20"/>
  <c r="AC460" i="20"/>
  <c r="AC319" i="20"/>
  <c r="AC442" i="20"/>
  <c r="AC429" i="20"/>
  <c r="AC349" i="20"/>
  <c r="AC379" i="20"/>
  <c r="AC287" i="20"/>
  <c r="AC487" i="20"/>
  <c r="AC323" i="20"/>
  <c r="AC403" i="20"/>
  <c r="AC283" i="20"/>
  <c r="AC346" i="20"/>
  <c r="AC314" i="20"/>
  <c r="AC211" i="20"/>
  <c r="AC297" i="20"/>
  <c r="AC267" i="20"/>
  <c r="AC327" i="20"/>
  <c r="AC227" i="20"/>
  <c r="AC258" i="20"/>
  <c r="AC257" i="20"/>
  <c r="AC418" i="20"/>
  <c r="AC234" i="20"/>
  <c r="AC255" i="20"/>
  <c r="AC304" i="20"/>
  <c r="AC482" i="20"/>
  <c r="AC368" i="20"/>
  <c r="AC435" i="20"/>
  <c r="AC220" i="20"/>
  <c r="AC235" i="20"/>
  <c r="AC411" i="20"/>
  <c r="AC288" i="20"/>
  <c r="AC280" i="20"/>
  <c r="AC353" i="20"/>
  <c r="AC230" i="20"/>
  <c r="AC225" i="20"/>
  <c r="AC285" i="20"/>
  <c r="AC273" i="20"/>
  <c r="AC276" i="20"/>
  <c r="AC256" i="20"/>
  <c r="AC271" i="20"/>
  <c r="AC214" i="20"/>
  <c r="AC262" i="20"/>
  <c r="AC206" i="20"/>
  <c r="AC421" i="20"/>
  <c r="AC383" i="20"/>
  <c r="AC303" i="20"/>
  <c r="AC247" i="20"/>
  <c r="AC251" i="20"/>
  <c r="AC207" i="20"/>
  <c r="AC381" i="20"/>
  <c r="AC241" i="20"/>
  <c r="AC279" i="20"/>
  <c r="AC284" i="20"/>
  <c r="AC202" i="20"/>
  <c r="AC337" i="20"/>
  <c r="AC410" i="20"/>
  <c r="AC250" i="20"/>
  <c r="AC223" i="20"/>
  <c r="AC330" i="20"/>
  <c r="AC292" i="20"/>
  <c r="AC308" i="20"/>
  <c r="AC312" i="20"/>
  <c r="AC239" i="20"/>
  <c r="AC254" i="20"/>
  <c r="AC263" i="20"/>
  <c r="AC305" i="20"/>
  <c r="AC417" i="20"/>
  <c r="AC277" i="20"/>
  <c r="AC210" i="20"/>
  <c r="AC491" i="20"/>
  <c r="AC420" i="20"/>
  <c r="AC302" i="20"/>
  <c r="AC204" i="20"/>
  <c r="AC290" i="20"/>
  <c r="AC221" i="20"/>
  <c r="AC217" i="20"/>
  <c r="AC484" i="20"/>
  <c r="AC360" i="20"/>
  <c r="AC375" i="20"/>
  <c r="AC367" i="20"/>
  <c r="AC238" i="20"/>
  <c r="AC432" i="20"/>
  <c r="AC326" i="20"/>
  <c r="AC398" i="20"/>
  <c r="AC444" i="20"/>
  <c r="AC226" i="20"/>
  <c r="AC451" i="20"/>
  <c r="AC407" i="20"/>
  <c r="AC459" i="20"/>
  <c r="AC376" i="20"/>
  <c r="AC299" i="20"/>
  <c r="AC270" i="20"/>
  <c r="AC364" i="20"/>
  <c r="AC224" i="20"/>
  <c r="AC499" i="20"/>
  <c r="AC242" i="20"/>
  <c r="AC261" i="20"/>
  <c r="AC400" i="20"/>
  <c r="AC272" i="20"/>
  <c r="AC260" i="20"/>
  <c r="AC209" i="20"/>
  <c r="AC265" i="20"/>
  <c r="AC336" i="20"/>
  <c r="AC343" i="20"/>
  <c r="AC266" i="20"/>
  <c r="AC452" i="20"/>
  <c r="AC394" i="20"/>
  <c r="AC222" i="20"/>
  <c r="AC296" i="20"/>
  <c r="AC293" i="20"/>
  <c r="AC454" i="20"/>
  <c r="AC219" i="20"/>
  <c r="AC475" i="20"/>
  <c r="AC274" i="20"/>
  <c r="AC243" i="20"/>
  <c r="AC232" i="20"/>
  <c r="AC354" i="20"/>
  <c r="AC237" i="20"/>
  <c r="AC449" i="20"/>
  <c r="AC500" i="20"/>
  <c r="AC320" i="20"/>
  <c r="AC294" i="20"/>
  <c r="AC390" i="20"/>
  <c r="AC427" i="20"/>
  <c r="AC416" i="20"/>
  <c r="AC268" i="20"/>
  <c r="AC295" i="20"/>
  <c r="AC355" i="20"/>
  <c r="AC218" i="20"/>
  <c r="AC415" i="20"/>
  <c r="AC205" i="20"/>
  <c r="AC366" i="20"/>
  <c r="AC469" i="20"/>
  <c r="AC362" i="20"/>
  <c r="AC315" i="20"/>
  <c r="AC213" i="20"/>
  <c r="AC289" i="20"/>
  <c r="AC236" i="20"/>
  <c r="AC466" i="20"/>
  <c r="AC249" i="20"/>
  <c r="AC248" i="20"/>
  <c r="AC313" i="20"/>
  <c r="AC342" i="20"/>
  <c r="AC430" i="20"/>
  <c r="AC478" i="20"/>
  <c r="AC397" i="20"/>
  <c r="AC485" i="20"/>
  <c r="AC340" i="20"/>
  <c r="AC474" i="20"/>
  <c r="AC363" i="20"/>
  <c r="AC448" i="20"/>
  <c r="AC443" i="20"/>
  <c r="AC431" i="20"/>
  <c r="AC401" i="20"/>
  <c r="AC378" i="20"/>
  <c r="AC244" i="20"/>
  <c r="AC335" i="20"/>
  <c r="AC369" i="20"/>
  <c r="AC269" i="20"/>
  <c r="AC331" i="20"/>
  <c r="AC373" i="20"/>
  <c r="AC457" i="20"/>
  <c r="AC382" i="20"/>
  <c r="AC494" i="20"/>
  <c r="AC422" i="20"/>
  <c r="AC386" i="20"/>
  <c r="AC461" i="20"/>
  <c r="AC359" i="20"/>
  <c r="AC339" i="20"/>
  <c r="AC240" i="20"/>
  <c r="AC385" i="20"/>
  <c r="AC433" i="20"/>
  <c r="AC325" i="20"/>
  <c r="AC426" i="20"/>
  <c r="AC286" i="20"/>
  <c r="AC437" i="20"/>
  <c r="AC393" i="20"/>
  <c r="AC309" i="20"/>
  <c r="AC389" i="20"/>
  <c r="AC208" i="20"/>
  <c r="AC278" i="20"/>
  <c r="AC332" i="20"/>
  <c r="AC425" i="20"/>
  <c r="AC370" i="20"/>
  <c r="AC321" i="20"/>
  <c r="AC252" i="20"/>
  <c r="AC405" i="20"/>
  <c r="AC245" i="20"/>
  <c r="AC470" i="20"/>
  <c r="AC301" i="20"/>
  <c r="AC377" i="20"/>
  <c r="AC300" i="20"/>
  <c r="AC490" i="20"/>
  <c r="AC498" i="20"/>
  <c r="AC358" i="20"/>
  <c r="AC404" i="20"/>
  <c r="AC458" i="20"/>
  <c r="AC374" i="20"/>
  <c r="AC465" i="20"/>
  <c r="AC489" i="20"/>
  <c r="AC481" i="20"/>
  <c r="AC281" i="20"/>
  <c r="AC412" i="20"/>
  <c r="AC493" i="20"/>
  <c r="AC246" i="20"/>
  <c r="AC350" i="20"/>
  <c r="AC316" i="20"/>
  <c r="AC229" i="20"/>
  <c r="AC324" i="20"/>
  <c r="AC347" i="20"/>
  <c r="AC212" i="20"/>
  <c r="AC408" i="20"/>
  <c r="AC462" i="20"/>
  <c r="AC231" i="20"/>
  <c r="AC477" i="20"/>
  <c r="AC317" i="20"/>
  <c r="AC441" i="20"/>
  <c r="AC447" i="20"/>
  <c r="AC413" i="20"/>
  <c r="AC440" i="20"/>
  <c r="AC497" i="20"/>
  <c r="AC351" i="20"/>
  <c r="AC328" i="20"/>
  <c r="AC486" i="20"/>
  <c r="AC473" i="20"/>
  <c r="AC329" i="20"/>
  <c r="AC409" i="20"/>
  <c r="AC65" i="20"/>
  <c r="AC67" i="20"/>
  <c r="AC175" i="20"/>
  <c r="AC174" i="20"/>
  <c r="AC50" i="20"/>
  <c r="AC85" i="20"/>
  <c r="AC79" i="20"/>
  <c r="AC185" i="20"/>
  <c r="AC7" i="20"/>
  <c r="AC14" i="20"/>
  <c r="AC163" i="20"/>
  <c r="AC101" i="20"/>
  <c r="AC43" i="20"/>
  <c r="AC141" i="20"/>
  <c r="AC132" i="20"/>
  <c r="AC84" i="20"/>
  <c r="AC74" i="20"/>
  <c r="AC134" i="20"/>
  <c r="AC199" i="20"/>
  <c r="AC98" i="20"/>
  <c r="AC162" i="20"/>
  <c r="AC88" i="20"/>
  <c r="AC89" i="20"/>
  <c r="AC76" i="20"/>
  <c r="AC61" i="20"/>
  <c r="AC135" i="20"/>
  <c r="AC100" i="20"/>
  <c r="AC115" i="20"/>
  <c r="AC156" i="20"/>
  <c r="AC153" i="20"/>
  <c r="AC64" i="20"/>
  <c r="AC78" i="20"/>
  <c r="AC109" i="20"/>
  <c r="AC171" i="20"/>
  <c r="AC16" i="20"/>
  <c r="AC57" i="20"/>
  <c r="AC168" i="20"/>
  <c r="AC25" i="20"/>
  <c r="AC96" i="20"/>
  <c r="AC52" i="20"/>
  <c r="AC8" i="20"/>
  <c r="AC44" i="20"/>
  <c r="AC131" i="20"/>
  <c r="AC29" i="20"/>
  <c r="AC63" i="20"/>
  <c r="AC93" i="20"/>
  <c r="AC170" i="20"/>
  <c r="AC112" i="20"/>
  <c r="AC136" i="20"/>
  <c r="AC111" i="20"/>
  <c r="AC161" i="20"/>
  <c r="AC48" i="20"/>
  <c r="AC91" i="20"/>
  <c r="AC38" i="20"/>
  <c r="AC190" i="20"/>
  <c r="AC157" i="20"/>
  <c r="AC107" i="20"/>
  <c r="AC178" i="20"/>
  <c r="AC125" i="20"/>
  <c r="AC77" i="20"/>
  <c r="AC129" i="20"/>
  <c r="AC166" i="20"/>
  <c r="AC193" i="20"/>
  <c r="AC20" i="20"/>
  <c r="AC104" i="20"/>
  <c r="AC73" i="20"/>
  <c r="AC147" i="20"/>
  <c r="AC54" i="20"/>
  <c r="AC37" i="20"/>
  <c r="AC35" i="20"/>
  <c r="AC181" i="20"/>
  <c r="AC150" i="20"/>
  <c r="AC110" i="20"/>
  <c r="AC66" i="20"/>
  <c r="AC71" i="20"/>
  <c r="AC117" i="20"/>
  <c r="AC120" i="20"/>
  <c r="AC138" i="20"/>
  <c r="AC60" i="20"/>
  <c r="AC140" i="20"/>
  <c r="AC55" i="20"/>
  <c r="AC97" i="20"/>
  <c r="AC159" i="20"/>
  <c r="AC106" i="20"/>
  <c r="AC151" i="20"/>
  <c r="AC87" i="20"/>
  <c r="AC182" i="20"/>
  <c r="AC10" i="20"/>
  <c r="AC177" i="20"/>
  <c r="AC143" i="20"/>
  <c r="AC23" i="20"/>
  <c r="AC59" i="20"/>
  <c r="AC139" i="20"/>
  <c r="AC30" i="20"/>
  <c r="AC36" i="20"/>
  <c r="AC121" i="20"/>
  <c r="AC158" i="20"/>
  <c r="AC133" i="20"/>
  <c r="AC102" i="20"/>
  <c r="AC12" i="20"/>
  <c r="AC62" i="20"/>
  <c r="AC75" i="20"/>
  <c r="AC31" i="20"/>
  <c r="AC119" i="20"/>
  <c r="AC18" i="20"/>
  <c r="AC128" i="20"/>
  <c r="AC103" i="20"/>
  <c r="AC28" i="20"/>
  <c r="AC194" i="20"/>
  <c r="AC6" i="20"/>
  <c r="AC22" i="20"/>
  <c r="AC86" i="20"/>
  <c r="AC172" i="20"/>
  <c r="AC92" i="20"/>
  <c r="AC148" i="20"/>
  <c r="AC70" i="20"/>
  <c r="AC145" i="20"/>
  <c r="AC39" i="20"/>
  <c r="AC32" i="20"/>
  <c r="AC42" i="20"/>
  <c r="AC173" i="20"/>
  <c r="AC69" i="20"/>
  <c r="AC189" i="20"/>
  <c r="AC144" i="20"/>
  <c r="AC94" i="20"/>
  <c r="AC46" i="20"/>
  <c r="AC169" i="20"/>
  <c r="AC124" i="20"/>
  <c r="AC196" i="20"/>
  <c r="AC58" i="20"/>
  <c r="AC105" i="20"/>
  <c r="W201" i="14"/>
  <c r="AC160" i="20"/>
  <c r="AC155" i="20"/>
  <c r="AC184" i="20"/>
  <c r="AC90" i="20"/>
  <c r="AC11" i="20"/>
  <c r="AC192" i="20"/>
  <c r="AC187" i="20"/>
  <c r="AC164" i="20"/>
  <c r="AC116" i="20"/>
  <c r="AC152" i="20"/>
  <c r="AC198" i="20"/>
  <c r="AC83" i="20"/>
  <c r="AC27" i="20"/>
  <c r="AC53" i="20"/>
  <c r="AC123" i="20"/>
  <c r="AC114" i="20"/>
  <c r="AC81" i="20"/>
  <c r="AC51" i="20"/>
  <c r="AC186" i="20"/>
  <c r="AC122" i="20"/>
  <c r="AC80" i="20"/>
  <c r="AC108" i="20"/>
  <c r="AC13" i="20"/>
  <c r="AC17" i="20"/>
  <c r="AC24" i="20"/>
  <c r="AC142" i="20"/>
  <c r="AC56" i="20"/>
  <c r="AC26" i="20"/>
  <c r="AC40" i="20"/>
  <c r="AC127" i="20"/>
  <c r="AC188" i="20"/>
  <c r="AC179" i="20"/>
  <c r="AC21" i="20"/>
  <c r="AC130" i="20"/>
  <c r="AC195" i="20"/>
  <c r="AC167" i="20"/>
  <c r="AC95" i="20"/>
  <c r="AC9" i="20"/>
  <c r="AC118" i="20"/>
  <c r="AC113" i="20"/>
  <c r="AC180" i="20"/>
  <c r="AC82" i="20"/>
  <c r="AC72" i="20"/>
  <c r="AC34" i="20"/>
  <c r="AC19" i="20"/>
  <c r="AC183" i="20"/>
  <c r="AC41" i="20"/>
  <c r="AC68" i="20"/>
  <c r="AC45" i="20"/>
  <c r="AC137" i="20"/>
  <c r="AC154" i="20"/>
  <c r="AC15" i="20"/>
  <c r="AC33" i="20"/>
  <c r="AC197" i="20"/>
  <c r="AC99" i="20"/>
  <c r="AC146" i="20"/>
  <c r="AC49" i="20"/>
  <c r="AC47" i="20"/>
  <c r="AC176" i="20"/>
  <c r="AC126" i="20"/>
  <c r="AC165" i="20"/>
  <c r="AC191" i="20"/>
  <c r="AC149" i="20"/>
  <c r="CT271" i="21" l="1"/>
  <c r="CT89" i="23"/>
  <c r="CT170" i="22"/>
  <c r="CP187" i="23"/>
  <c r="CP274" i="22"/>
  <c r="CP392" i="21"/>
  <c r="CT213" i="23"/>
  <c r="CT321" i="22"/>
  <c r="CQ174" i="23"/>
  <c r="CQ261" i="22"/>
  <c r="CQ380" i="21"/>
  <c r="CO196" i="23"/>
  <c r="CO286" i="22"/>
  <c r="CO386" i="21"/>
  <c r="CT202" i="23"/>
  <c r="CT297" i="22"/>
  <c r="CT282" i="22"/>
  <c r="CT195" i="23"/>
  <c r="CQ183" i="22"/>
  <c r="CQ96" i="23"/>
  <c r="CR364" i="21"/>
  <c r="CR163" i="23"/>
  <c r="CR250" i="22"/>
  <c r="CT8" i="23"/>
  <c r="CT8" i="22"/>
  <c r="CT205" i="23"/>
  <c r="CT300" i="22"/>
  <c r="CT198" i="23"/>
  <c r="CT293" i="22"/>
  <c r="CS92" i="23"/>
  <c r="CS179" i="22"/>
  <c r="CS274" i="21"/>
  <c r="CS293" i="22"/>
  <c r="CS198" i="23"/>
  <c r="CR359" i="21"/>
  <c r="CR375" i="21"/>
  <c r="CR182" i="22"/>
  <c r="CR95" i="23"/>
  <c r="CR277" i="21"/>
  <c r="CT227" i="22"/>
  <c r="CT140" i="23"/>
  <c r="CT328" i="21"/>
  <c r="CS234" i="22"/>
  <c r="CS344" i="21"/>
  <c r="CS147" i="23"/>
  <c r="CN280" i="22"/>
  <c r="CN193" i="23"/>
  <c r="CQ269" i="22"/>
  <c r="CQ182" i="23"/>
  <c r="BI4" i="21"/>
  <c r="BI4" i="23"/>
  <c r="BI4" i="22"/>
  <c r="W200" i="14"/>
  <c r="BJ3" i="3"/>
  <c r="AD4" i="20"/>
  <c r="AD201" i="20"/>
  <c r="AD215" i="20"/>
  <c r="AD427" i="20"/>
  <c r="AD388" i="20"/>
  <c r="AD384" i="20"/>
  <c r="AD310" i="20"/>
  <c r="AD376" i="20"/>
  <c r="AD445" i="20"/>
  <c r="AD344" i="20"/>
  <c r="AD362" i="20"/>
  <c r="AD295" i="20"/>
  <c r="AD253" i="20"/>
  <c r="AD242" i="20"/>
  <c r="AD245" i="20"/>
  <c r="AD220" i="20"/>
  <c r="AD368" i="20"/>
  <c r="AD337" i="20"/>
  <c r="AD205" i="20"/>
  <c r="AD218" i="20"/>
  <c r="AD353" i="20"/>
  <c r="AD413" i="20"/>
  <c r="AD271" i="20"/>
  <c r="AD387" i="20"/>
  <c r="AD472" i="20"/>
  <c r="AD461" i="20"/>
  <c r="AD349" i="20"/>
  <c r="AD406" i="20"/>
  <c r="AD411" i="20"/>
  <c r="AD390" i="20"/>
  <c r="AD367" i="20"/>
  <c r="AD369" i="20"/>
  <c r="AD435" i="20"/>
  <c r="AD346" i="20"/>
  <c r="AD405" i="20"/>
  <c r="AD364" i="20"/>
  <c r="AD429" i="20"/>
  <c r="AD357" i="20"/>
  <c r="AD233" i="20"/>
  <c r="AD475" i="20"/>
  <c r="AD330" i="20"/>
  <c r="AD272" i="20"/>
  <c r="AD292" i="20"/>
  <c r="AD278" i="20"/>
  <c r="AD282" i="20"/>
  <c r="AD380" i="20"/>
  <c r="AD424" i="20"/>
  <c r="AD420" i="20"/>
  <c r="AD371" i="20"/>
  <c r="AD442" i="20"/>
  <c r="AD356" i="20"/>
  <c r="AD333" i="20"/>
  <c r="AD319" i="20"/>
  <c r="AD379" i="20"/>
  <c r="AD212" i="20"/>
  <c r="AD453" i="20"/>
  <c r="AD382" i="20"/>
  <c r="AD395" i="20"/>
  <c r="AD299" i="20"/>
  <c r="AD259" i="20"/>
  <c r="AD465" i="20"/>
  <c r="AD354" i="20"/>
  <c r="AD407" i="20"/>
  <c r="AD290" i="20"/>
  <c r="AD488" i="20"/>
  <c r="AD455" i="20"/>
  <c r="AD314" i="20"/>
  <c r="AD415" i="20"/>
  <c r="AD386" i="20"/>
  <c r="AD298" i="20"/>
  <c r="AD417" i="20"/>
  <c r="AD352" i="20"/>
  <c r="AD401" i="20"/>
  <c r="AD394" i="20"/>
  <c r="AD274" i="20"/>
  <c r="AD372" i="20"/>
  <c r="AD480" i="20"/>
  <c r="AD392" i="20"/>
  <c r="AD479" i="20"/>
  <c r="AD468" i="20"/>
  <c r="AD391" i="20"/>
  <c r="AD375" i="20"/>
  <c r="AD428" i="20"/>
  <c r="AD208" i="20"/>
  <c r="AD202" i="20"/>
  <c r="AD257" i="20"/>
  <c r="AD241" i="20"/>
  <c r="AD402" i="20"/>
  <c r="AD348" i="20"/>
  <c r="AD409" i="20"/>
  <c r="AD410" i="20"/>
  <c r="AD414" i="20"/>
  <c r="AD423" i="20"/>
  <c r="AD361" i="20"/>
  <c r="AD350" i="20"/>
  <c r="AD467" i="20"/>
  <c r="AD450" i="20"/>
  <c r="AD459" i="20"/>
  <c r="AD262" i="20"/>
  <c r="AD365" i="20"/>
  <c r="AD345" i="20"/>
  <c r="AD396" i="20"/>
  <c r="AD358" i="20"/>
  <c r="AD276" i="20"/>
  <c r="AD230" i="20"/>
  <c r="AD419" i="20"/>
  <c r="AD254" i="20"/>
  <c r="AD216" i="20"/>
  <c r="AD286" i="20"/>
  <c r="AD256" i="20"/>
  <c r="AD284" i="20"/>
  <c r="AD210" i="20"/>
  <c r="AD221" i="20"/>
  <c r="AD261" i="20"/>
  <c r="AD321" i="20"/>
  <c r="AD316" i="20"/>
  <c r="AD293" i="20"/>
  <c r="AD300" i="20"/>
  <c r="AD317" i="20"/>
  <c r="AD399" i="20"/>
  <c r="AD306" i="20"/>
  <c r="AD226" i="20"/>
  <c r="AD213" i="20"/>
  <c r="AD490" i="20"/>
  <c r="AD397" i="20"/>
  <c r="AD235" i="20"/>
  <c r="AD440" i="20"/>
  <c r="AD206" i="20"/>
  <c r="AD250" i="20"/>
  <c r="AD301" i="20"/>
  <c r="AD457" i="20"/>
  <c r="AD373" i="20"/>
  <c r="AD311" i="20"/>
  <c r="AD224" i="20"/>
  <c r="AD238" i="20"/>
  <c r="AD246" i="20"/>
  <c r="AD207" i="20"/>
  <c r="AD223" i="20"/>
  <c r="AD408" i="20"/>
  <c r="AD446" i="20"/>
  <c r="AD383" i="20"/>
  <c r="AD288" i="20"/>
  <c r="AD231" i="20"/>
  <c r="AD234" i="20"/>
  <c r="AD200" i="20"/>
  <c r="AD324" i="20"/>
  <c r="AD421" i="20"/>
  <c r="AD258" i="20"/>
  <c r="AD342" i="20"/>
  <c r="AD307" i="20"/>
  <c r="AD403" i="20"/>
  <c r="AD315" i="20"/>
  <c r="AD340" i="20"/>
  <c r="AD355" i="20"/>
  <c r="AD280" i="20"/>
  <c r="AD370" i="20"/>
  <c r="AD313" i="20"/>
  <c r="AD260" i="20"/>
  <c r="AD225" i="20"/>
  <c r="AD438" i="20"/>
  <c r="AD378" i="20"/>
  <c r="AD360" i="20"/>
  <c r="AD318" i="20"/>
  <c r="AD247" i="20"/>
  <c r="AD204" i="20"/>
  <c r="AD244" i="20"/>
  <c r="AD339" i="20"/>
  <c r="AD322" i="20"/>
  <c r="AD264" i="20"/>
  <c r="AD294" i="20"/>
  <c r="AD303" i="20"/>
  <c r="AD255" i="20"/>
  <c r="AD267" i="20"/>
  <c r="AD265" i="20"/>
  <c r="AD374" i="20"/>
  <c r="AD291" i="20"/>
  <c r="AD269" i="20"/>
  <c r="AD249" i="20"/>
  <c r="AD343" i="20"/>
  <c r="AD460" i="20"/>
  <c r="AD398" i="20"/>
  <c r="AD211" i="20"/>
  <c r="AD305" i="20"/>
  <c r="AD277" i="20"/>
  <c r="AD471" i="20"/>
  <c r="AD214" i="20"/>
  <c r="AD326" i="20"/>
  <c r="AD486" i="20"/>
  <c r="AD227" i="20"/>
  <c r="AD287" i="20"/>
  <c r="AD463" i="20"/>
  <c r="AD296" i="20"/>
  <c r="AD229" i="20"/>
  <c r="AD219" i="20"/>
  <c r="AD432" i="20"/>
  <c r="AD441" i="20"/>
  <c r="AD209" i="20"/>
  <c r="AD273" i="20"/>
  <c r="AD320" i="20"/>
  <c r="AD243" i="20"/>
  <c r="AD389" i="20"/>
  <c r="AD422" i="20"/>
  <c r="AD302" i="20"/>
  <c r="AD416" i="20"/>
  <c r="AD381" i="20"/>
  <c r="AD359" i="20"/>
  <c r="AD400" i="20"/>
  <c r="AD476" i="20"/>
  <c r="AD217" i="20"/>
  <c r="AD268" i="20"/>
  <c r="AD252" i="20"/>
  <c r="AD275" i="20"/>
  <c r="AD237" i="20"/>
  <c r="AD341" i="20"/>
  <c r="AD236" i="20"/>
  <c r="AD492" i="20"/>
  <c r="AD466" i="20"/>
  <c r="AD281" i="20"/>
  <c r="AD308" i="20"/>
  <c r="AD469" i="20"/>
  <c r="AD433" i="20"/>
  <c r="AD494" i="20"/>
  <c r="AD309" i="20"/>
  <c r="AD444" i="20"/>
  <c r="AD447" i="20"/>
  <c r="AD228" i="20"/>
  <c r="AD431" i="20"/>
  <c r="AD443" i="20"/>
  <c r="AD496" i="20"/>
  <c r="AD266" i="20"/>
  <c r="AD470" i="20"/>
  <c r="AD473" i="20"/>
  <c r="AD385" i="20"/>
  <c r="AD434" i="20"/>
  <c r="AD477" i="20"/>
  <c r="AD449" i="20"/>
  <c r="AD336" i="20"/>
  <c r="AD251" i="20"/>
  <c r="AD335" i="20"/>
  <c r="AD332" i="20"/>
  <c r="AD452" i="20"/>
  <c r="AD418" i="20"/>
  <c r="AD458" i="20"/>
  <c r="AD240" i="20"/>
  <c r="AD482" i="20"/>
  <c r="AD485" i="20"/>
  <c r="AD491" i="20"/>
  <c r="AD239" i="20"/>
  <c r="AD289" i="20"/>
  <c r="AD439" i="20"/>
  <c r="AD263" i="20"/>
  <c r="AD495" i="20"/>
  <c r="AD248" i="20"/>
  <c r="AD500" i="20"/>
  <c r="AD436" i="20"/>
  <c r="AD323" i="20"/>
  <c r="AD377" i="20"/>
  <c r="AD499" i="20"/>
  <c r="AD304" i="20"/>
  <c r="AD426" i="20"/>
  <c r="AD327" i="20"/>
  <c r="AD498" i="20"/>
  <c r="AD329" i="20"/>
  <c r="AD456" i="20"/>
  <c r="AD484" i="20"/>
  <c r="AD478" i="20"/>
  <c r="AD351" i="20"/>
  <c r="AD203" i="20"/>
  <c r="AD363" i="20"/>
  <c r="AD312" i="20"/>
  <c r="AD334" i="20"/>
  <c r="AD328" i="20"/>
  <c r="AD404" i="20"/>
  <c r="AD285" i="20"/>
  <c r="AD325" i="20"/>
  <c r="AD497" i="20"/>
  <c r="AD412" i="20"/>
  <c r="AD232" i="20"/>
  <c r="AD462" i="20"/>
  <c r="AD222" i="20"/>
  <c r="AD279" i="20"/>
  <c r="AD437" i="20"/>
  <c r="AD393" i="20"/>
  <c r="AD481" i="20"/>
  <c r="AD270" i="20"/>
  <c r="AD366" i="20"/>
  <c r="AD483" i="20"/>
  <c r="AD464" i="20"/>
  <c r="AD487" i="20"/>
  <c r="AD493" i="20"/>
  <c r="AD448" i="20"/>
  <c r="AD430" i="20"/>
  <c r="AD425" i="20"/>
  <c r="AD454" i="20"/>
  <c r="AD297" i="20"/>
  <c r="AD331" i="20"/>
  <c r="AD338" i="20"/>
  <c r="AD347" i="20"/>
  <c r="AD489" i="20"/>
  <c r="AD283" i="20"/>
  <c r="AD474" i="20"/>
  <c r="AD451" i="20"/>
  <c r="AD130" i="20"/>
  <c r="AD146" i="20"/>
  <c r="AD191" i="20"/>
  <c r="AD173" i="20"/>
  <c r="AD141" i="20"/>
  <c r="AD112" i="20"/>
  <c r="AD153" i="20"/>
  <c r="AD124" i="20"/>
  <c r="AD87" i="20"/>
  <c r="AD152" i="20"/>
  <c r="AD149" i="20"/>
  <c r="AD70" i="20"/>
  <c r="AD185" i="20"/>
  <c r="AD57" i="20"/>
  <c r="AD163" i="20"/>
  <c r="AD62" i="20"/>
  <c r="AD133" i="20"/>
  <c r="AD73" i="20"/>
  <c r="AD110" i="20"/>
  <c r="AD117" i="20"/>
  <c r="AD17" i="20"/>
  <c r="AD101" i="20"/>
  <c r="AD142" i="20"/>
  <c r="AD71" i="20"/>
  <c r="AD42" i="20"/>
  <c r="AD106" i="20"/>
  <c r="AD125" i="20"/>
  <c r="AD26" i="20"/>
  <c r="AD90" i="20"/>
  <c r="AD77" i="20"/>
  <c r="AD118" i="20"/>
  <c r="AD190" i="20"/>
  <c r="AD27" i="20"/>
  <c r="AD150" i="20"/>
  <c r="AD176" i="20"/>
  <c r="AD160" i="20"/>
  <c r="AD154" i="20"/>
  <c r="AD88" i="20"/>
  <c r="AD13" i="20"/>
  <c r="AD74" i="20"/>
  <c r="AD35" i="20"/>
  <c r="AD177" i="20"/>
  <c r="AD165" i="20"/>
  <c r="AD66" i="20"/>
  <c r="AD19" i="20"/>
  <c r="AD195" i="20"/>
  <c r="AD51" i="20"/>
  <c r="AD151" i="20"/>
  <c r="AD131" i="20"/>
  <c r="AD94" i="20"/>
  <c r="AD24" i="20"/>
  <c r="AD43" i="20"/>
  <c r="AD129" i="20"/>
  <c r="AD194" i="20"/>
  <c r="AD155" i="20"/>
  <c r="AD84" i="20"/>
  <c r="AD61" i="20"/>
  <c r="AD115" i="20"/>
  <c r="AD55" i="20"/>
  <c r="AD34" i="20"/>
  <c r="AD81" i="20"/>
  <c r="AD100" i="20"/>
  <c r="AD52" i="20"/>
  <c r="AD105" i="20"/>
  <c r="AD25" i="20"/>
  <c r="AD174" i="20"/>
  <c r="AD196" i="20"/>
  <c r="AD187" i="20"/>
  <c r="AD169" i="20"/>
  <c r="AD168" i="20"/>
  <c r="AD11" i="20"/>
  <c r="AD78" i="20"/>
  <c r="AD36" i="20"/>
  <c r="AD120" i="20"/>
  <c r="AD108" i="20"/>
  <c r="AD96" i="20"/>
  <c r="AD86" i="20"/>
  <c r="AD45" i="20"/>
  <c r="AD38" i="20"/>
  <c r="AD99" i="20"/>
  <c r="AD37" i="20"/>
  <c r="AD192" i="20"/>
  <c r="AD123" i="20"/>
  <c r="AD135" i="20"/>
  <c r="AD69" i="20"/>
  <c r="AD198" i="20"/>
  <c r="AD138" i="20"/>
  <c r="AD9" i="20"/>
  <c r="AD134" i="20"/>
  <c r="AD89" i="20"/>
  <c r="AD28" i="20"/>
  <c r="AD178" i="20"/>
  <c r="AD159" i="20"/>
  <c r="AD175" i="20"/>
  <c r="AD50" i="20"/>
  <c r="AD193" i="20"/>
  <c r="AD162" i="20"/>
  <c r="AD140" i="20"/>
  <c r="AD171" i="20"/>
  <c r="AD32" i="20"/>
  <c r="AD21" i="20"/>
  <c r="AD137" i="20"/>
  <c r="AD30" i="20"/>
  <c r="AD97" i="20"/>
  <c r="AD92" i="20"/>
  <c r="AD83" i="20"/>
  <c r="AD48" i="20"/>
  <c r="AD186" i="20"/>
  <c r="AD156" i="20"/>
  <c r="AD103" i="20"/>
  <c r="AD41" i="20"/>
  <c r="AD170" i="20"/>
  <c r="AD122" i="20"/>
  <c r="AD164" i="20"/>
  <c r="AD102" i="20"/>
  <c r="AD93" i="20"/>
  <c r="AD119" i="20"/>
  <c r="AD20" i="20"/>
  <c r="AD157" i="20"/>
  <c r="AD180" i="20"/>
  <c r="AD46" i="20"/>
  <c r="AD80" i="20"/>
  <c r="AD76" i="20"/>
  <c r="AD126" i="20"/>
  <c r="AD148" i="20"/>
  <c r="AD147" i="20"/>
  <c r="AD143" i="20"/>
  <c r="AD104" i="20"/>
  <c r="AD167" i="20"/>
  <c r="AD116" i="20"/>
  <c r="AD132" i="20"/>
  <c r="AD139" i="20"/>
  <c r="AD29" i="20"/>
  <c r="AD111" i="20"/>
  <c r="AD183" i="20"/>
  <c r="AD98" i="20"/>
  <c r="AD15" i="20"/>
  <c r="AD114" i="20"/>
  <c r="AD91" i="20"/>
  <c r="AD197" i="20"/>
  <c r="AD14" i="20"/>
  <c r="AD68" i="20"/>
  <c r="AD109" i="20"/>
  <c r="AD166" i="20"/>
  <c r="AD44" i="20"/>
  <c r="AD172" i="20"/>
  <c r="AD128" i="20"/>
  <c r="AD59" i="20"/>
  <c r="AD189" i="20"/>
  <c r="AD49" i="20"/>
  <c r="AD18" i="20"/>
  <c r="AD60" i="20"/>
  <c r="AD79" i="20"/>
  <c r="AD47" i="20"/>
  <c r="AD75" i="20"/>
  <c r="AD181" i="20"/>
  <c r="AD184" i="20"/>
  <c r="AD65" i="20"/>
  <c r="AD39" i="20"/>
  <c r="AD113" i="20"/>
  <c r="AD64" i="20"/>
  <c r="AD127" i="20"/>
  <c r="AD40" i="20"/>
  <c r="AD121" i="20"/>
  <c r="AD179" i="20"/>
  <c r="AD144" i="20"/>
  <c r="AD12" i="20"/>
  <c r="AD82" i="20"/>
  <c r="AD7" i="20"/>
  <c r="AD95" i="20"/>
  <c r="AD58" i="20"/>
  <c r="AD182" i="20"/>
  <c r="AD23" i="20"/>
  <c r="AD107" i="20"/>
  <c r="AD54" i="20"/>
  <c r="AD188" i="20"/>
  <c r="AD145" i="20"/>
  <c r="AD31" i="20"/>
  <c r="AD10" i="20"/>
  <c r="AD56" i="20"/>
  <c r="AD22" i="20"/>
  <c r="AD67" i="20"/>
  <c r="AD85" i="20"/>
  <c r="AD33" i="20"/>
  <c r="AD8" i="20"/>
  <c r="AD63" i="20"/>
  <c r="AD72" i="20"/>
  <c r="AD6" i="20"/>
  <c r="AD161" i="20"/>
  <c r="AD199" i="20"/>
  <c r="AD53" i="20"/>
  <c r="AD16" i="20"/>
  <c r="AD136" i="20"/>
  <c r="AD158" i="20"/>
  <c r="CR183" i="22" l="1"/>
  <c r="CR96" i="23"/>
  <c r="CR261" i="22"/>
  <c r="CR380" i="21"/>
  <c r="CR174" i="23"/>
  <c r="CO280" i="22"/>
  <c r="CO193" i="23"/>
  <c r="CT147" i="23"/>
  <c r="CT344" i="21"/>
  <c r="CT234" i="22"/>
  <c r="CQ274" i="22"/>
  <c r="CQ187" i="23"/>
  <c r="CQ392" i="21"/>
  <c r="CP286" i="22"/>
  <c r="CP196" i="23"/>
  <c r="CP386" i="21"/>
  <c r="CS250" i="22"/>
  <c r="CS364" i="21"/>
  <c r="CS163" i="23"/>
  <c r="CR182" i="23"/>
  <c r="CR269" i="22"/>
  <c r="CS375" i="21"/>
  <c r="CS182" i="22"/>
  <c r="CS95" i="23"/>
  <c r="CS277" i="21"/>
  <c r="CS359" i="21"/>
  <c r="CT92" i="23"/>
  <c r="CT179" i="22"/>
  <c r="CT274" i="21"/>
  <c r="BJ3" i="21"/>
  <c r="BJ3" i="23"/>
  <c r="BJ3" i="22"/>
  <c r="BJ4" i="3"/>
  <c r="AE4" i="20"/>
  <c r="AE201" i="20"/>
  <c r="AE215" i="20"/>
  <c r="AE415" i="20"/>
  <c r="AE399" i="20"/>
  <c r="AE395" i="20"/>
  <c r="AE403" i="20"/>
  <c r="AE344" i="20"/>
  <c r="AE453" i="20"/>
  <c r="AE435" i="20"/>
  <c r="AE254" i="20"/>
  <c r="AE238" i="20"/>
  <c r="AE422" i="20"/>
  <c r="AE428" i="20"/>
  <c r="AE414" i="20"/>
  <c r="AE499" i="20"/>
  <c r="AE384" i="20"/>
  <c r="AE406" i="20"/>
  <c r="AE298" i="20"/>
  <c r="AE350" i="20"/>
  <c r="AE332" i="20"/>
  <c r="AE283" i="20"/>
  <c r="AE333" i="20"/>
  <c r="AE317" i="20"/>
  <c r="AE267" i="20"/>
  <c r="AE242" i="20"/>
  <c r="AE492" i="20"/>
  <c r="AE358" i="20"/>
  <c r="AE378" i="20"/>
  <c r="AE367" i="20"/>
  <c r="AE491" i="20"/>
  <c r="AE392" i="20"/>
  <c r="AE386" i="20"/>
  <c r="AE496" i="20"/>
  <c r="AE446" i="20"/>
  <c r="AE483" i="20"/>
  <c r="AE338" i="20"/>
  <c r="AE313" i="20"/>
  <c r="AE449" i="20"/>
  <c r="AE348" i="20"/>
  <c r="AE364" i="20"/>
  <c r="AE401" i="20"/>
  <c r="AE337" i="20"/>
  <c r="AE486" i="20"/>
  <c r="AE239" i="20"/>
  <c r="AE247" i="20"/>
  <c r="AE253" i="20"/>
  <c r="AE467" i="20"/>
  <c r="AE487" i="20"/>
  <c r="AE475" i="20"/>
  <c r="AE494" i="20"/>
  <c r="AE498" i="20"/>
  <c r="AE382" i="20"/>
  <c r="AE356" i="20"/>
  <c r="AE352" i="20"/>
  <c r="AE263" i="20"/>
  <c r="AE427" i="20"/>
  <c r="AE230" i="20"/>
  <c r="AE413" i="20"/>
  <c r="AE322" i="20"/>
  <c r="AE471" i="20"/>
  <c r="AE455" i="20"/>
  <c r="AE463" i="20"/>
  <c r="AE450" i="20"/>
  <c r="AE479" i="20"/>
  <c r="AE396" i="20"/>
  <c r="AE301" i="20"/>
  <c r="AE429" i="20"/>
  <c r="AE362" i="20"/>
  <c r="AE419" i="20"/>
  <c r="AE297" i="20"/>
  <c r="AE264" i="20"/>
  <c r="AE251" i="20"/>
  <c r="AE306" i="20"/>
  <c r="AE266" i="20"/>
  <c r="AE206" i="20"/>
  <c r="AE305" i="20"/>
  <c r="AE402" i="20"/>
  <c r="AE407" i="20"/>
  <c r="AE495" i="20"/>
  <c r="AE437" i="20"/>
  <c r="AE439" i="20"/>
  <c r="AE490" i="20"/>
  <c r="AE387" i="20"/>
  <c r="AE391" i="20"/>
  <c r="AE442" i="20"/>
  <c r="AE330" i="20"/>
  <c r="AE405" i="20"/>
  <c r="AE255" i="20"/>
  <c r="AE379" i="20"/>
  <c r="AE444" i="20"/>
  <c r="AE409" i="20"/>
  <c r="AE420" i="20"/>
  <c r="AE431" i="20"/>
  <c r="AE318" i="20"/>
  <c r="AE302" i="20"/>
  <c r="AE383" i="20"/>
  <c r="AE423" i="20"/>
  <c r="AE258" i="20"/>
  <c r="AE360" i="20"/>
  <c r="AE287" i="20"/>
  <c r="AE277" i="20"/>
  <c r="AE240" i="20"/>
  <c r="AE355" i="20"/>
  <c r="AE359" i="20"/>
  <c r="AE477" i="20"/>
  <c r="AE288" i="20"/>
  <c r="AE227" i="20"/>
  <c r="AE295" i="20"/>
  <c r="AE321" i="20"/>
  <c r="AE265" i="20"/>
  <c r="AE417" i="20"/>
  <c r="AE202" i="20"/>
  <c r="AE236" i="20"/>
  <c r="AE279" i="20"/>
  <c r="AE246" i="20"/>
  <c r="AE233" i="20"/>
  <c r="AE314" i="20"/>
  <c r="AE349" i="20"/>
  <c r="AE316" i="20"/>
  <c r="AE200" i="20"/>
  <c r="AE454" i="20"/>
  <c r="AE404" i="20"/>
  <c r="AE488" i="20"/>
  <c r="AE390" i="20"/>
  <c r="AE476" i="20"/>
  <c r="AE286" i="20"/>
  <c r="AE248" i="20"/>
  <c r="AE284" i="20"/>
  <c r="AE441" i="20"/>
  <c r="AE213" i="20"/>
  <c r="AE225" i="20"/>
  <c r="AE203" i="20"/>
  <c r="AE458" i="20"/>
  <c r="AE410" i="20"/>
  <c r="AE245" i="20"/>
  <c r="AE204" i="20"/>
  <c r="AE219" i="20"/>
  <c r="AE262" i="20"/>
  <c r="AE272" i="20"/>
  <c r="AE293" i="20"/>
  <c r="AE324" i="20"/>
  <c r="AE459" i="20"/>
  <c r="AE310" i="20"/>
  <c r="AE388" i="20"/>
  <c r="AE342" i="20"/>
  <c r="AE366" i="20"/>
  <c r="AE380" i="20"/>
  <c r="AE226" i="20"/>
  <c r="AE274" i="20"/>
  <c r="AE232" i="20"/>
  <c r="AE424" i="20"/>
  <c r="AE309" i="20"/>
  <c r="AE292" i="20"/>
  <c r="AE278" i="20"/>
  <c r="AE250" i="20"/>
  <c r="AE224" i="20"/>
  <c r="AE432" i="20"/>
  <c r="AE433" i="20"/>
  <c r="AE452" i="20"/>
  <c r="AE346" i="20"/>
  <c r="AE472" i="20"/>
  <c r="AE326" i="20"/>
  <c r="AE259" i="20"/>
  <c r="AE249" i="20"/>
  <c r="AE257" i="20"/>
  <c r="AE394" i="20"/>
  <c r="AE294" i="20"/>
  <c r="AE368" i="20"/>
  <c r="AE371" i="20"/>
  <c r="AE214" i="20"/>
  <c r="AE289" i="20"/>
  <c r="AE320" i="20"/>
  <c r="AE243" i="20"/>
  <c r="AE412" i="20"/>
  <c r="AE268" i="20"/>
  <c r="AE351" i="20"/>
  <c r="AE244" i="20"/>
  <c r="AE241" i="20"/>
  <c r="AE480" i="20"/>
  <c r="AE411" i="20"/>
  <c r="AE354" i="20"/>
  <c r="AE271" i="20"/>
  <c r="AE234" i="20"/>
  <c r="AE212" i="20"/>
  <c r="AE270" i="20"/>
  <c r="AE290" i="20"/>
  <c r="AE210" i="20"/>
  <c r="AE370" i="20"/>
  <c r="AE300" i="20"/>
  <c r="AE345" i="20"/>
  <c r="AE217" i="20"/>
  <c r="AE222" i="20"/>
  <c r="AE448" i="20"/>
  <c r="AE208" i="20"/>
  <c r="AE311" i="20"/>
  <c r="AE421" i="20"/>
  <c r="AE282" i="20"/>
  <c r="AE319" i="20"/>
  <c r="AE375" i="20"/>
  <c r="AE296" i="20"/>
  <c r="AE221" i="20"/>
  <c r="AE304" i="20"/>
  <c r="AE308" i="20"/>
  <c r="AE473" i="20"/>
  <c r="AE474" i="20"/>
  <c r="AE216" i="20"/>
  <c r="AE269" i="20"/>
  <c r="AE207" i="20"/>
  <c r="AE357" i="20"/>
  <c r="AE273" i="20"/>
  <c r="AE303" i="20"/>
  <c r="AE445" i="20"/>
  <c r="AE223" i="20"/>
  <c r="AE205" i="20"/>
  <c r="AE209" i="20"/>
  <c r="AE329" i="20"/>
  <c r="AE341" i="20"/>
  <c r="AE484" i="20"/>
  <c r="AE280" i="20"/>
  <c r="AE430" i="20"/>
  <c r="AE416" i="20"/>
  <c r="AE365" i="20"/>
  <c r="AE231" i="20"/>
  <c r="AE261" i="20"/>
  <c r="AE252" i="20"/>
  <c r="AE325" i="20"/>
  <c r="AE398" i="20"/>
  <c r="AE281" i="20"/>
  <c r="AE256" i="20"/>
  <c r="AE237" i="20"/>
  <c r="AE369" i="20"/>
  <c r="AE457" i="20"/>
  <c r="AE340" i="20"/>
  <c r="AE229" i="20"/>
  <c r="AE228" i="20"/>
  <c r="AE500" i="20"/>
  <c r="AE485" i="20"/>
  <c r="AE408" i="20"/>
  <c r="AE389" i="20"/>
  <c r="AE447" i="20"/>
  <c r="AE470" i="20"/>
  <c r="AE372" i="20"/>
  <c r="AE418" i="20"/>
  <c r="AE469" i="20"/>
  <c r="AE327" i="20"/>
  <c r="AE381" i="20"/>
  <c r="AE260" i="20"/>
  <c r="AE373" i="20"/>
  <c r="AE307" i="20"/>
  <c r="AE218" i="20"/>
  <c r="AE220" i="20"/>
  <c r="AE334" i="20"/>
  <c r="AE462" i="20"/>
  <c r="AE339" i="20"/>
  <c r="AE299" i="20"/>
  <c r="AE456" i="20"/>
  <c r="AE478" i="20"/>
  <c r="AE291" i="20"/>
  <c r="AE361" i="20"/>
  <c r="AE465" i="20"/>
  <c r="AE343" i="20"/>
  <c r="AE285" i="20"/>
  <c r="AE489" i="20"/>
  <c r="AE493" i="20"/>
  <c r="AE443" i="20"/>
  <c r="AE275" i="20"/>
  <c r="AE438" i="20"/>
  <c r="AE363" i="20"/>
  <c r="AE481" i="20"/>
  <c r="AE397" i="20"/>
  <c r="AE336" i="20"/>
  <c r="AE353" i="20"/>
  <c r="AE468" i="20"/>
  <c r="AE434" i="20"/>
  <c r="AE451" i="20"/>
  <c r="AE235" i="20"/>
  <c r="AE347" i="20"/>
  <c r="AE211" i="20"/>
  <c r="AE400" i="20"/>
  <c r="AE440" i="20"/>
  <c r="AE323" i="20"/>
  <c r="AE335" i="20"/>
  <c r="AE385" i="20"/>
  <c r="AE393" i="20"/>
  <c r="AE276" i="20"/>
  <c r="AE436" i="20"/>
  <c r="AE377" i="20"/>
  <c r="AE331" i="20"/>
  <c r="AE374" i="20"/>
  <c r="AE482" i="20"/>
  <c r="AE426" i="20"/>
  <c r="AE464" i="20"/>
  <c r="AE461" i="20"/>
  <c r="AE328" i="20"/>
  <c r="AE312" i="20"/>
  <c r="AE497" i="20"/>
  <c r="AE315" i="20"/>
  <c r="AE376" i="20"/>
  <c r="AE425" i="20"/>
  <c r="AE460" i="20"/>
  <c r="AE466" i="20"/>
  <c r="AE138" i="20"/>
  <c r="AE48" i="20"/>
  <c r="AE107" i="20"/>
  <c r="AE94" i="20"/>
  <c r="AE88" i="20"/>
  <c r="AE109" i="20"/>
  <c r="AE141" i="20"/>
  <c r="AE146" i="20"/>
  <c r="AE144" i="20"/>
  <c r="AE63" i="20"/>
  <c r="AE83" i="20"/>
  <c r="AE198" i="20"/>
  <c r="AE161" i="20"/>
  <c r="AE77" i="20"/>
  <c r="AE43" i="20"/>
  <c r="AE93" i="20"/>
  <c r="AE32" i="20"/>
  <c r="AE42" i="20"/>
  <c r="AE81" i="20"/>
  <c r="AE123" i="20"/>
  <c r="AE80" i="20"/>
  <c r="AE153" i="20"/>
  <c r="AE68" i="20"/>
  <c r="AE7" i="20"/>
  <c r="AE172" i="20"/>
  <c r="AE166" i="20"/>
  <c r="AE6" i="20"/>
  <c r="AE20" i="20"/>
  <c r="AE60" i="20"/>
  <c r="AE84" i="20"/>
  <c r="AE184" i="20"/>
  <c r="AE85" i="20"/>
  <c r="AE86" i="20"/>
  <c r="AE35" i="20"/>
  <c r="AE89" i="20"/>
  <c r="AE65" i="20"/>
  <c r="AE143" i="20"/>
  <c r="AE29" i="20"/>
  <c r="AE22" i="20"/>
  <c r="AE173" i="20"/>
  <c r="AE160" i="20"/>
  <c r="AE103" i="20"/>
  <c r="AE157" i="20"/>
  <c r="AE87" i="20"/>
  <c r="AE152" i="20"/>
  <c r="AE16" i="20"/>
  <c r="AE154" i="20"/>
  <c r="AE78" i="20"/>
  <c r="AE174" i="20"/>
  <c r="AE142" i="20"/>
  <c r="AE136" i="20"/>
  <c r="AE71" i="20"/>
  <c r="AE49" i="20"/>
  <c r="AE91" i="20"/>
  <c r="AE189" i="20"/>
  <c r="AE92" i="20"/>
  <c r="AE199" i="20"/>
  <c r="AE164" i="20"/>
  <c r="AE133" i="20"/>
  <c r="AE21" i="20"/>
  <c r="AE105" i="20"/>
  <c r="AE194" i="20"/>
  <c r="AE117" i="20"/>
  <c r="AE113" i="20"/>
  <c r="AE159" i="20"/>
  <c r="AE27" i="20"/>
  <c r="AE151" i="20"/>
  <c r="AE156" i="20"/>
  <c r="AE62" i="20"/>
  <c r="AE183" i="20"/>
  <c r="AE121" i="20"/>
  <c r="AE9" i="20"/>
  <c r="AE46" i="20"/>
  <c r="AE100" i="20"/>
  <c r="AE25" i="20"/>
  <c r="AE96" i="20"/>
  <c r="AE132" i="20"/>
  <c r="AE115" i="20"/>
  <c r="AE177" i="20"/>
  <c r="AE54" i="20"/>
  <c r="AE139" i="20"/>
  <c r="AE176" i="20"/>
  <c r="AE59" i="20"/>
  <c r="AE112" i="20"/>
  <c r="AE124" i="20"/>
  <c r="AE90" i="20"/>
  <c r="AE76" i="20"/>
  <c r="AE98" i="20"/>
  <c r="AE171" i="20"/>
  <c r="AE56" i="20"/>
  <c r="AE17" i="20"/>
  <c r="AE122" i="20"/>
  <c r="AE75" i="20"/>
  <c r="AE11" i="20"/>
  <c r="AE101" i="20"/>
  <c r="AE126" i="20"/>
  <c r="AE57" i="20"/>
  <c r="AE74" i="20"/>
  <c r="AE181" i="20"/>
  <c r="AE97" i="20"/>
  <c r="AE95" i="20"/>
  <c r="AE102" i="20"/>
  <c r="AE196" i="20"/>
  <c r="AE55" i="20"/>
  <c r="AE61" i="20"/>
  <c r="AE114" i="20"/>
  <c r="AE145" i="20"/>
  <c r="AE180" i="20"/>
  <c r="AE182" i="20"/>
  <c r="AE169" i="20"/>
  <c r="AE165" i="20"/>
  <c r="AE179" i="20"/>
  <c r="AE131" i="20"/>
  <c r="AE82" i="20"/>
  <c r="AE149" i="20"/>
  <c r="AE99" i="20"/>
  <c r="AE170" i="20"/>
  <c r="AE150" i="20"/>
  <c r="AE67" i="20"/>
  <c r="AE47" i="20"/>
  <c r="AE108" i="20"/>
  <c r="AE10" i="20"/>
  <c r="AE128" i="20"/>
  <c r="AE120" i="20"/>
  <c r="AE185" i="20"/>
  <c r="AE14" i="20"/>
  <c r="AE140" i="20"/>
  <c r="AE119" i="20"/>
  <c r="AE73" i="20"/>
  <c r="AE44" i="20"/>
  <c r="AE187" i="20"/>
  <c r="AE197" i="20"/>
  <c r="AE147" i="20"/>
  <c r="AE64" i="20"/>
  <c r="AE24" i="20"/>
  <c r="AE192" i="20"/>
  <c r="AE37" i="20"/>
  <c r="AE8" i="20"/>
  <c r="AE191" i="20"/>
  <c r="AE52" i="20"/>
  <c r="AE45" i="20"/>
  <c r="AE163" i="20"/>
  <c r="AE69" i="20"/>
  <c r="AE53" i="20"/>
  <c r="AE158" i="20"/>
  <c r="AE41" i="20"/>
  <c r="AE116" i="20"/>
  <c r="AE175" i="20"/>
  <c r="AE12" i="20"/>
  <c r="AE134" i="20"/>
  <c r="AE195" i="20"/>
  <c r="AE104" i="20"/>
  <c r="AE118" i="20"/>
  <c r="AE34" i="20"/>
  <c r="AE38" i="20"/>
  <c r="AE178" i="20"/>
  <c r="AE23" i="20"/>
  <c r="AE15" i="20"/>
  <c r="AE127" i="20"/>
  <c r="AE13" i="20"/>
  <c r="AE162" i="20"/>
  <c r="AE28" i="20"/>
  <c r="AE39" i="20"/>
  <c r="AE36" i="20"/>
  <c r="AE167" i="20"/>
  <c r="AE70" i="20"/>
  <c r="AE111" i="20"/>
  <c r="AE186" i="20"/>
  <c r="AE66" i="20"/>
  <c r="AE106" i="20"/>
  <c r="AE155" i="20"/>
  <c r="AE51" i="20"/>
  <c r="AE26" i="20"/>
  <c r="AE19" i="20"/>
  <c r="AE137" i="20"/>
  <c r="AE40" i="20"/>
  <c r="AE18" i="20"/>
  <c r="AE130" i="20"/>
  <c r="AE30" i="20"/>
  <c r="AE188" i="20"/>
  <c r="AE72" i="20"/>
  <c r="AE31" i="20"/>
  <c r="AE193" i="20"/>
  <c r="AE190" i="20"/>
  <c r="AE79" i="20"/>
  <c r="AE33" i="20"/>
  <c r="AE125" i="20"/>
  <c r="AE135" i="20"/>
  <c r="AE148" i="20"/>
  <c r="AE110" i="20"/>
  <c r="AE168" i="20"/>
  <c r="AE58" i="20"/>
  <c r="AE50" i="20"/>
  <c r="AE129" i="20"/>
  <c r="CS174" i="23" l="1"/>
  <c r="CS380" i="21"/>
  <c r="CS261" i="22"/>
  <c r="CP193" i="23"/>
  <c r="CP280" i="22"/>
  <c r="CT95" i="23"/>
  <c r="CT375" i="21"/>
  <c r="CT277" i="21"/>
  <c r="CT359" i="21"/>
  <c r="CT182" i="22"/>
  <c r="CS269" i="22"/>
  <c r="CS182" i="23"/>
  <c r="CQ196" i="23"/>
  <c r="CQ286" i="22"/>
  <c r="CQ386" i="21"/>
  <c r="CR187" i="23"/>
  <c r="CR274" i="22"/>
  <c r="CR392" i="21"/>
  <c r="CS183" i="22"/>
  <c r="CS96" i="23"/>
  <c r="CT364" i="21"/>
  <c r="CT163" i="23"/>
  <c r="CT250" i="22"/>
  <c r="BJ4" i="21"/>
  <c r="BJ4" i="23"/>
  <c r="BJ4" i="22"/>
  <c r="BK3" i="3"/>
  <c r="AF4" i="20"/>
  <c r="AF201" i="20"/>
  <c r="AF215" i="20"/>
  <c r="AF354" i="20"/>
  <c r="AF358" i="20"/>
  <c r="AF433" i="20"/>
  <c r="AF302" i="20"/>
  <c r="AF310" i="20"/>
  <c r="AF366" i="20"/>
  <c r="AF423" i="20"/>
  <c r="AF427" i="20"/>
  <c r="AF419" i="20"/>
  <c r="AF422" i="20"/>
  <c r="AF251" i="20"/>
  <c r="AF368" i="20"/>
  <c r="AF365" i="20"/>
  <c r="AF248" i="20"/>
  <c r="AF384" i="20"/>
  <c r="AF271" i="20"/>
  <c r="AF396" i="20"/>
  <c r="AF406" i="20"/>
  <c r="AF352" i="20"/>
  <c r="AF369" i="20"/>
  <c r="AF455" i="20"/>
  <c r="AF475" i="20"/>
  <c r="AF456" i="20"/>
  <c r="AF388" i="20"/>
  <c r="AF371" i="20"/>
  <c r="AF279" i="20"/>
  <c r="AF203" i="20"/>
  <c r="AF372" i="20"/>
  <c r="AF252" i="20"/>
  <c r="AF356" i="20"/>
  <c r="AF460" i="20"/>
  <c r="AF471" i="20"/>
  <c r="AF357" i="20"/>
  <c r="AF457" i="20"/>
  <c r="AF464" i="20"/>
  <c r="AF399" i="20"/>
  <c r="AF383" i="20"/>
  <c r="AF313" i="20"/>
  <c r="AF330" i="20"/>
  <c r="AF309" i="20"/>
  <c r="AF240" i="20"/>
  <c r="AF323" i="20"/>
  <c r="AF317" i="20"/>
  <c r="AF321" i="20"/>
  <c r="AF319" i="20"/>
  <c r="AF488" i="20"/>
  <c r="AF453" i="20"/>
  <c r="AF376" i="20"/>
  <c r="AF326" i="20"/>
  <c r="AF413" i="20"/>
  <c r="AF284" i="20"/>
  <c r="AF439" i="20"/>
  <c r="AF256" i="20"/>
  <c r="AF364" i="20"/>
  <c r="AF255" i="20"/>
  <c r="AF375" i="20"/>
  <c r="AF392" i="20"/>
  <c r="AF441" i="20"/>
  <c r="AF465" i="20"/>
  <c r="AF462" i="20"/>
  <c r="AF224" i="20"/>
  <c r="AF444" i="20"/>
  <c r="AF361" i="20"/>
  <c r="AF407" i="20"/>
  <c r="AF360" i="20"/>
  <c r="AF325" i="20"/>
  <c r="AF266" i="20"/>
  <c r="AF283" i="20"/>
  <c r="AF327" i="20"/>
  <c r="AF205" i="20"/>
  <c r="AF220" i="20"/>
  <c r="AF253" i="20"/>
  <c r="AF332" i="20"/>
  <c r="AF301" i="20"/>
  <c r="AF414" i="20"/>
  <c r="AF379" i="20"/>
  <c r="AF484" i="20"/>
  <c r="AF367" i="20"/>
  <c r="AF461" i="20"/>
  <c r="AF349" i="20"/>
  <c r="AF288" i="20"/>
  <c r="AF322" i="20"/>
  <c r="AF387" i="20"/>
  <c r="AF449" i="20"/>
  <c r="AF298" i="20"/>
  <c r="AF305" i="20"/>
  <c r="AF228" i="20"/>
  <c r="AF208" i="20"/>
  <c r="AF395" i="20"/>
  <c r="AF315" i="20"/>
  <c r="AF267" i="20"/>
  <c r="AF276" i="20"/>
  <c r="AF483" i="20"/>
  <c r="AF348" i="20"/>
  <c r="AF373" i="20"/>
  <c r="AF212" i="20"/>
  <c r="AF236" i="20"/>
  <c r="AF268" i="20"/>
  <c r="AF374" i="20"/>
  <c r="AF265" i="20"/>
  <c r="AF242" i="20"/>
  <c r="AF476" i="20"/>
  <c r="AF226" i="20"/>
  <c r="AF261" i="20"/>
  <c r="AF273" i="20"/>
  <c r="AF269" i="20"/>
  <c r="AF207" i="20"/>
  <c r="AF300" i="20"/>
  <c r="AF353" i="20"/>
  <c r="AF346" i="20"/>
  <c r="AF202" i="20"/>
  <c r="AF247" i="20"/>
  <c r="AF435" i="20"/>
  <c r="AF244" i="20"/>
  <c r="AF432" i="20"/>
  <c r="AF459" i="20"/>
  <c r="AF318" i="20"/>
  <c r="AF428" i="20"/>
  <c r="AF264" i="20"/>
  <c r="AF338" i="20"/>
  <c r="AF380" i="20"/>
  <c r="AF280" i="20"/>
  <c r="AF234" i="20"/>
  <c r="AF260" i="20"/>
  <c r="AF216" i="20"/>
  <c r="AF227" i="20"/>
  <c r="AF225" i="20"/>
  <c r="AF286" i="20"/>
  <c r="AF397" i="20"/>
  <c r="AF272" i="20"/>
  <c r="AF249" i="20"/>
  <c r="AF378" i="20"/>
  <c r="AF345" i="20"/>
  <c r="AF263" i="20"/>
  <c r="AF218" i="20"/>
  <c r="AF237" i="20"/>
  <c r="AF331" i="20"/>
  <c r="AF282" i="20"/>
  <c r="AF405" i="20"/>
  <c r="AF299" i="20"/>
  <c r="AF296" i="20"/>
  <c r="AF259" i="20"/>
  <c r="AF246" i="20"/>
  <c r="AF230" i="20"/>
  <c r="AF281" i="20"/>
  <c r="AF235" i="20"/>
  <c r="AF254" i="20"/>
  <c r="AF291" i="20"/>
  <c r="AF292" i="20"/>
  <c r="AF285" i="20"/>
  <c r="AF403" i="20"/>
  <c r="AF437" i="20"/>
  <c r="AF314" i="20"/>
  <c r="AF311" i="20"/>
  <c r="AF303" i="20"/>
  <c r="AF329" i="20"/>
  <c r="AF312" i="20"/>
  <c r="AF474" i="20"/>
  <c r="AF241" i="20"/>
  <c r="AF415" i="20"/>
  <c r="AF350" i="20"/>
  <c r="AF421" i="20"/>
  <c r="AF362" i="20"/>
  <c r="AF250" i="20"/>
  <c r="AF306" i="20"/>
  <c r="AF472" i="20"/>
  <c r="AF401" i="20"/>
  <c r="AF391" i="20"/>
  <c r="AF243" i="20"/>
  <c r="AF217" i="20"/>
  <c r="AF324" i="20"/>
  <c r="AF480" i="20"/>
  <c r="AF446" i="20"/>
  <c r="AF238" i="20"/>
  <c r="AF339" i="20"/>
  <c r="AF390" i="20"/>
  <c r="AF408" i="20"/>
  <c r="AF363" i="20"/>
  <c r="AF416" i="20"/>
  <c r="AF239" i="20"/>
  <c r="AF221" i="20"/>
  <c r="AF429" i="20"/>
  <c r="AF257" i="20"/>
  <c r="AF297" i="20"/>
  <c r="AF206" i="20"/>
  <c r="AF492" i="20"/>
  <c r="AF489" i="20"/>
  <c r="AF398" i="20"/>
  <c r="AF245" i="20"/>
  <c r="AF450" i="20"/>
  <c r="AF434" i="20"/>
  <c r="AF409" i="20"/>
  <c r="AF211" i="20"/>
  <c r="AF341" i="20"/>
  <c r="AF294" i="20"/>
  <c r="AF258" i="20"/>
  <c r="AF275" i="20"/>
  <c r="AF204" i="20"/>
  <c r="AF445" i="20"/>
  <c r="AF370" i="20"/>
  <c r="AF410" i="20"/>
  <c r="AF274" i="20"/>
  <c r="AF223" i="20"/>
  <c r="AF231" i="20"/>
  <c r="AF209" i="20"/>
  <c r="AF295" i="20"/>
  <c r="AF289" i="20"/>
  <c r="AF347" i="20"/>
  <c r="AF287" i="20"/>
  <c r="AF307" i="20"/>
  <c r="AF448" i="20"/>
  <c r="AF351" i="20"/>
  <c r="AF316" i="20"/>
  <c r="AF278" i="20"/>
  <c r="AF479" i="20"/>
  <c r="AF344" i="20"/>
  <c r="AF308" i="20"/>
  <c r="AF328" i="20"/>
  <c r="AF334" i="20"/>
  <c r="AF210" i="20"/>
  <c r="AF342" i="20"/>
  <c r="AF438" i="20"/>
  <c r="AF491" i="20"/>
  <c r="AF377" i="20"/>
  <c r="AF320" i="20"/>
  <c r="AF343" i="20"/>
  <c r="AF431" i="20"/>
  <c r="AF229" i="20"/>
  <c r="AF400" i="20"/>
  <c r="AF436" i="20"/>
  <c r="AF426" i="20"/>
  <c r="AF447" i="20"/>
  <c r="AF359" i="20"/>
  <c r="AF443" i="20"/>
  <c r="AF417" i="20"/>
  <c r="AF394" i="20"/>
  <c r="AF270" i="20"/>
  <c r="AF466" i="20"/>
  <c r="AF451" i="20"/>
  <c r="AF440" i="20"/>
  <c r="AF469" i="20"/>
  <c r="AF468" i="20"/>
  <c r="AF478" i="20"/>
  <c r="AF386" i="20"/>
  <c r="AF481" i="20"/>
  <c r="AF335" i="20"/>
  <c r="AF425" i="20"/>
  <c r="AF458" i="20"/>
  <c r="AF500" i="20"/>
  <c r="AF470" i="20"/>
  <c r="AF262" i="20"/>
  <c r="AF336" i="20"/>
  <c r="AF473" i="20"/>
  <c r="AF452" i="20"/>
  <c r="AF355" i="20"/>
  <c r="AF497" i="20"/>
  <c r="AF495" i="20"/>
  <c r="AF412" i="20"/>
  <c r="AF430" i="20"/>
  <c r="AF499" i="20"/>
  <c r="AF214" i="20"/>
  <c r="AF381" i="20"/>
  <c r="AF385" i="20"/>
  <c r="AF490" i="20"/>
  <c r="AF424" i="20"/>
  <c r="AF454" i="20"/>
  <c r="AF213" i="20"/>
  <c r="AF420" i="20"/>
  <c r="AF402" i="20"/>
  <c r="AF200" i="20"/>
  <c r="AF233" i="20"/>
  <c r="AF418" i="20"/>
  <c r="AF304" i="20"/>
  <c r="AF293" i="20"/>
  <c r="AF496" i="20"/>
  <c r="AF494" i="20"/>
  <c r="AF393" i="20"/>
  <c r="AF337" i="20"/>
  <c r="AF463" i="20"/>
  <c r="AF389" i="20"/>
  <c r="AF482" i="20"/>
  <c r="AF219" i="20"/>
  <c r="AF232" i="20"/>
  <c r="AF404" i="20"/>
  <c r="AF486" i="20"/>
  <c r="AF493" i="20"/>
  <c r="AF485" i="20"/>
  <c r="AF277" i="20"/>
  <c r="AF340" i="20"/>
  <c r="AF382" i="20"/>
  <c r="AF222" i="20"/>
  <c r="AF477" i="20"/>
  <c r="AF411" i="20"/>
  <c r="AF498" i="20"/>
  <c r="AF487" i="20"/>
  <c r="AF467" i="20"/>
  <c r="AF442" i="20"/>
  <c r="AF333" i="20"/>
  <c r="AF290" i="20"/>
  <c r="AF172" i="20"/>
  <c r="AF119" i="20"/>
  <c r="AF148" i="20"/>
  <c r="AF164" i="20"/>
  <c r="AF67" i="20"/>
  <c r="AF60" i="20"/>
  <c r="AF142" i="20"/>
  <c r="AF151" i="20"/>
  <c r="AF44" i="20"/>
  <c r="AF84" i="20"/>
  <c r="AF145" i="20"/>
  <c r="AF80" i="20"/>
  <c r="AF89" i="20"/>
  <c r="AF105" i="20"/>
  <c r="AF133" i="20"/>
  <c r="AF47" i="20"/>
  <c r="AF13" i="20"/>
  <c r="AF15" i="20"/>
  <c r="AF110" i="20"/>
  <c r="AF159" i="20"/>
  <c r="AF26" i="20"/>
  <c r="AF17" i="20"/>
  <c r="AF32" i="20"/>
  <c r="AF68" i="20"/>
  <c r="AF115" i="20"/>
  <c r="AF134" i="20"/>
  <c r="AF111" i="20"/>
  <c r="AF170" i="20"/>
  <c r="AF181" i="20"/>
  <c r="AF114" i="20"/>
  <c r="AF90" i="20"/>
  <c r="AF21" i="20"/>
  <c r="AF131" i="20"/>
  <c r="AF160" i="20"/>
  <c r="AF49" i="20"/>
  <c r="AF8" i="20"/>
  <c r="AF48" i="20"/>
  <c r="AF177" i="20"/>
  <c r="AF116" i="20"/>
  <c r="AF125" i="20"/>
  <c r="AF57" i="20"/>
  <c r="AF139" i="20"/>
  <c r="AF129" i="20"/>
  <c r="AF107" i="20"/>
  <c r="AF113" i="20"/>
  <c r="AF97" i="20"/>
  <c r="AF140" i="20"/>
  <c r="AF122" i="20"/>
  <c r="AF165" i="20"/>
  <c r="AF24" i="20"/>
  <c r="AF108" i="20"/>
  <c r="AF61" i="20"/>
  <c r="AF188" i="20"/>
  <c r="AF143" i="20"/>
  <c r="AF73" i="20"/>
  <c r="AF16" i="20"/>
  <c r="AF168" i="20"/>
  <c r="AF186" i="20"/>
  <c r="AF65" i="20"/>
  <c r="AF117" i="20"/>
  <c r="AF197" i="20"/>
  <c r="AF141" i="20"/>
  <c r="AF22" i="20"/>
  <c r="AF33" i="20"/>
  <c r="AF88" i="20"/>
  <c r="AF176" i="20"/>
  <c r="AF198" i="20"/>
  <c r="AF62" i="20"/>
  <c r="AF184" i="20"/>
  <c r="AF55" i="20"/>
  <c r="AF77" i="20"/>
  <c r="AF123" i="20"/>
  <c r="AF171" i="20"/>
  <c r="AF25" i="20"/>
  <c r="AF138" i="20"/>
  <c r="AF63" i="20"/>
  <c r="AF174" i="20"/>
  <c r="AF118" i="20"/>
  <c r="AF92" i="20"/>
  <c r="AF72" i="20"/>
  <c r="AF152" i="20"/>
  <c r="AF82" i="20"/>
  <c r="AF196" i="20"/>
  <c r="AF28" i="20"/>
  <c r="AF85" i="20"/>
  <c r="AF96" i="20"/>
  <c r="AF104" i="20"/>
  <c r="AF91" i="20"/>
  <c r="AF35" i="20"/>
  <c r="AF199" i="20"/>
  <c r="AF39" i="20"/>
  <c r="AF127" i="20"/>
  <c r="AF75" i="20"/>
  <c r="AF163" i="20"/>
  <c r="AF29" i="20"/>
  <c r="AF173" i="20"/>
  <c r="AF166" i="20"/>
  <c r="AF10" i="20"/>
  <c r="AF146" i="20"/>
  <c r="AF12" i="20"/>
  <c r="AF42" i="20"/>
  <c r="AF185" i="20"/>
  <c r="AF180" i="20"/>
  <c r="AF43" i="20"/>
  <c r="AF7" i="20"/>
  <c r="AF121" i="20"/>
  <c r="AF18" i="20"/>
  <c r="AF179" i="20"/>
  <c r="AF126" i="20"/>
  <c r="AF34" i="20"/>
  <c r="AF52" i="20"/>
  <c r="AF157" i="20"/>
  <c r="AF53" i="20"/>
  <c r="AF135" i="20"/>
  <c r="AF41" i="20"/>
  <c r="AF149" i="20"/>
  <c r="AF20" i="20"/>
  <c r="AF27" i="20"/>
  <c r="AF40" i="20"/>
  <c r="AF56" i="20"/>
  <c r="AF98" i="20"/>
  <c r="AF93" i="20"/>
  <c r="AF30" i="20"/>
  <c r="AF154" i="20"/>
  <c r="AF162" i="20"/>
  <c r="AF6" i="20"/>
  <c r="AF87" i="20"/>
  <c r="AF169" i="20"/>
  <c r="AF51" i="20"/>
  <c r="AF182" i="20"/>
  <c r="AF102" i="20"/>
  <c r="AF86" i="20"/>
  <c r="AF37" i="20"/>
  <c r="AF95" i="20"/>
  <c r="AF59" i="20"/>
  <c r="AF81" i="20"/>
  <c r="AF36" i="20"/>
  <c r="AF183" i="20"/>
  <c r="AF50" i="20"/>
  <c r="AF23" i="20"/>
  <c r="AF101" i="20"/>
  <c r="AF78" i="20"/>
  <c r="AF38" i="20"/>
  <c r="AF193" i="20"/>
  <c r="AF79" i="20"/>
  <c r="AF9" i="20"/>
  <c r="AF147" i="20"/>
  <c r="AF155" i="20"/>
  <c r="AF100" i="20"/>
  <c r="AF45" i="20"/>
  <c r="AF167" i="20"/>
  <c r="AF195" i="20"/>
  <c r="AF191" i="20"/>
  <c r="AF64" i="20"/>
  <c r="AF74" i="20"/>
  <c r="AF14" i="20"/>
  <c r="AF132" i="20"/>
  <c r="AF130" i="20"/>
  <c r="AF120" i="20"/>
  <c r="AF46" i="20"/>
  <c r="AF178" i="20"/>
  <c r="AF11" i="20"/>
  <c r="AF194" i="20"/>
  <c r="AF112" i="20"/>
  <c r="AF66" i="20"/>
  <c r="AF137" i="20"/>
  <c r="AF58" i="20"/>
  <c r="AF156" i="20"/>
  <c r="AF54" i="20"/>
  <c r="AF189" i="20"/>
  <c r="AF109" i="20"/>
  <c r="AF94" i="20"/>
  <c r="AF128" i="20"/>
  <c r="AF150" i="20"/>
  <c r="AF70" i="20"/>
  <c r="AF161" i="20"/>
  <c r="AF153" i="20"/>
  <c r="AF144" i="20"/>
  <c r="AF187" i="20"/>
  <c r="AF76" i="20"/>
  <c r="AF136" i="20"/>
  <c r="AF175" i="20"/>
  <c r="AF99" i="20"/>
  <c r="AF124" i="20"/>
  <c r="AF192" i="20"/>
  <c r="AF103" i="20"/>
  <c r="AF106" i="20"/>
  <c r="AF71" i="20"/>
  <c r="AF158" i="20"/>
  <c r="AF83" i="20"/>
  <c r="AF31" i="20"/>
  <c r="AF190" i="20"/>
  <c r="AF69" i="20"/>
  <c r="AF19" i="20"/>
  <c r="CT183" i="22" l="1"/>
  <c r="CT96" i="23"/>
  <c r="CT269" i="22"/>
  <c r="CT182" i="23"/>
  <c r="CT380" i="21"/>
  <c r="CT261" i="22"/>
  <c r="CT174" i="23"/>
  <c r="CR196" i="23"/>
  <c r="CR286" i="22"/>
  <c r="CR386" i="21"/>
  <c r="CS187" i="23"/>
  <c r="CS274" i="22"/>
  <c r="CS392" i="21"/>
  <c r="CQ193" i="23"/>
  <c r="CQ280" i="22"/>
  <c r="BK3" i="21"/>
  <c r="BK3" i="23"/>
  <c r="BK3" i="22"/>
  <c r="BK4" i="3"/>
  <c r="AG4" i="20"/>
  <c r="AG201" i="20"/>
  <c r="AG215" i="20"/>
  <c r="AG451" i="20"/>
  <c r="AG453" i="20"/>
  <c r="AG438" i="20"/>
  <c r="AG385" i="20"/>
  <c r="AG498" i="20"/>
  <c r="AG347" i="20"/>
  <c r="AG474" i="20"/>
  <c r="AG418" i="20"/>
  <c r="AG404" i="20"/>
  <c r="AG490" i="20"/>
  <c r="AG369" i="20"/>
  <c r="AG440" i="20"/>
  <c r="AG281" i="20"/>
  <c r="AG331" i="20"/>
  <c r="AG226" i="20"/>
  <c r="AG355" i="20"/>
  <c r="AG444" i="20"/>
  <c r="AG445" i="20"/>
  <c r="AG494" i="20"/>
  <c r="AG431" i="20"/>
  <c r="AG393" i="20"/>
  <c r="AG363" i="20"/>
  <c r="AG265" i="20"/>
  <c r="AG478" i="20"/>
  <c r="AG436" i="20"/>
  <c r="AG486" i="20"/>
  <c r="AG297" i="20"/>
  <c r="AG373" i="20"/>
  <c r="AG306" i="20"/>
  <c r="AG430" i="20"/>
  <c r="AG246" i="20"/>
  <c r="AG345" i="20"/>
  <c r="AG282" i="20"/>
  <c r="AG213" i="20"/>
  <c r="AG412" i="20"/>
  <c r="AG220" i="20"/>
  <c r="AG235" i="20"/>
  <c r="AG245" i="20"/>
  <c r="AG455" i="20"/>
  <c r="AG310" i="20"/>
  <c r="AG203" i="20"/>
  <c r="AG212" i="20"/>
  <c r="AG256" i="20"/>
  <c r="AG383" i="20"/>
  <c r="AG356" i="20"/>
  <c r="AG208" i="20"/>
  <c r="AG292" i="20"/>
  <c r="AG233" i="20"/>
  <c r="AG270" i="20"/>
  <c r="AG206" i="20"/>
  <c r="AG320" i="20"/>
  <c r="AG318" i="20"/>
  <c r="AG308" i="20"/>
  <c r="AG309" i="20"/>
  <c r="AG254" i="20"/>
  <c r="AG225" i="20"/>
  <c r="AG492" i="20"/>
  <c r="AG240" i="20"/>
  <c r="AG258" i="20"/>
  <c r="AG302" i="20"/>
  <c r="AG274" i="20"/>
  <c r="AG284" i="20"/>
  <c r="AG286" i="20"/>
  <c r="AG362" i="20"/>
  <c r="AG337" i="20"/>
  <c r="AG339" i="20"/>
  <c r="AG272" i="20"/>
  <c r="AG334" i="20"/>
  <c r="AG429" i="20"/>
  <c r="AG323" i="20"/>
  <c r="AG280" i="20"/>
  <c r="AG283" i="20"/>
  <c r="AG277" i="20"/>
  <c r="AG425" i="20"/>
  <c r="AG275" i="20"/>
  <c r="AG237" i="20"/>
  <c r="AG291" i="20"/>
  <c r="AG290" i="20"/>
  <c r="AG285" i="20"/>
  <c r="AG293" i="20"/>
  <c r="AG232" i="20"/>
  <c r="AG279" i="20"/>
  <c r="AG255" i="20"/>
  <c r="AG222" i="20"/>
  <c r="AG332" i="20"/>
  <c r="AG209" i="20"/>
  <c r="AG260" i="20"/>
  <c r="AG305" i="20"/>
  <c r="AG204" i="20"/>
  <c r="AG303" i="20"/>
  <c r="AG359" i="20"/>
  <c r="AG278" i="20"/>
  <c r="AG210" i="20"/>
  <c r="AG262" i="20"/>
  <c r="AG243" i="20"/>
  <c r="AG387" i="20"/>
  <c r="AG234" i="20"/>
  <c r="AG367" i="20"/>
  <c r="AG257" i="20"/>
  <c r="AG249" i="20"/>
  <c r="AG263" i="20"/>
  <c r="AG321" i="20"/>
  <c r="AG361" i="20"/>
  <c r="AG211" i="20"/>
  <c r="AG295" i="20"/>
  <c r="AG301" i="20"/>
  <c r="AG447" i="20"/>
  <c r="AG200" i="20"/>
  <c r="AG252" i="20"/>
  <c r="AG224" i="20"/>
  <c r="AG388" i="20"/>
  <c r="AG381" i="20"/>
  <c r="AG294" i="20"/>
  <c r="AG372" i="20"/>
  <c r="AG353" i="20"/>
  <c r="AG205" i="20"/>
  <c r="AG221" i="20"/>
  <c r="AG288" i="20"/>
  <c r="AG443" i="20"/>
  <c r="AG251" i="20"/>
  <c r="AG218" i="20"/>
  <c r="AG439" i="20"/>
  <c r="AG427" i="20"/>
  <c r="AG400" i="20"/>
  <c r="AG432" i="20"/>
  <c r="AG358" i="20"/>
  <c r="AG231" i="20"/>
  <c r="AG402" i="20"/>
  <c r="AG479" i="20"/>
  <c r="AG485" i="20"/>
  <c r="AG382" i="20"/>
  <c r="AG229" i="20"/>
  <c r="AG307" i="20"/>
  <c r="AG354" i="20"/>
  <c r="AG228" i="20"/>
  <c r="AG268" i="20"/>
  <c r="AG348" i="20"/>
  <c r="AG289" i="20"/>
  <c r="AG202" i="20"/>
  <c r="AG344" i="20"/>
  <c r="AG475" i="20"/>
  <c r="AG399" i="20"/>
  <c r="AG360" i="20"/>
  <c r="AG336" i="20"/>
  <c r="AG343" i="20"/>
  <c r="AG329" i="20"/>
  <c r="AG421" i="20"/>
  <c r="AG452" i="20"/>
  <c r="AG264" i="20"/>
  <c r="AG316" i="20"/>
  <c r="AG335" i="20"/>
  <c r="AG250" i="20"/>
  <c r="AG242" i="20"/>
  <c r="AG349" i="20"/>
  <c r="AG269" i="20"/>
  <c r="AG267" i="20"/>
  <c r="AG406" i="20"/>
  <c r="AG392" i="20"/>
  <c r="AG357" i="20"/>
  <c r="AG428" i="20"/>
  <c r="AG230" i="20"/>
  <c r="AG239" i="20"/>
  <c r="AG488" i="20"/>
  <c r="AG261" i="20"/>
  <c r="AG389" i="20"/>
  <c r="AG327" i="20"/>
  <c r="AG351" i="20"/>
  <c r="AG466" i="20"/>
  <c r="AG313" i="20"/>
  <c r="AG319" i="20"/>
  <c r="AG375" i="20"/>
  <c r="AG328" i="20"/>
  <c r="AG419" i="20"/>
  <c r="AG407" i="20"/>
  <c r="AG207" i="20"/>
  <c r="AG368" i="20"/>
  <c r="AG422" i="20"/>
  <c r="AG304" i="20"/>
  <c r="AG214" i="20"/>
  <c r="AG378" i="20"/>
  <c r="AG217" i="20"/>
  <c r="AG276" i="20"/>
  <c r="AG259" i="20"/>
  <c r="AG324" i="20"/>
  <c r="AG480" i="20"/>
  <c r="AG350" i="20"/>
  <c r="AG448" i="20"/>
  <c r="AG481" i="20"/>
  <c r="AG352" i="20"/>
  <c r="AG496" i="20"/>
  <c r="AG384" i="20"/>
  <c r="AG342" i="20"/>
  <c r="AG298" i="20"/>
  <c r="AG405" i="20"/>
  <c r="AG420" i="20"/>
  <c r="AG450" i="20"/>
  <c r="AG499" i="20"/>
  <c r="AG500" i="20"/>
  <c r="AG390" i="20"/>
  <c r="AG340" i="20"/>
  <c r="AG227" i="20"/>
  <c r="AG346" i="20"/>
  <c r="AG471" i="20"/>
  <c r="AG394" i="20"/>
  <c r="AG476" i="20"/>
  <c r="AG315" i="20"/>
  <c r="AG435" i="20"/>
  <c r="AG483" i="20"/>
  <c r="AG495" i="20"/>
  <c r="AG238" i="20"/>
  <c r="AG410" i="20"/>
  <c r="AG398" i="20"/>
  <c r="AG459" i="20"/>
  <c r="AG482" i="20"/>
  <c r="AG470" i="20"/>
  <c r="AG364" i="20"/>
  <c r="AG241" i="20"/>
  <c r="AG411" i="20"/>
  <c r="AG397" i="20"/>
  <c r="AG247" i="20"/>
  <c r="AG287" i="20"/>
  <c r="AG396" i="20"/>
  <c r="AG465" i="20"/>
  <c r="AG497" i="20"/>
  <c r="AG493" i="20"/>
  <c r="AG433" i="20"/>
  <c r="AG491" i="20"/>
  <c r="AG244" i="20"/>
  <c r="AG365" i="20"/>
  <c r="AG477" i="20"/>
  <c r="AG300" i="20"/>
  <c r="AG426" i="20"/>
  <c r="AG416" i="20"/>
  <c r="AG449" i="20"/>
  <c r="AG312" i="20"/>
  <c r="AG325" i="20"/>
  <c r="AG314" i="20"/>
  <c r="AG330" i="20"/>
  <c r="AG338" i="20"/>
  <c r="AG415" i="20"/>
  <c r="AG380" i="20"/>
  <c r="AG434" i="20"/>
  <c r="AG454" i="20"/>
  <c r="AG296" i="20"/>
  <c r="AG395" i="20"/>
  <c r="AG253" i="20"/>
  <c r="AG371" i="20"/>
  <c r="AG273" i="20"/>
  <c r="AG423" i="20"/>
  <c r="AG266" i="20"/>
  <c r="AG366" i="20"/>
  <c r="AG317" i="20"/>
  <c r="AG401" i="20"/>
  <c r="AG413" i="20"/>
  <c r="AG463" i="20"/>
  <c r="AG462" i="20"/>
  <c r="AG469" i="20"/>
  <c r="AG271" i="20"/>
  <c r="AG311" i="20"/>
  <c r="AG322" i="20"/>
  <c r="AG391" i="20"/>
  <c r="AG408" i="20"/>
  <c r="AG467" i="20"/>
  <c r="AG460" i="20"/>
  <c r="AG379" i="20"/>
  <c r="AG248" i="20"/>
  <c r="AG223" i="20"/>
  <c r="AG236" i="20"/>
  <c r="AG487" i="20"/>
  <c r="AG219" i="20"/>
  <c r="AG341" i="20"/>
  <c r="AG333" i="20"/>
  <c r="AG468" i="20"/>
  <c r="AG464" i="20"/>
  <c r="AG370" i="20"/>
  <c r="AG409" i="20"/>
  <c r="AG437" i="20"/>
  <c r="AG472" i="20"/>
  <c r="AG417" i="20"/>
  <c r="AG442" i="20"/>
  <c r="AG458" i="20"/>
  <c r="AG489" i="20"/>
  <c r="AG216" i="20"/>
  <c r="AG376" i="20"/>
  <c r="AG473" i="20"/>
  <c r="AG456" i="20"/>
  <c r="AG386" i="20"/>
  <c r="AG403" i="20"/>
  <c r="AG441" i="20"/>
  <c r="AG424" i="20"/>
  <c r="AG446" i="20"/>
  <c r="AG299" i="20"/>
  <c r="AG377" i="20"/>
  <c r="AG374" i="20"/>
  <c r="AG461" i="20"/>
  <c r="AG484" i="20"/>
  <c r="AG414" i="20"/>
  <c r="AG457" i="20"/>
  <c r="AG326" i="20"/>
  <c r="AG83" i="20"/>
  <c r="AG56" i="20"/>
  <c r="AG9" i="20"/>
  <c r="AG128" i="20"/>
  <c r="AG73" i="20"/>
  <c r="AG109" i="20"/>
  <c r="AG86" i="20"/>
  <c r="AG30" i="20"/>
  <c r="AG91" i="20"/>
  <c r="AG175" i="20"/>
  <c r="AG132" i="20"/>
  <c r="AG139" i="20"/>
  <c r="AG181" i="20"/>
  <c r="AG71" i="20"/>
  <c r="AG120" i="20"/>
  <c r="AG137" i="20"/>
  <c r="AG141" i="20"/>
  <c r="AG163" i="20"/>
  <c r="AG150" i="20"/>
  <c r="AG93" i="20"/>
  <c r="AG13" i="20"/>
  <c r="AG105" i="20"/>
  <c r="AG8" i="20"/>
  <c r="AG43" i="20"/>
  <c r="AG23" i="20"/>
  <c r="AG27" i="20"/>
  <c r="AG167" i="20"/>
  <c r="AG89" i="20"/>
  <c r="AG69" i="20"/>
  <c r="AG194" i="20"/>
  <c r="AG192" i="20"/>
  <c r="AG124" i="20"/>
  <c r="AG143" i="20"/>
  <c r="AG189" i="20"/>
  <c r="AG6" i="20"/>
  <c r="AG133" i="20"/>
  <c r="AG113" i="20"/>
  <c r="AG185" i="20"/>
  <c r="AG12" i="20"/>
  <c r="AG179" i="20"/>
  <c r="AG180" i="20"/>
  <c r="AG108" i="20"/>
  <c r="AG55" i="20"/>
  <c r="AG35" i="20"/>
  <c r="AG62" i="20"/>
  <c r="AG44" i="20"/>
  <c r="AG170" i="20"/>
  <c r="AG18" i="20"/>
  <c r="AG10" i="20"/>
  <c r="AG149" i="20"/>
  <c r="AG171" i="20"/>
  <c r="AG136" i="20"/>
  <c r="AG11" i="20"/>
  <c r="AG47" i="20"/>
  <c r="AG97" i="20"/>
  <c r="AG159" i="20"/>
  <c r="AG178" i="20"/>
  <c r="AG100" i="20"/>
  <c r="AG140" i="20"/>
  <c r="AG68" i="20"/>
  <c r="AG198" i="20"/>
  <c r="AG173" i="20"/>
  <c r="AG116" i="20"/>
  <c r="AG19" i="20"/>
  <c r="AG95" i="20"/>
  <c r="AG79" i="20"/>
  <c r="AG99" i="20"/>
  <c r="AG103" i="20"/>
  <c r="AG80" i="20"/>
  <c r="AG59" i="20"/>
  <c r="AG144" i="20"/>
  <c r="AG165" i="20"/>
  <c r="AG92" i="20"/>
  <c r="AG188" i="20"/>
  <c r="AG145" i="20"/>
  <c r="AG16" i="20"/>
  <c r="AG7" i="20"/>
  <c r="AG176" i="20"/>
  <c r="AG161" i="20"/>
  <c r="AG135" i="20"/>
  <c r="AG38" i="20"/>
  <c r="AG172" i="20"/>
  <c r="AG199" i="20"/>
  <c r="AG153" i="20"/>
  <c r="AG33" i="20"/>
  <c r="AG177" i="20"/>
  <c r="AG129" i="20"/>
  <c r="AG94" i="20"/>
  <c r="AG98" i="20"/>
  <c r="AG37" i="20"/>
  <c r="AG122" i="20"/>
  <c r="AG21" i="20"/>
  <c r="AG60" i="20"/>
  <c r="AG147" i="20"/>
  <c r="AG51" i="20"/>
  <c r="AG118" i="20"/>
  <c r="AG67" i="20"/>
  <c r="AG40" i="20"/>
  <c r="AG168" i="20"/>
  <c r="AG127" i="20"/>
  <c r="AG50" i="20"/>
  <c r="AG65" i="20"/>
  <c r="AG29" i="20"/>
  <c r="AG76" i="20"/>
  <c r="AG104" i="20"/>
  <c r="AG169" i="20"/>
  <c r="AG126" i="20"/>
  <c r="AG197" i="20"/>
  <c r="AG41" i="20"/>
  <c r="AG164" i="20"/>
  <c r="AG160" i="20"/>
  <c r="AG107" i="20"/>
  <c r="AG82" i="20"/>
  <c r="AG49" i="20"/>
  <c r="AG88" i="20"/>
  <c r="AG183" i="20"/>
  <c r="AG14" i="20"/>
  <c r="AG117" i="20"/>
  <c r="AG142" i="20"/>
  <c r="AG186" i="20"/>
  <c r="AG193" i="20"/>
  <c r="AG90" i="20"/>
  <c r="AG46" i="20"/>
  <c r="AG155" i="20"/>
  <c r="AG187" i="20"/>
  <c r="AG39" i="20"/>
  <c r="AG17" i="20"/>
  <c r="AG31" i="20"/>
  <c r="AG52" i="20"/>
  <c r="AG130" i="20"/>
  <c r="AG148" i="20"/>
  <c r="AG22" i="20"/>
  <c r="AG75" i="20"/>
  <c r="AG152" i="20"/>
  <c r="AG77" i="20"/>
  <c r="AG36" i="20"/>
  <c r="AG162" i="20"/>
  <c r="AG24" i="20"/>
  <c r="AG34" i="20"/>
  <c r="AG123" i="20"/>
  <c r="AG42" i="20"/>
  <c r="AG66" i="20"/>
  <c r="AG125" i="20"/>
  <c r="AG61" i="20"/>
  <c r="AG131" i="20"/>
  <c r="AG32" i="20"/>
  <c r="AG25" i="20"/>
  <c r="AG195" i="20"/>
  <c r="AG102" i="20"/>
  <c r="AG158" i="20"/>
  <c r="AG182" i="20"/>
  <c r="AG85" i="20"/>
  <c r="AG121" i="20"/>
  <c r="AG154" i="20"/>
  <c r="AG134" i="20"/>
  <c r="AG20" i="20"/>
  <c r="AG74" i="20"/>
  <c r="AG138" i="20"/>
  <c r="AG53" i="20"/>
  <c r="AG48" i="20"/>
  <c r="AG84" i="20"/>
  <c r="AG81" i="20"/>
  <c r="AG166" i="20"/>
  <c r="AG157" i="20"/>
  <c r="AG115" i="20"/>
  <c r="AG15" i="20"/>
  <c r="AG190" i="20"/>
  <c r="AG106" i="20"/>
  <c r="AG78" i="20"/>
  <c r="AG184" i="20"/>
  <c r="AG70" i="20"/>
  <c r="AG191" i="20"/>
  <c r="AG196" i="20"/>
  <c r="AG146" i="20"/>
  <c r="AG151" i="20"/>
  <c r="AG28" i="20"/>
  <c r="AG63" i="20"/>
  <c r="AG111" i="20"/>
  <c r="AG174" i="20"/>
  <c r="AG110" i="20"/>
  <c r="AG114" i="20"/>
  <c r="AG26" i="20"/>
  <c r="AG96" i="20"/>
  <c r="AG101" i="20"/>
  <c r="AG58" i="20"/>
  <c r="AG72" i="20"/>
  <c r="AG54" i="20"/>
  <c r="AG45" i="20"/>
  <c r="AG112" i="20"/>
  <c r="AG64" i="20"/>
  <c r="AG87" i="20"/>
  <c r="AG119" i="20"/>
  <c r="AG57" i="20"/>
  <c r="AG156" i="20"/>
  <c r="CS196" i="23" l="1"/>
  <c r="CS286" i="22"/>
  <c r="CS386" i="21"/>
  <c r="CT274" i="22"/>
  <c r="CT187" i="23"/>
  <c r="CT392" i="21"/>
  <c r="CR280" i="22"/>
  <c r="CR193" i="23"/>
  <c r="BK4" i="21"/>
  <c r="BK4" i="23"/>
  <c r="BK4" i="22"/>
  <c r="BL3" i="3"/>
  <c r="AH4" i="20"/>
  <c r="AH201" i="20"/>
  <c r="AH215" i="20"/>
  <c r="AH484" i="20"/>
  <c r="AH447" i="20"/>
  <c r="AH467" i="20"/>
  <c r="AH403" i="20"/>
  <c r="AH455" i="20"/>
  <c r="AH391" i="20"/>
  <c r="AH280" i="20"/>
  <c r="AH360" i="20"/>
  <c r="AH284" i="20"/>
  <c r="AH411" i="20"/>
  <c r="AH335" i="20"/>
  <c r="AH294" i="20"/>
  <c r="AH415" i="20"/>
  <c r="AH326" i="20"/>
  <c r="AH310" i="20"/>
  <c r="AH238" i="20"/>
  <c r="AH464" i="20"/>
  <c r="AH425" i="20"/>
  <c r="AH460" i="20"/>
  <c r="AH452" i="20"/>
  <c r="AH395" i="20"/>
  <c r="AH429" i="20"/>
  <c r="AH436" i="20"/>
  <c r="AH354" i="20"/>
  <c r="AH384" i="20"/>
  <c r="AH271" i="20"/>
  <c r="AH459" i="20"/>
  <c r="AH480" i="20"/>
  <c r="AH352" i="20"/>
  <c r="AH328" i="20"/>
  <c r="AH339" i="20"/>
  <c r="AH275" i="20"/>
  <c r="AH320" i="20"/>
  <c r="AH306" i="20"/>
  <c r="AH217" i="20"/>
  <c r="AH300" i="20"/>
  <c r="AH422" i="20"/>
  <c r="AH346" i="20"/>
  <c r="AH304" i="20"/>
  <c r="AH380" i="20"/>
  <c r="AH243" i="20"/>
  <c r="AH400" i="20"/>
  <c r="AH481" i="20"/>
  <c r="AH379" i="20"/>
  <c r="AH468" i="20"/>
  <c r="AH279" i="20"/>
  <c r="AH483" i="20"/>
  <c r="AH461" i="20"/>
  <c r="AH387" i="20"/>
  <c r="AH228" i="20"/>
  <c r="AH251" i="20"/>
  <c r="AH234" i="20"/>
  <c r="AH342" i="20"/>
  <c r="AH407" i="20"/>
  <c r="AH208" i="20"/>
  <c r="AH292" i="20"/>
  <c r="AH388" i="20"/>
  <c r="AH302" i="20"/>
  <c r="AH244" i="20"/>
  <c r="AH220" i="20"/>
  <c r="AH465" i="20"/>
  <c r="AH242" i="20"/>
  <c r="AH456" i="20"/>
  <c r="AH322" i="20"/>
  <c r="AH399" i="20"/>
  <c r="AH469" i="20"/>
  <c r="AH282" i="20"/>
  <c r="AH202" i="20"/>
  <c r="AH348" i="20"/>
  <c r="AH318" i="20"/>
  <c r="AH259" i="20"/>
  <c r="AH203" i="20"/>
  <c r="AH233" i="20"/>
  <c r="AH224" i="20"/>
  <c r="AH474" i="20"/>
  <c r="AH290" i="20"/>
  <c r="AH245" i="20"/>
  <c r="AH286" i="20"/>
  <c r="AH492" i="20"/>
  <c r="AH283" i="20"/>
  <c r="AH257" i="20"/>
  <c r="AH301" i="20"/>
  <c r="AH247" i="20"/>
  <c r="AH448" i="20"/>
  <c r="AH285" i="20"/>
  <c r="AH430" i="20"/>
  <c r="AH440" i="20"/>
  <c r="AH350" i="20"/>
  <c r="AH457" i="20"/>
  <c r="AH274" i="20"/>
  <c r="AH291" i="20"/>
  <c r="AH376" i="20"/>
  <c r="AH423" i="20"/>
  <c r="AH211" i="20"/>
  <c r="AH293" i="20"/>
  <c r="AH359" i="20"/>
  <c r="AH248" i="20"/>
  <c r="AH396" i="20"/>
  <c r="AH364" i="20"/>
  <c r="AH262" i="20"/>
  <c r="AH383" i="20"/>
  <c r="AH206" i="20"/>
  <c r="AH298" i="20"/>
  <c r="AH212" i="20"/>
  <c r="AH412" i="20"/>
  <c r="AH210" i="20"/>
  <c r="AH316" i="20"/>
  <c r="AH489" i="20"/>
  <c r="AH237" i="20"/>
  <c r="AH418" i="20"/>
  <c r="AH278" i="20"/>
  <c r="AH308" i="20"/>
  <c r="AH463" i="20"/>
  <c r="AH264" i="20"/>
  <c r="AH231" i="20"/>
  <c r="AH288" i="20"/>
  <c r="AH256" i="20"/>
  <c r="AH204" i="20"/>
  <c r="AH296" i="20"/>
  <c r="AH471" i="20"/>
  <c r="AH266" i="20"/>
  <c r="AH272" i="20"/>
  <c r="AH378" i="20"/>
  <c r="AH314" i="20"/>
  <c r="AH270" i="20"/>
  <c r="AH371" i="20"/>
  <c r="AH358" i="20"/>
  <c r="AH267" i="20"/>
  <c r="AH356" i="20"/>
  <c r="AH362" i="20"/>
  <c r="AH258" i="20"/>
  <c r="AH214" i="20"/>
  <c r="AH235" i="20"/>
  <c r="AH205" i="20"/>
  <c r="AH370" i="20"/>
  <c r="AH324" i="20"/>
  <c r="AH392" i="20"/>
  <c r="AH372" i="20"/>
  <c r="AH421" i="20"/>
  <c r="AH226" i="20"/>
  <c r="AH230" i="20"/>
  <c r="AH218" i="20"/>
  <c r="AH252" i="20"/>
  <c r="AH249" i="20"/>
  <c r="AH426" i="20"/>
  <c r="AH209" i="20"/>
  <c r="AH344" i="20"/>
  <c r="AH312" i="20"/>
  <c r="AH268" i="20"/>
  <c r="AH219" i="20"/>
  <c r="AH260" i="20"/>
  <c r="AH367" i="20"/>
  <c r="AH223" i="20"/>
  <c r="AH265" i="20"/>
  <c r="AH213" i="20"/>
  <c r="AH389" i="20"/>
  <c r="AH263" i="20"/>
  <c r="AH297" i="20"/>
  <c r="AH416" i="20"/>
  <c r="AH462" i="20"/>
  <c r="AH273" i="20"/>
  <c r="AH216" i="20"/>
  <c r="AH406" i="20"/>
  <c r="AH488" i="20"/>
  <c r="AH375" i="20"/>
  <c r="AH241" i="20"/>
  <c r="AH355" i="20"/>
  <c r="AH435" i="20"/>
  <c r="AH287" i="20"/>
  <c r="AH315" i="20"/>
  <c r="AH476" i="20"/>
  <c r="AH486" i="20"/>
  <c r="AH444" i="20"/>
  <c r="AH254" i="20"/>
  <c r="AH340" i="20"/>
  <c r="AH495" i="20"/>
  <c r="AH368" i="20"/>
  <c r="AH246" i="20"/>
  <c r="AH498" i="20"/>
  <c r="AH239" i="20"/>
  <c r="AH331" i="20"/>
  <c r="AH445" i="20"/>
  <c r="AH336" i="20"/>
  <c r="AH225" i="20"/>
  <c r="AH477" i="20"/>
  <c r="AH240" i="20"/>
  <c r="AH337" i="20"/>
  <c r="AH289" i="20"/>
  <c r="AH309" i="20"/>
  <c r="AH472" i="20"/>
  <c r="AH227" i="20"/>
  <c r="AH325" i="20"/>
  <c r="AH232" i="20"/>
  <c r="AH479" i="20"/>
  <c r="AH449" i="20"/>
  <c r="AH329" i="20"/>
  <c r="AH382" i="20"/>
  <c r="AH437" i="20"/>
  <c r="AH269" i="20"/>
  <c r="AH343" i="20"/>
  <c r="AH373" i="20"/>
  <c r="AH438" i="20"/>
  <c r="AH410" i="20"/>
  <c r="AH305" i="20"/>
  <c r="AH385" i="20"/>
  <c r="AH313" i="20"/>
  <c r="AH351" i="20"/>
  <c r="AH417" i="20"/>
  <c r="AH432" i="20"/>
  <c r="AH250" i="20"/>
  <c r="AH419" i="20"/>
  <c r="AH276" i="20"/>
  <c r="AH409" i="20"/>
  <c r="AH369" i="20"/>
  <c r="AH473" i="20"/>
  <c r="AH347" i="20"/>
  <c r="AH338" i="20"/>
  <c r="AH361" i="20"/>
  <c r="AH394" i="20"/>
  <c r="AH390" i="20"/>
  <c r="AH353" i="20"/>
  <c r="AH377" i="20"/>
  <c r="AH443" i="20"/>
  <c r="AH321" i="20"/>
  <c r="AH311" i="20"/>
  <c r="AH307" i="20"/>
  <c r="AH236" i="20"/>
  <c r="AH299" i="20"/>
  <c r="AH349" i="20"/>
  <c r="AH433" i="20"/>
  <c r="AH466" i="20"/>
  <c r="AH366" i="20"/>
  <c r="AH330" i="20"/>
  <c r="AH341" i="20"/>
  <c r="AH402" i="20"/>
  <c r="AH424" i="20"/>
  <c r="AH500" i="20"/>
  <c r="AH441" i="20"/>
  <c r="AH475" i="20"/>
  <c r="AH420" i="20"/>
  <c r="AH374" i="20"/>
  <c r="AH494" i="20"/>
  <c r="AH345" i="20"/>
  <c r="AH332" i="20"/>
  <c r="AH381" i="20"/>
  <c r="AH365" i="20"/>
  <c r="AH493" i="20"/>
  <c r="AH261" i="20"/>
  <c r="AH229" i="20"/>
  <c r="AH317" i="20"/>
  <c r="AH393" i="20"/>
  <c r="AH497" i="20"/>
  <c r="AH200" i="20"/>
  <c r="AH491" i="20"/>
  <c r="AH451" i="20"/>
  <c r="AH427" i="20"/>
  <c r="AH431" i="20"/>
  <c r="AH414" i="20"/>
  <c r="AH405" i="20"/>
  <c r="AH470" i="20"/>
  <c r="AH439" i="20"/>
  <c r="AH255" i="20"/>
  <c r="AH281" i="20"/>
  <c r="AH207" i="20"/>
  <c r="AH450" i="20"/>
  <c r="AH413" i="20"/>
  <c r="AH222" i="20"/>
  <c r="AH454" i="20"/>
  <c r="AH357" i="20"/>
  <c r="AH458" i="20"/>
  <c r="AH487" i="20"/>
  <c r="AH499" i="20"/>
  <c r="AH404" i="20"/>
  <c r="AH453" i="20"/>
  <c r="AH490" i="20"/>
  <c r="AH442" i="20"/>
  <c r="AH277" i="20"/>
  <c r="AH386" i="20"/>
  <c r="AH446" i="20"/>
  <c r="AH295" i="20"/>
  <c r="AH221" i="20"/>
  <c r="AH482" i="20"/>
  <c r="AH478" i="20"/>
  <c r="AH303" i="20"/>
  <c r="AH333" i="20"/>
  <c r="AH434" i="20"/>
  <c r="AH319" i="20"/>
  <c r="AH398" i="20"/>
  <c r="AH428" i="20"/>
  <c r="AH323" i="20"/>
  <c r="AH408" i="20"/>
  <c r="AH401" i="20"/>
  <c r="AH334" i="20"/>
  <c r="AH397" i="20"/>
  <c r="AH363" i="20"/>
  <c r="AH327" i="20"/>
  <c r="AH253" i="20"/>
  <c r="AH496" i="20"/>
  <c r="AH485" i="20"/>
  <c r="AH101" i="20"/>
  <c r="AH81" i="20"/>
  <c r="AH33" i="20"/>
  <c r="AH44" i="20"/>
  <c r="AH97" i="20"/>
  <c r="AH39" i="20"/>
  <c r="AH92" i="20"/>
  <c r="AH113" i="20"/>
  <c r="AH153" i="20"/>
  <c r="AH165" i="20"/>
  <c r="AH116" i="20"/>
  <c r="AH154" i="20"/>
  <c r="AH74" i="20"/>
  <c r="AH23" i="20"/>
  <c r="AH100" i="20"/>
  <c r="AH107" i="20"/>
  <c r="AH150" i="20"/>
  <c r="AH181" i="20"/>
  <c r="AH80" i="20"/>
  <c r="AH26" i="20"/>
  <c r="AH190" i="20"/>
  <c r="AH110" i="20"/>
  <c r="AH145" i="20"/>
  <c r="AH88" i="20"/>
  <c r="AH112" i="20"/>
  <c r="AH176" i="20"/>
  <c r="AH102" i="20"/>
  <c r="AH185" i="20"/>
  <c r="AH78" i="20"/>
  <c r="AH12" i="20"/>
  <c r="AH83" i="20"/>
  <c r="AH14" i="20"/>
  <c r="AH199" i="20"/>
  <c r="AH50" i="20"/>
  <c r="AH76" i="20"/>
  <c r="AH79" i="20"/>
  <c r="AH121" i="20"/>
  <c r="AH147" i="20"/>
  <c r="AH46" i="20"/>
  <c r="AH95" i="20"/>
  <c r="AH158" i="20"/>
  <c r="AH55" i="20"/>
  <c r="AH130" i="20"/>
  <c r="AH15" i="20"/>
  <c r="AH22" i="20"/>
  <c r="AH66" i="20"/>
  <c r="AH82" i="20"/>
  <c r="AH40" i="20"/>
  <c r="AH6" i="20"/>
  <c r="AH191" i="20"/>
  <c r="AH172" i="20"/>
  <c r="AH65" i="20"/>
  <c r="AH84" i="20"/>
  <c r="AH16" i="20"/>
  <c r="AH8" i="20"/>
  <c r="AH42" i="20"/>
  <c r="AH105" i="20"/>
  <c r="AH119" i="20"/>
  <c r="AH183" i="20"/>
  <c r="AH73" i="20"/>
  <c r="AH197" i="20"/>
  <c r="AH18" i="20"/>
  <c r="AH168" i="20"/>
  <c r="AH19" i="20"/>
  <c r="AH37" i="20"/>
  <c r="AH118" i="20"/>
  <c r="AH41" i="20"/>
  <c r="AH64" i="20"/>
  <c r="AH184" i="20"/>
  <c r="AH146" i="20"/>
  <c r="AH62" i="20"/>
  <c r="AH163" i="20"/>
  <c r="AH104" i="20"/>
  <c r="AH162" i="20"/>
  <c r="AH45" i="20"/>
  <c r="AH30" i="20"/>
  <c r="AH123" i="20"/>
  <c r="AH179" i="20"/>
  <c r="AH94" i="20"/>
  <c r="AH89" i="20"/>
  <c r="AH87" i="20"/>
  <c r="AH9" i="20"/>
  <c r="AH43" i="20"/>
  <c r="AH125" i="20"/>
  <c r="AH24" i="20"/>
  <c r="AH28" i="20"/>
  <c r="AH144" i="20"/>
  <c r="AH166" i="20"/>
  <c r="AH20" i="20"/>
  <c r="AH170" i="20"/>
  <c r="AH164" i="20"/>
  <c r="AH131" i="20"/>
  <c r="AH169" i="20"/>
  <c r="AH32" i="20"/>
  <c r="AH58" i="20"/>
  <c r="AH75" i="20"/>
  <c r="AH68" i="20"/>
  <c r="AH85" i="20"/>
  <c r="AH152" i="20"/>
  <c r="AH155" i="20"/>
  <c r="AH129" i="20"/>
  <c r="AH109" i="20"/>
  <c r="AH132" i="20"/>
  <c r="AH98" i="20"/>
  <c r="AH34" i="20"/>
  <c r="AH160" i="20"/>
  <c r="AH25" i="20"/>
  <c r="AH173" i="20"/>
  <c r="AH122" i="20"/>
  <c r="AH49" i="20"/>
  <c r="AH192" i="20"/>
  <c r="AH48" i="20"/>
  <c r="AH156" i="20"/>
  <c r="AH93" i="20"/>
  <c r="AH133" i="20"/>
  <c r="AH157" i="20"/>
  <c r="AH72" i="20"/>
  <c r="AH138" i="20"/>
  <c r="AH139" i="20"/>
  <c r="AH51" i="20"/>
  <c r="AH114" i="20"/>
  <c r="AH96" i="20"/>
  <c r="AH194" i="20"/>
  <c r="AH59" i="20"/>
  <c r="AH57" i="20"/>
  <c r="AH174" i="20"/>
  <c r="AH188" i="20"/>
  <c r="AH36" i="20"/>
  <c r="AH99" i="20"/>
  <c r="AH128" i="20"/>
  <c r="AH187" i="20"/>
  <c r="AH61" i="20"/>
  <c r="AH196" i="20"/>
  <c r="AH27" i="20"/>
  <c r="AH21" i="20"/>
  <c r="AH134" i="20"/>
  <c r="AH86" i="20"/>
  <c r="AH106" i="20"/>
  <c r="AH175" i="20"/>
  <c r="AH195" i="20"/>
  <c r="AH29" i="20"/>
  <c r="AH13" i="20"/>
  <c r="AH159" i="20"/>
  <c r="AH31" i="20"/>
  <c r="AH186" i="20"/>
  <c r="AH117" i="20"/>
  <c r="AH56" i="20"/>
  <c r="AH149" i="20"/>
  <c r="AH52" i="20"/>
  <c r="AH135" i="20"/>
  <c r="AH60" i="20"/>
  <c r="AH142" i="20"/>
  <c r="AH103" i="20"/>
  <c r="AH189" i="20"/>
  <c r="AH54" i="20"/>
  <c r="AH38" i="20"/>
  <c r="AH148" i="20"/>
  <c r="AH69" i="20"/>
  <c r="AH10" i="20"/>
  <c r="AH67" i="20"/>
  <c r="AH7" i="20"/>
  <c r="AH120" i="20"/>
  <c r="AH136" i="20"/>
  <c r="AH63" i="20"/>
  <c r="AH161" i="20"/>
  <c r="AH137" i="20"/>
  <c r="AH140" i="20"/>
  <c r="AH177" i="20"/>
  <c r="AH151" i="20"/>
  <c r="AH124" i="20"/>
  <c r="AH17" i="20"/>
  <c r="AH182" i="20"/>
  <c r="AH171" i="20"/>
  <c r="AH71" i="20"/>
  <c r="AH108" i="20"/>
  <c r="AH178" i="20"/>
  <c r="AH53" i="20"/>
  <c r="AH35" i="20"/>
  <c r="AH180" i="20"/>
  <c r="AH167" i="20"/>
  <c r="AH70" i="20"/>
  <c r="AH91" i="20"/>
  <c r="AH141" i="20"/>
  <c r="AH11" i="20"/>
  <c r="AH111" i="20"/>
  <c r="AH193" i="20"/>
  <c r="AH126" i="20"/>
  <c r="AH90" i="20"/>
  <c r="AH127" i="20"/>
  <c r="AH115" i="20"/>
  <c r="AH143" i="20"/>
  <c r="AH77" i="20"/>
  <c r="AH198" i="20"/>
  <c r="AH47" i="20"/>
  <c r="CT286" i="22" l="1"/>
  <c r="CT196" i="23"/>
  <c r="CT386" i="21"/>
  <c r="CS280" i="22"/>
  <c r="CS193" i="23"/>
  <c r="BL3" i="21"/>
  <c r="BL3" i="23"/>
  <c r="BL3" i="22"/>
  <c r="BL4" i="3"/>
  <c r="AI4" i="20"/>
  <c r="AI201" i="20"/>
  <c r="AI215" i="20"/>
  <c r="AI360" i="20"/>
  <c r="AI467" i="20"/>
  <c r="AI407" i="20"/>
  <c r="AI342" i="20"/>
  <c r="AI480" i="20"/>
  <c r="AI496" i="20"/>
  <c r="AI244" i="20"/>
  <c r="AI298" i="20"/>
  <c r="AI372" i="20"/>
  <c r="AI234" i="20"/>
  <c r="AI352" i="20"/>
  <c r="AI380" i="20"/>
  <c r="AI500" i="20"/>
  <c r="AI492" i="20"/>
  <c r="AI452" i="20"/>
  <c r="AI431" i="20"/>
  <c r="AI369" i="20"/>
  <c r="AI319" i="20"/>
  <c r="AI411" i="20"/>
  <c r="AI279" i="20"/>
  <c r="AI429" i="20"/>
  <c r="AI473" i="20"/>
  <c r="AI425" i="20"/>
  <c r="AI444" i="20"/>
  <c r="AI323" i="20"/>
  <c r="AI488" i="20"/>
  <c r="AI433" i="20"/>
  <c r="AI392" i="20"/>
  <c r="AI457" i="20"/>
  <c r="AI260" i="20"/>
  <c r="AI302" i="20"/>
  <c r="AI384" i="20"/>
  <c r="AI322" i="20"/>
  <c r="AI239" i="20"/>
  <c r="AI251" i="20"/>
  <c r="AI255" i="20"/>
  <c r="AI292" i="20"/>
  <c r="AI366" i="20"/>
  <c r="AI340" i="20"/>
  <c r="AI388" i="20"/>
  <c r="AI324" i="20"/>
  <c r="AI264" i="20"/>
  <c r="AI282" i="20"/>
  <c r="AI228" i="20"/>
  <c r="AI439" i="20"/>
  <c r="AI450" i="20"/>
  <c r="AI376" i="20"/>
  <c r="AI442" i="20"/>
  <c r="AI350" i="20"/>
  <c r="AI484" i="20"/>
  <c r="AI348" i="20"/>
  <c r="AI403" i="20"/>
  <c r="AI338" i="20"/>
  <c r="AI364" i="20"/>
  <c r="AI344" i="20"/>
  <c r="AI481" i="20"/>
  <c r="AI472" i="20"/>
  <c r="AI399" i="20"/>
  <c r="AI468" i="20"/>
  <c r="AI459" i="20"/>
  <c r="AI373" i="20"/>
  <c r="AI307" i="20"/>
  <c r="AI327" i="20"/>
  <c r="AI238" i="20"/>
  <c r="AI236" i="20"/>
  <c r="AI331" i="20"/>
  <c r="AI335" i="20"/>
  <c r="AI243" i="20"/>
  <c r="AI424" i="20"/>
  <c r="AI334" i="20"/>
  <c r="AI455" i="20"/>
  <c r="AI483" i="20"/>
  <c r="AI278" i="20"/>
  <c r="AI303" i="20"/>
  <c r="AI463" i="20"/>
  <c r="AI396" i="20"/>
  <c r="AI231" i="20"/>
  <c r="AI368" i="20"/>
  <c r="AI311" i="20"/>
  <c r="AI446" i="20"/>
  <c r="AI415" i="20"/>
  <c r="AI435" i="20"/>
  <c r="AI299" i="20"/>
  <c r="AI447" i="20"/>
  <c r="AI289" i="20"/>
  <c r="AI295" i="20"/>
  <c r="AI475" i="20"/>
  <c r="AI242" i="20"/>
  <c r="AI359" i="20"/>
  <c r="AI477" i="20"/>
  <c r="AI437" i="20"/>
  <c r="AI247" i="20"/>
  <c r="AI240" i="20"/>
  <c r="AI254" i="20"/>
  <c r="AI274" i="20"/>
  <c r="AI263" i="20"/>
  <c r="AI389" i="20"/>
  <c r="AI270" i="20"/>
  <c r="AI378" i="20"/>
  <c r="AI332" i="20"/>
  <c r="AI356" i="20"/>
  <c r="AI330" i="20"/>
  <c r="AI315" i="20"/>
  <c r="AI252" i="20"/>
  <c r="AI294" i="20"/>
  <c r="AI266" i="20"/>
  <c r="AI426" i="20"/>
  <c r="AI349" i="20"/>
  <c r="AI208" i="20"/>
  <c r="AI224" i="20"/>
  <c r="AI200" i="20"/>
  <c r="AI219" i="20"/>
  <c r="AI265" i="20"/>
  <c r="AI405" i="20"/>
  <c r="AI476" i="20"/>
  <c r="AI272" i="20"/>
  <c r="AI314" i="20"/>
  <c r="AI362" i="20"/>
  <c r="AI204" i="20"/>
  <c r="AI216" i="20"/>
  <c r="AI285" i="20"/>
  <c r="AI268" i="20"/>
  <c r="AI261" i="20"/>
  <c r="AI259" i="20"/>
  <c r="AI237" i="20"/>
  <c r="AI256" i="20"/>
  <c r="AI209" i="20"/>
  <c r="AI225" i="20"/>
  <c r="AI207" i="20"/>
  <c r="AI291" i="20"/>
  <c r="AI469" i="20"/>
  <c r="AI326" i="20"/>
  <c r="AI420" i="20"/>
  <c r="AI267" i="20"/>
  <c r="AI288" i="20"/>
  <c r="AI280" i="20"/>
  <c r="AI245" i="20"/>
  <c r="AI214" i="20"/>
  <c r="AI210" i="20"/>
  <c r="AI310" i="20"/>
  <c r="AI339" i="20"/>
  <c r="AI318" i="20"/>
  <c r="AI354" i="20"/>
  <c r="AI248" i="20"/>
  <c r="AI286" i="20"/>
  <c r="AI397" i="20"/>
  <c r="AI202" i="20"/>
  <c r="AI367" i="20"/>
  <c r="AI461" i="20"/>
  <c r="AI358" i="20"/>
  <c r="AI222" i="20"/>
  <c r="AI235" i="20"/>
  <c r="AI221" i="20"/>
  <c r="AI232" i="20"/>
  <c r="AI306" i="20"/>
  <c r="AI220" i="20"/>
  <c r="AI206" i="20"/>
  <c r="AI410" i="20"/>
  <c r="AI205" i="20"/>
  <c r="AI287" i="20"/>
  <c r="AI241" i="20"/>
  <c r="AI474" i="20"/>
  <c r="AI412" i="20"/>
  <c r="AI347" i="20"/>
  <c r="AI391" i="20"/>
  <c r="AI213" i="20"/>
  <c r="AI203" i="20"/>
  <c r="AI404" i="20"/>
  <c r="AI275" i="20"/>
  <c r="AI365" i="20"/>
  <c r="AI351" i="20"/>
  <c r="AI230" i="20"/>
  <c r="AI223" i="20"/>
  <c r="AI345" i="20"/>
  <c r="AI409" i="20"/>
  <c r="AI229" i="20"/>
  <c r="AI390" i="20"/>
  <c r="AI357" i="20"/>
  <c r="AI499" i="20"/>
  <c r="AI226" i="20"/>
  <c r="AI246" i="20"/>
  <c r="AI346" i="20"/>
  <c r="AI328" i="20"/>
  <c r="AI465" i="20"/>
  <c r="AI337" i="20"/>
  <c r="AI353" i="20"/>
  <c r="AI343" i="20"/>
  <c r="AI382" i="20"/>
  <c r="AI371" i="20"/>
  <c r="AI218" i="20"/>
  <c r="AI284" i="20"/>
  <c r="AI296" i="20"/>
  <c r="AI329" i="20"/>
  <c r="AI212" i="20"/>
  <c r="AI258" i="20"/>
  <c r="AI377" i="20"/>
  <c r="AI386" i="20"/>
  <c r="AI211" i="20"/>
  <c r="AI308" i="20"/>
  <c r="AI233" i="20"/>
  <c r="AI309" i="20"/>
  <c r="AI305" i="20"/>
  <c r="AI277" i="20"/>
  <c r="AI297" i="20"/>
  <c r="AI257" i="20"/>
  <c r="AI262" i="20"/>
  <c r="AI273" i="20"/>
  <c r="AI321" i="20"/>
  <c r="AI432" i="20"/>
  <c r="AI423" i="20"/>
  <c r="AI498" i="20"/>
  <c r="AI493" i="20"/>
  <c r="AI374" i="20"/>
  <c r="AI414" i="20"/>
  <c r="AI293" i="20"/>
  <c r="AI217" i="20"/>
  <c r="AI470" i="20"/>
  <c r="AI471" i="20"/>
  <c r="AI290" i="20"/>
  <c r="AI466" i="20"/>
  <c r="AI401" i="20"/>
  <c r="AI271" i="20"/>
  <c r="AI458" i="20"/>
  <c r="AI464" i="20"/>
  <c r="AI253" i="20"/>
  <c r="AI269" i="20"/>
  <c r="AI427" i="20"/>
  <c r="AI479" i="20"/>
  <c r="AI406" i="20"/>
  <c r="AI443" i="20"/>
  <c r="AI283" i="20"/>
  <c r="AI416" i="20"/>
  <c r="AI497" i="20"/>
  <c r="AI422" i="20"/>
  <c r="AI445" i="20"/>
  <c r="AI490" i="20"/>
  <c r="AI430" i="20"/>
  <c r="AI438" i="20"/>
  <c r="AI408" i="20"/>
  <c r="AI313" i="20"/>
  <c r="AI400" i="20"/>
  <c r="AI487" i="20"/>
  <c r="AI312" i="20"/>
  <c r="AI341" i="20"/>
  <c r="AI418" i="20"/>
  <c r="AI395" i="20"/>
  <c r="AI449" i="20"/>
  <c r="AI456" i="20"/>
  <c r="AI436" i="20"/>
  <c r="AI417" i="20"/>
  <c r="AI448" i="20"/>
  <c r="AI394" i="20"/>
  <c r="AI227" i="20"/>
  <c r="AI440" i="20"/>
  <c r="AI398" i="20"/>
  <c r="AI361" i="20"/>
  <c r="AI379" i="20"/>
  <c r="AI381" i="20"/>
  <c r="AI336" i="20"/>
  <c r="AI486" i="20"/>
  <c r="AI419" i="20"/>
  <c r="AI478" i="20"/>
  <c r="AI494" i="20"/>
  <c r="AI434" i="20"/>
  <c r="AI316" i="20"/>
  <c r="AI387" i="20"/>
  <c r="AI453" i="20"/>
  <c r="AI375" i="20"/>
  <c r="AI281" i="20"/>
  <c r="AI428" i="20"/>
  <c r="AI383" i="20"/>
  <c r="AI333" i="20"/>
  <c r="AI370" i="20"/>
  <c r="AI250" i="20"/>
  <c r="AI393" i="20"/>
  <c r="AI495" i="20"/>
  <c r="AI276" i="20"/>
  <c r="AI249" i="20"/>
  <c r="AI489" i="20"/>
  <c r="AI304" i="20"/>
  <c r="AI485" i="20"/>
  <c r="AI300" i="20"/>
  <c r="AI462" i="20"/>
  <c r="AI454" i="20"/>
  <c r="AI421" i="20"/>
  <c r="AI385" i="20"/>
  <c r="AI482" i="20"/>
  <c r="AI363" i="20"/>
  <c r="AI355" i="20"/>
  <c r="AI441" i="20"/>
  <c r="AI320" i="20"/>
  <c r="AI491" i="20"/>
  <c r="AI460" i="20"/>
  <c r="AI301" i="20"/>
  <c r="AI451" i="20"/>
  <c r="AI413" i="20"/>
  <c r="AI402" i="20"/>
  <c r="AI325" i="20"/>
  <c r="AI317" i="20"/>
  <c r="AI195" i="20"/>
  <c r="AI102" i="20"/>
  <c r="AI42" i="20"/>
  <c r="AI193" i="20"/>
  <c r="AI191" i="20"/>
  <c r="AI83" i="20"/>
  <c r="AI18" i="20"/>
  <c r="AI36" i="20"/>
  <c r="AI124" i="20"/>
  <c r="AI150" i="20"/>
  <c r="AI99" i="20"/>
  <c r="AI35" i="20"/>
  <c r="AI170" i="20"/>
  <c r="AI56" i="20"/>
  <c r="AI176" i="20"/>
  <c r="AI127" i="20"/>
  <c r="AI134" i="20"/>
  <c r="AI198" i="20"/>
  <c r="AI171" i="20"/>
  <c r="AI52" i="20"/>
  <c r="AI183" i="20"/>
  <c r="AI123" i="20"/>
  <c r="AI10" i="20"/>
  <c r="AI57" i="20"/>
  <c r="AI154" i="20"/>
  <c r="AI40" i="20"/>
  <c r="AI120" i="20"/>
  <c r="AI101" i="20"/>
  <c r="AI34" i="20"/>
  <c r="AI185" i="20"/>
  <c r="AI182" i="20"/>
  <c r="AI81" i="20"/>
  <c r="AI138" i="20"/>
  <c r="AI155" i="20"/>
  <c r="AI55" i="20"/>
  <c r="AI197" i="20"/>
  <c r="AI109" i="20"/>
  <c r="AI88" i="20"/>
  <c r="AI30" i="20"/>
  <c r="AI32" i="20"/>
  <c r="AI117" i="20"/>
  <c r="AI144" i="20"/>
  <c r="AI54" i="20"/>
  <c r="AI41" i="20"/>
  <c r="AI46" i="20"/>
  <c r="AI157" i="20"/>
  <c r="AI13" i="20"/>
  <c r="AI85" i="20"/>
  <c r="AI84" i="20"/>
  <c r="AI68" i="20"/>
  <c r="AI179" i="20"/>
  <c r="AI74" i="20"/>
  <c r="AI158" i="20"/>
  <c r="AI152" i="20"/>
  <c r="AI122" i="20"/>
  <c r="AI77" i="20"/>
  <c r="AI105" i="20"/>
  <c r="AI71" i="20"/>
  <c r="AI151" i="20"/>
  <c r="AI177" i="20"/>
  <c r="AI7" i="20"/>
  <c r="AI47" i="20"/>
  <c r="AI129" i="20"/>
  <c r="AI168" i="20"/>
  <c r="AI96" i="20"/>
  <c r="AI132" i="20"/>
  <c r="AI6" i="20"/>
  <c r="AI148" i="20"/>
  <c r="AI119" i="20"/>
  <c r="AI44" i="20"/>
  <c r="AI187" i="20"/>
  <c r="AI59" i="20"/>
  <c r="AI169" i="20"/>
  <c r="AI135" i="20"/>
  <c r="AI196" i="20"/>
  <c r="AI8" i="20"/>
  <c r="AI58" i="20"/>
  <c r="AI31" i="20"/>
  <c r="AI146" i="20"/>
  <c r="AI79" i="20"/>
  <c r="AI70" i="20"/>
  <c r="AI82" i="20"/>
  <c r="AI65" i="20"/>
  <c r="AI72" i="20"/>
  <c r="AI140" i="20"/>
  <c r="AI43" i="20"/>
  <c r="AI97" i="20"/>
  <c r="AI66" i="20"/>
  <c r="AI113" i="20"/>
  <c r="AI142" i="20"/>
  <c r="AI53" i="20"/>
  <c r="AI126" i="20"/>
  <c r="AI48" i="20"/>
  <c r="AI125" i="20"/>
  <c r="AI180" i="20"/>
  <c r="AI139" i="20"/>
  <c r="AI45" i="20"/>
  <c r="AI121" i="20"/>
  <c r="AI20" i="20"/>
  <c r="AI103" i="20"/>
  <c r="AI73" i="20"/>
  <c r="AI161" i="20"/>
  <c r="AI141" i="20"/>
  <c r="AI115" i="20"/>
  <c r="AI175" i="20"/>
  <c r="AI181" i="20"/>
  <c r="AI147" i="20"/>
  <c r="AI112" i="20"/>
  <c r="AI190" i="20"/>
  <c r="AI62" i="20"/>
  <c r="AI80" i="20"/>
  <c r="AI90" i="20"/>
  <c r="AI110" i="20"/>
  <c r="AI133" i="20"/>
  <c r="AI114" i="20"/>
  <c r="AI172" i="20"/>
  <c r="AI106" i="20"/>
  <c r="AI49" i="20"/>
  <c r="AI104" i="20"/>
  <c r="AI50" i="20"/>
  <c r="AI27" i="20"/>
  <c r="AI163" i="20"/>
  <c r="AI153" i="20"/>
  <c r="AI60" i="20"/>
  <c r="AI164" i="20"/>
  <c r="AI199" i="20"/>
  <c r="AI98" i="20"/>
  <c r="AI186" i="20"/>
  <c r="AI136" i="20"/>
  <c r="AI165" i="20"/>
  <c r="AI37" i="20"/>
  <c r="AI192" i="20"/>
  <c r="AI92" i="20"/>
  <c r="AI23" i="20"/>
  <c r="AI118" i="20"/>
  <c r="AI93" i="20"/>
  <c r="AI14" i="20"/>
  <c r="AI156" i="20"/>
  <c r="AI160" i="20"/>
  <c r="AI130" i="20"/>
  <c r="AI107" i="20"/>
  <c r="AI22" i="20"/>
  <c r="AI26" i="20"/>
  <c r="AI189" i="20"/>
  <c r="AI95" i="20"/>
  <c r="AI16" i="20"/>
  <c r="AI61" i="20"/>
  <c r="AI162" i="20"/>
  <c r="AI91" i="20"/>
  <c r="AI188" i="20"/>
  <c r="AI76" i="20"/>
  <c r="AI21" i="20"/>
  <c r="AI174" i="20"/>
  <c r="AI25" i="20"/>
  <c r="AI116" i="20"/>
  <c r="AI17" i="20"/>
  <c r="AI78" i="20"/>
  <c r="AI15" i="20"/>
  <c r="AI69" i="20"/>
  <c r="AI145" i="20"/>
  <c r="AI67" i="20"/>
  <c r="AI149" i="20"/>
  <c r="AI28" i="20"/>
  <c r="AI143" i="20"/>
  <c r="AI11" i="20"/>
  <c r="AI159" i="20"/>
  <c r="AI131" i="20"/>
  <c r="AI184" i="20"/>
  <c r="AI194" i="20"/>
  <c r="AI51" i="20"/>
  <c r="AI89" i="20"/>
  <c r="AI86" i="20"/>
  <c r="AI128" i="20"/>
  <c r="AI166" i="20"/>
  <c r="AI9" i="20"/>
  <c r="AI39" i="20"/>
  <c r="AI12" i="20"/>
  <c r="AI29" i="20"/>
  <c r="AI100" i="20"/>
  <c r="AI33" i="20"/>
  <c r="AI87" i="20"/>
  <c r="AI64" i="20"/>
  <c r="AI75" i="20"/>
  <c r="AI173" i="20"/>
  <c r="AI178" i="20"/>
  <c r="AI108" i="20"/>
  <c r="AI167" i="20"/>
  <c r="AI111" i="20"/>
  <c r="AI38" i="20"/>
  <c r="AI94" i="20"/>
  <c r="AI137" i="20"/>
  <c r="AI19" i="20"/>
  <c r="AI24" i="20"/>
  <c r="AI63" i="20"/>
  <c r="CT280" i="22" l="1"/>
  <c r="CT193" i="23"/>
  <c r="BL4" i="21"/>
  <c r="BL4" i="23"/>
  <c r="BL4" i="22"/>
  <c r="BM3" i="3"/>
  <c r="AJ4" i="20"/>
  <c r="AJ201" i="20"/>
  <c r="AJ215" i="20"/>
  <c r="AJ342" i="20"/>
  <c r="AJ357" i="20"/>
  <c r="AJ456" i="20"/>
  <c r="AJ476" i="20"/>
  <c r="AJ362" i="20"/>
  <c r="AJ350" i="20"/>
  <c r="AJ380" i="20"/>
  <c r="AJ428" i="20"/>
  <c r="AJ410" i="20"/>
  <c r="AJ267" i="20"/>
  <c r="AJ352" i="20"/>
  <c r="AJ403" i="20"/>
  <c r="AJ361" i="20"/>
  <c r="AJ278" i="20"/>
  <c r="AJ375" i="20"/>
  <c r="AJ287" i="20"/>
  <c r="AJ294" i="20"/>
  <c r="AJ307" i="20"/>
  <c r="AJ268" i="20"/>
  <c r="AJ282" i="20"/>
  <c r="AJ311" i="20"/>
  <c r="AJ473" i="20"/>
  <c r="AJ384" i="20"/>
  <c r="AJ442" i="20"/>
  <c r="AJ406" i="20"/>
  <c r="AJ480" i="20"/>
  <c r="AJ371" i="20"/>
  <c r="AJ286" i="20"/>
  <c r="AJ446" i="20"/>
  <c r="AJ346" i="20"/>
  <c r="AJ402" i="20"/>
  <c r="AJ387" i="20"/>
  <c r="AJ396" i="20"/>
  <c r="AJ487" i="20"/>
  <c r="AJ471" i="20"/>
  <c r="AJ392" i="20"/>
  <c r="AJ283" i="20"/>
  <c r="AJ394" i="20"/>
  <c r="AJ439" i="20"/>
  <c r="AJ386" i="20"/>
  <c r="AJ291" i="20"/>
  <c r="AJ450" i="20"/>
  <c r="AJ319" i="20"/>
  <c r="AJ296" i="20"/>
  <c r="AJ315" i="20"/>
  <c r="AJ365" i="20"/>
  <c r="AJ455" i="20"/>
  <c r="AJ345" i="20"/>
  <c r="AJ477" i="20"/>
  <c r="AJ388" i="20"/>
  <c r="AJ284" i="20"/>
  <c r="AJ414" i="20"/>
  <c r="AJ435" i="20"/>
  <c r="AJ431" i="20"/>
  <c r="AJ468" i="20"/>
  <c r="AJ469" i="20"/>
  <c r="AJ366" i="20"/>
  <c r="AJ238" i="20"/>
  <c r="AJ379" i="20"/>
  <c r="AJ254" i="20"/>
  <c r="AJ277" i="20"/>
  <c r="AJ310" i="20"/>
  <c r="AJ243" i="20"/>
  <c r="AJ360" i="20"/>
  <c r="AJ358" i="20"/>
  <c r="AJ463" i="20"/>
  <c r="AJ483" i="20"/>
  <c r="AJ349" i="20"/>
  <c r="AJ327" i="20"/>
  <c r="AJ390" i="20"/>
  <c r="AJ376" i="20"/>
  <c r="AJ407" i="20"/>
  <c r="AJ266" i="20"/>
  <c r="AJ255" i="20"/>
  <c r="AJ288" i="20"/>
  <c r="AJ378" i="20"/>
  <c r="AJ372" i="20"/>
  <c r="AJ481" i="20"/>
  <c r="AJ200" i="20"/>
  <c r="AJ472" i="20"/>
  <c r="AJ460" i="20"/>
  <c r="AJ367" i="20"/>
  <c r="AJ235" i="20"/>
  <c r="AJ281" i="20"/>
  <c r="AJ249" i="20"/>
  <c r="AJ260" i="20"/>
  <c r="AJ369" i="20"/>
  <c r="AJ355" i="20"/>
  <c r="AJ222" i="20"/>
  <c r="AJ426" i="20"/>
  <c r="AJ221" i="20"/>
  <c r="AJ306" i="20"/>
  <c r="AJ228" i="20"/>
  <c r="AJ225" i="20"/>
  <c r="AJ211" i="20"/>
  <c r="AJ242" i="20"/>
  <c r="AJ395" i="20"/>
  <c r="AJ292" i="20"/>
  <c r="AJ270" i="20"/>
  <c r="AJ356" i="20"/>
  <c r="AJ258" i="20"/>
  <c r="AJ340" i="20"/>
  <c r="AJ264" i="20"/>
  <c r="AJ295" i="20"/>
  <c r="AJ240" i="20"/>
  <c r="AJ303" i="20"/>
  <c r="AJ219" i="20"/>
  <c r="AJ256" i="20"/>
  <c r="AJ203" i="20"/>
  <c r="AJ419" i="20"/>
  <c r="AJ467" i="20"/>
  <c r="AJ420" i="20"/>
  <c r="AJ464" i="20"/>
  <c r="AJ261" i="20"/>
  <c r="AJ354" i="20"/>
  <c r="AJ330" i="20"/>
  <c r="AJ259" i="20"/>
  <c r="AJ334" i="20"/>
  <c r="AJ323" i="20"/>
  <c r="AJ312" i="20"/>
  <c r="AJ297" i="20"/>
  <c r="AJ328" i="20"/>
  <c r="AJ429" i="20"/>
  <c r="AJ298" i="20"/>
  <c r="AJ399" i="20"/>
  <c r="AJ251" i="20"/>
  <c r="AJ239" i="20"/>
  <c r="AJ424" i="20"/>
  <c r="AJ391" i="20"/>
  <c r="AJ377" i="20"/>
  <c r="AJ368" i="20"/>
  <c r="AJ317" i="20"/>
  <c r="AJ466" i="20"/>
  <c r="AJ272" i="20"/>
  <c r="AJ276" i="20"/>
  <c r="AJ214" i="20"/>
  <c r="AJ246" i="20"/>
  <c r="AJ490" i="20"/>
  <c r="AJ265" i="20"/>
  <c r="AJ320" i="20"/>
  <c r="AJ415" i="20"/>
  <c r="AJ382" i="20"/>
  <c r="AJ231" i="20"/>
  <c r="AJ305" i="20"/>
  <c r="AJ290" i="20"/>
  <c r="AJ338" i="20"/>
  <c r="AJ206" i="20"/>
  <c r="AJ233" i="20"/>
  <c r="AJ274" i="20"/>
  <c r="AJ208" i="20"/>
  <c r="AJ245" i="20"/>
  <c r="AJ459" i="20"/>
  <c r="AJ304" i="20"/>
  <c r="AJ443" i="20"/>
  <c r="AJ325" i="20"/>
  <c r="AJ247" i="20"/>
  <c r="AJ353" i="20"/>
  <c r="AJ411" i="20"/>
  <c r="AJ263" i="20"/>
  <c r="AJ232" i="20"/>
  <c r="AJ405" i="20"/>
  <c r="AJ299" i="20"/>
  <c r="AJ213" i="20"/>
  <c r="AJ398" i="20"/>
  <c r="AJ326" i="20"/>
  <c r="AJ341" i="20"/>
  <c r="AJ474" i="20"/>
  <c r="AJ210" i="20"/>
  <c r="AJ217" i="20"/>
  <c r="AJ220" i="20"/>
  <c r="AJ308" i="20"/>
  <c r="AJ226" i="20"/>
  <c r="AJ383" i="20"/>
  <c r="AJ313" i="20"/>
  <c r="AJ250" i="20"/>
  <c r="AJ389" i="20"/>
  <c r="AJ212" i="20"/>
  <c r="AJ244" i="20"/>
  <c r="AJ337" i="20"/>
  <c r="AJ470" i="20"/>
  <c r="AJ314" i="20"/>
  <c r="AJ486" i="20"/>
  <c r="AJ485" i="20"/>
  <c r="AJ241" i="20"/>
  <c r="AJ332" i="20"/>
  <c r="AJ218" i="20"/>
  <c r="AJ484" i="20"/>
  <c r="AJ475" i="20"/>
  <c r="AJ499" i="20"/>
  <c r="AJ223" i="20"/>
  <c r="AJ253" i="20"/>
  <c r="AJ331" i="20"/>
  <c r="AJ309" i="20"/>
  <c r="AJ322" i="20"/>
  <c r="AJ236" i="20"/>
  <c r="AJ248" i="20"/>
  <c r="AJ413" i="20"/>
  <c r="AJ224" i="20"/>
  <c r="AJ234" i="20"/>
  <c r="AJ230" i="20"/>
  <c r="AJ289" i="20"/>
  <c r="AJ316" i="20"/>
  <c r="AJ252" i="20"/>
  <c r="AJ257" i="20"/>
  <c r="AJ227" i="20"/>
  <c r="AJ216" i="20"/>
  <c r="AJ422" i="20"/>
  <c r="AJ370" i="20"/>
  <c r="AJ339" i="20"/>
  <c r="AJ465" i="20"/>
  <c r="AJ343" i="20"/>
  <c r="AJ436" i="20"/>
  <c r="AJ432" i="20"/>
  <c r="AJ279" i="20"/>
  <c r="AJ269" i="20"/>
  <c r="AJ209" i="20"/>
  <c r="AJ335" i="20"/>
  <c r="AJ445" i="20"/>
  <c r="AJ423" i="20"/>
  <c r="AJ207" i="20"/>
  <c r="AJ321" i="20"/>
  <c r="AJ457" i="20"/>
  <c r="AJ447" i="20"/>
  <c r="AJ451" i="20"/>
  <c r="AJ205" i="20"/>
  <c r="AJ285" i="20"/>
  <c r="AJ491" i="20"/>
  <c r="AJ404" i="20"/>
  <c r="AJ300" i="20"/>
  <c r="AJ324" i="20"/>
  <c r="AJ500" i="20"/>
  <c r="AJ373" i="20"/>
  <c r="AJ438" i="20"/>
  <c r="AJ393" i="20"/>
  <c r="AJ409" i="20"/>
  <c r="AJ318" i="20"/>
  <c r="AJ418" i="20"/>
  <c r="AJ462" i="20"/>
  <c r="AJ280" i="20"/>
  <c r="AJ449" i="20"/>
  <c r="AJ494" i="20"/>
  <c r="AJ363" i="20"/>
  <c r="AJ454" i="20"/>
  <c r="AJ204" i="20"/>
  <c r="AJ347" i="20"/>
  <c r="AJ425" i="20"/>
  <c r="AJ333" i="20"/>
  <c r="AJ492" i="20"/>
  <c r="AJ293" i="20"/>
  <c r="AJ344" i="20"/>
  <c r="AJ273" i="20"/>
  <c r="AJ493" i="20"/>
  <c r="AJ427" i="20"/>
  <c r="AJ408" i="20"/>
  <c r="AJ417" i="20"/>
  <c r="AJ430" i="20"/>
  <c r="AJ336" i="20"/>
  <c r="AJ448" i="20"/>
  <c r="AJ329" i="20"/>
  <c r="AJ440" i="20"/>
  <c r="AJ478" i="20"/>
  <c r="AJ453" i="20"/>
  <c r="AJ416" i="20"/>
  <c r="AJ496" i="20"/>
  <c r="AJ437" i="20"/>
  <c r="AJ444" i="20"/>
  <c r="AJ397" i="20"/>
  <c r="AJ488" i="20"/>
  <c r="AJ461" i="20"/>
  <c r="AJ498" i="20"/>
  <c r="AJ271" i="20"/>
  <c r="AJ458" i="20"/>
  <c r="AJ433" i="20"/>
  <c r="AJ262" i="20"/>
  <c r="AJ302" i="20"/>
  <c r="AJ495" i="20"/>
  <c r="AJ400" i="20"/>
  <c r="AJ229" i="20"/>
  <c r="AJ351" i="20"/>
  <c r="AJ401" i="20"/>
  <c r="AJ434" i="20"/>
  <c r="AJ479" i="20"/>
  <c r="AJ237" i="20"/>
  <c r="AJ275" i="20"/>
  <c r="AJ301" i="20"/>
  <c r="AJ452" i="20"/>
  <c r="AJ421" i="20"/>
  <c r="AJ497" i="20"/>
  <c r="AJ441" i="20"/>
  <c r="AJ202" i="20"/>
  <c r="AJ348" i="20"/>
  <c r="AJ482" i="20"/>
  <c r="AJ364" i="20"/>
  <c r="AJ381" i="20"/>
  <c r="AJ359" i="20"/>
  <c r="AJ489" i="20"/>
  <c r="AJ374" i="20"/>
  <c r="AJ412" i="20"/>
  <c r="AJ385" i="20"/>
  <c r="AJ140" i="20"/>
  <c r="AJ107" i="20"/>
  <c r="AJ14" i="20"/>
  <c r="AJ132" i="20"/>
  <c r="AJ44" i="20"/>
  <c r="AJ8" i="20"/>
  <c r="AJ78" i="20"/>
  <c r="AJ113" i="20"/>
  <c r="AJ74" i="20"/>
  <c r="AJ198" i="20"/>
  <c r="AJ147" i="20"/>
  <c r="AJ94" i="20"/>
  <c r="AJ71" i="20"/>
  <c r="AJ115" i="20"/>
  <c r="AJ144" i="20"/>
  <c r="AJ130" i="20"/>
  <c r="AJ156" i="20"/>
  <c r="AJ45" i="20"/>
  <c r="AJ143" i="20"/>
  <c r="AJ170" i="20"/>
  <c r="AJ179" i="20"/>
  <c r="AJ114" i="20"/>
  <c r="AJ119" i="20"/>
  <c r="AJ121" i="20"/>
  <c r="AJ43" i="20"/>
  <c r="AJ98" i="20"/>
  <c r="AJ118" i="20"/>
  <c r="AJ134" i="20"/>
  <c r="AJ87" i="20"/>
  <c r="AJ15" i="20"/>
  <c r="AJ17" i="20"/>
  <c r="AJ68" i="20"/>
  <c r="AJ116" i="20"/>
  <c r="AJ145" i="20"/>
  <c r="AJ180" i="20"/>
  <c r="AJ146" i="20"/>
  <c r="AJ84" i="20"/>
  <c r="AJ13" i="20"/>
  <c r="AJ128" i="20"/>
  <c r="AJ82" i="20"/>
  <c r="AJ34" i="20"/>
  <c r="AJ54" i="20"/>
  <c r="AJ6" i="20"/>
  <c r="AJ187" i="20"/>
  <c r="AJ46" i="20"/>
  <c r="AJ197" i="20"/>
  <c r="AJ139" i="20"/>
  <c r="AJ18" i="20"/>
  <c r="AJ61" i="20"/>
  <c r="AJ138" i="20"/>
  <c r="AJ151" i="20"/>
  <c r="AJ33" i="20"/>
  <c r="AJ99" i="20"/>
  <c r="AJ11" i="20"/>
  <c r="AJ48" i="20"/>
  <c r="AJ149" i="20"/>
  <c r="AJ108" i="20"/>
  <c r="AJ104" i="20"/>
  <c r="AJ60" i="20"/>
  <c r="AJ50" i="20"/>
  <c r="AJ183" i="20"/>
  <c r="AJ29" i="20"/>
  <c r="AJ31" i="20"/>
  <c r="AJ186" i="20"/>
  <c r="AJ178" i="20"/>
  <c r="AJ19" i="20"/>
  <c r="AJ166" i="20"/>
  <c r="AJ79" i="20"/>
  <c r="AJ110" i="20"/>
  <c r="AJ52" i="20"/>
  <c r="AJ100" i="20"/>
  <c r="AJ117" i="20"/>
  <c r="AJ163" i="20"/>
  <c r="AJ39" i="20"/>
  <c r="AJ89" i="20"/>
  <c r="AJ123" i="20"/>
  <c r="AJ56" i="20"/>
  <c r="AJ22" i="20"/>
  <c r="AJ83" i="20"/>
  <c r="AJ131" i="20"/>
  <c r="AJ124" i="20"/>
  <c r="AJ102" i="20"/>
  <c r="AJ157" i="20"/>
  <c r="AJ92" i="20"/>
  <c r="AJ122" i="20"/>
  <c r="AJ127" i="20"/>
  <c r="AJ88" i="20"/>
  <c r="AJ65" i="20"/>
  <c r="AJ194" i="20"/>
  <c r="AJ10" i="20"/>
  <c r="AJ167" i="20"/>
  <c r="AJ103" i="20"/>
  <c r="AJ70" i="20"/>
  <c r="AJ112" i="20"/>
  <c r="AJ81" i="20"/>
  <c r="AJ101" i="20"/>
  <c r="AJ188" i="20"/>
  <c r="AJ176" i="20"/>
  <c r="AJ37" i="20"/>
  <c r="AJ150" i="20"/>
  <c r="AJ191" i="20"/>
  <c r="AJ42" i="20"/>
  <c r="AJ55" i="20"/>
  <c r="AJ57" i="20"/>
  <c r="AJ165" i="20"/>
  <c r="AJ164" i="20"/>
  <c r="AJ95" i="20"/>
  <c r="AJ171" i="20"/>
  <c r="AJ125" i="20"/>
  <c r="AJ109" i="20"/>
  <c r="AJ141" i="20"/>
  <c r="AJ161" i="20"/>
  <c r="AJ192" i="20"/>
  <c r="AJ96" i="20"/>
  <c r="AJ106" i="20"/>
  <c r="AJ177" i="20"/>
  <c r="AJ28" i="20"/>
  <c r="AJ77" i="20"/>
  <c r="AJ40" i="20"/>
  <c r="AJ160" i="20"/>
  <c r="AJ35" i="20"/>
  <c r="AJ59" i="20"/>
  <c r="AJ142" i="20"/>
  <c r="AJ120" i="20"/>
  <c r="AJ30" i="20"/>
  <c r="AJ162" i="20"/>
  <c r="AJ27" i="20"/>
  <c r="AJ51" i="20"/>
  <c r="AJ159" i="20"/>
  <c r="AJ152" i="20"/>
  <c r="AJ26" i="20"/>
  <c r="AJ80" i="20"/>
  <c r="AJ97" i="20"/>
  <c r="AJ72" i="20"/>
  <c r="AJ199" i="20"/>
  <c r="AJ196" i="20"/>
  <c r="AJ185" i="20"/>
  <c r="AJ69" i="20"/>
  <c r="AJ47" i="20"/>
  <c r="AJ73" i="20"/>
  <c r="AJ32" i="20"/>
  <c r="AJ154" i="20"/>
  <c r="AJ53" i="20"/>
  <c r="AJ12" i="20"/>
  <c r="AJ49" i="20"/>
  <c r="AJ148" i="20"/>
  <c r="AJ16" i="20"/>
  <c r="AJ136" i="20"/>
  <c r="AJ129" i="20"/>
  <c r="AJ126" i="20"/>
  <c r="AJ58" i="20"/>
  <c r="AJ85" i="20"/>
  <c r="AJ181" i="20"/>
  <c r="AJ155" i="20"/>
  <c r="AJ9" i="20"/>
  <c r="AJ169" i="20"/>
  <c r="AJ23" i="20"/>
  <c r="AJ21" i="20"/>
  <c r="AJ91" i="20"/>
  <c r="AJ24" i="20"/>
  <c r="AJ20" i="20"/>
  <c r="AJ62" i="20"/>
  <c r="AJ135" i="20"/>
  <c r="AJ173" i="20"/>
  <c r="AJ182" i="20"/>
  <c r="AJ111" i="20"/>
  <c r="AJ63" i="20"/>
  <c r="AJ195" i="20"/>
  <c r="AJ105" i="20"/>
  <c r="AJ193" i="20"/>
  <c r="AJ41" i="20"/>
  <c r="AJ25" i="20"/>
  <c r="AJ38" i="20"/>
  <c r="AJ76" i="20"/>
  <c r="AJ90" i="20"/>
  <c r="AJ64" i="20"/>
  <c r="AJ137" i="20"/>
  <c r="AJ174" i="20"/>
  <c r="AJ93" i="20"/>
  <c r="AJ153" i="20"/>
  <c r="AJ66" i="20"/>
  <c r="AJ36" i="20"/>
  <c r="AJ189" i="20"/>
  <c r="AJ172" i="20"/>
  <c r="AJ86" i="20"/>
  <c r="AJ75" i="20"/>
  <c r="AJ133" i="20"/>
  <c r="AJ190" i="20"/>
  <c r="AJ168" i="20"/>
  <c r="AJ7" i="20"/>
  <c r="AJ175" i="20"/>
  <c r="AJ158" i="20"/>
  <c r="AJ184" i="20"/>
  <c r="AJ67" i="20"/>
  <c r="BM3" i="21" l="1"/>
  <c r="BM3" i="23"/>
  <c r="BM3" i="22"/>
  <c r="BM4" i="3"/>
  <c r="AK4" i="20"/>
  <c r="AK201" i="20"/>
  <c r="AK215" i="20"/>
  <c r="AK402" i="20"/>
  <c r="AK337" i="20"/>
  <c r="AK456" i="20"/>
  <c r="AK476" i="20"/>
  <c r="AK310" i="20"/>
  <c r="AK295" i="20"/>
  <c r="AK460" i="20"/>
  <c r="AK414" i="20"/>
  <c r="AK446" i="20"/>
  <c r="AK364" i="20"/>
  <c r="AK326" i="20"/>
  <c r="AK395" i="20"/>
  <c r="AK298" i="20"/>
  <c r="AK361" i="20"/>
  <c r="AK254" i="20"/>
  <c r="AK334" i="20"/>
  <c r="AK483" i="20"/>
  <c r="AK471" i="20"/>
  <c r="AK464" i="20"/>
  <c r="AK459" i="20"/>
  <c r="AK380" i="20"/>
  <c r="AK344" i="20"/>
  <c r="AK492" i="20"/>
  <c r="AK420" i="20"/>
  <c r="AK379" i="20"/>
  <c r="AK224" i="20"/>
  <c r="AK424" i="20"/>
  <c r="AK246" i="20"/>
  <c r="AK338" i="20"/>
  <c r="AK271" i="20"/>
  <c r="AK387" i="20"/>
  <c r="AK484" i="20"/>
  <c r="AK455" i="20"/>
  <c r="AK453" i="20"/>
  <c r="AK419" i="20"/>
  <c r="AK479" i="20"/>
  <c r="AK247" i="20"/>
  <c r="AK441" i="20"/>
  <c r="AK488" i="20"/>
  <c r="AK487" i="20"/>
  <c r="AK482" i="20"/>
  <c r="AK450" i="20"/>
  <c r="AK403" i="20"/>
  <c r="AK323" i="20"/>
  <c r="AK439" i="20"/>
  <c r="AK407" i="20"/>
  <c r="AK319" i="20"/>
  <c r="AK368" i="20"/>
  <c r="AK383" i="20"/>
  <c r="AK349" i="20"/>
  <c r="AK348" i="20"/>
  <c r="AK442" i="20"/>
  <c r="AK388" i="20"/>
  <c r="AK291" i="20"/>
  <c r="AK500" i="20"/>
  <c r="AK372" i="20"/>
  <c r="AK287" i="20"/>
  <c r="AK376" i="20"/>
  <c r="AK423" i="20"/>
  <c r="AK322" i="20"/>
  <c r="AK209" i="20"/>
  <c r="AK314" i="20"/>
  <c r="AK211" i="20"/>
  <c r="AK270" i="20"/>
  <c r="AK491" i="20"/>
  <c r="AK468" i="20"/>
  <c r="AK447" i="20"/>
  <c r="AK428" i="20"/>
  <c r="AK375" i="20"/>
  <c r="AK250" i="20"/>
  <c r="AK384" i="20"/>
  <c r="AK480" i="20"/>
  <c r="AK228" i="20"/>
  <c r="AK396" i="20"/>
  <c r="AK267" i="20"/>
  <c r="AK259" i="20"/>
  <c r="AK302" i="20"/>
  <c r="AK467" i="20"/>
  <c r="AK226" i="20"/>
  <c r="AK255" i="20"/>
  <c r="AK260" i="20"/>
  <c r="AK412" i="20"/>
  <c r="AK232" i="20"/>
  <c r="AK435" i="20"/>
  <c r="AK475" i="20"/>
  <c r="AK357" i="20"/>
  <c r="AK436" i="20"/>
  <c r="AK415" i="20"/>
  <c r="AK225" i="20"/>
  <c r="AK367" i="20"/>
  <c r="AK288" i="20"/>
  <c r="AK290" i="20"/>
  <c r="AK276" i="20"/>
  <c r="AK203" i="20"/>
  <c r="AK454" i="20"/>
  <c r="AK202" i="20"/>
  <c r="AK359" i="20"/>
  <c r="AK282" i="20"/>
  <c r="AK318" i="20"/>
  <c r="AK472" i="20"/>
  <c r="AK360" i="20"/>
  <c r="AK399" i="20"/>
  <c r="AK277" i="20"/>
  <c r="AK315" i="20"/>
  <c r="AK216" i="20"/>
  <c r="AK234" i="20"/>
  <c r="AK327" i="20"/>
  <c r="AK238" i="20"/>
  <c r="AK205" i="20"/>
  <c r="AK392" i="20"/>
  <c r="AK496" i="20"/>
  <c r="AK356" i="20"/>
  <c r="AK429" i="20"/>
  <c r="AK330" i="20"/>
  <c r="AK212" i="20"/>
  <c r="AK264" i="20"/>
  <c r="AK217" i="20"/>
  <c r="AK285" i="20"/>
  <c r="AK358" i="20"/>
  <c r="AK219" i="20"/>
  <c r="AK369" i="20"/>
  <c r="AK377" i="20"/>
  <c r="AK355" i="20"/>
  <c r="AK300" i="20"/>
  <c r="AK262" i="20"/>
  <c r="AK244" i="20"/>
  <c r="AK416" i="20"/>
  <c r="AK240" i="20"/>
  <c r="AK365" i="20"/>
  <c r="AK268" i="20"/>
  <c r="AK241" i="20"/>
  <c r="AK354" i="20"/>
  <c r="AK406" i="20"/>
  <c r="AK391" i="20"/>
  <c r="AK371" i="20"/>
  <c r="AK242" i="20"/>
  <c r="AK284" i="20"/>
  <c r="AK297" i="20"/>
  <c r="AK351" i="20"/>
  <c r="AK204" i="20"/>
  <c r="AK398" i="20"/>
  <c r="AK258" i="20"/>
  <c r="AK345" i="20"/>
  <c r="AK445" i="20"/>
  <c r="AK352" i="20"/>
  <c r="AK495" i="20"/>
  <c r="AK239" i="20"/>
  <c r="AK243" i="20"/>
  <c r="AK275" i="20"/>
  <c r="AK292" i="20"/>
  <c r="AK227" i="20"/>
  <c r="AK269" i="20"/>
  <c r="AK206" i="20"/>
  <c r="AK274" i="20"/>
  <c r="AK426" i="20"/>
  <c r="AK257" i="20"/>
  <c r="AK462" i="20"/>
  <c r="AK499" i="20"/>
  <c r="AK410" i="20"/>
  <c r="AK438" i="20"/>
  <c r="AK333" i="20"/>
  <c r="AK311" i="20"/>
  <c r="AK411" i="20"/>
  <c r="AK279" i="20"/>
  <c r="AK223" i="20"/>
  <c r="AK306" i="20"/>
  <c r="AK353" i="20"/>
  <c r="AK231" i="20"/>
  <c r="AK230" i="20"/>
  <c r="AK283" i="20"/>
  <c r="AK307" i="20"/>
  <c r="AK221" i="20"/>
  <c r="AK256" i="20"/>
  <c r="AK378" i="20"/>
  <c r="AK208" i="20"/>
  <c r="AK235" i="20"/>
  <c r="AK272" i="20"/>
  <c r="AK200" i="20"/>
  <c r="AK443" i="20"/>
  <c r="AK233" i="20"/>
  <c r="AK293" i="20"/>
  <c r="AK281" i="20"/>
  <c r="AK248" i="20"/>
  <c r="AK393" i="20"/>
  <c r="AK218" i="20"/>
  <c r="AK309" i="20"/>
  <c r="AK385" i="20"/>
  <c r="AK289" i="20"/>
  <c r="AK434" i="20"/>
  <c r="AK413" i="20"/>
  <c r="AK440" i="20"/>
  <c r="AK366" i="20"/>
  <c r="AK477" i="20"/>
  <c r="AK245" i="20"/>
  <c r="AK325" i="20"/>
  <c r="AK452" i="20"/>
  <c r="AK463" i="20"/>
  <c r="AK418" i="20"/>
  <c r="AK313" i="20"/>
  <c r="AK273" i="20"/>
  <c r="AK296" i="20"/>
  <c r="AK340" i="20"/>
  <c r="AK266" i="20"/>
  <c r="AK481" i="20"/>
  <c r="AK213" i="20"/>
  <c r="AK308" i="20"/>
  <c r="AK251" i="20"/>
  <c r="AK299" i="20"/>
  <c r="AK343" i="20"/>
  <c r="AK382" i="20"/>
  <c r="AK214" i="20"/>
  <c r="AK263" i="20"/>
  <c r="AK237" i="20"/>
  <c r="AK280" i="20"/>
  <c r="AK331" i="20"/>
  <c r="AK229" i="20"/>
  <c r="AK408" i="20"/>
  <c r="AK400" i="20"/>
  <c r="AK498" i="20"/>
  <c r="AK265" i="20"/>
  <c r="AK249" i="20"/>
  <c r="AK363" i="20"/>
  <c r="AK469" i="20"/>
  <c r="AK341" i="20"/>
  <c r="AK486" i="20"/>
  <c r="AK339" i="20"/>
  <c r="AK494" i="20"/>
  <c r="AK409" i="20"/>
  <c r="AK401" i="20"/>
  <c r="AK431" i="20"/>
  <c r="AK433" i="20"/>
  <c r="AK405" i="20"/>
  <c r="AK328" i="20"/>
  <c r="AK362" i="20"/>
  <c r="AK478" i="20"/>
  <c r="AK490" i="20"/>
  <c r="AK461" i="20"/>
  <c r="AK386" i="20"/>
  <c r="AK370" i="20"/>
  <c r="AK421" i="20"/>
  <c r="AK342" i="20"/>
  <c r="AK432" i="20"/>
  <c r="AK210" i="20"/>
  <c r="AK294" i="20"/>
  <c r="AK236" i="20"/>
  <c r="AK437" i="20"/>
  <c r="AK470" i="20"/>
  <c r="AK397" i="20"/>
  <c r="AK458" i="20"/>
  <c r="AK489" i="20"/>
  <c r="AK422" i="20"/>
  <c r="AK301" i="20"/>
  <c r="AK336" i="20"/>
  <c r="AK493" i="20"/>
  <c r="AK451" i="20"/>
  <c r="AK324" i="20"/>
  <c r="AK303" i="20"/>
  <c r="AK474" i="20"/>
  <c r="AK321" i="20"/>
  <c r="AK304" i="20"/>
  <c r="AK316" i="20"/>
  <c r="AK347" i="20"/>
  <c r="AK485" i="20"/>
  <c r="AK427" i="20"/>
  <c r="AK374" i="20"/>
  <c r="AK278" i="20"/>
  <c r="AK430" i="20"/>
  <c r="AK373" i="20"/>
  <c r="AK346" i="20"/>
  <c r="AK350" i="20"/>
  <c r="AK320" i="20"/>
  <c r="AK457" i="20"/>
  <c r="AK394" i="20"/>
  <c r="AK335" i="20"/>
  <c r="AK466" i="20"/>
  <c r="AK220" i="20"/>
  <c r="AK390" i="20"/>
  <c r="AK317" i="20"/>
  <c r="AK252" i="20"/>
  <c r="AK417" i="20"/>
  <c r="AK312" i="20"/>
  <c r="AK404" i="20"/>
  <c r="AK425" i="20"/>
  <c r="AK449" i="20"/>
  <c r="AK389" i="20"/>
  <c r="AK222" i="20"/>
  <c r="AK381" i="20"/>
  <c r="AK448" i="20"/>
  <c r="AK444" i="20"/>
  <c r="AK329" i="20"/>
  <c r="AK286" i="20"/>
  <c r="AK253" i="20"/>
  <c r="AK305" i="20"/>
  <c r="AK465" i="20"/>
  <c r="AK332" i="20"/>
  <c r="AK207" i="20"/>
  <c r="AK473" i="20"/>
  <c r="AK261" i="20"/>
  <c r="AK497" i="20"/>
  <c r="AK132" i="20"/>
  <c r="AK138" i="20"/>
  <c r="AK177" i="20"/>
  <c r="AK103" i="20"/>
  <c r="AK73" i="20"/>
  <c r="AK124" i="20"/>
  <c r="AK113" i="20"/>
  <c r="AK89" i="20"/>
  <c r="AK34" i="20"/>
  <c r="AK161" i="20"/>
  <c r="AK24" i="20"/>
  <c r="AK120" i="20"/>
  <c r="AK115" i="20"/>
  <c r="AK134" i="20"/>
  <c r="AK47" i="20"/>
  <c r="AK114" i="20"/>
  <c r="AK55" i="20"/>
  <c r="AK46" i="20"/>
  <c r="AK197" i="20"/>
  <c r="AK174" i="20"/>
  <c r="AK91" i="20"/>
  <c r="AK108" i="20"/>
  <c r="AK122" i="20"/>
  <c r="AK187" i="20"/>
  <c r="AK86" i="20"/>
  <c r="AK12" i="20"/>
  <c r="AK94" i="20"/>
  <c r="AK106" i="20"/>
  <c r="AK142" i="20"/>
  <c r="AK191" i="20"/>
  <c r="AK150" i="20"/>
  <c r="AK88" i="20"/>
  <c r="AK109" i="20"/>
  <c r="AK16" i="20"/>
  <c r="AK182" i="20"/>
  <c r="AK175" i="20"/>
  <c r="AK128" i="20"/>
  <c r="AK152" i="20"/>
  <c r="AK137" i="20"/>
  <c r="AK92" i="20"/>
  <c r="AK170" i="20"/>
  <c r="AK19" i="20"/>
  <c r="AK119" i="20"/>
  <c r="AK22" i="20"/>
  <c r="AK96" i="20"/>
  <c r="AK123" i="20"/>
  <c r="AK146" i="20"/>
  <c r="AK168" i="20"/>
  <c r="AK80" i="20"/>
  <c r="AK194" i="20"/>
  <c r="AK195" i="20"/>
  <c r="AK112" i="20"/>
  <c r="AK41" i="20"/>
  <c r="AK149" i="20"/>
  <c r="AK30" i="20"/>
  <c r="AK54" i="20"/>
  <c r="AK27" i="20"/>
  <c r="AK64" i="20"/>
  <c r="AK184" i="20"/>
  <c r="AK39" i="20"/>
  <c r="AK153" i="20"/>
  <c r="AK160" i="20"/>
  <c r="AK79" i="20"/>
  <c r="AK155" i="20"/>
  <c r="AK74" i="20"/>
  <c r="AK52" i="20"/>
  <c r="AK136" i="20"/>
  <c r="AK76" i="20"/>
  <c r="AK61" i="20"/>
  <c r="AK20" i="20"/>
  <c r="AK178" i="20"/>
  <c r="AK100" i="20"/>
  <c r="AK181" i="20"/>
  <c r="AK151" i="20"/>
  <c r="AK62" i="20"/>
  <c r="AK63" i="20"/>
  <c r="AK97" i="20"/>
  <c r="AK59" i="20"/>
  <c r="AK133" i="20"/>
  <c r="AK117" i="20"/>
  <c r="AK99" i="20"/>
  <c r="AK131" i="20"/>
  <c r="AK110" i="20"/>
  <c r="AK148" i="20"/>
  <c r="AK186" i="20"/>
  <c r="AK189" i="20"/>
  <c r="AK164" i="20"/>
  <c r="AK48" i="20"/>
  <c r="AK58" i="20"/>
  <c r="AK154" i="20"/>
  <c r="AK23" i="20"/>
  <c r="AK18" i="20"/>
  <c r="AK17" i="20"/>
  <c r="AK70" i="20"/>
  <c r="AK111" i="20"/>
  <c r="AK118" i="20"/>
  <c r="AK192" i="20"/>
  <c r="AK7" i="20"/>
  <c r="AK107" i="20"/>
  <c r="AK104" i="20"/>
  <c r="AK38" i="20"/>
  <c r="AK147" i="20"/>
  <c r="AK40" i="20"/>
  <c r="AK102" i="20"/>
  <c r="AK32" i="20"/>
  <c r="AK28" i="20"/>
  <c r="AK156" i="20"/>
  <c r="AK21" i="20"/>
  <c r="AK162" i="20"/>
  <c r="AK171" i="20"/>
  <c r="AK95" i="20"/>
  <c r="AK43" i="20"/>
  <c r="AK51" i="20"/>
  <c r="AK101" i="20"/>
  <c r="AK35" i="20"/>
  <c r="AK105" i="20"/>
  <c r="AK116" i="20"/>
  <c r="AK143" i="20"/>
  <c r="AK130" i="20"/>
  <c r="AK65" i="20"/>
  <c r="AK84" i="20"/>
  <c r="AK81" i="20"/>
  <c r="AK75" i="20"/>
  <c r="AK9" i="20"/>
  <c r="AK159" i="20"/>
  <c r="AK139" i="20"/>
  <c r="AK29" i="20"/>
  <c r="AK60" i="20"/>
  <c r="AK85" i="20"/>
  <c r="AK127" i="20"/>
  <c r="AK82" i="20"/>
  <c r="AK33" i="20"/>
  <c r="AK93" i="20"/>
  <c r="AK172" i="20"/>
  <c r="AK167" i="20"/>
  <c r="AK140" i="20"/>
  <c r="AK11" i="20"/>
  <c r="AK157" i="20"/>
  <c r="AK71" i="20"/>
  <c r="AK31" i="20"/>
  <c r="AK45" i="20"/>
  <c r="AK183" i="20"/>
  <c r="AK199" i="20"/>
  <c r="AK56" i="20"/>
  <c r="AK69" i="20"/>
  <c r="AK173" i="20"/>
  <c r="AK126" i="20"/>
  <c r="AK42" i="20"/>
  <c r="AK44" i="20"/>
  <c r="AK66" i="20"/>
  <c r="AK198" i="20"/>
  <c r="AK145" i="20"/>
  <c r="AK26" i="20"/>
  <c r="AK53" i="20"/>
  <c r="AK72" i="20"/>
  <c r="AK37" i="20"/>
  <c r="AK163" i="20"/>
  <c r="AK158" i="20"/>
  <c r="AK6" i="20"/>
  <c r="AK67" i="20"/>
  <c r="AK78" i="20"/>
  <c r="AK87" i="20"/>
  <c r="AK141" i="20"/>
  <c r="AK193" i="20"/>
  <c r="AK13" i="20"/>
  <c r="AK8" i="20"/>
  <c r="AK36" i="20"/>
  <c r="AK185" i="20"/>
  <c r="AK125" i="20"/>
  <c r="AK144" i="20"/>
  <c r="AK10" i="20"/>
  <c r="AK57" i="20"/>
  <c r="AK179" i="20"/>
  <c r="AK196" i="20"/>
  <c r="AK176" i="20"/>
  <c r="AK98" i="20"/>
  <c r="AK129" i="20"/>
  <c r="AK49" i="20"/>
  <c r="AK68" i="20"/>
  <c r="AK15" i="20"/>
  <c r="AK166" i="20"/>
  <c r="AK83" i="20"/>
  <c r="AK165" i="20"/>
  <c r="AK135" i="20"/>
  <c r="AK169" i="20"/>
  <c r="AK188" i="20"/>
  <c r="AK90" i="20"/>
  <c r="AK121" i="20"/>
  <c r="AK25" i="20"/>
  <c r="AK77" i="20"/>
  <c r="AK190" i="20"/>
  <c r="AK180" i="20"/>
  <c r="AK14" i="20"/>
  <c r="AK50" i="20"/>
  <c r="BM4" i="21" l="1"/>
  <c r="BM4" i="23"/>
  <c r="BM4" i="22"/>
  <c r="BN3" i="3"/>
  <c r="AL4" i="20"/>
  <c r="AL201" i="20"/>
  <c r="AL215" i="20"/>
  <c r="AL413" i="20"/>
  <c r="AL372" i="20"/>
  <c r="AL415" i="20"/>
  <c r="AL348" i="20"/>
  <c r="AL410" i="20"/>
  <c r="AL311" i="20"/>
  <c r="AL438" i="20"/>
  <c r="AL364" i="20"/>
  <c r="AL326" i="20"/>
  <c r="AL376" i="20"/>
  <c r="AL392" i="20"/>
  <c r="AL457" i="20"/>
  <c r="AL388" i="20"/>
  <c r="AL480" i="20"/>
  <c r="AL423" i="20"/>
  <c r="AL420" i="20"/>
  <c r="AL371" i="20"/>
  <c r="AL390" i="20"/>
  <c r="AL290" i="20"/>
  <c r="AL358" i="20"/>
  <c r="AL384" i="20"/>
  <c r="AL345" i="20"/>
  <c r="AL396" i="20"/>
  <c r="AL299" i="20"/>
  <c r="AL403" i="20"/>
  <c r="AL475" i="20"/>
  <c r="AL446" i="20"/>
  <c r="AL476" i="20"/>
  <c r="AL380" i="20"/>
  <c r="AL463" i="20"/>
  <c r="AL365" i="20"/>
  <c r="AL414" i="20"/>
  <c r="AL479" i="20"/>
  <c r="AL383" i="20"/>
  <c r="AL254" i="20"/>
  <c r="AL378" i="20"/>
  <c r="AL391" i="20"/>
  <c r="AL370" i="20"/>
  <c r="AL310" i="20"/>
  <c r="AL272" i="20"/>
  <c r="AL367" i="20"/>
  <c r="AL333" i="20"/>
  <c r="AL282" i="20"/>
  <c r="AL214" i="20"/>
  <c r="AL346" i="20"/>
  <c r="AL206" i="20"/>
  <c r="AL386" i="20"/>
  <c r="AL350" i="20"/>
  <c r="AL362" i="20"/>
  <c r="AL344" i="20"/>
  <c r="AL411" i="20"/>
  <c r="AL435" i="20"/>
  <c r="AL402" i="20"/>
  <c r="AL468" i="20"/>
  <c r="AL455" i="20"/>
  <c r="AL208" i="20"/>
  <c r="AL387" i="20"/>
  <c r="AL242" i="20"/>
  <c r="AL250" i="20"/>
  <c r="AL354" i="20"/>
  <c r="AL374" i="20"/>
  <c r="AL366" i="20"/>
  <c r="AL465" i="20"/>
  <c r="AL461" i="20"/>
  <c r="AL276" i="20"/>
  <c r="AL429" i="20"/>
  <c r="AL216" i="20"/>
  <c r="AL409" i="20"/>
  <c r="AL442" i="20"/>
  <c r="AL406" i="20"/>
  <c r="AL450" i="20"/>
  <c r="AL264" i="20"/>
  <c r="AL210" i="20"/>
  <c r="AL209" i="20"/>
  <c r="AL395" i="20"/>
  <c r="AL228" i="20"/>
  <c r="AL352" i="20"/>
  <c r="AL445" i="20"/>
  <c r="AL459" i="20"/>
  <c r="AL361" i="20"/>
  <c r="AL399" i="20"/>
  <c r="AL394" i="20"/>
  <c r="AL405" i="20"/>
  <c r="AL427" i="20"/>
  <c r="AL472" i="20"/>
  <c r="AL278" i="20"/>
  <c r="AL356" i="20"/>
  <c r="AL360" i="20"/>
  <c r="AL307" i="20"/>
  <c r="AL318" i="20"/>
  <c r="AL368" i="20"/>
  <c r="AL379" i="20"/>
  <c r="AL424" i="20"/>
  <c r="AL268" i="20"/>
  <c r="AL342" i="20"/>
  <c r="AL226" i="20"/>
  <c r="AL357" i="20"/>
  <c r="AL369" i="20"/>
  <c r="AL275" i="20"/>
  <c r="AL220" i="20"/>
  <c r="AL322" i="20"/>
  <c r="AL340" i="20"/>
  <c r="AL222" i="20"/>
  <c r="AL329" i="20"/>
  <c r="AL417" i="20"/>
  <c r="AL349" i="20"/>
  <c r="AL230" i="20"/>
  <c r="AL285" i="20"/>
  <c r="AL302" i="20"/>
  <c r="AL256" i="20"/>
  <c r="AL274" i="20"/>
  <c r="AL373" i="20"/>
  <c r="AL337" i="20"/>
  <c r="AL258" i="20"/>
  <c r="AL291" i="20"/>
  <c r="AL312" i="20"/>
  <c r="AL288" i="20"/>
  <c r="AL270" i="20"/>
  <c r="AL217" i="20"/>
  <c r="AL334" i="20"/>
  <c r="AL477" i="20"/>
  <c r="AL467" i="20"/>
  <c r="AL286" i="20"/>
  <c r="AL315" i="20"/>
  <c r="AL382" i="20"/>
  <c r="AL267" i="20"/>
  <c r="AL211" i="20"/>
  <c r="AL314" i="20"/>
  <c r="AL252" i="20"/>
  <c r="AL233" i="20"/>
  <c r="AL240" i="20"/>
  <c r="AL471" i="20"/>
  <c r="AL353" i="20"/>
  <c r="AL202" i="20"/>
  <c r="AL263" i="20"/>
  <c r="AL213" i="20"/>
  <c r="AL243" i="20"/>
  <c r="AL316" i="20"/>
  <c r="AL486" i="20"/>
  <c r="AL331" i="20"/>
  <c r="AL474" i="20"/>
  <c r="AL295" i="20"/>
  <c r="AL203" i="20"/>
  <c r="AL293" i="20"/>
  <c r="AL393" i="20"/>
  <c r="AL269" i="20"/>
  <c r="AL453" i="20"/>
  <c r="AL407" i="20"/>
  <c r="AL294" i="20"/>
  <c r="AL280" i="20"/>
  <c r="AL246" i="20"/>
  <c r="AL428" i="20"/>
  <c r="AL297" i="20"/>
  <c r="AL306" i="20"/>
  <c r="AL266" i="20"/>
  <c r="AL265" i="20"/>
  <c r="AL401" i="20"/>
  <c r="AL260" i="20"/>
  <c r="AL251" i="20"/>
  <c r="AL327" i="20"/>
  <c r="AL325" i="20"/>
  <c r="AL347" i="20"/>
  <c r="AL241" i="20"/>
  <c r="AL296" i="20"/>
  <c r="AL389" i="20"/>
  <c r="AL244" i="20"/>
  <c r="AL497" i="20"/>
  <c r="AL289" i="20"/>
  <c r="AL300" i="20"/>
  <c r="AL249" i="20"/>
  <c r="AL493" i="20"/>
  <c r="AL277" i="20"/>
  <c r="AL292" i="20"/>
  <c r="AL212" i="20"/>
  <c r="AL218" i="20"/>
  <c r="AL224" i="20"/>
  <c r="AL284" i="20"/>
  <c r="AL313" i="20"/>
  <c r="AL498" i="20"/>
  <c r="AL205" i="20"/>
  <c r="AL418" i="20"/>
  <c r="AL231" i="20"/>
  <c r="AL330" i="20"/>
  <c r="AL444" i="20"/>
  <c r="AL271" i="20"/>
  <c r="AL239" i="20"/>
  <c r="AL419" i="20"/>
  <c r="AL309" i="20"/>
  <c r="AL491" i="20"/>
  <c r="AL398" i="20"/>
  <c r="AL308" i="20"/>
  <c r="AL494" i="20"/>
  <c r="AL456" i="20"/>
  <c r="AL227" i="20"/>
  <c r="AL245" i="20"/>
  <c r="AL338" i="20"/>
  <c r="AL253" i="20"/>
  <c r="AL259" i="20"/>
  <c r="AL204" i="20"/>
  <c r="AL255" i="20"/>
  <c r="AL488" i="20"/>
  <c r="AL257" i="20"/>
  <c r="AL287" i="20"/>
  <c r="AL466" i="20"/>
  <c r="AL484" i="20"/>
  <c r="AL434" i="20"/>
  <c r="AL236" i="20"/>
  <c r="AL490" i="20"/>
  <c r="AL375" i="20"/>
  <c r="AL303" i="20"/>
  <c r="AL221" i="20"/>
  <c r="AL200" i="20"/>
  <c r="AL408" i="20"/>
  <c r="AL234" i="20"/>
  <c r="AL432" i="20"/>
  <c r="AL238" i="20"/>
  <c r="AL430" i="20"/>
  <c r="AL321" i="20"/>
  <c r="AL335" i="20"/>
  <c r="AL483" i="20"/>
  <c r="AL279" i="20"/>
  <c r="AL339" i="20"/>
  <c r="AL440" i="20"/>
  <c r="AL317" i="20"/>
  <c r="AL207" i="20"/>
  <c r="AL232" i="20"/>
  <c r="AL451" i="20"/>
  <c r="AL262" i="20"/>
  <c r="AL223" i="20"/>
  <c r="AL431" i="20"/>
  <c r="AL496" i="20"/>
  <c r="AL332" i="20"/>
  <c r="AL439" i="20"/>
  <c r="AL487" i="20"/>
  <c r="AL489" i="20"/>
  <c r="AL301" i="20"/>
  <c r="AL485" i="20"/>
  <c r="AL433" i="20"/>
  <c r="AL397" i="20"/>
  <c r="AL304" i="20"/>
  <c r="AL436" i="20"/>
  <c r="AL462" i="20"/>
  <c r="AL495" i="20"/>
  <c r="AL500" i="20"/>
  <c r="AL273" i="20"/>
  <c r="AL412" i="20"/>
  <c r="AL492" i="20"/>
  <c r="AL447" i="20"/>
  <c r="AL421" i="20"/>
  <c r="AL478" i="20"/>
  <c r="AL247" i="20"/>
  <c r="AL426" i="20"/>
  <c r="AL470" i="20"/>
  <c r="AL452" i="20"/>
  <c r="AL319" i="20"/>
  <c r="AL305" i="20"/>
  <c r="AL499" i="20"/>
  <c r="AL400" i="20"/>
  <c r="AL219" i="20"/>
  <c r="AL458" i="20"/>
  <c r="AL425" i="20"/>
  <c r="AL469" i="20"/>
  <c r="AL237" i="20"/>
  <c r="AL336" i="20"/>
  <c r="AL229" i="20"/>
  <c r="AL341" i="20"/>
  <c r="AL359" i="20"/>
  <c r="AL298" i="20"/>
  <c r="AL248" i="20"/>
  <c r="AL261" i="20"/>
  <c r="AL460" i="20"/>
  <c r="AL355" i="20"/>
  <c r="AL320" i="20"/>
  <c r="AL416" i="20"/>
  <c r="AL363" i="20"/>
  <c r="AL385" i="20"/>
  <c r="AL323" i="20"/>
  <c r="AL481" i="20"/>
  <c r="AL464" i="20"/>
  <c r="AL343" i="20"/>
  <c r="AL351" i="20"/>
  <c r="AL404" i="20"/>
  <c r="AL473" i="20"/>
  <c r="AL443" i="20"/>
  <c r="AL441" i="20"/>
  <c r="AL437" i="20"/>
  <c r="AL482" i="20"/>
  <c r="AL448" i="20"/>
  <c r="AL225" i="20"/>
  <c r="AL381" i="20"/>
  <c r="AL283" i="20"/>
  <c r="AL454" i="20"/>
  <c r="AL235" i="20"/>
  <c r="AL422" i="20"/>
  <c r="AL377" i="20"/>
  <c r="AL281" i="20"/>
  <c r="AL324" i="20"/>
  <c r="AL328" i="20"/>
  <c r="AL449" i="20"/>
  <c r="AL166" i="20"/>
  <c r="AL185" i="20"/>
  <c r="AL26" i="20"/>
  <c r="AL76" i="20"/>
  <c r="AL24" i="20"/>
  <c r="AL21" i="20"/>
  <c r="AL9" i="20"/>
  <c r="AL186" i="20"/>
  <c r="AL133" i="20"/>
  <c r="AL194" i="20"/>
  <c r="AL155" i="20"/>
  <c r="AL82" i="20"/>
  <c r="AL141" i="20"/>
  <c r="AL131" i="20"/>
  <c r="AL75" i="20"/>
  <c r="AL129" i="20"/>
  <c r="AL49" i="20"/>
  <c r="AL114" i="20"/>
  <c r="AL157" i="20"/>
  <c r="AL19" i="20"/>
  <c r="AL50" i="20"/>
  <c r="AL72" i="20"/>
  <c r="AL191" i="20"/>
  <c r="AL6" i="20"/>
  <c r="AL179" i="20"/>
  <c r="AL167" i="20"/>
  <c r="AL189" i="20"/>
  <c r="AL96" i="20"/>
  <c r="AL170" i="20"/>
  <c r="AL23" i="20"/>
  <c r="AL106" i="20"/>
  <c r="AL193" i="20"/>
  <c r="AL137" i="20"/>
  <c r="AL10" i="20"/>
  <c r="AL57" i="20"/>
  <c r="AL148" i="20"/>
  <c r="AL35" i="20"/>
  <c r="AL128" i="20"/>
  <c r="AL43" i="20"/>
  <c r="AL182" i="20"/>
  <c r="AL177" i="20"/>
  <c r="AL127" i="20"/>
  <c r="AL122" i="20"/>
  <c r="AL48" i="20"/>
  <c r="AL67" i="20"/>
  <c r="AL132" i="20"/>
  <c r="AL163" i="20"/>
  <c r="AL28" i="20"/>
  <c r="AL144" i="20"/>
  <c r="AL66" i="20"/>
  <c r="AL91" i="20"/>
  <c r="AL152" i="20"/>
  <c r="AL112" i="20"/>
  <c r="AL145" i="20"/>
  <c r="AL61" i="20"/>
  <c r="AL139" i="20"/>
  <c r="AL196" i="20"/>
  <c r="AL102" i="20"/>
  <c r="AL14" i="20"/>
  <c r="AL142" i="20"/>
  <c r="AL46" i="20"/>
  <c r="AL39" i="20"/>
  <c r="AL151" i="20"/>
  <c r="AL78" i="20"/>
  <c r="AL71" i="20"/>
  <c r="AL64" i="20"/>
  <c r="AL173" i="20"/>
  <c r="AL70" i="20"/>
  <c r="AL97" i="20"/>
  <c r="AL103" i="20"/>
  <c r="AL11" i="20"/>
  <c r="AL169" i="20"/>
  <c r="AL153" i="20"/>
  <c r="AL44" i="20"/>
  <c r="AL138" i="20"/>
  <c r="AL86" i="20"/>
  <c r="AL13" i="20"/>
  <c r="AL74" i="20"/>
  <c r="AL89" i="20"/>
  <c r="AL130" i="20"/>
  <c r="AL165" i="20"/>
  <c r="AL125" i="20"/>
  <c r="AL143" i="20"/>
  <c r="AL27" i="20"/>
  <c r="AL47" i="20"/>
  <c r="AL199" i="20"/>
  <c r="AL90" i="20"/>
  <c r="AL87" i="20"/>
  <c r="AL164" i="20"/>
  <c r="AL92" i="20"/>
  <c r="AL63" i="20"/>
  <c r="AL59" i="20"/>
  <c r="AL40" i="20"/>
  <c r="AL29" i="20"/>
  <c r="AL34" i="20"/>
  <c r="AL176" i="20"/>
  <c r="AL94" i="20"/>
  <c r="AL158" i="20"/>
  <c r="AL149" i="20"/>
  <c r="AL121" i="20"/>
  <c r="AL118" i="20"/>
  <c r="AL79" i="20"/>
  <c r="AL188" i="20"/>
  <c r="AL115" i="20"/>
  <c r="AL197" i="20"/>
  <c r="AL111" i="20"/>
  <c r="AL85" i="20"/>
  <c r="AL108" i="20"/>
  <c r="AL22" i="20"/>
  <c r="AL99" i="20"/>
  <c r="AL147" i="20"/>
  <c r="AL69" i="20"/>
  <c r="AL20" i="20"/>
  <c r="AL174" i="20"/>
  <c r="AL161" i="20"/>
  <c r="AL101" i="20"/>
  <c r="AL62" i="20"/>
  <c r="AL80" i="20"/>
  <c r="AL190" i="20"/>
  <c r="AL98" i="20"/>
  <c r="AL60" i="20"/>
  <c r="AL180" i="20"/>
  <c r="AL175" i="20"/>
  <c r="AL140" i="20"/>
  <c r="AL172" i="20"/>
  <c r="AL198" i="20"/>
  <c r="AL51" i="20"/>
  <c r="AL162" i="20"/>
  <c r="AL68" i="20"/>
  <c r="AL117" i="20"/>
  <c r="AL53" i="20"/>
  <c r="AL52" i="20"/>
  <c r="AL37" i="20"/>
  <c r="AL55" i="20"/>
  <c r="AL154" i="20"/>
  <c r="AL45" i="20"/>
  <c r="AL150" i="20"/>
  <c r="AL30" i="20"/>
  <c r="AL184" i="20"/>
  <c r="AL84" i="20"/>
  <c r="AL126" i="20"/>
  <c r="AL33" i="20"/>
  <c r="AL16" i="20"/>
  <c r="AL171" i="20"/>
  <c r="AL54" i="20"/>
  <c r="AL77" i="20"/>
  <c r="AL73" i="20"/>
  <c r="AL95" i="20"/>
  <c r="AL124" i="20"/>
  <c r="AL159" i="20"/>
  <c r="AL65" i="20"/>
  <c r="AL183" i="20"/>
  <c r="AL18" i="20"/>
  <c r="AL156" i="20"/>
  <c r="AL192" i="20"/>
  <c r="AL104" i="20"/>
  <c r="AL42" i="20"/>
  <c r="AL195" i="20"/>
  <c r="AL88" i="20"/>
  <c r="AL113" i="20"/>
  <c r="AL7" i="20"/>
  <c r="AL134" i="20"/>
  <c r="AL36" i="20"/>
  <c r="AL135" i="20"/>
  <c r="AL107" i="20"/>
  <c r="AL31" i="20"/>
  <c r="AL83" i="20"/>
  <c r="AL41" i="20"/>
  <c r="AL58" i="20"/>
  <c r="AL187" i="20"/>
  <c r="AL109" i="20"/>
  <c r="AL168" i="20"/>
  <c r="AL32" i="20"/>
  <c r="AL146" i="20"/>
  <c r="AL81" i="20"/>
  <c r="AL105" i="20"/>
  <c r="AL25" i="20"/>
  <c r="AL93" i="20"/>
  <c r="AL123" i="20"/>
  <c r="AL119" i="20"/>
  <c r="AL8" i="20"/>
  <c r="AL136" i="20"/>
  <c r="AL12" i="20"/>
  <c r="AL17" i="20"/>
  <c r="AL120" i="20"/>
  <c r="AL181" i="20"/>
  <c r="AL110" i="20"/>
  <c r="AL56" i="20"/>
  <c r="AL100" i="20"/>
  <c r="AL116" i="20"/>
  <c r="AL178" i="20"/>
  <c r="AL38" i="20"/>
  <c r="AL160" i="20"/>
  <c r="AL15" i="20"/>
  <c r="BN3" i="21" l="1"/>
  <c r="BN3" i="23"/>
  <c r="BN3" i="22"/>
  <c r="BN4" i="3"/>
  <c r="AM4" i="20"/>
  <c r="AM201" i="20"/>
  <c r="AM215" i="20"/>
  <c r="AM491" i="20"/>
  <c r="AM472" i="20"/>
  <c r="AM495" i="20"/>
  <c r="AM388" i="20"/>
  <c r="AM459" i="20"/>
  <c r="AM401" i="20"/>
  <c r="AM435" i="20"/>
  <c r="AM475" i="20"/>
  <c r="AM496" i="20"/>
  <c r="AM431" i="20"/>
  <c r="AM208" i="20"/>
  <c r="AM386" i="20"/>
  <c r="AM399" i="20"/>
  <c r="AM276" i="20"/>
  <c r="AM424" i="20"/>
  <c r="AM428" i="20"/>
  <c r="AM480" i="20"/>
  <c r="AM450" i="20"/>
  <c r="AM390" i="20"/>
  <c r="AM405" i="20"/>
  <c r="AM338" i="20"/>
  <c r="AM406" i="20"/>
  <c r="AM487" i="20"/>
  <c r="AM427" i="20"/>
  <c r="AM413" i="20"/>
  <c r="AM352" i="20"/>
  <c r="AM295" i="20"/>
  <c r="AM216" i="20"/>
  <c r="AM429" i="20"/>
  <c r="AM433" i="20"/>
  <c r="AM294" i="20"/>
  <c r="AM322" i="20"/>
  <c r="AM230" i="20"/>
  <c r="AM384" i="20"/>
  <c r="AM437" i="20"/>
  <c r="AM463" i="20"/>
  <c r="AM483" i="20"/>
  <c r="AM417" i="20"/>
  <c r="AM471" i="20"/>
  <c r="AM407" i="20"/>
  <c r="AM403" i="20"/>
  <c r="AM499" i="20"/>
  <c r="AM368" i="20"/>
  <c r="AM342" i="20"/>
  <c r="AM383" i="20"/>
  <c r="AM329" i="20"/>
  <c r="AM354" i="20"/>
  <c r="AM255" i="20"/>
  <c r="AM492" i="20"/>
  <c r="AM423" i="20"/>
  <c r="AM446" i="20"/>
  <c r="AM490" i="20"/>
  <c r="AM392" i="20"/>
  <c r="AM380" i="20"/>
  <c r="AM420" i="20"/>
  <c r="AM318" i="20"/>
  <c r="AM326" i="20"/>
  <c r="AM479" i="20"/>
  <c r="AM356" i="20"/>
  <c r="AM442" i="20"/>
  <c r="AM402" i="20"/>
  <c r="AM378" i="20"/>
  <c r="AM344" i="20"/>
  <c r="AM467" i="20"/>
  <c r="AM306" i="20"/>
  <c r="AM415" i="20"/>
  <c r="AM494" i="20"/>
  <c r="AM410" i="20"/>
  <c r="AM302" i="20"/>
  <c r="AM360" i="20"/>
  <c r="AM332" i="20"/>
  <c r="AM374" i="20"/>
  <c r="AM313" i="20"/>
  <c r="AM394" i="20"/>
  <c r="AM286" i="20"/>
  <c r="AM292" i="20"/>
  <c r="AM310" i="20"/>
  <c r="AM234" i="20"/>
  <c r="AM396" i="20"/>
  <c r="AM422" i="20"/>
  <c r="AM414" i="20"/>
  <c r="AM362" i="20"/>
  <c r="AM411" i="20"/>
  <c r="AM486" i="20"/>
  <c r="AM346" i="20"/>
  <c r="AM333" i="20"/>
  <c r="AM288" i="20"/>
  <c r="AM214" i="20"/>
  <c r="AM226" i="20"/>
  <c r="AM262" i="20"/>
  <c r="AM305" i="20"/>
  <c r="AM282" i="20"/>
  <c r="AM340" i="20"/>
  <c r="AM298" i="20"/>
  <c r="AM259" i="20"/>
  <c r="AM353" i="20"/>
  <c r="AM300" i="20"/>
  <c r="AM236" i="20"/>
  <c r="AM243" i="20"/>
  <c r="AM430" i="20"/>
  <c r="AM482" i="20"/>
  <c r="AM314" i="20"/>
  <c r="AM337" i="20"/>
  <c r="AM370" i="20"/>
  <c r="AM274" i="20"/>
  <c r="AM280" i="20"/>
  <c r="AM240" i="20"/>
  <c r="AM235" i="20"/>
  <c r="AM241" i="20"/>
  <c r="AM211" i="20"/>
  <c r="AM311" i="20"/>
  <c r="AM351" i="20"/>
  <c r="AM237" i="20"/>
  <c r="AM398" i="20"/>
  <c r="AM348" i="20"/>
  <c r="AM439" i="20"/>
  <c r="AM395" i="20"/>
  <c r="AM271" i="20"/>
  <c r="AM309" i="20"/>
  <c r="AM287" i="20"/>
  <c r="AM465" i="20"/>
  <c r="AM229" i="20"/>
  <c r="AM284" i="20"/>
  <c r="AM224" i="20"/>
  <c r="AM477" i="20"/>
  <c r="AM464" i="20"/>
  <c r="AM391" i="20"/>
  <c r="AM261" i="20"/>
  <c r="AM267" i="20"/>
  <c r="AM249" i="20"/>
  <c r="AM283" i="20"/>
  <c r="AM223" i="20"/>
  <c r="AM204" i="20"/>
  <c r="AM206" i="20"/>
  <c r="AM252" i="20"/>
  <c r="AM358" i="20"/>
  <c r="AM382" i="20"/>
  <c r="AM476" i="20"/>
  <c r="AM217" i="20"/>
  <c r="AM279" i="20"/>
  <c r="AM264" i="20"/>
  <c r="AM485" i="20"/>
  <c r="AM455" i="20"/>
  <c r="AM301" i="20"/>
  <c r="AM379" i="20"/>
  <c r="AM375" i="20"/>
  <c r="AM371" i="20"/>
  <c r="AM387" i="20"/>
  <c r="AM254" i="20"/>
  <c r="AM210" i="20"/>
  <c r="AM350" i="20"/>
  <c r="AM291" i="20"/>
  <c r="AM220" i="20"/>
  <c r="AM260" i="20"/>
  <c r="AM200" i="20"/>
  <c r="AM246" i="20"/>
  <c r="AM357" i="20"/>
  <c r="AM325" i="20"/>
  <c r="AM367" i="20"/>
  <c r="AM250" i="20"/>
  <c r="AM251" i="20"/>
  <c r="AM364" i="20"/>
  <c r="AM222" i="20"/>
  <c r="AM239" i="20"/>
  <c r="AM296" i="20"/>
  <c r="AM263" i="20"/>
  <c r="AM218" i="20"/>
  <c r="AM231" i="20"/>
  <c r="AM258" i="20"/>
  <c r="AM270" i="20"/>
  <c r="AM493" i="20"/>
  <c r="AM219" i="20"/>
  <c r="AM281" i="20"/>
  <c r="AM312" i="20"/>
  <c r="AM248" i="20"/>
  <c r="AM238" i="20"/>
  <c r="AM421" i="20"/>
  <c r="AM335" i="20"/>
  <c r="AM419" i="20"/>
  <c r="AM443" i="20"/>
  <c r="AM457" i="20"/>
  <c r="AM285" i="20"/>
  <c r="AM409" i="20"/>
  <c r="AM355" i="20"/>
  <c r="AM228" i="20"/>
  <c r="AM266" i="20"/>
  <c r="AM233" i="20"/>
  <c r="AM400" i="20"/>
  <c r="AM328" i="20"/>
  <c r="AM488" i="20"/>
  <c r="AM303" i="20"/>
  <c r="AM209" i="20"/>
  <c r="AM212" i="20"/>
  <c r="AM389" i="20"/>
  <c r="AM385" i="20"/>
  <c r="AM297" i="20"/>
  <c r="AM272" i="20"/>
  <c r="AM203" i="20"/>
  <c r="AM376" i="20"/>
  <c r="AM460" i="20"/>
  <c r="AM277" i="20"/>
  <c r="AM416" i="20"/>
  <c r="AM317" i="20"/>
  <c r="AM319" i="20"/>
  <c r="AM469" i="20"/>
  <c r="AM456" i="20"/>
  <c r="AM275" i="20"/>
  <c r="AM278" i="20"/>
  <c r="AM307" i="20"/>
  <c r="AM381" i="20"/>
  <c r="AM304" i="20"/>
  <c r="AM453" i="20"/>
  <c r="AM359" i="20"/>
  <c r="AM331" i="20"/>
  <c r="AM269" i="20"/>
  <c r="AM202" i="20"/>
  <c r="AM247" i="20"/>
  <c r="AM225" i="20"/>
  <c r="AM339" i="20"/>
  <c r="AM256" i="20"/>
  <c r="AM221" i="20"/>
  <c r="AM393" i="20"/>
  <c r="AM336" i="20"/>
  <c r="AM245" i="20"/>
  <c r="AM242" i="20"/>
  <c r="AM397" i="20"/>
  <c r="AM207" i="20"/>
  <c r="AM440" i="20"/>
  <c r="AM323" i="20"/>
  <c r="AM444" i="20"/>
  <c r="AM290" i="20"/>
  <c r="AM481" i="20"/>
  <c r="AM478" i="20"/>
  <c r="AM408" i="20"/>
  <c r="AM452" i="20"/>
  <c r="AM315" i="20"/>
  <c r="AM265" i="20"/>
  <c r="AM498" i="20"/>
  <c r="AM451" i="20"/>
  <c r="AM441" i="20"/>
  <c r="AM447" i="20"/>
  <c r="AM345" i="20"/>
  <c r="AM253" i="20"/>
  <c r="AM484" i="20"/>
  <c r="AM449" i="20"/>
  <c r="AM436" i="20"/>
  <c r="AM316" i="20"/>
  <c r="AM347" i="20"/>
  <c r="AM425" i="20"/>
  <c r="AM320" i="20"/>
  <c r="AM361" i="20"/>
  <c r="AM324" i="20"/>
  <c r="AM308" i="20"/>
  <c r="AM404" i="20"/>
  <c r="AM470" i="20"/>
  <c r="AM426" i="20"/>
  <c r="AM468" i="20"/>
  <c r="AM466" i="20"/>
  <c r="AM458" i="20"/>
  <c r="AM343" i="20"/>
  <c r="AM289" i="20"/>
  <c r="AM461" i="20"/>
  <c r="AM434" i="20"/>
  <c r="AM412" i="20"/>
  <c r="AM497" i="20"/>
  <c r="AM349" i="20"/>
  <c r="AM268" i="20"/>
  <c r="AM205" i="20"/>
  <c r="AM257" i="20"/>
  <c r="AM438" i="20"/>
  <c r="AM330" i="20"/>
  <c r="AM500" i="20"/>
  <c r="AM244" i="20"/>
  <c r="AM365" i="20"/>
  <c r="AM273" i="20"/>
  <c r="AM321" i="20"/>
  <c r="AM373" i="20"/>
  <c r="AM363" i="20"/>
  <c r="AM432" i="20"/>
  <c r="AM372" i="20"/>
  <c r="AM445" i="20"/>
  <c r="AM377" i="20"/>
  <c r="AM448" i="20"/>
  <c r="AM341" i="20"/>
  <c r="AM474" i="20"/>
  <c r="AM213" i="20"/>
  <c r="AM489" i="20"/>
  <c r="AM299" i="20"/>
  <c r="AM473" i="20"/>
  <c r="AM366" i="20"/>
  <c r="AM227" i="20"/>
  <c r="AM334" i="20"/>
  <c r="AM327" i="20"/>
  <c r="AM369" i="20"/>
  <c r="AM454" i="20"/>
  <c r="AM293" i="20"/>
  <c r="AM232" i="20"/>
  <c r="AM418" i="20"/>
  <c r="AM462" i="20"/>
  <c r="AM127" i="20"/>
  <c r="AM58" i="20"/>
  <c r="AM44" i="20"/>
  <c r="AM92" i="20"/>
  <c r="AM150" i="20"/>
  <c r="AM116" i="20"/>
  <c r="AM73" i="20"/>
  <c r="AM125" i="20"/>
  <c r="AM106" i="20"/>
  <c r="AM47" i="20"/>
  <c r="AM175" i="20"/>
  <c r="AM102" i="20"/>
  <c r="AM81" i="20"/>
  <c r="AM101" i="20"/>
  <c r="AM147" i="20"/>
  <c r="AM105" i="20"/>
  <c r="AM86" i="20"/>
  <c r="AM46" i="20"/>
  <c r="AM50" i="20"/>
  <c r="AM187" i="20"/>
  <c r="AM69" i="20"/>
  <c r="AM45" i="20"/>
  <c r="AM157" i="20"/>
  <c r="AM75" i="20"/>
  <c r="AM182" i="20"/>
  <c r="AM42" i="20"/>
  <c r="AM63" i="20"/>
  <c r="AM104" i="20"/>
  <c r="AM191" i="20"/>
  <c r="AM94" i="20"/>
  <c r="AM80" i="20"/>
  <c r="AM178" i="20"/>
  <c r="AM76" i="20"/>
  <c r="AM110" i="20"/>
  <c r="AM152" i="20"/>
  <c r="AM121" i="20"/>
  <c r="AM32" i="20"/>
  <c r="AM34" i="20"/>
  <c r="AM135" i="20"/>
  <c r="AM79" i="20"/>
  <c r="AM158" i="20"/>
  <c r="AM131" i="20"/>
  <c r="AM49" i="20"/>
  <c r="AM89" i="20"/>
  <c r="AM84" i="20"/>
  <c r="AM10" i="20"/>
  <c r="AM20" i="20"/>
  <c r="AM134" i="20"/>
  <c r="AM195" i="20"/>
  <c r="AM173" i="20"/>
  <c r="AM93" i="20"/>
  <c r="AM33" i="20"/>
  <c r="AM151" i="20"/>
  <c r="AM64" i="20"/>
  <c r="AM129" i="20"/>
  <c r="AM19" i="20"/>
  <c r="AM111" i="20"/>
  <c r="AM31" i="20"/>
  <c r="AM164" i="20"/>
  <c r="AM99" i="20"/>
  <c r="AM95" i="20"/>
  <c r="AM141" i="20"/>
  <c r="AM153" i="20"/>
  <c r="AM59" i="20"/>
  <c r="AM70" i="20"/>
  <c r="AM16" i="20"/>
  <c r="AM96" i="20"/>
  <c r="AM163" i="20"/>
  <c r="AM13" i="20"/>
  <c r="AM56" i="20"/>
  <c r="AM74" i="20"/>
  <c r="AM168" i="20"/>
  <c r="AM123" i="20"/>
  <c r="AM140" i="20"/>
  <c r="AM174" i="20"/>
  <c r="AM126" i="20"/>
  <c r="AM24" i="20"/>
  <c r="AM142" i="20"/>
  <c r="AM122" i="20"/>
  <c r="AM65" i="20"/>
  <c r="AM166" i="20"/>
  <c r="AM194" i="20"/>
  <c r="AM159" i="20"/>
  <c r="AM30" i="20"/>
  <c r="AM109" i="20"/>
  <c r="AM91" i="20"/>
  <c r="AM155" i="20"/>
  <c r="AM130" i="20"/>
  <c r="AM100" i="20"/>
  <c r="AM160" i="20"/>
  <c r="AM37" i="20"/>
  <c r="AM36" i="20"/>
  <c r="AM22" i="20"/>
  <c r="AM23" i="20"/>
  <c r="AM120" i="20"/>
  <c r="AM169" i="20"/>
  <c r="AM114" i="20"/>
  <c r="AM193" i="20"/>
  <c r="AM68" i="20"/>
  <c r="AM149" i="20"/>
  <c r="AM165" i="20"/>
  <c r="AM11" i="20"/>
  <c r="AM185" i="20"/>
  <c r="AM145" i="20"/>
  <c r="AM199" i="20"/>
  <c r="AM167" i="20"/>
  <c r="AM144" i="20"/>
  <c r="AM12" i="20"/>
  <c r="AM90" i="20"/>
  <c r="AM67" i="20"/>
  <c r="AM51" i="20"/>
  <c r="AM146" i="20"/>
  <c r="AM15" i="20"/>
  <c r="AM170" i="20"/>
  <c r="AM186" i="20"/>
  <c r="AM189" i="20"/>
  <c r="AM117" i="20"/>
  <c r="AM18" i="20"/>
  <c r="AM196" i="20"/>
  <c r="AM154" i="20"/>
  <c r="AM62" i="20"/>
  <c r="AM113" i="20"/>
  <c r="AM57" i="20"/>
  <c r="AM172" i="20"/>
  <c r="AM48" i="20"/>
  <c r="AM148" i="20"/>
  <c r="AM103" i="20"/>
  <c r="AM72" i="20"/>
  <c r="AM54" i="20"/>
  <c r="AM53" i="20"/>
  <c r="AM43" i="20"/>
  <c r="AM133" i="20"/>
  <c r="AM82" i="20"/>
  <c r="AM124" i="20"/>
  <c r="AM143" i="20"/>
  <c r="AM28" i="20"/>
  <c r="AM161" i="20"/>
  <c r="AM156" i="20"/>
  <c r="AM190" i="20"/>
  <c r="AM29" i="20"/>
  <c r="AM108" i="20"/>
  <c r="AM17" i="20"/>
  <c r="AM118" i="20"/>
  <c r="AM98" i="20"/>
  <c r="AM128" i="20"/>
  <c r="AM52" i="20"/>
  <c r="AM162" i="20"/>
  <c r="AM184" i="20"/>
  <c r="AM188" i="20"/>
  <c r="AM107" i="20"/>
  <c r="AM40" i="20"/>
  <c r="AM14" i="20"/>
  <c r="AM197" i="20"/>
  <c r="AM83" i="20"/>
  <c r="AM41" i="20"/>
  <c r="AM61" i="20"/>
  <c r="AM115" i="20"/>
  <c r="AM38" i="20"/>
  <c r="AM25" i="20"/>
  <c r="AM179" i="20"/>
  <c r="AM9" i="20"/>
  <c r="AM35" i="20"/>
  <c r="AM183" i="20"/>
  <c r="AM112" i="20"/>
  <c r="AM119" i="20"/>
  <c r="AM78" i="20"/>
  <c r="AM138" i="20"/>
  <c r="AM97" i="20"/>
  <c r="AM26" i="20"/>
  <c r="AM85" i="20"/>
  <c r="AM66" i="20"/>
  <c r="AM180" i="20"/>
  <c r="AM71" i="20"/>
  <c r="AM181" i="20"/>
  <c r="AM171" i="20"/>
  <c r="AM136" i="20"/>
  <c r="AM7" i="20"/>
  <c r="AM21" i="20"/>
  <c r="AM60" i="20"/>
  <c r="AM198" i="20"/>
  <c r="AM8" i="20"/>
  <c r="AM88" i="20"/>
  <c r="AM6" i="20"/>
  <c r="AM55" i="20"/>
  <c r="AM27" i="20"/>
  <c r="AM139" i="20"/>
  <c r="AM39" i="20"/>
  <c r="AM177" i="20"/>
  <c r="AM137" i="20"/>
  <c r="AM87" i="20"/>
  <c r="AM176" i="20"/>
  <c r="AM192" i="20"/>
  <c r="AM77" i="20"/>
  <c r="AM132" i="20"/>
  <c r="BN4" i="21" l="1"/>
  <c r="BN4" i="23"/>
  <c r="BN4" i="22"/>
  <c r="BO3" i="3"/>
  <c r="AN4" i="20"/>
  <c r="AN201" i="20"/>
  <c r="AN215" i="20"/>
  <c r="AN456" i="20"/>
  <c r="AN401" i="20"/>
  <c r="AN385" i="20"/>
  <c r="AN383" i="20"/>
  <c r="AN326" i="20"/>
  <c r="AN375" i="20"/>
  <c r="AN391" i="20"/>
  <c r="AN367" i="20"/>
  <c r="AN358" i="20"/>
  <c r="AN284" i="20"/>
  <c r="AN399" i="20"/>
  <c r="AN292" i="20"/>
  <c r="AN393" i="20"/>
  <c r="AN272" i="20"/>
  <c r="AN315" i="20"/>
  <c r="AN353" i="20"/>
  <c r="AN310" i="20"/>
  <c r="AN376" i="20"/>
  <c r="AN267" i="20"/>
  <c r="AN225" i="20"/>
  <c r="AN352" i="20"/>
  <c r="AN204" i="20"/>
  <c r="AN413" i="20"/>
  <c r="AN445" i="20"/>
  <c r="AN384" i="20"/>
  <c r="AN457" i="20"/>
  <c r="AN475" i="20"/>
  <c r="AN365" i="20"/>
  <c r="AN488" i="20"/>
  <c r="AN298" i="20"/>
  <c r="AN288" i="20"/>
  <c r="AN435" i="20"/>
  <c r="AN439" i="20"/>
  <c r="AN212" i="20"/>
  <c r="AN232" i="20"/>
  <c r="AN296" i="20"/>
  <c r="AN452" i="20"/>
  <c r="AN419" i="20"/>
  <c r="AN396" i="20"/>
  <c r="AN392" i="20"/>
  <c r="AN373" i="20"/>
  <c r="AN366" i="20"/>
  <c r="AN409" i="20"/>
  <c r="AN323" i="20"/>
  <c r="AN369" i="20"/>
  <c r="AN414" i="20"/>
  <c r="AN372" i="20"/>
  <c r="AN422" i="20"/>
  <c r="AN458" i="20"/>
  <c r="AN345" i="20"/>
  <c r="AN465" i="20"/>
  <c r="AN347" i="20"/>
  <c r="AN224" i="20"/>
  <c r="AN208" i="20"/>
  <c r="AN427" i="20"/>
  <c r="AN423" i="20"/>
  <c r="AN404" i="20"/>
  <c r="AN403" i="20"/>
  <c r="AN407" i="20"/>
  <c r="AN410" i="20"/>
  <c r="AN371" i="20"/>
  <c r="AN287" i="20"/>
  <c r="AN360" i="20"/>
  <c r="AN368" i="20"/>
  <c r="AN387" i="20"/>
  <c r="AN464" i="20"/>
  <c r="AN301" i="20"/>
  <c r="AN461" i="20"/>
  <c r="AN479" i="20"/>
  <c r="AN444" i="20"/>
  <c r="AN299" i="20"/>
  <c r="AN483" i="20"/>
  <c r="AN276" i="20"/>
  <c r="AN433" i="20"/>
  <c r="AN247" i="20"/>
  <c r="AN317" i="20"/>
  <c r="AN283" i="20"/>
  <c r="AN405" i="20"/>
  <c r="AN309" i="20"/>
  <c r="AN364" i="20"/>
  <c r="AN484" i="20"/>
  <c r="AN453" i="20"/>
  <c r="AN356" i="20"/>
  <c r="AN318" i="20"/>
  <c r="AN395" i="20"/>
  <c r="AN263" i="20"/>
  <c r="AN380" i="20"/>
  <c r="AN279" i="20"/>
  <c r="AN200" i="20"/>
  <c r="AN471" i="20"/>
  <c r="AN216" i="20"/>
  <c r="AN307" i="20"/>
  <c r="AN236" i="20"/>
  <c r="AN349" i="20"/>
  <c r="AN305" i="20"/>
  <c r="AN346" i="20"/>
  <c r="AN209" i="20"/>
  <c r="AN233" i="20"/>
  <c r="AN476" i="20"/>
  <c r="AN304" i="20"/>
  <c r="AN255" i="20"/>
  <c r="AN219" i="20"/>
  <c r="AN370" i="20"/>
  <c r="AN294" i="20"/>
  <c r="AN348" i="20"/>
  <c r="AN355" i="20"/>
  <c r="AN357" i="20"/>
  <c r="AN344" i="20"/>
  <c r="AN259" i="20"/>
  <c r="AN242" i="20"/>
  <c r="AN436" i="20"/>
  <c r="AN221" i="20"/>
  <c r="AN273" i="20"/>
  <c r="AN210" i="20"/>
  <c r="AN286" i="20"/>
  <c r="AN469" i="20"/>
  <c r="AN460" i="20"/>
  <c r="AN412" i="20"/>
  <c r="AN297" i="20"/>
  <c r="AN230" i="20"/>
  <c r="AN205" i="20"/>
  <c r="AN222" i="20"/>
  <c r="AN261" i="20"/>
  <c r="AN253" i="20"/>
  <c r="AN228" i="20"/>
  <c r="AN480" i="20"/>
  <c r="AN285" i="20"/>
  <c r="AN362" i="20"/>
  <c r="AN386" i="20"/>
  <c r="AN327" i="20"/>
  <c r="AN361" i="20"/>
  <c r="AN341" i="20"/>
  <c r="AN388" i="20"/>
  <c r="AN437" i="20"/>
  <c r="AN306" i="20"/>
  <c r="AN330" i="20"/>
  <c r="AN398" i="20"/>
  <c r="AN289" i="20"/>
  <c r="AN470" i="20"/>
  <c r="AN235" i="20"/>
  <c r="AN213" i="20"/>
  <c r="AN218" i="20"/>
  <c r="AN260" i="20"/>
  <c r="AN324" i="20"/>
  <c r="AN206" i="20"/>
  <c r="AN426" i="20"/>
  <c r="AN251" i="20"/>
  <c r="AN322" i="20"/>
  <c r="AN325" i="20"/>
  <c r="AN334" i="20"/>
  <c r="AN268" i="20"/>
  <c r="AN254" i="20"/>
  <c r="AN223" i="20"/>
  <c r="AN229" i="20"/>
  <c r="AN280" i="20"/>
  <c r="AN314" i="20"/>
  <c r="AN311" i="20"/>
  <c r="AN290" i="20"/>
  <c r="AN291" i="20"/>
  <c r="AN203" i="20"/>
  <c r="AN295" i="20"/>
  <c r="AN244" i="20"/>
  <c r="AN319" i="20"/>
  <c r="AN217" i="20"/>
  <c r="AN243" i="20"/>
  <c r="AN331" i="20"/>
  <c r="AN226" i="20"/>
  <c r="AN389" i="20"/>
  <c r="AN379" i="20"/>
  <c r="AN252" i="20"/>
  <c r="AN363" i="20"/>
  <c r="AN240" i="20"/>
  <c r="AN239" i="20"/>
  <c r="AN248" i="20"/>
  <c r="AN237" i="20"/>
  <c r="AN231" i="20"/>
  <c r="AN238" i="20"/>
  <c r="AN282" i="20"/>
  <c r="AN241" i="20"/>
  <c r="AN266" i="20"/>
  <c r="AN246" i="20"/>
  <c r="AN332" i="20"/>
  <c r="AN275" i="20"/>
  <c r="AN256" i="20"/>
  <c r="AN227" i="20"/>
  <c r="AN417" i="20"/>
  <c r="AN339" i="20"/>
  <c r="AN207" i="20"/>
  <c r="AN397" i="20"/>
  <c r="AN270" i="20"/>
  <c r="AN425" i="20"/>
  <c r="AN257" i="20"/>
  <c r="AN249" i="20"/>
  <c r="AN211" i="20"/>
  <c r="AN302" i="20"/>
  <c r="AN415" i="20"/>
  <c r="AN269" i="20"/>
  <c r="AN303" i="20"/>
  <c r="AN321" i="20"/>
  <c r="AN446" i="20"/>
  <c r="AN312" i="20"/>
  <c r="AN316" i="20"/>
  <c r="AN450" i="20"/>
  <c r="AN351" i="20"/>
  <c r="AN271" i="20"/>
  <c r="AN354" i="20"/>
  <c r="AN220" i="20"/>
  <c r="AN278" i="20"/>
  <c r="AN432" i="20"/>
  <c r="AN382" i="20"/>
  <c r="AN264" i="20"/>
  <c r="AN381" i="20"/>
  <c r="AN378" i="20"/>
  <c r="AN416" i="20"/>
  <c r="AN338" i="20"/>
  <c r="AN400" i="20"/>
  <c r="AN274" i="20"/>
  <c r="AN350" i="20"/>
  <c r="AN277" i="20"/>
  <c r="AN474" i="20"/>
  <c r="AN499" i="20"/>
  <c r="AN485" i="20"/>
  <c r="AN486" i="20"/>
  <c r="AN492" i="20"/>
  <c r="AN429" i="20"/>
  <c r="AN449" i="20"/>
  <c r="AN442" i="20"/>
  <c r="AN394" i="20"/>
  <c r="AN418" i="20"/>
  <c r="AN493" i="20"/>
  <c r="AN434" i="20"/>
  <c r="AN438" i="20"/>
  <c r="AN447" i="20"/>
  <c r="AN293" i="20"/>
  <c r="AN328" i="20"/>
  <c r="AN408" i="20"/>
  <c r="AN430" i="20"/>
  <c r="AN443" i="20"/>
  <c r="AN265" i="20"/>
  <c r="AN500" i="20"/>
  <c r="AN482" i="20"/>
  <c r="AN462" i="20"/>
  <c r="AN497" i="20"/>
  <c r="AN472" i="20"/>
  <c r="AN343" i="20"/>
  <c r="AN478" i="20"/>
  <c r="AN440" i="20"/>
  <c r="AN340" i="20"/>
  <c r="AN467" i="20"/>
  <c r="AN451" i="20"/>
  <c r="AN428" i="20"/>
  <c r="AN335" i="20"/>
  <c r="AN402" i="20"/>
  <c r="AN481" i="20"/>
  <c r="AN214" i="20"/>
  <c r="AN281" i="20"/>
  <c r="AN390" i="20"/>
  <c r="AN333" i="20"/>
  <c r="AN300" i="20"/>
  <c r="AN463" i="20"/>
  <c r="AN454" i="20"/>
  <c r="AN495" i="20"/>
  <c r="AN420" i="20"/>
  <c r="AN473" i="20"/>
  <c r="AN336" i="20"/>
  <c r="AN487" i="20"/>
  <c r="AN477" i="20"/>
  <c r="AN496" i="20"/>
  <c r="AN308" i="20"/>
  <c r="AN455" i="20"/>
  <c r="AN320" i="20"/>
  <c r="AN377" i="20"/>
  <c r="AN359" i="20"/>
  <c r="AN202" i="20"/>
  <c r="AN424" i="20"/>
  <c r="AN459" i="20"/>
  <c r="AN441" i="20"/>
  <c r="AN431" i="20"/>
  <c r="AN490" i="20"/>
  <c r="AN313" i="20"/>
  <c r="AN262" i="20"/>
  <c r="AN494" i="20"/>
  <c r="AN258" i="20"/>
  <c r="AN411" i="20"/>
  <c r="AN498" i="20"/>
  <c r="AN491" i="20"/>
  <c r="AN342" i="20"/>
  <c r="AN234" i="20"/>
  <c r="AN466" i="20"/>
  <c r="AN406" i="20"/>
  <c r="AN448" i="20"/>
  <c r="AN468" i="20"/>
  <c r="AN489" i="20"/>
  <c r="AN421" i="20"/>
  <c r="AN250" i="20"/>
  <c r="AN329" i="20"/>
  <c r="AN337" i="20"/>
  <c r="AN245" i="20"/>
  <c r="AN374" i="20"/>
  <c r="AN141" i="20"/>
  <c r="AN69" i="20"/>
  <c r="AN6" i="20"/>
  <c r="AN17" i="20"/>
  <c r="AN59" i="20"/>
  <c r="AN15" i="20"/>
  <c r="AN175" i="20"/>
  <c r="AN132" i="20"/>
  <c r="AN135" i="20"/>
  <c r="AN70" i="20"/>
  <c r="AN80" i="20"/>
  <c r="AN60" i="20"/>
  <c r="AN164" i="20"/>
  <c r="AN106" i="20"/>
  <c r="AN42" i="20"/>
  <c r="AN68" i="20"/>
  <c r="AN91" i="20"/>
  <c r="AN57" i="20"/>
  <c r="AN174" i="20"/>
  <c r="AN108" i="20"/>
  <c r="AN165" i="20"/>
  <c r="AN71" i="20"/>
  <c r="AN192" i="20"/>
  <c r="AN66" i="20"/>
  <c r="AN105" i="20"/>
  <c r="AN41" i="20"/>
  <c r="AN25" i="20"/>
  <c r="AN37" i="20"/>
  <c r="AN31" i="20"/>
  <c r="AN9" i="20"/>
  <c r="AN139" i="20"/>
  <c r="AN142" i="20"/>
  <c r="AN109" i="20"/>
  <c r="AN130" i="20"/>
  <c r="AN154" i="20"/>
  <c r="AN27" i="20"/>
  <c r="AN134" i="20"/>
  <c r="AN149" i="20"/>
  <c r="AN58" i="20"/>
  <c r="AN131" i="20"/>
  <c r="AN158" i="20"/>
  <c r="AN197" i="20"/>
  <c r="AN72" i="20"/>
  <c r="AN169" i="20"/>
  <c r="AN156" i="20"/>
  <c r="AN90" i="20"/>
  <c r="AN86" i="20"/>
  <c r="AN166" i="20"/>
  <c r="AN127" i="20"/>
  <c r="AN144" i="20"/>
  <c r="AN76" i="20"/>
  <c r="AN126" i="20"/>
  <c r="AN20" i="20"/>
  <c r="AN40" i="20"/>
  <c r="AN73" i="20"/>
  <c r="AN196" i="20"/>
  <c r="AN14" i="20"/>
  <c r="AN170" i="20"/>
  <c r="AN153" i="20"/>
  <c r="AN77" i="20"/>
  <c r="AN88" i="20"/>
  <c r="AN147" i="20"/>
  <c r="AN24" i="20"/>
  <c r="AN104" i="20"/>
  <c r="AN8" i="20"/>
  <c r="AN122" i="20"/>
  <c r="AN74" i="20"/>
  <c r="AN101" i="20"/>
  <c r="AN128" i="20"/>
  <c r="AN100" i="20"/>
  <c r="AN163" i="20"/>
  <c r="AN38" i="20"/>
  <c r="AN112" i="20"/>
  <c r="AN137" i="20"/>
  <c r="AN181" i="20"/>
  <c r="AN22" i="20"/>
  <c r="AN191" i="20"/>
  <c r="AN188" i="20"/>
  <c r="AN53" i="20"/>
  <c r="AN30" i="20"/>
  <c r="AN51" i="20"/>
  <c r="AN11" i="20"/>
  <c r="AN183" i="20"/>
  <c r="AN125" i="20"/>
  <c r="AN168" i="20"/>
  <c r="AN32" i="20"/>
  <c r="AN121" i="20"/>
  <c r="AN129" i="20"/>
  <c r="AN123" i="20"/>
  <c r="AN62" i="20"/>
  <c r="AN115" i="20"/>
  <c r="AN145" i="20"/>
  <c r="AN152" i="20"/>
  <c r="AN18" i="20"/>
  <c r="AN189" i="20"/>
  <c r="AN193" i="20"/>
  <c r="AN13" i="20"/>
  <c r="AN182" i="20"/>
  <c r="AN65" i="20"/>
  <c r="AN46" i="20"/>
  <c r="AN75" i="20"/>
  <c r="AN55" i="20"/>
  <c r="AN81" i="20"/>
  <c r="AN179" i="20"/>
  <c r="AN84" i="20"/>
  <c r="AN19" i="20"/>
  <c r="AN12" i="20"/>
  <c r="AN45" i="20"/>
  <c r="AN185" i="20"/>
  <c r="AN28" i="20"/>
  <c r="AN49" i="20"/>
  <c r="AN138" i="20"/>
  <c r="AN34" i="20"/>
  <c r="AN177" i="20"/>
  <c r="AN63" i="20"/>
  <c r="AN180" i="20"/>
  <c r="AN97" i="20"/>
  <c r="AN102" i="20"/>
  <c r="AN114" i="20"/>
  <c r="AN119" i="20"/>
  <c r="AN176" i="20"/>
  <c r="AN110" i="20"/>
  <c r="AN93" i="20"/>
  <c r="AN52" i="20"/>
  <c r="AN113" i="20"/>
  <c r="AN187" i="20"/>
  <c r="AN150" i="20"/>
  <c r="AN54" i="20"/>
  <c r="AN23" i="20"/>
  <c r="AN95" i="20"/>
  <c r="AN83" i="20"/>
  <c r="AN26" i="20"/>
  <c r="AN120" i="20"/>
  <c r="AN36" i="20"/>
  <c r="AN103" i="20"/>
  <c r="AN124" i="20"/>
  <c r="AN143" i="20"/>
  <c r="AN172" i="20"/>
  <c r="AN167" i="20"/>
  <c r="AN94" i="20"/>
  <c r="AN190" i="20"/>
  <c r="AN79" i="20"/>
  <c r="AN33" i="20"/>
  <c r="AN50" i="20"/>
  <c r="AN82" i="20"/>
  <c r="AN159" i="20"/>
  <c r="AN29" i="20"/>
  <c r="AN178" i="20"/>
  <c r="AN16" i="20"/>
  <c r="AN133" i="20"/>
  <c r="AN89" i="20"/>
  <c r="AN64" i="20"/>
  <c r="AN47" i="20"/>
  <c r="AN195" i="20"/>
  <c r="AN162" i="20"/>
  <c r="AN35" i="20"/>
  <c r="AN78" i="20"/>
  <c r="AN173" i="20"/>
  <c r="AN118" i="20"/>
  <c r="AN186" i="20"/>
  <c r="AN92" i="20"/>
  <c r="AN39" i="20"/>
  <c r="AN116" i="20"/>
  <c r="AN151" i="20"/>
  <c r="AN171" i="20"/>
  <c r="AN107" i="20"/>
  <c r="AN87" i="20"/>
  <c r="AN10" i="20"/>
  <c r="AN198" i="20"/>
  <c r="AN56" i="20"/>
  <c r="AN43" i="20"/>
  <c r="AN140" i="20"/>
  <c r="AN98" i="20"/>
  <c r="AN111" i="20"/>
  <c r="AN21" i="20"/>
  <c r="AN155" i="20"/>
  <c r="AN184" i="20"/>
  <c r="AN199" i="20"/>
  <c r="AN117" i="20"/>
  <c r="AN146" i="20"/>
  <c r="AN160" i="20"/>
  <c r="AN148" i="20"/>
  <c r="AN194" i="20"/>
  <c r="AN44" i="20"/>
  <c r="AN61" i="20"/>
  <c r="AN99" i="20"/>
  <c r="AN136" i="20"/>
  <c r="AN161" i="20"/>
  <c r="AN7" i="20"/>
  <c r="AN157" i="20"/>
  <c r="AN96" i="20"/>
  <c r="AN48" i="20"/>
  <c r="AN85" i="20"/>
  <c r="AN67" i="20"/>
  <c r="BO3" i="21" l="1"/>
  <c r="BO3" i="23"/>
  <c r="BO3" i="22"/>
  <c r="BO4" i="3"/>
  <c r="AO4" i="20"/>
  <c r="AO201" i="20"/>
  <c r="AO215" i="20"/>
  <c r="AO494" i="20"/>
  <c r="AO498" i="20"/>
  <c r="AO441" i="20"/>
  <c r="AO377" i="20"/>
  <c r="AO393" i="20"/>
  <c r="AO355" i="20"/>
  <c r="AO262" i="20"/>
  <c r="AO217" i="20"/>
  <c r="AO207" i="20"/>
  <c r="AO478" i="20"/>
  <c r="AO497" i="20"/>
  <c r="AO466" i="20"/>
  <c r="AO445" i="20"/>
  <c r="AO453" i="20"/>
  <c r="AO404" i="20"/>
  <c r="AO261" i="20"/>
  <c r="AO419" i="20"/>
  <c r="AO486" i="20"/>
  <c r="AO253" i="20"/>
  <c r="AO332" i="20"/>
  <c r="AO400" i="20"/>
  <c r="AO470" i="20"/>
  <c r="AO366" i="20"/>
  <c r="AO489" i="20"/>
  <c r="AO447" i="20"/>
  <c r="AO438" i="20"/>
  <c r="AO490" i="20"/>
  <c r="AO203" i="20"/>
  <c r="AO249" i="20"/>
  <c r="AO474" i="20"/>
  <c r="AO269" i="20"/>
  <c r="AO347" i="20"/>
  <c r="AO444" i="20"/>
  <c r="AO231" i="20"/>
  <c r="AO293" i="20"/>
  <c r="AO337" i="20"/>
  <c r="AO228" i="20"/>
  <c r="AO259" i="20"/>
  <c r="AO291" i="20"/>
  <c r="AO265" i="20"/>
  <c r="AO294" i="20"/>
  <c r="AO242" i="20"/>
  <c r="AO420" i="20"/>
  <c r="AO300" i="20"/>
  <c r="AO475" i="20"/>
  <c r="AO299" i="20"/>
  <c r="AO206" i="20"/>
  <c r="AO341" i="20"/>
  <c r="AO279" i="20"/>
  <c r="AO313" i="20"/>
  <c r="AO348" i="20"/>
  <c r="AO435" i="20"/>
  <c r="AO244" i="20"/>
  <c r="AO361" i="20"/>
  <c r="AO325" i="20"/>
  <c r="AO274" i="20"/>
  <c r="AO436" i="20"/>
  <c r="AO271" i="20"/>
  <c r="AO240" i="20"/>
  <c r="AO352" i="20"/>
  <c r="AO232" i="20"/>
  <c r="AO430" i="20"/>
  <c r="AO323" i="20"/>
  <c r="AO296" i="20"/>
  <c r="AO385" i="20"/>
  <c r="AO222" i="20"/>
  <c r="AO280" i="20"/>
  <c r="AO223" i="20"/>
  <c r="AO290" i="20"/>
  <c r="AO287" i="20"/>
  <c r="AO218" i="20"/>
  <c r="AO340" i="20"/>
  <c r="AO357" i="20"/>
  <c r="AO403" i="20"/>
  <c r="AO292" i="20"/>
  <c r="AO336" i="20"/>
  <c r="AO258" i="20"/>
  <c r="AO426" i="20"/>
  <c r="AO477" i="20"/>
  <c r="AO428" i="20"/>
  <c r="AO467" i="20"/>
  <c r="AO278" i="20"/>
  <c r="AO452" i="20"/>
  <c r="AO285" i="20"/>
  <c r="AO254" i="20"/>
  <c r="AO257" i="20"/>
  <c r="AO266" i="20"/>
  <c r="AO205" i="20"/>
  <c r="AO270" i="20"/>
  <c r="AO390" i="20"/>
  <c r="AO204" i="20"/>
  <c r="AO335" i="20"/>
  <c r="AO324" i="20"/>
  <c r="AO214" i="20"/>
  <c r="AO248" i="20"/>
  <c r="AO241" i="20"/>
  <c r="AO412" i="20"/>
  <c r="AO286" i="20"/>
  <c r="AO297" i="20"/>
  <c r="AO246" i="20"/>
  <c r="AO372" i="20"/>
  <c r="AO209" i="20"/>
  <c r="AO309" i="20"/>
  <c r="AO344" i="20"/>
  <c r="AO202" i="20"/>
  <c r="AO234" i="20"/>
  <c r="AO406" i="20"/>
  <c r="AO388" i="20"/>
  <c r="AO369" i="20"/>
  <c r="AO264" i="20"/>
  <c r="AO221" i="20"/>
  <c r="AO310" i="20"/>
  <c r="AO289" i="20"/>
  <c r="AO365" i="20"/>
  <c r="AO239" i="20"/>
  <c r="AO399" i="20"/>
  <c r="AO312" i="20"/>
  <c r="AO375" i="20"/>
  <c r="AO311" i="20"/>
  <c r="AO238" i="20"/>
  <c r="AO422" i="20"/>
  <c r="AO268" i="20"/>
  <c r="AO362" i="20"/>
  <c r="AO320" i="20"/>
  <c r="AO423" i="20"/>
  <c r="AO227" i="20"/>
  <c r="AO353" i="20"/>
  <c r="AO243" i="20"/>
  <c r="AO351" i="20"/>
  <c r="AO251" i="20"/>
  <c r="AO334" i="20"/>
  <c r="AO450" i="20"/>
  <c r="AO319" i="20"/>
  <c r="AO379" i="20"/>
  <c r="AO272" i="20"/>
  <c r="AO417" i="20"/>
  <c r="AO213" i="20"/>
  <c r="AO245" i="20"/>
  <c r="AO328" i="20"/>
  <c r="AO487" i="20"/>
  <c r="AO316" i="20"/>
  <c r="AO295" i="20"/>
  <c r="AO256" i="20"/>
  <c r="AO250" i="20"/>
  <c r="AO360" i="20"/>
  <c r="AO456" i="20"/>
  <c r="AO349" i="20"/>
  <c r="AO216" i="20"/>
  <c r="AO298" i="20"/>
  <c r="AO267" i="20"/>
  <c r="AO317" i="20"/>
  <c r="AO284" i="20"/>
  <c r="AO459" i="20"/>
  <c r="AO212" i="20"/>
  <c r="AO455" i="20"/>
  <c r="AO260" i="20"/>
  <c r="AO263" i="20"/>
  <c r="AO283" i="20"/>
  <c r="AO383" i="20"/>
  <c r="AO308" i="20"/>
  <c r="AO465" i="20"/>
  <c r="AO305" i="20"/>
  <c r="AO381" i="20"/>
  <c r="AO492" i="20"/>
  <c r="AO282" i="20"/>
  <c r="AO363" i="20"/>
  <c r="AO236" i="20"/>
  <c r="AO281" i="20"/>
  <c r="AO443" i="20"/>
  <c r="AO330" i="20"/>
  <c r="AO220" i="20"/>
  <c r="AO431" i="20"/>
  <c r="AO252" i="20"/>
  <c r="AO224" i="20"/>
  <c r="AO302" i="20"/>
  <c r="AO225" i="20"/>
  <c r="AO219" i="20"/>
  <c r="AO288" i="20"/>
  <c r="AO425" i="20"/>
  <c r="AO437" i="20"/>
  <c r="AO432" i="20"/>
  <c r="AO315" i="20"/>
  <c r="AO394" i="20"/>
  <c r="AO461" i="20"/>
  <c r="AO433" i="20"/>
  <c r="AO211" i="20"/>
  <c r="AO491" i="20"/>
  <c r="AO303" i="20"/>
  <c r="AO460" i="20"/>
  <c r="AO427" i="20"/>
  <c r="AO413" i="20"/>
  <c r="AO395" i="20"/>
  <c r="AO468" i="20"/>
  <c r="AO496" i="20"/>
  <c r="AO230" i="20"/>
  <c r="AO414" i="20"/>
  <c r="AO493" i="20"/>
  <c r="AO421" i="20"/>
  <c r="AO476" i="20"/>
  <c r="AO226" i="20"/>
  <c r="AO364" i="20"/>
  <c r="AO391" i="20"/>
  <c r="AO327" i="20"/>
  <c r="AO418" i="20"/>
  <c r="AO276" i="20"/>
  <c r="AO354" i="20"/>
  <c r="AO277" i="20"/>
  <c r="AO397" i="20"/>
  <c r="AO469" i="20"/>
  <c r="AO480" i="20"/>
  <c r="AO200" i="20"/>
  <c r="AO275" i="20"/>
  <c r="AO387" i="20"/>
  <c r="AO402" i="20"/>
  <c r="AO356" i="20"/>
  <c r="AO416" i="20"/>
  <c r="AO409" i="20"/>
  <c r="AO374" i="20"/>
  <c r="AO322" i="20"/>
  <c r="AO411" i="20"/>
  <c r="AO429" i="20"/>
  <c r="AO483" i="20"/>
  <c r="AO333" i="20"/>
  <c r="AO338" i="20"/>
  <c r="AO370" i="20"/>
  <c r="AO392" i="20"/>
  <c r="AO451" i="20"/>
  <c r="AO454" i="20"/>
  <c r="AO464" i="20"/>
  <c r="AO343" i="20"/>
  <c r="AO371" i="20"/>
  <c r="AO359" i="20"/>
  <c r="AO434" i="20"/>
  <c r="AO386" i="20"/>
  <c r="AO306" i="20"/>
  <c r="AO458" i="20"/>
  <c r="AO382" i="20"/>
  <c r="AO449" i="20"/>
  <c r="AO405" i="20"/>
  <c r="AO482" i="20"/>
  <c r="AO235" i="20"/>
  <c r="AO424" i="20"/>
  <c r="AO484" i="20"/>
  <c r="AO247" i="20"/>
  <c r="AO229" i="20"/>
  <c r="AO329" i="20"/>
  <c r="AO415" i="20"/>
  <c r="AO339" i="20"/>
  <c r="AO472" i="20"/>
  <c r="AO314" i="20"/>
  <c r="AO500" i="20"/>
  <c r="AO462" i="20"/>
  <c r="AO318" i="20"/>
  <c r="AO396" i="20"/>
  <c r="AO389" i="20"/>
  <c r="AO273" i="20"/>
  <c r="AO237" i="20"/>
  <c r="AO410" i="20"/>
  <c r="AO481" i="20"/>
  <c r="AO210" i="20"/>
  <c r="AO471" i="20"/>
  <c r="AO401" i="20"/>
  <c r="AO442" i="20"/>
  <c r="AO367" i="20"/>
  <c r="AO384" i="20"/>
  <c r="AO457" i="20"/>
  <c r="AO439" i="20"/>
  <c r="AO304" i="20"/>
  <c r="AO326" i="20"/>
  <c r="AO446" i="20"/>
  <c r="AO208" i="20"/>
  <c r="AO380" i="20"/>
  <c r="AO368" i="20"/>
  <c r="AO358" i="20"/>
  <c r="AO495" i="20"/>
  <c r="AO321" i="20"/>
  <c r="AO342" i="20"/>
  <c r="AO440" i="20"/>
  <c r="AO485" i="20"/>
  <c r="AO331" i="20"/>
  <c r="AO255" i="20"/>
  <c r="AO376" i="20"/>
  <c r="AO488" i="20"/>
  <c r="AO233" i="20"/>
  <c r="AO307" i="20"/>
  <c r="AO398" i="20"/>
  <c r="AO499" i="20"/>
  <c r="AO373" i="20"/>
  <c r="AO345" i="20"/>
  <c r="AO346" i="20"/>
  <c r="AO479" i="20"/>
  <c r="AO350" i="20"/>
  <c r="AO473" i="20"/>
  <c r="AO408" i="20"/>
  <c r="AO301" i="20"/>
  <c r="AO407" i="20"/>
  <c r="AO378" i="20"/>
  <c r="AO448" i="20"/>
  <c r="AO463" i="20"/>
  <c r="AO27" i="20"/>
  <c r="AO108" i="20"/>
  <c r="AO97" i="20"/>
  <c r="AO194" i="20"/>
  <c r="AO22" i="20"/>
  <c r="AO48" i="20"/>
  <c r="AO10" i="20"/>
  <c r="AO141" i="20"/>
  <c r="AO6" i="20"/>
  <c r="AO133" i="20"/>
  <c r="AO52" i="20"/>
  <c r="AO32" i="20"/>
  <c r="AO119" i="20"/>
  <c r="AO49" i="20"/>
  <c r="AO28" i="20"/>
  <c r="AO117" i="20"/>
  <c r="AO164" i="20"/>
  <c r="AO96" i="20"/>
  <c r="AO152" i="20"/>
  <c r="AO69" i="20"/>
  <c r="AO18" i="20"/>
  <c r="AO173" i="20"/>
  <c r="AO186" i="20"/>
  <c r="AO155" i="20"/>
  <c r="AO183" i="20"/>
  <c r="AO197" i="20"/>
  <c r="AO125" i="20"/>
  <c r="AO150" i="20"/>
  <c r="AO199" i="20"/>
  <c r="AO160" i="20"/>
  <c r="AO138" i="20"/>
  <c r="AO15" i="20"/>
  <c r="AO196" i="20"/>
  <c r="AO81" i="20"/>
  <c r="AO90" i="20"/>
  <c r="AO30" i="20"/>
  <c r="AO73" i="20"/>
  <c r="AO89" i="20"/>
  <c r="AO174" i="20"/>
  <c r="AO31" i="20"/>
  <c r="AO193" i="20"/>
  <c r="AO161" i="20"/>
  <c r="AO78" i="20"/>
  <c r="AO163" i="20"/>
  <c r="AO64" i="20"/>
  <c r="AO168" i="20"/>
  <c r="AO47" i="20"/>
  <c r="AO146" i="20"/>
  <c r="AO171" i="20"/>
  <c r="AO190" i="20"/>
  <c r="AO100" i="20"/>
  <c r="AO109" i="20"/>
  <c r="AO116" i="20"/>
  <c r="AO180" i="20"/>
  <c r="AO70" i="20"/>
  <c r="AO36" i="20"/>
  <c r="AO8" i="20"/>
  <c r="AO106" i="20"/>
  <c r="AO102" i="20"/>
  <c r="AO84" i="20"/>
  <c r="AO103" i="20"/>
  <c r="AO95" i="20"/>
  <c r="AO86" i="20"/>
  <c r="AO135" i="20"/>
  <c r="AO40" i="20"/>
  <c r="AO16" i="20"/>
  <c r="AO159" i="20"/>
  <c r="AO166" i="20"/>
  <c r="AO54" i="20"/>
  <c r="AO71" i="20"/>
  <c r="AO63" i="20"/>
  <c r="AO33" i="20"/>
  <c r="AO68" i="20"/>
  <c r="AO118" i="20"/>
  <c r="AO140" i="20"/>
  <c r="AO11" i="20"/>
  <c r="AO121" i="20"/>
  <c r="AO58" i="20"/>
  <c r="AO85" i="20"/>
  <c r="AO147" i="20"/>
  <c r="AO75" i="20"/>
  <c r="AO187" i="20"/>
  <c r="AO59" i="20"/>
  <c r="AO46" i="20"/>
  <c r="AO17" i="20"/>
  <c r="AO149" i="20"/>
  <c r="AO107" i="20"/>
  <c r="AO88" i="20"/>
  <c r="AO142" i="20"/>
  <c r="AO184" i="20"/>
  <c r="AO35" i="20"/>
  <c r="AO65" i="20"/>
  <c r="AO172" i="20"/>
  <c r="AO143" i="20"/>
  <c r="AO43" i="20"/>
  <c r="AO34" i="20"/>
  <c r="AO25" i="20"/>
  <c r="AO91" i="20"/>
  <c r="AO158" i="20"/>
  <c r="AO21" i="20"/>
  <c r="AO74" i="20"/>
  <c r="AO157" i="20"/>
  <c r="AO144" i="20"/>
  <c r="AO185" i="20"/>
  <c r="AO93" i="20"/>
  <c r="AO188" i="20"/>
  <c r="AO98" i="20"/>
  <c r="AO178" i="20"/>
  <c r="AO122" i="20"/>
  <c r="AO66" i="20"/>
  <c r="AO38" i="20"/>
  <c r="AO112" i="20"/>
  <c r="AO94" i="20"/>
  <c r="AO192" i="20"/>
  <c r="AO114" i="20"/>
  <c r="AO177" i="20"/>
  <c r="AO181" i="20"/>
  <c r="AO80" i="20"/>
  <c r="AO169" i="20"/>
  <c r="AO12" i="20"/>
  <c r="AO42" i="20"/>
  <c r="AO14" i="20"/>
  <c r="AO120" i="20"/>
  <c r="AO67" i="20"/>
  <c r="AO139" i="20"/>
  <c r="AO195" i="20"/>
  <c r="AO165" i="20"/>
  <c r="AO115" i="20"/>
  <c r="AO92" i="20"/>
  <c r="AO44" i="20"/>
  <c r="AO130" i="20"/>
  <c r="AO126" i="20"/>
  <c r="AO20" i="20"/>
  <c r="AO156" i="20"/>
  <c r="AO167" i="20"/>
  <c r="AO175" i="20"/>
  <c r="AO198" i="20"/>
  <c r="AO111" i="20"/>
  <c r="AO83" i="20"/>
  <c r="AO136" i="20"/>
  <c r="AO57" i="20"/>
  <c r="AO53" i="20"/>
  <c r="AO127" i="20"/>
  <c r="AO24" i="20"/>
  <c r="AO41" i="20"/>
  <c r="AO132" i="20"/>
  <c r="AO9" i="20"/>
  <c r="AO77" i="20"/>
  <c r="AO137" i="20"/>
  <c r="AO131" i="20"/>
  <c r="AO79" i="20"/>
  <c r="AO61" i="20"/>
  <c r="AO101" i="20"/>
  <c r="AO60" i="20"/>
  <c r="AO45" i="20"/>
  <c r="AO162" i="20"/>
  <c r="AO113" i="20"/>
  <c r="AO82" i="20"/>
  <c r="AO56" i="20"/>
  <c r="AO87" i="20"/>
  <c r="AO124" i="20"/>
  <c r="AO154" i="20"/>
  <c r="AO148" i="20"/>
  <c r="AO129" i="20"/>
  <c r="AO99" i="20"/>
  <c r="AO179" i="20"/>
  <c r="AO134" i="20"/>
  <c r="AO170" i="20"/>
  <c r="AO51" i="20"/>
  <c r="AO189" i="20"/>
  <c r="AO176" i="20"/>
  <c r="AO26" i="20"/>
  <c r="AO182" i="20"/>
  <c r="AO62" i="20"/>
  <c r="AO50" i="20"/>
  <c r="AO23" i="20"/>
  <c r="AO145" i="20"/>
  <c r="AO76" i="20"/>
  <c r="AO55" i="20"/>
  <c r="AO123" i="20"/>
  <c r="AO128" i="20"/>
  <c r="AO39" i="20"/>
  <c r="AO13" i="20"/>
  <c r="AO7" i="20"/>
  <c r="AO110" i="20"/>
  <c r="AO19" i="20"/>
  <c r="AO104" i="20"/>
  <c r="AO72" i="20"/>
  <c r="AO191" i="20"/>
  <c r="AO153" i="20"/>
  <c r="AO29" i="20"/>
  <c r="AO37" i="20"/>
  <c r="AO151" i="20"/>
  <c r="AO105" i="20"/>
  <c r="BO4" i="21" l="1"/>
  <c r="BO4" i="23"/>
  <c r="BO4" i="22"/>
  <c r="BP3" i="3"/>
  <c r="AP4" i="20"/>
  <c r="AP201" i="20"/>
  <c r="AP215" i="20"/>
  <c r="AP480" i="20"/>
  <c r="AP474" i="20"/>
  <c r="AP415" i="20"/>
  <c r="AP306" i="20"/>
  <c r="AP316" i="20"/>
  <c r="AP300" i="20"/>
  <c r="AP278" i="20"/>
  <c r="AP380" i="20"/>
  <c r="AP262" i="20"/>
  <c r="AP263" i="20"/>
  <c r="AP354" i="20"/>
  <c r="AP440" i="20"/>
  <c r="AP312" i="20"/>
  <c r="AP318" i="20"/>
  <c r="AP279" i="20"/>
  <c r="AP407" i="20"/>
  <c r="AP455" i="20"/>
  <c r="AP371" i="20"/>
  <c r="AP478" i="20"/>
  <c r="AP339" i="20"/>
  <c r="AP364" i="20"/>
  <c r="AP396" i="20"/>
  <c r="AP358" i="20"/>
  <c r="AP484" i="20"/>
  <c r="AP280" i="20"/>
  <c r="AP217" i="20"/>
  <c r="AP335" i="20"/>
  <c r="AP314" i="20"/>
  <c r="AP456" i="20"/>
  <c r="AP452" i="20"/>
  <c r="AP411" i="20"/>
  <c r="AP342" i="20"/>
  <c r="AP387" i="20"/>
  <c r="AP395" i="20"/>
  <c r="AP392" i="20"/>
  <c r="AP391" i="20"/>
  <c r="AP294" i="20"/>
  <c r="AP368" i="20"/>
  <c r="AP461" i="20"/>
  <c r="AP375" i="20"/>
  <c r="AP468" i="20"/>
  <c r="AP302" i="20"/>
  <c r="AP383" i="20"/>
  <c r="AP403" i="20"/>
  <c r="AP436" i="20"/>
  <c r="AP344" i="20"/>
  <c r="AP348" i="20"/>
  <c r="AP320" i="20"/>
  <c r="AP228" i="20"/>
  <c r="AP470" i="20"/>
  <c r="AP465" i="20"/>
  <c r="AP238" i="20"/>
  <c r="AP379" i="20"/>
  <c r="AP346" i="20"/>
  <c r="AP463" i="20"/>
  <c r="AP283" i="20"/>
  <c r="AP376" i="20"/>
  <c r="AP247" i="20"/>
  <c r="AP457" i="20"/>
  <c r="AP429" i="20"/>
  <c r="AP230" i="20"/>
  <c r="AP266" i="20"/>
  <c r="AP388" i="20"/>
  <c r="AP384" i="20"/>
  <c r="AP261" i="20"/>
  <c r="AP211" i="20"/>
  <c r="AP237" i="20"/>
  <c r="AP251" i="20"/>
  <c r="AP373" i="20"/>
  <c r="AP202" i="20"/>
  <c r="AP464" i="20"/>
  <c r="AP310" i="20"/>
  <c r="AP274" i="20"/>
  <c r="AP298" i="20"/>
  <c r="AP297" i="20"/>
  <c r="AP292" i="20"/>
  <c r="AP208" i="20"/>
  <c r="AP284" i="20"/>
  <c r="AP372" i="20"/>
  <c r="AP231" i="20"/>
  <c r="AP303" i="20"/>
  <c r="AP214" i="20"/>
  <c r="AP241" i="20"/>
  <c r="AP233" i="20"/>
  <c r="AP225" i="20"/>
  <c r="AP220" i="20"/>
  <c r="AP245" i="20"/>
  <c r="AP377" i="20"/>
  <c r="AP209" i="20"/>
  <c r="AP460" i="20"/>
  <c r="AP469" i="20"/>
  <c r="AP204" i="20"/>
  <c r="AP264" i="20"/>
  <c r="AP257" i="20"/>
  <c r="AP323" i="20"/>
  <c r="AP476" i="20"/>
  <c r="AP406" i="20"/>
  <c r="AP219" i="20"/>
  <c r="AP404" i="20"/>
  <c r="AP295" i="20"/>
  <c r="AP299" i="20"/>
  <c r="AP254" i="20"/>
  <c r="AP427" i="20"/>
  <c r="AP483" i="20"/>
  <c r="AP451" i="20"/>
  <c r="AP400" i="20"/>
  <c r="AP253" i="20"/>
  <c r="AP267" i="20"/>
  <c r="AP205" i="20"/>
  <c r="AP296" i="20"/>
  <c r="AP410" i="20"/>
  <c r="AP222" i="20"/>
  <c r="AP500" i="20"/>
  <c r="AP399" i="20"/>
  <c r="AP459" i="20"/>
  <c r="AP308" i="20"/>
  <c r="AP282" i="20"/>
  <c r="AP206" i="20"/>
  <c r="AP270" i="20"/>
  <c r="AP360" i="20"/>
  <c r="AP326" i="20"/>
  <c r="AP322" i="20"/>
  <c r="AP328" i="20"/>
  <c r="AP250" i="20"/>
  <c r="AP265" i="20"/>
  <c r="AP273" i="20"/>
  <c r="AP259" i="20"/>
  <c r="AP271" i="20"/>
  <c r="AP444" i="20"/>
  <c r="AP324" i="20"/>
  <c r="AP356" i="20"/>
  <c r="AP290" i="20"/>
  <c r="AP291" i="20"/>
  <c r="AP234" i="20"/>
  <c r="AP317" i="20"/>
  <c r="AP252" i="20"/>
  <c r="AP439" i="20"/>
  <c r="AP275" i="20"/>
  <c r="AP389" i="20"/>
  <c r="AP337" i="20"/>
  <c r="AP347" i="20"/>
  <c r="AP239" i="20"/>
  <c r="AP301" i="20"/>
  <c r="AP229" i="20"/>
  <c r="AP425" i="20"/>
  <c r="AP362" i="20"/>
  <c r="AP224" i="20"/>
  <c r="AP227" i="20"/>
  <c r="AP304" i="20"/>
  <c r="AP281" i="20"/>
  <c r="AP203" i="20"/>
  <c r="AP287" i="20"/>
  <c r="AP218" i="20"/>
  <c r="AP414" i="20"/>
  <c r="AP490" i="20"/>
  <c r="AP269" i="20"/>
  <c r="AP268" i="20"/>
  <c r="AP423" i="20"/>
  <c r="AP242" i="20"/>
  <c r="AP258" i="20"/>
  <c r="AP467" i="20"/>
  <c r="AP249" i="20"/>
  <c r="AP244" i="20"/>
  <c r="AP408" i="20"/>
  <c r="AP481" i="20"/>
  <c r="AP424" i="20"/>
  <c r="AP216" i="20"/>
  <c r="AP447" i="20"/>
  <c r="AP276" i="20"/>
  <c r="AP212" i="20"/>
  <c r="AP430" i="20"/>
  <c r="AP378" i="20"/>
  <c r="AP471" i="20"/>
  <c r="AP293" i="20"/>
  <c r="AP277" i="20"/>
  <c r="AP397" i="20"/>
  <c r="AP343" i="20"/>
  <c r="AP240" i="20"/>
  <c r="AP336" i="20"/>
  <c r="AP248" i="20"/>
  <c r="AP449" i="20"/>
  <c r="AP401" i="20"/>
  <c r="AP394" i="20"/>
  <c r="AP352" i="20"/>
  <c r="AP255" i="20"/>
  <c r="AP367" i="20"/>
  <c r="AP200" i="20"/>
  <c r="AP369" i="20"/>
  <c r="AP223" i="20"/>
  <c r="AP285" i="20"/>
  <c r="AP495" i="20"/>
  <c r="AP325" i="20"/>
  <c r="AP486" i="20"/>
  <c r="AP331" i="20"/>
  <c r="AP286" i="20"/>
  <c r="AP311" i="20"/>
  <c r="AP207" i="20"/>
  <c r="AP340" i="20"/>
  <c r="AP390" i="20"/>
  <c r="AP321" i="20"/>
  <c r="AP210" i="20"/>
  <c r="AP313" i="20"/>
  <c r="AP236" i="20"/>
  <c r="AP351" i="20"/>
  <c r="AP496" i="20"/>
  <c r="AP353" i="20"/>
  <c r="AP393" i="20"/>
  <c r="AP349" i="20"/>
  <c r="AP443" i="20"/>
  <c r="AP256" i="20"/>
  <c r="AP489" i="20"/>
  <c r="AP288" i="20"/>
  <c r="AP499" i="20"/>
  <c r="AP497" i="20"/>
  <c r="AP332" i="20"/>
  <c r="AP487" i="20"/>
  <c r="AP345" i="20"/>
  <c r="AP309" i="20"/>
  <c r="AP243" i="20"/>
  <c r="AP426" i="20"/>
  <c r="AP412" i="20"/>
  <c r="AP260" i="20"/>
  <c r="AP370" i="20"/>
  <c r="AP398" i="20"/>
  <c r="AP221" i="20"/>
  <c r="AP341" i="20"/>
  <c r="AP435" i="20"/>
  <c r="AP289" i="20"/>
  <c r="AP462" i="20"/>
  <c r="AP338" i="20"/>
  <c r="AP365" i="20"/>
  <c r="AP472" i="20"/>
  <c r="AP442" i="20"/>
  <c r="AP433" i="20"/>
  <c r="AP482" i="20"/>
  <c r="AP450" i="20"/>
  <c r="AP402" i="20"/>
  <c r="AP437" i="20"/>
  <c r="AP466" i="20"/>
  <c r="AP488" i="20"/>
  <c r="AP431" i="20"/>
  <c r="AP363" i="20"/>
  <c r="AP473" i="20"/>
  <c r="AP438" i="20"/>
  <c r="AP479" i="20"/>
  <c r="AP441" i="20"/>
  <c r="AP453" i="20"/>
  <c r="AP409" i="20"/>
  <c r="AP355" i="20"/>
  <c r="AP492" i="20"/>
  <c r="AP232" i="20"/>
  <c r="AP419" i="20"/>
  <c r="AP329" i="20"/>
  <c r="AP235" i="20"/>
  <c r="AP422" i="20"/>
  <c r="AP386" i="20"/>
  <c r="AP494" i="20"/>
  <c r="AP327" i="20"/>
  <c r="AP315" i="20"/>
  <c r="AP382" i="20"/>
  <c r="AP413" i="20"/>
  <c r="AP445" i="20"/>
  <c r="AP385" i="20"/>
  <c r="AP381" i="20"/>
  <c r="AP416" i="20"/>
  <c r="AP420" i="20"/>
  <c r="AP491" i="20"/>
  <c r="AP485" i="20"/>
  <c r="AP305" i="20"/>
  <c r="AP333" i="20"/>
  <c r="AP458" i="20"/>
  <c r="AP246" i="20"/>
  <c r="AP366" i="20"/>
  <c r="AP334" i="20"/>
  <c r="AP475" i="20"/>
  <c r="AP359" i="20"/>
  <c r="AP428" i="20"/>
  <c r="AP432" i="20"/>
  <c r="AP448" i="20"/>
  <c r="AP213" i="20"/>
  <c r="AP319" i="20"/>
  <c r="AP434" i="20"/>
  <c r="AP226" i="20"/>
  <c r="AP350" i="20"/>
  <c r="AP418" i="20"/>
  <c r="AP417" i="20"/>
  <c r="AP493" i="20"/>
  <c r="AP330" i="20"/>
  <c r="AP361" i="20"/>
  <c r="AP421" i="20"/>
  <c r="AP498" i="20"/>
  <c r="AP357" i="20"/>
  <c r="AP272" i="20"/>
  <c r="AP405" i="20"/>
  <c r="AP446" i="20"/>
  <c r="AP307" i="20"/>
  <c r="AP477" i="20"/>
  <c r="AP454" i="20"/>
  <c r="AP374" i="20"/>
  <c r="AP8" i="20"/>
  <c r="AP82" i="20"/>
  <c r="AP193" i="20"/>
  <c r="AP103" i="20"/>
  <c r="AP64" i="20"/>
  <c r="AP129" i="20"/>
  <c r="AP24" i="20"/>
  <c r="AP135" i="20"/>
  <c r="AP45" i="20"/>
  <c r="AP160" i="20"/>
  <c r="AP102" i="20"/>
  <c r="AP136" i="20"/>
  <c r="AP94" i="20"/>
  <c r="AP96" i="20"/>
  <c r="AP108" i="20"/>
  <c r="AP16" i="20"/>
  <c r="AP148" i="20"/>
  <c r="AP32" i="20"/>
  <c r="AP91" i="20"/>
  <c r="AP72" i="20"/>
  <c r="AP59" i="20"/>
  <c r="AP33" i="20"/>
  <c r="AP89" i="20"/>
  <c r="AP153" i="20"/>
  <c r="AP42" i="20"/>
  <c r="AP199" i="20"/>
  <c r="AP17" i="20"/>
  <c r="AP28" i="20"/>
  <c r="AP66" i="20"/>
  <c r="AP63" i="20"/>
  <c r="AP29" i="20"/>
  <c r="AP146" i="20"/>
  <c r="AP187" i="20"/>
  <c r="AP116" i="20"/>
  <c r="AP87" i="20"/>
  <c r="AP122" i="20"/>
  <c r="AP164" i="20"/>
  <c r="AP183" i="20"/>
  <c r="AP124" i="20"/>
  <c r="AP85" i="20"/>
  <c r="AP175" i="20"/>
  <c r="AP104" i="20"/>
  <c r="AP186" i="20"/>
  <c r="AP90" i="20"/>
  <c r="AP13" i="20"/>
  <c r="AP181" i="20"/>
  <c r="AP44" i="20"/>
  <c r="AP101" i="20"/>
  <c r="AP111" i="20"/>
  <c r="AP56" i="20"/>
  <c r="AP98" i="20"/>
  <c r="AP154" i="20"/>
  <c r="AP163" i="20"/>
  <c r="AP139" i="20"/>
  <c r="AP88" i="20"/>
  <c r="AP11" i="20"/>
  <c r="AP145" i="20"/>
  <c r="AP9" i="20"/>
  <c r="AP171" i="20"/>
  <c r="AP176" i="20"/>
  <c r="AP109" i="20"/>
  <c r="AP131" i="20"/>
  <c r="AP20" i="20"/>
  <c r="AP100" i="20"/>
  <c r="AP57" i="20"/>
  <c r="AP149" i="20"/>
  <c r="AP71" i="20"/>
  <c r="AP14" i="20"/>
  <c r="AP37" i="20"/>
  <c r="AP23" i="20"/>
  <c r="AP191" i="20"/>
  <c r="AP165" i="20"/>
  <c r="AP158" i="20"/>
  <c r="AP35" i="20"/>
  <c r="AP58" i="20"/>
  <c r="AP52" i="20"/>
  <c r="AP142" i="20"/>
  <c r="AP141" i="20"/>
  <c r="AP107" i="20"/>
  <c r="AP132" i="20"/>
  <c r="AP97" i="20"/>
  <c r="AP138" i="20"/>
  <c r="AP60" i="20"/>
  <c r="AP61" i="20"/>
  <c r="AP70" i="20"/>
  <c r="AP27" i="20"/>
  <c r="AP173" i="20"/>
  <c r="AP47" i="20"/>
  <c r="AP169" i="20"/>
  <c r="AP39" i="20"/>
  <c r="AP41" i="20"/>
  <c r="AP180" i="20"/>
  <c r="AP46" i="20"/>
  <c r="AP147" i="20"/>
  <c r="AP157" i="20"/>
  <c r="AP184" i="20"/>
  <c r="AP92" i="20"/>
  <c r="AP120" i="20"/>
  <c r="AP194" i="20"/>
  <c r="AP54" i="20"/>
  <c r="AP113" i="20"/>
  <c r="AP188" i="20"/>
  <c r="AP53" i="20"/>
  <c r="AP77" i="20"/>
  <c r="AP177" i="20"/>
  <c r="AP190" i="20"/>
  <c r="AP95" i="20"/>
  <c r="AP150" i="20"/>
  <c r="AP133" i="20"/>
  <c r="AP43" i="20"/>
  <c r="AP38" i="20"/>
  <c r="AP117" i="20"/>
  <c r="AP93" i="20"/>
  <c r="AP65" i="20"/>
  <c r="AP121" i="20"/>
  <c r="AP62" i="20"/>
  <c r="AP25" i="20"/>
  <c r="AP73" i="20"/>
  <c r="AP79" i="20"/>
  <c r="AP6" i="20"/>
  <c r="AP168" i="20"/>
  <c r="AP118" i="20"/>
  <c r="AP106" i="20"/>
  <c r="AP178" i="20"/>
  <c r="AP112" i="20"/>
  <c r="AP21" i="20"/>
  <c r="AP105" i="20"/>
  <c r="AP49" i="20"/>
  <c r="AP18" i="20"/>
  <c r="AP15" i="20"/>
  <c r="AP69" i="20"/>
  <c r="AP126" i="20"/>
  <c r="AP67" i="20"/>
  <c r="AP123" i="20"/>
  <c r="AP7" i="20"/>
  <c r="AP51" i="20"/>
  <c r="AP179" i="20"/>
  <c r="AP75" i="20"/>
  <c r="AP86" i="20"/>
  <c r="AP74" i="20"/>
  <c r="AP99" i="20"/>
  <c r="AP110" i="20"/>
  <c r="AP162" i="20"/>
  <c r="AP76" i="20"/>
  <c r="AP192" i="20"/>
  <c r="AP36" i="20"/>
  <c r="AP137" i="20"/>
  <c r="AP156" i="20"/>
  <c r="AP68" i="20"/>
  <c r="AP151" i="20"/>
  <c r="AP80" i="20"/>
  <c r="AP22" i="20"/>
  <c r="AP185" i="20"/>
  <c r="AP189" i="20"/>
  <c r="AP30" i="20"/>
  <c r="AP50" i="20"/>
  <c r="AP167" i="20"/>
  <c r="AP152" i="20"/>
  <c r="AP40" i="20"/>
  <c r="AP119" i="20"/>
  <c r="AP12" i="20"/>
  <c r="AP159" i="20"/>
  <c r="AP78" i="20"/>
  <c r="AP182" i="20"/>
  <c r="AP140" i="20"/>
  <c r="AP55" i="20"/>
  <c r="AP83" i="20"/>
  <c r="AP34" i="20"/>
  <c r="AP127" i="20"/>
  <c r="AP10" i="20"/>
  <c r="AP31" i="20"/>
  <c r="AP195" i="20"/>
  <c r="AP170" i="20"/>
  <c r="AP134" i="20"/>
  <c r="AP128" i="20"/>
  <c r="AP130" i="20"/>
  <c r="AP26" i="20"/>
  <c r="AP174" i="20"/>
  <c r="AP81" i="20"/>
  <c r="AP143" i="20"/>
  <c r="AP115" i="20"/>
  <c r="AP144" i="20"/>
  <c r="AP155" i="20"/>
  <c r="AP166" i="20"/>
  <c r="AP196" i="20"/>
  <c r="AP114" i="20"/>
  <c r="AP172" i="20"/>
  <c r="AP197" i="20"/>
  <c r="AP84" i="20"/>
  <c r="AP161" i="20"/>
  <c r="AP19" i="20"/>
  <c r="AP198" i="20"/>
  <c r="AP125" i="20"/>
  <c r="AP48" i="20"/>
  <c r="BP3" i="21" l="1"/>
  <c r="BP3" i="23"/>
  <c r="BP3" i="22"/>
  <c r="BP4" i="3"/>
  <c r="AQ4" i="20"/>
  <c r="AQ201" i="20"/>
  <c r="AQ215" i="20"/>
  <c r="AQ476" i="20"/>
  <c r="AQ369" i="20"/>
  <c r="AQ489" i="20"/>
  <c r="AQ492" i="20"/>
  <c r="AQ399" i="20"/>
  <c r="AQ205" i="20"/>
  <c r="AQ451" i="20"/>
  <c r="AQ450" i="20"/>
  <c r="AQ442" i="20"/>
  <c r="AQ288" i="20"/>
  <c r="AQ380" i="20"/>
  <c r="AQ373" i="20"/>
  <c r="AQ364" i="20"/>
  <c r="AQ457" i="20"/>
  <c r="AQ344" i="20"/>
  <c r="AQ500" i="20"/>
  <c r="AQ469" i="20"/>
  <c r="AQ480" i="20"/>
  <c r="AQ360" i="20"/>
  <c r="AQ481" i="20"/>
  <c r="AQ429" i="20"/>
  <c r="AQ444" i="20"/>
  <c r="AQ356" i="20"/>
  <c r="AQ248" i="20"/>
  <c r="AQ497" i="20"/>
  <c r="AQ298" i="20"/>
  <c r="AQ247" i="20"/>
  <c r="AQ335" i="20"/>
  <c r="AQ210" i="20"/>
  <c r="AQ231" i="20"/>
  <c r="AQ396" i="20"/>
  <c r="AQ468" i="20"/>
  <c r="AQ477" i="20"/>
  <c r="AQ483" i="20"/>
  <c r="AQ455" i="20"/>
  <c r="AQ437" i="20"/>
  <c r="AQ411" i="20"/>
  <c r="AQ459" i="20"/>
  <c r="AQ403" i="20"/>
  <c r="AQ488" i="20"/>
  <c r="AQ350" i="20"/>
  <c r="AQ310" i="20"/>
  <c r="AQ440" i="20"/>
  <c r="AQ439" i="20"/>
  <c r="AQ446" i="20"/>
  <c r="AQ328" i="20"/>
  <c r="AQ384" i="20"/>
  <c r="AQ324" i="20"/>
  <c r="AQ318" i="20"/>
  <c r="AQ202" i="20"/>
  <c r="AQ208" i="20"/>
  <c r="AQ354" i="20"/>
  <c r="AQ278" i="20"/>
  <c r="AQ235" i="20"/>
  <c r="AQ268" i="20"/>
  <c r="AQ292" i="20"/>
  <c r="AQ484" i="20"/>
  <c r="AQ472" i="20"/>
  <c r="AQ323" i="20"/>
  <c r="AQ376" i="20"/>
  <c r="AQ461" i="20"/>
  <c r="AQ358" i="20"/>
  <c r="AQ424" i="20"/>
  <c r="AQ433" i="20"/>
  <c r="AQ339" i="20"/>
  <c r="AQ239" i="20"/>
  <c r="AQ307" i="20"/>
  <c r="AQ348" i="20"/>
  <c r="AQ496" i="20"/>
  <c r="AQ259" i="20"/>
  <c r="AQ311" i="20"/>
  <c r="AQ252" i="20"/>
  <c r="AQ228" i="20"/>
  <c r="AQ251" i="20"/>
  <c r="AQ317" i="20"/>
  <c r="AQ462" i="20"/>
  <c r="AQ290" i="20"/>
  <c r="AQ296" i="20"/>
  <c r="AQ352" i="20"/>
  <c r="AQ336" i="20"/>
  <c r="AQ216" i="20"/>
  <c r="AQ316" i="20"/>
  <c r="AQ426" i="20"/>
  <c r="AQ275" i="20"/>
  <c r="AQ257" i="20"/>
  <c r="AQ351" i="20"/>
  <c r="AQ334" i="20"/>
  <c r="AQ362" i="20"/>
  <c r="AQ293" i="20"/>
  <c r="AQ465" i="20"/>
  <c r="AQ234" i="20"/>
  <c r="AQ217" i="20"/>
  <c r="AQ200" i="20"/>
  <c r="AQ264" i="20"/>
  <c r="AQ353" i="20"/>
  <c r="AQ219" i="20"/>
  <c r="AQ370" i="20"/>
  <c r="AQ458" i="20"/>
  <c r="AQ355" i="20"/>
  <c r="AQ299" i="20"/>
  <c r="AQ435" i="20"/>
  <c r="AQ441" i="20"/>
  <c r="AQ218" i="20"/>
  <c r="AQ255" i="20"/>
  <c r="AQ209" i="20"/>
  <c r="AQ314" i="20"/>
  <c r="AQ420" i="20"/>
  <c r="AQ306" i="20"/>
  <c r="AQ415" i="20"/>
  <c r="AQ284" i="20"/>
  <c r="AQ295" i="20"/>
  <c r="AQ319" i="20"/>
  <c r="AQ253" i="20"/>
  <c r="AQ236" i="20"/>
  <c r="AQ285" i="20"/>
  <c r="AQ280" i="20"/>
  <c r="AQ359" i="20"/>
  <c r="AQ491" i="20"/>
  <c r="AQ343" i="20"/>
  <c r="AQ432" i="20"/>
  <c r="AQ270" i="20"/>
  <c r="AQ282" i="20"/>
  <c r="AQ240" i="20"/>
  <c r="AQ473" i="20"/>
  <c r="AQ388" i="20"/>
  <c r="AQ315" i="20"/>
  <c r="AQ372" i="20"/>
  <c r="AQ206" i="20"/>
  <c r="AQ338" i="20"/>
  <c r="AQ346" i="20"/>
  <c r="AQ214" i="20"/>
  <c r="AQ222" i="20"/>
  <c r="AQ279" i="20"/>
  <c r="AQ221" i="20"/>
  <c r="AQ276" i="20"/>
  <c r="AQ357" i="20"/>
  <c r="AQ277" i="20"/>
  <c r="AQ302" i="20"/>
  <c r="AQ226" i="20"/>
  <c r="AQ326" i="20"/>
  <c r="AQ272" i="20"/>
  <c r="AQ232" i="20"/>
  <c r="AQ381" i="20"/>
  <c r="AQ391" i="20"/>
  <c r="AQ249" i="20"/>
  <c r="AQ416" i="20"/>
  <c r="AQ332" i="20"/>
  <c r="AQ349" i="20"/>
  <c r="AQ466" i="20"/>
  <c r="AQ223" i="20"/>
  <c r="AQ245" i="20"/>
  <c r="AQ374" i="20"/>
  <c r="AQ368" i="20"/>
  <c r="AQ322" i="20"/>
  <c r="AQ303" i="20"/>
  <c r="AQ262" i="20"/>
  <c r="AQ330" i="20"/>
  <c r="AQ250" i="20"/>
  <c r="AQ341" i="20"/>
  <c r="AQ385" i="20"/>
  <c r="AQ229" i="20"/>
  <c r="AQ294" i="20"/>
  <c r="AQ256" i="20"/>
  <c r="AQ260" i="20"/>
  <c r="AQ246" i="20"/>
  <c r="AQ244" i="20"/>
  <c r="AQ289" i="20"/>
  <c r="AQ263" i="20"/>
  <c r="AQ407" i="20"/>
  <c r="AQ392" i="20"/>
  <c r="AQ313" i="20"/>
  <c r="AQ410" i="20"/>
  <c r="AQ267" i="20"/>
  <c r="AQ297" i="20"/>
  <c r="AQ460" i="20"/>
  <c r="AQ281" i="20"/>
  <c r="AQ498" i="20"/>
  <c r="AQ266" i="20"/>
  <c r="AQ238" i="20"/>
  <c r="AQ320" i="20"/>
  <c r="AQ230" i="20"/>
  <c r="AQ386" i="20"/>
  <c r="AQ375" i="20"/>
  <c r="AQ203" i="20"/>
  <c r="AQ321" i="20"/>
  <c r="AQ261" i="20"/>
  <c r="AQ402" i="20"/>
  <c r="AQ454" i="20"/>
  <c r="AQ327" i="20"/>
  <c r="AQ342" i="20"/>
  <c r="AQ286" i="20"/>
  <c r="AQ271" i="20"/>
  <c r="AQ233" i="20"/>
  <c r="AQ470" i="20"/>
  <c r="AQ291" i="20"/>
  <c r="AQ220" i="20"/>
  <c r="AQ300" i="20"/>
  <c r="AQ242" i="20"/>
  <c r="AQ287" i="20"/>
  <c r="AQ325" i="20"/>
  <c r="AQ254" i="20"/>
  <c r="AQ258" i="20"/>
  <c r="AQ390" i="20"/>
  <c r="AQ423" i="20"/>
  <c r="AQ397" i="20"/>
  <c r="AQ452" i="20"/>
  <c r="AQ463" i="20"/>
  <c r="AQ485" i="20"/>
  <c r="AQ412" i="20"/>
  <c r="AQ204" i="20"/>
  <c r="AQ269" i="20"/>
  <c r="AQ467" i="20"/>
  <c r="AQ308" i="20"/>
  <c r="AQ365" i="20"/>
  <c r="AQ427" i="20"/>
  <c r="AQ448" i="20"/>
  <c r="AQ305" i="20"/>
  <c r="AQ406" i="20"/>
  <c r="AQ371" i="20"/>
  <c r="AQ283" i="20"/>
  <c r="AQ224" i="20"/>
  <c r="AQ398" i="20"/>
  <c r="AQ367" i="20"/>
  <c r="AQ301" i="20"/>
  <c r="AQ394" i="20"/>
  <c r="AQ345" i="20"/>
  <c r="AQ361" i="20"/>
  <c r="AQ379" i="20"/>
  <c r="AQ329" i="20"/>
  <c r="AQ418" i="20"/>
  <c r="AQ499" i="20"/>
  <c r="AQ312" i="20"/>
  <c r="AQ211" i="20"/>
  <c r="AQ273" i="20"/>
  <c r="AQ445" i="20"/>
  <c r="AQ378" i="20"/>
  <c r="AQ389" i="20"/>
  <c r="AQ449" i="20"/>
  <c r="AQ414" i="20"/>
  <c r="AQ413" i="20"/>
  <c r="AQ213" i="20"/>
  <c r="AQ241" i="20"/>
  <c r="AQ393" i="20"/>
  <c r="AQ331" i="20"/>
  <c r="AQ265" i="20"/>
  <c r="AQ474" i="20"/>
  <c r="AQ443" i="20"/>
  <c r="AQ400" i="20"/>
  <c r="AQ422" i="20"/>
  <c r="AQ387" i="20"/>
  <c r="AQ447" i="20"/>
  <c r="AQ456" i="20"/>
  <c r="AQ309" i="20"/>
  <c r="AQ405" i="20"/>
  <c r="AQ304" i="20"/>
  <c r="AQ333" i="20"/>
  <c r="AQ453" i="20"/>
  <c r="AQ401" i="20"/>
  <c r="AQ383" i="20"/>
  <c r="AQ207" i="20"/>
  <c r="AQ340" i="20"/>
  <c r="AQ482" i="20"/>
  <c r="AQ430" i="20"/>
  <c r="AQ434" i="20"/>
  <c r="AQ347" i="20"/>
  <c r="AQ243" i="20"/>
  <c r="AQ479" i="20"/>
  <c r="AQ274" i="20"/>
  <c r="AQ408" i="20"/>
  <c r="AQ464" i="20"/>
  <c r="AQ494" i="20"/>
  <c r="AQ337" i="20"/>
  <c r="AQ471" i="20"/>
  <c r="AQ428" i="20"/>
  <c r="AQ377" i="20"/>
  <c r="AQ438" i="20"/>
  <c r="AQ419" i="20"/>
  <c r="AQ409" i="20"/>
  <c r="AQ404" i="20"/>
  <c r="AQ417" i="20"/>
  <c r="AQ486" i="20"/>
  <c r="AQ421" i="20"/>
  <c r="AQ487" i="20"/>
  <c r="AQ493" i="20"/>
  <c r="AQ363" i="20"/>
  <c r="AQ237" i="20"/>
  <c r="AQ212" i="20"/>
  <c r="AQ225" i="20"/>
  <c r="AQ382" i="20"/>
  <c r="AQ495" i="20"/>
  <c r="AQ431" i="20"/>
  <c r="AQ436" i="20"/>
  <c r="AQ366" i="20"/>
  <c r="AQ395" i="20"/>
  <c r="AQ227" i="20"/>
  <c r="AQ478" i="20"/>
  <c r="AQ490" i="20"/>
  <c r="AQ425" i="20"/>
  <c r="AQ475" i="20"/>
  <c r="AQ139" i="20"/>
  <c r="AQ195" i="20"/>
  <c r="AQ193" i="20"/>
  <c r="AQ31" i="20"/>
  <c r="AQ187" i="20"/>
  <c r="AQ179" i="20"/>
  <c r="AQ73" i="20"/>
  <c r="AQ68" i="20"/>
  <c r="AQ29" i="20"/>
  <c r="AQ189" i="20"/>
  <c r="AQ101" i="20"/>
  <c r="AQ152" i="20"/>
  <c r="AQ40" i="20"/>
  <c r="AQ8" i="20"/>
  <c r="AQ83" i="20"/>
  <c r="AQ113" i="20"/>
  <c r="AQ26" i="20"/>
  <c r="AQ70" i="20"/>
  <c r="AQ111" i="20"/>
  <c r="AQ182" i="20"/>
  <c r="AQ146" i="20"/>
  <c r="AQ188" i="20"/>
  <c r="AQ169" i="20"/>
  <c r="AQ17" i="20"/>
  <c r="AQ22" i="20"/>
  <c r="AQ197" i="20"/>
  <c r="AQ145" i="20"/>
  <c r="AQ173" i="20"/>
  <c r="AQ48" i="20"/>
  <c r="AQ76" i="20"/>
  <c r="AQ80" i="20"/>
  <c r="AQ18" i="20"/>
  <c r="AQ89" i="20"/>
  <c r="AQ91" i="20"/>
  <c r="AQ92" i="20"/>
  <c r="AQ59" i="20"/>
  <c r="AQ148" i="20"/>
  <c r="AQ157" i="20"/>
  <c r="AQ46" i="20"/>
  <c r="AQ116" i="20"/>
  <c r="AQ103" i="20"/>
  <c r="AQ158" i="20"/>
  <c r="AQ44" i="20"/>
  <c r="AQ136" i="20"/>
  <c r="AQ106" i="20"/>
  <c r="AQ54" i="20"/>
  <c r="AQ65" i="20"/>
  <c r="AQ196" i="20"/>
  <c r="AQ198" i="20"/>
  <c r="AQ16" i="20"/>
  <c r="AQ61" i="20"/>
  <c r="AQ132" i="20"/>
  <c r="AQ172" i="20"/>
  <c r="AQ34" i="20"/>
  <c r="AQ150" i="20"/>
  <c r="AQ104" i="20"/>
  <c r="AQ37" i="20"/>
  <c r="AQ36" i="20"/>
  <c r="AQ49" i="20"/>
  <c r="AQ184" i="20"/>
  <c r="AQ28" i="20"/>
  <c r="AQ35" i="20"/>
  <c r="AQ77" i="20"/>
  <c r="AQ85" i="20"/>
  <c r="AQ45" i="20"/>
  <c r="AQ128" i="20"/>
  <c r="AQ164" i="20"/>
  <c r="AQ167" i="20"/>
  <c r="AQ160" i="20"/>
  <c r="AQ151" i="20"/>
  <c r="AQ175" i="20"/>
  <c r="AQ75" i="20"/>
  <c r="AQ10" i="20"/>
  <c r="AQ99" i="20"/>
  <c r="AQ41" i="20"/>
  <c r="AQ69" i="20"/>
  <c r="AQ47" i="20"/>
  <c r="AQ161" i="20"/>
  <c r="AQ62" i="20"/>
  <c r="AQ162" i="20"/>
  <c r="AQ123" i="20"/>
  <c r="AQ96" i="20"/>
  <c r="AQ127" i="20"/>
  <c r="AQ74" i="20"/>
  <c r="AQ110" i="20"/>
  <c r="AQ15" i="20"/>
  <c r="AQ115" i="20"/>
  <c r="AQ154" i="20"/>
  <c r="AQ60" i="20"/>
  <c r="AQ82" i="20"/>
  <c r="AQ163" i="20"/>
  <c r="AQ178" i="20"/>
  <c r="AQ108" i="20"/>
  <c r="AQ112" i="20"/>
  <c r="AQ144" i="20"/>
  <c r="AQ93" i="20"/>
  <c r="AQ121" i="20"/>
  <c r="AQ13" i="20"/>
  <c r="AQ166" i="20"/>
  <c r="AQ78" i="20"/>
  <c r="AQ130" i="20"/>
  <c r="AQ94" i="20"/>
  <c r="AQ140" i="20"/>
  <c r="AQ168" i="20"/>
  <c r="AQ125" i="20"/>
  <c r="AQ23" i="20"/>
  <c r="AQ84" i="20"/>
  <c r="AQ174" i="20"/>
  <c r="AQ180" i="20"/>
  <c r="AQ100" i="20"/>
  <c r="AQ42" i="20"/>
  <c r="AQ119" i="20"/>
  <c r="AQ39" i="20"/>
  <c r="AQ135" i="20"/>
  <c r="AQ143" i="20"/>
  <c r="AQ109" i="20"/>
  <c r="AQ181" i="20"/>
  <c r="AQ165" i="20"/>
  <c r="AQ149" i="20"/>
  <c r="AQ55" i="20"/>
  <c r="AQ64" i="20"/>
  <c r="AQ126" i="20"/>
  <c r="AQ7" i="20"/>
  <c r="AQ56" i="20"/>
  <c r="AQ38" i="20"/>
  <c r="AQ50" i="20"/>
  <c r="AQ97" i="20"/>
  <c r="AQ107" i="20"/>
  <c r="AQ122" i="20"/>
  <c r="AQ12" i="20"/>
  <c r="AQ159" i="20"/>
  <c r="AQ30" i="20"/>
  <c r="AQ147" i="20"/>
  <c r="AQ19" i="20"/>
  <c r="AQ117" i="20"/>
  <c r="AQ6" i="20"/>
  <c r="AQ72" i="20"/>
  <c r="AQ86" i="20"/>
  <c r="AQ95" i="20"/>
  <c r="AQ156" i="20"/>
  <c r="AQ134" i="20"/>
  <c r="AQ88" i="20"/>
  <c r="AQ171" i="20"/>
  <c r="AQ24" i="20"/>
  <c r="AQ185" i="20"/>
  <c r="AQ9" i="20"/>
  <c r="AQ192" i="20"/>
  <c r="AQ155" i="20"/>
  <c r="AQ114" i="20"/>
  <c r="AQ199" i="20"/>
  <c r="AQ153" i="20"/>
  <c r="AQ27" i="20"/>
  <c r="AQ138" i="20"/>
  <c r="AQ53" i="20"/>
  <c r="AQ118" i="20"/>
  <c r="AQ176" i="20"/>
  <c r="AQ131" i="20"/>
  <c r="AQ79" i="20"/>
  <c r="AQ90" i="20"/>
  <c r="AQ58" i="20"/>
  <c r="AQ87" i="20"/>
  <c r="AQ120" i="20"/>
  <c r="AQ142" i="20"/>
  <c r="AQ51" i="20"/>
  <c r="AQ194" i="20"/>
  <c r="AQ52" i="20"/>
  <c r="AQ137" i="20"/>
  <c r="AQ81" i="20"/>
  <c r="AQ43" i="20"/>
  <c r="AQ14" i="20"/>
  <c r="AQ21" i="20"/>
  <c r="AQ66" i="20"/>
  <c r="AQ133" i="20"/>
  <c r="AQ63" i="20"/>
  <c r="AQ67" i="20"/>
  <c r="AQ20" i="20"/>
  <c r="AQ177" i="20"/>
  <c r="AQ191" i="20"/>
  <c r="AQ57" i="20"/>
  <c r="AQ102" i="20"/>
  <c r="AQ124" i="20"/>
  <c r="AQ170" i="20"/>
  <c r="AQ141" i="20"/>
  <c r="AQ32" i="20"/>
  <c r="AQ186" i="20"/>
  <c r="AQ98" i="20"/>
  <c r="AQ33" i="20"/>
  <c r="AQ105" i="20"/>
  <c r="AQ129" i="20"/>
  <c r="AQ11" i="20"/>
  <c r="AQ71" i="20"/>
  <c r="AQ183" i="20"/>
  <c r="AQ190" i="20"/>
  <c r="AQ25" i="20"/>
  <c r="BP4" i="21" l="1"/>
  <c r="BP4" i="23"/>
  <c r="BP4" i="22"/>
  <c r="BQ3" i="3"/>
  <c r="AR4" i="20"/>
  <c r="AR201" i="20"/>
  <c r="AR215" i="20"/>
  <c r="AR477" i="20"/>
  <c r="AR442" i="20"/>
  <c r="AR298" i="20"/>
  <c r="AR429" i="20"/>
  <c r="AR361" i="20"/>
  <c r="AR446" i="20"/>
  <c r="AR414" i="20"/>
  <c r="AR380" i="20"/>
  <c r="AR460" i="20"/>
  <c r="AR456" i="20"/>
  <c r="AR378" i="20"/>
  <c r="AR483" i="20"/>
  <c r="AR319" i="20"/>
  <c r="AR283" i="20"/>
  <c r="AR435" i="20"/>
  <c r="AR411" i="20"/>
  <c r="AR290" i="20"/>
  <c r="AR226" i="20"/>
  <c r="AR396" i="20"/>
  <c r="AR415" i="20"/>
  <c r="AR472" i="20"/>
  <c r="AR464" i="20"/>
  <c r="AR346" i="20"/>
  <c r="AR234" i="20"/>
  <c r="AR278" i="20"/>
  <c r="AR473" i="20"/>
  <c r="AR399" i="20"/>
  <c r="AR420" i="20"/>
  <c r="AR480" i="20"/>
  <c r="AR410" i="20"/>
  <c r="AR350" i="20"/>
  <c r="AR303" i="20"/>
  <c r="AR243" i="20"/>
  <c r="AR258" i="20"/>
  <c r="AR431" i="20"/>
  <c r="AR379" i="20"/>
  <c r="AR360" i="20"/>
  <c r="AR407" i="20"/>
  <c r="AR476" i="20"/>
  <c r="AR403" i="20"/>
  <c r="AR487" i="20"/>
  <c r="AR259" i="20"/>
  <c r="AR390" i="20"/>
  <c r="AR387" i="20"/>
  <c r="AR334" i="20"/>
  <c r="AR388" i="20"/>
  <c r="AR382" i="20"/>
  <c r="AR327" i="20"/>
  <c r="AR330" i="20"/>
  <c r="AR294" i="20"/>
  <c r="AR238" i="20"/>
  <c r="AR375" i="20"/>
  <c r="AR376" i="20"/>
  <c r="AR386" i="20"/>
  <c r="AR459" i="20"/>
  <c r="AR447" i="20"/>
  <c r="AR439" i="20"/>
  <c r="AR402" i="20"/>
  <c r="AR395" i="20"/>
  <c r="AR371" i="20"/>
  <c r="AR468" i="20"/>
  <c r="AR471" i="20"/>
  <c r="AR358" i="20"/>
  <c r="AR235" i="20"/>
  <c r="AR255" i="20"/>
  <c r="AR481" i="20"/>
  <c r="AR392" i="20"/>
  <c r="AR247" i="20"/>
  <c r="AR246" i="20"/>
  <c r="AR262" i="20"/>
  <c r="AR287" i="20"/>
  <c r="AR353" i="20"/>
  <c r="AR211" i="20"/>
  <c r="AR248" i="20"/>
  <c r="AR312" i="20"/>
  <c r="AR412" i="20"/>
  <c r="AR263" i="20"/>
  <c r="AR291" i="20"/>
  <c r="AR296" i="20"/>
  <c r="AR265" i="20"/>
  <c r="AR229" i="20"/>
  <c r="AR242" i="20"/>
  <c r="AR336" i="20"/>
  <c r="AR340" i="20"/>
  <c r="AR432" i="20"/>
  <c r="AR491" i="20"/>
  <c r="AR345" i="20"/>
  <c r="AR320" i="20"/>
  <c r="AR304" i="20"/>
  <c r="AR424" i="20"/>
  <c r="AR277" i="20"/>
  <c r="AR384" i="20"/>
  <c r="AR295" i="20"/>
  <c r="AR307" i="20"/>
  <c r="AR251" i="20"/>
  <c r="AR269" i="20"/>
  <c r="AR286" i="20"/>
  <c r="AR383" i="20"/>
  <c r="AR367" i="20"/>
  <c r="AR249" i="20"/>
  <c r="AR377" i="20"/>
  <c r="AR231" i="20"/>
  <c r="AR225" i="20"/>
  <c r="AR359" i="20"/>
  <c r="AR241" i="20"/>
  <c r="AR467" i="20"/>
  <c r="AR311" i="20"/>
  <c r="AR230" i="20"/>
  <c r="AR274" i="20"/>
  <c r="AR323" i="20"/>
  <c r="AR220" i="20"/>
  <c r="AR488" i="20"/>
  <c r="AR216" i="20"/>
  <c r="AR391" i="20"/>
  <c r="AR331" i="20"/>
  <c r="AR453" i="20"/>
  <c r="AR204" i="20"/>
  <c r="AR200" i="20"/>
  <c r="AR368" i="20"/>
  <c r="AR338" i="20"/>
  <c r="AR282" i="20"/>
  <c r="AR365" i="20"/>
  <c r="AR288" i="20"/>
  <c r="AR315" i="20"/>
  <c r="AR212" i="20"/>
  <c r="AR341" i="20"/>
  <c r="AR267" i="20"/>
  <c r="AR266" i="20"/>
  <c r="AR364" i="20"/>
  <c r="AR372" i="20"/>
  <c r="AR463" i="20"/>
  <c r="AR362" i="20"/>
  <c r="AR356" i="20"/>
  <c r="AR261" i="20"/>
  <c r="AR297" i="20"/>
  <c r="AR328" i="20"/>
  <c r="AR223" i="20"/>
  <c r="AR452" i="20"/>
  <c r="AR484" i="20"/>
  <c r="AR300" i="20"/>
  <c r="AR285" i="20"/>
  <c r="AR450" i="20"/>
  <c r="AR394" i="20"/>
  <c r="AR455" i="20"/>
  <c r="AR299" i="20"/>
  <c r="AR217" i="20"/>
  <c r="AR270" i="20"/>
  <c r="AR406" i="20"/>
  <c r="AR498" i="20"/>
  <c r="AR206" i="20"/>
  <c r="AR264" i="20"/>
  <c r="AR218" i="20"/>
  <c r="AR256" i="20"/>
  <c r="AR374" i="20"/>
  <c r="AR470" i="20"/>
  <c r="AR268" i="20"/>
  <c r="AR302" i="20"/>
  <c r="AR443" i="20"/>
  <c r="AR280" i="20"/>
  <c r="AR316" i="20"/>
  <c r="AR428" i="20"/>
  <c r="AR292" i="20"/>
  <c r="AR209" i="20"/>
  <c r="AR425" i="20"/>
  <c r="AR276" i="20"/>
  <c r="AR369" i="20"/>
  <c r="AR309" i="20"/>
  <c r="AR252" i="20"/>
  <c r="AR475" i="20"/>
  <c r="AR433" i="20"/>
  <c r="AR404" i="20"/>
  <c r="AR326" i="20"/>
  <c r="AR224" i="20"/>
  <c r="AR417" i="20"/>
  <c r="AR239" i="20"/>
  <c r="AR273" i="20"/>
  <c r="AR337" i="20"/>
  <c r="AR357" i="20"/>
  <c r="AR314" i="20"/>
  <c r="AR257" i="20"/>
  <c r="AR203" i="20"/>
  <c r="AR405" i="20"/>
  <c r="AR444" i="20"/>
  <c r="AR214" i="20"/>
  <c r="AR389" i="20"/>
  <c r="AR313" i="20"/>
  <c r="AR318" i="20"/>
  <c r="AR308" i="20"/>
  <c r="AR373" i="20"/>
  <c r="AR321" i="20"/>
  <c r="AR332" i="20"/>
  <c r="AR333" i="20"/>
  <c r="AR445" i="20"/>
  <c r="AR208" i="20"/>
  <c r="AR348" i="20"/>
  <c r="AR210" i="20"/>
  <c r="AR244" i="20"/>
  <c r="AR237" i="20"/>
  <c r="AR322" i="20"/>
  <c r="AR253" i="20"/>
  <c r="AR271" i="20"/>
  <c r="AR342" i="20"/>
  <c r="AR499" i="20"/>
  <c r="AR272" i="20"/>
  <c r="AR422" i="20"/>
  <c r="AR227" i="20"/>
  <c r="AR349" i="20"/>
  <c r="AR335" i="20"/>
  <c r="AR408" i="20"/>
  <c r="AR250" i="20"/>
  <c r="AR222" i="20"/>
  <c r="AR317" i="20"/>
  <c r="AR370" i="20"/>
  <c r="AR202" i="20"/>
  <c r="AR293" i="20"/>
  <c r="AR306" i="20"/>
  <c r="AR352" i="20"/>
  <c r="AR354" i="20"/>
  <c r="AR207" i="20"/>
  <c r="AR426" i="20"/>
  <c r="AR344" i="20"/>
  <c r="AR213" i="20"/>
  <c r="AR437" i="20"/>
  <c r="AR219" i="20"/>
  <c r="AR430" i="20"/>
  <c r="AR245" i="20"/>
  <c r="AR409" i="20"/>
  <c r="AR457" i="20"/>
  <c r="AR478" i="20"/>
  <c r="AR440" i="20"/>
  <c r="AR289" i="20"/>
  <c r="AR423" i="20"/>
  <c r="AR434" i="20"/>
  <c r="AR240" i="20"/>
  <c r="AR427" i="20"/>
  <c r="AR479" i="20"/>
  <c r="AR305" i="20"/>
  <c r="AR329" i="20"/>
  <c r="AR385" i="20"/>
  <c r="AR492" i="20"/>
  <c r="AR497" i="20"/>
  <c r="AR461" i="20"/>
  <c r="AR421" i="20"/>
  <c r="AR448" i="20"/>
  <c r="AR485" i="20"/>
  <c r="AR279" i="20"/>
  <c r="AR474" i="20"/>
  <c r="AR381" i="20"/>
  <c r="AR232" i="20"/>
  <c r="AR254" i="20"/>
  <c r="AR397" i="20"/>
  <c r="AR393" i="20"/>
  <c r="AR400" i="20"/>
  <c r="AR343" i="20"/>
  <c r="AR462" i="20"/>
  <c r="AR495" i="20"/>
  <c r="AR500" i="20"/>
  <c r="AR413" i="20"/>
  <c r="AR454" i="20"/>
  <c r="AR363" i="20"/>
  <c r="AR438" i="20"/>
  <c r="AR493" i="20"/>
  <c r="AR416" i="20"/>
  <c r="AR347" i="20"/>
  <c r="AR351" i="20"/>
  <c r="AR275" i="20"/>
  <c r="AR469" i="20"/>
  <c r="AR466" i="20"/>
  <c r="AR260" i="20"/>
  <c r="AR441" i="20"/>
  <c r="AR398" i="20"/>
  <c r="AR281" i="20"/>
  <c r="AR449" i="20"/>
  <c r="AR366" i="20"/>
  <c r="AR458" i="20"/>
  <c r="AR401" i="20"/>
  <c r="AR324" i="20"/>
  <c r="AR310" i="20"/>
  <c r="AR486" i="20"/>
  <c r="AR465" i="20"/>
  <c r="AR228" i="20"/>
  <c r="AR221" i="20"/>
  <c r="AR490" i="20"/>
  <c r="AR489" i="20"/>
  <c r="AR419" i="20"/>
  <c r="AR325" i="20"/>
  <c r="AR284" i="20"/>
  <c r="AR233" i="20"/>
  <c r="AR339" i="20"/>
  <c r="AR355" i="20"/>
  <c r="AR496" i="20"/>
  <c r="AR236" i="20"/>
  <c r="AR451" i="20"/>
  <c r="AR494" i="20"/>
  <c r="AR482" i="20"/>
  <c r="AR301" i="20"/>
  <c r="AR418" i="20"/>
  <c r="AR436" i="20"/>
  <c r="AR205" i="20"/>
  <c r="AR188" i="20"/>
  <c r="AR31" i="20"/>
  <c r="AR146" i="20"/>
  <c r="AR85" i="20"/>
  <c r="AR170" i="20"/>
  <c r="AR52" i="20"/>
  <c r="AR80" i="20"/>
  <c r="AR173" i="20"/>
  <c r="AR166" i="20"/>
  <c r="AR159" i="20"/>
  <c r="AR16" i="20"/>
  <c r="AR145" i="20"/>
  <c r="AR11" i="20"/>
  <c r="AR77" i="20"/>
  <c r="AR127" i="20"/>
  <c r="AR130" i="20"/>
  <c r="AR91" i="20"/>
  <c r="AR154" i="20"/>
  <c r="AR186" i="20"/>
  <c r="AR64" i="20"/>
  <c r="AR121" i="20"/>
  <c r="AR102" i="20"/>
  <c r="AR19" i="20"/>
  <c r="AR63" i="20"/>
  <c r="AR8" i="20"/>
  <c r="AR117" i="20"/>
  <c r="AR54" i="20"/>
  <c r="AR83" i="20"/>
  <c r="AR198" i="20"/>
  <c r="AR13" i="20"/>
  <c r="AR60" i="20"/>
  <c r="AR67" i="20"/>
  <c r="AR21" i="20"/>
  <c r="AR32" i="20"/>
  <c r="AR120" i="20"/>
  <c r="AR125" i="20"/>
  <c r="AR6" i="20"/>
  <c r="AR24" i="20"/>
  <c r="AR148" i="20"/>
  <c r="AR192" i="20"/>
  <c r="AR55" i="20"/>
  <c r="AR40" i="20"/>
  <c r="AR165" i="20"/>
  <c r="AR73" i="20"/>
  <c r="AR113" i="20"/>
  <c r="AR92" i="20"/>
  <c r="AR12" i="20"/>
  <c r="AR59" i="20"/>
  <c r="AR39" i="20"/>
  <c r="AR136" i="20"/>
  <c r="AR156" i="20"/>
  <c r="AR43" i="20"/>
  <c r="AR172" i="20"/>
  <c r="AR124" i="20"/>
  <c r="AR184" i="20"/>
  <c r="AR112" i="20"/>
  <c r="AR138" i="20"/>
  <c r="AR114" i="20"/>
  <c r="AR28" i="20"/>
  <c r="AR106" i="20"/>
  <c r="AR30" i="20"/>
  <c r="AR66" i="20"/>
  <c r="AR155" i="20"/>
  <c r="AR108" i="20"/>
  <c r="AR75" i="20"/>
  <c r="AR135" i="20"/>
  <c r="AR160" i="20"/>
  <c r="AR169" i="20"/>
  <c r="AR149" i="20"/>
  <c r="AR177" i="20"/>
  <c r="AR115" i="20"/>
  <c r="AR46" i="20"/>
  <c r="AR164" i="20"/>
  <c r="AR37" i="20"/>
  <c r="AR44" i="20"/>
  <c r="AR22" i="20"/>
  <c r="AR7" i="20"/>
  <c r="AR99" i="20"/>
  <c r="AR110" i="20"/>
  <c r="AR47" i="20"/>
  <c r="AR163" i="20"/>
  <c r="AR17" i="20"/>
  <c r="AR123" i="20"/>
  <c r="AR95" i="20"/>
  <c r="AR10" i="20"/>
  <c r="AR104" i="20"/>
  <c r="AR26" i="20"/>
  <c r="AR71" i="20"/>
  <c r="AR142" i="20"/>
  <c r="AR152" i="20"/>
  <c r="AR109" i="20"/>
  <c r="AR174" i="20"/>
  <c r="AR182" i="20"/>
  <c r="AR65" i="20"/>
  <c r="AR158" i="20"/>
  <c r="AR191" i="20"/>
  <c r="AR161" i="20"/>
  <c r="AR23" i="20"/>
  <c r="AR27" i="20"/>
  <c r="AR25" i="20"/>
  <c r="AR49" i="20"/>
  <c r="AR87" i="20"/>
  <c r="AR62" i="20"/>
  <c r="AR194" i="20"/>
  <c r="AR103" i="20"/>
  <c r="AR50" i="20"/>
  <c r="AR181" i="20"/>
  <c r="AR38" i="20"/>
  <c r="AR139" i="20"/>
  <c r="AR53" i="20"/>
  <c r="AR118" i="20"/>
  <c r="AR61" i="20"/>
  <c r="AR187" i="20"/>
  <c r="AR105" i="20"/>
  <c r="AR134" i="20"/>
  <c r="AR34" i="20"/>
  <c r="AR185" i="20"/>
  <c r="AR176" i="20"/>
  <c r="AR150" i="20"/>
  <c r="AR84" i="20"/>
  <c r="AR33" i="20"/>
  <c r="AR175" i="20"/>
  <c r="AR116" i="20"/>
  <c r="AR147" i="20"/>
  <c r="AR196" i="20"/>
  <c r="AR94" i="20"/>
  <c r="AR70" i="20"/>
  <c r="AR189" i="20"/>
  <c r="AR101" i="20"/>
  <c r="AR144" i="20"/>
  <c r="AR195" i="20"/>
  <c r="AR72" i="20"/>
  <c r="AR89" i="20"/>
  <c r="AR90" i="20"/>
  <c r="AR179" i="20"/>
  <c r="AR122" i="20"/>
  <c r="AR35" i="20"/>
  <c r="AR133" i="20"/>
  <c r="AR183" i="20"/>
  <c r="AR29" i="20"/>
  <c r="AR153" i="20"/>
  <c r="AR69" i="20"/>
  <c r="AR100" i="20"/>
  <c r="AR197" i="20"/>
  <c r="AR45" i="20"/>
  <c r="AR15" i="20"/>
  <c r="AR119" i="20"/>
  <c r="AR128" i="20"/>
  <c r="AR96" i="20"/>
  <c r="AR78" i="20"/>
  <c r="AR41" i="20"/>
  <c r="AR126" i="20"/>
  <c r="AR167" i="20"/>
  <c r="AR76" i="20"/>
  <c r="AR162" i="20"/>
  <c r="AR107" i="20"/>
  <c r="AR20" i="20"/>
  <c r="AR190" i="20"/>
  <c r="AR111" i="20"/>
  <c r="AR141" i="20"/>
  <c r="AR82" i="20"/>
  <c r="AR193" i="20"/>
  <c r="AR56" i="20"/>
  <c r="AR9" i="20"/>
  <c r="AR132" i="20"/>
  <c r="AR180" i="20"/>
  <c r="AR57" i="20"/>
  <c r="AR93" i="20"/>
  <c r="AR178" i="20"/>
  <c r="AR171" i="20"/>
  <c r="AR18" i="20"/>
  <c r="AR42" i="20"/>
  <c r="AR199" i="20"/>
  <c r="AR48" i="20"/>
  <c r="AR74" i="20"/>
  <c r="AR88" i="20"/>
  <c r="AR86" i="20"/>
  <c r="AR68" i="20"/>
  <c r="AR137" i="20"/>
  <c r="AR97" i="20"/>
  <c r="AR98" i="20"/>
  <c r="AR143" i="20"/>
  <c r="AR131" i="20"/>
  <c r="AR81" i="20"/>
  <c r="AR157" i="20"/>
  <c r="AR58" i="20"/>
  <c r="AR79" i="20"/>
  <c r="AR168" i="20"/>
  <c r="AR14" i="20"/>
  <c r="AR129" i="20"/>
  <c r="AR36" i="20"/>
  <c r="AR51" i="20"/>
  <c r="AR151" i="20"/>
  <c r="AR140" i="20"/>
  <c r="BQ3" i="21" l="1"/>
  <c r="BQ3" i="23"/>
  <c r="BQ3" i="22"/>
  <c r="BQ4" i="3"/>
  <c r="AS4" i="20"/>
  <c r="AS201" i="20"/>
  <c r="AS215" i="20"/>
  <c r="AS356" i="20"/>
  <c r="AS484" i="20"/>
  <c r="AS450" i="20"/>
  <c r="AS438" i="20"/>
  <c r="AS379" i="20"/>
  <c r="AS499" i="20"/>
  <c r="AS455" i="20"/>
  <c r="AS344" i="20"/>
  <c r="AS380" i="20"/>
  <c r="AS375" i="20"/>
  <c r="AS348" i="20"/>
  <c r="AS242" i="20"/>
  <c r="AS314" i="20"/>
  <c r="AS246" i="20"/>
  <c r="AS233" i="20"/>
  <c r="AS479" i="20"/>
  <c r="AS456" i="20"/>
  <c r="AS468" i="20"/>
  <c r="AS410" i="20"/>
  <c r="AS330" i="20"/>
  <c r="AS500" i="20"/>
  <c r="AS383" i="20"/>
  <c r="AS442" i="20"/>
  <c r="AS471" i="20"/>
  <c r="AS319" i="20"/>
  <c r="AS315" i="20"/>
  <c r="AS299" i="20"/>
  <c r="AS250" i="20"/>
  <c r="AS349" i="20"/>
  <c r="AS224" i="20"/>
  <c r="AS303" i="20"/>
  <c r="AS402" i="20"/>
  <c r="AS435" i="20"/>
  <c r="AS392" i="20"/>
  <c r="AS360" i="20"/>
  <c r="AS345" i="20"/>
  <c r="AS323" i="20"/>
  <c r="AS449" i="20"/>
  <c r="AS264" i="20"/>
  <c r="AS302" i="20"/>
  <c r="AS288" i="20"/>
  <c r="AS292" i="20"/>
  <c r="AS282" i="20"/>
  <c r="AS483" i="20"/>
  <c r="AS318" i="20"/>
  <c r="AS428" i="20"/>
  <c r="AS395" i="20"/>
  <c r="AS488" i="20"/>
  <c r="AS367" i="20"/>
  <c r="AS480" i="20"/>
  <c r="AS439" i="20"/>
  <c r="AS283" i="20"/>
  <c r="AS338" i="20"/>
  <c r="AS491" i="20"/>
  <c r="AS446" i="20"/>
  <c r="AS419" i="20"/>
  <c r="AS371" i="20"/>
  <c r="AS459" i="20"/>
  <c r="AS492" i="20"/>
  <c r="AS460" i="20"/>
  <c r="AS387" i="20"/>
  <c r="AS415" i="20"/>
  <c r="AS310" i="20"/>
  <c r="AS365" i="20"/>
  <c r="AS467" i="20"/>
  <c r="AS306" i="20"/>
  <c r="AS212" i="20"/>
  <c r="AS406" i="20"/>
  <c r="AS204" i="20"/>
  <c r="AS231" i="20"/>
  <c r="AS464" i="20"/>
  <c r="AS476" i="20"/>
  <c r="AS388" i="20"/>
  <c r="AS420" i="20"/>
  <c r="AS423" i="20"/>
  <c r="AS411" i="20"/>
  <c r="AS495" i="20"/>
  <c r="AS396" i="20"/>
  <c r="AS357" i="20"/>
  <c r="AS496" i="20"/>
  <c r="AS307" i="20"/>
  <c r="AS472" i="20"/>
  <c r="AS376" i="20"/>
  <c r="AS361" i="20"/>
  <c r="AS271" i="20"/>
  <c r="AS322" i="20"/>
  <c r="AS284" i="20"/>
  <c r="AS430" i="20"/>
  <c r="AS390" i="20"/>
  <c r="AS293" i="20"/>
  <c r="AS408" i="20"/>
  <c r="AS463" i="20"/>
  <c r="AS447" i="20"/>
  <c r="AS263" i="20"/>
  <c r="AS211" i="20"/>
  <c r="AS424" i="20"/>
  <c r="AS207" i="20"/>
  <c r="AS333" i="20"/>
  <c r="AS270" i="20"/>
  <c r="AS272" i="20"/>
  <c r="AS295" i="20"/>
  <c r="AS452" i="20"/>
  <c r="AS248" i="20"/>
  <c r="AS384" i="20"/>
  <c r="AS258" i="20"/>
  <c r="AS267" i="20"/>
  <c r="AS276" i="20"/>
  <c r="AS255" i="20"/>
  <c r="AS200" i="20"/>
  <c r="AS279" i="20"/>
  <c r="AS339" i="20"/>
  <c r="AS354" i="20"/>
  <c r="AS473" i="20"/>
  <c r="AS451" i="20"/>
  <c r="AS294" i="20"/>
  <c r="AS407" i="20"/>
  <c r="AS403" i="20"/>
  <c r="AS311" i="20"/>
  <c r="AS203" i="20"/>
  <c r="AS351" i="20"/>
  <c r="AS260" i="20"/>
  <c r="AS216" i="20"/>
  <c r="AS237" i="20"/>
  <c r="AS221" i="20"/>
  <c r="AS225" i="20"/>
  <c r="AS239" i="20"/>
  <c r="AS332" i="20"/>
  <c r="AS296" i="20"/>
  <c r="AS429" i="20"/>
  <c r="AS399" i="20"/>
  <c r="AS223" i="20"/>
  <c r="AS334" i="20"/>
  <c r="AS324" i="20"/>
  <c r="AS273" i="20"/>
  <c r="AS304" i="20"/>
  <c r="AS431" i="20"/>
  <c r="AS372" i="20"/>
  <c r="AS364" i="20"/>
  <c r="AS475" i="20"/>
  <c r="AS228" i="20"/>
  <c r="AS297" i="20"/>
  <c r="AS327" i="20"/>
  <c r="AS337" i="20"/>
  <c r="AS220" i="20"/>
  <c r="AS433" i="20"/>
  <c r="AS253" i="20"/>
  <c r="AS243" i="20"/>
  <c r="AS206" i="20"/>
  <c r="AS398" i="20"/>
  <c r="AS252" i="20"/>
  <c r="AS498" i="20"/>
  <c r="AS416" i="20"/>
  <c r="AS285" i="20"/>
  <c r="AS235" i="20"/>
  <c r="AS487" i="20"/>
  <c r="AS326" i="20"/>
  <c r="AS234" i="20"/>
  <c r="AS232" i="20"/>
  <c r="AS391" i="20"/>
  <c r="AS240" i="20"/>
  <c r="AS251" i="20"/>
  <c r="AS217" i="20"/>
  <c r="AS236" i="20"/>
  <c r="AS298" i="20"/>
  <c r="AS290" i="20"/>
  <c r="AS238" i="20"/>
  <c r="AS278" i="20"/>
  <c r="AS256" i="20"/>
  <c r="AS331" i="20"/>
  <c r="AS291" i="20"/>
  <c r="AS320" i="20"/>
  <c r="AS205" i="20"/>
  <c r="AS341" i="20"/>
  <c r="AS377" i="20"/>
  <c r="AS368" i="20"/>
  <c r="AS247" i="20"/>
  <c r="AS230" i="20"/>
  <c r="AS249" i="20"/>
  <c r="AS269" i="20"/>
  <c r="AS481" i="20"/>
  <c r="AS465" i="20"/>
  <c r="AS241" i="20"/>
  <c r="AS262" i="20"/>
  <c r="AS257" i="20"/>
  <c r="AS277" i="20"/>
  <c r="AS321" i="20"/>
  <c r="AS421" i="20"/>
  <c r="AS274" i="20"/>
  <c r="AS305" i="20"/>
  <c r="AS229" i="20"/>
  <c r="AS312" i="20"/>
  <c r="AS208" i="20"/>
  <c r="AS370" i="20"/>
  <c r="AS381" i="20"/>
  <c r="AS219" i="20"/>
  <c r="AS244" i="20"/>
  <c r="AS432" i="20"/>
  <c r="AS227" i="20"/>
  <c r="AS461" i="20"/>
  <c r="AS325" i="20"/>
  <c r="AS265" i="20"/>
  <c r="AS485" i="20"/>
  <c r="AS453" i="20"/>
  <c r="AS268" i="20"/>
  <c r="AS202" i="20"/>
  <c r="AS346" i="20"/>
  <c r="AS259" i="20"/>
  <c r="AS458" i="20"/>
  <c r="AS289" i="20"/>
  <c r="AS404" i="20"/>
  <c r="AS350" i="20"/>
  <c r="AS414" i="20"/>
  <c r="AS275" i="20"/>
  <c r="AS353" i="20"/>
  <c r="AS222" i="20"/>
  <c r="AS329" i="20"/>
  <c r="AS254" i="20"/>
  <c r="AS226" i="20"/>
  <c r="AS316" i="20"/>
  <c r="AS366" i="20"/>
  <c r="AS397" i="20"/>
  <c r="AS261" i="20"/>
  <c r="AS209" i="20"/>
  <c r="AS497" i="20"/>
  <c r="AS358" i="20"/>
  <c r="AS400" i="20"/>
  <c r="AS436" i="20"/>
  <c r="AS301" i="20"/>
  <c r="AS494" i="20"/>
  <c r="AS426" i="20"/>
  <c r="AS405" i="20"/>
  <c r="AS394" i="20"/>
  <c r="AS287" i="20"/>
  <c r="AS401" i="20"/>
  <c r="AS440" i="20"/>
  <c r="AS313" i="20"/>
  <c r="AS369" i="20"/>
  <c r="AS336" i="20"/>
  <c r="AS425" i="20"/>
  <c r="AS355" i="20"/>
  <c r="AS444" i="20"/>
  <c r="AS328" i="20"/>
  <c r="AS489" i="20"/>
  <c r="AS308" i="20"/>
  <c r="AS347" i="20"/>
  <c r="AS386" i="20"/>
  <c r="AS445" i="20"/>
  <c r="AS474" i="20"/>
  <c r="AS374" i="20"/>
  <c r="AS359" i="20"/>
  <c r="AS343" i="20"/>
  <c r="AS245" i="20"/>
  <c r="AS373" i="20"/>
  <c r="AS470" i="20"/>
  <c r="AS417" i="20"/>
  <c r="AS317" i="20"/>
  <c r="AS490" i="20"/>
  <c r="AS466" i="20"/>
  <c r="AS448" i="20"/>
  <c r="AS389" i="20"/>
  <c r="AS340" i="20"/>
  <c r="AS300" i="20"/>
  <c r="AS493" i="20"/>
  <c r="AS454" i="20"/>
  <c r="AS412" i="20"/>
  <c r="AS286" i="20"/>
  <c r="AS309" i="20"/>
  <c r="AS469" i="20"/>
  <c r="AS382" i="20"/>
  <c r="AS335" i="20"/>
  <c r="AS363" i="20"/>
  <c r="AS266" i="20"/>
  <c r="AS422" i="20"/>
  <c r="AS281" i="20"/>
  <c r="AS462" i="20"/>
  <c r="AS482" i="20"/>
  <c r="AS393" i="20"/>
  <c r="AS457" i="20"/>
  <c r="AS352" i="20"/>
  <c r="AS427" i="20"/>
  <c r="AS218" i="20"/>
  <c r="AS441" i="20"/>
  <c r="AS280" i="20"/>
  <c r="AS478" i="20"/>
  <c r="AS477" i="20"/>
  <c r="AS443" i="20"/>
  <c r="AS434" i="20"/>
  <c r="AS213" i="20"/>
  <c r="AS214" i="20"/>
  <c r="AS378" i="20"/>
  <c r="AS413" i="20"/>
  <c r="AS486" i="20"/>
  <c r="AS437" i="20"/>
  <c r="AS418" i="20"/>
  <c r="AS362" i="20"/>
  <c r="AS210" i="20"/>
  <c r="AS342" i="20"/>
  <c r="AS409" i="20"/>
  <c r="AS385" i="20"/>
  <c r="AS168" i="20"/>
  <c r="AS43" i="20"/>
  <c r="AS163" i="20"/>
  <c r="AS112" i="20"/>
  <c r="AS169" i="20"/>
  <c r="AS174" i="20"/>
  <c r="AS172" i="20"/>
  <c r="AS192" i="20"/>
  <c r="AS30" i="20"/>
  <c r="AS113" i="20"/>
  <c r="AS29" i="20"/>
  <c r="AS73" i="20"/>
  <c r="AS19" i="20"/>
  <c r="AS14" i="20"/>
  <c r="AS84" i="20"/>
  <c r="AS156" i="20"/>
  <c r="AS6" i="20"/>
  <c r="AS178" i="20"/>
  <c r="AS9" i="20"/>
  <c r="AS70" i="20"/>
  <c r="AS173" i="20"/>
  <c r="AS99" i="20"/>
  <c r="AS154" i="20"/>
  <c r="AS71" i="20"/>
  <c r="AS134" i="20"/>
  <c r="AS105" i="20"/>
  <c r="AS197" i="20"/>
  <c r="AS95" i="20"/>
  <c r="AS191" i="20"/>
  <c r="AS176" i="20"/>
  <c r="AS145" i="20"/>
  <c r="AS109" i="20"/>
  <c r="AS143" i="20"/>
  <c r="AS132" i="20"/>
  <c r="AS170" i="20"/>
  <c r="AS165" i="20"/>
  <c r="AS72" i="20"/>
  <c r="AS12" i="20"/>
  <c r="AS108" i="20"/>
  <c r="AS180" i="20"/>
  <c r="AS104" i="20"/>
  <c r="AS199" i="20"/>
  <c r="AS148" i="20"/>
  <c r="AS66" i="20"/>
  <c r="AS162" i="20"/>
  <c r="AS18" i="20"/>
  <c r="AS161" i="20"/>
  <c r="AS38" i="20"/>
  <c r="AS81" i="20"/>
  <c r="AS158" i="20"/>
  <c r="AS184" i="20"/>
  <c r="AS74" i="20"/>
  <c r="AS76" i="20"/>
  <c r="AS41" i="20"/>
  <c r="AS188" i="20"/>
  <c r="AS185" i="20"/>
  <c r="AS75" i="20"/>
  <c r="AS101" i="20"/>
  <c r="AS82" i="20"/>
  <c r="AS27" i="20"/>
  <c r="AS13" i="20"/>
  <c r="AS20" i="20"/>
  <c r="AS7" i="20"/>
  <c r="AS116" i="20"/>
  <c r="AS42" i="20"/>
  <c r="AS23" i="20"/>
  <c r="AS25" i="20"/>
  <c r="AS141" i="20"/>
  <c r="AS46" i="20"/>
  <c r="AS164" i="20"/>
  <c r="AS189" i="20"/>
  <c r="AS182" i="20"/>
  <c r="AS39" i="20"/>
  <c r="AS142" i="20"/>
  <c r="AS11" i="20"/>
  <c r="AS194" i="20"/>
  <c r="AS93" i="20"/>
  <c r="AS55" i="20"/>
  <c r="AS92" i="20"/>
  <c r="AS133" i="20"/>
  <c r="AS24" i="20"/>
  <c r="AS193" i="20"/>
  <c r="AS167" i="20"/>
  <c r="AS151" i="20"/>
  <c r="AS28" i="20"/>
  <c r="AS60" i="20"/>
  <c r="AS126" i="20"/>
  <c r="AS111" i="20"/>
  <c r="AS69" i="20"/>
  <c r="AS106" i="20"/>
  <c r="AS61" i="20"/>
  <c r="AS94" i="20"/>
  <c r="AS135" i="20"/>
  <c r="AS107" i="20"/>
  <c r="AS59" i="20"/>
  <c r="AS159" i="20"/>
  <c r="AS175" i="20"/>
  <c r="AS146" i="20"/>
  <c r="AS31" i="20"/>
  <c r="AS147" i="20"/>
  <c r="AS114" i="20"/>
  <c r="AS131" i="20"/>
  <c r="AS152" i="20"/>
  <c r="AS34" i="20"/>
  <c r="AS103" i="20"/>
  <c r="AS86" i="20"/>
  <c r="AS150" i="20"/>
  <c r="AS117" i="20"/>
  <c r="AS56" i="20"/>
  <c r="AS198" i="20"/>
  <c r="AS67" i="20"/>
  <c r="AS8" i="20"/>
  <c r="AS21" i="20"/>
  <c r="AS187" i="20"/>
  <c r="AS196" i="20"/>
  <c r="AS54" i="20"/>
  <c r="AS121" i="20"/>
  <c r="AS22" i="20"/>
  <c r="AS144" i="20"/>
  <c r="AS98" i="20"/>
  <c r="AS177" i="20"/>
  <c r="AS62" i="20"/>
  <c r="AS137" i="20"/>
  <c r="AS91" i="20"/>
  <c r="AS128" i="20"/>
  <c r="AS36" i="20"/>
  <c r="AS171" i="20"/>
  <c r="AS96" i="20"/>
  <c r="AS166" i="20"/>
  <c r="AS37" i="20"/>
  <c r="AS195" i="20"/>
  <c r="AS139" i="20"/>
  <c r="AS136" i="20"/>
  <c r="AS124" i="20"/>
  <c r="AS89" i="20"/>
  <c r="AS17" i="20"/>
  <c r="AS119" i="20"/>
  <c r="AS110" i="20"/>
  <c r="AS97" i="20"/>
  <c r="AS125" i="20"/>
  <c r="AS63" i="20"/>
  <c r="AS47" i="20"/>
  <c r="AS50" i="20"/>
  <c r="AS129" i="20"/>
  <c r="AS90" i="20"/>
  <c r="AS57" i="20"/>
  <c r="AS183" i="20"/>
  <c r="AS15" i="20"/>
  <c r="AS16" i="20"/>
  <c r="AS186" i="20"/>
  <c r="AS80" i="20"/>
  <c r="AS45" i="20"/>
  <c r="AS65" i="20"/>
  <c r="AS100" i="20"/>
  <c r="AS26" i="20"/>
  <c r="AS79" i="20"/>
  <c r="AS58" i="20"/>
  <c r="AS32" i="20"/>
  <c r="AS87" i="20"/>
  <c r="AS138" i="20"/>
  <c r="AS160" i="20"/>
  <c r="AS49" i="20"/>
  <c r="AS149" i="20"/>
  <c r="AS51" i="20"/>
  <c r="AS179" i="20"/>
  <c r="AS64" i="20"/>
  <c r="AS122" i="20"/>
  <c r="AS68" i="20"/>
  <c r="AS123" i="20"/>
  <c r="AS127" i="20"/>
  <c r="AS190" i="20"/>
  <c r="AS120" i="20"/>
  <c r="AS33" i="20"/>
  <c r="AS78" i="20"/>
  <c r="AS140" i="20"/>
  <c r="AS35" i="20"/>
  <c r="AS53" i="20"/>
  <c r="AS118" i="20"/>
  <c r="AS102" i="20"/>
  <c r="AS88" i="20"/>
  <c r="AS40" i="20"/>
  <c r="AS52" i="20"/>
  <c r="AS130" i="20"/>
  <c r="AS83" i="20"/>
  <c r="AS153" i="20"/>
  <c r="AS85" i="20"/>
  <c r="AS48" i="20"/>
  <c r="AS77" i="20"/>
  <c r="AS10" i="20"/>
  <c r="AS155" i="20"/>
  <c r="AS157" i="20"/>
  <c r="AS115" i="20"/>
  <c r="AS44" i="20"/>
  <c r="AS181" i="20"/>
  <c r="BQ4" i="21" l="1"/>
  <c r="BQ4" i="23"/>
  <c r="BQ4" i="22"/>
  <c r="BR3" i="3"/>
  <c r="AT4" i="20"/>
  <c r="AT201" i="20"/>
  <c r="AT215" i="20"/>
  <c r="AT429" i="20"/>
  <c r="AT442" i="20"/>
  <c r="AT471" i="20"/>
  <c r="AT294" i="20"/>
  <c r="AT390" i="20"/>
  <c r="AT282" i="20"/>
  <c r="AT410" i="20"/>
  <c r="AT423" i="20"/>
  <c r="AT345" i="20"/>
  <c r="AT373" i="20"/>
  <c r="AT384" i="20"/>
  <c r="AT200" i="20"/>
  <c r="AT457" i="20"/>
  <c r="AT230" i="20"/>
  <c r="AT358" i="20"/>
  <c r="AT396" i="20"/>
  <c r="AT467" i="20"/>
  <c r="AT413" i="20"/>
  <c r="AT480" i="20"/>
  <c r="AT395" i="20"/>
  <c r="AT303" i="20"/>
  <c r="AT299" i="20"/>
  <c r="AT342" i="20"/>
  <c r="AT315" i="20"/>
  <c r="AT340" i="20"/>
  <c r="AT246" i="20"/>
  <c r="AT206" i="20"/>
  <c r="AT302" i="20"/>
  <c r="AT376" i="20"/>
  <c r="AT383" i="20"/>
  <c r="AT472" i="20"/>
  <c r="AT417" i="20"/>
  <c r="AT461" i="20"/>
  <c r="AT424" i="20"/>
  <c r="AT346" i="20"/>
  <c r="AT401" i="20"/>
  <c r="AT250" i="20"/>
  <c r="AT402" i="20"/>
  <c r="AT405" i="20"/>
  <c r="AT391" i="20"/>
  <c r="AT399" i="20"/>
  <c r="AT237" i="20"/>
  <c r="AT245" i="20"/>
  <c r="AT272" i="20"/>
  <c r="AT371" i="20"/>
  <c r="AT337" i="20"/>
  <c r="AT310" i="20"/>
  <c r="AT221" i="20"/>
  <c r="AT349" i="20"/>
  <c r="AT468" i="20"/>
  <c r="AT419" i="20"/>
  <c r="AT354" i="20"/>
  <c r="AT465" i="20"/>
  <c r="AT479" i="20"/>
  <c r="AT409" i="20"/>
  <c r="AT233" i="20"/>
  <c r="AT290" i="20"/>
  <c r="AT449" i="20"/>
  <c r="AT388" i="20"/>
  <c r="AT475" i="20"/>
  <c r="AT378" i="20"/>
  <c r="AT411" i="20"/>
  <c r="AT367" i="20"/>
  <c r="AT415" i="20"/>
  <c r="AT360" i="20"/>
  <c r="AT348" i="20"/>
  <c r="AT350" i="20"/>
  <c r="AT210" i="20"/>
  <c r="AT377" i="20"/>
  <c r="AT428" i="20"/>
  <c r="AT333" i="20"/>
  <c r="AT407" i="20"/>
  <c r="AT352" i="20"/>
  <c r="AT364" i="20"/>
  <c r="AT369" i="20"/>
  <c r="AT434" i="20"/>
  <c r="AT380" i="20"/>
  <c r="AT463" i="20"/>
  <c r="AT453" i="20"/>
  <c r="AT455" i="20"/>
  <c r="AT372" i="20"/>
  <c r="AT450" i="20"/>
  <c r="AT387" i="20"/>
  <c r="AT361" i="20"/>
  <c r="AT476" i="20"/>
  <c r="AT382" i="20"/>
  <c r="AT344" i="20"/>
  <c r="AT318" i="20"/>
  <c r="AT220" i="20"/>
  <c r="AT362" i="20"/>
  <c r="AT353" i="20"/>
  <c r="AT420" i="20"/>
  <c r="AT368" i="20"/>
  <c r="AT226" i="20"/>
  <c r="AT357" i="20"/>
  <c r="AT253" i="20"/>
  <c r="AT288" i="20"/>
  <c r="AT208" i="20"/>
  <c r="AT307" i="20"/>
  <c r="AT225" i="20"/>
  <c r="AT295" i="20"/>
  <c r="AT487" i="20"/>
  <c r="AT421" i="20"/>
  <c r="AT398" i="20"/>
  <c r="AT381" i="20"/>
  <c r="AT414" i="20"/>
  <c r="AT446" i="20"/>
  <c r="AT292" i="20"/>
  <c r="AT254" i="20"/>
  <c r="AT218" i="20"/>
  <c r="AT271" i="20"/>
  <c r="AT297" i="20"/>
  <c r="AT227" i="20"/>
  <c r="AT279" i="20"/>
  <c r="AT247" i="20"/>
  <c r="AT280" i="20"/>
  <c r="AT229" i="20"/>
  <c r="AT447" i="20"/>
  <c r="AT287" i="20"/>
  <c r="AT355" i="20"/>
  <c r="AT394" i="20"/>
  <c r="AT482" i="20"/>
  <c r="AT204" i="20"/>
  <c r="AT265" i="20"/>
  <c r="AT249" i="20"/>
  <c r="AT214" i="20"/>
  <c r="AT276" i="20"/>
  <c r="AT291" i="20"/>
  <c r="AT209" i="20"/>
  <c r="AT236" i="20"/>
  <c r="AT336" i="20"/>
  <c r="AT359" i="20"/>
  <c r="AT366" i="20"/>
  <c r="AT306" i="20"/>
  <c r="AT403" i="20"/>
  <c r="AT356" i="20"/>
  <c r="AT222" i="20"/>
  <c r="AT270" i="20"/>
  <c r="AT459" i="20"/>
  <c r="AT269" i="20"/>
  <c r="AT293" i="20"/>
  <c r="AT242" i="20"/>
  <c r="AT275" i="20"/>
  <c r="AT389" i="20"/>
  <c r="AT331" i="20"/>
  <c r="AT283" i="20"/>
  <c r="AT393" i="20"/>
  <c r="AT264" i="20"/>
  <c r="AT385" i="20"/>
  <c r="AT239" i="20"/>
  <c r="AT298" i="20"/>
  <c r="AT375" i="20"/>
  <c r="AT231" i="20"/>
  <c r="AT261" i="20"/>
  <c r="AT296" i="20"/>
  <c r="AT286" i="20"/>
  <c r="AT267" i="20"/>
  <c r="AT289" i="20"/>
  <c r="AT266" i="20"/>
  <c r="AT207" i="20"/>
  <c r="AT444" i="20"/>
  <c r="AT217" i="20"/>
  <c r="AT314" i="20"/>
  <c r="AT379" i="20"/>
  <c r="AT386" i="20"/>
  <c r="AT427" i="20"/>
  <c r="AT322" i="20"/>
  <c r="AT260" i="20"/>
  <c r="AT234" i="20"/>
  <c r="AT406" i="20"/>
  <c r="AT216" i="20"/>
  <c r="AT232" i="20"/>
  <c r="AT212" i="20"/>
  <c r="AT258" i="20"/>
  <c r="AT255" i="20"/>
  <c r="AT312" i="20"/>
  <c r="AT408" i="20"/>
  <c r="AT305" i="20"/>
  <c r="AT451" i="20"/>
  <c r="AT334" i="20"/>
  <c r="AT274" i="20"/>
  <c r="AT445" i="20"/>
  <c r="AT470" i="20"/>
  <c r="AT497" i="20"/>
  <c r="AT464" i="20"/>
  <c r="AT392" i="20"/>
  <c r="AT284" i="20"/>
  <c r="AT285" i="20"/>
  <c r="AT211" i="20"/>
  <c r="AT257" i="20"/>
  <c r="AT202" i="20"/>
  <c r="AT432" i="20"/>
  <c r="AT277" i="20"/>
  <c r="AT343" i="20"/>
  <c r="AT323" i="20"/>
  <c r="AT278" i="20"/>
  <c r="AT473" i="20"/>
  <c r="AT499" i="20"/>
  <c r="AT347" i="20"/>
  <c r="AT332" i="20"/>
  <c r="AT300" i="20"/>
  <c r="AT492" i="20"/>
  <c r="AT304" i="20"/>
  <c r="AT223" i="20"/>
  <c r="AT262" i="20"/>
  <c r="AT326" i="20"/>
  <c r="AT311" i="20"/>
  <c r="AT244" i="20"/>
  <c r="AT263" i="20"/>
  <c r="AT256" i="20"/>
  <c r="AT248" i="20"/>
  <c r="AT495" i="20"/>
  <c r="AT228" i="20"/>
  <c r="AT224" i="20"/>
  <c r="AT339" i="20"/>
  <c r="AT219" i="20"/>
  <c r="AT241" i="20"/>
  <c r="AT317" i="20"/>
  <c r="AT365" i="20"/>
  <c r="AT238" i="20"/>
  <c r="AT213" i="20"/>
  <c r="AT462" i="20"/>
  <c r="AT458" i="20"/>
  <c r="AT324" i="20"/>
  <c r="AT452" i="20"/>
  <c r="AT500" i="20"/>
  <c r="AT484" i="20"/>
  <c r="AT496" i="20"/>
  <c r="AT268" i="20"/>
  <c r="AT203" i="20"/>
  <c r="AT483" i="20"/>
  <c r="AT338" i="20"/>
  <c r="AT397" i="20"/>
  <c r="AT316" i="20"/>
  <c r="AT441" i="20"/>
  <c r="AT416" i="20"/>
  <c r="AT319" i="20"/>
  <c r="AT320" i="20"/>
  <c r="AT485" i="20"/>
  <c r="AT494" i="20"/>
  <c r="AT313" i="20"/>
  <c r="AT374" i="20"/>
  <c r="AT370" i="20"/>
  <c r="AT443" i="20"/>
  <c r="AT400" i="20"/>
  <c r="AT498" i="20"/>
  <c r="AT321" i="20"/>
  <c r="AT466" i="20"/>
  <c r="AT404" i="20"/>
  <c r="AT425" i="20"/>
  <c r="AT240" i="20"/>
  <c r="AT235" i="20"/>
  <c r="AT329" i="20"/>
  <c r="AT489" i="20"/>
  <c r="AT438" i="20"/>
  <c r="AT491" i="20"/>
  <c r="AT422" i="20"/>
  <c r="AT325" i="20"/>
  <c r="AT433" i="20"/>
  <c r="AT335" i="20"/>
  <c r="AT430" i="20"/>
  <c r="AT474" i="20"/>
  <c r="AT486" i="20"/>
  <c r="AT460" i="20"/>
  <c r="AT493" i="20"/>
  <c r="AT309" i="20"/>
  <c r="AT435" i="20"/>
  <c r="AT327" i="20"/>
  <c r="AT251" i="20"/>
  <c r="AT490" i="20"/>
  <c r="AT259" i="20"/>
  <c r="AT308" i="20"/>
  <c r="AT439" i="20"/>
  <c r="AT440" i="20"/>
  <c r="AT426" i="20"/>
  <c r="AT243" i="20"/>
  <c r="AT477" i="20"/>
  <c r="AT431" i="20"/>
  <c r="AT301" i="20"/>
  <c r="AT341" i="20"/>
  <c r="AT330" i="20"/>
  <c r="AT351" i="20"/>
  <c r="AT448" i="20"/>
  <c r="AT418" i="20"/>
  <c r="AT436" i="20"/>
  <c r="AT437" i="20"/>
  <c r="AT456" i="20"/>
  <c r="AT412" i="20"/>
  <c r="AT281" i="20"/>
  <c r="AT363" i="20"/>
  <c r="AT205" i="20"/>
  <c r="AT481" i="20"/>
  <c r="AT488" i="20"/>
  <c r="AT454" i="20"/>
  <c r="AT328" i="20"/>
  <c r="AT252" i="20"/>
  <c r="AT478" i="20"/>
  <c r="AT469" i="20"/>
  <c r="AT273" i="20"/>
  <c r="AT10" i="20"/>
  <c r="AT144" i="20"/>
  <c r="AT98" i="20"/>
  <c r="AT81" i="20"/>
  <c r="AT63" i="20"/>
  <c r="AT57" i="20"/>
  <c r="AT107" i="20"/>
  <c r="AT71" i="20"/>
  <c r="AT168" i="20"/>
  <c r="AT40" i="20"/>
  <c r="AT32" i="20"/>
  <c r="AT20" i="20"/>
  <c r="AT110" i="20"/>
  <c r="AT95" i="20"/>
  <c r="AT82" i="20"/>
  <c r="AT78" i="20"/>
  <c r="AT163" i="20"/>
  <c r="AT53" i="20"/>
  <c r="AT29" i="20"/>
  <c r="AT17" i="20"/>
  <c r="AT131" i="20"/>
  <c r="AT188" i="20"/>
  <c r="AT15" i="20"/>
  <c r="AT37" i="20"/>
  <c r="AT9" i="20"/>
  <c r="AT25" i="20"/>
  <c r="AT42" i="20"/>
  <c r="AT133" i="20"/>
  <c r="AT161" i="20"/>
  <c r="AT28" i="20"/>
  <c r="AT41" i="20"/>
  <c r="AT183" i="20"/>
  <c r="AT148" i="20"/>
  <c r="AT68" i="20"/>
  <c r="AT164" i="20"/>
  <c r="AT162" i="20"/>
  <c r="AT194" i="20"/>
  <c r="AT116" i="20"/>
  <c r="AT89" i="20"/>
  <c r="AT49" i="20"/>
  <c r="AT23" i="20"/>
  <c r="AT14" i="20"/>
  <c r="AT139" i="20"/>
  <c r="AT11" i="20"/>
  <c r="AT137" i="20"/>
  <c r="AT126" i="20"/>
  <c r="AT93" i="20"/>
  <c r="AT113" i="20"/>
  <c r="AT51" i="20"/>
  <c r="AT55" i="20"/>
  <c r="AT94" i="20"/>
  <c r="AT178" i="20"/>
  <c r="AT64" i="20"/>
  <c r="AT50" i="20"/>
  <c r="AT30" i="20"/>
  <c r="AT114" i="20"/>
  <c r="AT24" i="20"/>
  <c r="AT21" i="20"/>
  <c r="AT189" i="20"/>
  <c r="AT13" i="20"/>
  <c r="AT124" i="20"/>
  <c r="AT77" i="20"/>
  <c r="AT73" i="20"/>
  <c r="AT191" i="20"/>
  <c r="AT74" i="20"/>
  <c r="AT56" i="20"/>
  <c r="AT199" i="20"/>
  <c r="AT34" i="20"/>
  <c r="AT26" i="20"/>
  <c r="AT132" i="20"/>
  <c r="AT167" i="20"/>
  <c r="AT174" i="20"/>
  <c r="AT84" i="20"/>
  <c r="AT156" i="20"/>
  <c r="AT111" i="20"/>
  <c r="AT97" i="20"/>
  <c r="AT90" i="20"/>
  <c r="AT7" i="20"/>
  <c r="AT157" i="20"/>
  <c r="AT80" i="20"/>
  <c r="AT197" i="20"/>
  <c r="AT43" i="20"/>
  <c r="AT36" i="20"/>
  <c r="AT138" i="20"/>
  <c r="AT172" i="20"/>
  <c r="AT175" i="20"/>
  <c r="AT27" i="20"/>
  <c r="AT141" i="20"/>
  <c r="AT69" i="20"/>
  <c r="AT6" i="20"/>
  <c r="AT87" i="20"/>
  <c r="AT135" i="20"/>
  <c r="AT170" i="20"/>
  <c r="AT192" i="20"/>
  <c r="AT180" i="20"/>
  <c r="AT38" i="20"/>
  <c r="AT122" i="20"/>
  <c r="AT101" i="20"/>
  <c r="AT115" i="20"/>
  <c r="AT65" i="20"/>
  <c r="AT35" i="20"/>
  <c r="AT193" i="20"/>
  <c r="AT99" i="20"/>
  <c r="AT91" i="20"/>
  <c r="AT123" i="20"/>
  <c r="AT117" i="20"/>
  <c r="AT195" i="20"/>
  <c r="AT45" i="20"/>
  <c r="AT190" i="20"/>
  <c r="AT118" i="20"/>
  <c r="AT177" i="20"/>
  <c r="AT147" i="20"/>
  <c r="AT150" i="20"/>
  <c r="AT151" i="20"/>
  <c r="AT145" i="20"/>
  <c r="AT61" i="20"/>
  <c r="AT102" i="20"/>
  <c r="AT60" i="20"/>
  <c r="AT120" i="20"/>
  <c r="AT88" i="20"/>
  <c r="AT92" i="20"/>
  <c r="AT154" i="20"/>
  <c r="AT130" i="20"/>
  <c r="AT121" i="20"/>
  <c r="AT108" i="20"/>
  <c r="AT179" i="20"/>
  <c r="AT104" i="20"/>
  <c r="AT142" i="20"/>
  <c r="AT103" i="20"/>
  <c r="AT112" i="20"/>
  <c r="AT166" i="20"/>
  <c r="AT66" i="20"/>
  <c r="AT155" i="20"/>
  <c r="AT181" i="20"/>
  <c r="AT196" i="20"/>
  <c r="AT18" i="20"/>
  <c r="AT59" i="20"/>
  <c r="AT39" i="20"/>
  <c r="AT173" i="20"/>
  <c r="AT96" i="20"/>
  <c r="AT8" i="20"/>
  <c r="AT159" i="20"/>
  <c r="AT54" i="20"/>
  <c r="AT76" i="20"/>
  <c r="AT52" i="20"/>
  <c r="AT62" i="20"/>
  <c r="AT86" i="20"/>
  <c r="AT129" i="20"/>
  <c r="AT198" i="20"/>
  <c r="AT83" i="20"/>
  <c r="AT44" i="20"/>
  <c r="AT105" i="20"/>
  <c r="AT70" i="20"/>
  <c r="AT182" i="20"/>
  <c r="AT72" i="20"/>
  <c r="AT100" i="20"/>
  <c r="AT58" i="20"/>
  <c r="AT22" i="20"/>
  <c r="AT160" i="20"/>
  <c r="AT149" i="20"/>
  <c r="AT46" i="20"/>
  <c r="AT109" i="20"/>
  <c r="AT140" i="20"/>
  <c r="AT47" i="20"/>
  <c r="AT79" i="20"/>
  <c r="AT85" i="20"/>
  <c r="AT152" i="20"/>
  <c r="AT158" i="20"/>
  <c r="AT176" i="20"/>
  <c r="AT153" i="20"/>
  <c r="AT136" i="20"/>
  <c r="AT127" i="20"/>
  <c r="AT19" i="20"/>
  <c r="AT33" i="20"/>
  <c r="AT119" i="20"/>
  <c r="AT67" i="20"/>
  <c r="AT146" i="20"/>
  <c r="AT134" i="20"/>
  <c r="AT186" i="20"/>
  <c r="AT31" i="20"/>
  <c r="AT125" i="20"/>
  <c r="AT171" i="20"/>
  <c r="AT184" i="20"/>
  <c r="AT12" i="20"/>
  <c r="AT128" i="20"/>
  <c r="AT75" i="20"/>
  <c r="AT165" i="20"/>
  <c r="AT143" i="20"/>
  <c r="AT185" i="20"/>
  <c r="AT106" i="20"/>
  <c r="AT16" i="20"/>
  <c r="AT187" i="20"/>
  <c r="AT169" i="20"/>
  <c r="AT48" i="20"/>
  <c r="BR3" i="21" l="1"/>
  <c r="BR3" i="23"/>
  <c r="BR3" i="22"/>
  <c r="BR4" i="3"/>
  <c r="AU4" i="20"/>
  <c r="AU201" i="20"/>
  <c r="AU401" i="20"/>
  <c r="AU371" i="20"/>
  <c r="AU499" i="20"/>
  <c r="AU407" i="20"/>
  <c r="AU367" i="20"/>
  <c r="AU333" i="20"/>
  <c r="AU302" i="20"/>
  <c r="AU379" i="20"/>
  <c r="AU382" i="20"/>
  <c r="AU301" i="20"/>
  <c r="AU445" i="20"/>
  <c r="AU429" i="20"/>
  <c r="AU212" i="20"/>
  <c r="AU342" i="20"/>
  <c r="AU394" i="20"/>
  <c r="AU282" i="20"/>
  <c r="AU295" i="20"/>
  <c r="AU395" i="20"/>
  <c r="AU380" i="20"/>
  <c r="AU494" i="20"/>
  <c r="AU424" i="20"/>
  <c r="AU414" i="20"/>
  <c r="AU322" i="20"/>
  <c r="AU399" i="20"/>
  <c r="AU422" i="20"/>
  <c r="AU410" i="20"/>
  <c r="AU344" i="20"/>
  <c r="AU297" i="20"/>
  <c r="AU364" i="20"/>
  <c r="AU254" i="20"/>
  <c r="AU338" i="20"/>
  <c r="AU354" i="20"/>
  <c r="AU314" i="20"/>
  <c r="AU486" i="20"/>
  <c r="AU492" i="20"/>
  <c r="AU446" i="20"/>
  <c r="AU420" i="20"/>
  <c r="AU475" i="20"/>
  <c r="AU391" i="20"/>
  <c r="AU423" i="20"/>
  <c r="AU472" i="20"/>
  <c r="AU487" i="20"/>
  <c r="AU476" i="20"/>
  <c r="AU332" i="20"/>
  <c r="AU383" i="20"/>
  <c r="AU384" i="20"/>
  <c r="AU409" i="20"/>
  <c r="AU442" i="20"/>
  <c r="AU226" i="20"/>
  <c r="AU340" i="20"/>
  <c r="AU465" i="20"/>
  <c r="AU269" i="20"/>
  <c r="AU411" i="20"/>
  <c r="AU375" i="20"/>
  <c r="AU417" i="20"/>
  <c r="AU452" i="20"/>
  <c r="AU482" i="20"/>
  <c r="AU284" i="20"/>
  <c r="AU378" i="20"/>
  <c r="AU428" i="20"/>
  <c r="AU318" i="20"/>
  <c r="AU427" i="20"/>
  <c r="AU435" i="20"/>
  <c r="AU459" i="20"/>
  <c r="AU392" i="20"/>
  <c r="AU350" i="20"/>
  <c r="AU309" i="20"/>
  <c r="AU222" i="20"/>
  <c r="AU406" i="20"/>
  <c r="AU294" i="20"/>
  <c r="AU247" i="20"/>
  <c r="AU259" i="20"/>
  <c r="AU491" i="20"/>
  <c r="AU386" i="20"/>
  <c r="AU396" i="20"/>
  <c r="AU483" i="20"/>
  <c r="AU480" i="20"/>
  <c r="AU305" i="20"/>
  <c r="AU402" i="20"/>
  <c r="AU356" i="20"/>
  <c r="AU439" i="20"/>
  <c r="AU362" i="20"/>
  <c r="AU431" i="20"/>
  <c r="AU471" i="20"/>
  <c r="AU455" i="20"/>
  <c r="AU200" i="20"/>
  <c r="AU479" i="20"/>
  <c r="AU274" i="20"/>
  <c r="AU228" i="20"/>
  <c r="AU287" i="20"/>
  <c r="AU210" i="20"/>
  <c r="AU310" i="20"/>
  <c r="AU304" i="20"/>
  <c r="AU234" i="20"/>
  <c r="AU370" i="20"/>
  <c r="AU285" i="20"/>
  <c r="AU408" i="20"/>
  <c r="AU456" i="20"/>
  <c r="AU231" i="20"/>
  <c r="AU291" i="20"/>
  <c r="AU213" i="20"/>
  <c r="AU229" i="20"/>
  <c r="AU388" i="20"/>
  <c r="AU498" i="20"/>
  <c r="AU358" i="20"/>
  <c r="AU415" i="20"/>
  <c r="AU387" i="20"/>
  <c r="AU346" i="20"/>
  <c r="AU288" i="20"/>
  <c r="AU286" i="20"/>
  <c r="AU413" i="20"/>
  <c r="AU281" i="20"/>
  <c r="AU276" i="20"/>
  <c r="AU271" i="20"/>
  <c r="AU405" i="20"/>
  <c r="AU264" i="20"/>
  <c r="AU214" i="20"/>
  <c r="AU255" i="20"/>
  <c r="AU252" i="20"/>
  <c r="AU272" i="20"/>
  <c r="AU463" i="20"/>
  <c r="AU258" i="20"/>
  <c r="AU418" i="20"/>
  <c r="AU224" i="20"/>
  <c r="AU221" i="20"/>
  <c r="AU242" i="20"/>
  <c r="AU341" i="20"/>
  <c r="AU334" i="20"/>
  <c r="AU312" i="20"/>
  <c r="AU448" i="20"/>
  <c r="AU296" i="20"/>
  <c r="AU217" i="20"/>
  <c r="AU293" i="20"/>
  <c r="AU467" i="20"/>
  <c r="AU403" i="20"/>
  <c r="AU419" i="20"/>
  <c r="AU218" i="20"/>
  <c r="AU280" i="20"/>
  <c r="AU290" i="20"/>
  <c r="AU202" i="20"/>
  <c r="AU230" i="20"/>
  <c r="AU208" i="20"/>
  <c r="AU496" i="20"/>
  <c r="AU241" i="20"/>
  <c r="AU316" i="20"/>
  <c r="AU352" i="20"/>
  <c r="AU441" i="20"/>
  <c r="AU437" i="20"/>
  <c r="AU360" i="20"/>
  <c r="AU348" i="20"/>
  <c r="AU237" i="20"/>
  <c r="AU337" i="20"/>
  <c r="AU246" i="20"/>
  <c r="AU250" i="20"/>
  <c r="AU298" i="20"/>
  <c r="AU207" i="20"/>
  <c r="AU495" i="20"/>
  <c r="AU239" i="20"/>
  <c r="AU326" i="20"/>
  <c r="AU206" i="20"/>
  <c r="AU204" i="20"/>
  <c r="AU225" i="20"/>
  <c r="AU245" i="20"/>
  <c r="AU426" i="20"/>
  <c r="AU390" i="20"/>
  <c r="AU203" i="20"/>
  <c r="AU300" i="20"/>
  <c r="AU490" i="20"/>
  <c r="AU453" i="20"/>
  <c r="AU283" i="20"/>
  <c r="AU248" i="20"/>
  <c r="AU227" i="20"/>
  <c r="AU366" i="20"/>
  <c r="AU216" i="20"/>
  <c r="AU433" i="20"/>
  <c r="AU220" i="20"/>
  <c r="AU500" i="20"/>
  <c r="AU251" i="20"/>
  <c r="AU440" i="20"/>
  <c r="AU244" i="20"/>
  <c r="AU267" i="20"/>
  <c r="AU209" i="20"/>
  <c r="AU385" i="20"/>
  <c r="AU277" i="20"/>
  <c r="AU223" i="20"/>
  <c r="AU236" i="20"/>
  <c r="AU485" i="20"/>
  <c r="AU233" i="20"/>
  <c r="AU425" i="20"/>
  <c r="AU268" i="20"/>
  <c r="AU232" i="20"/>
  <c r="AU460" i="20"/>
  <c r="AU261" i="20"/>
  <c r="AU279" i="20"/>
  <c r="AU398" i="20"/>
  <c r="AU361" i="20"/>
  <c r="AU339" i="20"/>
  <c r="AU359" i="20"/>
  <c r="AU275" i="20"/>
  <c r="AU466" i="20"/>
  <c r="AU430" i="20"/>
  <c r="AU478" i="20"/>
  <c r="AU353" i="20"/>
  <c r="AU256" i="20"/>
  <c r="AU211" i="20"/>
  <c r="AU205" i="20"/>
  <c r="AU253" i="20"/>
  <c r="AU307" i="20"/>
  <c r="AU292" i="20"/>
  <c r="AU351" i="20"/>
  <c r="AU368" i="20"/>
  <c r="AU306" i="20"/>
  <c r="AU238" i="20"/>
  <c r="AU400" i="20"/>
  <c r="AU263" i="20"/>
  <c r="AU324" i="20"/>
  <c r="AU315" i="20"/>
  <c r="AU299" i="20"/>
  <c r="AU432" i="20"/>
  <c r="AU421" i="20"/>
  <c r="AU327" i="20"/>
  <c r="AU235" i="20"/>
  <c r="AU363" i="20"/>
  <c r="AU262" i="20"/>
  <c r="AU404" i="20"/>
  <c r="AU266" i="20"/>
  <c r="AU397" i="20"/>
  <c r="AU365" i="20"/>
  <c r="AU336" i="20"/>
  <c r="AU303" i="20"/>
  <c r="AU377" i="20"/>
  <c r="AU328" i="20"/>
  <c r="AU373" i="20"/>
  <c r="AU323" i="20"/>
  <c r="AU473" i="20"/>
  <c r="AU444" i="20"/>
  <c r="AU249" i="20"/>
  <c r="AU270" i="20"/>
  <c r="AU257" i="20"/>
  <c r="AU497" i="20"/>
  <c r="AU273" i="20"/>
  <c r="AU240" i="20"/>
  <c r="AU349" i="20"/>
  <c r="AU451" i="20"/>
  <c r="AU343" i="20"/>
  <c r="AU447" i="20"/>
  <c r="AU481" i="20"/>
  <c r="AU331" i="20"/>
  <c r="AU317" i="20"/>
  <c r="AU381" i="20"/>
  <c r="AU278" i="20"/>
  <c r="AU488" i="20"/>
  <c r="AU462" i="20"/>
  <c r="AU493" i="20"/>
  <c r="AU412" i="20"/>
  <c r="AU325" i="20"/>
  <c r="AU438" i="20"/>
  <c r="AU457" i="20"/>
  <c r="AU469" i="20"/>
  <c r="AU461" i="20"/>
  <c r="AU319" i="20"/>
  <c r="AU389" i="20"/>
  <c r="AU470" i="20"/>
  <c r="AU308" i="20"/>
  <c r="AU449" i="20"/>
  <c r="AU477" i="20"/>
  <c r="AU443" i="20"/>
  <c r="AU489" i="20"/>
  <c r="AU374" i="20"/>
  <c r="AU416" i="20"/>
  <c r="AU219" i="20"/>
  <c r="AU369" i="20"/>
  <c r="AU243" i="20"/>
  <c r="AU450" i="20"/>
  <c r="AU320" i="20"/>
  <c r="AU313" i="20"/>
  <c r="AU357" i="20"/>
  <c r="AU335" i="20"/>
  <c r="AU355" i="20"/>
  <c r="AU330" i="20"/>
  <c r="AU311" i="20"/>
  <c r="AU464" i="20"/>
  <c r="AU329" i="20"/>
  <c r="AU347" i="20"/>
  <c r="AU458" i="20"/>
  <c r="AU376" i="20"/>
  <c r="AU474" i="20"/>
  <c r="AU372" i="20"/>
  <c r="AU289" i="20"/>
  <c r="AU454" i="20"/>
  <c r="AU345" i="20"/>
  <c r="AU321" i="20"/>
  <c r="AU260" i="20"/>
  <c r="AU436" i="20"/>
  <c r="AU468" i="20"/>
  <c r="AU484" i="20"/>
  <c r="AU434" i="20"/>
  <c r="AU265" i="20"/>
  <c r="AU393" i="20"/>
  <c r="AU215" i="20"/>
  <c r="AU21" i="20"/>
  <c r="AU47" i="20"/>
  <c r="AU92" i="20"/>
  <c r="AU194" i="20"/>
  <c r="AU116" i="20"/>
  <c r="AU56" i="20"/>
  <c r="AU143" i="20"/>
  <c r="AU168" i="20"/>
  <c r="AU54" i="20"/>
  <c r="AU80" i="20"/>
  <c r="AU107" i="20"/>
  <c r="AU125" i="20"/>
  <c r="AU158" i="20"/>
  <c r="AU69" i="20"/>
  <c r="AU71" i="20"/>
  <c r="AU164" i="20"/>
  <c r="AU76" i="20"/>
  <c r="AU45" i="20"/>
  <c r="AU29" i="20"/>
  <c r="AU86" i="20"/>
  <c r="AU13" i="20"/>
  <c r="AU91" i="20"/>
  <c r="AU147" i="20"/>
  <c r="AU145" i="20"/>
  <c r="AU102" i="20"/>
  <c r="AU134" i="20"/>
  <c r="AU148" i="20"/>
  <c r="AU42" i="20"/>
  <c r="AU78" i="20"/>
  <c r="AU182" i="20"/>
  <c r="AU112" i="20"/>
  <c r="AU22" i="20"/>
  <c r="AU24" i="20"/>
  <c r="AU50" i="20"/>
  <c r="AU103" i="20"/>
  <c r="AU139" i="20"/>
  <c r="AU96" i="20"/>
  <c r="AU83" i="20"/>
  <c r="AU167" i="20"/>
  <c r="AU121" i="20"/>
  <c r="AU106" i="20"/>
  <c r="AU110" i="20"/>
  <c r="AU140" i="20"/>
  <c r="AU188" i="20"/>
  <c r="AU75" i="20"/>
  <c r="AU108" i="20"/>
  <c r="AU115" i="20"/>
  <c r="AU6" i="20"/>
  <c r="AU41" i="20"/>
  <c r="AU105" i="20"/>
  <c r="AU17" i="20"/>
  <c r="AU160" i="20"/>
  <c r="AU36" i="20"/>
  <c r="AU55" i="20"/>
  <c r="AU27" i="20"/>
  <c r="AU12" i="20"/>
  <c r="AU18" i="20"/>
  <c r="AU33" i="20"/>
  <c r="AU122" i="20"/>
  <c r="AU53" i="20"/>
  <c r="AU157" i="20"/>
  <c r="AU28" i="20"/>
  <c r="AU20" i="20"/>
  <c r="AU120" i="20"/>
  <c r="AU156" i="20"/>
  <c r="AU81" i="20"/>
  <c r="AU65" i="20"/>
  <c r="AU61" i="20"/>
  <c r="AU19" i="20"/>
  <c r="AU58" i="20"/>
  <c r="AU153" i="20"/>
  <c r="AU113" i="20"/>
  <c r="AU135" i="20"/>
  <c r="AU199" i="20"/>
  <c r="AU48" i="20"/>
  <c r="AU142" i="20"/>
  <c r="AU35" i="20"/>
  <c r="AU32" i="20"/>
  <c r="AU43" i="20"/>
  <c r="AU155" i="20"/>
  <c r="AU150" i="20"/>
  <c r="AU66" i="20"/>
  <c r="AU14" i="20"/>
  <c r="AU137" i="20"/>
  <c r="AU170" i="20"/>
  <c r="AU44" i="20"/>
  <c r="AU87" i="20"/>
  <c r="AU93" i="20"/>
  <c r="AU174" i="20"/>
  <c r="AU26" i="20"/>
  <c r="AU98" i="20"/>
  <c r="AU166" i="20"/>
  <c r="AU178" i="20"/>
  <c r="AU163" i="20"/>
  <c r="AU197" i="20"/>
  <c r="AU198" i="20"/>
  <c r="AU52" i="20"/>
  <c r="AU171" i="20"/>
  <c r="AU7" i="20"/>
  <c r="AU180" i="20"/>
  <c r="AU159" i="20"/>
  <c r="AU162" i="20"/>
  <c r="AU70" i="20"/>
  <c r="AU88" i="20"/>
  <c r="AU165" i="20"/>
  <c r="AU177" i="20"/>
  <c r="AU11" i="20"/>
  <c r="AU31" i="20"/>
  <c r="AU119" i="20"/>
  <c r="AU138" i="20"/>
  <c r="AU152" i="20"/>
  <c r="AU23" i="20"/>
  <c r="AU77" i="20"/>
  <c r="AU72" i="20"/>
  <c r="AU193" i="20"/>
  <c r="AU141" i="20"/>
  <c r="AU59" i="20"/>
  <c r="AU57" i="20"/>
  <c r="AU84" i="20"/>
  <c r="AU130" i="20"/>
  <c r="AU127" i="20"/>
  <c r="AU131" i="20"/>
  <c r="AU82" i="20"/>
  <c r="AU100" i="20"/>
  <c r="AU64" i="20"/>
  <c r="AU15" i="20"/>
  <c r="AU196" i="20"/>
  <c r="AU133" i="20"/>
  <c r="AU97" i="20"/>
  <c r="AU60" i="20"/>
  <c r="AU8" i="20"/>
  <c r="AU128" i="20"/>
  <c r="AU74" i="20"/>
  <c r="AU111" i="20"/>
  <c r="AU46" i="20"/>
  <c r="AU190" i="20"/>
  <c r="AU30" i="20"/>
  <c r="AU183" i="20"/>
  <c r="AU126" i="20"/>
  <c r="AU186" i="20"/>
  <c r="AU191" i="20"/>
  <c r="AU144" i="20"/>
  <c r="AU89" i="20"/>
  <c r="AU95" i="20"/>
  <c r="AU10" i="20"/>
  <c r="AU109" i="20"/>
  <c r="AU40" i="20"/>
  <c r="AU63" i="20"/>
  <c r="AU118" i="20"/>
  <c r="AU136" i="20"/>
  <c r="AU161" i="20"/>
  <c r="AU195" i="20"/>
  <c r="AU49" i="20"/>
  <c r="AU114" i="20"/>
  <c r="AU67" i="20"/>
  <c r="AU184" i="20"/>
  <c r="AU173" i="20"/>
  <c r="AU16" i="20"/>
  <c r="AU151" i="20"/>
  <c r="AU124" i="20"/>
  <c r="AU117" i="20"/>
  <c r="AU185" i="20"/>
  <c r="AU85" i="20"/>
  <c r="AU169" i="20"/>
  <c r="AU73" i="20"/>
  <c r="AU68" i="20"/>
  <c r="AU79" i="20"/>
  <c r="AU187" i="20"/>
  <c r="AU129" i="20"/>
  <c r="AU34" i="20"/>
  <c r="AU101" i="20"/>
  <c r="AU25" i="20"/>
  <c r="AU104" i="20"/>
  <c r="AU9" i="20"/>
  <c r="AU39" i="20"/>
  <c r="AU189" i="20"/>
  <c r="AU132" i="20"/>
  <c r="AU62" i="20"/>
  <c r="AU123" i="20"/>
  <c r="AU38" i="20"/>
  <c r="AU90" i="20"/>
  <c r="AU175" i="20"/>
  <c r="AU37" i="20"/>
  <c r="AU179" i="20"/>
  <c r="AU146" i="20"/>
  <c r="AU94" i="20"/>
  <c r="AU181" i="20"/>
  <c r="AU192" i="20"/>
  <c r="AU51" i="20"/>
  <c r="AU99" i="20"/>
  <c r="AU172" i="20"/>
  <c r="AU154" i="20"/>
  <c r="AU176" i="20"/>
  <c r="AU149" i="20"/>
  <c r="BR4" i="21" l="1"/>
  <c r="BR4" i="23"/>
  <c r="BR4" i="22"/>
  <c r="BS3" i="3"/>
  <c r="AV4" i="20"/>
  <c r="AV201" i="20"/>
  <c r="AV452" i="20"/>
  <c r="AV465" i="20"/>
  <c r="AV395" i="20"/>
  <c r="AV467" i="20"/>
  <c r="AV345" i="20"/>
  <c r="AV433" i="20"/>
  <c r="AV265" i="20"/>
  <c r="AV232" i="20"/>
  <c r="AV313" i="20"/>
  <c r="AV276" i="20"/>
  <c r="AV283" i="20"/>
  <c r="AV216" i="20"/>
  <c r="AV203" i="20"/>
  <c r="AV205" i="20"/>
  <c r="AV407" i="20"/>
  <c r="AV267" i="20"/>
  <c r="AV280" i="20"/>
  <c r="AV279" i="20"/>
  <c r="AV357" i="20"/>
  <c r="AV349" i="20"/>
  <c r="AV445" i="20"/>
  <c r="AV327" i="20"/>
  <c r="AV369" i="20"/>
  <c r="AV379" i="20"/>
  <c r="AV387" i="20"/>
  <c r="AV244" i="20"/>
  <c r="AV484" i="20"/>
  <c r="AV371" i="20"/>
  <c r="AV388" i="20"/>
  <c r="AV384" i="20"/>
  <c r="AV311" i="20"/>
  <c r="AV437" i="20"/>
  <c r="AV365" i="20"/>
  <c r="AV439" i="20"/>
  <c r="AV456" i="20"/>
  <c r="AV383" i="20"/>
  <c r="AV330" i="20"/>
  <c r="AV298" i="20"/>
  <c r="AV360" i="20"/>
  <c r="AV410" i="20"/>
  <c r="AV299" i="20"/>
  <c r="AV288" i="20"/>
  <c r="AV240" i="20"/>
  <c r="AV458" i="20"/>
  <c r="AV290" i="20"/>
  <c r="AV246" i="20"/>
  <c r="AV479" i="20"/>
  <c r="AV353" i="20"/>
  <c r="AV457" i="20"/>
  <c r="AV295" i="20"/>
  <c r="AV444" i="20"/>
  <c r="AV435" i="20"/>
  <c r="AV483" i="20"/>
  <c r="AV256" i="20"/>
  <c r="AV413" i="20"/>
  <c r="AV460" i="20"/>
  <c r="AV366" i="20"/>
  <c r="AV323" i="20"/>
  <c r="AV361" i="20"/>
  <c r="AV471" i="20"/>
  <c r="AV364" i="20"/>
  <c r="AV392" i="20"/>
  <c r="AV372" i="20"/>
  <c r="AV307" i="20"/>
  <c r="AV302" i="20"/>
  <c r="AV453" i="20"/>
  <c r="AV352" i="20"/>
  <c r="AV287" i="20"/>
  <c r="AV373" i="20"/>
  <c r="AV314" i="20"/>
  <c r="AV318" i="20"/>
  <c r="AV409" i="20"/>
  <c r="AV319" i="20"/>
  <c r="AV391" i="20"/>
  <c r="AV466" i="20"/>
  <c r="AV418" i="20"/>
  <c r="AV427" i="20"/>
  <c r="AV475" i="20"/>
  <c r="AV368" i="20"/>
  <c r="AV247" i="20"/>
  <c r="AV275" i="20"/>
  <c r="AV200" i="20"/>
  <c r="AV367" i="20"/>
  <c r="AV252" i="20"/>
  <c r="AV266" i="20"/>
  <c r="AV251" i="20"/>
  <c r="AV253" i="20"/>
  <c r="AV374" i="20"/>
  <c r="AV394" i="20"/>
  <c r="AV359" i="20"/>
  <c r="AV470" i="20"/>
  <c r="AV274" i="20"/>
  <c r="AV234" i="20"/>
  <c r="AV440" i="20"/>
  <c r="AV202" i="20"/>
  <c r="AV306" i="20"/>
  <c r="AV393" i="20"/>
  <c r="AV204" i="20"/>
  <c r="AV259" i="20"/>
  <c r="AV228" i="20"/>
  <c r="AV312" i="20"/>
  <c r="AV209" i="20"/>
  <c r="AV305" i="20"/>
  <c r="AV481" i="20"/>
  <c r="AV328" i="20"/>
  <c r="AV401" i="20"/>
  <c r="AV375" i="20"/>
  <c r="AV248" i="20"/>
  <c r="AV332" i="20"/>
  <c r="AV321" i="20"/>
  <c r="AV297" i="20"/>
  <c r="AV269" i="20"/>
  <c r="AV258" i="20"/>
  <c r="AV350" i="20"/>
  <c r="AV211" i="20"/>
  <c r="AV404" i="20"/>
  <c r="AV396" i="20"/>
  <c r="AV348" i="20"/>
  <c r="AV355" i="20"/>
  <c r="AV292" i="20"/>
  <c r="AV217" i="20"/>
  <c r="AV264" i="20"/>
  <c r="AV341" i="20"/>
  <c r="AV414" i="20"/>
  <c r="AV260" i="20"/>
  <c r="AV434" i="20"/>
  <c r="AV442" i="20"/>
  <c r="AV242" i="20"/>
  <c r="AV415" i="20"/>
  <c r="AV376" i="20"/>
  <c r="AV268" i="20"/>
  <c r="AV325" i="20"/>
  <c r="AV272" i="20"/>
  <c r="AV419" i="20"/>
  <c r="AV320" i="20"/>
  <c r="AV261" i="20"/>
  <c r="AV250" i="20"/>
  <c r="AV245" i="20"/>
  <c r="AV322" i="20"/>
  <c r="AV317" i="20"/>
  <c r="AV310" i="20"/>
  <c r="AV464" i="20"/>
  <c r="AV405" i="20"/>
  <c r="AV271" i="20"/>
  <c r="AV344" i="20"/>
  <c r="AV231" i="20"/>
  <c r="AV338" i="20"/>
  <c r="AV224" i="20"/>
  <c r="AV399" i="20"/>
  <c r="AV249" i="20"/>
  <c r="AV210" i="20"/>
  <c r="AV273" i="20"/>
  <c r="AV243" i="20"/>
  <c r="AV230" i="20"/>
  <c r="AV281" i="20"/>
  <c r="AV336" i="20"/>
  <c r="AV282" i="20"/>
  <c r="AV316" i="20"/>
  <c r="AV492" i="20"/>
  <c r="AV208" i="20"/>
  <c r="AV422" i="20"/>
  <c r="AV423" i="20"/>
  <c r="AV403" i="20"/>
  <c r="AV303" i="20"/>
  <c r="AV291" i="20"/>
  <c r="AV254" i="20"/>
  <c r="AV220" i="20"/>
  <c r="AV239" i="20"/>
  <c r="AV235" i="20"/>
  <c r="AV380" i="20"/>
  <c r="AV263" i="20"/>
  <c r="AV385" i="20"/>
  <c r="AV262" i="20"/>
  <c r="AV277" i="20"/>
  <c r="AV389" i="20"/>
  <c r="AV213" i="20"/>
  <c r="AV221" i="20"/>
  <c r="AV331" i="20"/>
  <c r="AV284" i="20"/>
  <c r="AV472" i="20"/>
  <c r="AV386" i="20"/>
  <c r="AV347" i="20"/>
  <c r="AV488" i="20"/>
  <c r="AV219" i="20"/>
  <c r="AV482" i="20"/>
  <c r="AV212" i="20"/>
  <c r="AV233" i="20"/>
  <c r="AV222" i="20"/>
  <c r="AV214" i="20"/>
  <c r="AV354" i="20"/>
  <c r="AV398" i="20"/>
  <c r="AV236" i="20"/>
  <c r="AV241" i="20"/>
  <c r="AV324" i="20"/>
  <c r="AV270" i="20"/>
  <c r="AV207" i="20"/>
  <c r="AV335" i="20"/>
  <c r="AV227" i="20"/>
  <c r="AV496" i="20"/>
  <c r="AV436" i="20"/>
  <c r="AV356" i="20"/>
  <c r="AV315" i="20"/>
  <c r="AV309" i="20"/>
  <c r="AV301" i="20"/>
  <c r="AV285" i="20"/>
  <c r="AV294" i="20"/>
  <c r="AV438" i="20"/>
  <c r="AV497" i="20"/>
  <c r="AV491" i="20"/>
  <c r="AV226" i="20"/>
  <c r="AV293" i="20"/>
  <c r="AV238" i="20"/>
  <c r="AV381" i="20"/>
  <c r="AV461" i="20"/>
  <c r="AV326" i="20"/>
  <c r="AV289" i="20"/>
  <c r="AV223" i="20"/>
  <c r="AV229" i="20"/>
  <c r="AV473" i="20"/>
  <c r="AV390" i="20"/>
  <c r="AV206" i="20"/>
  <c r="AV477" i="20"/>
  <c r="AV296" i="20"/>
  <c r="AV432" i="20"/>
  <c r="AV416" i="20"/>
  <c r="AV412" i="20"/>
  <c r="AV342" i="20"/>
  <c r="AV343" i="20"/>
  <c r="AV489" i="20"/>
  <c r="AV498" i="20"/>
  <c r="AV370" i="20"/>
  <c r="AV420" i="20"/>
  <c r="AV478" i="20"/>
  <c r="AV443" i="20"/>
  <c r="AV495" i="20"/>
  <c r="AV480" i="20"/>
  <c r="AV430" i="20"/>
  <c r="AV459" i="20"/>
  <c r="AV426" i="20"/>
  <c r="AV500" i="20"/>
  <c r="AV329" i="20"/>
  <c r="AV406" i="20"/>
  <c r="AV447" i="20"/>
  <c r="AV300" i="20"/>
  <c r="AV441" i="20"/>
  <c r="AV340" i="20"/>
  <c r="AV358" i="20"/>
  <c r="AV474" i="20"/>
  <c r="AV382" i="20"/>
  <c r="AV499" i="20"/>
  <c r="AV463" i="20"/>
  <c r="AV333" i="20"/>
  <c r="AV218" i="20"/>
  <c r="AV450" i="20"/>
  <c r="AV428" i="20"/>
  <c r="AV469" i="20"/>
  <c r="AV408" i="20"/>
  <c r="AV446" i="20"/>
  <c r="AV397" i="20"/>
  <c r="AV377" i="20"/>
  <c r="AV351" i="20"/>
  <c r="AV339" i="20"/>
  <c r="AV448" i="20"/>
  <c r="AV286" i="20"/>
  <c r="AV429" i="20"/>
  <c r="AV225" i="20"/>
  <c r="AV362" i="20"/>
  <c r="AV411" i="20"/>
  <c r="AV417" i="20"/>
  <c r="AV454" i="20"/>
  <c r="AV462" i="20"/>
  <c r="AV400" i="20"/>
  <c r="AV485" i="20"/>
  <c r="AV402" i="20"/>
  <c r="AV493" i="20"/>
  <c r="AV363" i="20"/>
  <c r="AV425" i="20"/>
  <c r="AV468" i="20"/>
  <c r="AV346" i="20"/>
  <c r="AV334" i="20"/>
  <c r="AV486" i="20"/>
  <c r="AV490" i="20"/>
  <c r="AV455" i="20"/>
  <c r="AV304" i="20"/>
  <c r="AV255" i="20"/>
  <c r="AV337" i="20"/>
  <c r="AV278" i="20"/>
  <c r="AV257" i="20"/>
  <c r="AV378" i="20"/>
  <c r="AV237" i="20"/>
  <c r="AV487" i="20"/>
  <c r="AV494" i="20"/>
  <c r="AV308" i="20"/>
  <c r="AV424" i="20"/>
  <c r="AV421" i="20"/>
  <c r="AV476" i="20"/>
  <c r="AV449" i="20"/>
  <c r="AV431" i="20"/>
  <c r="AV451" i="20"/>
  <c r="AV215" i="20"/>
  <c r="AV170" i="20"/>
  <c r="AV36" i="20"/>
  <c r="AV103" i="20"/>
  <c r="AV198" i="20"/>
  <c r="AV105" i="20"/>
  <c r="AV16" i="20"/>
  <c r="AV184" i="20"/>
  <c r="AV95" i="20"/>
  <c r="AV34" i="20"/>
  <c r="AV150" i="20"/>
  <c r="AV32" i="20"/>
  <c r="AV195" i="20"/>
  <c r="AV126" i="20"/>
  <c r="AV136" i="20"/>
  <c r="AV70" i="20"/>
  <c r="AV119" i="20"/>
  <c r="AV193" i="20"/>
  <c r="AV156" i="20"/>
  <c r="AV47" i="20"/>
  <c r="AV180" i="20"/>
  <c r="AV176" i="20"/>
  <c r="AV29" i="20"/>
  <c r="AV116" i="20"/>
  <c r="AV79" i="20"/>
  <c r="AV148" i="20"/>
  <c r="AV9" i="20"/>
  <c r="AV160" i="20"/>
  <c r="AV96" i="20"/>
  <c r="AV91" i="20"/>
  <c r="AV24" i="20"/>
  <c r="AV69" i="20"/>
  <c r="AV93" i="20"/>
  <c r="AV53" i="20"/>
  <c r="AV132" i="20"/>
  <c r="AV33" i="20"/>
  <c r="AV140" i="20"/>
  <c r="AV45" i="20"/>
  <c r="AV97" i="20"/>
  <c r="AV115" i="20"/>
  <c r="AV28" i="20"/>
  <c r="AV155" i="20"/>
  <c r="AV102" i="20"/>
  <c r="AV130" i="20"/>
  <c r="AV114" i="20"/>
  <c r="AV121" i="20"/>
  <c r="AV174" i="20"/>
  <c r="AV58" i="20"/>
  <c r="AV196" i="20"/>
  <c r="AV181" i="20"/>
  <c r="AV110" i="20"/>
  <c r="AV88" i="20"/>
  <c r="AV98" i="20"/>
  <c r="AV51" i="20"/>
  <c r="AV177" i="20"/>
  <c r="AV43" i="20"/>
  <c r="AV135" i="20"/>
  <c r="AV169" i="20"/>
  <c r="AV107" i="20"/>
  <c r="AV158" i="20"/>
  <c r="AV44" i="20"/>
  <c r="AV199" i="20"/>
  <c r="AV62" i="20"/>
  <c r="AV23" i="20"/>
  <c r="AV27" i="20"/>
  <c r="AV161" i="20"/>
  <c r="AV120" i="20"/>
  <c r="AV109" i="20"/>
  <c r="AV182" i="20"/>
  <c r="AV74" i="20"/>
  <c r="AV42" i="20"/>
  <c r="AV22" i="20"/>
  <c r="AV11" i="20"/>
  <c r="AV197" i="20"/>
  <c r="AV175" i="20"/>
  <c r="AV101" i="20"/>
  <c r="AV65" i="20"/>
  <c r="AV186" i="20"/>
  <c r="AV84" i="20"/>
  <c r="AV49" i="20"/>
  <c r="AV113" i="20"/>
  <c r="AV26" i="20"/>
  <c r="AV83" i="20"/>
  <c r="AV117" i="20"/>
  <c r="AV171" i="20"/>
  <c r="AV21" i="20"/>
  <c r="AV77" i="20"/>
  <c r="AV57" i="20"/>
  <c r="AV67" i="20"/>
  <c r="AV76" i="20"/>
  <c r="AV173" i="20"/>
  <c r="AV92" i="20"/>
  <c r="AV63" i="20"/>
  <c r="AV50" i="20"/>
  <c r="AV52" i="20"/>
  <c r="AV35" i="20"/>
  <c r="AV187" i="20"/>
  <c r="AV127" i="20"/>
  <c r="AV17" i="20"/>
  <c r="AV56" i="20"/>
  <c r="AV133" i="20"/>
  <c r="AV167" i="20"/>
  <c r="AV194" i="20"/>
  <c r="AV61" i="20"/>
  <c r="AV128" i="20"/>
  <c r="AV12" i="20"/>
  <c r="AV39" i="20"/>
  <c r="AV18" i="20"/>
  <c r="AV64" i="20"/>
  <c r="AV106" i="20"/>
  <c r="AV163" i="20"/>
  <c r="AV14" i="20"/>
  <c r="AV60" i="20"/>
  <c r="AV189" i="20"/>
  <c r="AV172" i="20"/>
  <c r="AV108" i="20"/>
  <c r="AV178" i="20"/>
  <c r="AV94" i="20"/>
  <c r="AV31" i="20"/>
  <c r="AV145" i="20"/>
  <c r="AV185" i="20"/>
  <c r="AV71" i="20"/>
  <c r="AV123" i="20"/>
  <c r="AV48" i="20"/>
  <c r="AV46" i="20"/>
  <c r="AV162" i="20"/>
  <c r="AV100" i="20"/>
  <c r="AV122" i="20"/>
  <c r="AV138" i="20"/>
  <c r="AV141" i="20"/>
  <c r="AV19" i="20"/>
  <c r="AV80" i="20"/>
  <c r="AV137" i="20"/>
  <c r="AV168" i="20"/>
  <c r="AV68" i="20"/>
  <c r="AV159" i="20"/>
  <c r="AV190" i="20"/>
  <c r="AV144" i="20"/>
  <c r="AV179" i="20"/>
  <c r="AV152" i="20"/>
  <c r="AV72" i="20"/>
  <c r="AV13" i="20"/>
  <c r="AV73" i="20"/>
  <c r="AV6" i="20"/>
  <c r="AV129" i="20"/>
  <c r="AV55" i="20"/>
  <c r="AV111" i="20"/>
  <c r="AV10" i="20"/>
  <c r="AV54" i="20"/>
  <c r="AV146" i="20"/>
  <c r="AV142" i="20"/>
  <c r="AV191" i="20"/>
  <c r="AV85" i="20"/>
  <c r="AV66" i="20"/>
  <c r="AV81" i="20"/>
  <c r="AV41" i="20"/>
  <c r="AV154" i="20"/>
  <c r="AV131" i="20"/>
  <c r="AV118" i="20"/>
  <c r="AV78" i="20"/>
  <c r="AV38" i="20"/>
  <c r="AV59" i="20"/>
  <c r="AV188" i="20"/>
  <c r="AV165" i="20"/>
  <c r="AV112" i="20"/>
  <c r="AV99" i="20"/>
  <c r="AV134" i="20"/>
  <c r="AV20" i="20"/>
  <c r="AV125" i="20"/>
  <c r="AV104" i="20"/>
  <c r="AV153" i="20"/>
  <c r="AV82" i="20"/>
  <c r="AV15" i="20"/>
  <c r="AV89" i="20"/>
  <c r="AV30" i="20"/>
  <c r="AV139" i="20"/>
  <c r="AV7" i="20"/>
  <c r="AV75" i="20"/>
  <c r="AV183" i="20"/>
  <c r="AV166" i="20"/>
  <c r="AV25" i="20"/>
  <c r="AV151" i="20"/>
  <c r="AV164" i="20"/>
  <c r="AV124" i="20"/>
  <c r="AV147" i="20"/>
  <c r="AV87" i="20"/>
  <c r="AV86" i="20"/>
  <c r="AV143" i="20"/>
  <c r="AV192" i="20"/>
  <c r="AV40" i="20"/>
  <c r="AV37" i="20"/>
  <c r="AV90" i="20"/>
  <c r="AV149" i="20"/>
  <c r="AV157" i="20"/>
  <c r="AV8" i="20"/>
  <c r="BS3" i="21" l="1"/>
  <c r="BS3" i="23"/>
  <c r="BS3" i="22"/>
  <c r="BS4" i="3"/>
  <c r="AW4" i="20"/>
  <c r="AW201" i="20"/>
  <c r="AW458" i="20"/>
  <c r="AW489" i="20"/>
  <c r="AW474" i="20"/>
  <c r="AW449" i="20"/>
  <c r="AW448" i="20"/>
  <c r="AW281" i="20"/>
  <c r="AW498" i="20"/>
  <c r="AW486" i="20"/>
  <c r="AW436" i="20"/>
  <c r="AW385" i="20"/>
  <c r="AW490" i="20"/>
  <c r="AW408" i="20"/>
  <c r="AW369" i="20"/>
  <c r="AW363" i="20"/>
  <c r="AW466" i="20"/>
  <c r="AW494" i="20"/>
  <c r="AW412" i="20"/>
  <c r="AW381" i="20"/>
  <c r="AW332" i="20"/>
  <c r="AW213" i="20"/>
  <c r="AW228" i="20"/>
  <c r="AW416" i="20"/>
  <c r="AW445" i="20"/>
  <c r="AW447" i="20"/>
  <c r="AW469" i="20"/>
  <c r="AW347" i="20"/>
  <c r="AW478" i="20"/>
  <c r="AW257" i="20"/>
  <c r="AW209" i="20"/>
  <c r="AW233" i="20"/>
  <c r="AW223" i="20"/>
  <c r="AW444" i="20"/>
  <c r="AW434" i="20"/>
  <c r="AW300" i="20"/>
  <c r="AW438" i="20"/>
  <c r="AW268" i="20"/>
  <c r="AW336" i="20"/>
  <c r="AW267" i="20"/>
  <c r="AW289" i="20"/>
  <c r="AW260" i="20"/>
  <c r="AW259" i="20"/>
  <c r="AW290" i="20"/>
  <c r="AW477" i="20"/>
  <c r="AW317" i="20"/>
  <c r="AW323" i="20"/>
  <c r="AW227" i="20"/>
  <c r="AW273" i="20"/>
  <c r="AW463" i="20"/>
  <c r="AW366" i="20"/>
  <c r="AW284" i="20"/>
  <c r="AW244" i="20"/>
  <c r="AW305" i="20"/>
  <c r="AW258" i="20"/>
  <c r="AW312" i="20"/>
  <c r="AW333" i="20"/>
  <c r="AW207" i="20"/>
  <c r="AW225" i="20"/>
  <c r="AW232" i="20"/>
  <c r="AW280" i="20"/>
  <c r="AW224" i="20"/>
  <c r="AW221" i="20"/>
  <c r="AW413" i="20"/>
  <c r="AW370" i="20"/>
  <c r="AW265" i="20"/>
  <c r="AW278" i="20"/>
  <c r="AW326" i="20"/>
  <c r="AW202" i="20"/>
  <c r="AW397" i="20"/>
  <c r="AW393" i="20"/>
  <c r="AW285" i="20"/>
  <c r="AW421" i="20"/>
  <c r="AW206" i="20"/>
  <c r="AW352" i="20"/>
  <c r="AW339" i="20"/>
  <c r="AW235" i="20"/>
  <c r="AW394" i="20"/>
  <c r="AW243" i="20"/>
  <c r="AW237" i="20"/>
  <c r="AW216" i="20"/>
  <c r="AW335" i="20"/>
  <c r="AW389" i="20"/>
  <c r="AW431" i="20"/>
  <c r="AW341" i="20"/>
  <c r="AW355" i="20"/>
  <c r="AW271" i="20"/>
  <c r="AW214" i="20"/>
  <c r="AW277" i="20"/>
  <c r="AW230" i="20"/>
  <c r="AW251" i="20"/>
  <c r="AW418" i="20"/>
  <c r="AW262" i="20"/>
  <c r="AW373" i="20"/>
  <c r="AW329" i="20"/>
  <c r="AW292" i="20"/>
  <c r="AW360" i="20"/>
  <c r="AW295" i="20"/>
  <c r="AW286" i="20"/>
  <c r="AW337" i="20"/>
  <c r="AW500" i="20"/>
  <c r="AW218" i="20"/>
  <c r="AW276" i="20"/>
  <c r="AW304" i="20"/>
  <c r="AW401" i="20"/>
  <c r="AW272" i="20"/>
  <c r="AW320" i="20"/>
  <c r="AW391" i="20"/>
  <c r="AW371" i="20"/>
  <c r="AW452" i="20"/>
  <c r="AW497" i="20"/>
  <c r="AW407" i="20"/>
  <c r="AW217" i="20"/>
  <c r="AW241" i="20"/>
  <c r="AW398" i="20"/>
  <c r="AW255" i="20"/>
  <c r="AW353" i="20"/>
  <c r="AW315" i="20"/>
  <c r="AW405" i="20"/>
  <c r="AW296" i="20"/>
  <c r="AW293" i="20"/>
  <c r="AW414" i="20"/>
  <c r="AW266" i="20"/>
  <c r="AW365" i="20"/>
  <c r="AW211" i="20"/>
  <c r="AW429" i="20"/>
  <c r="AW231" i="20"/>
  <c r="AW451" i="20"/>
  <c r="AW390" i="20"/>
  <c r="AW351" i="20"/>
  <c r="AW377" i="20"/>
  <c r="AW248" i="20"/>
  <c r="AW485" i="20"/>
  <c r="AW270" i="20"/>
  <c r="AW229" i="20"/>
  <c r="AW344" i="20"/>
  <c r="AW441" i="20"/>
  <c r="AW239" i="20"/>
  <c r="AW261" i="20"/>
  <c r="AW313" i="20"/>
  <c r="AW359" i="20"/>
  <c r="AW291" i="20"/>
  <c r="AW287" i="20"/>
  <c r="AW303" i="20"/>
  <c r="AW252" i="20"/>
  <c r="AW443" i="20"/>
  <c r="AW250" i="20"/>
  <c r="AW263" i="20"/>
  <c r="AW328" i="20"/>
  <c r="AW417" i="20"/>
  <c r="AW480" i="20"/>
  <c r="AW346" i="20"/>
  <c r="AW288" i="20"/>
  <c r="AW316" i="20"/>
  <c r="AW306" i="20"/>
  <c r="AW256" i="20"/>
  <c r="AW219" i="20"/>
  <c r="AW253" i="20"/>
  <c r="AW205" i="20"/>
  <c r="AW236" i="20"/>
  <c r="AW459" i="20"/>
  <c r="AW379" i="20"/>
  <c r="AW495" i="20"/>
  <c r="AW234" i="20"/>
  <c r="AW396" i="20"/>
  <c r="AW357" i="20"/>
  <c r="AW301" i="20"/>
  <c r="AW245" i="20"/>
  <c r="AW460" i="20"/>
  <c r="AW297" i="20"/>
  <c r="AW425" i="20"/>
  <c r="AW220" i="20"/>
  <c r="AW465" i="20"/>
  <c r="AW203" i="20"/>
  <c r="AW249" i="20"/>
  <c r="AW302" i="20"/>
  <c r="AW456" i="20"/>
  <c r="AW321" i="20"/>
  <c r="AW222" i="20"/>
  <c r="AW246" i="20"/>
  <c r="AW457" i="20"/>
  <c r="AW274" i="20"/>
  <c r="AW404" i="20"/>
  <c r="AW294" i="20"/>
  <c r="AW406" i="20"/>
  <c r="AW386" i="20"/>
  <c r="AW200" i="20"/>
  <c r="AW428" i="20"/>
  <c r="AW311" i="20"/>
  <c r="AW378" i="20"/>
  <c r="AW446" i="20"/>
  <c r="AW437" i="20"/>
  <c r="AW226" i="20"/>
  <c r="AW380" i="20"/>
  <c r="AW388" i="20"/>
  <c r="AW461" i="20"/>
  <c r="AW464" i="20"/>
  <c r="AW376" i="20"/>
  <c r="AW345" i="20"/>
  <c r="AW279" i="20"/>
  <c r="AW240" i="20"/>
  <c r="AW424" i="20"/>
  <c r="AW350" i="20"/>
  <c r="AW247" i="20"/>
  <c r="AW264" i="20"/>
  <c r="AW324" i="20"/>
  <c r="AW409" i="20"/>
  <c r="AW471" i="20"/>
  <c r="AW399" i="20"/>
  <c r="AW468" i="20"/>
  <c r="AW210" i="20"/>
  <c r="AW368" i="20"/>
  <c r="AW491" i="20"/>
  <c r="AW435" i="20"/>
  <c r="AW384" i="20"/>
  <c r="AW422" i="20"/>
  <c r="AW387" i="20"/>
  <c r="AW470" i="20"/>
  <c r="AW462" i="20"/>
  <c r="AW426" i="20"/>
  <c r="AW242" i="20"/>
  <c r="AW439" i="20"/>
  <c r="AW442" i="20"/>
  <c r="AW327" i="20"/>
  <c r="AW342" i="20"/>
  <c r="AW374" i="20"/>
  <c r="AW482" i="20"/>
  <c r="AW430" i="20"/>
  <c r="AW338" i="20"/>
  <c r="AW334" i="20"/>
  <c r="AW382" i="20"/>
  <c r="AW364" i="20"/>
  <c r="AW283" i="20"/>
  <c r="AW472" i="20"/>
  <c r="AW322" i="20"/>
  <c r="AW367" i="20"/>
  <c r="AW476" i="20"/>
  <c r="AW415" i="20"/>
  <c r="AW392" i="20"/>
  <c r="AW319" i="20"/>
  <c r="AW440" i="20"/>
  <c r="AW343" i="20"/>
  <c r="AW238" i="20"/>
  <c r="AW275" i="20"/>
  <c r="AW354" i="20"/>
  <c r="AW204" i="20"/>
  <c r="AW307" i="20"/>
  <c r="AW208" i="20"/>
  <c r="AW331" i="20"/>
  <c r="AW419" i="20"/>
  <c r="AW475" i="20"/>
  <c r="AW361" i="20"/>
  <c r="AW479" i="20"/>
  <c r="AW410" i="20"/>
  <c r="AW340" i="20"/>
  <c r="AW349" i="20"/>
  <c r="AW356" i="20"/>
  <c r="AW454" i="20"/>
  <c r="AW395" i="20"/>
  <c r="AW411" i="20"/>
  <c r="AW496" i="20"/>
  <c r="AW309" i="20"/>
  <c r="AW212" i="20"/>
  <c r="AW348" i="20"/>
  <c r="AW254" i="20"/>
  <c r="AW481" i="20"/>
  <c r="AW325" i="20"/>
  <c r="AW269" i="20"/>
  <c r="AW427" i="20"/>
  <c r="AW453" i="20"/>
  <c r="AW420" i="20"/>
  <c r="AW310" i="20"/>
  <c r="AW375" i="20"/>
  <c r="AW450" i="20"/>
  <c r="AW318" i="20"/>
  <c r="AW487" i="20"/>
  <c r="AW488" i="20"/>
  <c r="AW358" i="20"/>
  <c r="AW299" i="20"/>
  <c r="AW403" i="20"/>
  <c r="AW483" i="20"/>
  <c r="AW499" i="20"/>
  <c r="AW432" i="20"/>
  <c r="AW330" i="20"/>
  <c r="AW467" i="20"/>
  <c r="AW372" i="20"/>
  <c r="AW400" i="20"/>
  <c r="AW383" i="20"/>
  <c r="AW423" i="20"/>
  <c r="AW492" i="20"/>
  <c r="AW455" i="20"/>
  <c r="AW402" i="20"/>
  <c r="AW308" i="20"/>
  <c r="AW298" i="20"/>
  <c r="AW362" i="20"/>
  <c r="AW433" i="20"/>
  <c r="AW314" i="20"/>
  <c r="AW282" i="20"/>
  <c r="AW493" i="20"/>
  <c r="AW473" i="20"/>
  <c r="AW484" i="20"/>
  <c r="AW215" i="20"/>
  <c r="AW47" i="20"/>
  <c r="AW115" i="20"/>
  <c r="AW159" i="20"/>
  <c r="AW13" i="20"/>
  <c r="AW34" i="20"/>
  <c r="AW146" i="20"/>
  <c r="AW70" i="20"/>
  <c r="AW18" i="20"/>
  <c r="AW83" i="20"/>
  <c r="AW36" i="20"/>
  <c r="AW124" i="20"/>
  <c r="AW79" i="20"/>
  <c r="AW63" i="20"/>
  <c r="AW119" i="20"/>
  <c r="AW193" i="20"/>
  <c r="AW31" i="20"/>
  <c r="AW172" i="20"/>
  <c r="AW94" i="20"/>
  <c r="AW41" i="20"/>
  <c r="AW171" i="20"/>
  <c r="AW129" i="20"/>
  <c r="AW66" i="20"/>
  <c r="AW155" i="20"/>
  <c r="AW165" i="20"/>
  <c r="AW163" i="20"/>
  <c r="AW80" i="20"/>
  <c r="AW6" i="20"/>
  <c r="AW60" i="20"/>
  <c r="AW140" i="20"/>
  <c r="AW183" i="20"/>
  <c r="AW158" i="20"/>
  <c r="AW186" i="20"/>
  <c r="AW132" i="20"/>
  <c r="AW74" i="20"/>
  <c r="AW20" i="20"/>
  <c r="AW178" i="20"/>
  <c r="AW184" i="20"/>
  <c r="AW152" i="20"/>
  <c r="AW135" i="20"/>
  <c r="AW14" i="20"/>
  <c r="AW61" i="20"/>
  <c r="AW133" i="20"/>
  <c r="AW96" i="20"/>
  <c r="AW166" i="20"/>
  <c r="AW33" i="20"/>
  <c r="AW16" i="20"/>
  <c r="AW50" i="20"/>
  <c r="AW85" i="20"/>
  <c r="AW169" i="20"/>
  <c r="AW190" i="20"/>
  <c r="AW75" i="20"/>
  <c r="AW9" i="20"/>
  <c r="AW130" i="20"/>
  <c r="AW127" i="20"/>
  <c r="AW17" i="20"/>
  <c r="AW26" i="20"/>
  <c r="AW99" i="20"/>
  <c r="AW86" i="20"/>
  <c r="AW170" i="20"/>
  <c r="AW196" i="20"/>
  <c r="AW49" i="20"/>
  <c r="AW116" i="20"/>
  <c r="AW139" i="20"/>
  <c r="AW180" i="20"/>
  <c r="AW22" i="20"/>
  <c r="AW106" i="20"/>
  <c r="AW19" i="20"/>
  <c r="AW46" i="20"/>
  <c r="AW39" i="20"/>
  <c r="AW23" i="20"/>
  <c r="AW144" i="20"/>
  <c r="AW59" i="20"/>
  <c r="AW56" i="20"/>
  <c r="AW65" i="20"/>
  <c r="AW100" i="20"/>
  <c r="AW103" i="20"/>
  <c r="AW164" i="20"/>
  <c r="AW138" i="20"/>
  <c r="AW58" i="20"/>
  <c r="AW88" i="20"/>
  <c r="AW131" i="20"/>
  <c r="AW25" i="20"/>
  <c r="AW93" i="20"/>
  <c r="AW98" i="20"/>
  <c r="AW123" i="20"/>
  <c r="AW151" i="20"/>
  <c r="AW90" i="20"/>
  <c r="AW64" i="20"/>
  <c r="AW187" i="20"/>
  <c r="AW154" i="20"/>
  <c r="AW84" i="20"/>
  <c r="AW191" i="20"/>
  <c r="AW160" i="20"/>
  <c r="AW141" i="20"/>
  <c r="AW76" i="20"/>
  <c r="AW198" i="20"/>
  <c r="AW137" i="20"/>
  <c r="AW192" i="20"/>
  <c r="AW77" i="20"/>
  <c r="AW72" i="20"/>
  <c r="AW53" i="20"/>
  <c r="AW12" i="20"/>
  <c r="AW37" i="20"/>
  <c r="AW11" i="20"/>
  <c r="AW112" i="20"/>
  <c r="AW29" i="20"/>
  <c r="AW136" i="20"/>
  <c r="AW7" i="20"/>
  <c r="AW194" i="20"/>
  <c r="AW126" i="20"/>
  <c r="AW114" i="20"/>
  <c r="AW92" i="20"/>
  <c r="AW52" i="20"/>
  <c r="AW55" i="20"/>
  <c r="AW42" i="20"/>
  <c r="AW107" i="20"/>
  <c r="AW199" i="20"/>
  <c r="AW108" i="20"/>
  <c r="AW113" i="20"/>
  <c r="AW120" i="20"/>
  <c r="AW38" i="20"/>
  <c r="AW197" i="20"/>
  <c r="AW177" i="20"/>
  <c r="AW109" i="20"/>
  <c r="AW82" i="20"/>
  <c r="AW67" i="20"/>
  <c r="AW128" i="20"/>
  <c r="AW105" i="20"/>
  <c r="AW32" i="20"/>
  <c r="AW73" i="20"/>
  <c r="AW81" i="20"/>
  <c r="AW97" i="20"/>
  <c r="AW44" i="20"/>
  <c r="AW150" i="20"/>
  <c r="AW188" i="20"/>
  <c r="AW10" i="20"/>
  <c r="AW78" i="20"/>
  <c r="AW69" i="20"/>
  <c r="AW40" i="20"/>
  <c r="AW153" i="20"/>
  <c r="AW43" i="20"/>
  <c r="AW162" i="20"/>
  <c r="AW148" i="20"/>
  <c r="AW111" i="20"/>
  <c r="AW175" i="20"/>
  <c r="AW125" i="20"/>
  <c r="AW156" i="20"/>
  <c r="AW134" i="20"/>
  <c r="AW51" i="20"/>
  <c r="AW21" i="20"/>
  <c r="AW95" i="20"/>
  <c r="AW48" i="20"/>
  <c r="AW101" i="20"/>
  <c r="AW62" i="20"/>
  <c r="AW143" i="20"/>
  <c r="AW149" i="20"/>
  <c r="AW173" i="20"/>
  <c r="AW157" i="20"/>
  <c r="AW24" i="20"/>
  <c r="AW87" i="20"/>
  <c r="AW68" i="20"/>
  <c r="AW182" i="20"/>
  <c r="AW167" i="20"/>
  <c r="AW142" i="20"/>
  <c r="AW185" i="20"/>
  <c r="AW189" i="20"/>
  <c r="AW30" i="20"/>
  <c r="AW174" i="20"/>
  <c r="AW45" i="20"/>
  <c r="AW168" i="20"/>
  <c r="AW147" i="20"/>
  <c r="AW121" i="20"/>
  <c r="AW176" i="20"/>
  <c r="AW181" i="20"/>
  <c r="AW122" i="20"/>
  <c r="AW27" i="20"/>
  <c r="AW118" i="20"/>
  <c r="AW104" i="20"/>
  <c r="AW161" i="20"/>
  <c r="AW57" i="20"/>
  <c r="AW110" i="20"/>
  <c r="AW35" i="20"/>
  <c r="AW117" i="20"/>
  <c r="AW89" i="20"/>
  <c r="AW15" i="20"/>
  <c r="AW8" i="20"/>
  <c r="AW145" i="20"/>
  <c r="AW195" i="20"/>
  <c r="AW102" i="20"/>
  <c r="AW179" i="20"/>
  <c r="AW91" i="20"/>
  <c r="AW71" i="20"/>
  <c r="AW54" i="20"/>
  <c r="AW28" i="20"/>
  <c r="BS4" i="21" l="1"/>
  <c r="BS4" i="23"/>
  <c r="BS4" i="22"/>
  <c r="BT3" i="3"/>
  <c r="AX4" i="20"/>
  <c r="AX201" i="20"/>
  <c r="AX379" i="20"/>
  <c r="AX366" i="20"/>
  <c r="AX465" i="20"/>
  <c r="AX275" i="20"/>
  <c r="AX354" i="20"/>
  <c r="AX344" i="20"/>
  <c r="AX335" i="20"/>
  <c r="AX429" i="20"/>
  <c r="AX348" i="20"/>
  <c r="AX310" i="20"/>
  <c r="AX384" i="20"/>
  <c r="AX302" i="20"/>
  <c r="AX306" i="20"/>
  <c r="AX352" i="20"/>
  <c r="AX407" i="20"/>
  <c r="AX290" i="20"/>
  <c r="AX249" i="20"/>
  <c r="AX206" i="20"/>
  <c r="AX326" i="20"/>
  <c r="AX250" i="20"/>
  <c r="AX448" i="20"/>
  <c r="AX463" i="20"/>
  <c r="AX278" i="20"/>
  <c r="AX364" i="20"/>
  <c r="AX455" i="20"/>
  <c r="AX331" i="20"/>
  <c r="AX216" i="20"/>
  <c r="AX292" i="20"/>
  <c r="AX242" i="20"/>
  <c r="AX478" i="20"/>
  <c r="AX367" i="20"/>
  <c r="AX456" i="20"/>
  <c r="AX457" i="20"/>
  <c r="AX284" i="20"/>
  <c r="AX304" i="20"/>
  <c r="AX453" i="20"/>
  <c r="AX239" i="20"/>
  <c r="AX371" i="20"/>
  <c r="AX320" i="20"/>
  <c r="AX243" i="20"/>
  <c r="AX210" i="20"/>
  <c r="AX425" i="20"/>
  <c r="AX358" i="20"/>
  <c r="AX282" i="20"/>
  <c r="AX300" i="20"/>
  <c r="AX253" i="20"/>
  <c r="AX461" i="20"/>
  <c r="AX356" i="20"/>
  <c r="AX403" i="20"/>
  <c r="AX316" i="20"/>
  <c r="AX324" i="20"/>
  <c r="AX342" i="20"/>
  <c r="AX368" i="20"/>
  <c r="AX264" i="20"/>
  <c r="AX314" i="20"/>
  <c r="AX267" i="20"/>
  <c r="AX308" i="20"/>
  <c r="AX480" i="20"/>
  <c r="AX312" i="20"/>
  <c r="AX474" i="20"/>
  <c r="AX279" i="20"/>
  <c r="AX415" i="20"/>
  <c r="AX298" i="20"/>
  <c r="AX372" i="20"/>
  <c r="AX360" i="20"/>
  <c r="AX459" i="20"/>
  <c r="AX383" i="20"/>
  <c r="AX411" i="20"/>
  <c r="AX376" i="20"/>
  <c r="AX346" i="20"/>
  <c r="AX362" i="20"/>
  <c r="AX468" i="20"/>
  <c r="AX350" i="20"/>
  <c r="AX396" i="20"/>
  <c r="AX460" i="20"/>
  <c r="AX391" i="20"/>
  <c r="AX280" i="20"/>
  <c r="AX238" i="20"/>
  <c r="AX291" i="20"/>
  <c r="AX261" i="20"/>
  <c r="AX224" i="20"/>
  <c r="AX246" i="20"/>
  <c r="AX237" i="20"/>
  <c r="AX254" i="20"/>
  <c r="AX251" i="20"/>
  <c r="AX293" i="20"/>
  <c r="AX244" i="20"/>
  <c r="AX248" i="20"/>
  <c r="AX338" i="20"/>
  <c r="AX247" i="20"/>
  <c r="AX260" i="20"/>
  <c r="AX217" i="20"/>
  <c r="AX469" i="20"/>
  <c r="AX204" i="20"/>
  <c r="AX283" i="20"/>
  <c r="AX288" i="20"/>
  <c r="AX271" i="20"/>
  <c r="AX228" i="20"/>
  <c r="AX286" i="20"/>
  <c r="AX225" i="20"/>
  <c r="AX221" i="20"/>
  <c r="AX232" i="20"/>
  <c r="AX487" i="20"/>
  <c r="AX285" i="20"/>
  <c r="AX218" i="20"/>
  <c r="AX440" i="20"/>
  <c r="AX256" i="20"/>
  <c r="AX345" i="20"/>
  <c r="AX336" i="20"/>
  <c r="AX294" i="20"/>
  <c r="AX214" i="20"/>
  <c r="AX395" i="20"/>
  <c r="AX245" i="20"/>
  <c r="AX339" i="20"/>
  <c r="AX234" i="20"/>
  <c r="AX259" i="20"/>
  <c r="AX341" i="20"/>
  <c r="AX381" i="20"/>
  <c r="AX211" i="20"/>
  <c r="AX369" i="20"/>
  <c r="AX311" i="20"/>
  <c r="AX319" i="20"/>
  <c r="AX227" i="20"/>
  <c r="AX255" i="20"/>
  <c r="AX357" i="20"/>
  <c r="AX328" i="20"/>
  <c r="AX297" i="20"/>
  <c r="AX277" i="20"/>
  <c r="AX207" i="20"/>
  <c r="AX266" i="20"/>
  <c r="AX276" i="20"/>
  <c r="AX295" i="20"/>
  <c r="AX265" i="20"/>
  <c r="AX317" i="20"/>
  <c r="AX387" i="20"/>
  <c r="AX231" i="20"/>
  <c r="AX303" i="20"/>
  <c r="AX273" i="20"/>
  <c r="AX200" i="20"/>
  <c r="AX257" i="20"/>
  <c r="AX388" i="20"/>
  <c r="AX484" i="20"/>
  <c r="AX464" i="20"/>
  <c r="AX230" i="20"/>
  <c r="AX287" i="20"/>
  <c r="AX322" i="20"/>
  <c r="AX205" i="20"/>
  <c r="AX318" i="20"/>
  <c r="AX413" i="20"/>
  <c r="AX208" i="20"/>
  <c r="AX485" i="20"/>
  <c r="AX435" i="20"/>
  <c r="AX421" i="20"/>
  <c r="AX439" i="20"/>
  <c r="AX436" i="20"/>
  <c r="AX422" i="20"/>
  <c r="AX281" i="20"/>
  <c r="AX375" i="20"/>
  <c r="AX402" i="20"/>
  <c r="AX296" i="20"/>
  <c r="AX220" i="20"/>
  <c r="AX475" i="20"/>
  <c r="AX301" i="20"/>
  <c r="AX445" i="20"/>
  <c r="AX378" i="20"/>
  <c r="AX330" i="20"/>
  <c r="AX315" i="20"/>
  <c r="AX323" i="20"/>
  <c r="AX289" i="20"/>
  <c r="AX433" i="20"/>
  <c r="AX418" i="20"/>
  <c r="AX343" i="20"/>
  <c r="AX223" i="20"/>
  <c r="AX500" i="20"/>
  <c r="AX325" i="20"/>
  <c r="AX263" i="20"/>
  <c r="AX416" i="20"/>
  <c r="AX458" i="20"/>
  <c r="AX450" i="20"/>
  <c r="AX447" i="20"/>
  <c r="AX437" i="20"/>
  <c r="AX454" i="20"/>
  <c r="AX270" i="20"/>
  <c r="AX274" i="20"/>
  <c r="AX486" i="20"/>
  <c r="AX340" i="20"/>
  <c r="AX307" i="20"/>
  <c r="AX477" i="20"/>
  <c r="AX392" i="20"/>
  <c r="AX365" i="20"/>
  <c r="AX213" i="20"/>
  <c r="AX419" i="20"/>
  <c r="AX321" i="20"/>
  <c r="AX397" i="20"/>
  <c r="AX269" i="20"/>
  <c r="AX401" i="20"/>
  <c r="AX408" i="20"/>
  <c r="AX226" i="20"/>
  <c r="AX268" i="20"/>
  <c r="AX241" i="20"/>
  <c r="AX334" i="20"/>
  <c r="AX398" i="20"/>
  <c r="AX499" i="20"/>
  <c r="AX332" i="20"/>
  <c r="AX203" i="20"/>
  <c r="AX399" i="20"/>
  <c r="AX212" i="20"/>
  <c r="AX327" i="20"/>
  <c r="AX305" i="20"/>
  <c r="AX390" i="20"/>
  <c r="AX299" i="20"/>
  <c r="AX438" i="20"/>
  <c r="AX493" i="20"/>
  <c r="AX258" i="20"/>
  <c r="AX462" i="20"/>
  <c r="AX446" i="20"/>
  <c r="AX495" i="20"/>
  <c r="AX236" i="20"/>
  <c r="AX382" i="20"/>
  <c r="AX441" i="20"/>
  <c r="AX449" i="20"/>
  <c r="AX427" i="20"/>
  <c r="AX333" i="20"/>
  <c r="AX496" i="20"/>
  <c r="AX240" i="20"/>
  <c r="AX452" i="20"/>
  <c r="AX476" i="20"/>
  <c r="AX481" i="20"/>
  <c r="AX432" i="20"/>
  <c r="AX359" i="20"/>
  <c r="AX393" i="20"/>
  <c r="AX483" i="20"/>
  <c r="AX380" i="20"/>
  <c r="AX219" i="20"/>
  <c r="AX405" i="20"/>
  <c r="AX494" i="20"/>
  <c r="AX229" i="20"/>
  <c r="AX272" i="20"/>
  <c r="AX489" i="20"/>
  <c r="AX472" i="20"/>
  <c r="AX222" i="20"/>
  <c r="AX497" i="20"/>
  <c r="AX374" i="20"/>
  <c r="AX355" i="20"/>
  <c r="AX443" i="20"/>
  <c r="AX313" i="20"/>
  <c r="AX406" i="20"/>
  <c r="AX377" i="20"/>
  <c r="AX262" i="20"/>
  <c r="AX430" i="20"/>
  <c r="AX347" i="20"/>
  <c r="AX394" i="20"/>
  <c r="AX491" i="20"/>
  <c r="AX202" i="20"/>
  <c r="AX252" i="20"/>
  <c r="AX442" i="20"/>
  <c r="AX404" i="20"/>
  <c r="AX417" i="20"/>
  <c r="AX434" i="20"/>
  <c r="AX353" i="20"/>
  <c r="AX467" i="20"/>
  <c r="AX424" i="20"/>
  <c r="AX329" i="20"/>
  <c r="AX409" i="20"/>
  <c r="AX370" i="20"/>
  <c r="AX233" i="20"/>
  <c r="AX479" i="20"/>
  <c r="AX412" i="20"/>
  <c r="AX410" i="20"/>
  <c r="AX400" i="20"/>
  <c r="AX490" i="20"/>
  <c r="AX235" i="20"/>
  <c r="AX363" i="20"/>
  <c r="AX423" i="20"/>
  <c r="AX471" i="20"/>
  <c r="AX451" i="20"/>
  <c r="AX428" i="20"/>
  <c r="AX482" i="20"/>
  <c r="AX444" i="20"/>
  <c r="AX385" i="20"/>
  <c r="AX431" i="20"/>
  <c r="AX309" i="20"/>
  <c r="AX349" i="20"/>
  <c r="AX351" i="20"/>
  <c r="AX492" i="20"/>
  <c r="AX473" i="20"/>
  <c r="AX426" i="20"/>
  <c r="AX466" i="20"/>
  <c r="AX373" i="20"/>
  <c r="AX389" i="20"/>
  <c r="AX498" i="20"/>
  <c r="AX361" i="20"/>
  <c r="AX337" i="20"/>
  <c r="AX470" i="20"/>
  <c r="AX386" i="20"/>
  <c r="AX488" i="20"/>
  <c r="AX414" i="20"/>
  <c r="AX420" i="20"/>
  <c r="AX209" i="20"/>
  <c r="AX215" i="20"/>
  <c r="AX82" i="20"/>
  <c r="AX129" i="20"/>
  <c r="AX173" i="20"/>
  <c r="AX138" i="20"/>
  <c r="AX116" i="20"/>
  <c r="AX108" i="20"/>
  <c r="AX182" i="20"/>
  <c r="AX174" i="20"/>
  <c r="AX37" i="20"/>
  <c r="AX196" i="20"/>
  <c r="AX194" i="20"/>
  <c r="AX41" i="20"/>
  <c r="AX32" i="20"/>
  <c r="AX183" i="20"/>
  <c r="AX151" i="20"/>
  <c r="AX152" i="20"/>
  <c r="AX186" i="20"/>
  <c r="AX113" i="20"/>
  <c r="AX34" i="20"/>
  <c r="AX14" i="20"/>
  <c r="AX161" i="20"/>
  <c r="AX162" i="20"/>
  <c r="AX198" i="20"/>
  <c r="AX66" i="20"/>
  <c r="AX159" i="20"/>
  <c r="AX104" i="20"/>
  <c r="AX52" i="20"/>
  <c r="AX193" i="20"/>
  <c r="AX157" i="20"/>
  <c r="AX114" i="20"/>
  <c r="AX140" i="20"/>
  <c r="AX44" i="20"/>
  <c r="AX136" i="20"/>
  <c r="AX164" i="20"/>
  <c r="AX8" i="20"/>
  <c r="AX88" i="20"/>
  <c r="AX70" i="20"/>
  <c r="AX167" i="20"/>
  <c r="AX126" i="20"/>
  <c r="AX54" i="20"/>
  <c r="AX12" i="20"/>
  <c r="AX91" i="20"/>
  <c r="AX85" i="20"/>
  <c r="AX58" i="20"/>
  <c r="AX102" i="20"/>
  <c r="AX7" i="20"/>
  <c r="AX188" i="20"/>
  <c r="AX72" i="20"/>
  <c r="AX101" i="20"/>
  <c r="AX170" i="20"/>
  <c r="AX77" i="20"/>
  <c r="AX98" i="20"/>
  <c r="AX156" i="20"/>
  <c r="AX135" i="20"/>
  <c r="AX15" i="20"/>
  <c r="AX185" i="20"/>
  <c r="AX16" i="20"/>
  <c r="AX49" i="20"/>
  <c r="AX100" i="20"/>
  <c r="AX155" i="20"/>
  <c r="AX149" i="20"/>
  <c r="AX145" i="20"/>
  <c r="AX75" i="20"/>
  <c r="AX175" i="20"/>
  <c r="AX43" i="20"/>
  <c r="AX177" i="20"/>
  <c r="AX133" i="20"/>
  <c r="AX27" i="20"/>
  <c r="AX13" i="20"/>
  <c r="AX11" i="20"/>
  <c r="AX130" i="20"/>
  <c r="AX122" i="20"/>
  <c r="AX163" i="20"/>
  <c r="AX127" i="20"/>
  <c r="AX23" i="20"/>
  <c r="AX90" i="20"/>
  <c r="AX28" i="20"/>
  <c r="AX111" i="20"/>
  <c r="AX117" i="20"/>
  <c r="AX172" i="20"/>
  <c r="AX153" i="20"/>
  <c r="AX89" i="20"/>
  <c r="AX40" i="20"/>
  <c r="AX56" i="20"/>
  <c r="AX59" i="20"/>
  <c r="AX120" i="20"/>
  <c r="AX171" i="20"/>
  <c r="AX57" i="20"/>
  <c r="AX71" i="20"/>
  <c r="AX121" i="20"/>
  <c r="AX112" i="20"/>
  <c r="AX146" i="20"/>
  <c r="AX86" i="20"/>
  <c r="AX132" i="20"/>
  <c r="AX128" i="20"/>
  <c r="AX148" i="20"/>
  <c r="AX97" i="20"/>
  <c r="AX150" i="20"/>
  <c r="AX6" i="20"/>
  <c r="AX10" i="20"/>
  <c r="AX109" i="20"/>
  <c r="AX197" i="20"/>
  <c r="AX17" i="20"/>
  <c r="AX63" i="20"/>
  <c r="AX134" i="20"/>
  <c r="AX81" i="20"/>
  <c r="AX115" i="20"/>
  <c r="AX29" i="20"/>
  <c r="AX142" i="20"/>
  <c r="AX87" i="20"/>
  <c r="AX46" i="20"/>
  <c r="AX68" i="20"/>
  <c r="AX176" i="20"/>
  <c r="AX118" i="20"/>
  <c r="AX169" i="20"/>
  <c r="AX95" i="20"/>
  <c r="AX199" i="20"/>
  <c r="AX61" i="20"/>
  <c r="AX69" i="20"/>
  <c r="AX144" i="20"/>
  <c r="AX31" i="20"/>
  <c r="AX107" i="20"/>
  <c r="AX53" i="20"/>
  <c r="AX123" i="20"/>
  <c r="AX48" i="20"/>
  <c r="AX60" i="20"/>
  <c r="AX80" i="20"/>
  <c r="AX42" i="20"/>
  <c r="AX84" i="20"/>
  <c r="AX179" i="20"/>
  <c r="AX99" i="20"/>
  <c r="AX94" i="20"/>
  <c r="AX119" i="20"/>
  <c r="AX105" i="20"/>
  <c r="AX51" i="20"/>
  <c r="AX168" i="20"/>
  <c r="AX190" i="20"/>
  <c r="AX192" i="20"/>
  <c r="AX76" i="20"/>
  <c r="AX143" i="20"/>
  <c r="AX73" i="20"/>
  <c r="AX147" i="20"/>
  <c r="AX141" i="20"/>
  <c r="AX195" i="20"/>
  <c r="AX139" i="20"/>
  <c r="AX24" i="20"/>
  <c r="AX50" i="20"/>
  <c r="AX35" i="20"/>
  <c r="AX189" i="20"/>
  <c r="AX160" i="20"/>
  <c r="AX62" i="20"/>
  <c r="AX106" i="20"/>
  <c r="AX137" i="20"/>
  <c r="AX180" i="20"/>
  <c r="AX93" i="20"/>
  <c r="AX9" i="20"/>
  <c r="AX20" i="20"/>
  <c r="AX78" i="20"/>
  <c r="AX33" i="20"/>
  <c r="AX154" i="20"/>
  <c r="AX187" i="20"/>
  <c r="AX26" i="20"/>
  <c r="AX131" i="20"/>
  <c r="AX74" i="20"/>
  <c r="AX47" i="20"/>
  <c r="AX55" i="20"/>
  <c r="AX22" i="20"/>
  <c r="AX21" i="20"/>
  <c r="AX166" i="20"/>
  <c r="AX39" i="20"/>
  <c r="AX19" i="20"/>
  <c r="AX36" i="20"/>
  <c r="AX18" i="20"/>
  <c r="AX124" i="20"/>
  <c r="AX25" i="20"/>
  <c r="AX79" i="20"/>
  <c r="AX67" i="20"/>
  <c r="AX65" i="20"/>
  <c r="AX191" i="20"/>
  <c r="AX30" i="20"/>
  <c r="AX92" i="20"/>
  <c r="AX45" i="20"/>
  <c r="AX125" i="20"/>
  <c r="AX110" i="20"/>
  <c r="AX103" i="20"/>
  <c r="AX64" i="20"/>
  <c r="AX96" i="20"/>
  <c r="AX83" i="20"/>
  <c r="AX165" i="20"/>
  <c r="AX184" i="20"/>
  <c r="AX158" i="20"/>
  <c r="AX178" i="20"/>
  <c r="AX181" i="20"/>
  <c r="AX38" i="20"/>
  <c r="BT3" i="21" l="1"/>
  <c r="BT3" i="23"/>
  <c r="BT3" i="22"/>
  <c r="BT4" i="3"/>
  <c r="AY4" i="20"/>
  <c r="AY201" i="20"/>
  <c r="AY480" i="20"/>
  <c r="AY334" i="20"/>
  <c r="AY447" i="20"/>
  <c r="AY310" i="20"/>
  <c r="AY424" i="20"/>
  <c r="AY433" i="20"/>
  <c r="AY318" i="20"/>
  <c r="AY467" i="20"/>
  <c r="AY243" i="20"/>
  <c r="AY206" i="20"/>
  <c r="AY210" i="20"/>
  <c r="AY218" i="20"/>
  <c r="AY203" i="20"/>
  <c r="AY261" i="20"/>
  <c r="AY388" i="20"/>
  <c r="AY369" i="20"/>
  <c r="AY415" i="20"/>
  <c r="AY306" i="20"/>
  <c r="AY392" i="20"/>
  <c r="AY483" i="20"/>
  <c r="AY461" i="20"/>
  <c r="AY469" i="20"/>
  <c r="AY358" i="20"/>
  <c r="AY235" i="20"/>
  <c r="AY307" i="20"/>
  <c r="AY346" i="20"/>
  <c r="AY473" i="20"/>
  <c r="AY477" i="20"/>
  <c r="AY442" i="20"/>
  <c r="AY446" i="20"/>
  <c r="AY362" i="20"/>
  <c r="AY407" i="20"/>
  <c r="AY457" i="20"/>
  <c r="AY489" i="20"/>
  <c r="AY322" i="20"/>
  <c r="AY481" i="20"/>
  <c r="AY350" i="20"/>
  <c r="AY295" i="20"/>
  <c r="AY376" i="20"/>
  <c r="AY319" i="20"/>
  <c r="AY354" i="20"/>
  <c r="AY352" i="20"/>
  <c r="AY496" i="20"/>
  <c r="AY364" i="20"/>
  <c r="AY356" i="20"/>
  <c r="AY399" i="20"/>
  <c r="AY272" i="20"/>
  <c r="AY488" i="20"/>
  <c r="AY453" i="20"/>
  <c r="AY472" i="20"/>
  <c r="AY420" i="20"/>
  <c r="AY429" i="20"/>
  <c r="AY452" i="20"/>
  <c r="AY323" i="20"/>
  <c r="AY373" i="20"/>
  <c r="AY403" i="20"/>
  <c r="AY276" i="20"/>
  <c r="AY411" i="20"/>
  <c r="AY372" i="20"/>
  <c r="AY311" i="20"/>
  <c r="AY384" i="20"/>
  <c r="AY459" i="20"/>
  <c r="AY268" i="20"/>
  <c r="AY476" i="20"/>
  <c r="AY342" i="20"/>
  <c r="AY484" i="20"/>
  <c r="AY444" i="20"/>
  <c r="AY251" i="20"/>
  <c r="AY396" i="20"/>
  <c r="AY247" i="20"/>
  <c r="AY202" i="20"/>
  <c r="AY200" i="20"/>
  <c r="AY455" i="20"/>
  <c r="AY500" i="20"/>
  <c r="AY437" i="20"/>
  <c r="AY368" i="20"/>
  <c r="AY344" i="20"/>
  <c r="AY380" i="20"/>
  <c r="AY260" i="20"/>
  <c r="AY450" i="20"/>
  <c r="AY328" i="20"/>
  <c r="AY303" i="20"/>
  <c r="AY302" i="20"/>
  <c r="AY225" i="20"/>
  <c r="AY232" i="20"/>
  <c r="AY209" i="20"/>
  <c r="AY336" i="20"/>
  <c r="AY449" i="20"/>
  <c r="AY205" i="20"/>
  <c r="AY441" i="20"/>
  <c r="AY253" i="20"/>
  <c r="AY299" i="20"/>
  <c r="AY327" i="20"/>
  <c r="AY348" i="20"/>
  <c r="AY239" i="20"/>
  <c r="AY240" i="20"/>
  <c r="AY255" i="20"/>
  <c r="AY386" i="20"/>
  <c r="AY451" i="20"/>
  <c r="AY258" i="20"/>
  <c r="AY280" i="20"/>
  <c r="AY245" i="20"/>
  <c r="AY357" i="20"/>
  <c r="AY267" i="20"/>
  <c r="AY465" i="20"/>
  <c r="AY435" i="20"/>
  <c r="AY259" i="20"/>
  <c r="AY331" i="20"/>
  <c r="AY214" i="20"/>
  <c r="AY237" i="20"/>
  <c r="AY313" i="20"/>
  <c r="AY296" i="20"/>
  <c r="AY366" i="20"/>
  <c r="AY377" i="20"/>
  <c r="AY230" i="20"/>
  <c r="AY216" i="20"/>
  <c r="AY335" i="20"/>
  <c r="AY208" i="20"/>
  <c r="AY337" i="20"/>
  <c r="AY418" i="20"/>
  <c r="AY275" i="20"/>
  <c r="AY410" i="20"/>
  <c r="AY274" i="20"/>
  <c r="AY286" i="20"/>
  <c r="AY291" i="20"/>
  <c r="AY468" i="20"/>
  <c r="AY220" i="20"/>
  <c r="AY288" i="20"/>
  <c r="AY285" i="20"/>
  <c r="AY315" i="20"/>
  <c r="AY293" i="20"/>
  <c r="AY326" i="20"/>
  <c r="AY231" i="20"/>
  <c r="AY242" i="20"/>
  <c r="AY330" i="20"/>
  <c r="AY226" i="20"/>
  <c r="AY224" i="20"/>
  <c r="AY341" i="20"/>
  <c r="AY227" i="20"/>
  <c r="AY400" i="20"/>
  <c r="AY294" i="20"/>
  <c r="AY381" i="20"/>
  <c r="AY374" i="20"/>
  <c r="AY383" i="20"/>
  <c r="AY277" i="20"/>
  <c r="AY497" i="20"/>
  <c r="AY492" i="20"/>
  <c r="AY223" i="20"/>
  <c r="AY236" i="20"/>
  <c r="AY321" i="20"/>
  <c r="AY482" i="20"/>
  <c r="AY254" i="20"/>
  <c r="AY233" i="20"/>
  <c r="AY298" i="20"/>
  <c r="AY222" i="20"/>
  <c r="AY309" i="20"/>
  <c r="AY289" i="20"/>
  <c r="AY353" i="20"/>
  <c r="AY263" i="20"/>
  <c r="AY471" i="20"/>
  <c r="AY448" i="20"/>
  <c r="AY265" i="20"/>
  <c r="AY363" i="20"/>
  <c r="AY292" i="20"/>
  <c r="AY278" i="20"/>
  <c r="AY269" i="20"/>
  <c r="AY345" i="20"/>
  <c r="AY490" i="20"/>
  <c r="AY273" i="20"/>
  <c r="AY283" i="20"/>
  <c r="AY250" i="20"/>
  <c r="AY427" i="20"/>
  <c r="AY264" i="20"/>
  <c r="AY397" i="20"/>
  <c r="AY257" i="20"/>
  <c r="AY408" i="20"/>
  <c r="AY479" i="20"/>
  <c r="AY320" i="20"/>
  <c r="AY347" i="20"/>
  <c r="AY439" i="20"/>
  <c r="AY443" i="20"/>
  <c r="AY252" i="20"/>
  <c r="AY316" i="20"/>
  <c r="AY213" i="20"/>
  <c r="AY379" i="20"/>
  <c r="AY343" i="20"/>
  <c r="AY425" i="20"/>
  <c r="AY244" i="20"/>
  <c r="AY398" i="20"/>
  <c r="AY385" i="20"/>
  <c r="AY238" i="20"/>
  <c r="AY324" i="20"/>
  <c r="AY361" i="20"/>
  <c r="AY279" i="20"/>
  <c r="AY325" i="20"/>
  <c r="AY234" i="20"/>
  <c r="AY228" i="20"/>
  <c r="AY426" i="20"/>
  <c r="AY212" i="20"/>
  <c r="AY287" i="20"/>
  <c r="AY389" i="20"/>
  <c r="AY493" i="20"/>
  <c r="AY431" i="20"/>
  <c r="AY339" i="20"/>
  <c r="AY314" i="20"/>
  <c r="AY284" i="20"/>
  <c r="AY387" i="20"/>
  <c r="AY207" i="20"/>
  <c r="AY217" i="20"/>
  <c r="AY378" i="20"/>
  <c r="AY421" i="20"/>
  <c r="AY351" i="20"/>
  <c r="AY436" i="20"/>
  <c r="AY304" i="20"/>
  <c r="AY375" i="20"/>
  <c r="AY413" i="20"/>
  <c r="AY248" i="20"/>
  <c r="AY305" i="20"/>
  <c r="AY297" i="20"/>
  <c r="AY463" i="20"/>
  <c r="AY359" i="20"/>
  <c r="AY428" i="20"/>
  <c r="AY491" i="20"/>
  <c r="AY312" i="20"/>
  <c r="AY271" i="20"/>
  <c r="AY367" i="20"/>
  <c r="AY445" i="20"/>
  <c r="AY485" i="20"/>
  <c r="AY371" i="20"/>
  <c r="AY432" i="20"/>
  <c r="AY401" i="20"/>
  <c r="AY204" i="20"/>
  <c r="AY462" i="20"/>
  <c r="AY219" i="20"/>
  <c r="AY456" i="20"/>
  <c r="AY458" i="20"/>
  <c r="AY270" i="20"/>
  <c r="AY464" i="20"/>
  <c r="AY494" i="20"/>
  <c r="AY390" i="20"/>
  <c r="AY349" i="20"/>
  <c r="AY308" i="20"/>
  <c r="AY499" i="20"/>
  <c r="AY360" i="20"/>
  <c r="AY266" i="20"/>
  <c r="AY256" i="20"/>
  <c r="AY409" i="20"/>
  <c r="AY466" i="20"/>
  <c r="AY290" i="20"/>
  <c r="AY478" i="20"/>
  <c r="AY470" i="20"/>
  <c r="AY282" i="20"/>
  <c r="AY475" i="20"/>
  <c r="AY382" i="20"/>
  <c r="AY438" i="20"/>
  <c r="AY405" i="20"/>
  <c r="AY440" i="20"/>
  <c r="AY229" i="20"/>
  <c r="AY249" i="20"/>
  <c r="AY486" i="20"/>
  <c r="AY404" i="20"/>
  <c r="AY317" i="20"/>
  <c r="AY281" i="20"/>
  <c r="AY241" i="20"/>
  <c r="AY454" i="20"/>
  <c r="AY365" i="20"/>
  <c r="AY487" i="20"/>
  <c r="AY370" i="20"/>
  <c r="AY338" i="20"/>
  <c r="AY460" i="20"/>
  <c r="AY391" i="20"/>
  <c r="AY301" i="20"/>
  <c r="AY402" i="20"/>
  <c r="AY221" i="20"/>
  <c r="AY332" i="20"/>
  <c r="AY395" i="20"/>
  <c r="AY329" i="20"/>
  <c r="AY495" i="20"/>
  <c r="AY393" i="20"/>
  <c r="AY417" i="20"/>
  <c r="AY300" i="20"/>
  <c r="AY355" i="20"/>
  <c r="AY416" i="20"/>
  <c r="AY340" i="20"/>
  <c r="AY412" i="20"/>
  <c r="AY422" i="20"/>
  <c r="AY434" i="20"/>
  <c r="AY474" i="20"/>
  <c r="AY333" i="20"/>
  <c r="AY414" i="20"/>
  <c r="AY419" i="20"/>
  <c r="AY430" i="20"/>
  <c r="AY262" i="20"/>
  <c r="AY246" i="20"/>
  <c r="AY423" i="20"/>
  <c r="AY498" i="20"/>
  <c r="AY394" i="20"/>
  <c r="AY406" i="20"/>
  <c r="AY211" i="20"/>
  <c r="AY215" i="20"/>
  <c r="AY6" i="20"/>
  <c r="AY131" i="20"/>
  <c r="AY124" i="20"/>
  <c r="AY182" i="20"/>
  <c r="AY157" i="20"/>
  <c r="AY42" i="20"/>
  <c r="AY102" i="20"/>
  <c r="AY121" i="20"/>
  <c r="AY169" i="20"/>
  <c r="AY199" i="20"/>
  <c r="AY138" i="20"/>
  <c r="AY128" i="20"/>
  <c r="AY62" i="20"/>
  <c r="AY16" i="20"/>
  <c r="AY118" i="20"/>
  <c r="AY81" i="20"/>
  <c r="AY130" i="20"/>
  <c r="AY74" i="20"/>
  <c r="AY109" i="20"/>
  <c r="AY88" i="20"/>
  <c r="AY119" i="20"/>
  <c r="AY73" i="20"/>
  <c r="AY110" i="20"/>
  <c r="AY94" i="20"/>
  <c r="AY53" i="20"/>
  <c r="AY99" i="20"/>
  <c r="AY159" i="20"/>
  <c r="AY141" i="20"/>
  <c r="AY8" i="20"/>
  <c r="AY191" i="20"/>
  <c r="AY174" i="20"/>
  <c r="AY197" i="20"/>
  <c r="AY12" i="20"/>
  <c r="AY108" i="20"/>
  <c r="AY60" i="20"/>
  <c r="AY44" i="20"/>
  <c r="AY70" i="20"/>
  <c r="AY96" i="20"/>
  <c r="AY186" i="20"/>
  <c r="AY114" i="20"/>
  <c r="AY14" i="20"/>
  <c r="AY52" i="20"/>
  <c r="AY43" i="20"/>
  <c r="AY120" i="20"/>
  <c r="AY9" i="20"/>
  <c r="AY171" i="20"/>
  <c r="AY13" i="20"/>
  <c r="AY97" i="20"/>
  <c r="AY127" i="20"/>
  <c r="AY136" i="20"/>
  <c r="AY160" i="20"/>
  <c r="AY107" i="20"/>
  <c r="AY45" i="20"/>
  <c r="AY41" i="20"/>
  <c r="AY25" i="20"/>
  <c r="AY38" i="20"/>
  <c r="AY40" i="20"/>
  <c r="AY49" i="20"/>
  <c r="AY152" i="20"/>
  <c r="AY178" i="20"/>
  <c r="AY146" i="20"/>
  <c r="AY161" i="20"/>
  <c r="AY75" i="20"/>
  <c r="AY20" i="20"/>
  <c r="AY115" i="20"/>
  <c r="AY83" i="20"/>
  <c r="AY187" i="20"/>
  <c r="AY69" i="20"/>
  <c r="AY150" i="20"/>
  <c r="AY183" i="20"/>
  <c r="AY76" i="20"/>
  <c r="AY58" i="20"/>
  <c r="AY61" i="20"/>
  <c r="AY39" i="20"/>
  <c r="AY155" i="20"/>
  <c r="AY72" i="20"/>
  <c r="AY90" i="20"/>
  <c r="AY31" i="20"/>
  <c r="AY181" i="20"/>
  <c r="AY144" i="20"/>
  <c r="AY28" i="20"/>
  <c r="AY170" i="20"/>
  <c r="AY24" i="20"/>
  <c r="AY137" i="20"/>
  <c r="AY98" i="20"/>
  <c r="AY35" i="20"/>
  <c r="AY158" i="20"/>
  <c r="AY179" i="20"/>
  <c r="AY129" i="20"/>
  <c r="AY176" i="20"/>
  <c r="AY64" i="20"/>
  <c r="AY189" i="20"/>
  <c r="AY135" i="20"/>
  <c r="AY156" i="20"/>
  <c r="AY30" i="20"/>
  <c r="AY123" i="20"/>
  <c r="AY173" i="20"/>
  <c r="AY140" i="20"/>
  <c r="AY193" i="20"/>
  <c r="AY177" i="20"/>
  <c r="AY198" i="20"/>
  <c r="AY188" i="20"/>
  <c r="AY134" i="20"/>
  <c r="AY106" i="20"/>
  <c r="AY196" i="20"/>
  <c r="AY57" i="20"/>
  <c r="AY50" i="20"/>
  <c r="AY29" i="20"/>
  <c r="AY17" i="20"/>
  <c r="AY143" i="20"/>
  <c r="AY59" i="20"/>
  <c r="AY51" i="20"/>
  <c r="AY175" i="20"/>
  <c r="AY7" i="20"/>
  <c r="AY78" i="20"/>
  <c r="AY166" i="20"/>
  <c r="AY68" i="20"/>
  <c r="AY103" i="20"/>
  <c r="AY162" i="20"/>
  <c r="AY26" i="20"/>
  <c r="AY192" i="20"/>
  <c r="AY132" i="20"/>
  <c r="AY34" i="20"/>
  <c r="AY82" i="20"/>
  <c r="AY10" i="20"/>
  <c r="AY133" i="20"/>
  <c r="AY27" i="20"/>
  <c r="AY100" i="20"/>
  <c r="AY116" i="20"/>
  <c r="AY77" i="20"/>
  <c r="AY19" i="20"/>
  <c r="AY71" i="20"/>
  <c r="AY85" i="20"/>
  <c r="AY33" i="20"/>
  <c r="AY66" i="20"/>
  <c r="AY67" i="20"/>
  <c r="AY36" i="20"/>
  <c r="AY48" i="20"/>
  <c r="AY37" i="20"/>
  <c r="AY55" i="20"/>
  <c r="AY95" i="20"/>
  <c r="AY147" i="20"/>
  <c r="AY86" i="20"/>
  <c r="AY113" i="20"/>
  <c r="AY168" i="20"/>
  <c r="AY80" i="20"/>
  <c r="AY92" i="20"/>
  <c r="AY112" i="20"/>
  <c r="AY154" i="20"/>
  <c r="AY122" i="20"/>
  <c r="AY195" i="20"/>
  <c r="AY84" i="20"/>
  <c r="AY21" i="20"/>
  <c r="AY148" i="20"/>
  <c r="AY185" i="20"/>
  <c r="AY117" i="20"/>
  <c r="AY105" i="20"/>
  <c r="AY184" i="20"/>
  <c r="AY22" i="20"/>
  <c r="AY194" i="20"/>
  <c r="AY153" i="20"/>
  <c r="AY89" i="20"/>
  <c r="AY190" i="20"/>
  <c r="AY87" i="20"/>
  <c r="AY11" i="20"/>
  <c r="AY46" i="20"/>
  <c r="AY32" i="20"/>
  <c r="AY139" i="20"/>
  <c r="AY163" i="20"/>
  <c r="AY145" i="20"/>
  <c r="AY165" i="20"/>
  <c r="AY47" i="20"/>
  <c r="AY172" i="20"/>
  <c r="AY63" i="20"/>
  <c r="AY111" i="20"/>
  <c r="AY23" i="20"/>
  <c r="AY91" i="20"/>
  <c r="AY142" i="20"/>
  <c r="AY15" i="20"/>
  <c r="AY56" i="20"/>
  <c r="AY126" i="20"/>
  <c r="AY104" i="20"/>
  <c r="AY65" i="20"/>
  <c r="AY180" i="20"/>
  <c r="AY125" i="20"/>
  <c r="AY18" i="20"/>
  <c r="AY54" i="20"/>
  <c r="AY149" i="20"/>
  <c r="AY101" i="20"/>
  <c r="AY167" i="20"/>
  <c r="AY151" i="20"/>
  <c r="AY164" i="20"/>
  <c r="AY79" i="20"/>
  <c r="AY93" i="20"/>
  <c r="BT4" i="21" l="1"/>
  <c r="BT4" i="23"/>
  <c r="BT4" i="22"/>
  <c r="BU3" i="3"/>
  <c r="AZ4" i="20"/>
  <c r="AZ201" i="20"/>
  <c r="AZ459" i="20"/>
  <c r="AZ483" i="20"/>
  <c r="AZ406" i="20"/>
  <c r="AZ428" i="20"/>
  <c r="AZ476" i="20"/>
  <c r="AZ467" i="20"/>
  <c r="AZ455" i="20"/>
  <c r="AZ439" i="20"/>
  <c r="AZ469" i="20"/>
  <c r="AZ460" i="20"/>
  <c r="AZ415" i="20"/>
  <c r="AZ399" i="20"/>
  <c r="AZ226" i="20"/>
  <c r="AZ473" i="20"/>
  <c r="AZ480" i="20"/>
  <c r="AZ429" i="20"/>
  <c r="AZ387" i="20"/>
  <c r="AZ472" i="20"/>
  <c r="AZ382" i="20"/>
  <c r="AZ379" i="20"/>
  <c r="AZ234" i="20"/>
  <c r="AZ287" i="20"/>
  <c r="AZ410" i="20"/>
  <c r="AZ356" i="20"/>
  <c r="AZ283" i="20"/>
  <c r="AZ396" i="20"/>
  <c r="AZ391" i="20"/>
  <c r="AZ462" i="20"/>
  <c r="AZ360" i="20"/>
  <c r="AZ346" i="20"/>
  <c r="AZ390" i="20"/>
  <c r="AZ468" i="20"/>
  <c r="AZ463" i="20"/>
  <c r="AZ366" i="20"/>
  <c r="AZ442" i="20"/>
  <c r="AZ291" i="20"/>
  <c r="AZ383" i="20"/>
  <c r="AZ424" i="20"/>
  <c r="AZ353" i="20"/>
  <c r="AZ407" i="20"/>
  <c r="AZ251" i="20"/>
  <c r="AZ420" i="20"/>
  <c r="AZ299" i="20"/>
  <c r="AZ367" i="20"/>
  <c r="AZ446" i="20"/>
  <c r="AZ315" i="20"/>
  <c r="AZ375" i="20"/>
  <c r="AZ319" i="20"/>
  <c r="AZ402" i="20"/>
  <c r="AZ338" i="20"/>
  <c r="AZ487" i="20"/>
  <c r="AZ342" i="20"/>
  <c r="AZ368" i="20"/>
  <c r="AZ447" i="20"/>
  <c r="AZ456" i="20"/>
  <c r="AZ362" i="20"/>
  <c r="AZ394" i="20"/>
  <c r="AZ435" i="20"/>
  <c r="AZ327" i="20"/>
  <c r="AZ357" i="20"/>
  <c r="AZ224" i="20"/>
  <c r="AZ230" i="20"/>
  <c r="AZ246" i="20"/>
  <c r="AZ286" i="20"/>
  <c r="AZ380" i="20"/>
  <c r="AZ386" i="20"/>
  <c r="AZ481" i="20"/>
  <c r="AZ274" i="20"/>
  <c r="AZ330" i="20"/>
  <c r="AZ450" i="20"/>
  <c r="AZ431" i="20"/>
  <c r="AZ303" i="20"/>
  <c r="AZ365" i="20"/>
  <c r="AZ388" i="20"/>
  <c r="AZ209" i="20"/>
  <c r="AZ239" i="20"/>
  <c r="AZ350" i="20"/>
  <c r="AZ204" i="20"/>
  <c r="AZ290" i="20"/>
  <c r="AZ237" i="20"/>
  <c r="AZ349" i="20"/>
  <c r="AZ440" i="20"/>
  <c r="AZ389" i="20"/>
  <c r="AZ448" i="20"/>
  <c r="AZ267" i="20"/>
  <c r="AZ437" i="20"/>
  <c r="AZ358" i="20"/>
  <c r="AZ216" i="20"/>
  <c r="AZ284" i="20"/>
  <c r="AZ374" i="20"/>
  <c r="AZ271" i="20"/>
  <c r="AZ282" i="20"/>
  <c r="AZ221" i="20"/>
  <c r="AZ249" i="20"/>
  <c r="AZ490" i="20"/>
  <c r="AZ233" i="20"/>
  <c r="AZ203" i="20"/>
  <c r="AZ222" i="20"/>
  <c r="AZ309" i="20"/>
  <c r="AZ301" i="20"/>
  <c r="AZ238" i="20"/>
  <c r="AZ325" i="20"/>
  <c r="AZ288" i="20"/>
  <c r="AZ471" i="20"/>
  <c r="AZ354" i="20"/>
  <c r="AZ332" i="20"/>
  <c r="AZ307" i="20"/>
  <c r="AZ235" i="20"/>
  <c r="AZ263" i="20"/>
  <c r="AZ225" i="20"/>
  <c r="AZ228" i="20"/>
  <c r="AZ484" i="20"/>
  <c r="AZ243" i="20"/>
  <c r="AZ323" i="20"/>
  <c r="AZ270" i="20"/>
  <c r="AZ317" i="20"/>
  <c r="AZ285" i="20"/>
  <c r="AZ498" i="20"/>
  <c r="AZ370" i="20"/>
  <c r="AZ314" i="20"/>
  <c r="AZ400" i="20"/>
  <c r="AZ372" i="20"/>
  <c r="AZ334" i="20"/>
  <c r="AZ255" i="20"/>
  <c r="AZ278" i="20"/>
  <c r="AZ292" i="20"/>
  <c r="AZ392" i="20"/>
  <c r="AZ259" i="20"/>
  <c r="AZ223" i="20"/>
  <c r="AZ280" i="20"/>
  <c r="AZ443" i="20"/>
  <c r="AZ207" i="20"/>
  <c r="AZ293" i="20"/>
  <c r="AZ355" i="20"/>
  <c r="AZ302" i="20"/>
  <c r="AZ377" i="20"/>
  <c r="AZ275" i="20"/>
  <c r="AZ403" i="20"/>
  <c r="AZ378" i="20"/>
  <c r="AZ294" i="20"/>
  <c r="AZ260" i="20"/>
  <c r="AZ211" i="20"/>
  <c r="AZ341" i="20"/>
  <c r="AZ289" i="20"/>
  <c r="AZ205" i="20"/>
  <c r="AZ206" i="20"/>
  <c r="AZ236" i="20"/>
  <c r="AZ298" i="20"/>
  <c r="AZ313" i="20"/>
  <c r="AZ344" i="20"/>
  <c r="AZ395" i="20"/>
  <c r="AZ376" i="20"/>
  <c r="AZ361" i="20"/>
  <c r="AZ345" i="20"/>
  <c r="AZ214" i="20"/>
  <c r="AZ466" i="20"/>
  <c r="AZ247" i="20"/>
  <c r="AZ277" i="20"/>
  <c r="AZ256" i="20"/>
  <c r="AZ252" i="20"/>
  <c r="AZ281" i="20"/>
  <c r="AZ477" i="20"/>
  <c r="AZ311" i="20"/>
  <c r="AZ371" i="20"/>
  <c r="AZ414" i="20"/>
  <c r="AZ220" i="20"/>
  <c r="AZ254" i="20"/>
  <c r="AZ464" i="20"/>
  <c r="AZ258" i="20"/>
  <c r="AZ213" i="20"/>
  <c r="AZ241" i="20"/>
  <c r="AZ272" i="20"/>
  <c r="AZ401" i="20"/>
  <c r="AZ491" i="20"/>
  <c r="AZ397" i="20"/>
  <c r="AZ333" i="20"/>
  <c r="AZ430" i="20"/>
  <c r="AZ250" i="20"/>
  <c r="AZ306" i="20"/>
  <c r="AZ497" i="20"/>
  <c r="AZ231" i="20"/>
  <c r="AZ210" i="20"/>
  <c r="AZ419" i="20"/>
  <c r="AZ363" i="20"/>
  <c r="AZ248" i="20"/>
  <c r="AZ269" i="20"/>
  <c r="AZ404" i="20"/>
  <c r="AZ418" i="20"/>
  <c r="AZ478" i="20"/>
  <c r="AZ348" i="20"/>
  <c r="AZ474" i="20"/>
  <c r="AZ453" i="20"/>
  <c r="AZ219" i="20"/>
  <c r="AZ331" i="20"/>
  <c r="AZ384" i="20"/>
  <c r="AZ411" i="20"/>
  <c r="AZ266" i="20"/>
  <c r="AZ212" i="20"/>
  <c r="AZ200" i="20"/>
  <c r="AZ295" i="20"/>
  <c r="AZ245" i="20"/>
  <c r="AZ351" i="20"/>
  <c r="AZ310" i="20"/>
  <c r="AZ347" i="20"/>
  <c r="AZ297" i="20"/>
  <c r="AZ381" i="20"/>
  <c r="AZ340" i="20"/>
  <c r="AZ436" i="20"/>
  <c r="AZ426" i="20"/>
  <c r="AZ232" i="20"/>
  <c r="AZ265" i="20"/>
  <c r="AZ273" i="20"/>
  <c r="AZ217" i="20"/>
  <c r="AZ262" i="20"/>
  <c r="AZ244" i="20"/>
  <c r="AZ320" i="20"/>
  <c r="AZ438" i="20"/>
  <c r="AZ328" i="20"/>
  <c r="AZ482" i="20"/>
  <c r="AZ495" i="20"/>
  <c r="AZ425" i="20"/>
  <c r="AZ444" i="20"/>
  <c r="AZ454" i="20"/>
  <c r="AZ393" i="20"/>
  <c r="AZ229" i="20"/>
  <c r="AZ422" i="20"/>
  <c r="AZ457" i="20"/>
  <c r="AZ486" i="20"/>
  <c r="AZ493" i="20"/>
  <c r="AZ499" i="20"/>
  <c r="AZ304" i="20"/>
  <c r="AZ359" i="20"/>
  <c r="AZ385" i="20"/>
  <c r="AZ445" i="20"/>
  <c r="AZ202" i="20"/>
  <c r="AZ433" i="20"/>
  <c r="AZ321" i="20"/>
  <c r="AZ441" i="20"/>
  <c r="AZ492" i="20"/>
  <c r="AZ408" i="20"/>
  <c r="AZ488" i="20"/>
  <c r="AZ326" i="20"/>
  <c r="AZ458" i="20"/>
  <c r="AZ312" i="20"/>
  <c r="AZ335" i="20"/>
  <c r="AZ494" i="20"/>
  <c r="AZ324" i="20"/>
  <c r="AZ409" i="20"/>
  <c r="AZ308" i="20"/>
  <c r="AZ434" i="20"/>
  <c r="AZ339" i="20"/>
  <c r="AZ417" i="20"/>
  <c r="AZ352" i="20"/>
  <c r="AZ318" i="20"/>
  <c r="AZ479" i="20"/>
  <c r="AZ336" i="20"/>
  <c r="AZ305" i="20"/>
  <c r="AZ242" i="20"/>
  <c r="AZ276" i="20"/>
  <c r="AZ451" i="20"/>
  <c r="AZ489" i="20"/>
  <c r="AZ452" i="20"/>
  <c r="AZ485" i="20"/>
  <c r="AZ296" i="20"/>
  <c r="AZ423" i="20"/>
  <c r="AZ253" i="20"/>
  <c r="AZ329" i="20"/>
  <c r="AZ449" i="20"/>
  <c r="AZ369" i="20"/>
  <c r="AZ316" i="20"/>
  <c r="AZ412" i="20"/>
  <c r="AZ413" i="20"/>
  <c r="AZ500" i="20"/>
  <c r="AZ279" i="20"/>
  <c r="AZ427" i="20"/>
  <c r="AZ432" i="20"/>
  <c r="AZ398" i="20"/>
  <c r="AZ343" i="20"/>
  <c r="AZ421" i="20"/>
  <c r="AZ261" i="20"/>
  <c r="AZ475" i="20"/>
  <c r="AZ416" i="20"/>
  <c r="AZ208" i="20"/>
  <c r="AZ257" i="20"/>
  <c r="AZ268" i="20"/>
  <c r="AZ465" i="20"/>
  <c r="AZ470" i="20"/>
  <c r="AZ300" i="20"/>
  <c r="AZ264" i="20"/>
  <c r="AZ322" i="20"/>
  <c r="AZ227" i="20"/>
  <c r="AZ364" i="20"/>
  <c r="AZ218" i="20"/>
  <c r="AZ405" i="20"/>
  <c r="AZ496" i="20"/>
  <c r="AZ373" i="20"/>
  <c r="AZ337" i="20"/>
  <c r="AZ461" i="20"/>
  <c r="AZ240" i="20"/>
  <c r="AZ215" i="20"/>
  <c r="AZ123" i="20"/>
  <c r="AZ174" i="20"/>
  <c r="AZ41" i="20"/>
  <c r="AZ126" i="20"/>
  <c r="AZ133" i="20"/>
  <c r="AZ192" i="20"/>
  <c r="AZ186" i="20"/>
  <c r="AZ157" i="20"/>
  <c r="AZ143" i="20"/>
  <c r="AZ113" i="20"/>
  <c r="AZ59" i="20"/>
  <c r="AZ181" i="20"/>
  <c r="AZ199" i="20"/>
  <c r="AZ141" i="20"/>
  <c r="AZ166" i="20"/>
  <c r="AZ156" i="20"/>
  <c r="AZ95" i="20"/>
  <c r="AZ7" i="20"/>
  <c r="AZ121" i="20"/>
  <c r="AZ170" i="20"/>
  <c r="AZ72" i="20"/>
  <c r="AZ119" i="20"/>
  <c r="AZ50" i="20"/>
  <c r="AZ28" i="20"/>
  <c r="AZ99" i="20"/>
  <c r="AZ153" i="20"/>
  <c r="AZ83" i="20"/>
  <c r="AZ92" i="20"/>
  <c r="AZ26" i="20"/>
  <c r="AZ39" i="20"/>
  <c r="AZ70" i="20"/>
  <c r="AZ47" i="20"/>
  <c r="AZ172" i="20"/>
  <c r="AZ48" i="20"/>
  <c r="AZ159" i="20"/>
  <c r="AZ111" i="20"/>
  <c r="AZ163" i="20"/>
  <c r="AZ17" i="20"/>
  <c r="AZ137" i="20"/>
  <c r="AZ52" i="20"/>
  <c r="AZ178" i="20"/>
  <c r="AZ13" i="20"/>
  <c r="AZ132" i="20"/>
  <c r="AZ154" i="20"/>
  <c r="AZ81" i="20"/>
  <c r="AZ134" i="20"/>
  <c r="AZ85" i="20"/>
  <c r="AZ89" i="20"/>
  <c r="AZ20" i="20"/>
  <c r="AZ127" i="20"/>
  <c r="AZ136" i="20"/>
  <c r="AZ104" i="20"/>
  <c r="AZ130" i="20"/>
  <c r="AZ194" i="20"/>
  <c r="AZ150" i="20"/>
  <c r="AZ88" i="20"/>
  <c r="AZ103" i="20"/>
  <c r="AZ162" i="20"/>
  <c r="AZ36" i="20"/>
  <c r="AZ183" i="20"/>
  <c r="AZ124" i="20"/>
  <c r="AZ185" i="20"/>
  <c r="AZ60" i="20"/>
  <c r="AZ69" i="20"/>
  <c r="AZ102" i="20"/>
  <c r="AZ80" i="20"/>
  <c r="AZ87" i="20"/>
  <c r="AZ151" i="20"/>
  <c r="AZ197" i="20"/>
  <c r="AZ180" i="20"/>
  <c r="AZ42" i="20"/>
  <c r="AZ131" i="20"/>
  <c r="AZ67" i="20"/>
  <c r="AZ54" i="20"/>
  <c r="AZ138" i="20"/>
  <c r="AZ23" i="20"/>
  <c r="AZ155" i="20"/>
  <c r="AZ112" i="20"/>
  <c r="AZ149" i="20"/>
  <c r="AZ77" i="20"/>
  <c r="AZ49" i="20"/>
  <c r="AZ63" i="20"/>
  <c r="AZ44" i="20"/>
  <c r="AZ45" i="20"/>
  <c r="AZ66" i="20"/>
  <c r="AZ147" i="20"/>
  <c r="AZ11" i="20"/>
  <c r="AZ21" i="20"/>
  <c r="AZ61" i="20"/>
  <c r="AZ74" i="20"/>
  <c r="AZ188" i="20"/>
  <c r="AZ146" i="20"/>
  <c r="AZ122" i="20"/>
  <c r="AZ86" i="20"/>
  <c r="AZ62" i="20"/>
  <c r="AZ6" i="20"/>
  <c r="AZ106" i="20"/>
  <c r="AZ37" i="20"/>
  <c r="AZ79" i="20"/>
  <c r="AZ129" i="20"/>
  <c r="AZ68" i="20"/>
  <c r="AZ58" i="20"/>
  <c r="AZ160" i="20"/>
  <c r="AZ22" i="20"/>
  <c r="AZ18" i="20"/>
  <c r="AZ148" i="20"/>
  <c r="AZ182" i="20"/>
  <c r="AZ152" i="20"/>
  <c r="AZ120" i="20"/>
  <c r="AZ32" i="20"/>
  <c r="AZ33" i="20"/>
  <c r="AZ169" i="20"/>
  <c r="AZ56" i="20"/>
  <c r="AZ97" i="20"/>
  <c r="AZ9" i="20"/>
  <c r="AZ12" i="20"/>
  <c r="AZ30" i="20"/>
  <c r="AZ115" i="20"/>
  <c r="AZ118" i="20"/>
  <c r="AZ189" i="20"/>
  <c r="AZ116" i="20"/>
  <c r="AZ145" i="20"/>
  <c r="AZ144" i="20"/>
  <c r="AZ29" i="20"/>
  <c r="AZ82" i="20"/>
  <c r="AZ191" i="20"/>
  <c r="AZ46" i="20"/>
  <c r="AZ57" i="20"/>
  <c r="AZ90" i="20"/>
  <c r="AZ198" i="20"/>
  <c r="AZ53" i="20"/>
  <c r="AZ8" i="20"/>
  <c r="AZ16" i="20"/>
  <c r="AZ196" i="20"/>
  <c r="AZ73" i="20"/>
  <c r="AZ15" i="20"/>
  <c r="AZ40" i="20"/>
  <c r="AZ161" i="20"/>
  <c r="AZ71" i="20"/>
  <c r="AZ125" i="20"/>
  <c r="AZ114" i="20"/>
  <c r="AZ193" i="20"/>
  <c r="AZ31" i="20"/>
  <c r="AZ110" i="20"/>
  <c r="AZ35" i="20"/>
  <c r="AZ96" i="20"/>
  <c r="AZ171" i="20"/>
  <c r="AZ10" i="20"/>
  <c r="AZ173" i="20"/>
  <c r="AZ177" i="20"/>
  <c r="AZ55" i="20"/>
  <c r="AZ19" i="20"/>
  <c r="AZ75" i="20"/>
  <c r="AZ176" i="20"/>
  <c r="AZ101" i="20"/>
  <c r="AZ25" i="20"/>
  <c r="AZ190" i="20"/>
  <c r="AZ78" i="20"/>
  <c r="AZ105" i="20"/>
  <c r="AZ158" i="20"/>
  <c r="AZ168" i="20"/>
  <c r="AZ128" i="20"/>
  <c r="AZ195" i="20"/>
  <c r="AZ142" i="20"/>
  <c r="AZ51" i="20"/>
  <c r="AZ94" i="20"/>
  <c r="AZ84" i="20"/>
  <c r="AZ179" i="20"/>
  <c r="AZ76" i="20"/>
  <c r="AZ175" i="20"/>
  <c r="AZ140" i="20"/>
  <c r="AZ24" i="20"/>
  <c r="AZ93" i="20"/>
  <c r="AZ117" i="20"/>
  <c r="AZ64" i="20"/>
  <c r="AZ43" i="20"/>
  <c r="AZ167" i="20"/>
  <c r="AZ14" i="20"/>
  <c r="AZ109" i="20"/>
  <c r="AZ27" i="20"/>
  <c r="AZ164" i="20"/>
  <c r="AZ184" i="20"/>
  <c r="AZ100" i="20"/>
  <c r="AZ187" i="20"/>
  <c r="AZ107" i="20"/>
  <c r="AZ135" i="20"/>
  <c r="AZ38" i="20"/>
  <c r="AZ165" i="20"/>
  <c r="AZ91" i="20"/>
  <c r="AZ98" i="20"/>
  <c r="AZ108" i="20"/>
  <c r="AZ65" i="20"/>
  <c r="AZ139" i="20"/>
  <c r="AZ34" i="20"/>
  <c r="BU3" i="21" l="1"/>
  <c r="BU3" i="23"/>
  <c r="BU3" i="22"/>
  <c r="BU4" i="3"/>
  <c r="BA4" i="20"/>
  <c r="BA201" i="20"/>
  <c r="BA392" i="20"/>
  <c r="BA396" i="20"/>
  <c r="BA441" i="20"/>
  <c r="BA420" i="20"/>
  <c r="BA406" i="20"/>
  <c r="BA248" i="20"/>
  <c r="BA414" i="20"/>
  <c r="BA326" i="20"/>
  <c r="BA341" i="20"/>
  <c r="BA278" i="20"/>
  <c r="BA203" i="20"/>
  <c r="BA459" i="20"/>
  <c r="BA500" i="20"/>
  <c r="BA246" i="20"/>
  <c r="BA451" i="20"/>
  <c r="BA375" i="20"/>
  <c r="BA456" i="20"/>
  <c r="BA379" i="20"/>
  <c r="BA263" i="20"/>
  <c r="BA306" i="20"/>
  <c r="BA265" i="20"/>
  <c r="BA438" i="20"/>
  <c r="BA419" i="20"/>
  <c r="BA471" i="20"/>
  <c r="BA495" i="20"/>
  <c r="BA356" i="20"/>
  <c r="BA372" i="20"/>
  <c r="BA460" i="20"/>
  <c r="BA298" i="20"/>
  <c r="BA391" i="20"/>
  <c r="BA436" i="20"/>
  <c r="BA442" i="20"/>
  <c r="BA357" i="20"/>
  <c r="BA483" i="20"/>
  <c r="BA395" i="20"/>
  <c r="BA230" i="20"/>
  <c r="BA266" i="20"/>
  <c r="BA284" i="20"/>
  <c r="BA353" i="20"/>
  <c r="BA376" i="20"/>
  <c r="BA380" i="20"/>
  <c r="BA496" i="20"/>
  <c r="BA491" i="20"/>
  <c r="BA479" i="20"/>
  <c r="BA403" i="20"/>
  <c r="BA368" i="20"/>
  <c r="BA315" i="20"/>
  <c r="BA455" i="20"/>
  <c r="BA428" i="20"/>
  <c r="BA411" i="20"/>
  <c r="BA383" i="20"/>
  <c r="BA423" i="20"/>
  <c r="BA429" i="20"/>
  <c r="BA364" i="20"/>
  <c r="BA318" i="20"/>
  <c r="BA439" i="20"/>
  <c r="BA299" i="20"/>
  <c r="BA208" i="20"/>
  <c r="BA488" i="20"/>
  <c r="BA388" i="20"/>
  <c r="BA487" i="20"/>
  <c r="BA450" i="20"/>
  <c r="BA361" i="20"/>
  <c r="BA476" i="20"/>
  <c r="BA303" i="20"/>
  <c r="BA492" i="20"/>
  <c r="BA484" i="20"/>
  <c r="BA360" i="20"/>
  <c r="BA468" i="20"/>
  <c r="BA311" i="20"/>
  <c r="BA279" i="20"/>
  <c r="BA275" i="20"/>
  <c r="BA204" i="20"/>
  <c r="BA387" i="20"/>
  <c r="BA268" i="20"/>
  <c r="BA464" i="20"/>
  <c r="BA446" i="20"/>
  <c r="BA410" i="20"/>
  <c r="BA407" i="20"/>
  <c r="BA337" i="20"/>
  <c r="BA475" i="20"/>
  <c r="BA365" i="20"/>
  <c r="BA345" i="20"/>
  <c r="BA349" i="20"/>
  <c r="BA435" i="20"/>
  <c r="BA264" i="20"/>
  <c r="BA234" i="20"/>
  <c r="BA211" i="20"/>
  <c r="BA242" i="20"/>
  <c r="BA272" i="20"/>
  <c r="BA310" i="20"/>
  <c r="BA371" i="20"/>
  <c r="BA286" i="20"/>
  <c r="BA271" i="20"/>
  <c r="BA408" i="20"/>
  <c r="BA228" i="20"/>
  <c r="BA308" i="20"/>
  <c r="BA417" i="20"/>
  <c r="BA322" i="20"/>
  <c r="BA280" i="20"/>
  <c r="BA367" i="20"/>
  <c r="BA472" i="20"/>
  <c r="BA258" i="20"/>
  <c r="BA256" i="20"/>
  <c r="BA319" i="20"/>
  <c r="BA346" i="20"/>
  <c r="BA437" i="20"/>
  <c r="BA305" i="20"/>
  <c r="BA344" i="20"/>
  <c r="BA233" i="20"/>
  <c r="BA458" i="20"/>
  <c r="BA287" i="20"/>
  <c r="BA330" i="20"/>
  <c r="BA327" i="20"/>
  <c r="BA338" i="20"/>
  <c r="BA239" i="20"/>
  <c r="BA307" i="20"/>
  <c r="BA382" i="20"/>
  <c r="BA237" i="20"/>
  <c r="BA253" i="20"/>
  <c r="BA465" i="20"/>
  <c r="BA370" i="20"/>
  <c r="BA424" i="20"/>
  <c r="BA302" i="20"/>
  <c r="BA238" i="20"/>
  <c r="BA251" i="20"/>
  <c r="BA385" i="20"/>
  <c r="BA247" i="20"/>
  <c r="BA207" i="20"/>
  <c r="BA259" i="20"/>
  <c r="BA200" i="20"/>
  <c r="BA354" i="20"/>
  <c r="BA240" i="20"/>
  <c r="BA243" i="20"/>
  <c r="BA466" i="20"/>
  <c r="BA369" i="20"/>
  <c r="BA224" i="20"/>
  <c r="BA384" i="20"/>
  <c r="BA283" i="20"/>
  <c r="BA229" i="20"/>
  <c r="BA250" i="20"/>
  <c r="BA296" i="20"/>
  <c r="BA235" i="20"/>
  <c r="BA314" i="20"/>
  <c r="BA220" i="20"/>
  <c r="BA292" i="20"/>
  <c r="BA209" i="20"/>
  <c r="BA480" i="20"/>
  <c r="BA399" i="20"/>
  <c r="BA415" i="20"/>
  <c r="BA402" i="20"/>
  <c r="BA273" i="20"/>
  <c r="BA269" i="20"/>
  <c r="BA282" i="20"/>
  <c r="BA323" i="20"/>
  <c r="BA334" i="20"/>
  <c r="BA249" i="20"/>
  <c r="BA295" i="20"/>
  <c r="BA241" i="20"/>
  <c r="BA377" i="20"/>
  <c r="BA276" i="20"/>
  <c r="BA267" i="20"/>
  <c r="BA416" i="20"/>
  <c r="BA342" i="20"/>
  <c r="BA222" i="20"/>
  <c r="BA481" i="20"/>
  <c r="BA205" i="20"/>
  <c r="BA329" i="20"/>
  <c r="BA210" i="20"/>
  <c r="BA291" i="20"/>
  <c r="BA254" i="20"/>
  <c r="BA260" i="20"/>
  <c r="BA245" i="20"/>
  <c r="BA219" i="20"/>
  <c r="BA320" i="20"/>
  <c r="BA227" i="20"/>
  <c r="BA281" i="20"/>
  <c r="BA202" i="20"/>
  <c r="BA366" i="20"/>
  <c r="BA213" i="20"/>
  <c r="BA333" i="20"/>
  <c r="BA301" i="20"/>
  <c r="BA328" i="20"/>
  <c r="BA343" i="20"/>
  <c r="BA336" i="20"/>
  <c r="BA206" i="20"/>
  <c r="BA252" i="20"/>
  <c r="BA381" i="20"/>
  <c r="BA313" i="20"/>
  <c r="BA217" i="20"/>
  <c r="BA389" i="20"/>
  <c r="BA351" i="20"/>
  <c r="BA216" i="20"/>
  <c r="BA426" i="20"/>
  <c r="BA398" i="20"/>
  <c r="BA413" i="20"/>
  <c r="BA331" i="20"/>
  <c r="BA270" i="20"/>
  <c r="BA293" i="20"/>
  <c r="BA212" i="20"/>
  <c r="BA289" i="20"/>
  <c r="BA493" i="20"/>
  <c r="BA218" i="20"/>
  <c r="BA440" i="20"/>
  <c r="BA274" i="20"/>
  <c r="BA232" i="20"/>
  <c r="BA231" i="20"/>
  <c r="BA358" i="20"/>
  <c r="BA482" i="20"/>
  <c r="BA474" i="20"/>
  <c r="BA374" i="20"/>
  <c r="BA339" i="20"/>
  <c r="BA432" i="20"/>
  <c r="BA425" i="20"/>
  <c r="BA221" i="20"/>
  <c r="BA485" i="20"/>
  <c r="BA236" i="20"/>
  <c r="BA397" i="20"/>
  <c r="BA257" i="20"/>
  <c r="BA277" i="20"/>
  <c r="BA462" i="20"/>
  <c r="BA294" i="20"/>
  <c r="BA498" i="20"/>
  <c r="BA473" i="20"/>
  <c r="BA494" i="20"/>
  <c r="BA444" i="20"/>
  <c r="BA226" i="20"/>
  <c r="BA261" i="20"/>
  <c r="BA359" i="20"/>
  <c r="BA309" i="20"/>
  <c r="BA401" i="20"/>
  <c r="BA431" i="20"/>
  <c r="BA304" i="20"/>
  <c r="BA404" i="20"/>
  <c r="BA300" i="20"/>
  <c r="BA448" i="20"/>
  <c r="BA297" i="20"/>
  <c r="BA461" i="20"/>
  <c r="BA244" i="20"/>
  <c r="BA340" i="20"/>
  <c r="BA317" i="20"/>
  <c r="BA452" i="20"/>
  <c r="BA355" i="20"/>
  <c r="BA321" i="20"/>
  <c r="BA312" i="20"/>
  <c r="BA316" i="20"/>
  <c r="BA486" i="20"/>
  <c r="BA463" i="20"/>
  <c r="BA255" i="20"/>
  <c r="BA449" i="20"/>
  <c r="BA390" i="20"/>
  <c r="BA412" i="20"/>
  <c r="BA378" i="20"/>
  <c r="BA421" i="20"/>
  <c r="BA373" i="20"/>
  <c r="BA422" i="20"/>
  <c r="BA393" i="20"/>
  <c r="BA285" i="20"/>
  <c r="BA405" i="20"/>
  <c r="BA467" i="20"/>
  <c r="BA348" i="20"/>
  <c r="BA478" i="20"/>
  <c r="BA490" i="20"/>
  <c r="BA352" i="20"/>
  <c r="BA335" i="20"/>
  <c r="BA214" i="20"/>
  <c r="BA445" i="20"/>
  <c r="BA418" i="20"/>
  <c r="BA453" i="20"/>
  <c r="BA324" i="20"/>
  <c r="BA477" i="20"/>
  <c r="BA332" i="20"/>
  <c r="BA400" i="20"/>
  <c r="BA499" i="20"/>
  <c r="BA433" i="20"/>
  <c r="BA427" i="20"/>
  <c r="BA262" i="20"/>
  <c r="BA223" i="20"/>
  <c r="BA386" i="20"/>
  <c r="BA394" i="20"/>
  <c r="BA443" i="20"/>
  <c r="BA434" i="20"/>
  <c r="BA430" i="20"/>
  <c r="BA325" i="20"/>
  <c r="BA363" i="20"/>
  <c r="BA457" i="20"/>
  <c r="BA409" i="20"/>
  <c r="BA225" i="20"/>
  <c r="BA290" i="20"/>
  <c r="BA497" i="20"/>
  <c r="BA470" i="20"/>
  <c r="BA447" i="20"/>
  <c r="BA350" i="20"/>
  <c r="BA489" i="20"/>
  <c r="BA288" i="20"/>
  <c r="BA362" i="20"/>
  <c r="BA347" i="20"/>
  <c r="BA454" i="20"/>
  <c r="BA469" i="20"/>
  <c r="BA215" i="20"/>
  <c r="BA180" i="20"/>
  <c r="BA117" i="20"/>
  <c r="BA145" i="20"/>
  <c r="BA6" i="20"/>
  <c r="BA44" i="20"/>
  <c r="BA154" i="20"/>
  <c r="BA174" i="20"/>
  <c r="BA37" i="20"/>
  <c r="BA33" i="20"/>
  <c r="BA162" i="20"/>
  <c r="BA110" i="20"/>
  <c r="BA129" i="20"/>
  <c r="BA149" i="20"/>
  <c r="BA119" i="20"/>
  <c r="BA82" i="20"/>
  <c r="BA64" i="20"/>
  <c r="BA130" i="20"/>
  <c r="BA17" i="20"/>
  <c r="BA97" i="20"/>
  <c r="BA94" i="20"/>
  <c r="BA153" i="20"/>
  <c r="BA133" i="20"/>
  <c r="BA73" i="20"/>
  <c r="BA80" i="20"/>
  <c r="BA156" i="20"/>
  <c r="BA14" i="20"/>
  <c r="BA143" i="20"/>
  <c r="BA185" i="20"/>
  <c r="BA91" i="20"/>
  <c r="BA9" i="20"/>
  <c r="BA95" i="20"/>
  <c r="BA46" i="20"/>
  <c r="BA164" i="20"/>
  <c r="BA109" i="20"/>
  <c r="BA139" i="20"/>
  <c r="BA18" i="20"/>
  <c r="BA50" i="20"/>
  <c r="BA182" i="20"/>
  <c r="BA60" i="20"/>
  <c r="BA53" i="20"/>
  <c r="BA112" i="20"/>
  <c r="BA166" i="20"/>
  <c r="BA19" i="20"/>
  <c r="BA158" i="20"/>
  <c r="BA93" i="20"/>
  <c r="BA89" i="20"/>
  <c r="BA188" i="20"/>
  <c r="BA113" i="20"/>
  <c r="BA116" i="20"/>
  <c r="BA81" i="20"/>
  <c r="BA172" i="20"/>
  <c r="BA122" i="20"/>
  <c r="BA12" i="20"/>
  <c r="BA57" i="20"/>
  <c r="BA31" i="20"/>
  <c r="BA121" i="20"/>
  <c r="BA108" i="20"/>
  <c r="BA101" i="20"/>
  <c r="BA61" i="20"/>
  <c r="BA79" i="20"/>
  <c r="BA45" i="20"/>
  <c r="BA40" i="20"/>
  <c r="BA49" i="20"/>
  <c r="BA11" i="20"/>
  <c r="BA184" i="20"/>
  <c r="BA65" i="20"/>
  <c r="BA196" i="20"/>
  <c r="BA56" i="20"/>
  <c r="BA127" i="20"/>
  <c r="BA15" i="20"/>
  <c r="BA29" i="20"/>
  <c r="BA96" i="20"/>
  <c r="BA47" i="20"/>
  <c r="BA157" i="20"/>
  <c r="BA68" i="20"/>
  <c r="BA99" i="20"/>
  <c r="BA194" i="20"/>
  <c r="BA118" i="20"/>
  <c r="BA8" i="20"/>
  <c r="BA36" i="20"/>
  <c r="BA197" i="20"/>
  <c r="BA193" i="20"/>
  <c r="BA58" i="20"/>
  <c r="BA160" i="20"/>
  <c r="BA76" i="20"/>
  <c r="BA186" i="20"/>
  <c r="BA199" i="20"/>
  <c r="BA7" i="20"/>
  <c r="BA141" i="20"/>
  <c r="BA27" i="20"/>
  <c r="BA123" i="20"/>
  <c r="BA70" i="20"/>
  <c r="BA192" i="20"/>
  <c r="BA148" i="20"/>
  <c r="BA124" i="20"/>
  <c r="BA126" i="20"/>
  <c r="BA170" i="20"/>
  <c r="BA34" i="20"/>
  <c r="BA30" i="20"/>
  <c r="BA72" i="20"/>
  <c r="BA69" i="20"/>
  <c r="BA55" i="20"/>
  <c r="BA173" i="20"/>
  <c r="BA168" i="20"/>
  <c r="BA74" i="20"/>
  <c r="BA87" i="20"/>
  <c r="BA106" i="20"/>
  <c r="BA150" i="20"/>
  <c r="BA32" i="20"/>
  <c r="BA98" i="20"/>
  <c r="BA167" i="20"/>
  <c r="BA103" i="20"/>
  <c r="BA67" i="20"/>
  <c r="BA135" i="20"/>
  <c r="BA23" i="20"/>
  <c r="BA54" i="20"/>
  <c r="BA24" i="20"/>
  <c r="BA104" i="20"/>
  <c r="BA114" i="20"/>
  <c r="BA137" i="20"/>
  <c r="BA42" i="20"/>
  <c r="BA111" i="20"/>
  <c r="BA181" i="20"/>
  <c r="BA132" i="20"/>
  <c r="BA190" i="20"/>
  <c r="BA38" i="20"/>
  <c r="BA102" i="20"/>
  <c r="BA16" i="20"/>
  <c r="BA163" i="20"/>
  <c r="BA115" i="20"/>
  <c r="BA171" i="20"/>
  <c r="BA10" i="20"/>
  <c r="BA85" i="20"/>
  <c r="BA140" i="20"/>
  <c r="BA105" i="20"/>
  <c r="BA41" i="20"/>
  <c r="BA59" i="20"/>
  <c r="BA51" i="20"/>
  <c r="BA178" i="20"/>
  <c r="BA177" i="20"/>
  <c r="BA187" i="20"/>
  <c r="BA26" i="20"/>
  <c r="BA147" i="20"/>
  <c r="BA100" i="20"/>
  <c r="BA28" i="20"/>
  <c r="BA169" i="20"/>
  <c r="BA183" i="20"/>
  <c r="BA125" i="20"/>
  <c r="BA90" i="20"/>
  <c r="BA75" i="20"/>
  <c r="BA189" i="20"/>
  <c r="BA175" i="20"/>
  <c r="BA66" i="20"/>
  <c r="BA138" i="20"/>
  <c r="BA142" i="20"/>
  <c r="BA13" i="20"/>
  <c r="BA88" i="20"/>
  <c r="BA71" i="20"/>
  <c r="BA176" i="20"/>
  <c r="BA77" i="20"/>
  <c r="BA165" i="20"/>
  <c r="BA78" i="20"/>
  <c r="BA43" i="20"/>
  <c r="BA136" i="20"/>
  <c r="BA191" i="20"/>
  <c r="BA128" i="20"/>
  <c r="BA48" i="20"/>
  <c r="BA63" i="20"/>
  <c r="BA155" i="20"/>
  <c r="BA159" i="20"/>
  <c r="BA20" i="20"/>
  <c r="BA83" i="20"/>
  <c r="BA134" i="20"/>
  <c r="BA39" i="20"/>
  <c r="BA35" i="20"/>
  <c r="BA151" i="20"/>
  <c r="BA25" i="20"/>
  <c r="BA195" i="20"/>
  <c r="BA120" i="20"/>
  <c r="BA146" i="20"/>
  <c r="W4" i="3"/>
  <c r="BA84" i="20"/>
  <c r="BA62" i="20"/>
  <c r="BA198" i="20"/>
  <c r="BA86" i="20"/>
  <c r="BA152" i="20"/>
  <c r="BA52" i="20"/>
  <c r="BA22" i="20"/>
  <c r="BA92" i="20"/>
  <c r="BA131" i="20"/>
  <c r="BA179" i="20"/>
  <c r="BA107" i="20"/>
  <c r="BA21" i="20"/>
  <c r="BA161" i="20"/>
  <c r="BA144" i="20"/>
  <c r="W4" i="24" l="1"/>
  <c r="BU4" i="21"/>
  <c r="BU4" i="23"/>
  <c r="BU4" i="22"/>
  <c r="W4" i="23"/>
  <c r="W4" i="22"/>
  <c r="W4" i="21"/>
  <c r="BB4" i="20"/>
  <c r="BB201" i="20"/>
  <c r="BB399" i="20"/>
  <c r="BB234" i="20"/>
  <c r="BB445" i="20"/>
  <c r="BB457" i="20"/>
  <c r="BB306" i="20"/>
  <c r="BB228" i="20"/>
  <c r="BB415" i="20"/>
  <c r="BB396" i="20"/>
  <c r="BB357" i="20"/>
  <c r="BB200" i="20"/>
  <c r="BB437" i="20"/>
  <c r="BB371" i="20"/>
  <c r="BB349" i="20"/>
  <c r="BB237" i="20"/>
  <c r="BB263" i="20"/>
  <c r="BB467" i="20"/>
  <c r="BB390" i="20"/>
  <c r="BB358" i="20"/>
  <c r="BB286" i="20"/>
  <c r="BB375" i="20"/>
  <c r="BB429" i="20"/>
  <c r="BB427" i="20"/>
  <c r="BB380" i="20"/>
  <c r="BB392" i="20"/>
  <c r="BB376" i="20"/>
  <c r="BB468" i="20"/>
  <c r="BB383" i="20"/>
  <c r="BB438" i="20"/>
  <c r="BB288" i="20"/>
  <c r="BB342" i="20"/>
  <c r="BB362" i="20"/>
  <c r="BB480" i="20"/>
  <c r="BB382" i="20"/>
  <c r="BB365" i="20"/>
  <c r="BB341" i="20"/>
  <c r="BB401" i="20"/>
  <c r="BB364" i="20"/>
  <c r="BB299" i="20"/>
  <c r="BB410" i="20"/>
  <c r="BB394" i="20"/>
  <c r="BB379" i="20"/>
  <c r="BB409" i="20"/>
  <c r="BB367" i="20"/>
  <c r="BB413" i="20"/>
  <c r="BB386" i="20"/>
  <c r="BB472" i="20"/>
  <c r="BB402" i="20"/>
  <c r="BB346" i="20"/>
  <c r="BB446" i="20"/>
  <c r="BB403" i="20"/>
  <c r="BB450" i="20"/>
  <c r="BB222" i="20"/>
  <c r="BB395" i="20"/>
  <c r="BB322" i="20"/>
  <c r="BB475" i="20"/>
  <c r="BB372" i="20"/>
  <c r="BB318" i="20"/>
  <c r="BB368" i="20"/>
  <c r="BB345" i="20"/>
  <c r="BB414" i="20"/>
  <c r="BB206" i="20"/>
  <c r="BB388" i="20"/>
  <c r="BB350" i="20"/>
  <c r="BB276" i="20"/>
  <c r="BB270" i="20"/>
  <c r="BB242" i="20"/>
  <c r="BB282" i="20"/>
  <c r="BB310" i="20"/>
  <c r="BB459" i="20"/>
  <c r="BB285" i="20"/>
  <c r="BB278" i="20"/>
  <c r="BB257" i="20"/>
  <c r="BB230" i="20"/>
  <c r="BB476" i="20"/>
  <c r="BB428" i="20"/>
  <c r="BB391" i="20"/>
  <c r="BB315" i="20"/>
  <c r="BB461" i="20"/>
  <c r="BB387" i="20"/>
  <c r="BB406" i="20"/>
  <c r="BB238" i="20"/>
  <c r="BB303" i="20"/>
  <c r="BB246" i="20"/>
  <c r="BB405" i="20"/>
  <c r="BB284" i="20"/>
  <c r="BB455" i="20"/>
  <c r="BB423" i="20"/>
  <c r="BB352" i="20"/>
  <c r="BB279" i="20"/>
  <c r="BB356" i="20"/>
  <c r="BB209" i="20"/>
  <c r="BB258" i="20"/>
  <c r="BB219" i="20"/>
  <c r="BB250" i="20"/>
  <c r="BB262" i="20"/>
  <c r="BB291" i="20"/>
  <c r="BB313" i="20"/>
  <c r="BB220" i="20"/>
  <c r="BB483" i="20"/>
  <c r="BB266" i="20"/>
  <c r="BB431" i="20"/>
  <c r="BB433" i="20"/>
  <c r="BB465" i="20"/>
  <c r="BB353" i="20"/>
  <c r="BB479" i="20"/>
  <c r="BB233" i="20"/>
  <c r="BB269" i="20"/>
  <c r="BB384" i="20"/>
  <c r="BB236" i="20"/>
  <c r="BB307" i="20"/>
  <c r="BB218" i="20"/>
  <c r="BB217" i="20"/>
  <c r="BB309" i="20"/>
  <c r="BB355" i="20"/>
  <c r="BB421" i="20"/>
  <c r="BB268" i="20"/>
  <c r="BB354" i="20"/>
  <c r="BB360" i="20"/>
  <c r="BB411" i="20"/>
  <c r="BB314" i="20"/>
  <c r="BB202" i="20"/>
  <c r="BB239" i="20"/>
  <c r="BB374" i="20"/>
  <c r="BB274" i="20"/>
  <c r="BB208" i="20"/>
  <c r="BB267" i="20"/>
  <c r="BB265" i="20"/>
  <c r="BB370" i="20"/>
  <c r="BB280" i="20"/>
  <c r="BB264" i="20"/>
  <c r="BB212" i="20"/>
  <c r="BB381" i="20"/>
  <c r="BB216" i="20"/>
  <c r="BB336" i="20"/>
  <c r="BB333" i="20"/>
  <c r="BB478" i="20"/>
  <c r="BB248" i="20"/>
  <c r="BB471" i="20"/>
  <c r="BB344" i="20"/>
  <c r="BB348" i="20"/>
  <c r="BB296" i="20"/>
  <c r="BB366" i="20"/>
  <c r="BB302" i="20"/>
  <c r="BB287" i="20"/>
  <c r="BB305" i="20"/>
  <c r="BB221" i="20"/>
  <c r="BB240" i="20"/>
  <c r="BB289" i="20"/>
  <c r="BB462" i="20"/>
  <c r="BB361" i="20"/>
  <c r="BB407" i="20"/>
  <c r="BB249" i="20"/>
  <c r="BB337" i="20"/>
  <c r="BB272" i="20"/>
  <c r="BB369" i="20"/>
  <c r="BB281" i="20"/>
  <c r="BB273" i="20"/>
  <c r="BB271" i="20"/>
  <c r="BB205" i="20"/>
  <c r="BB223" i="20"/>
  <c r="BB473" i="20"/>
  <c r="BB275" i="20"/>
  <c r="BB290" i="20"/>
  <c r="BB295" i="20"/>
  <c r="BB245" i="20"/>
  <c r="BB224" i="20"/>
  <c r="BB231" i="20"/>
  <c r="BB226" i="20"/>
  <c r="BB251" i="20"/>
  <c r="BB363" i="20"/>
  <c r="BB329" i="20"/>
  <c r="BB488" i="20"/>
  <c r="BB347" i="20"/>
  <c r="BB448" i="20"/>
  <c r="BB312" i="20"/>
  <c r="BB420" i="20"/>
  <c r="BB298" i="20"/>
  <c r="BB373" i="20"/>
  <c r="BB378" i="20"/>
  <c r="BB294" i="20"/>
  <c r="BB241" i="20"/>
  <c r="BB463" i="20"/>
  <c r="BB397" i="20"/>
  <c r="BB304" i="20"/>
  <c r="BB260" i="20"/>
  <c r="BB335" i="20"/>
  <c r="BB203" i="20"/>
  <c r="BB213" i="20"/>
  <c r="BB424" i="20"/>
  <c r="BB292" i="20"/>
  <c r="BB328" i="20"/>
  <c r="BB326" i="20"/>
  <c r="BB254" i="20"/>
  <c r="BB324" i="20"/>
  <c r="BB317" i="20"/>
  <c r="BB404" i="20"/>
  <c r="BB458" i="20"/>
  <c r="BB332" i="20"/>
  <c r="BB417" i="20"/>
  <c r="BB426" i="20"/>
  <c r="BB243" i="20"/>
  <c r="BB466" i="20"/>
  <c r="BB308" i="20"/>
  <c r="BB235" i="20"/>
  <c r="BB498" i="20"/>
  <c r="BB416" i="20"/>
  <c r="BB430" i="20"/>
  <c r="BB232" i="20"/>
  <c r="BB408" i="20"/>
  <c r="BB418" i="20"/>
  <c r="BB334" i="20"/>
  <c r="BB323" i="20"/>
  <c r="BB252" i="20"/>
  <c r="BB339" i="20"/>
  <c r="BB343" i="20"/>
  <c r="BB456" i="20"/>
  <c r="BB261" i="20"/>
  <c r="BB214" i="20"/>
  <c r="BB293" i="20"/>
  <c r="BB207" i="20"/>
  <c r="BB253" i="20"/>
  <c r="BB316" i="20"/>
  <c r="BB327" i="20"/>
  <c r="BB464" i="20"/>
  <c r="BB393" i="20"/>
  <c r="BB283" i="20"/>
  <c r="BB210" i="20"/>
  <c r="BB311" i="20"/>
  <c r="BB320" i="20"/>
  <c r="BB259" i="20"/>
  <c r="BB470" i="20"/>
  <c r="BB419" i="20"/>
  <c r="BB338" i="20"/>
  <c r="BB493" i="20"/>
  <c r="BB301" i="20"/>
  <c r="BB225" i="20"/>
  <c r="BB422" i="20"/>
  <c r="BB486" i="20"/>
  <c r="BB454" i="20"/>
  <c r="BB491" i="20"/>
  <c r="BB319" i="20"/>
  <c r="BB244" i="20"/>
  <c r="BB460" i="20"/>
  <c r="BB484" i="20"/>
  <c r="BB494" i="20"/>
  <c r="BB449" i="20"/>
  <c r="BB469" i="20"/>
  <c r="BB412" i="20"/>
  <c r="BB256" i="20"/>
  <c r="BB425" i="20"/>
  <c r="BB474" i="20"/>
  <c r="BB492" i="20"/>
  <c r="BB490" i="20"/>
  <c r="BB444" i="20"/>
  <c r="BB211" i="20"/>
  <c r="BB229" i="20"/>
  <c r="BB481" i="20"/>
  <c r="BB489" i="20"/>
  <c r="BB330" i="20"/>
  <c r="BB441" i="20"/>
  <c r="BB451" i="20"/>
  <c r="BB442" i="20"/>
  <c r="BB447" i="20"/>
  <c r="BB385" i="20"/>
  <c r="BB453" i="20"/>
  <c r="BB300" i="20"/>
  <c r="BB499" i="20"/>
  <c r="BB495" i="20"/>
  <c r="BB443" i="20"/>
  <c r="BB439" i="20"/>
  <c r="BB255" i="20"/>
  <c r="BB331" i="20"/>
  <c r="BB227" i="20"/>
  <c r="BB436" i="20"/>
  <c r="BB440" i="20"/>
  <c r="BB500" i="20"/>
  <c r="BB477" i="20"/>
  <c r="BB325" i="20"/>
  <c r="BB377" i="20"/>
  <c r="BB487" i="20"/>
  <c r="BB351" i="20"/>
  <c r="BB204" i="20"/>
  <c r="BB434" i="20"/>
  <c r="BB497" i="20"/>
  <c r="BB485" i="20"/>
  <c r="BB277" i="20"/>
  <c r="BB359" i="20"/>
  <c r="BB496" i="20"/>
  <c r="BB297" i="20"/>
  <c r="BB432" i="20"/>
  <c r="BB482" i="20"/>
  <c r="BB400" i="20"/>
  <c r="BB389" i="20"/>
  <c r="BB247" i="20"/>
  <c r="BB398" i="20"/>
  <c r="BB321" i="20"/>
  <c r="BB435" i="20"/>
  <c r="BB340" i="20"/>
  <c r="BB452" i="20"/>
  <c r="BB215" i="20"/>
  <c r="BB130" i="20"/>
  <c r="BB101" i="20"/>
  <c r="BB40" i="20"/>
  <c r="BB152" i="20"/>
  <c r="BB150" i="20"/>
  <c r="BB176" i="20"/>
  <c r="BB189" i="20"/>
  <c r="BB67" i="20"/>
  <c r="BB117" i="20"/>
  <c r="BB57" i="20"/>
  <c r="BB48" i="20"/>
  <c r="BB58" i="20"/>
  <c r="BB106" i="20"/>
  <c r="BB121" i="20"/>
  <c r="BB140" i="20"/>
  <c r="BB109" i="20"/>
  <c r="BB107" i="20"/>
  <c r="BB21" i="20"/>
  <c r="BB167" i="20"/>
  <c r="BB25" i="20"/>
  <c r="BB24" i="20"/>
  <c r="BB90" i="20"/>
  <c r="BB127" i="20"/>
  <c r="BB108" i="20"/>
  <c r="BB105" i="20"/>
  <c r="BB185" i="20"/>
  <c r="BB139" i="20"/>
  <c r="BB144" i="20"/>
  <c r="BB94" i="20"/>
  <c r="BB37" i="20"/>
  <c r="BB158" i="20"/>
  <c r="BB17" i="20"/>
  <c r="BB72" i="20"/>
  <c r="BB191" i="20"/>
  <c r="BB6" i="20"/>
  <c r="BB153" i="20"/>
  <c r="BB16" i="20"/>
  <c r="BB104" i="20"/>
  <c r="BB55" i="20"/>
  <c r="BB27" i="20"/>
  <c r="BB50" i="20"/>
  <c r="BB79" i="20"/>
  <c r="BB154" i="20"/>
  <c r="BB71" i="20"/>
  <c r="BB66" i="20"/>
  <c r="BB172" i="20"/>
  <c r="BB120" i="20"/>
  <c r="BB148" i="20"/>
  <c r="BB81" i="20"/>
  <c r="BB198" i="20"/>
  <c r="BB135" i="20"/>
  <c r="BB76" i="20"/>
  <c r="BB181" i="20"/>
  <c r="BB171" i="20"/>
  <c r="BB157" i="20"/>
  <c r="BB193" i="20"/>
  <c r="BB132" i="20"/>
  <c r="BB102" i="20"/>
  <c r="BB59" i="20"/>
  <c r="BB179" i="20"/>
  <c r="BB188" i="20"/>
  <c r="BB197" i="20"/>
  <c r="BB126" i="20"/>
  <c r="BB64" i="20"/>
  <c r="BB8" i="20"/>
  <c r="BB33" i="20"/>
  <c r="BB47" i="20"/>
  <c r="BB60" i="20"/>
  <c r="BB124" i="20"/>
  <c r="BB168" i="20"/>
  <c r="BB54" i="20"/>
  <c r="BB10" i="20"/>
  <c r="BB136" i="20"/>
  <c r="BB82" i="20"/>
  <c r="BB20" i="20"/>
  <c r="BB92" i="20"/>
  <c r="BB85" i="20"/>
  <c r="BB74" i="20"/>
  <c r="BB41" i="20"/>
  <c r="BB45" i="20"/>
  <c r="BB23" i="20"/>
  <c r="BB162" i="20"/>
  <c r="BB19" i="20"/>
  <c r="BB115" i="20"/>
  <c r="BB133" i="20"/>
  <c r="BB99" i="20"/>
  <c r="BB190" i="20"/>
  <c r="BB83" i="20"/>
  <c r="BB112" i="20"/>
  <c r="BB142" i="20"/>
  <c r="BB110" i="20"/>
  <c r="BB165" i="20"/>
  <c r="BB143" i="20"/>
  <c r="BB170" i="20"/>
  <c r="BB164" i="20"/>
  <c r="BB173" i="20"/>
  <c r="BB70" i="20"/>
  <c r="BB12" i="20"/>
  <c r="BB122" i="20"/>
  <c r="BB88" i="20"/>
  <c r="BB129" i="20"/>
  <c r="BB174" i="20"/>
  <c r="BB187" i="20"/>
  <c r="BB68" i="20"/>
  <c r="BB194" i="20"/>
  <c r="BB31" i="20"/>
  <c r="BB123" i="20"/>
  <c r="BB97" i="20"/>
  <c r="BB169" i="20"/>
  <c r="BB11" i="20"/>
  <c r="BB100" i="20"/>
  <c r="BB75" i="20"/>
  <c r="BB119" i="20"/>
  <c r="BB186" i="20"/>
  <c r="BB43" i="20"/>
  <c r="BB18" i="20"/>
  <c r="BB196" i="20"/>
  <c r="BB30" i="20"/>
  <c r="BB147" i="20"/>
  <c r="BB103" i="20"/>
  <c r="BB175" i="20"/>
  <c r="BB93" i="20"/>
  <c r="BB42" i="20"/>
  <c r="BB80" i="20"/>
  <c r="BB84" i="20"/>
  <c r="BB14" i="20"/>
  <c r="BB78" i="20"/>
  <c r="BB15" i="20"/>
  <c r="BB32" i="20"/>
  <c r="BB183" i="20"/>
  <c r="BB22" i="20"/>
  <c r="BB182" i="20"/>
  <c r="BB111" i="20"/>
  <c r="BB96" i="20"/>
  <c r="BB28" i="20"/>
  <c r="BB184" i="20"/>
  <c r="BB155" i="20"/>
  <c r="BB7" i="20"/>
  <c r="BB13" i="20"/>
  <c r="BB89" i="20"/>
  <c r="BB44" i="20"/>
  <c r="BB69" i="20"/>
  <c r="BB77" i="20"/>
  <c r="BB138" i="20"/>
  <c r="BB199" i="20"/>
  <c r="BB29" i="20"/>
  <c r="BB63" i="20"/>
  <c r="BB49" i="20"/>
  <c r="BB38" i="20"/>
  <c r="BB9" i="20"/>
  <c r="BB177" i="20"/>
  <c r="BB159" i="20"/>
  <c r="BB160" i="20"/>
  <c r="BB65" i="20"/>
  <c r="BB91" i="20"/>
  <c r="BB137" i="20"/>
  <c r="BB125" i="20"/>
  <c r="BB113" i="20"/>
  <c r="BB131" i="20"/>
  <c r="BB161" i="20"/>
  <c r="BB34" i="20"/>
  <c r="BB116" i="20"/>
  <c r="BB95" i="20"/>
  <c r="BB46" i="20"/>
  <c r="BB195" i="20"/>
  <c r="BB180" i="20"/>
  <c r="BB166" i="20"/>
  <c r="BB178" i="20"/>
  <c r="BB62" i="20"/>
  <c r="BB114" i="20"/>
  <c r="BB36" i="20"/>
  <c r="BB87" i="20"/>
  <c r="BB52" i="20"/>
  <c r="BB151" i="20"/>
  <c r="BB51" i="20"/>
  <c r="BB141" i="20"/>
  <c r="BB35" i="20"/>
  <c r="BB26" i="20"/>
  <c r="BB98" i="20"/>
  <c r="BB146" i="20"/>
  <c r="BB149" i="20"/>
  <c r="BB56" i="20"/>
  <c r="BB128" i="20"/>
  <c r="BB192" i="20"/>
  <c r="BB73" i="20"/>
  <c r="BB39" i="20"/>
  <c r="BB61" i="20"/>
  <c r="BB86" i="20"/>
  <c r="BB145" i="20"/>
  <c r="BB53" i="20"/>
  <c r="BB163" i="20"/>
  <c r="BB118" i="20"/>
  <c r="BB134" i="20"/>
  <c r="BB156" i="20"/>
  <c r="BC4" i="20" l="1"/>
  <c r="BC201" i="20"/>
  <c r="BC459" i="20"/>
  <c r="BC445" i="20"/>
  <c r="BC427" i="20"/>
  <c r="BC348" i="20"/>
  <c r="BC356" i="20"/>
  <c r="BC259" i="20"/>
  <c r="BC206" i="20"/>
  <c r="BC220" i="20"/>
  <c r="BC360" i="20"/>
  <c r="BC233" i="20"/>
  <c r="BC491" i="20"/>
  <c r="BC479" i="20"/>
  <c r="BC358" i="20"/>
  <c r="BC305" i="20"/>
  <c r="BC494" i="20"/>
  <c r="BC405" i="20"/>
  <c r="BC310" i="20"/>
  <c r="BC374" i="20"/>
  <c r="BC386" i="20"/>
  <c r="BC394" i="20"/>
  <c r="BC202" i="20"/>
  <c r="BC292" i="20"/>
  <c r="BC350" i="20"/>
  <c r="BC306" i="20"/>
  <c r="BC379" i="20"/>
  <c r="BC487" i="20"/>
  <c r="BC475" i="20"/>
  <c r="BC304" i="20"/>
  <c r="BC476" i="20"/>
  <c r="BC364" i="20"/>
  <c r="BC415" i="20"/>
  <c r="BC423" i="20"/>
  <c r="BC247" i="20"/>
  <c r="BC255" i="20"/>
  <c r="BC210" i="20"/>
  <c r="BC274" i="20"/>
  <c r="BC387" i="20"/>
  <c r="BC283" i="20"/>
  <c r="BC328" i="20"/>
  <c r="BC213" i="20"/>
  <c r="BC390" i="20"/>
  <c r="BC480" i="20"/>
  <c r="BC417" i="20"/>
  <c r="BC433" i="20"/>
  <c r="BC407" i="20"/>
  <c r="BC388" i="20"/>
  <c r="BC414" i="20"/>
  <c r="BC399" i="20"/>
  <c r="BC270" i="20"/>
  <c r="BC383" i="20"/>
  <c r="BC391" i="20"/>
  <c r="BC402" i="20"/>
  <c r="BC483" i="20"/>
  <c r="BC406" i="20"/>
  <c r="BC467" i="20"/>
  <c r="BC409" i="20"/>
  <c r="BC439" i="20"/>
  <c r="BC344" i="20"/>
  <c r="BC437" i="20"/>
  <c r="BC339" i="20"/>
  <c r="BC370" i="20"/>
  <c r="BC352" i="20"/>
  <c r="BC322" i="20"/>
  <c r="BC288" i="20"/>
  <c r="BC419" i="20"/>
  <c r="BC396" i="20"/>
  <c r="BC486" i="20"/>
  <c r="BC242" i="20"/>
  <c r="BC498" i="20"/>
  <c r="BC375" i="20"/>
  <c r="BC354" i="20"/>
  <c r="BC492" i="20"/>
  <c r="BC422" i="20"/>
  <c r="BC435" i="20"/>
  <c r="BC444" i="20"/>
  <c r="BC278" i="20"/>
  <c r="BC230" i="20"/>
  <c r="BC395" i="20"/>
  <c r="BC420" i="20"/>
  <c r="BC314" i="20"/>
  <c r="BC286" i="20"/>
  <c r="BC298" i="20"/>
  <c r="BC450" i="20"/>
  <c r="BC371" i="20"/>
  <c r="BC442" i="20"/>
  <c r="BC258" i="20"/>
  <c r="BC284" i="20"/>
  <c r="BC248" i="20"/>
  <c r="BC332" i="20"/>
  <c r="BC401" i="20"/>
  <c r="BC250" i="20"/>
  <c r="BC280" i="20"/>
  <c r="BC221" i="20"/>
  <c r="BC343" i="20"/>
  <c r="BC341" i="20"/>
  <c r="BC203" i="20"/>
  <c r="BC254" i="20"/>
  <c r="BC329" i="20"/>
  <c r="BC464" i="20"/>
  <c r="BC366" i="20"/>
  <c r="BC264" i="20"/>
  <c r="BC226" i="20"/>
  <c r="BC240" i="20"/>
  <c r="BC392" i="20"/>
  <c r="BC335" i="20"/>
  <c r="BC455" i="20"/>
  <c r="BC228" i="20"/>
  <c r="BC227" i="20"/>
  <c r="BC200" i="20"/>
  <c r="BC287" i="20"/>
  <c r="BC308" i="20"/>
  <c r="BC239" i="20"/>
  <c r="BC262" i="20"/>
  <c r="BC376" i="20"/>
  <c r="BC211" i="20"/>
  <c r="BC261" i="20"/>
  <c r="BC373" i="20"/>
  <c r="BC490" i="20"/>
  <c r="BC367" i="20"/>
  <c r="BC301" i="20"/>
  <c r="BC424" i="20"/>
  <c r="BC380" i="20"/>
  <c r="BC309" i="20"/>
  <c r="BC244" i="20"/>
  <c r="BC237" i="20"/>
  <c r="BC345" i="20"/>
  <c r="BC216" i="20"/>
  <c r="BC276" i="20"/>
  <c r="BC268" i="20"/>
  <c r="BC474" i="20"/>
  <c r="BC249" i="20"/>
  <c r="BC499" i="20"/>
  <c r="BC224" i="20"/>
  <c r="BC384" i="20"/>
  <c r="BC271" i="20"/>
  <c r="BC338" i="20"/>
  <c r="BC204" i="20"/>
  <c r="BC246" i="20"/>
  <c r="BC238" i="20"/>
  <c r="BC294" i="20"/>
  <c r="BC432" i="20"/>
  <c r="BC243" i="20"/>
  <c r="BC209" i="20"/>
  <c r="BC208" i="20"/>
  <c r="BC217" i="20"/>
  <c r="BC275" i="20"/>
  <c r="BC471" i="20"/>
  <c r="BC267" i="20"/>
  <c r="BC411" i="20"/>
  <c r="BC362" i="20"/>
  <c r="BC214" i="20"/>
  <c r="BC495" i="20"/>
  <c r="BC218" i="20"/>
  <c r="BC234" i="20"/>
  <c r="BC277" i="20"/>
  <c r="BC281" i="20"/>
  <c r="BC463" i="20"/>
  <c r="BC452" i="20"/>
  <c r="BC342" i="20"/>
  <c r="BC378" i="20"/>
  <c r="BC316" i="20"/>
  <c r="BC289" i="20"/>
  <c r="BC212" i="20"/>
  <c r="BC312" i="20"/>
  <c r="BC400" i="20"/>
  <c r="BC241" i="20"/>
  <c r="BC413" i="20"/>
  <c r="BC428" i="20"/>
  <c r="BC472" i="20"/>
  <c r="BC446" i="20"/>
  <c r="BC333" i="20"/>
  <c r="BC320" i="20"/>
  <c r="BC222" i="20"/>
  <c r="BC355" i="20"/>
  <c r="BC359" i="20"/>
  <c r="BC337" i="20"/>
  <c r="BC382" i="20"/>
  <c r="BC231" i="20"/>
  <c r="BC296" i="20"/>
  <c r="BC346" i="20"/>
  <c r="BC290" i="20"/>
  <c r="BC357" i="20"/>
  <c r="BC269" i="20"/>
  <c r="BC311" i="20"/>
  <c r="BC229" i="20"/>
  <c r="BC465" i="20"/>
  <c r="BC404" i="20"/>
  <c r="BC408" i="20"/>
  <c r="BC317" i="20"/>
  <c r="BC327" i="20"/>
  <c r="BC225" i="20"/>
  <c r="BC313" i="20"/>
  <c r="BC429" i="20"/>
  <c r="BC232" i="20"/>
  <c r="BC473" i="20"/>
  <c r="BC393" i="20"/>
  <c r="BC265" i="20"/>
  <c r="BC403" i="20"/>
  <c r="BC251" i="20"/>
  <c r="BC263" i="20"/>
  <c r="BC323" i="20"/>
  <c r="BC488" i="20"/>
  <c r="BC349" i="20"/>
  <c r="BC257" i="20"/>
  <c r="BC398" i="20"/>
  <c r="BC410" i="20"/>
  <c r="BC297" i="20"/>
  <c r="BC331" i="20"/>
  <c r="BC282" i="20"/>
  <c r="BC299" i="20"/>
  <c r="BC477" i="20"/>
  <c r="BC252" i="20"/>
  <c r="BC453" i="20"/>
  <c r="BC497" i="20"/>
  <c r="BC256" i="20"/>
  <c r="BC318" i="20"/>
  <c r="BC434" i="20"/>
  <c r="BC235" i="20"/>
  <c r="BC441" i="20"/>
  <c r="BC365" i="20"/>
  <c r="BC325" i="20"/>
  <c r="BC245" i="20"/>
  <c r="BC291" i="20"/>
  <c r="BC389" i="20"/>
  <c r="BC482" i="20"/>
  <c r="BC440" i="20"/>
  <c r="BC466" i="20"/>
  <c r="BC205" i="20"/>
  <c r="BC303" i="20"/>
  <c r="BC443" i="20"/>
  <c r="BC470" i="20"/>
  <c r="BC461" i="20"/>
  <c r="BC436" i="20"/>
  <c r="BC496" i="20"/>
  <c r="BC272" i="20"/>
  <c r="BC334" i="20"/>
  <c r="BC315" i="20"/>
  <c r="BC481" i="20"/>
  <c r="BC385" i="20"/>
  <c r="BC347" i="20"/>
  <c r="BC457" i="20"/>
  <c r="BC353" i="20"/>
  <c r="BC458" i="20"/>
  <c r="BC485" i="20"/>
  <c r="BC451" i="20"/>
  <c r="BC418" i="20"/>
  <c r="BC324" i="20"/>
  <c r="BC300" i="20"/>
  <c r="BC416" i="20"/>
  <c r="BC336" i="20"/>
  <c r="BC236" i="20"/>
  <c r="BC377" i="20"/>
  <c r="BC285" i="20"/>
  <c r="BC207" i="20"/>
  <c r="BC478" i="20"/>
  <c r="BC430" i="20"/>
  <c r="BC493" i="20"/>
  <c r="BC340" i="20"/>
  <c r="BC456" i="20"/>
  <c r="BC449" i="20"/>
  <c r="BC319" i="20"/>
  <c r="BC397" i="20"/>
  <c r="BC468" i="20"/>
  <c r="BC469" i="20"/>
  <c r="BC326" i="20"/>
  <c r="BC266" i="20"/>
  <c r="BC363" i="20"/>
  <c r="BC421" i="20"/>
  <c r="BC273" i="20"/>
  <c r="BC351" i="20"/>
  <c r="BC223" i="20"/>
  <c r="BC302" i="20"/>
  <c r="BC412" i="20"/>
  <c r="BC448" i="20"/>
  <c r="BC462" i="20"/>
  <c r="BC295" i="20"/>
  <c r="BC447" i="20"/>
  <c r="BC460" i="20"/>
  <c r="BC253" i="20"/>
  <c r="BC260" i="20"/>
  <c r="BC425" i="20"/>
  <c r="BC438" i="20"/>
  <c r="BC330" i="20"/>
  <c r="BC500" i="20"/>
  <c r="BC381" i="20"/>
  <c r="BC361" i="20"/>
  <c r="BC489" i="20"/>
  <c r="BC307" i="20"/>
  <c r="BC219" i="20"/>
  <c r="BC369" i="20"/>
  <c r="BC321" i="20"/>
  <c r="BC293" i="20"/>
  <c r="BC454" i="20"/>
  <c r="BC279" i="20"/>
  <c r="BC372" i="20"/>
  <c r="BC426" i="20"/>
  <c r="BC484" i="20"/>
  <c r="BC368" i="20"/>
  <c r="BC431" i="20"/>
  <c r="BC215" i="20"/>
  <c r="BC86" i="20"/>
  <c r="BC50" i="20"/>
  <c r="BC63" i="20"/>
  <c r="BC82" i="20"/>
  <c r="BC165" i="20"/>
  <c r="BC171" i="20"/>
  <c r="BC22" i="20"/>
  <c r="BC184" i="20"/>
  <c r="BC92" i="20"/>
  <c r="BC27" i="20"/>
  <c r="BC76" i="20"/>
  <c r="BC18" i="20"/>
  <c r="BC160" i="20"/>
  <c r="BC173" i="20"/>
  <c r="BC12" i="20"/>
  <c r="BC41" i="20"/>
  <c r="BC94" i="20"/>
  <c r="BC97" i="20"/>
  <c r="BC24" i="20"/>
  <c r="BC159" i="20"/>
  <c r="BC181" i="20"/>
  <c r="BC39" i="20"/>
  <c r="BC95" i="20"/>
  <c r="BC74" i="20"/>
  <c r="BC117" i="20"/>
  <c r="BC59" i="20"/>
  <c r="BC101" i="20"/>
  <c r="BC199" i="20"/>
  <c r="BC93" i="20"/>
  <c r="BC111" i="20"/>
  <c r="BC98" i="20"/>
  <c r="BC188" i="20"/>
  <c r="BC107" i="20"/>
  <c r="BC157" i="20"/>
  <c r="BC51" i="20"/>
  <c r="BC72" i="20"/>
  <c r="BC47" i="20"/>
  <c r="BC149" i="20"/>
  <c r="BC31" i="20"/>
  <c r="BC191" i="20"/>
  <c r="BC108" i="20"/>
  <c r="BC35" i="20"/>
  <c r="BC106" i="20"/>
  <c r="BC146" i="20"/>
  <c r="BC32" i="20"/>
  <c r="BC9" i="20"/>
  <c r="BC179" i="20"/>
  <c r="BC104" i="20"/>
  <c r="BC195" i="20"/>
  <c r="BC89" i="20"/>
  <c r="BC113" i="20"/>
  <c r="BC14" i="20"/>
  <c r="BC88" i="20"/>
  <c r="BC65" i="20"/>
  <c r="BC124" i="20"/>
  <c r="BC125" i="20"/>
  <c r="BC8" i="20"/>
  <c r="BC28" i="20"/>
  <c r="BC190" i="20"/>
  <c r="BC134" i="20"/>
  <c r="BC81" i="20"/>
  <c r="BC118" i="20"/>
  <c r="BC123" i="20"/>
  <c r="BC144" i="20"/>
  <c r="BC130" i="20"/>
  <c r="BC13" i="20"/>
  <c r="BC46" i="20"/>
  <c r="BC116" i="20"/>
  <c r="BC169" i="20"/>
  <c r="BC87" i="20"/>
  <c r="BC53" i="20"/>
  <c r="BC75" i="20"/>
  <c r="BC10" i="20"/>
  <c r="BC20" i="20"/>
  <c r="BC164" i="20"/>
  <c r="BC99" i="20"/>
  <c r="BC168" i="20"/>
  <c r="BC62" i="20"/>
  <c r="BC26" i="20"/>
  <c r="BC161" i="20"/>
  <c r="BC16" i="20"/>
  <c r="BC15" i="20"/>
  <c r="BC136" i="20"/>
  <c r="BC83" i="20"/>
  <c r="BC132" i="20"/>
  <c r="BC170" i="20"/>
  <c r="BC80" i="20"/>
  <c r="BC176" i="20"/>
  <c r="BC122" i="20"/>
  <c r="BC42" i="20"/>
  <c r="BC189" i="20"/>
  <c r="BC7" i="20"/>
  <c r="BC105" i="20"/>
  <c r="BC29" i="20"/>
  <c r="BC25" i="20"/>
  <c r="BC44" i="20"/>
  <c r="BC96" i="20"/>
  <c r="BC115" i="20"/>
  <c r="BC48" i="20"/>
  <c r="BC30" i="20"/>
  <c r="BC55" i="20"/>
  <c r="BC17" i="20"/>
  <c r="BC61" i="20"/>
  <c r="BC56" i="20"/>
  <c r="BC177" i="20"/>
  <c r="BC198" i="20"/>
  <c r="BC152" i="20"/>
  <c r="BC11" i="20"/>
  <c r="BC145" i="20"/>
  <c r="BC33" i="20"/>
  <c r="BC180" i="20"/>
  <c r="BC109" i="20"/>
  <c r="BC142" i="20"/>
  <c r="BC150" i="20"/>
  <c r="BC174" i="20"/>
  <c r="BC154" i="20"/>
  <c r="BC139" i="20"/>
  <c r="BC129" i="20"/>
  <c r="BC162" i="20"/>
  <c r="BC133" i="20"/>
  <c r="BC77" i="20"/>
  <c r="BC163" i="20"/>
  <c r="BC91" i="20"/>
  <c r="BC182" i="20"/>
  <c r="BC68" i="20"/>
  <c r="BC120" i="20"/>
  <c r="BC178" i="20"/>
  <c r="BC158" i="20"/>
  <c r="BC100" i="20"/>
  <c r="BC70" i="20"/>
  <c r="BC131" i="20"/>
  <c r="BC78" i="20"/>
  <c r="BC194" i="20"/>
  <c r="BC66" i="20"/>
  <c r="BC148" i="20"/>
  <c r="BC128" i="20"/>
  <c r="BC36" i="20"/>
  <c r="BC40" i="20"/>
  <c r="BC57" i="20"/>
  <c r="BC187" i="20"/>
  <c r="BC85" i="20"/>
  <c r="BC103" i="20"/>
  <c r="BC21" i="20"/>
  <c r="BC147" i="20"/>
  <c r="BC119" i="20"/>
  <c r="BC185" i="20"/>
  <c r="BC166" i="20"/>
  <c r="BC45" i="20"/>
  <c r="BC196" i="20"/>
  <c r="BC172" i="20"/>
  <c r="BC121" i="20"/>
  <c r="BC84" i="20"/>
  <c r="BC156" i="20"/>
  <c r="BC127" i="20"/>
  <c r="BC69" i="20"/>
  <c r="BC54" i="20"/>
  <c r="BC52" i="20"/>
  <c r="BC34" i="20"/>
  <c r="BC126" i="20"/>
  <c r="BC141" i="20"/>
  <c r="BC167" i="20"/>
  <c r="BC175" i="20"/>
  <c r="BC197" i="20"/>
  <c r="BC138" i="20"/>
  <c r="BC183" i="20"/>
  <c r="BC49" i="20"/>
  <c r="BC58" i="20"/>
  <c r="BC143" i="20"/>
  <c r="BC60" i="20"/>
  <c r="BC90" i="20"/>
  <c r="BC19" i="20"/>
  <c r="BC186" i="20"/>
  <c r="BC38" i="20"/>
  <c r="BC37" i="20"/>
  <c r="BC79" i="20"/>
  <c r="BC23" i="20"/>
  <c r="BC6" i="20"/>
  <c r="BC64" i="20"/>
  <c r="BC43" i="20"/>
  <c r="BC73" i="20"/>
  <c r="BC151" i="20"/>
  <c r="BC140" i="20"/>
  <c r="BC112" i="20"/>
  <c r="BC110" i="20"/>
  <c r="BC155" i="20"/>
  <c r="BC135" i="20"/>
  <c r="BC67" i="20"/>
  <c r="BC102" i="20"/>
  <c r="BC192" i="20"/>
  <c r="BC71" i="20"/>
  <c r="BC153" i="20"/>
  <c r="BC114" i="20"/>
  <c r="BC193" i="20"/>
  <c r="BC137" i="20"/>
  <c r="BD4" i="20" l="1"/>
  <c r="BD201" i="20"/>
  <c r="BD403" i="20"/>
  <c r="BD437" i="20"/>
  <c r="BD467" i="20"/>
  <c r="BD433" i="20"/>
  <c r="BD352" i="20"/>
  <c r="BD410" i="20"/>
  <c r="BD416" i="20"/>
  <c r="BD228" i="20"/>
  <c r="BD383" i="20"/>
  <c r="BD297" i="20"/>
  <c r="BD260" i="20"/>
  <c r="BD234" i="20"/>
  <c r="BD351" i="20"/>
  <c r="BD465" i="20"/>
  <c r="BD367" i="20"/>
  <c r="BD412" i="20"/>
  <c r="BD247" i="20"/>
  <c r="BD389" i="20"/>
  <c r="BD256" i="20"/>
  <c r="BD364" i="20"/>
  <c r="BD392" i="20"/>
  <c r="BD276" i="20"/>
  <c r="BD203" i="20"/>
  <c r="BD457" i="20"/>
  <c r="BD427" i="20"/>
  <c r="BD439" i="20"/>
  <c r="BD407" i="20"/>
  <c r="BD435" i="20"/>
  <c r="BD405" i="20"/>
  <c r="BD422" i="20"/>
  <c r="BD369" i="20"/>
  <c r="BD396" i="20"/>
  <c r="BD385" i="20"/>
  <c r="BD384" i="20"/>
  <c r="BD315" i="20"/>
  <c r="BD344" i="20"/>
  <c r="BD303" i="20"/>
  <c r="BD357" i="20"/>
  <c r="BD326" i="20"/>
  <c r="BD220" i="20"/>
  <c r="BD267" i="20"/>
  <c r="BD460" i="20"/>
  <c r="BD380" i="20"/>
  <c r="BD409" i="20"/>
  <c r="BD404" i="20"/>
  <c r="BD475" i="20"/>
  <c r="BD319" i="20"/>
  <c r="BD332" i="20"/>
  <c r="BD325" i="20"/>
  <c r="BD292" i="20"/>
  <c r="BD311" i="20"/>
  <c r="BD391" i="20"/>
  <c r="BD419" i="20"/>
  <c r="BD345" i="20"/>
  <c r="BD387" i="20"/>
  <c r="BD449" i="20"/>
  <c r="BD323" i="20"/>
  <c r="BD298" i="20"/>
  <c r="BD349" i="20"/>
  <c r="BD224" i="20"/>
  <c r="BD356" i="20"/>
  <c r="BD353" i="20"/>
  <c r="BD212" i="20"/>
  <c r="BD360" i="20"/>
  <c r="BD381" i="20"/>
  <c r="BD456" i="20"/>
  <c r="BD347" i="20"/>
  <c r="BD310" i="20"/>
  <c r="BD395" i="20"/>
  <c r="BD263" i="20"/>
  <c r="BD388" i="20"/>
  <c r="BD252" i="20"/>
  <c r="BD268" i="20"/>
  <c r="BD271" i="20"/>
  <c r="BD464" i="20"/>
  <c r="BD309" i="20"/>
  <c r="BD479" i="20"/>
  <c r="BD348" i="20"/>
  <c r="BD363" i="20"/>
  <c r="BD283" i="20"/>
  <c r="BD307" i="20"/>
  <c r="BD379" i="20"/>
  <c r="BD318" i="20"/>
  <c r="BD299" i="20"/>
  <c r="BD294" i="20"/>
  <c r="BD314" i="20"/>
  <c r="BD288" i="20"/>
  <c r="BD408" i="20"/>
  <c r="BD305" i="20"/>
  <c r="BD308" i="20"/>
  <c r="BD277" i="20"/>
  <c r="BD278" i="20"/>
  <c r="BD328" i="20"/>
  <c r="BD243" i="20"/>
  <c r="BD471" i="20"/>
  <c r="BD368" i="20"/>
  <c r="BD216" i="20"/>
  <c r="BD233" i="20"/>
  <c r="BD281" i="20"/>
  <c r="BD284" i="20"/>
  <c r="BD301" i="20"/>
  <c r="BD222" i="20"/>
  <c r="BD249" i="20"/>
  <c r="BD239" i="20"/>
  <c r="BD242" i="20"/>
  <c r="BD448" i="20"/>
  <c r="BD246" i="20"/>
  <c r="BD327" i="20"/>
  <c r="BD359" i="20"/>
  <c r="BD399" i="20"/>
  <c r="BD313" i="20"/>
  <c r="BD254" i="20"/>
  <c r="BD214" i="20"/>
  <c r="BD255" i="20"/>
  <c r="BD204" i="20"/>
  <c r="BD217" i="20"/>
  <c r="BD231" i="20"/>
  <c r="BD237" i="20"/>
  <c r="BD496" i="20"/>
  <c r="BD282" i="20"/>
  <c r="BD423" i="20"/>
  <c r="BD293" i="20"/>
  <c r="BD245" i="20"/>
  <c r="BD290" i="20"/>
  <c r="BD366" i="20"/>
  <c r="BD286" i="20"/>
  <c r="BD262" i="20"/>
  <c r="BD336" i="20"/>
  <c r="BD397" i="20"/>
  <c r="BD238" i="20"/>
  <c r="BD218" i="20"/>
  <c r="BD430" i="20"/>
  <c r="BD306" i="20"/>
  <c r="BD452" i="20"/>
  <c r="BD484" i="20"/>
  <c r="BD375" i="20"/>
  <c r="BD466" i="20"/>
  <c r="BD376" i="20"/>
  <c r="BD235" i="20"/>
  <c r="BD279" i="20"/>
  <c r="BD373" i="20"/>
  <c r="BD355" i="20"/>
  <c r="BD236" i="20"/>
  <c r="BD205" i="20"/>
  <c r="BD269" i="20"/>
  <c r="BD209" i="20"/>
  <c r="BD273" i="20"/>
  <c r="BD461" i="20"/>
  <c r="BD372" i="20"/>
  <c r="BD393" i="20"/>
  <c r="BD365" i="20"/>
  <c r="BD321" i="20"/>
  <c r="BD248" i="20"/>
  <c r="BD257" i="20"/>
  <c r="BD227" i="20"/>
  <c r="BD280" i="20"/>
  <c r="BD322" i="20"/>
  <c r="BD386" i="20"/>
  <c r="BD317" i="20"/>
  <c r="BD296" i="20"/>
  <c r="BD334" i="20"/>
  <c r="BD261" i="20"/>
  <c r="BD229" i="20"/>
  <c r="BD350" i="20"/>
  <c r="BD361" i="20"/>
  <c r="BD401" i="20"/>
  <c r="BD272" i="20"/>
  <c r="BD219" i="20"/>
  <c r="BD240" i="20"/>
  <c r="BD444" i="20"/>
  <c r="BD371" i="20"/>
  <c r="BD274" i="20"/>
  <c r="BD221" i="20"/>
  <c r="BD226" i="20"/>
  <c r="BD453" i="20"/>
  <c r="BD264" i="20"/>
  <c r="BD474" i="20"/>
  <c r="BD324" i="20"/>
  <c r="BD481" i="20"/>
  <c r="BD429" i="20"/>
  <c r="BD340" i="20"/>
  <c r="BD335" i="20"/>
  <c r="BD377" i="20"/>
  <c r="BD211" i="20"/>
  <c r="BD339" i="20"/>
  <c r="BD463" i="20"/>
  <c r="BD329" i="20"/>
  <c r="BD208" i="20"/>
  <c r="BD259" i="20"/>
  <c r="BD287" i="20"/>
  <c r="BD253" i="20"/>
  <c r="BD289" i="20"/>
  <c r="BD400" i="20"/>
  <c r="BD244" i="20"/>
  <c r="BD213" i="20"/>
  <c r="BD420" i="20"/>
  <c r="BD469" i="20"/>
  <c r="BD341" i="20"/>
  <c r="BD232" i="20"/>
  <c r="BD202" i="20"/>
  <c r="BD331" i="20"/>
  <c r="BD265" i="20"/>
  <c r="BD304" i="20"/>
  <c r="BD494" i="20"/>
  <c r="BD431" i="20"/>
  <c r="BD370" i="20"/>
  <c r="BD200" i="20"/>
  <c r="BD291" i="20"/>
  <c r="BD295" i="20"/>
  <c r="BD338" i="20"/>
  <c r="BD258" i="20"/>
  <c r="BD302" i="20"/>
  <c r="BD266" i="20"/>
  <c r="BD473" i="20"/>
  <c r="BD477" i="20"/>
  <c r="BD482" i="20"/>
  <c r="BD285" i="20"/>
  <c r="BD480" i="20"/>
  <c r="BD251" i="20"/>
  <c r="BD450" i="20"/>
  <c r="BD445" i="20"/>
  <c r="BD486" i="20"/>
  <c r="BD491" i="20"/>
  <c r="BD275" i="20"/>
  <c r="BD489" i="20"/>
  <c r="BD425" i="20"/>
  <c r="BD485" i="20"/>
  <c r="BD443" i="20"/>
  <c r="BD492" i="20"/>
  <c r="BD337" i="20"/>
  <c r="BD499" i="20"/>
  <c r="BD418" i="20"/>
  <c r="BD415" i="20"/>
  <c r="BD346" i="20"/>
  <c r="BD300" i="20"/>
  <c r="BD451" i="20"/>
  <c r="BD225" i="20"/>
  <c r="BD495" i="20"/>
  <c r="BD354" i="20"/>
  <c r="BD432" i="20"/>
  <c r="BD426" i="20"/>
  <c r="BD358" i="20"/>
  <c r="BD462" i="20"/>
  <c r="BD207" i="20"/>
  <c r="BD270" i="20"/>
  <c r="BD414" i="20"/>
  <c r="BD382" i="20"/>
  <c r="BD459" i="20"/>
  <c r="BD438" i="20"/>
  <c r="BD333" i="20"/>
  <c r="BD413" i="20"/>
  <c r="BD442" i="20"/>
  <c r="BD378" i="20"/>
  <c r="BD478" i="20"/>
  <c r="BD446" i="20"/>
  <c r="BD498" i="20"/>
  <c r="BD447" i="20"/>
  <c r="BD493" i="20"/>
  <c r="BD468" i="20"/>
  <c r="BD472" i="20"/>
  <c r="BD411" i="20"/>
  <c r="BD497" i="20"/>
  <c r="BD436" i="20"/>
  <c r="BD362" i="20"/>
  <c r="BD320" i="20"/>
  <c r="BD206" i="20"/>
  <c r="BD490" i="20"/>
  <c r="BD406" i="20"/>
  <c r="BD402" i="20"/>
  <c r="BD434" i="20"/>
  <c r="BD476" i="20"/>
  <c r="BD342" i="20"/>
  <c r="BD250" i="20"/>
  <c r="BD398" i="20"/>
  <c r="BD428" i="20"/>
  <c r="BD241" i="20"/>
  <c r="BD390" i="20"/>
  <c r="BD417" i="20"/>
  <c r="BD454" i="20"/>
  <c r="BD458" i="20"/>
  <c r="BD230" i="20"/>
  <c r="BD424" i="20"/>
  <c r="BD487" i="20"/>
  <c r="BD470" i="20"/>
  <c r="BD374" i="20"/>
  <c r="BD330" i="20"/>
  <c r="BD441" i="20"/>
  <c r="BD421" i="20"/>
  <c r="BD316" i="20"/>
  <c r="BD394" i="20"/>
  <c r="BD223" i="20"/>
  <c r="BD483" i="20"/>
  <c r="BD343" i="20"/>
  <c r="BD312" i="20"/>
  <c r="BD440" i="20"/>
  <c r="BD500" i="20"/>
  <c r="BD210" i="20"/>
  <c r="BD488" i="20"/>
  <c r="BD455" i="20"/>
  <c r="BD215" i="20"/>
  <c r="BD178" i="20"/>
  <c r="BD71" i="20"/>
  <c r="BD102" i="20"/>
  <c r="BD61" i="20"/>
  <c r="BD22" i="20"/>
  <c r="BD118" i="20"/>
  <c r="BD113" i="20"/>
  <c r="BD11" i="20"/>
  <c r="BD164" i="20"/>
  <c r="BD188" i="20"/>
  <c r="BD56" i="20"/>
  <c r="BD53" i="20"/>
  <c r="BD105" i="20"/>
  <c r="BD154" i="20"/>
  <c r="BD19" i="20"/>
  <c r="BD14" i="20"/>
  <c r="BD17" i="20"/>
  <c r="BD95" i="20"/>
  <c r="BD168" i="20"/>
  <c r="BD57" i="20"/>
  <c r="BD191" i="20"/>
  <c r="BD187" i="20"/>
  <c r="BD97" i="20"/>
  <c r="BD165" i="20"/>
  <c r="BD51" i="20"/>
  <c r="BD44" i="20"/>
  <c r="BD38" i="20"/>
  <c r="BD129" i="20"/>
  <c r="BD177" i="20"/>
  <c r="BD6" i="20"/>
  <c r="BD114" i="20"/>
  <c r="BD39" i="20"/>
  <c r="BD99" i="20"/>
  <c r="BD34" i="20"/>
  <c r="BD29" i="20"/>
  <c r="BD74" i="20"/>
  <c r="BD127" i="20"/>
  <c r="BD47" i="20"/>
  <c r="BD130" i="20"/>
  <c r="BD89" i="20"/>
  <c r="BD162" i="20"/>
  <c r="BD128" i="20"/>
  <c r="BD88" i="20"/>
  <c r="BD134" i="20"/>
  <c r="BD104" i="20"/>
  <c r="BD133" i="20"/>
  <c r="BD35" i="20"/>
  <c r="BD36" i="20"/>
  <c r="BD9" i="20"/>
  <c r="BD24" i="20"/>
  <c r="BD16" i="20"/>
  <c r="BD197" i="20"/>
  <c r="BD60" i="20"/>
  <c r="BD138" i="20"/>
  <c r="BD137" i="20"/>
  <c r="BD171" i="20"/>
  <c r="BD141" i="20"/>
  <c r="BD32" i="20"/>
  <c r="BD147" i="20"/>
  <c r="BD78" i="20"/>
  <c r="BD33" i="20"/>
  <c r="BD158" i="20"/>
  <c r="BD175" i="20"/>
  <c r="BD192" i="20"/>
  <c r="BD182" i="20"/>
  <c r="BD196" i="20"/>
  <c r="BD167" i="20"/>
  <c r="BD120" i="20"/>
  <c r="BD69" i="20"/>
  <c r="BD157" i="20"/>
  <c r="BD12" i="20"/>
  <c r="BD31" i="20"/>
  <c r="BD150" i="20"/>
  <c r="BD144" i="20"/>
  <c r="BD186" i="20"/>
  <c r="BD166" i="20"/>
  <c r="BD172" i="20"/>
  <c r="BD115" i="20"/>
  <c r="BD98" i="20"/>
  <c r="BD13" i="20"/>
  <c r="BD70" i="20"/>
  <c r="BD180" i="20"/>
  <c r="BD30" i="20"/>
  <c r="BD185" i="20"/>
  <c r="BD81" i="20"/>
  <c r="BD66" i="20"/>
  <c r="BD85" i="20"/>
  <c r="BD169" i="20"/>
  <c r="BD123" i="20"/>
  <c r="BD79" i="20"/>
  <c r="BD176" i="20"/>
  <c r="BD76" i="20"/>
  <c r="BD41" i="20"/>
  <c r="BD80" i="20"/>
  <c r="BD108" i="20"/>
  <c r="BD179" i="20"/>
  <c r="BD163" i="20"/>
  <c r="BD83" i="20"/>
  <c r="BD55" i="20"/>
  <c r="BD148" i="20"/>
  <c r="BD143" i="20"/>
  <c r="BD23" i="20"/>
  <c r="BD64" i="20"/>
  <c r="BD28" i="20"/>
  <c r="BD50" i="20"/>
  <c r="BD82" i="20"/>
  <c r="BD54" i="20"/>
  <c r="BD15" i="20"/>
  <c r="BD25" i="20"/>
  <c r="BD8" i="20"/>
  <c r="BD48" i="20"/>
  <c r="BD155" i="20"/>
  <c r="BD73" i="20"/>
  <c r="BD126" i="20"/>
  <c r="BD26" i="20"/>
  <c r="BD100" i="20"/>
  <c r="BD125" i="20"/>
  <c r="BD124" i="20"/>
  <c r="BD65" i="20"/>
  <c r="BD116" i="20"/>
  <c r="BD135" i="20"/>
  <c r="BD131" i="20"/>
  <c r="BD112" i="20"/>
  <c r="BD45" i="20"/>
  <c r="BD119" i="20"/>
  <c r="BD63" i="20"/>
  <c r="BD139" i="20"/>
  <c r="BD117" i="20"/>
  <c r="BD49" i="20"/>
  <c r="BD193" i="20"/>
  <c r="BD84" i="20"/>
  <c r="BD59" i="20"/>
  <c r="BD101" i="20"/>
  <c r="BD103" i="20"/>
  <c r="BD21" i="20"/>
  <c r="BD142" i="20"/>
  <c r="BD107" i="20"/>
  <c r="BD18" i="20"/>
  <c r="BD27" i="20"/>
  <c r="BD152" i="20"/>
  <c r="BD7" i="20"/>
  <c r="BD87" i="20"/>
  <c r="BD110" i="20"/>
  <c r="BD170" i="20"/>
  <c r="BD146" i="20"/>
  <c r="BD43" i="20"/>
  <c r="BD90" i="20"/>
  <c r="BD20" i="20"/>
  <c r="BD46" i="20"/>
  <c r="BD52" i="20"/>
  <c r="BD109" i="20"/>
  <c r="BD136" i="20"/>
  <c r="BD62" i="20"/>
  <c r="BD10" i="20"/>
  <c r="BD140" i="20"/>
  <c r="BD160" i="20"/>
  <c r="BD72" i="20"/>
  <c r="BD145" i="20"/>
  <c r="BD93" i="20"/>
  <c r="BD86" i="20"/>
  <c r="BD42" i="20"/>
  <c r="BD37" i="20"/>
  <c r="BD92" i="20"/>
  <c r="BD122" i="20"/>
  <c r="BD121" i="20"/>
  <c r="BD40" i="20"/>
  <c r="BD106" i="20"/>
  <c r="BD173" i="20"/>
  <c r="BD111" i="20"/>
  <c r="BD58" i="20"/>
  <c r="BD161" i="20"/>
  <c r="BD195" i="20"/>
  <c r="BD181" i="20"/>
  <c r="BD153" i="20"/>
  <c r="BD156" i="20"/>
  <c r="BD75" i="20"/>
  <c r="BD159" i="20"/>
  <c r="BD189" i="20"/>
  <c r="BD199" i="20"/>
  <c r="BD77" i="20"/>
  <c r="BD94" i="20"/>
  <c r="BD183" i="20"/>
  <c r="BD96" i="20"/>
  <c r="BD190" i="20"/>
  <c r="BD67" i="20"/>
  <c r="BD132" i="20"/>
  <c r="BD68" i="20"/>
  <c r="BD91" i="20"/>
  <c r="BD194" i="20"/>
  <c r="BD151" i="20"/>
  <c r="BD149" i="20"/>
  <c r="BD174" i="20"/>
  <c r="BD198" i="20"/>
  <c r="BD184" i="20"/>
  <c r="BE4" i="20" l="1"/>
  <c r="BE201" i="20"/>
  <c r="BE461" i="20"/>
  <c r="BE493" i="20"/>
  <c r="BE457" i="20"/>
  <c r="BE403" i="20"/>
  <c r="BE384" i="20"/>
  <c r="BE346" i="20"/>
  <c r="BE262" i="20"/>
  <c r="BE212" i="20"/>
  <c r="BE206" i="20"/>
  <c r="BE281" i="20"/>
  <c r="BE365" i="20"/>
  <c r="BE399" i="20"/>
  <c r="BE376" i="20"/>
  <c r="BE368" i="20"/>
  <c r="BE338" i="20"/>
  <c r="BE239" i="20"/>
  <c r="BE484" i="20"/>
  <c r="BE451" i="20"/>
  <c r="BE396" i="20"/>
  <c r="BE470" i="20"/>
  <c r="BE302" i="20"/>
  <c r="BE449" i="20"/>
  <c r="BE256" i="20"/>
  <c r="BE334" i="20"/>
  <c r="BE431" i="20"/>
  <c r="BE400" i="20"/>
  <c r="BE415" i="20"/>
  <c r="BE465" i="20"/>
  <c r="BE483" i="20"/>
  <c r="BE298" i="20"/>
  <c r="BE285" i="20"/>
  <c r="BE366" i="20"/>
  <c r="BE444" i="20"/>
  <c r="BE397" i="20"/>
  <c r="BE438" i="20"/>
  <c r="BE436" i="20"/>
  <c r="BE411" i="20"/>
  <c r="BE441" i="20"/>
  <c r="BE392" i="20"/>
  <c r="BE231" i="20"/>
  <c r="BE322" i="20"/>
  <c r="BE221" i="20"/>
  <c r="BE220" i="20"/>
  <c r="BE200" i="20"/>
  <c r="BE251" i="20"/>
  <c r="BE372" i="20"/>
  <c r="BE407" i="20"/>
  <c r="BE350" i="20"/>
  <c r="BE359" i="20"/>
  <c r="BE261" i="20"/>
  <c r="BE358" i="20"/>
  <c r="BE380" i="20"/>
  <c r="BE288" i="20"/>
  <c r="BE417" i="20"/>
  <c r="BE247" i="20"/>
  <c r="BE351" i="20"/>
  <c r="BE421" i="20"/>
  <c r="BE228" i="20"/>
  <c r="BE273" i="20"/>
  <c r="BE227" i="20"/>
  <c r="BE252" i="20"/>
  <c r="BE432" i="20"/>
  <c r="BE214" i="20"/>
  <c r="BE292" i="20"/>
  <c r="BE331" i="20"/>
  <c r="BE238" i="20"/>
  <c r="BE263" i="20"/>
  <c r="BE229" i="20"/>
  <c r="BE455" i="20"/>
  <c r="BE311" i="20"/>
  <c r="BE310" i="20"/>
  <c r="BE208" i="20"/>
  <c r="BE224" i="20"/>
  <c r="BE297" i="20"/>
  <c r="BE490" i="20"/>
  <c r="BE321" i="20"/>
  <c r="BE352" i="20"/>
  <c r="BE282" i="20"/>
  <c r="BE344" i="20"/>
  <c r="BE225" i="20"/>
  <c r="BE226" i="20"/>
  <c r="BE440" i="20"/>
  <c r="BE230" i="20"/>
  <c r="BE373" i="20"/>
  <c r="BE394" i="20"/>
  <c r="BE294" i="20"/>
  <c r="BE326" i="20"/>
  <c r="BE348" i="20"/>
  <c r="BE342" i="20"/>
  <c r="BE332" i="20"/>
  <c r="BE235" i="20"/>
  <c r="BE306" i="20"/>
  <c r="BE211" i="20"/>
  <c r="BE216" i="20"/>
  <c r="BE278" i="20"/>
  <c r="BE284" i="20"/>
  <c r="BE472" i="20"/>
  <c r="BE320" i="20"/>
  <c r="BE246" i="20"/>
  <c r="BE447" i="20"/>
  <c r="BE274" i="20"/>
  <c r="BE459" i="20"/>
  <c r="BE362" i="20"/>
  <c r="BE425" i="20"/>
  <c r="BE266" i="20"/>
  <c r="BE250" i="20"/>
  <c r="BE207" i="20"/>
  <c r="BE248" i="20"/>
  <c r="BE236" i="20"/>
  <c r="BE304" i="20"/>
  <c r="BE478" i="20"/>
  <c r="BE307" i="20"/>
  <c r="BE303" i="20"/>
  <c r="BE319" i="20"/>
  <c r="BE249" i="20"/>
  <c r="BE280" i="20"/>
  <c r="BE482" i="20"/>
  <c r="BE286" i="20"/>
  <c r="BE217" i="20"/>
  <c r="BE330" i="20"/>
  <c r="BE204" i="20"/>
  <c r="BE210" i="20"/>
  <c r="BE287" i="20"/>
  <c r="BE241" i="20"/>
  <c r="BE277" i="20"/>
  <c r="BE430" i="20"/>
  <c r="BE218" i="20"/>
  <c r="BE254" i="20"/>
  <c r="BE485" i="20"/>
  <c r="BE327" i="20"/>
  <c r="BE314" i="20"/>
  <c r="BE268" i="20"/>
  <c r="BE293" i="20"/>
  <c r="BE237" i="20"/>
  <c r="BE354" i="20"/>
  <c r="BE279" i="20"/>
  <c r="BE245" i="20"/>
  <c r="BE223" i="20"/>
  <c r="BE264" i="20"/>
  <c r="BE370" i="20"/>
  <c r="BE300" i="20"/>
  <c r="BE291" i="20"/>
  <c r="BE456" i="20"/>
  <c r="BE329" i="20"/>
  <c r="BE337" i="20"/>
  <c r="BE209" i="20"/>
  <c r="BE318" i="20"/>
  <c r="BE475" i="20"/>
  <c r="BE283" i="20"/>
  <c r="BE271" i="20"/>
  <c r="BE336" i="20"/>
  <c r="BE324" i="20"/>
  <c r="BE343" i="20"/>
  <c r="BE244" i="20"/>
  <c r="BE412" i="20"/>
  <c r="BE390" i="20"/>
  <c r="BE377" i="20"/>
  <c r="BE222" i="20"/>
  <c r="BE325" i="20"/>
  <c r="BE391" i="20"/>
  <c r="BE253" i="20"/>
  <c r="BE379" i="20"/>
  <c r="BE233" i="20"/>
  <c r="BE275" i="20"/>
  <c r="BE416" i="20"/>
  <c r="BE426" i="20"/>
  <c r="BE481" i="20"/>
  <c r="BE203" i="20"/>
  <c r="BE289" i="20"/>
  <c r="BE205" i="20"/>
  <c r="BE232" i="20"/>
  <c r="BE323" i="20"/>
  <c r="BE357" i="20"/>
  <c r="BE308" i="20"/>
  <c r="BE296" i="20"/>
  <c r="BE382" i="20"/>
  <c r="BE429" i="20"/>
  <c r="BE243" i="20"/>
  <c r="BE433" i="20"/>
  <c r="BE242" i="20"/>
  <c r="BE202" i="20"/>
  <c r="BE299" i="20"/>
  <c r="BE427" i="20"/>
  <c r="BE463" i="20"/>
  <c r="BE393" i="20"/>
  <c r="BE360" i="20"/>
  <c r="BE364" i="20"/>
  <c r="BE267" i="20"/>
  <c r="BE491" i="20"/>
  <c r="BE295" i="20"/>
  <c r="BE499" i="20"/>
  <c r="BE347" i="20"/>
  <c r="BE315" i="20"/>
  <c r="BE388" i="20"/>
  <c r="BE258" i="20"/>
  <c r="BE487" i="20"/>
  <c r="BE367" i="20"/>
  <c r="BE305" i="20"/>
  <c r="BE439" i="20"/>
  <c r="BE446" i="20"/>
  <c r="BE317" i="20"/>
  <c r="BE276" i="20"/>
  <c r="BE398" i="20"/>
  <c r="BE290" i="20"/>
  <c r="BE381" i="20"/>
  <c r="BE435" i="20"/>
  <c r="BE437" i="20"/>
  <c r="BE312" i="20"/>
  <c r="BE492" i="20"/>
  <c r="BE466" i="20"/>
  <c r="BE410" i="20"/>
  <c r="BE374" i="20"/>
  <c r="BE423" i="20"/>
  <c r="BE473" i="20"/>
  <c r="BE477" i="20"/>
  <c r="BE500" i="20"/>
  <c r="BE458" i="20"/>
  <c r="BE476" i="20"/>
  <c r="BE371" i="20"/>
  <c r="BE469" i="20"/>
  <c r="BE341" i="20"/>
  <c r="BE240" i="20"/>
  <c r="BE424" i="20"/>
  <c r="BE408" i="20"/>
  <c r="BE488" i="20"/>
  <c r="BE474" i="20"/>
  <c r="BE353" i="20"/>
  <c r="BE462" i="20"/>
  <c r="BE468" i="20"/>
  <c r="BE428" i="20"/>
  <c r="BE422" i="20"/>
  <c r="BE414" i="20"/>
  <c r="BE316" i="20"/>
  <c r="BE375" i="20"/>
  <c r="BE460" i="20"/>
  <c r="BE450" i="20"/>
  <c r="BE385" i="20"/>
  <c r="BE413" i="20"/>
  <c r="BE401" i="20"/>
  <c r="BE418" i="20"/>
  <c r="BE496" i="20"/>
  <c r="BE257" i="20"/>
  <c r="BE363" i="20"/>
  <c r="BE387" i="20"/>
  <c r="BE445" i="20"/>
  <c r="BE339" i="20"/>
  <c r="BE361" i="20"/>
  <c r="BE452" i="20"/>
  <c r="BE479" i="20"/>
  <c r="BE356" i="20"/>
  <c r="BE213" i="20"/>
  <c r="BE313" i="20"/>
  <c r="BE489" i="20"/>
  <c r="BE345" i="20"/>
  <c r="BE471" i="20"/>
  <c r="BE420" i="20"/>
  <c r="BE333" i="20"/>
  <c r="BE467" i="20"/>
  <c r="BE369" i="20"/>
  <c r="BE335" i="20"/>
  <c r="BE494" i="20"/>
  <c r="BE219" i="20"/>
  <c r="BE402" i="20"/>
  <c r="BE480" i="20"/>
  <c r="BE409" i="20"/>
  <c r="BE386" i="20"/>
  <c r="BE434" i="20"/>
  <c r="BE419" i="20"/>
  <c r="BE453" i="20"/>
  <c r="BE265" i="20"/>
  <c r="BE448" i="20"/>
  <c r="BE309" i="20"/>
  <c r="BE405" i="20"/>
  <c r="BE259" i="20"/>
  <c r="BE270" i="20"/>
  <c r="BE442" i="20"/>
  <c r="BE349" i="20"/>
  <c r="BE255" i="20"/>
  <c r="BE260" i="20"/>
  <c r="BE404" i="20"/>
  <c r="BE272" i="20"/>
  <c r="BE340" i="20"/>
  <c r="BE355" i="20"/>
  <c r="BE495" i="20"/>
  <c r="BE454" i="20"/>
  <c r="BE486" i="20"/>
  <c r="BE378" i="20"/>
  <c r="BE389" i="20"/>
  <c r="BE269" i="20"/>
  <c r="BE234" i="20"/>
  <c r="BE443" i="20"/>
  <c r="BE464" i="20"/>
  <c r="BE328" i="20"/>
  <c r="BE406" i="20"/>
  <c r="BE395" i="20"/>
  <c r="BE497" i="20"/>
  <c r="BE498" i="20"/>
  <c r="BE301" i="20"/>
  <c r="BE383" i="20"/>
  <c r="BE215" i="20"/>
  <c r="BE193" i="20"/>
  <c r="BE150" i="20"/>
  <c r="BE32" i="20"/>
  <c r="BE90" i="20"/>
  <c r="BE43" i="20"/>
  <c r="BE197" i="20"/>
  <c r="BE78" i="20"/>
  <c r="BE41" i="20"/>
  <c r="BE88" i="20"/>
  <c r="BE39" i="20"/>
  <c r="BE70" i="20"/>
  <c r="BE52" i="20"/>
  <c r="BE28" i="20"/>
  <c r="BE115" i="20"/>
  <c r="BE199" i="20"/>
  <c r="BE12" i="20"/>
  <c r="BE71" i="20"/>
  <c r="BE15" i="20"/>
  <c r="BE181" i="20"/>
  <c r="BE35" i="20"/>
  <c r="BE173" i="20"/>
  <c r="BE113" i="20"/>
  <c r="BE19" i="20"/>
  <c r="BE195" i="20"/>
  <c r="BE140" i="20"/>
  <c r="BE152" i="20"/>
  <c r="BE114" i="20"/>
  <c r="BE127" i="20"/>
  <c r="BE67" i="20"/>
  <c r="BE34" i="20"/>
  <c r="BE65" i="20"/>
  <c r="BE72" i="20"/>
  <c r="BE163" i="20"/>
  <c r="BE11" i="20"/>
  <c r="BE159" i="20"/>
  <c r="BE129" i="20"/>
  <c r="BE101" i="20"/>
  <c r="BE175" i="20"/>
  <c r="BE63" i="20"/>
  <c r="BE80" i="20"/>
  <c r="BE184" i="20"/>
  <c r="BE123" i="20"/>
  <c r="BE174" i="20"/>
  <c r="BE180" i="20"/>
  <c r="BE21" i="20"/>
  <c r="BE188" i="20"/>
  <c r="BE161" i="20"/>
  <c r="BE170" i="20"/>
  <c r="BE59" i="20"/>
  <c r="BE81" i="20"/>
  <c r="BE109" i="20"/>
  <c r="BE186" i="20"/>
  <c r="BE192" i="20"/>
  <c r="BE91" i="20"/>
  <c r="BE20" i="20"/>
  <c r="BE37" i="20"/>
  <c r="BE145" i="20"/>
  <c r="BE66" i="20"/>
  <c r="BE60" i="20"/>
  <c r="BE142" i="20"/>
  <c r="BE97" i="20"/>
  <c r="BE156" i="20"/>
  <c r="BE105" i="20"/>
  <c r="BE86" i="20"/>
  <c r="BE45" i="20"/>
  <c r="BE9" i="20"/>
  <c r="BE16" i="20"/>
  <c r="BE40" i="20"/>
  <c r="BE85" i="20"/>
  <c r="BE96" i="20"/>
  <c r="BE55" i="20"/>
  <c r="BE106" i="20"/>
  <c r="BE48" i="20"/>
  <c r="BE94" i="20"/>
  <c r="BE103" i="20"/>
  <c r="BE93" i="20"/>
  <c r="BE162" i="20"/>
  <c r="BE99" i="20"/>
  <c r="BE164" i="20"/>
  <c r="BE169" i="20"/>
  <c r="BE130" i="20"/>
  <c r="BE58" i="20"/>
  <c r="BE119" i="20"/>
  <c r="BE122" i="20"/>
  <c r="BE102" i="20"/>
  <c r="BE7" i="20"/>
  <c r="BE132" i="20"/>
  <c r="BE146" i="20"/>
  <c r="BE61" i="20"/>
  <c r="BE168" i="20"/>
  <c r="BE112" i="20"/>
  <c r="BE95" i="20"/>
  <c r="BE141" i="20"/>
  <c r="BE165" i="20"/>
  <c r="BE36" i="20"/>
  <c r="BE14" i="20"/>
  <c r="BE87" i="20"/>
  <c r="BE23" i="20"/>
  <c r="BE133" i="20"/>
  <c r="BE29" i="20"/>
  <c r="BE75" i="20"/>
  <c r="BE196" i="20"/>
  <c r="BE33" i="20"/>
  <c r="BE53" i="20"/>
  <c r="BE182" i="20"/>
  <c r="BE117" i="20"/>
  <c r="BE100" i="20"/>
  <c r="BE17" i="20"/>
  <c r="BE134" i="20"/>
  <c r="BE62" i="20"/>
  <c r="BE144" i="20"/>
  <c r="BE116" i="20"/>
  <c r="BE108" i="20"/>
  <c r="BE149" i="20"/>
  <c r="BE185" i="20"/>
  <c r="BE51" i="20"/>
  <c r="BE160" i="20"/>
  <c r="BE143" i="20"/>
  <c r="BE38" i="20"/>
  <c r="BE64" i="20"/>
  <c r="BE74" i="20"/>
  <c r="BE77" i="20"/>
  <c r="BE189" i="20"/>
  <c r="BE73" i="20"/>
  <c r="BE84" i="20"/>
  <c r="BE151" i="20"/>
  <c r="BE46" i="20"/>
  <c r="BE68" i="20"/>
  <c r="BE135" i="20"/>
  <c r="BE30" i="20"/>
  <c r="BE13" i="20"/>
  <c r="BE147" i="20"/>
  <c r="BE24" i="20"/>
  <c r="BE56" i="20"/>
  <c r="BE104" i="20"/>
  <c r="BE187" i="20"/>
  <c r="BE166" i="20"/>
  <c r="BE121" i="20"/>
  <c r="BE124" i="20"/>
  <c r="BE128" i="20"/>
  <c r="BE148" i="20"/>
  <c r="BE92" i="20"/>
  <c r="BE179" i="20"/>
  <c r="BE27" i="20"/>
  <c r="BE190" i="20"/>
  <c r="BE18" i="20"/>
  <c r="BE49" i="20"/>
  <c r="BE125" i="20"/>
  <c r="BE79" i="20"/>
  <c r="BE126" i="20"/>
  <c r="BE25" i="20"/>
  <c r="BE194" i="20"/>
  <c r="BE44" i="20"/>
  <c r="BE176" i="20"/>
  <c r="BE26" i="20"/>
  <c r="BE137" i="20"/>
  <c r="BE131" i="20"/>
  <c r="BE167" i="20"/>
  <c r="BE118" i="20"/>
  <c r="BE157" i="20"/>
  <c r="BE89" i="20"/>
  <c r="BE8" i="20"/>
  <c r="BE139" i="20"/>
  <c r="BE22" i="20"/>
  <c r="BE153" i="20"/>
  <c r="BE155" i="20"/>
  <c r="BE76" i="20"/>
  <c r="BE198" i="20"/>
  <c r="BE98" i="20"/>
  <c r="BE47" i="20"/>
  <c r="BE172" i="20"/>
  <c r="BE31" i="20"/>
  <c r="BE54" i="20"/>
  <c r="BE136" i="20"/>
  <c r="BE158" i="20"/>
  <c r="BE57" i="20"/>
  <c r="BE10" i="20"/>
  <c r="BE120" i="20"/>
  <c r="BE191" i="20"/>
  <c r="BE107" i="20"/>
  <c r="BE69" i="20"/>
  <c r="BE50" i="20"/>
  <c r="BE177" i="20"/>
  <c r="BE178" i="20"/>
  <c r="BE138" i="20"/>
  <c r="BE42" i="20"/>
  <c r="BE6" i="20"/>
  <c r="BE82" i="20"/>
  <c r="BE111" i="20"/>
  <c r="BE154" i="20"/>
  <c r="BE110" i="20"/>
  <c r="BE183" i="20"/>
  <c r="BE83" i="20"/>
  <c r="BE171" i="20"/>
  <c r="BF4" i="20" l="1"/>
  <c r="BF201" i="20"/>
  <c r="BF387" i="20"/>
  <c r="BF455" i="20"/>
  <c r="BF366" i="20"/>
  <c r="BF468" i="20"/>
  <c r="BF342" i="20"/>
  <c r="BF418" i="20"/>
  <c r="BF383" i="20"/>
  <c r="BF372" i="20"/>
  <c r="BF335" i="20"/>
  <c r="BF316" i="20"/>
  <c r="BF260" i="20"/>
  <c r="BF464" i="20"/>
  <c r="BF292" i="20"/>
  <c r="BF304" i="20"/>
  <c r="BF252" i="20"/>
  <c r="BF276" i="20"/>
  <c r="BF484" i="20"/>
  <c r="BF340" i="20"/>
  <c r="BF444" i="20"/>
  <c r="BF450" i="20"/>
  <c r="BF483" i="20"/>
  <c r="BF415" i="20"/>
  <c r="BF306" i="20"/>
  <c r="BF465" i="20"/>
  <c r="BF298" i="20"/>
  <c r="BF202" i="20"/>
  <c r="BF318" i="20"/>
  <c r="BF268" i="20"/>
  <c r="BF264" i="20"/>
  <c r="BF231" i="20"/>
  <c r="BF371" i="20"/>
  <c r="BF478" i="20"/>
  <c r="BF350" i="20"/>
  <c r="BF356" i="20"/>
  <c r="BF436" i="20"/>
  <c r="BF459" i="20"/>
  <c r="BF461" i="20"/>
  <c r="BF500" i="20"/>
  <c r="BF362" i="20"/>
  <c r="BF284" i="20"/>
  <c r="BF429" i="20"/>
  <c r="BF339" i="20"/>
  <c r="BF346" i="20"/>
  <c r="BF392" i="20"/>
  <c r="BF228" i="20"/>
  <c r="BF302" i="20"/>
  <c r="BF470" i="20"/>
  <c r="BF216" i="20"/>
  <c r="BF237" i="20"/>
  <c r="BF391" i="20"/>
  <c r="BF476" i="20"/>
  <c r="BF460" i="20"/>
  <c r="BF453" i="20"/>
  <c r="BF496" i="20"/>
  <c r="BF480" i="20"/>
  <c r="BF235" i="20"/>
  <c r="BF492" i="20"/>
  <c r="BF380" i="20"/>
  <c r="BF354" i="20"/>
  <c r="BF388" i="20"/>
  <c r="BF288" i="20"/>
  <c r="BF243" i="20"/>
  <c r="BF396" i="20"/>
  <c r="BF407" i="20"/>
  <c r="BF379" i="20"/>
  <c r="BF420" i="20"/>
  <c r="BF320" i="20"/>
  <c r="BF411" i="20"/>
  <c r="BF368" i="20"/>
  <c r="BF212" i="20"/>
  <c r="BF457" i="20"/>
  <c r="BF474" i="20"/>
  <c r="BF452" i="20"/>
  <c r="BF247" i="20"/>
  <c r="BF348" i="20"/>
  <c r="BF251" i="20"/>
  <c r="BF326" i="20"/>
  <c r="BF384" i="20"/>
  <c r="BF322" i="20"/>
  <c r="BF286" i="20"/>
  <c r="BF259" i="20"/>
  <c r="BF219" i="20"/>
  <c r="BF310" i="20"/>
  <c r="BF403" i="20"/>
  <c r="BF440" i="20"/>
  <c r="BF376" i="20"/>
  <c r="BF274" i="20"/>
  <c r="BF481" i="20"/>
  <c r="BF477" i="20"/>
  <c r="BF375" i="20"/>
  <c r="BF358" i="20"/>
  <c r="BF399" i="20"/>
  <c r="BF294" i="20"/>
  <c r="BF262" i="20"/>
  <c r="BF395" i="20"/>
  <c r="BF256" i="20"/>
  <c r="BF283" i="20"/>
  <c r="BF360" i="20"/>
  <c r="BF344" i="20"/>
  <c r="BF446" i="20"/>
  <c r="BF232" i="20"/>
  <c r="BF295" i="20"/>
  <c r="BF390" i="20"/>
  <c r="BF248" i="20"/>
  <c r="BF494" i="20"/>
  <c r="BF386" i="20"/>
  <c r="BF410" i="20"/>
  <c r="BF321" i="20"/>
  <c r="BF285" i="20"/>
  <c r="BF319" i="20"/>
  <c r="BF273" i="20"/>
  <c r="BF250" i="20"/>
  <c r="BF238" i="20"/>
  <c r="BF200" i="20"/>
  <c r="BF236" i="20"/>
  <c r="BF209" i="20"/>
  <c r="BF277" i="20"/>
  <c r="BF205" i="20"/>
  <c r="BF225" i="20"/>
  <c r="BF253" i="20"/>
  <c r="BF332" i="20"/>
  <c r="BF430" i="20"/>
  <c r="BF447" i="20"/>
  <c r="BF469" i="20"/>
  <c r="BF352" i="20"/>
  <c r="BF300" i="20"/>
  <c r="BF435" i="20"/>
  <c r="BF230" i="20"/>
  <c r="BF296" i="20"/>
  <c r="BF281" i="20"/>
  <c r="BF226" i="20"/>
  <c r="BF393" i="20"/>
  <c r="BF275" i="20"/>
  <c r="BF473" i="20"/>
  <c r="BF472" i="20"/>
  <c r="BF240" i="20"/>
  <c r="BF421" i="20"/>
  <c r="BF244" i="20"/>
  <c r="BF213" i="20"/>
  <c r="BF291" i="20"/>
  <c r="BF311" i="20"/>
  <c r="BF241" i="20"/>
  <c r="BF405" i="20"/>
  <c r="BF224" i="20"/>
  <c r="BF458" i="20"/>
  <c r="BF323" i="20"/>
  <c r="BF308" i="20"/>
  <c r="BF279" i="20"/>
  <c r="BF417" i="20"/>
  <c r="BF439" i="20"/>
  <c r="BF367" i="20"/>
  <c r="BF297" i="20"/>
  <c r="BF489" i="20"/>
  <c r="BF207" i="20"/>
  <c r="BF287" i="20"/>
  <c r="BF271" i="20"/>
  <c r="BF456" i="20"/>
  <c r="BF442" i="20"/>
  <c r="BF328" i="20"/>
  <c r="BF266" i="20"/>
  <c r="BF431" i="20"/>
  <c r="BF267" i="20"/>
  <c r="BF233" i="20"/>
  <c r="BF330" i="20"/>
  <c r="BF424" i="20"/>
  <c r="BF204" i="20"/>
  <c r="BF331" i="20"/>
  <c r="BF278" i="20"/>
  <c r="BF242" i="20"/>
  <c r="BF290" i="20"/>
  <c r="BF239" i="20"/>
  <c r="BF257" i="20"/>
  <c r="BF263" i="20"/>
  <c r="BF312" i="20"/>
  <c r="BF254" i="20"/>
  <c r="BF258" i="20"/>
  <c r="BF234" i="20"/>
  <c r="BF438" i="20"/>
  <c r="BF221" i="20"/>
  <c r="BF482" i="20"/>
  <c r="BF269" i="20"/>
  <c r="BF426" i="20"/>
  <c r="BF401" i="20"/>
  <c r="BF409" i="20"/>
  <c r="BF404" i="20"/>
  <c r="BF280" i="20"/>
  <c r="BF314" i="20"/>
  <c r="BF428" i="20"/>
  <c r="BF218" i="20"/>
  <c r="BF210" i="20"/>
  <c r="BF423" i="20"/>
  <c r="BF445" i="20"/>
  <c r="BF449" i="20"/>
  <c r="BF463" i="20"/>
  <c r="BF282" i="20"/>
  <c r="BF214" i="20"/>
  <c r="BF363" i="20"/>
  <c r="BF448" i="20"/>
  <c r="BF293" i="20"/>
  <c r="BF245" i="20"/>
  <c r="BF416" i="20"/>
  <c r="BF299" i="20"/>
  <c r="BF364" i="20"/>
  <c r="BF220" i="20"/>
  <c r="BF303" i="20"/>
  <c r="BF261" i="20"/>
  <c r="BF361" i="20"/>
  <c r="BF324" i="20"/>
  <c r="BF203" i="20"/>
  <c r="BF289" i="20"/>
  <c r="BF246" i="20"/>
  <c r="BF406" i="20"/>
  <c r="BF369" i="20"/>
  <c r="BF353" i="20"/>
  <c r="BF217" i="20"/>
  <c r="BF466" i="20"/>
  <c r="BF408" i="20"/>
  <c r="BF307" i="20"/>
  <c r="BF265" i="20"/>
  <c r="BF272" i="20"/>
  <c r="BF211" i="20"/>
  <c r="BF249" i="20"/>
  <c r="BF425" i="20"/>
  <c r="BF493" i="20"/>
  <c r="BF329" i="20"/>
  <c r="BF206" i="20"/>
  <c r="BF223" i="20"/>
  <c r="BF349" i="20"/>
  <c r="BF317" i="20"/>
  <c r="BF400" i="20"/>
  <c r="BF422" i="20"/>
  <c r="BF414" i="20"/>
  <c r="BF355" i="20"/>
  <c r="BF495" i="20"/>
  <c r="BF301" i="20"/>
  <c r="BF467" i="20"/>
  <c r="BF389" i="20"/>
  <c r="BF385" i="20"/>
  <c r="BF462" i="20"/>
  <c r="BF490" i="20"/>
  <c r="BF419" i="20"/>
  <c r="BF351" i="20"/>
  <c r="BF434" i="20"/>
  <c r="BF343" i="20"/>
  <c r="BF341" i="20"/>
  <c r="BF208" i="20"/>
  <c r="BF491" i="20"/>
  <c r="BF485" i="20"/>
  <c r="BF443" i="20"/>
  <c r="BF499" i="20"/>
  <c r="BF315" i="20"/>
  <c r="BF475" i="20"/>
  <c r="BF359" i="20"/>
  <c r="BF325" i="20"/>
  <c r="BF427" i="20"/>
  <c r="BF433" i="20"/>
  <c r="BF377" i="20"/>
  <c r="BF397" i="20"/>
  <c r="BF432" i="20"/>
  <c r="BF471" i="20"/>
  <c r="BF497" i="20"/>
  <c r="BF338" i="20"/>
  <c r="BF382" i="20"/>
  <c r="BF336" i="20"/>
  <c r="BF333" i="20"/>
  <c r="BF227" i="20"/>
  <c r="BF347" i="20"/>
  <c r="BF374" i="20"/>
  <c r="BF345" i="20"/>
  <c r="BF357" i="20"/>
  <c r="BF337" i="20"/>
  <c r="BF479" i="20"/>
  <c r="BF334" i="20"/>
  <c r="BF365" i="20"/>
  <c r="BF381" i="20"/>
  <c r="BF398" i="20"/>
  <c r="BF327" i="20"/>
  <c r="BF486" i="20"/>
  <c r="BF222" i="20"/>
  <c r="BF309" i="20"/>
  <c r="BF451" i="20"/>
  <c r="BF313" i="20"/>
  <c r="BF437" i="20"/>
  <c r="BF270" i="20"/>
  <c r="BF378" i="20"/>
  <c r="BF394" i="20"/>
  <c r="BF488" i="20"/>
  <c r="BF229" i="20"/>
  <c r="BF370" i="20"/>
  <c r="BF454" i="20"/>
  <c r="BF441" i="20"/>
  <c r="BF402" i="20"/>
  <c r="BF373" i="20"/>
  <c r="BF498" i="20"/>
  <c r="BF413" i="20"/>
  <c r="BF412" i="20"/>
  <c r="BF487" i="20"/>
  <c r="BF255" i="20"/>
  <c r="BF305" i="20"/>
  <c r="BF215" i="20"/>
  <c r="BF21" i="20"/>
  <c r="BF180" i="20"/>
  <c r="BF158" i="20"/>
  <c r="BF182" i="20"/>
  <c r="BF142" i="20"/>
  <c r="BF89" i="20"/>
  <c r="BF151" i="20"/>
  <c r="BF87" i="20"/>
  <c r="BF43" i="20"/>
  <c r="BF166" i="20"/>
  <c r="BF82" i="20"/>
  <c r="BF12" i="20"/>
  <c r="BF85" i="20"/>
  <c r="BF190" i="20"/>
  <c r="BF68" i="20"/>
  <c r="BF27" i="20"/>
  <c r="BF47" i="20"/>
  <c r="BF73" i="20"/>
  <c r="BF106" i="20"/>
  <c r="BF96" i="20"/>
  <c r="BF140" i="20"/>
  <c r="BF11" i="20"/>
  <c r="BF123" i="20"/>
  <c r="BF31" i="20"/>
  <c r="BF187" i="20"/>
  <c r="BF160" i="20"/>
  <c r="BF154" i="20"/>
  <c r="BF125" i="20"/>
  <c r="BF98" i="20"/>
  <c r="BF116" i="20"/>
  <c r="BF90" i="20"/>
  <c r="BF186" i="20"/>
  <c r="BF162" i="20"/>
  <c r="BF138" i="20"/>
  <c r="BF130" i="20"/>
  <c r="BF97" i="20"/>
  <c r="BF74" i="20"/>
  <c r="BF101" i="20"/>
  <c r="BF145" i="20"/>
  <c r="BF167" i="20"/>
  <c r="BF133" i="20"/>
  <c r="BF95" i="20"/>
  <c r="BF174" i="20"/>
  <c r="BF45" i="20"/>
  <c r="BF118" i="20"/>
  <c r="BF56" i="20"/>
  <c r="BF40" i="20"/>
  <c r="BF107" i="20"/>
  <c r="BF76" i="20"/>
  <c r="BF177" i="20"/>
  <c r="BF70" i="20"/>
  <c r="BF165" i="20"/>
  <c r="BF48" i="20"/>
  <c r="BF104" i="20"/>
  <c r="BF92" i="20"/>
  <c r="BF67" i="20"/>
  <c r="BF22" i="20"/>
  <c r="BF189" i="20"/>
  <c r="BF100" i="20"/>
  <c r="BF29" i="20"/>
  <c r="BF13" i="20"/>
  <c r="BF193" i="20"/>
  <c r="BF72" i="20"/>
  <c r="BF105" i="20"/>
  <c r="BF181" i="20"/>
  <c r="BF137" i="20"/>
  <c r="BF163" i="20"/>
  <c r="BF148" i="20"/>
  <c r="BF121" i="20"/>
  <c r="BF10" i="20"/>
  <c r="BF65" i="20"/>
  <c r="BF23" i="20"/>
  <c r="BF128" i="20"/>
  <c r="BF55" i="20"/>
  <c r="BF114" i="20"/>
  <c r="BF53" i="20"/>
  <c r="BF184" i="20"/>
  <c r="BF183" i="20"/>
  <c r="BF17" i="20"/>
  <c r="BF71" i="20"/>
  <c r="BF135" i="20"/>
  <c r="BF25" i="20"/>
  <c r="BF157" i="20"/>
  <c r="BF102" i="20"/>
  <c r="BF91" i="20"/>
  <c r="BF35" i="20"/>
  <c r="BF50" i="20"/>
  <c r="BF170" i="20"/>
  <c r="BF63" i="20"/>
  <c r="BF36" i="20"/>
  <c r="BF60" i="20"/>
  <c r="BF150" i="20"/>
  <c r="BF147" i="20"/>
  <c r="BF178" i="20"/>
  <c r="BF149" i="20"/>
  <c r="BF115" i="20"/>
  <c r="BF59" i="20"/>
  <c r="BF14" i="20"/>
  <c r="BF195" i="20"/>
  <c r="BF20" i="20"/>
  <c r="BF171" i="20"/>
  <c r="BF159" i="20"/>
  <c r="BF198" i="20"/>
  <c r="BF84" i="20"/>
  <c r="BF134" i="20"/>
  <c r="BF191" i="20"/>
  <c r="BF117" i="20"/>
  <c r="BF155" i="20"/>
  <c r="BF42" i="20"/>
  <c r="BF79" i="20"/>
  <c r="BF81" i="20"/>
  <c r="BF146" i="20"/>
  <c r="BF99" i="20"/>
  <c r="BF77" i="20"/>
  <c r="BF119" i="20"/>
  <c r="BF24" i="20"/>
  <c r="BF173" i="20"/>
  <c r="BF37" i="20"/>
  <c r="BF112" i="20"/>
  <c r="BF8" i="20"/>
  <c r="BF153" i="20"/>
  <c r="BF32" i="20"/>
  <c r="BF194" i="20"/>
  <c r="BF41" i="20"/>
  <c r="BF192" i="20"/>
  <c r="BF136" i="20"/>
  <c r="BF18" i="20"/>
  <c r="BF80" i="20"/>
  <c r="BF66" i="20"/>
  <c r="BF88" i="20"/>
  <c r="BF61" i="20"/>
  <c r="BF94" i="20"/>
  <c r="BF143" i="20"/>
  <c r="BF19" i="20"/>
  <c r="BF62" i="20"/>
  <c r="BF175" i="20"/>
  <c r="BF185" i="20"/>
  <c r="BF169" i="20"/>
  <c r="BF15" i="20"/>
  <c r="BF69" i="20"/>
  <c r="BF152" i="20"/>
  <c r="BF86" i="20"/>
  <c r="BF38" i="20"/>
  <c r="BF122" i="20"/>
  <c r="BF7" i="20"/>
  <c r="BF199" i="20"/>
  <c r="BF176" i="20"/>
  <c r="BF139" i="20"/>
  <c r="BF164" i="20"/>
  <c r="BF75" i="20"/>
  <c r="BF44" i="20"/>
  <c r="BF161" i="20"/>
  <c r="BF46" i="20"/>
  <c r="BF49" i="20"/>
  <c r="BF126" i="20"/>
  <c r="BF109" i="20"/>
  <c r="BF78" i="20"/>
  <c r="BF127" i="20"/>
  <c r="BF51" i="20"/>
  <c r="BF52" i="20"/>
  <c r="BF131" i="20"/>
  <c r="BF30" i="20"/>
  <c r="BF103" i="20"/>
  <c r="BF124" i="20"/>
  <c r="BF54" i="20"/>
  <c r="BF120" i="20"/>
  <c r="BF26" i="20"/>
  <c r="BF33" i="20"/>
  <c r="BF57" i="20"/>
  <c r="BF108" i="20"/>
  <c r="BF179" i="20"/>
  <c r="BF39" i="20"/>
  <c r="BF28" i="20"/>
  <c r="BF129" i="20"/>
  <c r="BF197" i="20"/>
  <c r="BF6" i="20"/>
  <c r="BF188" i="20"/>
  <c r="BF172" i="20"/>
  <c r="BF16" i="20"/>
  <c r="BF168" i="20"/>
  <c r="BF144" i="20"/>
  <c r="BF34" i="20"/>
  <c r="BF111" i="20"/>
  <c r="BF64" i="20"/>
  <c r="BF93" i="20"/>
  <c r="BF9" i="20"/>
  <c r="BF113" i="20"/>
  <c r="BF196" i="20"/>
  <c r="BF110" i="20"/>
  <c r="BF132" i="20"/>
  <c r="BF141" i="20"/>
  <c r="BF156" i="20"/>
  <c r="BF58" i="20"/>
  <c r="BF83" i="20"/>
  <c r="BG4" i="20" l="1"/>
  <c r="BG201" i="20"/>
  <c r="BG477" i="20"/>
  <c r="BG345" i="20"/>
  <c r="BG403" i="20"/>
  <c r="BG481" i="20"/>
  <c r="BG472" i="20"/>
  <c r="BG306" i="20"/>
  <c r="BG496" i="20"/>
  <c r="BG442" i="20"/>
  <c r="BG364" i="20"/>
  <c r="BG348" i="20"/>
  <c r="BG396" i="20"/>
  <c r="BG315" i="20"/>
  <c r="BG211" i="20"/>
  <c r="BG210" i="20"/>
  <c r="BG235" i="20"/>
  <c r="BG251" i="20"/>
  <c r="BG338" i="20"/>
  <c r="BG218" i="20"/>
  <c r="BG310" i="20"/>
  <c r="BG371" i="20"/>
  <c r="BG464" i="20"/>
  <c r="BG483" i="20"/>
  <c r="BG428" i="20"/>
  <c r="BG473" i="20"/>
  <c r="BG500" i="20"/>
  <c r="BG360" i="20"/>
  <c r="BG447" i="20"/>
  <c r="BG214" i="20"/>
  <c r="BG264" i="20"/>
  <c r="BG429" i="20"/>
  <c r="BG435" i="20"/>
  <c r="BG254" i="20"/>
  <c r="BG476" i="20"/>
  <c r="BG384" i="20"/>
  <c r="BG437" i="20"/>
  <c r="BG399" i="20"/>
  <c r="BG457" i="20"/>
  <c r="BG367" i="20"/>
  <c r="BG484" i="20"/>
  <c r="BG433" i="20"/>
  <c r="BG331" i="20"/>
  <c r="BG298" i="20"/>
  <c r="BG358" i="20"/>
  <c r="BG204" i="20"/>
  <c r="BG342" i="20"/>
  <c r="BG234" i="20"/>
  <c r="BG424" i="20"/>
  <c r="BG383" i="20"/>
  <c r="BG444" i="20"/>
  <c r="BG410" i="20"/>
  <c r="BG350" i="20"/>
  <c r="BG395" i="20"/>
  <c r="BG455" i="20"/>
  <c r="BG461" i="20"/>
  <c r="BG379" i="20"/>
  <c r="BG471" i="20"/>
  <c r="BG352" i="20"/>
  <c r="BG420" i="20"/>
  <c r="BG465" i="20"/>
  <c r="BG414" i="20"/>
  <c r="BG353" i="20"/>
  <c r="BG322" i="20"/>
  <c r="BG323" i="20"/>
  <c r="BG453" i="20"/>
  <c r="BG362" i="20"/>
  <c r="BG339" i="20"/>
  <c r="BG460" i="20"/>
  <c r="BG319" i="20"/>
  <c r="BG354" i="20"/>
  <c r="BG489" i="20"/>
  <c r="BG480" i="20"/>
  <c r="BG373" i="20"/>
  <c r="BG431" i="20"/>
  <c r="BG392" i="20"/>
  <c r="BG446" i="20"/>
  <c r="BG356" i="20"/>
  <c r="BG407" i="20"/>
  <c r="BG425" i="20"/>
  <c r="BG230" i="20"/>
  <c r="BG380" i="20"/>
  <c r="BG415" i="20"/>
  <c r="BG276" i="20"/>
  <c r="BG311" i="20"/>
  <c r="BG468" i="20"/>
  <c r="BG372" i="20"/>
  <c r="BG361" i="20"/>
  <c r="BG439" i="20"/>
  <c r="BG278" i="20"/>
  <c r="BG231" i="20"/>
  <c r="BG291" i="20"/>
  <c r="BG246" i="20"/>
  <c r="BG492" i="20"/>
  <c r="BG282" i="20"/>
  <c r="BG248" i="20"/>
  <c r="BG212" i="20"/>
  <c r="BG252" i="20"/>
  <c r="BG309" i="20"/>
  <c r="BG382" i="20"/>
  <c r="BG275" i="20"/>
  <c r="BG359" i="20"/>
  <c r="BG381" i="20"/>
  <c r="BG220" i="20"/>
  <c r="BG317" i="20"/>
  <c r="BG402" i="20"/>
  <c r="BG302" i="20"/>
  <c r="BG284" i="20"/>
  <c r="BG337" i="20"/>
  <c r="BG326" i="20"/>
  <c r="BG242" i="20"/>
  <c r="BG375" i="20"/>
  <c r="BG247" i="20"/>
  <c r="BG287" i="20"/>
  <c r="BG266" i="20"/>
  <c r="BG262" i="20"/>
  <c r="BG219" i="20"/>
  <c r="BG267" i="20"/>
  <c r="BG241" i="20"/>
  <c r="BG206" i="20"/>
  <c r="BG202" i="20"/>
  <c r="BG430" i="20"/>
  <c r="BG226" i="20"/>
  <c r="BG263" i="20"/>
  <c r="BG416" i="20"/>
  <c r="BG452" i="20"/>
  <c r="BG387" i="20"/>
  <c r="BG368" i="20"/>
  <c r="BG346" i="20"/>
  <c r="BG411" i="20"/>
  <c r="BG391" i="20"/>
  <c r="BG268" i="20"/>
  <c r="BG388" i="20"/>
  <c r="BG250" i="20"/>
  <c r="BG240" i="20"/>
  <c r="BG296" i="20"/>
  <c r="BG253" i="20"/>
  <c r="BG330" i="20"/>
  <c r="BG303" i="20"/>
  <c r="BG334" i="20"/>
  <c r="BG365" i="20"/>
  <c r="BG295" i="20"/>
  <c r="BG418" i="20"/>
  <c r="BG283" i="20"/>
  <c r="BG249" i="20"/>
  <c r="BG369" i="20"/>
  <c r="BG223" i="20"/>
  <c r="BG232" i="20"/>
  <c r="BG257" i="20"/>
  <c r="BG409" i="20"/>
  <c r="BG216" i="20"/>
  <c r="BG224" i="20"/>
  <c r="BG269" i="20"/>
  <c r="BG438" i="20"/>
  <c r="BG289" i="20"/>
  <c r="BG290" i="20"/>
  <c r="BG469" i="20"/>
  <c r="BG259" i="20"/>
  <c r="BG459" i="20"/>
  <c r="BG340" i="20"/>
  <c r="BG243" i="20"/>
  <c r="BG256" i="20"/>
  <c r="BG229" i="20"/>
  <c r="BG307" i="20"/>
  <c r="BG236" i="20"/>
  <c r="BG280" i="20"/>
  <c r="BG213" i="20"/>
  <c r="BG258" i="20"/>
  <c r="BG237" i="20"/>
  <c r="BG344" i="20"/>
  <c r="BG349" i="20"/>
  <c r="BG328" i="20"/>
  <c r="BG318" i="20"/>
  <c r="BG272" i="20"/>
  <c r="BG357" i="20"/>
  <c r="BG374" i="20"/>
  <c r="BG260" i="20"/>
  <c r="BG458" i="20"/>
  <c r="BG423" i="20"/>
  <c r="BG355" i="20"/>
  <c r="BG304" i="20"/>
  <c r="BG443" i="20"/>
  <c r="BG450" i="20"/>
  <c r="BG487" i="20"/>
  <c r="BG456" i="20"/>
  <c r="BG406" i="20"/>
  <c r="BG327" i="20"/>
  <c r="BG488" i="20"/>
  <c r="BG376" i="20"/>
  <c r="BG493" i="20"/>
  <c r="BG228" i="20"/>
  <c r="BG274" i="20"/>
  <c r="BG255" i="20"/>
  <c r="BG281" i="20"/>
  <c r="BG227" i="20"/>
  <c r="BG285" i="20"/>
  <c r="BG286" i="20"/>
  <c r="BG499" i="20"/>
  <c r="BG308" i="20"/>
  <c r="BG265" i="20"/>
  <c r="BG321" i="20"/>
  <c r="BG239" i="20"/>
  <c r="BG333" i="20"/>
  <c r="BG292" i="20"/>
  <c r="BG209" i="20"/>
  <c r="BG474" i="20"/>
  <c r="BG426" i="20"/>
  <c r="BG297" i="20"/>
  <c r="BG434" i="20"/>
  <c r="BG343" i="20"/>
  <c r="BG238" i="20"/>
  <c r="BG299" i="20"/>
  <c r="BG329" i="20"/>
  <c r="BG221" i="20"/>
  <c r="BG495" i="20"/>
  <c r="BG413" i="20"/>
  <c r="BG314" i="20"/>
  <c r="BG421" i="20"/>
  <c r="BG261" i="20"/>
  <c r="BG470" i="20"/>
  <c r="BG277" i="20"/>
  <c r="BG245" i="20"/>
  <c r="BG497" i="20"/>
  <c r="BG200" i="20"/>
  <c r="BG312" i="20"/>
  <c r="BG222" i="20"/>
  <c r="BG377" i="20"/>
  <c r="BG217" i="20"/>
  <c r="BG336" i="20"/>
  <c r="BG479" i="20"/>
  <c r="BG208" i="20"/>
  <c r="BG408" i="20"/>
  <c r="BG233" i="20"/>
  <c r="BG385" i="20"/>
  <c r="BG394" i="20"/>
  <c r="BG335" i="20"/>
  <c r="BG401" i="20"/>
  <c r="BG449" i="20"/>
  <c r="BG279" i="20"/>
  <c r="BG405" i="20"/>
  <c r="BG486" i="20"/>
  <c r="BG482" i="20"/>
  <c r="BG294" i="20"/>
  <c r="BG351" i="20"/>
  <c r="BG436" i="20"/>
  <c r="BG448" i="20"/>
  <c r="BG316" i="20"/>
  <c r="BG490" i="20"/>
  <c r="BG427" i="20"/>
  <c r="BG370" i="20"/>
  <c r="BG412" i="20"/>
  <c r="BG422" i="20"/>
  <c r="BG305" i="20"/>
  <c r="BG288" i="20"/>
  <c r="BG390" i="20"/>
  <c r="BG325" i="20"/>
  <c r="BG244" i="20"/>
  <c r="BG205" i="20"/>
  <c r="BG451" i="20"/>
  <c r="BG463" i="20"/>
  <c r="BG386" i="20"/>
  <c r="BG389" i="20"/>
  <c r="BG347" i="20"/>
  <c r="BG441" i="20"/>
  <c r="BG478" i="20"/>
  <c r="BG432" i="20"/>
  <c r="BG301" i="20"/>
  <c r="BG300" i="20"/>
  <c r="BG363" i="20"/>
  <c r="BG398" i="20"/>
  <c r="BG440" i="20"/>
  <c r="BG273" i="20"/>
  <c r="BG462" i="20"/>
  <c r="BG467" i="20"/>
  <c r="BG454" i="20"/>
  <c r="BG225" i="20"/>
  <c r="BG491" i="20"/>
  <c r="BG341" i="20"/>
  <c r="BG378" i="20"/>
  <c r="BG485" i="20"/>
  <c r="BG313" i="20"/>
  <c r="BG397" i="20"/>
  <c r="BG271" i="20"/>
  <c r="BG404" i="20"/>
  <c r="BG270" i="20"/>
  <c r="BG400" i="20"/>
  <c r="BG445" i="20"/>
  <c r="BG494" i="20"/>
  <c r="BG207" i="20"/>
  <c r="BG203" i="20"/>
  <c r="BG419" i="20"/>
  <c r="BG393" i="20"/>
  <c r="BG332" i="20"/>
  <c r="BG417" i="20"/>
  <c r="BG293" i="20"/>
  <c r="BG320" i="20"/>
  <c r="BG466" i="20"/>
  <c r="BG475" i="20"/>
  <c r="BG366" i="20"/>
  <c r="BG498" i="20"/>
  <c r="BG324" i="20"/>
  <c r="BG215" i="20"/>
  <c r="BG129" i="20"/>
  <c r="BG199" i="20"/>
  <c r="BG29" i="20"/>
  <c r="BG9" i="20"/>
  <c r="BG196" i="20"/>
  <c r="BG21" i="20"/>
  <c r="BG115" i="20"/>
  <c r="BG30" i="20"/>
  <c r="BG120" i="20"/>
  <c r="BG134" i="20"/>
  <c r="BG149" i="20"/>
  <c r="BG166" i="20"/>
  <c r="BG198" i="20"/>
  <c r="BG107" i="20"/>
  <c r="BG17" i="20"/>
  <c r="BG96" i="20"/>
  <c r="BG153" i="20"/>
  <c r="BG146" i="20"/>
  <c r="BG95" i="20"/>
  <c r="BG69" i="20"/>
  <c r="BG103" i="20"/>
  <c r="BG49" i="20"/>
  <c r="BG178" i="20"/>
  <c r="BG48" i="20"/>
  <c r="BG71" i="20"/>
  <c r="BG180" i="20"/>
  <c r="BG18" i="20"/>
  <c r="BG55" i="20"/>
  <c r="BG119" i="20"/>
  <c r="BG65" i="20"/>
  <c r="BG99" i="20"/>
  <c r="BG137" i="20"/>
  <c r="BG190" i="20"/>
  <c r="BG85" i="20"/>
  <c r="BG172" i="20"/>
  <c r="BG131" i="20"/>
  <c r="BG73" i="20"/>
  <c r="BG33" i="20"/>
  <c r="BG42" i="20"/>
  <c r="BG127" i="20"/>
  <c r="BG151" i="20"/>
  <c r="BG116" i="20"/>
  <c r="BG74" i="20"/>
  <c r="BG101" i="20"/>
  <c r="BG31" i="20"/>
  <c r="BG154" i="20"/>
  <c r="BG100" i="20"/>
  <c r="BG22" i="20"/>
  <c r="BG34" i="20"/>
  <c r="BG181" i="20"/>
  <c r="BG177" i="20"/>
  <c r="BG136" i="20"/>
  <c r="BG191" i="20"/>
  <c r="BG110" i="20"/>
  <c r="BG38" i="20"/>
  <c r="BG147" i="20"/>
  <c r="BG16" i="20"/>
  <c r="BG90" i="20"/>
  <c r="BG135" i="20"/>
  <c r="BG108" i="20"/>
  <c r="BG159" i="20"/>
  <c r="BG140" i="20"/>
  <c r="BG24" i="20"/>
  <c r="BG78" i="20"/>
  <c r="BG47" i="20"/>
  <c r="BG6" i="20"/>
  <c r="BG37" i="20"/>
  <c r="BG44" i="20"/>
  <c r="BG56" i="20"/>
  <c r="BG79" i="20"/>
  <c r="BG35" i="20"/>
  <c r="BG183" i="20"/>
  <c r="BG112" i="20"/>
  <c r="BG61" i="20"/>
  <c r="BG10" i="20"/>
  <c r="BG62" i="20"/>
  <c r="BG70" i="20"/>
  <c r="BG118" i="20"/>
  <c r="BG36" i="20"/>
  <c r="BG64" i="20"/>
  <c r="BG14" i="20"/>
  <c r="BG93" i="20"/>
  <c r="BG111" i="20"/>
  <c r="BG156" i="20"/>
  <c r="BG106" i="20"/>
  <c r="BG184" i="20"/>
  <c r="BG162" i="20"/>
  <c r="BG168" i="20"/>
  <c r="BG87" i="20"/>
  <c r="BG157" i="20"/>
  <c r="BG72" i="20"/>
  <c r="BG167" i="20"/>
  <c r="BG23" i="20"/>
  <c r="BG19" i="20"/>
  <c r="BG92" i="20"/>
  <c r="BG130" i="20"/>
  <c r="BG63" i="20"/>
  <c r="BG175" i="20"/>
  <c r="BG122" i="20"/>
  <c r="BG66" i="20"/>
  <c r="BG128" i="20"/>
  <c r="BG40" i="20"/>
  <c r="BG82" i="20"/>
  <c r="BG124" i="20"/>
  <c r="BG41" i="20"/>
  <c r="BG52" i="20"/>
  <c r="BG8" i="20"/>
  <c r="BG163" i="20"/>
  <c r="BG53" i="20"/>
  <c r="BG43" i="20"/>
  <c r="BG102" i="20"/>
  <c r="BG46" i="20"/>
  <c r="BG121" i="20"/>
  <c r="BG148" i="20"/>
  <c r="BG132" i="20"/>
  <c r="BG165" i="20"/>
  <c r="BG189" i="20"/>
  <c r="BG89" i="20"/>
  <c r="BG84" i="20"/>
  <c r="BG197" i="20"/>
  <c r="BG155" i="20"/>
  <c r="BG98" i="20"/>
  <c r="BG150" i="20"/>
  <c r="BG58" i="20"/>
  <c r="BG113" i="20"/>
  <c r="BG50" i="20"/>
  <c r="BG125" i="20"/>
  <c r="BG76" i="20"/>
  <c r="BG126" i="20"/>
  <c r="BG192" i="20"/>
  <c r="BG176" i="20"/>
  <c r="BG75" i="20"/>
  <c r="BG123" i="20"/>
  <c r="BG67" i="20"/>
  <c r="BG25" i="20"/>
  <c r="BG186" i="20"/>
  <c r="BG57" i="20"/>
  <c r="BG133" i="20"/>
  <c r="BG193" i="20"/>
  <c r="BG174" i="20"/>
  <c r="BG51" i="20"/>
  <c r="BG83" i="20"/>
  <c r="BG32" i="20"/>
  <c r="BG54" i="20"/>
  <c r="BG97" i="20"/>
  <c r="BG80" i="20"/>
  <c r="BG152" i="20"/>
  <c r="BG81" i="20"/>
  <c r="BG39" i="20"/>
  <c r="BG11" i="20"/>
  <c r="BG86" i="20"/>
  <c r="BG28" i="20"/>
  <c r="BG164" i="20"/>
  <c r="BG188" i="20"/>
  <c r="BG91" i="20"/>
  <c r="BG45" i="20"/>
  <c r="BG161" i="20"/>
  <c r="BG15" i="20"/>
  <c r="BG160" i="20"/>
  <c r="BG194" i="20"/>
  <c r="BG68" i="20"/>
  <c r="BG195" i="20"/>
  <c r="BG187" i="20"/>
  <c r="BG104" i="20"/>
  <c r="BG138" i="20"/>
  <c r="BG77" i="20"/>
  <c r="BG26" i="20"/>
  <c r="BG179" i="20"/>
  <c r="BG59" i="20"/>
  <c r="BG7" i="20"/>
  <c r="BG143" i="20"/>
  <c r="BG105" i="20"/>
  <c r="BG158" i="20"/>
  <c r="BG94" i="20"/>
  <c r="BG141" i="20"/>
  <c r="BG27" i="20"/>
  <c r="BG171" i="20"/>
  <c r="BG142" i="20"/>
  <c r="BG173" i="20"/>
  <c r="BG114" i="20"/>
  <c r="BG13" i="20"/>
  <c r="BG20" i="20"/>
  <c r="BG139" i="20"/>
  <c r="BG145" i="20"/>
  <c r="BG12" i="20"/>
  <c r="BG169" i="20"/>
  <c r="BG182" i="20"/>
  <c r="BG109" i="20"/>
  <c r="BG170" i="20"/>
  <c r="BG60" i="20"/>
  <c r="BG144" i="20"/>
  <c r="BG185" i="20"/>
  <c r="BG88" i="20"/>
  <c r="BG117" i="20"/>
  <c r="BH4" i="20" l="1"/>
  <c r="BH201" i="20"/>
  <c r="BH392" i="20"/>
  <c r="BH382" i="20"/>
  <c r="BH414" i="20"/>
  <c r="BH367" i="20"/>
  <c r="BH431" i="20"/>
  <c r="BH424" i="20"/>
  <c r="BH346" i="20"/>
  <c r="BH255" i="20"/>
  <c r="BH365" i="20"/>
  <c r="BH261" i="20"/>
  <c r="BH364" i="20"/>
  <c r="BH267" i="20"/>
  <c r="BH240" i="20"/>
  <c r="BH456" i="20"/>
  <c r="BH283" i="20"/>
  <c r="BH477" i="20"/>
  <c r="BH319" i="20"/>
  <c r="BH450" i="20"/>
  <c r="BH376" i="20"/>
  <c r="BH282" i="20"/>
  <c r="BH327" i="20"/>
  <c r="BH384" i="20"/>
  <c r="BH353" i="20"/>
  <c r="BH219" i="20"/>
  <c r="BH360" i="20"/>
  <c r="BH292" i="20"/>
  <c r="BH251" i="20"/>
  <c r="BH388" i="20"/>
  <c r="BH345" i="20"/>
  <c r="BH491" i="20"/>
  <c r="BH479" i="20"/>
  <c r="BH323" i="20"/>
  <c r="BH362" i="20"/>
  <c r="BH406" i="20"/>
  <c r="BH350" i="20"/>
  <c r="BH386" i="20"/>
  <c r="BH411" i="20"/>
  <c r="BH435" i="20"/>
  <c r="BH378" i="20"/>
  <c r="BH447" i="20"/>
  <c r="BH290" i="20"/>
  <c r="BH242" i="20"/>
  <c r="BH207" i="20"/>
  <c r="BH394" i="20"/>
  <c r="BH231" i="20"/>
  <c r="BH223" i="20"/>
  <c r="BH279" i="20"/>
  <c r="BH408" i="20"/>
  <c r="BH368" i="20"/>
  <c r="BH458" i="20"/>
  <c r="BH455" i="20"/>
  <c r="BH475" i="20"/>
  <c r="BH383" i="20"/>
  <c r="BH349" i="20"/>
  <c r="BH442" i="20"/>
  <c r="BH263" i="20"/>
  <c r="BH390" i="20"/>
  <c r="BH476" i="20"/>
  <c r="BH375" i="20"/>
  <c r="BH410" i="20"/>
  <c r="BH429" i="20"/>
  <c r="BH334" i="20"/>
  <c r="BH371" i="20"/>
  <c r="BH391" i="20"/>
  <c r="BH467" i="20"/>
  <c r="BH439" i="20"/>
  <c r="BH315" i="20"/>
  <c r="BH396" i="20"/>
  <c r="BH403" i="20"/>
  <c r="BH357" i="20"/>
  <c r="BH354" i="20"/>
  <c r="BH286" i="20"/>
  <c r="BH224" i="20"/>
  <c r="BH387" i="20"/>
  <c r="BH480" i="20"/>
  <c r="BH481" i="20"/>
  <c r="BH372" i="20"/>
  <c r="BH459" i="20"/>
  <c r="BH428" i="20"/>
  <c r="BH446" i="20"/>
  <c r="BH399" i="20"/>
  <c r="BH473" i="20"/>
  <c r="BH451" i="20"/>
  <c r="BH220" i="20"/>
  <c r="BH453" i="20"/>
  <c r="BH250" i="20"/>
  <c r="BH342" i="20"/>
  <c r="BH356" i="20"/>
  <c r="BH229" i="20"/>
  <c r="BH471" i="20"/>
  <c r="BH468" i="20"/>
  <c r="BH287" i="20"/>
  <c r="BH209" i="20"/>
  <c r="BH432" i="20"/>
  <c r="BH218" i="20"/>
  <c r="BH212" i="20"/>
  <c r="BH341" i="20"/>
  <c r="BH472" i="20"/>
  <c r="BH307" i="20"/>
  <c r="BH379" i="20"/>
  <c r="BH464" i="20"/>
  <c r="BH285" i="20"/>
  <c r="BH259" i="20"/>
  <c r="BH294" i="20"/>
  <c r="BH275" i="20"/>
  <c r="BH265" i="20"/>
  <c r="BH293" i="20"/>
  <c r="BH258" i="20"/>
  <c r="BH397" i="20"/>
  <c r="BH230" i="20"/>
  <c r="BH241" i="20"/>
  <c r="BH239" i="20"/>
  <c r="BH317" i="20"/>
  <c r="BH433" i="20"/>
  <c r="BH309" i="20"/>
  <c r="BH497" i="20"/>
  <c r="BH358" i="20"/>
  <c r="BH420" i="20"/>
  <c r="BH380" i="20"/>
  <c r="BH274" i="20"/>
  <c r="BH338" i="20"/>
  <c r="BH225" i="20"/>
  <c r="BH438" i="20"/>
  <c r="BH278" i="20"/>
  <c r="BH204" i="20"/>
  <c r="BH276" i="20"/>
  <c r="BH355" i="20"/>
  <c r="BH348" i="20"/>
  <c r="BH222" i="20"/>
  <c r="BH405" i="20"/>
  <c r="BH208" i="20"/>
  <c r="BH487" i="20"/>
  <c r="BH423" i="20"/>
  <c r="BH296" i="20"/>
  <c r="BH254" i="20"/>
  <c r="BH205" i="20"/>
  <c r="BH235" i="20"/>
  <c r="BH256" i="20"/>
  <c r="BH311" i="20"/>
  <c r="BH281" i="20"/>
  <c r="BH221" i="20"/>
  <c r="BH395" i="20"/>
  <c r="BH227" i="20"/>
  <c r="BH211" i="20"/>
  <c r="BH483" i="20"/>
  <c r="BH270" i="20"/>
  <c r="BH268" i="20"/>
  <c r="BH244" i="20"/>
  <c r="BH297" i="20"/>
  <c r="BH237" i="20"/>
  <c r="BH402" i="20"/>
  <c r="BH460" i="20"/>
  <c r="BH291" i="20"/>
  <c r="BH415" i="20"/>
  <c r="BH463" i="20"/>
  <c r="BH299" i="20"/>
  <c r="BH273" i="20"/>
  <c r="BH214" i="20"/>
  <c r="BH234" i="20"/>
  <c r="BH271" i="20"/>
  <c r="BH247" i="20"/>
  <c r="BH202" i="20"/>
  <c r="BH266" i="20"/>
  <c r="BH243" i="20"/>
  <c r="BH320" i="20"/>
  <c r="BH277" i="20"/>
  <c r="BH493" i="20"/>
  <c r="BH289" i="20"/>
  <c r="BH499" i="20"/>
  <c r="BH495" i="20"/>
  <c r="BH228" i="20"/>
  <c r="BH330" i="20"/>
  <c r="BH238" i="20"/>
  <c r="BH393" i="20"/>
  <c r="BH449" i="20"/>
  <c r="BH203" i="20"/>
  <c r="BH389" i="20"/>
  <c r="BH298" i="20"/>
  <c r="BH210" i="20"/>
  <c r="BH335" i="20"/>
  <c r="BH436" i="20"/>
  <c r="BH361" i="20"/>
  <c r="BH344" i="20"/>
  <c r="BH444" i="20"/>
  <c r="BH359" i="20"/>
  <c r="BH454" i="20"/>
  <c r="BH312" i="20"/>
  <c r="BH226" i="20"/>
  <c r="BH236" i="20"/>
  <c r="BH262" i="20"/>
  <c r="BH300" i="20"/>
  <c r="BH246" i="20"/>
  <c r="BH443" i="20"/>
  <c r="BH206" i="20"/>
  <c r="BH407" i="20"/>
  <c r="BH316" i="20"/>
  <c r="BH272" i="20"/>
  <c r="BH324" i="20"/>
  <c r="BH329" i="20"/>
  <c r="BH484" i="20"/>
  <c r="BH400" i="20"/>
  <c r="BH233" i="20"/>
  <c r="BH366" i="20"/>
  <c r="BH318" i="20"/>
  <c r="BH322" i="20"/>
  <c r="BH295" i="20"/>
  <c r="BH500" i="20"/>
  <c r="BH253" i="20"/>
  <c r="BH328" i="20"/>
  <c r="BH385" i="20"/>
  <c r="BH305" i="20"/>
  <c r="BH303" i="20"/>
  <c r="BH465" i="20"/>
  <c r="BH245" i="20"/>
  <c r="BH490" i="20"/>
  <c r="BH422" i="20"/>
  <c r="BH216" i="20"/>
  <c r="BH249" i="20"/>
  <c r="BH478" i="20"/>
  <c r="BH445" i="20"/>
  <c r="BH401" i="20"/>
  <c r="BH252" i="20"/>
  <c r="BH416" i="20"/>
  <c r="BH264" i="20"/>
  <c r="BH248" i="20"/>
  <c r="BH494" i="20"/>
  <c r="BH412" i="20"/>
  <c r="BH363" i="20"/>
  <c r="BH421" i="20"/>
  <c r="BH448" i="20"/>
  <c r="BH441" i="20"/>
  <c r="BH343" i="20"/>
  <c r="BH498" i="20"/>
  <c r="BH340" i="20"/>
  <c r="BH488" i="20"/>
  <c r="BH469" i="20"/>
  <c r="BH426" i="20"/>
  <c r="BH339" i="20"/>
  <c r="BH452" i="20"/>
  <c r="BH462" i="20"/>
  <c r="BH347" i="20"/>
  <c r="BH308" i="20"/>
  <c r="BH413" i="20"/>
  <c r="BH374" i="20"/>
  <c r="BH434" i="20"/>
  <c r="BH474" i="20"/>
  <c r="BH310" i="20"/>
  <c r="BH427" i="20"/>
  <c r="BH325" i="20"/>
  <c r="BH381" i="20"/>
  <c r="BH398" i="20"/>
  <c r="BH306" i="20"/>
  <c r="BH260" i="20"/>
  <c r="BH200" i="20"/>
  <c r="BH457" i="20"/>
  <c r="BH470" i="20"/>
  <c r="BH302" i="20"/>
  <c r="BH331" i="20"/>
  <c r="BH489" i="20"/>
  <c r="BH430" i="20"/>
  <c r="BH321" i="20"/>
  <c r="BH257" i="20"/>
  <c r="BH409" i="20"/>
  <c r="BH213" i="20"/>
  <c r="BH496" i="20"/>
  <c r="BH332" i="20"/>
  <c r="BH492" i="20"/>
  <c r="BH482" i="20"/>
  <c r="BH314" i="20"/>
  <c r="BH269" i="20"/>
  <c r="BH418" i="20"/>
  <c r="BH404" i="20"/>
  <c r="BH217" i="20"/>
  <c r="BH352" i="20"/>
  <c r="BH232" i="20"/>
  <c r="BH326" i="20"/>
  <c r="BH419" i="20"/>
  <c r="BH485" i="20"/>
  <c r="BH373" i="20"/>
  <c r="BH351" i="20"/>
  <c r="BH486" i="20"/>
  <c r="BH288" i="20"/>
  <c r="BH417" i="20"/>
  <c r="BH337" i="20"/>
  <c r="BH304" i="20"/>
  <c r="BH425" i="20"/>
  <c r="BH284" i="20"/>
  <c r="BH336" i="20"/>
  <c r="BH370" i="20"/>
  <c r="BH333" i="20"/>
  <c r="BH437" i="20"/>
  <c r="BH466" i="20"/>
  <c r="BH461" i="20"/>
  <c r="BH377" i="20"/>
  <c r="BH313" i="20"/>
  <c r="BH301" i="20"/>
  <c r="BH369" i="20"/>
  <c r="BH280" i="20"/>
  <c r="BH440" i="20"/>
  <c r="BH215" i="20"/>
  <c r="BH170" i="20"/>
  <c r="BH116" i="20"/>
  <c r="BH169" i="20"/>
  <c r="BH199" i="20"/>
  <c r="BH67" i="20"/>
  <c r="BH97" i="20"/>
  <c r="BH69" i="20"/>
  <c r="BH42" i="20"/>
  <c r="BH105" i="20"/>
  <c r="BH66" i="20"/>
  <c r="BH111" i="20"/>
  <c r="BH27" i="20"/>
  <c r="BH77" i="20"/>
  <c r="BH175" i="20"/>
  <c r="BH45" i="20"/>
  <c r="BH80" i="20"/>
  <c r="BH91" i="20"/>
  <c r="BH11" i="20"/>
  <c r="BH100" i="20"/>
  <c r="BH177" i="20"/>
  <c r="BH37" i="20"/>
  <c r="BH183" i="20"/>
  <c r="BH56" i="20"/>
  <c r="BH113" i="20"/>
  <c r="BH61" i="20"/>
  <c r="BH172" i="20"/>
  <c r="BH16" i="20"/>
  <c r="BH129" i="20"/>
  <c r="BH68" i="20"/>
  <c r="BH186" i="20"/>
  <c r="BH13" i="20"/>
  <c r="BH31" i="20"/>
  <c r="BH124" i="20"/>
  <c r="BH19" i="20"/>
  <c r="BH78" i="20"/>
  <c r="BH58" i="20"/>
  <c r="BH32" i="20"/>
  <c r="BH180" i="20"/>
  <c r="BH171" i="20"/>
  <c r="BH140" i="20"/>
  <c r="BH84" i="20"/>
  <c r="BH26" i="20"/>
  <c r="BH109" i="20"/>
  <c r="BH95" i="20"/>
  <c r="BH119" i="20"/>
  <c r="BH178" i="20"/>
  <c r="BH159" i="20"/>
  <c r="BH17" i="20"/>
  <c r="BH40" i="20"/>
  <c r="BH50" i="20"/>
  <c r="BH28" i="20"/>
  <c r="BH101" i="20"/>
  <c r="BH150" i="20"/>
  <c r="BH79" i="20"/>
  <c r="BH106" i="20"/>
  <c r="BH54" i="20"/>
  <c r="BH189" i="20"/>
  <c r="BH120" i="20"/>
  <c r="BH82" i="20"/>
  <c r="BH23" i="20"/>
  <c r="BH7" i="20"/>
  <c r="BH76" i="20"/>
  <c r="BH167" i="20"/>
  <c r="BH34" i="20"/>
  <c r="BH103" i="20"/>
  <c r="BH137" i="20"/>
  <c r="BH87" i="20"/>
  <c r="BH147" i="20"/>
  <c r="BH176" i="20"/>
  <c r="BH51" i="20"/>
  <c r="BH179" i="20"/>
  <c r="BH110" i="20"/>
  <c r="BH18" i="20"/>
  <c r="BH144" i="20"/>
  <c r="BH174" i="20"/>
  <c r="BH15" i="20"/>
  <c r="BH127" i="20"/>
  <c r="BH14" i="20"/>
  <c r="BH108" i="20"/>
  <c r="BH158" i="20"/>
  <c r="BH141" i="20"/>
  <c r="BH143" i="20"/>
  <c r="BH152" i="20"/>
  <c r="BH136" i="20"/>
  <c r="BH154" i="20"/>
  <c r="BH44" i="20"/>
  <c r="BH59" i="20"/>
  <c r="BH9" i="20"/>
  <c r="BH135" i="20"/>
  <c r="BH132" i="20"/>
  <c r="BH115" i="20"/>
  <c r="BH64" i="20"/>
  <c r="BH99" i="20"/>
  <c r="BH139" i="20"/>
  <c r="BH65" i="20"/>
  <c r="BH86" i="20"/>
  <c r="BH138" i="20"/>
  <c r="BH146" i="20"/>
  <c r="BH29" i="20"/>
  <c r="BH96" i="20"/>
  <c r="BH75" i="20"/>
  <c r="BH71" i="20"/>
  <c r="BH102" i="20"/>
  <c r="BH88" i="20"/>
  <c r="BH93" i="20"/>
  <c r="BH74" i="20"/>
  <c r="BH24" i="20"/>
  <c r="BH39" i="20"/>
  <c r="BH63" i="20"/>
  <c r="BH125" i="20"/>
  <c r="BH126" i="20"/>
  <c r="BH36" i="20"/>
  <c r="BH157" i="20"/>
  <c r="BH148" i="20"/>
  <c r="BH60" i="20"/>
  <c r="BH151" i="20"/>
  <c r="BH90" i="20"/>
  <c r="BH114" i="20"/>
  <c r="BH112" i="20"/>
  <c r="BH52" i="20"/>
  <c r="BH165" i="20"/>
  <c r="BH160" i="20"/>
  <c r="BH47" i="20"/>
  <c r="BH20" i="20"/>
  <c r="BH164" i="20"/>
  <c r="BH35" i="20"/>
  <c r="BH53" i="20"/>
  <c r="BH123" i="20"/>
  <c r="BH22" i="20"/>
  <c r="BH122" i="20"/>
  <c r="BH195" i="20"/>
  <c r="BH190" i="20"/>
  <c r="BH149" i="20"/>
  <c r="BH49" i="20"/>
  <c r="BH153" i="20"/>
  <c r="BH70" i="20"/>
  <c r="BH134" i="20"/>
  <c r="BH107" i="20"/>
  <c r="BH89" i="20"/>
  <c r="BH155" i="20"/>
  <c r="BH163" i="20"/>
  <c r="BH194" i="20"/>
  <c r="BH117" i="20"/>
  <c r="BH21" i="20"/>
  <c r="BH43" i="20"/>
  <c r="BH192" i="20"/>
  <c r="BH38" i="20"/>
  <c r="BH118" i="20"/>
  <c r="BH182" i="20"/>
  <c r="BH168" i="20"/>
  <c r="BH104" i="20"/>
  <c r="BH142" i="20"/>
  <c r="BH131" i="20"/>
  <c r="BH25" i="20"/>
  <c r="BH92" i="20"/>
  <c r="BH6" i="20"/>
  <c r="BH121" i="20"/>
  <c r="BH30" i="20"/>
  <c r="BH72" i="20"/>
  <c r="BH187" i="20"/>
  <c r="BH10" i="20"/>
  <c r="BH128" i="20"/>
  <c r="BH130" i="20"/>
  <c r="BH48" i="20"/>
  <c r="BH33" i="20"/>
  <c r="BH193" i="20"/>
  <c r="BH73" i="20"/>
  <c r="BH55" i="20"/>
  <c r="BH184" i="20"/>
  <c r="BH166" i="20"/>
  <c r="BH98" i="20"/>
  <c r="BH57" i="20"/>
  <c r="BH197" i="20"/>
  <c r="BH198" i="20"/>
  <c r="BH81" i="20"/>
  <c r="BH188" i="20"/>
  <c r="BH94" i="20"/>
  <c r="BH156" i="20"/>
  <c r="BH173" i="20"/>
  <c r="BH191" i="20"/>
  <c r="BH83" i="20"/>
  <c r="BH161" i="20"/>
  <c r="BH162" i="20"/>
  <c r="BH145" i="20"/>
  <c r="BH133" i="20"/>
  <c r="BH41" i="20"/>
  <c r="BH196" i="20"/>
  <c r="BH85" i="20"/>
  <c r="BH185" i="20"/>
  <c r="BH8" i="20"/>
  <c r="BH12" i="20"/>
  <c r="BH62" i="20"/>
  <c r="BH181" i="20"/>
  <c r="BH46" i="20"/>
  <c r="BI4" i="20" l="1"/>
  <c r="BI201" i="20"/>
  <c r="BI379" i="20"/>
  <c r="BI476" i="20"/>
  <c r="BI496" i="20"/>
  <c r="BI484" i="20"/>
  <c r="BI349" i="20"/>
  <c r="BI442" i="20"/>
  <c r="BI364" i="20"/>
  <c r="BI390" i="20"/>
  <c r="BI268" i="20"/>
  <c r="BI231" i="20"/>
  <c r="BI284" i="20"/>
  <c r="BI334" i="20"/>
  <c r="BI247" i="20"/>
  <c r="BI464" i="20"/>
  <c r="BI488" i="20"/>
  <c r="BI314" i="20"/>
  <c r="BI431" i="20"/>
  <c r="BI413" i="20"/>
  <c r="BI323" i="20"/>
  <c r="BI403" i="20"/>
  <c r="BI383" i="20"/>
  <c r="BI492" i="20"/>
  <c r="BI382" i="20"/>
  <c r="BI325" i="20"/>
  <c r="BI326" i="20"/>
  <c r="BI295" i="20"/>
  <c r="BI384" i="20"/>
  <c r="BI446" i="20"/>
  <c r="BI356" i="20"/>
  <c r="BI499" i="20"/>
  <c r="BI399" i="20"/>
  <c r="BI471" i="20"/>
  <c r="BI420" i="20"/>
  <c r="BI467" i="20"/>
  <c r="BI491" i="20"/>
  <c r="BI333" i="20"/>
  <c r="BI495" i="20"/>
  <c r="BI396" i="20"/>
  <c r="BI392" i="20"/>
  <c r="BI298" i="20"/>
  <c r="BI211" i="20"/>
  <c r="BI287" i="20"/>
  <c r="BI208" i="20"/>
  <c r="BI380" i="20"/>
  <c r="BI394" i="20"/>
  <c r="BI443" i="20"/>
  <c r="BI372" i="20"/>
  <c r="BI352" i="20"/>
  <c r="BI391" i="20"/>
  <c r="BI353" i="20"/>
  <c r="BI459" i="20"/>
  <c r="BI424" i="20"/>
  <c r="BI368" i="20"/>
  <c r="BI436" i="20"/>
  <c r="BI423" i="20"/>
  <c r="BI387" i="20"/>
  <c r="BI411" i="20"/>
  <c r="BI500" i="20"/>
  <c r="BI315" i="20"/>
  <c r="BI407" i="20"/>
  <c r="BI487" i="20"/>
  <c r="BI406" i="20"/>
  <c r="BI307" i="20"/>
  <c r="BI402" i="20"/>
  <c r="BI322" i="20"/>
  <c r="BI283" i="20"/>
  <c r="BI311" i="20"/>
  <c r="BI483" i="20"/>
  <c r="BI386" i="20"/>
  <c r="BI361" i="20"/>
  <c r="BI220" i="20"/>
  <c r="BI310" i="20"/>
  <c r="BI344" i="20"/>
  <c r="BI401" i="20"/>
  <c r="BI456" i="20"/>
  <c r="BI419" i="20"/>
  <c r="BI445" i="20"/>
  <c r="BI371" i="20"/>
  <c r="BI450" i="20"/>
  <c r="BI306" i="20"/>
  <c r="BI375" i="20"/>
  <c r="BI480" i="20"/>
  <c r="BI288" i="20"/>
  <c r="BI475" i="20"/>
  <c r="BI479" i="20"/>
  <c r="BI360" i="20"/>
  <c r="BI200" i="20"/>
  <c r="BI327" i="20"/>
  <c r="BI226" i="20"/>
  <c r="BI303" i="20"/>
  <c r="BI203" i="20"/>
  <c r="BI317" i="20"/>
  <c r="BI331" i="20"/>
  <c r="BI277" i="20"/>
  <c r="BI242" i="20"/>
  <c r="BI278" i="20"/>
  <c r="BI357" i="20"/>
  <c r="BI305" i="20"/>
  <c r="BI228" i="20"/>
  <c r="BI223" i="20"/>
  <c r="BI343" i="20"/>
  <c r="BI412" i="20"/>
  <c r="BI340" i="20"/>
  <c r="BI468" i="20"/>
  <c r="BI414" i="20"/>
  <c r="BI367" i="20"/>
  <c r="BI234" i="20"/>
  <c r="BI227" i="20"/>
  <c r="BI255" i="20"/>
  <c r="BI280" i="20"/>
  <c r="BI246" i="20"/>
  <c r="BI275" i="20"/>
  <c r="BI355" i="20"/>
  <c r="BI477" i="20"/>
  <c r="BI453" i="20"/>
  <c r="BI260" i="20"/>
  <c r="BI337" i="20"/>
  <c r="BI429" i="20"/>
  <c r="BI472" i="20"/>
  <c r="BI212" i="20"/>
  <c r="BI409" i="20"/>
  <c r="BI254" i="20"/>
  <c r="BI219" i="20"/>
  <c r="BI229" i="20"/>
  <c r="BI330" i="20"/>
  <c r="BI230" i="20"/>
  <c r="BI286" i="20"/>
  <c r="BI272" i="20"/>
  <c r="BI206" i="20"/>
  <c r="BI294" i="20"/>
  <c r="BI205" i="20"/>
  <c r="BI385" i="20"/>
  <c r="BI300" i="20"/>
  <c r="BI421" i="20"/>
  <c r="BI271" i="20"/>
  <c r="BI481" i="20"/>
  <c r="BI435" i="20"/>
  <c r="BI365" i="20"/>
  <c r="BI428" i="20"/>
  <c r="BI415" i="20"/>
  <c r="BI378" i="20"/>
  <c r="BI250" i="20"/>
  <c r="BI299" i="20"/>
  <c r="BI302" i="20"/>
  <c r="BI427" i="20"/>
  <c r="BI263" i="20"/>
  <c r="BI244" i="20"/>
  <c r="BI282" i="20"/>
  <c r="BI318" i="20"/>
  <c r="BI417" i="20"/>
  <c r="BI232" i="20"/>
  <c r="BI366" i="20"/>
  <c r="BI218" i="20"/>
  <c r="BI241" i="20"/>
  <c r="BI214" i="20"/>
  <c r="BI221" i="20"/>
  <c r="BI240" i="20"/>
  <c r="BI400" i="20"/>
  <c r="BI225" i="20"/>
  <c r="BI463" i="20"/>
  <c r="BI438" i="20"/>
  <c r="BI395" i="20"/>
  <c r="BI439" i="20"/>
  <c r="BI216" i="20"/>
  <c r="BI273" i="20"/>
  <c r="BI224" i="20"/>
  <c r="BI239" i="20"/>
  <c r="BI376" i="20"/>
  <c r="BI297" i="20"/>
  <c r="BI289" i="20"/>
  <c r="BI388" i="20"/>
  <c r="BI321" i="20"/>
  <c r="BI259" i="20"/>
  <c r="BI410" i="20"/>
  <c r="BI222" i="20"/>
  <c r="BI290" i="20"/>
  <c r="BI209" i="20"/>
  <c r="BI301" i="20"/>
  <c r="BI243" i="20"/>
  <c r="BI235" i="20"/>
  <c r="BI266" i="20"/>
  <c r="BI309" i="20"/>
  <c r="BI462" i="20"/>
  <c r="BI264" i="20"/>
  <c r="BI338" i="20"/>
  <c r="BI291" i="20"/>
  <c r="BI319" i="20"/>
  <c r="BI262" i="20"/>
  <c r="BI329" i="20"/>
  <c r="BI258" i="20"/>
  <c r="BI324" i="20"/>
  <c r="BI233" i="20"/>
  <c r="BI328" i="20"/>
  <c r="BI202" i="20"/>
  <c r="BI252" i="20"/>
  <c r="BI245" i="20"/>
  <c r="BI377" i="20"/>
  <c r="BI332" i="20"/>
  <c r="BI347" i="20"/>
  <c r="BI213" i="20"/>
  <c r="BI292" i="20"/>
  <c r="BI276" i="20"/>
  <c r="BI296" i="20"/>
  <c r="BI204" i="20"/>
  <c r="BI269" i="20"/>
  <c r="BI261" i="20"/>
  <c r="BI342" i="20"/>
  <c r="BI335" i="20"/>
  <c r="BI341" i="20"/>
  <c r="BI238" i="20"/>
  <c r="BI313" i="20"/>
  <c r="BI345" i="20"/>
  <c r="BI469" i="20"/>
  <c r="BI362" i="20"/>
  <c r="BI274" i="20"/>
  <c r="BI320" i="20"/>
  <c r="BI493" i="20"/>
  <c r="BI405" i="20"/>
  <c r="BI281" i="20"/>
  <c r="BI210" i="20"/>
  <c r="BI339" i="20"/>
  <c r="BI498" i="20"/>
  <c r="BI265" i="20"/>
  <c r="BI251" i="20"/>
  <c r="BI455" i="20"/>
  <c r="BI430" i="20"/>
  <c r="BI279" i="20"/>
  <c r="BI308" i="20"/>
  <c r="BI316" i="20"/>
  <c r="BI485" i="20"/>
  <c r="BI237" i="20"/>
  <c r="BI460" i="20"/>
  <c r="BI369" i="20"/>
  <c r="BI373" i="20"/>
  <c r="BI441" i="20"/>
  <c r="BI370" i="20"/>
  <c r="BI457" i="20"/>
  <c r="BI312" i="20"/>
  <c r="BI217" i="20"/>
  <c r="BI449" i="20"/>
  <c r="BI354" i="20"/>
  <c r="BI397" i="20"/>
  <c r="BI381" i="20"/>
  <c r="BI486" i="20"/>
  <c r="BI256" i="20"/>
  <c r="BI461" i="20"/>
  <c r="BI470" i="20"/>
  <c r="BI440" i="20"/>
  <c r="BI336" i="20"/>
  <c r="BI433" i="20"/>
  <c r="BI444" i="20"/>
  <c r="BI346" i="20"/>
  <c r="BI416" i="20"/>
  <c r="BI497" i="20"/>
  <c r="BI465" i="20"/>
  <c r="BI267" i="20"/>
  <c r="BI473" i="20"/>
  <c r="BI432" i="20"/>
  <c r="BI257" i="20"/>
  <c r="BI434" i="20"/>
  <c r="BI351" i="20"/>
  <c r="BI359" i="20"/>
  <c r="BI350" i="20"/>
  <c r="BI474" i="20"/>
  <c r="BI425" i="20"/>
  <c r="BI348" i="20"/>
  <c r="BI358" i="20"/>
  <c r="BI422" i="20"/>
  <c r="BI494" i="20"/>
  <c r="BI426" i="20"/>
  <c r="BI363" i="20"/>
  <c r="BI448" i="20"/>
  <c r="BI478" i="20"/>
  <c r="BI489" i="20"/>
  <c r="BI374" i="20"/>
  <c r="BI490" i="20"/>
  <c r="BI249" i="20"/>
  <c r="BI408" i="20"/>
  <c r="BI253" i="20"/>
  <c r="BI248" i="20"/>
  <c r="BI393" i="20"/>
  <c r="BI304" i="20"/>
  <c r="BI236" i="20"/>
  <c r="BI418" i="20"/>
  <c r="BI293" i="20"/>
  <c r="BI207" i="20"/>
  <c r="BI285" i="20"/>
  <c r="BI452" i="20"/>
  <c r="BI454" i="20"/>
  <c r="BI458" i="20"/>
  <c r="BI482" i="20"/>
  <c r="BI270" i="20"/>
  <c r="BI398" i="20"/>
  <c r="BI404" i="20"/>
  <c r="BI389" i="20"/>
  <c r="BI437" i="20"/>
  <c r="BI451" i="20"/>
  <c r="BI447" i="20"/>
  <c r="BI466" i="20"/>
  <c r="BI215" i="20"/>
  <c r="BI193" i="20"/>
  <c r="BI177" i="20"/>
  <c r="BI76" i="20"/>
  <c r="BI85" i="20"/>
  <c r="BI57" i="20"/>
  <c r="BI50" i="20"/>
  <c r="BI155" i="20"/>
  <c r="BI115" i="20"/>
  <c r="BI19" i="20"/>
  <c r="BI41" i="20"/>
  <c r="BI172" i="20"/>
  <c r="BI103" i="20"/>
  <c r="BI40" i="20"/>
  <c r="BI17" i="20"/>
  <c r="BI48" i="20"/>
  <c r="BI175" i="20"/>
  <c r="BI12" i="20"/>
  <c r="BI81" i="20"/>
  <c r="BI147" i="20"/>
  <c r="BI105" i="20"/>
  <c r="BI150" i="20"/>
  <c r="BI145" i="20"/>
  <c r="BI190" i="20"/>
  <c r="BI27" i="20"/>
  <c r="BI46" i="20"/>
  <c r="BI157" i="20"/>
  <c r="BI110" i="20"/>
  <c r="BI72" i="20"/>
  <c r="BI38" i="20"/>
  <c r="BI29" i="20"/>
  <c r="BI20" i="20"/>
  <c r="BI136" i="20"/>
  <c r="BI51" i="20"/>
  <c r="BI165" i="20"/>
  <c r="BI97" i="20"/>
  <c r="BI102" i="20"/>
  <c r="BI108" i="20"/>
  <c r="BI156" i="20"/>
  <c r="BI119" i="20"/>
  <c r="BI142" i="20"/>
  <c r="BI169" i="20"/>
  <c r="BI89" i="20"/>
  <c r="BI24" i="20"/>
  <c r="BI182" i="20"/>
  <c r="BI174" i="20"/>
  <c r="BI162" i="20"/>
  <c r="BI60" i="20"/>
  <c r="BI80" i="20"/>
  <c r="BI25" i="20"/>
  <c r="BI90" i="20"/>
  <c r="BI130" i="20"/>
  <c r="BI96" i="20"/>
  <c r="BI159" i="20"/>
  <c r="BI128" i="20"/>
  <c r="BI64" i="20"/>
  <c r="BI183" i="20"/>
  <c r="BI135" i="20"/>
  <c r="BI173" i="20"/>
  <c r="BI151" i="20"/>
  <c r="BI45" i="20"/>
  <c r="BI144" i="20"/>
  <c r="BI100" i="20"/>
  <c r="BI74" i="20"/>
  <c r="BI14" i="20"/>
  <c r="BI59" i="20"/>
  <c r="BI53" i="20"/>
  <c r="BI163" i="20"/>
  <c r="BI104" i="20"/>
  <c r="BI62" i="20"/>
  <c r="BI95" i="20"/>
  <c r="BI83" i="20"/>
  <c r="BI134" i="20"/>
  <c r="BI121" i="20"/>
  <c r="BI181" i="20"/>
  <c r="BI13" i="20"/>
  <c r="BI116" i="20"/>
  <c r="BI79" i="20"/>
  <c r="BI125" i="20"/>
  <c r="BI52" i="20"/>
  <c r="BI33" i="20"/>
  <c r="BI129" i="20"/>
  <c r="BI73" i="20"/>
  <c r="BI49" i="20"/>
  <c r="BI65" i="20"/>
  <c r="BI42" i="20"/>
  <c r="BI98" i="20"/>
  <c r="BI167" i="20"/>
  <c r="BI192" i="20"/>
  <c r="BI161" i="20"/>
  <c r="BI67" i="20"/>
  <c r="BI88" i="20"/>
  <c r="BI186" i="20"/>
  <c r="BI184" i="20"/>
  <c r="BI69" i="20"/>
  <c r="BI77" i="20"/>
  <c r="BI158" i="20"/>
  <c r="BI21" i="20"/>
  <c r="BI56" i="20"/>
  <c r="BI15" i="20"/>
  <c r="BI168" i="20"/>
  <c r="BI87" i="20"/>
  <c r="BI133" i="20"/>
  <c r="BI93" i="20"/>
  <c r="BI185" i="20"/>
  <c r="BI191" i="20"/>
  <c r="BI28" i="20"/>
  <c r="BI113" i="20"/>
  <c r="BI86" i="20"/>
  <c r="BI198" i="20"/>
  <c r="BI31" i="20"/>
  <c r="BI61" i="20"/>
  <c r="BI70" i="20"/>
  <c r="BI139" i="20"/>
  <c r="BI180" i="20"/>
  <c r="BI44" i="20"/>
  <c r="BI18" i="20"/>
  <c r="BI137" i="20"/>
  <c r="BI22" i="20"/>
  <c r="BI9" i="20"/>
  <c r="BI63" i="20"/>
  <c r="BI149" i="20"/>
  <c r="BI154" i="20"/>
  <c r="BI16" i="20"/>
  <c r="BI78" i="20"/>
  <c r="BI84" i="20"/>
  <c r="BI66" i="20"/>
  <c r="BI178" i="20"/>
  <c r="BI112" i="20"/>
  <c r="BI99" i="20"/>
  <c r="BI188" i="20"/>
  <c r="BI107" i="20"/>
  <c r="BI35" i="20"/>
  <c r="BI126" i="20"/>
  <c r="BI54" i="20"/>
  <c r="BI71" i="20"/>
  <c r="BI10" i="20"/>
  <c r="BI101" i="20"/>
  <c r="BI26" i="20"/>
  <c r="BI122" i="20"/>
  <c r="BI176" i="20"/>
  <c r="BI127" i="20"/>
  <c r="BI195" i="20"/>
  <c r="BI152" i="20"/>
  <c r="BI143" i="20"/>
  <c r="BI132" i="20"/>
  <c r="BI141" i="20"/>
  <c r="BI197" i="20"/>
  <c r="BI124" i="20"/>
  <c r="BI148" i="20"/>
  <c r="BI179" i="20"/>
  <c r="BI170" i="20"/>
  <c r="BI8" i="20"/>
  <c r="BI171" i="20"/>
  <c r="BI187" i="20"/>
  <c r="BI82" i="20"/>
  <c r="BI123" i="20"/>
  <c r="BI32" i="20"/>
  <c r="BI11" i="20"/>
  <c r="BI92" i="20"/>
  <c r="BI58" i="20"/>
  <c r="BI153" i="20"/>
  <c r="BI117" i="20"/>
  <c r="BI47" i="20"/>
  <c r="BI199" i="20"/>
  <c r="BI23" i="20"/>
  <c r="BI37" i="20"/>
  <c r="BI111" i="20"/>
  <c r="BI43" i="20"/>
  <c r="BI131" i="20"/>
  <c r="BI36" i="20"/>
  <c r="BI166" i="20"/>
  <c r="BI6" i="20"/>
  <c r="BI30" i="20"/>
  <c r="BI120" i="20"/>
  <c r="BI114" i="20"/>
  <c r="BI138" i="20"/>
  <c r="BI106" i="20"/>
  <c r="BI68" i="20"/>
  <c r="BI164" i="20"/>
  <c r="BI189" i="20"/>
  <c r="BI194" i="20"/>
  <c r="BI55" i="20"/>
  <c r="BI39" i="20"/>
  <c r="BI140" i="20"/>
  <c r="BI146" i="20"/>
  <c r="BI94" i="20"/>
  <c r="BI75" i="20"/>
  <c r="BI196" i="20"/>
  <c r="BI7" i="20"/>
  <c r="BI118" i="20"/>
  <c r="BI160" i="20"/>
  <c r="BI34" i="20"/>
  <c r="BI109" i="20"/>
  <c r="BI91" i="20"/>
  <c r="BJ4" i="20" l="1"/>
  <c r="W265" i="21"/>
  <c r="BK4" i="20" l="1"/>
  <c r="BJ490" i="20"/>
  <c r="BJ496" i="20"/>
  <c r="BJ495" i="20"/>
  <c r="BJ447" i="20"/>
  <c r="BJ489" i="20"/>
  <c r="BJ465" i="20"/>
  <c r="BJ435" i="20"/>
  <c r="BJ441" i="20"/>
  <c r="BJ429" i="20"/>
  <c r="BJ430" i="20"/>
  <c r="BJ427" i="20"/>
  <c r="BJ399" i="20"/>
  <c r="BJ400" i="20"/>
  <c r="BJ401" i="20"/>
  <c r="BJ398" i="20"/>
  <c r="BJ370" i="20"/>
  <c r="BJ367" i="20"/>
  <c r="BJ364" i="20"/>
  <c r="BJ361" i="20"/>
  <c r="BJ329" i="20"/>
  <c r="BJ332" i="20"/>
  <c r="BJ296" i="20"/>
  <c r="BJ309" i="20"/>
  <c r="BJ307" i="20"/>
  <c r="BJ264" i="20"/>
  <c r="BJ339" i="20"/>
  <c r="BJ293" i="20"/>
  <c r="BJ261" i="20"/>
  <c r="BJ336" i="20"/>
  <c r="BJ278" i="20"/>
  <c r="BJ246" i="20"/>
  <c r="BJ234" i="20"/>
  <c r="BJ267" i="20"/>
  <c r="BJ311" i="20"/>
  <c r="BJ209" i="20"/>
  <c r="BJ255" i="20"/>
  <c r="BJ283" i="20"/>
  <c r="BJ243" i="20"/>
  <c r="BJ282" i="20"/>
  <c r="BJ486" i="20"/>
  <c r="BJ492" i="20"/>
  <c r="BJ487" i="20"/>
  <c r="BJ464" i="20"/>
  <c r="BJ481" i="20"/>
  <c r="BJ461" i="20"/>
  <c r="BJ485" i="20"/>
  <c r="BJ437" i="20"/>
  <c r="BJ425" i="20"/>
  <c r="BJ426" i="20"/>
  <c r="BJ423" i="20"/>
  <c r="BJ395" i="20"/>
  <c r="BJ396" i="20"/>
  <c r="BJ397" i="20"/>
  <c r="BJ394" i="20"/>
  <c r="BJ366" i="20"/>
  <c r="BJ363" i="20"/>
  <c r="BJ360" i="20"/>
  <c r="BJ357" i="20"/>
  <c r="BJ350" i="20"/>
  <c r="BJ324" i="20"/>
  <c r="BJ334" i="20"/>
  <c r="BJ305" i="20"/>
  <c r="BJ292" i="20"/>
  <c r="BJ260" i="20"/>
  <c r="BJ301" i="20"/>
  <c r="BJ289" i="20"/>
  <c r="BJ257" i="20"/>
  <c r="BJ318" i="20"/>
  <c r="BJ274" i="20"/>
  <c r="BJ242" i="20"/>
  <c r="BJ230" i="20"/>
  <c r="BJ202" i="20"/>
  <c r="BJ263" i="20"/>
  <c r="BJ211" i="20"/>
  <c r="BJ232" i="20"/>
  <c r="BJ251" i="20"/>
  <c r="BJ215" i="20"/>
  <c r="BJ467" i="20"/>
  <c r="BJ458" i="20"/>
  <c r="BJ404" i="20"/>
  <c r="BJ365" i="20"/>
  <c r="BJ313" i="20"/>
  <c r="BJ265" i="20"/>
  <c r="BJ279" i="20"/>
  <c r="BJ247" i="20"/>
  <c r="BJ482" i="20"/>
  <c r="BJ488" i="20"/>
  <c r="BJ479" i="20"/>
  <c r="BJ460" i="20"/>
  <c r="BJ473" i="20"/>
  <c r="BJ457" i="20"/>
  <c r="BJ450" i="20"/>
  <c r="BJ477" i="20"/>
  <c r="BJ421" i="20"/>
  <c r="BJ422" i="20"/>
  <c r="BJ419" i="20"/>
  <c r="BJ391" i="20"/>
  <c r="BJ392" i="20"/>
  <c r="BJ393" i="20"/>
  <c r="BJ390" i="20"/>
  <c r="BJ362" i="20"/>
  <c r="BJ359" i="20"/>
  <c r="BJ356" i="20"/>
  <c r="BJ353" i="20"/>
  <c r="BJ346" i="20"/>
  <c r="BJ320" i="20"/>
  <c r="BJ343" i="20"/>
  <c r="BJ328" i="20"/>
  <c r="BJ288" i="20"/>
  <c r="BJ256" i="20"/>
  <c r="BJ298" i="20"/>
  <c r="BJ285" i="20"/>
  <c r="BJ253" i="20"/>
  <c r="BJ315" i="20"/>
  <c r="BJ270" i="20"/>
  <c r="BJ238" i="20"/>
  <c r="BJ226" i="20"/>
  <c r="BJ200" i="20"/>
  <c r="BJ235" i="20"/>
  <c r="BJ291" i="20"/>
  <c r="BJ228" i="20"/>
  <c r="BJ239" i="20"/>
  <c r="BJ500" i="20"/>
  <c r="BJ493" i="20"/>
  <c r="BJ403" i="20"/>
  <c r="BJ371" i="20"/>
  <c r="BJ344" i="20"/>
  <c r="BJ236" i="20"/>
  <c r="BJ271" i="20"/>
  <c r="BJ287" i="20"/>
  <c r="BJ478" i="20"/>
  <c r="BJ484" i="20"/>
  <c r="BJ471" i="20"/>
  <c r="BJ456" i="20"/>
  <c r="BJ499" i="20"/>
  <c r="BJ453" i="20"/>
  <c r="BJ446" i="20"/>
  <c r="BJ462" i="20"/>
  <c r="BJ417" i="20"/>
  <c r="BJ418" i="20"/>
  <c r="BJ415" i="20"/>
  <c r="BJ387" i="20"/>
  <c r="BJ388" i="20"/>
  <c r="BJ389" i="20"/>
  <c r="BJ386" i="20"/>
  <c r="BJ358" i="20"/>
  <c r="BJ355" i="20"/>
  <c r="BJ352" i="20"/>
  <c r="BJ349" i="20"/>
  <c r="BJ342" i="20"/>
  <c r="BJ316" i="20"/>
  <c r="BJ340" i="20"/>
  <c r="BJ351" i="20"/>
  <c r="BJ284" i="20"/>
  <c r="BJ252" i="20"/>
  <c r="BJ348" i="20"/>
  <c r="BJ281" i="20"/>
  <c r="BJ249" i="20"/>
  <c r="BJ302" i="20"/>
  <c r="BJ266" i="20"/>
  <c r="BJ297" i="20"/>
  <c r="BJ222" i="20"/>
  <c r="BJ233" i="20"/>
  <c r="BJ231" i="20"/>
  <c r="BJ259" i="20"/>
  <c r="BJ224" i="20"/>
  <c r="BJ214" i="20"/>
  <c r="BJ451" i="20"/>
  <c r="BJ497" i="20"/>
  <c r="BJ433" i="20"/>
  <c r="BJ428" i="20"/>
  <c r="BJ374" i="20"/>
  <c r="BJ333" i="20"/>
  <c r="BJ310" i="20"/>
  <c r="BJ327" i="20"/>
  <c r="BJ330" i="20"/>
  <c r="BJ474" i="20"/>
  <c r="BJ480" i="20"/>
  <c r="BJ463" i="20"/>
  <c r="BJ452" i="20"/>
  <c r="BJ491" i="20"/>
  <c r="BJ449" i="20"/>
  <c r="BJ440" i="20"/>
  <c r="BJ442" i="20"/>
  <c r="BJ413" i="20"/>
  <c r="BJ414" i="20"/>
  <c r="BJ411" i="20"/>
  <c r="BJ383" i="20"/>
  <c r="BJ384" i="20"/>
  <c r="BJ385" i="20"/>
  <c r="BJ382" i="20"/>
  <c r="BJ354" i="20"/>
  <c r="BJ416" i="20"/>
  <c r="BJ377" i="20"/>
  <c r="BJ345" i="20"/>
  <c r="BJ338" i="20"/>
  <c r="BJ312" i="20"/>
  <c r="BJ325" i="20"/>
  <c r="BJ335" i="20"/>
  <c r="BJ280" i="20"/>
  <c r="BJ248" i="20"/>
  <c r="BJ322" i="20"/>
  <c r="BJ277" i="20"/>
  <c r="BJ245" i="20"/>
  <c r="BJ294" i="20"/>
  <c r="BJ262" i="20"/>
  <c r="BJ295" i="20"/>
  <c r="BJ218" i="20"/>
  <c r="BJ229" i="20"/>
  <c r="BJ227" i="20"/>
  <c r="BJ206" i="20"/>
  <c r="BJ220" i="20"/>
  <c r="BJ207" i="20"/>
  <c r="BJ268" i="20"/>
  <c r="BJ470" i="20"/>
  <c r="BJ476" i="20"/>
  <c r="BJ459" i="20"/>
  <c r="BJ448" i="20"/>
  <c r="BJ483" i="20"/>
  <c r="BJ445" i="20"/>
  <c r="BJ436" i="20"/>
  <c r="BJ438" i="20"/>
  <c r="BJ409" i="20"/>
  <c r="BJ410" i="20"/>
  <c r="BJ407" i="20"/>
  <c r="BJ379" i="20"/>
  <c r="BJ424" i="20"/>
  <c r="BJ381" i="20"/>
  <c r="BJ378" i="20"/>
  <c r="BJ380" i="20"/>
  <c r="BJ376" i="20"/>
  <c r="BJ373" i="20"/>
  <c r="BJ341" i="20"/>
  <c r="BJ331" i="20"/>
  <c r="BJ308" i="20"/>
  <c r="BJ321" i="20"/>
  <c r="BJ326" i="20"/>
  <c r="BJ276" i="20"/>
  <c r="BJ244" i="20"/>
  <c r="BJ319" i="20"/>
  <c r="BJ273" i="20"/>
  <c r="BJ241" i="20"/>
  <c r="BJ290" i="20"/>
  <c r="BJ258" i="20"/>
  <c r="BJ314" i="20"/>
  <c r="BJ212" i="20"/>
  <c r="BJ225" i="20"/>
  <c r="BJ223" i="20"/>
  <c r="BJ203" i="20"/>
  <c r="BJ216" i="20"/>
  <c r="BJ204" i="20"/>
  <c r="BJ468" i="20"/>
  <c r="BJ213" i="20"/>
  <c r="BJ498" i="20"/>
  <c r="BJ466" i="20"/>
  <c r="BJ472" i="20"/>
  <c r="BJ455" i="20"/>
  <c r="BJ444" i="20"/>
  <c r="BJ475" i="20"/>
  <c r="BJ454" i="20"/>
  <c r="BJ469" i="20"/>
  <c r="BJ434" i="20"/>
  <c r="BJ405" i="20"/>
  <c r="BJ443" i="20"/>
  <c r="BJ408" i="20"/>
  <c r="BJ432" i="20"/>
  <c r="BJ420" i="20"/>
  <c r="BJ412" i="20"/>
  <c r="BJ406" i="20"/>
  <c r="BJ375" i="20"/>
  <c r="BJ372" i="20"/>
  <c r="BJ369" i="20"/>
  <c r="BJ337" i="20"/>
  <c r="BJ347" i="20"/>
  <c r="BJ304" i="20"/>
  <c r="BJ317" i="20"/>
  <c r="BJ323" i="20"/>
  <c r="BJ272" i="20"/>
  <c r="BJ240" i="20"/>
  <c r="BJ306" i="20"/>
  <c r="BJ269" i="20"/>
  <c r="BJ237" i="20"/>
  <c r="BJ286" i="20"/>
  <c r="BJ254" i="20"/>
  <c r="BJ299" i="20"/>
  <c r="BJ208" i="20"/>
  <c r="BJ217" i="20"/>
  <c r="BJ219" i="20"/>
  <c r="BJ221" i="20"/>
  <c r="BJ210" i="20"/>
  <c r="BJ205" i="20"/>
  <c r="BJ494" i="20"/>
  <c r="BJ439" i="20"/>
  <c r="BJ431" i="20"/>
  <c r="BJ402" i="20"/>
  <c r="BJ368" i="20"/>
  <c r="BJ300" i="20"/>
  <c r="BJ303" i="20"/>
  <c r="BJ250" i="20"/>
  <c r="BJ275" i="20"/>
  <c r="BJ201" i="20"/>
  <c r="BJ6" i="20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BL495" i="20" l="1"/>
  <c r="BL497" i="20"/>
  <c r="BL464" i="20"/>
  <c r="BL480" i="20"/>
  <c r="BL498" i="20"/>
  <c r="BL450" i="20"/>
  <c r="BL436" i="20"/>
  <c r="BL442" i="20"/>
  <c r="BL422" i="20"/>
  <c r="BL423" i="20"/>
  <c r="BL424" i="20"/>
  <c r="BL400" i="20"/>
  <c r="BL401" i="20"/>
  <c r="BL398" i="20"/>
  <c r="BL403" i="20"/>
  <c r="BL375" i="20"/>
  <c r="BL372" i="20"/>
  <c r="BL369" i="20"/>
  <c r="BL366" i="20"/>
  <c r="BL334" i="20"/>
  <c r="BL344" i="20"/>
  <c r="BL309" i="20"/>
  <c r="BL314" i="20"/>
  <c r="BL345" i="20"/>
  <c r="BL277" i="20"/>
  <c r="BL245" i="20"/>
  <c r="BL294" i="20"/>
  <c r="BL262" i="20"/>
  <c r="BL312" i="20"/>
  <c r="BL267" i="20"/>
  <c r="BL324" i="20"/>
  <c r="BL231" i="20"/>
  <c r="BL256" i="20"/>
  <c r="BL232" i="20"/>
  <c r="BL212" i="20"/>
  <c r="BL226" i="20"/>
  <c r="BL217" i="20"/>
  <c r="BL202" i="20"/>
  <c r="BL491" i="20"/>
  <c r="BL493" i="20"/>
  <c r="BL460" i="20"/>
  <c r="BL472" i="20"/>
  <c r="BL490" i="20"/>
  <c r="BL446" i="20"/>
  <c r="BL478" i="20"/>
  <c r="BL438" i="20"/>
  <c r="BL418" i="20"/>
  <c r="BL419" i="20"/>
  <c r="BL420" i="20"/>
  <c r="BL396" i="20"/>
  <c r="BL397" i="20"/>
  <c r="BL394" i="20"/>
  <c r="BL399" i="20"/>
  <c r="BL371" i="20"/>
  <c r="BL368" i="20"/>
  <c r="BL365" i="20"/>
  <c r="BL362" i="20"/>
  <c r="BL330" i="20"/>
  <c r="BL341" i="20"/>
  <c r="BL305" i="20"/>
  <c r="BL310" i="20"/>
  <c r="BL329" i="20"/>
  <c r="BL273" i="20"/>
  <c r="BL241" i="20"/>
  <c r="BL290" i="20"/>
  <c r="BL258" i="20"/>
  <c r="BL295" i="20"/>
  <c r="BL263" i="20"/>
  <c r="BL311" i="20"/>
  <c r="BL227" i="20"/>
  <c r="BL206" i="20"/>
  <c r="BL228" i="20"/>
  <c r="BL208" i="20"/>
  <c r="BL320" i="20"/>
  <c r="BL211" i="20"/>
  <c r="BL200" i="20"/>
  <c r="BL487" i="20"/>
  <c r="BL489" i="20"/>
  <c r="BL456" i="20"/>
  <c r="BL465" i="20"/>
  <c r="BL482" i="20"/>
  <c r="BL500" i="20"/>
  <c r="BL441" i="20"/>
  <c r="BL470" i="20"/>
  <c r="BL414" i="20"/>
  <c r="BL415" i="20"/>
  <c r="BL416" i="20"/>
  <c r="BL392" i="20"/>
  <c r="BL393" i="20"/>
  <c r="BL390" i="20"/>
  <c r="BL395" i="20"/>
  <c r="BL367" i="20"/>
  <c r="BL364" i="20"/>
  <c r="BL361" i="20"/>
  <c r="BL358" i="20"/>
  <c r="BL326" i="20"/>
  <c r="BL332" i="20"/>
  <c r="BL301" i="20"/>
  <c r="BL306" i="20"/>
  <c r="BL298" i="20"/>
  <c r="BL269" i="20"/>
  <c r="BL237" i="20"/>
  <c r="BL286" i="20"/>
  <c r="BL254" i="20"/>
  <c r="BL291" i="20"/>
  <c r="BL259" i="20"/>
  <c r="BL308" i="20"/>
  <c r="BL223" i="20"/>
  <c r="BL203" i="20"/>
  <c r="BL224" i="20"/>
  <c r="BL328" i="20"/>
  <c r="BL276" i="20"/>
  <c r="BL272" i="20"/>
  <c r="BL215" i="20"/>
  <c r="BL483" i="20"/>
  <c r="BL485" i="20"/>
  <c r="BL452" i="20"/>
  <c r="BL461" i="20"/>
  <c r="BL474" i="20"/>
  <c r="BL492" i="20"/>
  <c r="BL437" i="20"/>
  <c r="BL451" i="20"/>
  <c r="BL410" i="20"/>
  <c r="BL411" i="20"/>
  <c r="BL412" i="20"/>
  <c r="BL388" i="20"/>
  <c r="BL389" i="20"/>
  <c r="BL386" i="20"/>
  <c r="BL391" i="20"/>
  <c r="BL363" i="20"/>
  <c r="BL360" i="20"/>
  <c r="BL357" i="20"/>
  <c r="BL354" i="20"/>
  <c r="BL351" i="20"/>
  <c r="BL333" i="20"/>
  <c r="BL297" i="20"/>
  <c r="BL302" i="20"/>
  <c r="BL296" i="20"/>
  <c r="BL265" i="20"/>
  <c r="BL319" i="20"/>
  <c r="BL282" i="20"/>
  <c r="BL250" i="20"/>
  <c r="BL287" i="20"/>
  <c r="BL255" i="20"/>
  <c r="BL299" i="20"/>
  <c r="BL219" i="20"/>
  <c r="BL222" i="20"/>
  <c r="BL220" i="20"/>
  <c r="BL280" i="20"/>
  <c r="BL244" i="20"/>
  <c r="BL240" i="20"/>
  <c r="BL268" i="20"/>
  <c r="BL479" i="20"/>
  <c r="BL481" i="20"/>
  <c r="BL448" i="20"/>
  <c r="BL457" i="20"/>
  <c r="BL466" i="20"/>
  <c r="BL484" i="20"/>
  <c r="BL463" i="20"/>
  <c r="BL439" i="20"/>
  <c r="BL406" i="20"/>
  <c r="BL455" i="20"/>
  <c r="BL408" i="20"/>
  <c r="BL384" i="20"/>
  <c r="BL385" i="20"/>
  <c r="BL382" i="20"/>
  <c r="BL387" i="20"/>
  <c r="BL359" i="20"/>
  <c r="BL356" i="20"/>
  <c r="BL353" i="20"/>
  <c r="BL350" i="20"/>
  <c r="BL347" i="20"/>
  <c r="BL325" i="20"/>
  <c r="BL340" i="20"/>
  <c r="BL349" i="20"/>
  <c r="BL293" i="20"/>
  <c r="BL261" i="20"/>
  <c r="BL316" i="20"/>
  <c r="BL278" i="20"/>
  <c r="BL246" i="20"/>
  <c r="BL283" i="20"/>
  <c r="BL251" i="20"/>
  <c r="BL292" i="20"/>
  <c r="BL213" i="20"/>
  <c r="BL307" i="20"/>
  <c r="BL216" i="20"/>
  <c r="BL248" i="20"/>
  <c r="BL233" i="20"/>
  <c r="BL205" i="20"/>
  <c r="BL229" i="20"/>
  <c r="BL475" i="20"/>
  <c r="BL477" i="20"/>
  <c r="BL444" i="20"/>
  <c r="BL453" i="20"/>
  <c r="BL462" i="20"/>
  <c r="BL476" i="20"/>
  <c r="BL443" i="20"/>
  <c r="BL435" i="20"/>
  <c r="BL434" i="20"/>
  <c r="BL494" i="20"/>
  <c r="BL404" i="20"/>
  <c r="BL380" i="20"/>
  <c r="BL413" i="20"/>
  <c r="BL378" i="20"/>
  <c r="BL383" i="20"/>
  <c r="BL355" i="20"/>
  <c r="BL352" i="20"/>
  <c r="BL381" i="20"/>
  <c r="BL346" i="20"/>
  <c r="BL343" i="20"/>
  <c r="BL321" i="20"/>
  <c r="BL337" i="20"/>
  <c r="BL336" i="20"/>
  <c r="BL289" i="20"/>
  <c r="BL257" i="20"/>
  <c r="BL303" i="20"/>
  <c r="BL274" i="20"/>
  <c r="BL242" i="20"/>
  <c r="BL279" i="20"/>
  <c r="BL247" i="20"/>
  <c r="BL260" i="20"/>
  <c r="BL209" i="20"/>
  <c r="BL304" i="20"/>
  <c r="BL210" i="20"/>
  <c r="BL214" i="20"/>
  <c r="BL471" i="20"/>
  <c r="BL473" i="20"/>
  <c r="BL496" i="20"/>
  <c r="BL449" i="20"/>
  <c r="BL458" i="20"/>
  <c r="BL468" i="20"/>
  <c r="BL486" i="20"/>
  <c r="BL430" i="20"/>
  <c r="BL431" i="20"/>
  <c r="BL432" i="20"/>
  <c r="BL425" i="20"/>
  <c r="BL421" i="20"/>
  <c r="BL405" i="20"/>
  <c r="BL433" i="20"/>
  <c r="BL379" i="20"/>
  <c r="BL447" i="20"/>
  <c r="BL377" i="20"/>
  <c r="BL374" i="20"/>
  <c r="BL342" i="20"/>
  <c r="BL339" i="20"/>
  <c r="BL317" i="20"/>
  <c r="BL322" i="20"/>
  <c r="BL327" i="20"/>
  <c r="BL285" i="20"/>
  <c r="BL253" i="20"/>
  <c r="BL300" i="20"/>
  <c r="BL270" i="20"/>
  <c r="BL238" i="20"/>
  <c r="BL275" i="20"/>
  <c r="BL243" i="20"/>
  <c r="BL236" i="20"/>
  <c r="BL323" i="20"/>
  <c r="BL284" i="20"/>
  <c r="BL234" i="20"/>
  <c r="BL207" i="20"/>
  <c r="BL225" i="20"/>
  <c r="BL218" i="20"/>
  <c r="BL499" i="20"/>
  <c r="BL467" i="20"/>
  <c r="BL469" i="20"/>
  <c r="BL488" i="20"/>
  <c r="BL445" i="20"/>
  <c r="BL454" i="20"/>
  <c r="BL440" i="20"/>
  <c r="BL459" i="20"/>
  <c r="BL426" i="20"/>
  <c r="BL427" i="20"/>
  <c r="BL428" i="20"/>
  <c r="BL409" i="20"/>
  <c r="BL417" i="20"/>
  <c r="BL402" i="20"/>
  <c r="BL407" i="20"/>
  <c r="BL429" i="20"/>
  <c r="BL376" i="20"/>
  <c r="BL373" i="20"/>
  <c r="BL370" i="20"/>
  <c r="BL338" i="20"/>
  <c r="BL335" i="20"/>
  <c r="BL313" i="20"/>
  <c r="BL318" i="20"/>
  <c r="BL348" i="20"/>
  <c r="BL281" i="20"/>
  <c r="BL249" i="20"/>
  <c r="BL331" i="20"/>
  <c r="BL266" i="20"/>
  <c r="BL315" i="20"/>
  <c r="BL271" i="20"/>
  <c r="BL239" i="20"/>
  <c r="BL235" i="20"/>
  <c r="BL288" i="20"/>
  <c r="BL252" i="20"/>
  <c r="BL230" i="20"/>
  <c r="BL204" i="20"/>
  <c r="BL221" i="20"/>
  <c r="BL264" i="20"/>
  <c r="BL201" i="20"/>
  <c r="BK470" i="20"/>
  <c r="BK475" i="20"/>
  <c r="BK480" i="20"/>
  <c r="BK448" i="20"/>
  <c r="BK457" i="20"/>
  <c r="BK446" i="20"/>
  <c r="BK443" i="20"/>
  <c r="BK413" i="20"/>
  <c r="BK418" i="20"/>
  <c r="BK423" i="20"/>
  <c r="BK459" i="20"/>
  <c r="BK424" i="20"/>
  <c r="BK416" i="20"/>
  <c r="BK387" i="20"/>
  <c r="BK359" i="20"/>
  <c r="BK382" i="20"/>
  <c r="BK329" i="20"/>
  <c r="BK338" i="20"/>
  <c r="BK352" i="20"/>
  <c r="BK369" i="20"/>
  <c r="BK328" i="20"/>
  <c r="BK325" i="20"/>
  <c r="BK379" i="20"/>
  <c r="BK302" i="20"/>
  <c r="BK299" i="20"/>
  <c r="BK277" i="20"/>
  <c r="BK245" i="20"/>
  <c r="BK282" i="20"/>
  <c r="BK250" i="20"/>
  <c r="BK279" i="20"/>
  <c r="BK247" i="20"/>
  <c r="BK235" i="20"/>
  <c r="BK288" i="20"/>
  <c r="BK228" i="20"/>
  <c r="BK214" i="20"/>
  <c r="BK221" i="20"/>
  <c r="BK222" i="20"/>
  <c r="BK435" i="20"/>
  <c r="BK327" i="20"/>
  <c r="BK281" i="20"/>
  <c r="BK232" i="20"/>
  <c r="BK498" i="20"/>
  <c r="BK466" i="20"/>
  <c r="BK471" i="20"/>
  <c r="BK476" i="20"/>
  <c r="BK444" i="20"/>
  <c r="BK453" i="20"/>
  <c r="BK485" i="20"/>
  <c r="BK455" i="20"/>
  <c r="BK409" i="20"/>
  <c r="BK414" i="20"/>
  <c r="BK419" i="20"/>
  <c r="BK428" i="20"/>
  <c r="BK420" i="20"/>
  <c r="BK442" i="20"/>
  <c r="BK383" i="20"/>
  <c r="BK355" i="20"/>
  <c r="BK365" i="20"/>
  <c r="BK366" i="20"/>
  <c r="BK334" i="20"/>
  <c r="BK351" i="20"/>
  <c r="BK364" i="20"/>
  <c r="BK377" i="20"/>
  <c r="BK321" i="20"/>
  <c r="BK370" i="20"/>
  <c r="BK298" i="20"/>
  <c r="BK295" i="20"/>
  <c r="BK273" i="20"/>
  <c r="BK241" i="20"/>
  <c r="BK278" i="20"/>
  <c r="BK246" i="20"/>
  <c r="BK275" i="20"/>
  <c r="BK243" i="20"/>
  <c r="BK231" i="20"/>
  <c r="BK256" i="20"/>
  <c r="BK224" i="20"/>
  <c r="BK207" i="20"/>
  <c r="BK217" i="20"/>
  <c r="BK226" i="20"/>
  <c r="BK200" i="20"/>
  <c r="BK244" i="20"/>
  <c r="BK268" i="20"/>
  <c r="BK251" i="20"/>
  <c r="BK212" i="20"/>
  <c r="BK494" i="20"/>
  <c r="BK499" i="20"/>
  <c r="BK467" i="20"/>
  <c r="BK472" i="20"/>
  <c r="BK497" i="20"/>
  <c r="BK449" i="20"/>
  <c r="BK447" i="20"/>
  <c r="BK441" i="20"/>
  <c r="BK405" i="20"/>
  <c r="BK410" i="20"/>
  <c r="BK415" i="20"/>
  <c r="BK400" i="20"/>
  <c r="BK404" i="20"/>
  <c r="BK412" i="20"/>
  <c r="BK385" i="20"/>
  <c r="BK402" i="20"/>
  <c r="BK360" i="20"/>
  <c r="BK372" i="20"/>
  <c r="BK330" i="20"/>
  <c r="BK347" i="20"/>
  <c r="BK353" i="20"/>
  <c r="BK324" i="20"/>
  <c r="BK317" i="20"/>
  <c r="BK326" i="20"/>
  <c r="BK323" i="20"/>
  <c r="BK358" i="20"/>
  <c r="BK269" i="20"/>
  <c r="BK237" i="20"/>
  <c r="BK274" i="20"/>
  <c r="BK242" i="20"/>
  <c r="BK271" i="20"/>
  <c r="BK264" i="20"/>
  <c r="BK227" i="20"/>
  <c r="BK206" i="20"/>
  <c r="BK220" i="20"/>
  <c r="BK204" i="20"/>
  <c r="BK211" i="20"/>
  <c r="BK230" i="20"/>
  <c r="BK210" i="20"/>
  <c r="BK490" i="20"/>
  <c r="BK495" i="20"/>
  <c r="BK500" i="20"/>
  <c r="BK468" i="20"/>
  <c r="BK489" i="20"/>
  <c r="BK445" i="20"/>
  <c r="BK440" i="20"/>
  <c r="BK433" i="20"/>
  <c r="BK451" i="20"/>
  <c r="BK406" i="20"/>
  <c r="BK411" i="20"/>
  <c r="BK396" i="20"/>
  <c r="BK401" i="20"/>
  <c r="BK408" i="20"/>
  <c r="BK378" i="20"/>
  <c r="BK398" i="20"/>
  <c r="BK349" i="20"/>
  <c r="BK361" i="20"/>
  <c r="BK374" i="20"/>
  <c r="BK343" i="20"/>
  <c r="BK348" i="20"/>
  <c r="BK320" i="20"/>
  <c r="BK313" i="20"/>
  <c r="BK322" i="20"/>
  <c r="BK319" i="20"/>
  <c r="BK296" i="20"/>
  <c r="BK265" i="20"/>
  <c r="BK354" i="20"/>
  <c r="BK270" i="20"/>
  <c r="BK238" i="20"/>
  <c r="BK267" i="20"/>
  <c r="BK202" i="20"/>
  <c r="BK223" i="20"/>
  <c r="BK203" i="20"/>
  <c r="BK216" i="20"/>
  <c r="BK276" i="20"/>
  <c r="BK240" i="20"/>
  <c r="BK208" i="20"/>
  <c r="BK479" i="20"/>
  <c r="BK486" i="20"/>
  <c r="BK491" i="20"/>
  <c r="BK496" i="20"/>
  <c r="BK464" i="20"/>
  <c r="BK481" i="20"/>
  <c r="BK462" i="20"/>
  <c r="BK436" i="20"/>
  <c r="BK429" i="20"/>
  <c r="BK437" i="20"/>
  <c r="BK438" i="20"/>
  <c r="BK407" i="20"/>
  <c r="BK392" i="20"/>
  <c r="BK397" i="20"/>
  <c r="BK403" i="20"/>
  <c r="BK375" i="20"/>
  <c r="BK394" i="20"/>
  <c r="BK345" i="20"/>
  <c r="BK356" i="20"/>
  <c r="BK362" i="20"/>
  <c r="BK339" i="20"/>
  <c r="BK344" i="20"/>
  <c r="BK316" i="20"/>
  <c r="BK309" i="20"/>
  <c r="BK318" i="20"/>
  <c r="BK315" i="20"/>
  <c r="BK293" i="20"/>
  <c r="BK261" i="20"/>
  <c r="BK300" i="20"/>
  <c r="BK266" i="20"/>
  <c r="BK373" i="20"/>
  <c r="BK263" i="20"/>
  <c r="BK219" i="20"/>
  <c r="BK205" i="20"/>
  <c r="BK215" i="20"/>
  <c r="BK484" i="20"/>
  <c r="BK452" i="20"/>
  <c r="BK463" i="20"/>
  <c r="BK417" i="20"/>
  <c r="BK432" i="20"/>
  <c r="BK380" i="20"/>
  <c r="BK391" i="20"/>
  <c r="BK333" i="20"/>
  <c r="BK357" i="20"/>
  <c r="BK304" i="20"/>
  <c r="BK303" i="20"/>
  <c r="BK286" i="20"/>
  <c r="BK236" i="20"/>
  <c r="BK239" i="20"/>
  <c r="BK482" i="20"/>
  <c r="BK487" i="20"/>
  <c r="BK492" i="20"/>
  <c r="BK460" i="20"/>
  <c r="BK473" i="20"/>
  <c r="BK458" i="20"/>
  <c r="BK469" i="20"/>
  <c r="BK425" i="20"/>
  <c r="BK430" i="20"/>
  <c r="BK434" i="20"/>
  <c r="BK477" i="20"/>
  <c r="BK388" i="20"/>
  <c r="BK393" i="20"/>
  <c r="BK399" i="20"/>
  <c r="BK371" i="20"/>
  <c r="BK390" i="20"/>
  <c r="BK341" i="20"/>
  <c r="BK350" i="20"/>
  <c r="BK381" i="20"/>
  <c r="BK335" i="20"/>
  <c r="BK340" i="20"/>
  <c r="BK312" i="20"/>
  <c r="BK305" i="20"/>
  <c r="BK314" i="20"/>
  <c r="BK311" i="20"/>
  <c r="BK289" i="20"/>
  <c r="BK257" i="20"/>
  <c r="BK294" i="20"/>
  <c r="BK262" i="20"/>
  <c r="BK291" i="20"/>
  <c r="BK259" i="20"/>
  <c r="BK292" i="20"/>
  <c r="BK213" i="20"/>
  <c r="BK284" i="20"/>
  <c r="BK280" i="20"/>
  <c r="BK233" i="20"/>
  <c r="BK234" i="20"/>
  <c r="BK474" i="20"/>
  <c r="BK461" i="20"/>
  <c r="BK450" i="20"/>
  <c r="BK422" i="20"/>
  <c r="BK427" i="20"/>
  <c r="BK363" i="20"/>
  <c r="BK342" i="20"/>
  <c r="BK332" i="20"/>
  <c r="BK306" i="20"/>
  <c r="BK249" i="20"/>
  <c r="BK283" i="20"/>
  <c r="BK225" i="20"/>
  <c r="BK478" i="20"/>
  <c r="BK483" i="20"/>
  <c r="BK488" i="20"/>
  <c r="BK456" i="20"/>
  <c r="BK465" i="20"/>
  <c r="BK454" i="20"/>
  <c r="BK493" i="20"/>
  <c r="BK421" i="20"/>
  <c r="BK426" i="20"/>
  <c r="BK431" i="20"/>
  <c r="BK439" i="20"/>
  <c r="BK384" i="20"/>
  <c r="BK389" i="20"/>
  <c r="BK395" i="20"/>
  <c r="BK367" i="20"/>
  <c r="BK386" i="20"/>
  <c r="BK337" i="20"/>
  <c r="BK346" i="20"/>
  <c r="BK368" i="20"/>
  <c r="BK331" i="20"/>
  <c r="BK336" i="20"/>
  <c r="BK308" i="20"/>
  <c r="BK301" i="20"/>
  <c r="BK310" i="20"/>
  <c r="BK307" i="20"/>
  <c r="BK285" i="20"/>
  <c r="BK253" i="20"/>
  <c r="BK290" i="20"/>
  <c r="BK258" i="20"/>
  <c r="BK287" i="20"/>
  <c r="BK255" i="20"/>
  <c r="BK260" i="20"/>
  <c r="BK209" i="20"/>
  <c r="BK252" i="20"/>
  <c r="BK248" i="20"/>
  <c r="BK229" i="20"/>
  <c r="BK218" i="20"/>
  <c r="BK376" i="20"/>
  <c r="BK297" i="20"/>
  <c r="BK254" i="20"/>
  <c r="BK272" i="20"/>
  <c r="BK201" i="20"/>
  <c r="BL13" i="20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BM483" i="20" l="1"/>
  <c r="BM488" i="20"/>
  <c r="BM489" i="20"/>
  <c r="BM457" i="20"/>
  <c r="BM466" i="20"/>
  <c r="BM455" i="20"/>
  <c r="BM460" i="20"/>
  <c r="BM430" i="20"/>
  <c r="BM434" i="20"/>
  <c r="BM448" i="20"/>
  <c r="BM412" i="20"/>
  <c r="BM389" i="20"/>
  <c r="BM394" i="20"/>
  <c r="BM368" i="20"/>
  <c r="BM382" i="20"/>
  <c r="BM355" i="20"/>
  <c r="BM400" i="20"/>
  <c r="BM347" i="20"/>
  <c r="BM357" i="20"/>
  <c r="BM332" i="20"/>
  <c r="BM337" i="20"/>
  <c r="BM313" i="20"/>
  <c r="BM306" i="20"/>
  <c r="BM315" i="20"/>
  <c r="BM316" i="20"/>
  <c r="BM286" i="20"/>
  <c r="BM254" i="20"/>
  <c r="BM283" i="20"/>
  <c r="BM251" i="20"/>
  <c r="BM284" i="20"/>
  <c r="BM252" i="20"/>
  <c r="BM289" i="20"/>
  <c r="BM220" i="20"/>
  <c r="BM207" i="20"/>
  <c r="BM217" i="20"/>
  <c r="BM226" i="20"/>
  <c r="BM209" i="20"/>
  <c r="BM497" i="20"/>
  <c r="BM406" i="20"/>
  <c r="BM397" i="20"/>
  <c r="BM433" i="20"/>
  <c r="BM330" i="20"/>
  <c r="BM345" i="20"/>
  <c r="BM321" i="20"/>
  <c r="BM323" i="20"/>
  <c r="BM262" i="20"/>
  <c r="BM259" i="20"/>
  <c r="BM203" i="20"/>
  <c r="BM225" i="20"/>
  <c r="BM227" i="20"/>
  <c r="BM492" i="20"/>
  <c r="BM416" i="20"/>
  <c r="BM326" i="20"/>
  <c r="BM317" i="20"/>
  <c r="BM320" i="20"/>
  <c r="BM288" i="20"/>
  <c r="BM214" i="20"/>
  <c r="BM215" i="20"/>
  <c r="BM479" i="20"/>
  <c r="BM484" i="20"/>
  <c r="BM485" i="20"/>
  <c r="BM453" i="20"/>
  <c r="BM462" i="20"/>
  <c r="BM451" i="20"/>
  <c r="BM486" i="20"/>
  <c r="BM426" i="20"/>
  <c r="BM431" i="20"/>
  <c r="BM438" i="20"/>
  <c r="BM408" i="20"/>
  <c r="BM385" i="20"/>
  <c r="BM390" i="20"/>
  <c r="BM364" i="20"/>
  <c r="BM377" i="20"/>
  <c r="BM350" i="20"/>
  <c r="BM391" i="20"/>
  <c r="BM343" i="20"/>
  <c r="BM384" i="20"/>
  <c r="BM328" i="20"/>
  <c r="BM333" i="20"/>
  <c r="BM309" i="20"/>
  <c r="BM302" i="20"/>
  <c r="BM311" i="20"/>
  <c r="BM312" i="20"/>
  <c r="BM282" i="20"/>
  <c r="BM250" i="20"/>
  <c r="BM279" i="20"/>
  <c r="BM247" i="20"/>
  <c r="BM280" i="20"/>
  <c r="BM248" i="20"/>
  <c r="BM396" i="20"/>
  <c r="BM216" i="20"/>
  <c r="BM204" i="20"/>
  <c r="BM211" i="20"/>
  <c r="BM222" i="20"/>
  <c r="BM213" i="20"/>
  <c r="BM340" i="20"/>
  <c r="BM487" i="20"/>
  <c r="BM461" i="20"/>
  <c r="BM459" i="20"/>
  <c r="BM436" i="20"/>
  <c r="BM470" i="20"/>
  <c r="BM393" i="20"/>
  <c r="BM409" i="20"/>
  <c r="BM351" i="20"/>
  <c r="BM388" i="20"/>
  <c r="BM310" i="20"/>
  <c r="BM290" i="20"/>
  <c r="BM255" i="20"/>
  <c r="BM256" i="20"/>
  <c r="BM221" i="20"/>
  <c r="BM231" i="20"/>
  <c r="BM475" i="20"/>
  <c r="BM480" i="20"/>
  <c r="BM481" i="20"/>
  <c r="BM449" i="20"/>
  <c r="BM458" i="20"/>
  <c r="BM447" i="20"/>
  <c r="BM456" i="20"/>
  <c r="BM422" i="20"/>
  <c r="BM427" i="20"/>
  <c r="BM439" i="20"/>
  <c r="BM404" i="20"/>
  <c r="BM381" i="20"/>
  <c r="BM440" i="20"/>
  <c r="BM360" i="20"/>
  <c r="BM373" i="20"/>
  <c r="BM346" i="20"/>
  <c r="BM383" i="20"/>
  <c r="BM339" i="20"/>
  <c r="BM363" i="20"/>
  <c r="BM370" i="20"/>
  <c r="BM329" i="20"/>
  <c r="BM305" i="20"/>
  <c r="BM298" i="20"/>
  <c r="BM307" i="20"/>
  <c r="BM308" i="20"/>
  <c r="BM278" i="20"/>
  <c r="BM246" i="20"/>
  <c r="BM275" i="20"/>
  <c r="BM243" i="20"/>
  <c r="BM276" i="20"/>
  <c r="BM244" i="20"/>
  <c r="BM281" i="20"/>
  <c r="BM210" i="20"/>
  <c r="BM241" i="20"/>
  <c r="BM269" i="20"/>
  <c r="BM218" i="20"/>
  <c r="BM235" i="20"/>
  <c r="BM465" i="20"/>
  <c r="BM294" i="20"/>
  <c r="BM292" i="20"/>
  <c r="BM228" i="20"/>
  <c r="BM234" i="20"/>
  <c r="BM493" i="20"/>
  <c r="BM372" i="20"/>
  <c r="BM341" i="20"/>
  <c r="BM258" i="20"/>
  <c r="BM224" i="20"/>
  <c r="BM471" i="20"/>
  <c r="BM476" i="20"/>
  <c r="BM477" i="20"/>
  <c r="BM445" i="20"/>
  <c r="BM454" i="20"/>
  <c r="BM443" i="20"/>
  <c r="BM442" i="20"/>
  <c r="BM418" i="20"/>
  <c r="BM423" i="20"/>
  <c r="BM432" i="20"/>
  <c r="BM421" i="20"/>
  <c r="BM413" i="20"/>
  <c r="BM429" i="20"/>
  <c r="BM356" i="20"/>
  <c r="BM379" i="20"/>
  <c r="BM342" i="20"/>
  <c r="BM361" i="20"/>
  <c r="BM335" i="20"/>
  <c r="BM358" i="20"/>
  <c r="BM359" i="20"/>
  <c r="BM403" i="20"/>
  <c r="BM301" i="20"/>
  <c r="BM392" i="20"/>
  <c r="BM303" i="20"/>
  <c r="BM304" i="20"/>
  <c r="BM274" i="20"/>
  <c r="BM242" i="20"/>
  <c r="BM271" i="20"/>
  <c r="BM239" i="20"/>
  <c r="BM272" i="20"/>
  <c r="BM285" i="20"/>
  <c r="BM249" i="20"/>
  <c r="BM261" i="20"/>
  <c r="BM273" i="20"/>
  <c r="BM240" i="20"/>
  <c r="BM212" i="20"/>
  <c r="BM219" i="20"/>
  <c r="BM491" i="20"/>
  <c r="BM441" i="20"/>
  <c r="BM420" i="20"/>
  <c r="BM376" i="20"/>
  <c r="BM362" i="20"/>
  <c r="BM314" i="20"/>
  <c r="BM324" i="20"/>
  <c r="BM291" i="20"/>
  <c r="BM260" i="20"/>
  <c r="BM245" i="20"/>
  <c r="BM257" i="20"/>
  <c r="BM474" i="20"/>
  <c r="BM437" i="20"/>
  <c r="BM407" i="20"/>
  <c r="BM398" i="20"/>
  <c r="BM366" i="20"/>
  <c r="BM336" i="20"/>
  <c r="BM319" i="20"/>
  <c r="BM287" i="20"/>
  <c r="BM293" i="20"/>
  <c r="BM230" i="20"/>
  <c r="BM499" i="20"/>
  <c r="BM467" i="20"/>
  <c r="BM472" i="20"/>
  <c r="BM473" i="20"/>
  <c r="BM498" i="20"/>
  <c r="BM450" i="20"/>
  <c r="BM478" i="20"/>
  <c r="BM452" i="20"/>
  <c r="BM414" i="20"/>
  <c r="BM419" i="20"/>
  <c r="BM428" i="20"/>
  <c r="BM417" i="20"/>
  <c r="BM435" i="20"/>
  <c r="BM378" i="20"/>
  <c r="BM352" i="20"/>
  <c r="BM425" i="20"/>
  <c r="BM338" i="20"/>
  <c r="BM374" i="20"/>
  <c r="BM331" i="20"/>
  <c r="BM348" i="20"/>
  <c r="BM354" i="20"/>
  <c r="BM365" i="20"/>
  <c r="BM322" i="20"/>
  <c r="BM353" i="20"/>
  <c r="BM299" i="20"/>
  <c r="BM300" i="20"/>
  <c r="BM270" i="20"/>
  <c r="BM238" i="20"/>
  <c r="BM267" i="20"/>
  <c r="BM297" i="20"/>
  <c r="BM268" i="20"/>
  <c r="BM253" i="20"/>
  <c r="BM237" i="20"/>
  <c r="BM202" i="20"/>
  <c r="BM233" i="20"/>
  <c r="BM205" i="20"/>
  <c r="BM208" i="20"/>
  <c r="BM223" i="20"/>
  <c r="BM495" i="20"/>
  <c r="BM500" i="20"/>
  <c r="BM468" i="20"/>
  <c r="BM469" i="20"/>
  <c r="BM490" i="20"/>
  <c r="BM446" i="20"/>
  <c r="BM464" i="20"/>
  <c r="BM494" i="20"/>
  <c r="BM410" i="20"/>
  <c r="BM415" i="20"/>
  <c r="BM424" i="20"/>
  <c r="BM401" i="20"/>
  <c r="BM405" i="20"/>
  <c r="BM380" i="20"/>
  <c r="BM386" i="20"/>
  <c r="BM375" i="20"/>
  <c r="BM334" i="20"/>
  <c r="BM367" i="20"/>
  <c r="BM327" i="20"/>
  <c r="BM344" i="20"/>
  <c r="BM349" i="20"/>
  <c r="BM325" i="20"/>
  <c r="BM318" i="20"/>
  <c r="BM387" i="20"/>
  <c r="BM295" i="20"/>
  <c r="BM296" i="20"/>
  <c r="BM266" i="20"/>
  <c r="BM399" i="20"/>
  <c r="BM263" i="20"/>
  <c r="BM369" i="20"/>
  <c r="BM264" i="20"/>
  <c r="BM206" i="20"/>
  <c r="BM232" i="20"/>
  <c r="BM277" i="20"/>
  <c r="BM229" i="20"/>
  <c r="BM265" i="20"/>
  <c r="BM200" i="20"/>
  <c r="BM236" i="20"/>
  <c r="BM496" i="20"/>
  <c r="BM482" i="20"/>
  <c r="BM463" i="20"/>
  <c r="BM444" i="20"/>
  <c r="BM411" i="20"/>
  <c r="BM402" i="20"/>
  <c r="BM371" i="20"/>
  <c r="BM395" i="20"/>
  <c r="BM201" i="20"/>
  <c r="BM8" i="20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472" i="20" l="1"/>
  <c r="BN474" i="20"/>
  <c r="BN445" i="20"/>
  <c r="BN450" i="20"/>
  <c r="BN459" i="20"/>
  <c r="BN469" i="20"/>
  <c r="BN442" i="20"/>
  <c r="BN444" i="20"/>
  <c r="BN407" i="20"/>
  <c r="BN435" i="20"/>
  <c r="BN405" i="20"/>
  <c r="BN410" i="20"/>
  <c r="BN406" i="20"/>
  <c r="BN422" i="20"/>
  <c r="BN376" i="20"/>
  <c r="BN382" i="20"/>
  <c r="BN418" i="20"/>
  <c r="BN371" i="20"/>
  <c r="BN339" i="20"/>
  <c r="BN333" i="20"/>
  <c r="BN306" i="20"/>
  <c r="BN315" i="20"/>
  <c r="BN301" i="20"/>
  <c r="BN270" i="20"/>
  <c r="BN238" i="20"/>
  <c r="BN279" i="20"/>
  <c r="BN247" i="20"/>
  <c r="BN321" i="20"/>
  <c r="BN276" i="20"/>
  <c r="BN244" i="20"/>
  <c r="BN249" i="20"/>
  <c r="BN289" i="20"/>
  <c r="BN204" i="20"/>
  <c r="BN221" i="20"/>
  <c r="BN265" i="20"/>
  <c r="BN293" i="20"/>
  <c r="BN253" i="20"/>
  <c r="BN432" i="20"/>
  <c r="BN402" i="20"/>
  <c r="BN400" i="20"/>
  <c r="BN370" i="20"/>
  <c r="BN331" i="20"/>
  <c r="BN298" i="20"/>
  <c r="BN294" i="20"/>
  <c r="BN325" i="20"/>
  <c r="BN239" i="20"/>
  <c r="BN236" i="20"/>
  <c r="BN223" i="20"/>
  <c r="BN230" i="20"/>
  <c r="BN285" i="20"/>
  <c r="BN500" i="20"/>
  <c r="BN468" i="20"/>
  <c r="BN470" i="20"/>
  <c r="BN497" i="20"/>
  <c r="BN446" i="20"/>
  <c r="BN455" i="20"/>
  <c r="BN464" i="20"/>
  <c r="BN438" i="20"/>
  <c r="BN434" i="20"/>
  <c r="BN487" i="20"/>
  <c r="BN433" i="20"/>
  <c r="BN414" i="20"/>
  <c r="BN404" i="20"/>
  <c r="BN403" i="20"/>
  <c r="BN408" i="20"/>
  <c r="BN372" i="20"/>
  <c r="BN377" i="20"/>
  <c r="BN374" i="20"/>
  <c r="BN367" i="20"/>
  <c r="BN335" i="20"/>
  <c r="BN350" i="20"/>
  <c r="BN302" i="20"/>
  <c r="BN311" i="20"/>
  <c r="BN300" i="20"/>
  <c r="BN266" i="20"/>
  <c r="BN341" i="20"/>
  <c r="BN275" i="20"/>
  <c r="BN243" i="20"/>
  <c r="BN308" i="20"/>
  <c r="BN272" i="20"/>
  <c r="BN240" i="20"/>
  <c r="BN237" i="20"/>
  <c r="BN257" i="20"/>
  <c r="BN227" i="20"/>
  <c r="BN217" i="20"/>
  <c r="BN234" i="20"/>
  <c r="BN261" i="20"/>
  <c r="BN206" i="20"/>
  <c r="BN496" i="20"/>
  <c r="BN498" i="20"/>
  <c r="BN466" i="20"/>
  <c r="BN489" i="20"/>
  <c r="BN499" i="20"/>
  <c r="BN451" i="20"/>
  <c r="BN441" i="20"/>
  <c r="BN452" i="20"/>
  <c r="BN431" i="20"/>
  <c r="BN429" i="20"/>
  <c r="BN401" i="20"/>
  <c r="BN399" i="20"/>
  <c r="BN373" i="20"/>
  <c r="BN363" i="20"/>
  <c r="BN337" i="20"/>
  <c r="BN307" i="20"/>
  <c r="BN262" i="20"/>
  <c r="BN271" i="20"/>
  <c r="BN268" i="20"/>
  <c r="BN232" i="20"/>
  <c r="BN219" i="20"/>
  <c r="BN211" i="20"/>
  <c r="BN241" i="20"/>
  <c r="BN476" i="20"/>
  <c r="BN436" i="20"/>
  <c r="BN430" i="20"/>
  <c r="BN353" i="20"/>
  <c r="BN368" i="20"/>
  <c r="BN305" i="20"/>
  <c r="BN478" i="20"/>
  <c r="BN477" i="20"/>
  <c r="BN409" i="20"/>
  <c r="BN380" i="20"/>
  <c r="BN310" i="20"/>
  <c r="BN242" i="20"/>
  <c r="BN280" i="20"/>
  <c r="BN225" i="20"/>
  <c r="BN492" i="20"/>
  <c r="BN494" i="20"/>
  <c r="BN465" i="20"/>
  <c r="BN481" i="20"/>
  <c r="BN491" i="20"/>
  <c r="BN447" i="20"/>
  <c r="BN437" i="20"/>
  <c r="BN479" i="20"/>
  <c r="BN427" i="20"/>
  <c r="BN428" i="20"/>
  <c r="BN425" i="20"/>
  <c r="BN397" i="20"/>
  <c r="BN398" i="20"/>
  <c r="BN395" i="20"/>
  <c r="BN396" i="20"/>
  <c r="BN364" i="20"/>
  <c r="BN369" i="20"/>
  <c r="BN366" i="20"/>
  <c r="BN359" i="20"/>
  <c r="BN327" i="20"/>
  <c r="BN334" i="20"/>
  <c r="BN349" i="20"/>
  <c r="BN303" i="20"/>
  <c r="BN290" i="20"/>
  <c r="BN258" i="20"/>
  <c r="BN312" i="20"/>
  <c r="BN267" i="20"/>
  <c r="BN329" i="20"/>
  <c r="BN299" i="20"/>
  <c r="BN264" i="20"/>
  <c r="BN378" i="20"/>
  <c r="BN228" i="20"/>
  <c r="BN304" i="20"/>
  <c r="BN342" i="20"/>
  <c r="BN317" i="20"/>
  <c r="BN226" i="20"/>
  <c r="BN202" i="20"/>
  <c r="BN205" i="20"/>
  <c r="BN256" i="20"/>
  <c r="BN233" i="20"/>
  <c r="BN231" i="20"/>
  <c r="BN381" i="20"/>
  <c r="BN336" i="20"/>
  <c r="BN274" i="20"/>
  <c r="BN324" i="20"/>
  <c r="BN207" i="20"/>
  <c r="BN203" i="20"/>
  <c r="BN488" i="20"/>
  <c r="BN490" i="20"/>
  <c r="BN461" i="20"/>
  <c r="BN473" i="20"/>
  <c r="BN483" i="20"/>
  <c r="BN443" i="20"/>
  <c r="BN471" i="20"/>
  <c r="BN448" i="20"/>
  <c r="BN423" i="20"/>
  <c r="BN424" i="20"/>
  <c r="BN421" i="20"/>
  <c r="BN393" i="20"/>
  <c r="BN394" i="20"/>
  <c r="BN391" i="20"/>
  <c r="BN392" i="20"/>
  <c r="BN360" i="20"/>
  <c r="BN365" i="20"/>
  <c r="BN362" i="20"/>
  <c r="BN355" i="20"/>
  <c r="BN348" i="20"/>
  <c r="BN322" i="20"/>
  <c r="BN346" i="20"/>
  <c r="BN328" i="20"/>
  <c r="BN286" i="20"/>
  <c r="BN254" i="20"/>
  <c r="BN309" i="20"/>
  <c r="BN263" i="20"/>
  <c r="BN297" i="20"/>
  <c r="BN292" i="20"/>
  <c r="BN260" i="20"/>
  <c r="BN338" i="20"/>
  <c r="BN224" i="20"/>
  <c r="BN277" i="20"/>
  <c r="BN273" i="20"/>
  <c r="BN235" i="20"/>
  <c r="BN222" i="20"/>
  <c r="BN200" i="20"/>
  <c r="BN215" i="20"/>
  <c r="BN356" i="20"/>
  <c r="BN318" i="20"/>
  <c r="BN330" i="20"/>
  <c r="BN250" i="20"/>
  <c r="BN259" i="20"/>
  <c r="BN288" i="20"/>
  <c r="BN220" i="20"/>
  <c r="BN209" i="20"/>
  <c r="BN454" i="20"/>
  <c r="BN412" i="20"/>
  <c r="BN426" i="20"/>
  <c r="BN319" i="20"/>
  <c r="BN283" i="20"/>
  <c r="BN281" i="20"/>
  <c r="BN269" i="20"/>
  <c r="BN484" i="20"/>
  <c r="BN486" i="20"/>
  <c r="BN457" i="20"/>
  <c r="BN462" i="20"/>
  <c r="BN475" i="20"/>
  <c r="BN493" i="20"/>
  <c r="BN460" i="20"/>
  <c r="BN439" i="20"/>
  <c r="BN419" i="20"/>
  <c r="BN420" i="20"/>
  <c r="BN417" i="20"/>
  <c r="BN389" i="20"/>
  <c r="BN390" i="20"/>
  <c r="BN387" i="20"/>
  <c r="BN388" i="20"/>
  <c r="BN361" i="20"/>
  <c r="BN358" i="20"/>
  <c r="BN351" i="20"/>
  <c r="BN344" i="20"/>
  <c r="BN326" i="20"/>
  <c r="BN282" i="20"/>
  <c r="BN291" i="20"/>
  <c r="BN295" i="20"/>
  <c r="BN332" i="20"/>
  <c r="BN245" i="20"/>
  <c r="BN218" i="20"/>
  <c r="BN375" i="20"/>
  <c r="BN248" i="20"/>
  <c r="BN480" i="20"/>
  <c r="BN482" i="20"/>
  <c r="BN453" i="20"/>
  <c r="BN458" i="20"/>
  <c r="BN467" i="20"/>
  <c r="BN485" i="20"/>
  <c r="BN495" i="20"/>
  <c r="BN440" i="20"/>
  <c r="BN415" i="20"/>
  <c r="BN416" i="20"/>
  <c r="BN413" i="20"/>
  <c r="BN385" i="20"/>
  <c r="BN386" i="20"/>
  <c r="BN383" i="20"/>
  <c r="BN384" i="20"/>
  <c r="BN352" i="20"/>
  <c r="BN357" i="20"/>
  <c r="BN354" i="20"/>
  <c r="BN347" i="20"/>
  <c r="BN340" i="20"/>
  <c r="BN314" i="20"/>
  <c r="BN323" i="20"/>
  <c r="BN316" i="20"/>
  <c r="BN278" i="20"/>
  <c r="BN246" i="20"/>
  <c r="BN287" i="20"/>
  <c r="BN255" i="20"/>
  <c r="BN345" i="20"/>
  <c r="BN284" i="20"/>
  <c r="BN252" i="20"/>
  <c r="BN296" i="20"/>
  <c r="BN216" i="20"/>
  <c r="BN214" i="20"/>
  <c r="BN229" i="20"/>
  <c r="BN320" i="20"/>
  <c r="BN212" i="20"/>
  <c r="BN213" i="20"/>
  <c r="BN449" i="20"/>
  <c r="BN463" i="20"/>
  <c r="BN456" i="20"/>
  <c r="BN411" i="20"/>
  <c r="BN379" i="20"/>
  <c r="BN343" i="20"/>
  <c r="BN313" i="20"/>
  <c r="BN251" i="20"/>
  <c r="BN210" i="20"/>
  <c r="BN208" i="20"/>
  <c r="BN201" i="20"/>
  <c r="BN11" i="20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480" i="20" l="1"/>
  <c r="BO481" i="20"/>
  <c r="BO482" i="20"/>
  <c r="BO450" i="20"/>
  <c r="BO459" i="20"/>
  <c r="BO452" i="20"/>
  <c r="BO438" i="20"/>
  <c r="BO427" i="20"/>
  <c r="BO428" i="20"/>
  <c r="BO435" i="20"/>
  <c r="BO405" i="20"/>
  <c r="BO386" i="20"/>
  <c r="BO391" i="20"/>
  <c r="BO377" i="20"/>
  <c r="BO401" i="20"/>
  <c r="BO392" i="20"/>
  <c r="BO339" i="20"/>
  <c r="BO348" i="20"/>
  <c r="BO363" i="20"/>
  <c r="BO329" i="20"/>
  <c r="BO326" i="20"/>
  <c r="BO370" i="20"/>
  <c r="BO299" i="20"/>
  <c r="BO308" i="20"/>
  <c r="BO321" i="20"/>
  <c r="BO287" i="20"/>
  <c r="BO255" i="20"/>
  <c r="BO280" i="20"/>
  <c r="BO248" i="20"/>
  <c r="BO281" i="20"/>
  <c r="BO249" i="20"/>
  <c r="BO270" i="20"/>
  <c r="BO203" i="20"/>
  <c r="BO226" i="20"/>
  <c r="BO202" i="20"/>
  <c r="BO223" i="20"/>
  <c r="BO278" i="20"/>
  <c r="BO476" i="20"/>
  <c r="BO477" i="20"/>
  <c r="BO478" i="20"/>
  <c r="BO446" i="20"/>
  <c r="BO455" i="20"/>
  <c r="BO448" i="20"/>
  <c r="BO449" i="20"/>
  <c r="BO423" i="20"/>
  <c r="BO424" i="20"/>
  <c r="BO433" i="20"/>
  <c r="BO440" i="20"/>
  <c r="BO382" i="20"/>
  <c r="BO387" i="20"/>
  <c r="BO373" i="20"/>
  <c r="BO397" i="20"/>
  <c r="BO335" i="20"/>
  <c r="BO322" i="20"/>
  <c r="BO317" i="20"/>
  <c r="BO232" i="20"/>
  <c r="BO472" i="20"/>
  <c r="BO473" i="20"/>
  <c r="BO474" i="20"/>
  <c r="BO499" i="20"/>
  <c r="BO451" i="20"/>
  <c r="BO444" i="20"/>
  <c r="BO479" i="20"/>
  <c r="BO419" i="20"/>
  <c r="BO420" i="20"/>
  <c r="BO429" i="20"/>
  <c r="BO441" i="20"/>
  <c r="BO378" i="20"/>
  <c r="BO426" i="20"/>
  <c r="BO369" i="20"/>
  <c r="BO393" i="20"/>
  <c r="BO384" i="20"/>
  <c r="BO331" i="20"/>
  <c r="BO340" i="20"/>
  <c r="BO352" i="20"/>
  <c r="BO350" i="20"/>
  <c r="BO318" i="20"/>
  <c r="BO323" i="20"/>
  <c r="BO366" i="20"/>
  <c r="BO300" i="20"/>
  <c r="BO313" i="20"/>
  <c r="BO279" i="20"/>
  <c r="BO247" i="20"/>
  <c r="BO272" i="20"/>
  <c r="BO240" i="20"/>
  <c r="BO273" i="20"/>
  <c r="BO274" i="20"/>
  <c r="BO229" i="20"/>
  <c r="BO238" i="20"/>
  <c r="BO218" i="20"/>
  <c r="BO298" i="20"/>
  <c r="BO213" i="20"/>
  <c r="BO237" i="20"/>
  <c r="BO394" i="20"/>
  <c r="BO334" i="20"/>
  <c r="BO297" i="20"/>
  <c r="BO257" i="20"/>
  <c r="BO215" i="20"/>
  <c r="BO436" i="20"/>
  <c r="BO359" i="20"/>
  <c r="BO282" i="20"/>
  <c r="BO500" i="20"/>
  <c r="BO468" i="20"/>
  <c r="BO469" i="20"/>
  <c r="BO470" i="20"/>
  <c r="BO491" i="20"/>
  <c r="BO447" i="20"/>
  <c r="BO471" i="20"/>
  <c r="BO445" i="20"/>
  <c r="BO415" i="20"/>
  <c r="BO416" i="20"/>
  <c r="BO425" i="20"/>
  <c r="BO410" i="20"/>
  <c r="BO430" i="20"/>
  <c r="BO461" i="20"/>
  <c r="BO365" i="20"/>
  <c r="BO389" i="20"/>
  <c r="BO383" i="20"/>
  <c r="BO327" i="20"/>
  <c r="BO336" i="20"/>
  <c r="BO349" i="20"/>
  <c r="BO346" i="20"/>
  <c r="BO314" i="20"/>
  <c r="BO319" i="20"/>
  <c r="BO364" i="20"/>
  <c r="BO296" i="20"/>
  <c r="BO309" i="20"/>
  <c r="BO275" i="20"/>
  <c r="BO243" i="20"/>
  <c r="BO268" i="20"/>
  <c r="BO236" i="20"/>
  <c r="BO269" i="20"/>
  <c r="BO242" i="20"/>
  <c r="BO225" i="20"/>
  <c r="BO206" i="20"/>
  <c r="BO212" i="20"/>
  <c r="BO286" i="20"/>
  <c r="BO209" i="20"/>
  <c r="BO246" i="20"/>
  <c r="BO233" i="20"/>
  <c r="BO496" i="20"/>
  <c r="BO497" i="20"/>
  <c r="BO498" i="20"/>
  <c r="BO466" i="20"/>
  <c r="BO483" i="20"/>
  <c r="BO443" i="20"/>
  <c r="BO457" i="20"/>
  <c r="BO487" i="20"/>
  <c r="BO411" i="20"/>
  <c r="BO412" i="20"/>
  <c r="BO421" i="20"/>
  <c r="BO402" i="20"/>
  <c r="BO406" i="20"/>
  <c r="BO418" i="20"/>
  <c r="BO361" i="20"/>
  <c r="BO379" i="20"/>
  <c r="BO422" i="20"/>
  <c r="BO372" i="20"/>
  <c r="BO332" i="20"/>
  <c r="BO345" i="20"/>
  <c r="BO342" i="20"/>
  <c r="BO310" i="20"/>
  <c r="BO315" i="20"/>
  <c r="BO324" i="20"/>
  <c r="BO375" i="20"/>
  <c r="BO305" i="20"/>
  <c r="BO271" i="20"/>
  <c r="BO239" i="20"/>
  <c r="BO264" i="20"/>
  <c r="BO360" i="20"/>
  <c r="BO265" i="20"/>
  <c r="BO214" i="20"/>
  <c r="BO221" i="20"/>
  <c r="BO294" i="20"/>
  <c r="BO208" i="20"/>
  <c r="BO254" i="20"/>
  <c r="BO216" i="20"/>
  <c r="BO224" i="20"/>
  <c r="BO404" i="20"/>
  <c r="BO380" i="20"/>
  <c r="BO347" i="20"/>
  <c r="BO381" i="20"/>
  <c r="BO302" i="20"/>
  <c r="BO354" i="20"/>
  <c r="BO288" i="20"/>
  <c r="BO289" i="20"/>
  <c r="BO211" i="20"/>
  <c r="BO234" i="20"/>
  <c r="BO231" i="20"/>
  <c r="BO485" i="20"/>
  <c r="BO486" i="20"/>
  <c r="BO463" i="20"/>
  <c r="BO442" i="20"/>
  <c r="BO432" i="20"/>
  <c r="BO409" i="20"/>
  <c r="BO395" i="20"/>
  <c r="BO396" i="20"/>
  <c r="BO356" i="20"/>
  <c r="BO333" i="20"/>
  <c r="BO303" i="20"/>
  <c r="BO291" i="20"/>
  <c r="BO284" i="20"/>
  <c r="BO285" i="20"/>
  <c r="BO250" i="20"/>
  <c r="BO241" i="20"/>
  <c r="BO388" i="20"/>
  <c r="BO344" i="20"/>
  <c r="BO376" i="20"/>
  <c r="BO355" i="20"/>
  <c r="BO304" i="20"/>
  <c r="BO251" i="20"/>
  <c r="BO276" i="20"/>
  <c r="BO244" i="20"/>
  <c r="BO245" i="20"/>
  <c r="BO222" i="20"/>
  <c r="BO219" i="20"/>
  <c r="BO492" i="20"/>
  <c r="BO493" i="20"/>
  <c r="BO494" i="20"/>
  <c r="BO462" i="20"/>
  <c r="BO475" i="20"/>
  <c r="BO464" i="20"/>
  <c r="BO495" i="20"/>
  <c r="BO465" i="20"/>
  <c r="BO407" i="20"/>
  <c r="BO408" i="20"/>
  <c r="BO417" i="20"/>
  <c r="BO398" i="20"/>
  <c r="BO403" i="20"/>
  <c r="BO385" i="20"/>
  <c r="BO357" i="20"/>
  <c r="BO374" i="20"/>
  <c r="BO351" i="20"/>
  <c r="BO367" i="20"/>
  <c r="BO328" i="20"/>
  <c r="BO341" i="20"/>
  <c r="BO338" i="20"/>
  <c r="BO306" i="20"/>
  <c r="BO311" i="20"/>
  <c r="BO320" i="20"/>
  <c r="BO371" i="20"/>
  <c r="BO301" i="20"/>
  <c r="BO267" i="20"/>
  <c r="BO292" i="20"/>
  <c r="BO260" i="20"/>
  <c r="BO293" i="20"/>
  <c r="BO261" i="20"/>
  <c r="BO207" i="20"/>
  <c r="BO217" i="20"/>
  <c r="BO262" i="20"/>
  <c r="BO290" i="20"/>
  <c r="BO235" i="20"/>
  <c r="BO220" i="20"/>
  <c r="BO205" i="20"/>
  <c r="BO488" i="20"/>
  <c r="BO489" i="20"/>
  <c r="BO490" i="20"/>
  <c r="BO458" i="20"/>
  <c r="BO467" i="20"/>
  <c r="BO460" i="20"/>
  <c r="BO453" i="20"/>
  <c r="BO434" i="20"/>
  <c r="BO437" i="20"/>
  <c r="BO413" i="20"/>
  <c r="BO399" i="20"/>
  <c r="BO353" i="20"/>
  <c r="BO400" i="20"/>
  <c r="BO362" i="20"/>
  <c r="BO337" i="20"/>
  <c r="BO307" i="20"/>
  <c r="BO316" i="20"/>
  <c r="BO263" i="20"/>
  <c r="BO256" i="20"/>
  <c r="BO204" i="20"/>
  <c r="BO258" i="20"/>
  <c r="BO228" i="20"/>
  <c r="BO484" i="20"/>
  <c r="BO454" i="20"/>
  <c r="BO456" i="20"/>
  <c r="BO431" i="20"/>
  <c r="BO439" i="20"/>
  <c r="BO390" i="20"/>
  <c r="BO414" i="20"/>
  <c r="BO343" i="20"/>
  <c r="BO368" i="20"/>
  <c r="BO330" i="20"/>
  <c r="BO312" i="20"/>
  <c r="BO325" i="20"/>
  <c r="BO259" i="20"/>
  <c r="BO252" i="20"/>
  <c r="BO253" i="20"/>
  <c r="BO230" i="20"/>
  <c r="BO227" i="20"/>
  <c r="BO210" i="20"/>
  <c r="BO358" i="20"/>
  <c r="BO295" i="20"/>
  <c r="BO283" i="20"/>
  <c r="BO277" i="20"/>
  <c r="BO266" i="20"/>
  <c r="BO200" i="20"/>
  <c r="BO201" i="20"/>
  <c r="BO14" i="20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485" i="20" l="1"/>
  <c r="BP487" i="20"/>
  <c r="BP480" i="20"/>
  <c r="BP490" i="20"/>
  <c r="BP447" i="20"/>
  <c r="BP460" i="20"/>
  <c r="BP470" i="20"/>
  <c r="BP440" i="20"/>
  <c r="BP420" i="20"/>
  <c r="BP429" i="20"/>
  <c r="BP422" i="20"/>
  <c r="BP390" i="20"/>
  <c r="BP395" i="20"/>
  <c r="BP388" i="20"/>
  <c r="BP389" i="20"/>
  <c r="BP361" i="20"/>
  <c r="BP358" i="20"/>
  <c r="BP359" i="20"/>
  <c r="BP352" i="20"/>
  <c r="BP349" i="20"/>
  <c r="BP319" i="20"/>
  <c r="BP343" i="20"/>
  <c r="BP304" i="20"/>
  <c r="BP333" i="20"/>
  <c r="BP263" i="20"/>
  <c r="BP322" i="20"/>
  <c r="BP276" i="20"/>
  <c r="BP244" i="20"/>
  <c r="BP289" i="20"/>
  <c r="BP257" i="20"/>
  <c r="BP270" i="20"/>
  <c r="BP266" i="20"/>
  <c r="BP234" i="20"/>
  <c r="BP232" i="20"/>
  <c r="BP205" i="20"/>
  <c r="BP227" i="20"/>
  <c r="BP250" i="20"/>
  <c r="BP215" i="20"/>
  <c r="BP481" i="20"/>
  <c r="BP483" i="20"/>
  <c r="BP472" i="20"/>
  <c r="BP482" i="20"/>
  <c r="BP443" i="20"/>
  <c r="BP456" i="20"/>
  <c r="BP453" i="20"/>
  <c r="BP436" i="20"/>
  <c r="BP416" i="20"/>
  <c r="BP425" i="20"/>
  <c r="BP418" i="20"/>
  <c r="BP386" i="20"/>
  <c r="BP391" i="20"/>
  <c r="BP384" i="20"/>
  <c r="BP385" i="20"/>
  <c r="BP357" i="20"/>
  <c r="BP354" i="20"/>
  <c r="BP355" i="20"/>
  <c r="BP383" i="20"/>
  <c r="BP345" i="20"/>
  <c r="BP315" i="20"/>
  <c r="BP326" i="20"/>
  <c r="BP342" i="20"/>
  <c r="BP291" i="20"/>
  <c r="BP259" i="20"/>
  <c r="BP309" i="20"/>
  <c r="BP272" i="20"/>
  <c r="BP240" i="20"/>
  <c r="BP285" i="20"/>
  <c r="BP253" i="20"/>
  <c r="BP233" i="20"/>
  <c r="BP238" i="20"/>
  <c r="BP230" i="20"/>
  <c r="BP228" i="20"/>
  <c r="BP202" i="20"/>
  <c r="BP223" i="20"/>
  <c r="BP206" i="20"/>
  <c r="BP434" i="20"/>
  <c r="BP368" i="20"/>
  <c r="BP351" i="20"/>
  <c r="BP260" i="20"/>
  <c r="BP241" i="20"/>
  <c r="BP210" i="20"/>
  <c r="BP274" i="20"/>
  <c r="BP467" i="20"/>
  <c r="BP449" i="20"/>
  <c r="BP465" i="20"/>
  <c r="BP405" i="20"/>
  <c r="BP370" i="20"/>
  <c r="BP347" i="20"/>
  <c r="BP275" i="20"/>
  <c r="BP305" i="20"/>
  <c r="BP212" i="20"/>
  <c r="BP477" i="20"/>
  <c r="BP479" i="20"/>
  <c r="BP462" i="20"/>
  <c r="BP474" i="20"/>
  <c r="BP500" i="20"/>
  <c r="BP452" i="20"/>
  <c r="BP442" i="20"/>
  <c r="BP461" i="20"/>
  <c r="BP412" i="20"/>
  <c r="BP421" i="20"/>
  <c r="BP414" i="20"/>
  <c r="BP382" i="20"/>
  <c r="BP387" i="20"/>
  <c r="BP380" i="20"/>
  <c r="BP381" i="20"/>
  <c r="BP353" i="20"/>
  <c r="BP411" i="20"/>
  <c r="BP376" i="20"/>
  <c r="BP348" i="20"/>
  <c r="BP341" i="20"/>
  <c r="BP311" i="20"/>
  <c r="BP327" i="20"/>
  <c r="BP339" i="20"/>
  <c r="BP287" i="20"/>
  <c r="BP255" i="20"/>
  <c r="BP306" i="20"/>
  <c r="BP268" i="20"/>
  <c r="BP236" i="20"/>
  <c r="BP281" i="20"/>
  <c r="BP249" i="20"/>
  <c r="BP229" i="20"/>
  <c r="BP278" i="20"/>
  <c r="BP226" i="20"/>
  <c r="BP224" i="20"/>
  <c r="BP200" i="20"/>
  <c r="BP219" i="20"/>
  <c r="BP203" i="20"/>
  <c r="BP471" i="20"/>
  <c r="BP463" i="20"/>
  <c r="BP444" i="20"/>
  <c r="BP404" i="20"/>
  <c r="BP406" i="20"/>
  <c r="BP423" i="20"/>
  <c r="BP374" i="20"/>
  <c r="BP350" i="20"/>
  <c r="BP320" i="20"/>
  <c r="BP247" i="20"/>
  <c r="BP273" i="20"/>
  <c r="BP216" i="20"/>
  <c r="BP209" i="20"/>
  <c r="BP499" i="20"/>
  <c r="BP457" i="20"/>
  <c r="BP373" i="20"/>
  <c r="BP336" i="20"/>
  <c r="BP299" i="20"/>
  <c r="BP243" i="20"/>
  <c r="BP237" i="20"/>
  <c r="BP254" i="20"/>
  <c r="BP473" i="20"/>
  <c r="BP475" i="20"/>
  <c r="BP458" i="20"/>
  <c r="BP466" i="20"/>
  <c r="BP492" i="20"/>
  <c r="BP448" i="20"/>
  <c r="BP438" i="20"/>
  <c r="BP441" i="20"/>
  <c r="BP408" i="20"/>
  <c r="BP417" i="20"/>
  <c r="BP410" i="20"/>
  <c r="BP378" i="20"/>
  <c r="BP427" i="20"/>
  <c r="BP415" i="20"/>
  <c r="BP419" i="20"/>
  <c r="BP379" i="20"/>
  <c r="BP407" i="20"/>
  <c r="BP372" i="20"/>
  <c r="BP344" i="20"/>
  <c r="BP337" i="20"/>
  <c r="BP307" i="20"/>
  <c r="BP324" i="20"/>
  <c r="BP329" i="20"/>
  <c r="BP283" i="20"/>
  <c r="BP251" i="20"/>
  <c r="BP297" i="20"/>
  <c r="BP264" i="20"/>
  <c r="BP321" i="20"/>
  <c r="BP277" i="20"/>
  <c r="BP245" i="20"/>
  <c r="BP225" i="20"/>
  <c r="BP246" i="20"/>
  <c r="BP222" i="20"/>
  <c r="BP220" i="20"/>
  <c r="BP298" i="20"/>
  <c r="BP213" i="20"/>
  <c r="BP242" i="20"/>
  <c r="BP469" i="20"/>
  <c r="BP454" i="20"/>
  <c r="BP484" i="20"/>
  <c r="BP437" i="20"/>
  <c r="BP413" i="20"/>
  <c r="BP431" i="20"/>
  <c r="BP409" i="20"/>
  <c r="BP377" i="20"/>
  <c r="BP375" i="20"/>
  <c r="BP340" i="20"/>
  <c r="BP303" i="20"/>
  <c r="BP279" i="20"/>
  <c r="BP292" i="20"/>
  <c r="BP318" i="20"/>
  <c r="BP221" i="20"/>
  <c r="BP218" i="20"/>
  <c r="BP286" i="20"/>
  <c r="BP497" i="20"/>
  <c r="BP450" i="20"/>
  <c r="BP459" i="20"/>
  <c r="BP476" i="20"/>
  <c r="BP494" i="20"/>
  <c r="BP432" i="20"/>
  <c r="BP402" i="20"/>
  <c r="BP401" i="20"/>
  <c r="BP371" i="20"/>
  <c r="BP364" i="20"/>
  <c r="BP316" i="20"/>
  <c r="BP288" i="20"/>
  <c r="BP269" i="20"/>
  <c r="BP300" i="20"/>
  <c r="BP310" i="20"/>
  <c r="BP493" i="20"/>
  <c r="BP495" i="20"/>
  <c r="BP496" i="20"/>
  <c r="BP446" i="20"/>
  <c r="BP455" i="20"/>
  <c r="BP468" i="20"/>
  <c r="BP486" i="20"/>
  <c r="BP445" i="20"/>
  <c r="BP428" i="20"/>
  <c r="BP435" i="20"/>
  <c r="BP430" i="20"/>
  <c r="BP398" i="20"/>
  <c r="BP403" i="20"/>
  <c r="BP396" i="20"/>
  <c r="BP397" i="20"/>
  <c r="BP369" i="20"/>
  <c r="BP366" i="20"/>
  <c r="BP367" i="20"/>
  <c r="BP360" i="20"/>
  <c r="BP332" i="20"/>
  <c r="BP334" i="20"/>
  <c r="BP295" i="20"/>
  <c r="BP312" i="20"/>
  <c r="BP335" i="20"/>
  <c r="BP271" i="20"/>
  <c r="BP239" i="20"/>
  <c r="BP284" i="20"/>
  <c r="BP252" i="20"/>
  <c r="BP302" i="20"/>
  <c r="BP265" i="20"/>
  <c r="BP317" i="20"/>
  <c r="BP211" i="20"/>
  <c r="BP294" i="20"/>
  <c r="BP208" i="20"/>
  <c r="BP290" i="20"/>
  <c r="BP235" i="20"/>
  <c r="BP301" i="20"/>
  <c r="BP214" i="20"/>
  <c r="BP489" i="20"/>
  <c r="BP491" i="20"/>
  <c r="BP488" i="20"/>
  <c r="BP498" i="20"/>
  <c r="BP451" i="20"/>
  <c r="BP464" i="20"/>
  <c r="BP478" i="20"/>
  <c r="BP439" i="20"/>
  <c r="BP424" i="20"/>
  <c r="BP433" i="20"/>
  <c r="BP426" i="20"/>
  <c r="BP394" i="20"/>
  <c r="BP399" i="20"/>
  <c r="BP392" i="20"/>
  <c r="BP393" i="20"/>
  <c r="BP365" i="20"/>
  <c r="BP362" i="20"/>
  <c r="BP363" i="20"/>
  <c r="BP356" i="20"/>
  <c r="BP328" i="20"/>
  <c r="BP323" i="20"/>
  <c r="BP346" i="20"/>
  <c r="BP308" i="20"/>
  <c r="BP331" i="20"/>
  <c r="BP267" i="20"/>
  <c r="BP325" i="20"/>
  <c r="BP280" i="20"/>
  <c r="BP248" i="20"/>
  <c r="BP293" i="20"/>
  <c r="BP261" i="20"/>
  <c r="BP314" i="20"/>
  <c r="BP296" i="20"/>
  <c r="BP262" i="20"/>
  <c r="BP330" i="20"/>
  <c r="BP258" i="20"/>
  <c r="BP231" i="20"/>
  <c r="BP282" i="20"/>
  <c r="BP204" i="20"/>
  <c r="BP400" i="20"/>
  <c r="BP338" i="20"/>
  <c r="BP256" i="20"/>
  <c r="BP217" i="20"/>
  <c r="BP313" i="20"/>
  <c r="BP207" i="20"/>
  <c r="BP201" i="20"/>
  <c r="BP9" i="20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469" i="20" l="1"/>
  <c r="BQ474" i="20"/>
  <c r="BQ479" i="20"/>
  <c r="BQ447" i="20"/>
  <c r="BQ460" i="20"/>
  <c r="BQ449" i="20"/>
  <c r="BQ496" i="20"/>
  <c r="BQ412" i="20"/>
  <c r="BQ421" i="20"/>
  <c r="BQ426" i="20"/>
  <c r="BQ431" i="20"/>
  <c r="BQ427" i="20"/>
  <c r="BQ419" i="20"/>
  <c r="BQ382" i="20"/>
  <c r="BQ401" i="20"/>
  <c r="BQ372" i="20"/>
  <c r="BQ332" i="20"/>
  <c r="BQ345" i="20"/>
  <c r="BQ369" i="20"/>
  <c r="BQ334" i="20"/>
  <c r="BQ347" i="20"/>
  <c r="BQ319" i="20"/>
  <c r="BQ312" i="20"/>
  <c r="BQ317" i="20"/>
  <c r="BQ314" i="20"/>
  <c r="BQ284" i="20"/>
  <c r="BQ252" i="20"/>
  <c r="BQ289" i="20"/>
  <c r="BQ257" i="20"/>
  <c r="BQ282" i="20"/>
  <c r="BQ250" i="20"/>
  <c r="BQ230" i="20"/>
  <c r="BQ259" i="20"/>
  <c r="BQ231" i="20"/>
  <c r="BQ251" i="20"/>
  <c r="BQ224" i="20"/>
  <c r="BQ233" i="20"/>
  <c r="BQ485" i="20"/>
  <c r="BQ444" i="20"/>
  <c r="BQ405" i="20"/>
  <c r="BQ396" i="20"/>
  <c r="BQ375" i="20"/>
  <c r="BQ350" i="20"/>
  <c r="BQ303" i="20"/>
  <c r="BQ301" i="20"/>
  <c r="BQ273" i="20"/>
  <c r="BQ212" i="20"/>
  <c r="BQ221" i="20"/>
  <c r="BQ376" i="20"/>
  <c r="BQ209" i="20"/>
  <c r="BQ497" i="20"/>
  <c r="BQ465" i="20"/>
  <c r="BQ470" i="20"/>
  <c r="BQ475" i="20"/>
  <c r="BQ443" i="20"/>
  <c r="BQ456" i="20"/>
  <c r="BQ445" i="20"/>
  <c r="BQ480" i="20"/>
  <c r="BQ408" i="20"/>
  <c r="BQ417" i="20"/>
  <c r="BQ422" i="20"/>
  <c r="BQ403" i="20"/>
  <c r="BQ434" i="20"/>
  <c r="BQ407" i="20"/>
  <c r="BQ374" i="20"/>
  <c r="BQ397" i="20"/>
  <c r="BQ367" i="20"/>
  <c r="BQ328" i="20"/>
  <c r="BQ341" i="20"/>
  <c r="BQ364" i="20"/>
  <c r="BQ330" i="20"/>
  <c r="BQ343" i="20"/>
  <c r="BQ315" i="20"/>
  <c r="BQ308" i="20"/>
  <c r="BQ313" i="20"/>
  <c r="BQ310" i="20"/>
  <c r="BQ280" i="20"/>
  <c r="BQ248" i="20"/>
  <c r="BQ285" i="20"/>
  <c r="BQ253" i="20"/>
  <c r="BQ278" i="20"/>
  <c r="BQ246" i="20"/>
  <c r="BQ226" i="20"/>
  <c r="BQ205" i="20"/>
  <c r="BQ227" i="20"/>
  <c r="BQ206" i="20"/>
  <c r="BQ220" i="20"/>
  <c r="BQ217" i="20"/>
  <c r="BQ216" i="20"/>
  <c r="BQ279" i="20"/>
  <c r="BQ486" i="20"/>
  <c r="BQ433" i="20"/>
  <c r="BQ387" i="20"/>
  <c r="BQ394" i="20"/>
  <c r="BQ381" i="20"/>
  <c r="BQ357" i="20"/>
  <c r="BQ360" i="20"/>
  <c r="BQ324" i="20"/>
  <c r="BQ264" i="20"/>
  <c r="BQ237" i="20"/>
  <c r="BQ275" i="20"/>
  <c r="BQ271" i="20"/>
  <c r="BQ493" i="20"/>
  <c r="BQ498" i="20"/>
  <c r="BQ466" i="20"/>
  <c r="BQ471" i="20"/>
  <c r="BQ500" i="20"/>
  <c r="BQ452" i="20"/>
  <c r="BQ450" i="20"/>
  <c r="BQ437" i="20"/>
  <c r="BQ404" i="20"/>
  <c r="BQ413" i="20"/>
  <c r="BQ418" i="20"/>
  <c r="BQ399" i="20"/>
  <c r="BQ423" i="20"/>
  <c r="BQ411" i="20"/>
  <c r="BQ370" i="20"/>
  <c r="BQ393" i="20"/>
  <c r="BQ361" i="20"/>
  <c r="BQ380" i="20"/>
  <c r="BQ337" i="20"/>
  <c r="BQ359" i="20"/>
  <c r="BQ326" i="20"/>
  <c r="BQ339" i="20"/>
  <c r="BQ311" i="20"/>
  <c r="BQ304" i="20"/>
  <c r="BQ309" i="20"/>
  <c r="BQ306" i="20"/>
  <c r="BQ276" i="20"/>
  <c r="BQ244" i="20"/>
  <c r="BQ281" i="20"/>
  <c r="BQ249" i="20"/>
  <c r="BQ274" i="20"/>
  <c r="BQ242" i="20"/>
  <c r="BQ222" i="20"/>
  <c r="BQ202" i="20"/>
  <c r="BQ223" i="20"/>
  <c r="BQ203" i="20"/>
  <c r="BQ211" i="20"/>
  <c r="BQ463" i="20"/>
  <c r="BQ439" i="20"/>
  <c r="BQ435" i="20"/>
  <c r="BQ410" i="20"/>
  <c r="BQ398" i="20"/>
  <c r="BQ348" i="20"/>
  <c r="BQ329" i="20"/>
  <c r="BQ331" i="20"/>
  <c r="BQ298" i="20"/>
  <c r="BQ236" i="20"/>
  <c r="BQ238" i="20"/>
  <c r="BQ287" i="20"/>
  <c r="BQ215" i="20"/>
  <c r="BQ294" i="20"/>
  <c r="BQ255" i="20"/>
  <c r="BQ489" i="20"/>
  <c r="BQ494" i="20"/>
  <c r="BQ499" i="20"/>
  <c r="BQ467" i="20"/>
  <c r="BQ492" i="20"/>
  <c r="BQ448" i="20"/>
  <c r="BQ446" i="20"/>
  <c r="BQ432" i="20"/>
  <c r="BQ438" i="20"/>
  <c r="BQ409" i="20"/>
  <c r="BQ414" i="20"/>
  <c r="BQ395" i="20"/>
  <c r="BQ400" i="20"/>
  <c r="BQ402" i="20"/>
  <c r="BQ366" i="20"/>
  <c r="BQ389" i="20"/>
  <c r="BQ356" i="20"/>
  <c r="BQ368" i="20"/>
  <c r="BQ333" i="20"/>
  <c r="BQ353" i="20"/>
  <c r="BQ371" i="20"/>
  <c r="BQ335" i="20"/>
  <c r="BQ307" i="20"/>
  <c r="BQ300" i="20"/>
  <c r="BQ305" i="20"/>
  <c r="BQ302" i="20"/>
  <c r="BQ272" i="20"/>
  <c r="BQ240" i="20"/>
  <c r="BQ277" i="20"/>
  <c r="BQ245" i="20"/>
  <c r="BQ270" i="20"/>
  <c r="BQ267" i="20"/>
  <c r="BQ218" i="20"/>
  <c r="BQ200" i="20"/>
  <c r="BQ219" i="20"/>
  <c r="BQ214" i="20"/>
  <c r="BQ210" i="20"/>
  <c r="BQ207" i="20"/>
  <c r="BQ490" i="20"/>
  <c r="BQ495" i="20"/>
  <c r="BQ484" i="20"/>
  <c r="BQ428" i="20"/>
  <c r="BQ391" i="20"/>
  <c r="BQ362" i="20"/>
  <c r="BQ363" i="20"/>
  <c r="BQ365" i="20"/>
  <c r="BQ296" i="20"/>
  <c r="BQ268" i="20"/>
  <c r="BQ241" i="20"/>
  <c r="BQ266" i="20"/>
  <c r="BQ213" i="20"/>
  <c r="BQ481" i="20"/>
  <c r="BQ491" i="20"/>
  <c r="BQ459" i="20"/>
  <c r="BQ476" i="20"/>
  <c r="BQ461" i="20"/>
  <c r="BQ488" i="20"/>
  <c r="BQ424" i="20"/>
  <c r="BQ462" i="20"/>
  <c r="BQ406" i="20"/>
  <c r="BQ392" i="20"/>
  <c r="BQ358" i="20"/>
  <c r="BQ344" i="20"/>
  <c r="BQ384" i="20"/>
  <c r="BQ346" i="20"/>
  <c r="BQ327" i="20"/>
  <c r="BQ297" i="20"/>
  <c r="BQ295" i="20"/>
  <c r="BQ269" i="20"/>
  <c r="BQ262" i="20"/>
  <c r="BQ208" i="20"/>
  <c r="BQ247" i="20"/>
  <c r="BQ477" i="20"/>
  <c r="BQ482" i="20"/>
  <c r="BQ487" i="20"/>
  <c r="BQ455" i="20"/>
  <c r="BQ468" i="20"/>
  <c r="BQ457" i="20"/>
  <c r="BQ472" i="20"/>
  <c r="BQ420" i="20"/>
  <c r="BQ429" i="20"/>
  <c r="BQ440" i="20"/>
  <c r="BQ442" i="20"/>
  <c r="BQ383" i="20"/>
  <c r="BQ388" i="20"/>
  <c r="BQ390" i="20"/>
  <c r="BQ354" i="20"/>
  <c r="BQ415" i="20"/>
  <c r="BQ340" i="20"/>
  <c r="BQ352" i="20"/>
  <c r="BQ377" i="20"/>
  <c r="BQ342" i="20"/>
  <c r="BQ355" i="20"/>
  <c r="BQ385" i="20"/>
  <c r="BQ320" i="20"/>
  <c r="BQ325" i="20"/>
  <c r="BQ322" i="20"/>
  <c r="BQ292" i="20"/>
  <c r="BQ260" i="20"/>
  <c r="BQ299" i="20"/>
  <c r="BQ265" i="20"/>
  <c r="BQ290" i="20"/>
  <c r="BQ258" i="20"/>
  <c r="BQ263" i="20"/>
  <c r="BQ243" i="20"/>
  <c r="BQ239" i="20"/>
  <c r="BQ204" i="20"/>
  <c r="BQ232" i="20"/>
  <c r="BQ225" i="20"/>
  <c r="BQ473" i="20"/>
  <c r="BQ478" i="20"/>
  <c r="BQ483" i="20"/>
  <c r="BQ451" i="20"/>
  <c r="BQ464" i="20"/>
  <c r="BQ453" i="20"/>
  <c r="BQ458" i="20"/>
  <c r="BQ416" i="20"/>
  <c r="BQ425" i="20"/>
  <c r="BQ430" i="20"/>
  <c r="BQ454" i="20"/>
  <c r="BQ379" i="20"/>
  <c r="BQ436" i="20"/>
  <c r="BQ386" i="20"/>
  <c r="BQ441" i="20"/>
  <c r="BQ378" i="20"/>
  <c r="BQ336" i="20"/>
  <c r="BQ349" i="20"/>
  <c r="BQ373" i="20"/>
  <c r="BQ338" i="20"/>
  <c r="BQ351" i="20"/>
  <c r="BQ323" i="20"/>
  <c r="BQ316" i="20"/>
  <c r="BQ321" i="20"/>
  <c r="BQ318" i="20"/>
  <c r="BQ288" i="20"/>
  <c r="BQ256" i="20"/>
  <c r="BQ293" i="20"/>
  <c r="BQ261" i="20"/>
  <c r="BQ286" i="20"/>
  <c r="BQ254" i="20"/>
  <c r="BQ234" i="20"/>
  <c r="BQ291" i="20"/>
  <c r="BQ235" i="20"/>
  <c r="BQ283" i="20"/>
  <c r="BQ228" i="20"/>
  <c r="BQ229" i="20"/>
  <c r="BQ201" i="20"/>
  <c r="BQ12" i="20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494" i="20" l="1"/>
  <c r="BR500" i="20"/>
  <c r="BR468" i="20"/>
  <c r="BR451" i="20"/>
  <c r="BR460" i="20"/>
  <c r="BR469" i="20"/>
  <c r="BR479" i="20"/>
  <c r="BR436" i="20"/>
  <c r="BR458" i="20"/>
  <c r="BR405" i="20"/>
  <c r="BR431" i="20"/>
  <c r="BR403" i="20"/>
  <c r="BR404" i="20"/>
  <c r="BR416" i="20"/>
  <c r="BR402" i="20"/>
  <c r="BR370" i="20"/>
  <c r="BR363" i="20"/>
  <c r="BR356" i="20"/>
  <c r="BR361" i="20"/>
  <c r="BR329" i="20"/>
  <c r="BR340" i="20"/>
  <c r="BR300" i="20"/>
  <c r="BR317" i="20"/>
  <c r="BR306" i="20"/>
  <c r="BR268" i="20"/>
  <c r="BR236" i="20"/>
  <c r="BR299" i="20"/>
  <c r="BR265" i="20"/>
  <c r="BR314" i="20"/>
  <c r="BR266" i="20"/>
  <c r="BR347" i="20"/>
  <c r="BR222" i="20"/>
  <c r="BR200" i="20"/>
  <c r="BR223" i="20"/>
  <c r="BR206" i="20"/>
  <c r="BR232" i="20"/>
  <c r="BR243" i="20"/>
  <c r="BR344" i="20"/>
  <c r="BR473" i="20"/>
  <c r="BR483" i="20"/>
  <c r="BR439" i="20"/>
  <c r="BR421" i="20"/>
  <c r="BR415" i="20"/>
  <c r="BR396" i="20"/>
  <c r="BR354" i="20"/>
  <c r="BR338" i="20"/>
  <c r="BR330" i="20"/>
  <c r="BR295" i="20"/>
  <c r="BR250" i="20"/>
  <c r="BR310" i="20"/>
  <c r="BR229" i="20"/>
  <c r="BR490" i="20"/>
  <c r="BR496" i="20"/>
  <c r="BR497" i="20"/>
  <c r="BR447" i="20"/>
  <c r="BR456" i="20"/>
  <c r="BR461" i="20"/>
  <c r="BR471" i="20"/>
  <c r="BR462" i="20"/>
  <c r="BR433" i="20"/>
  <c r="BR430" i="20"/>
  <c r="BR427" i="20"/>
  <c r="BR399" i="20"/>
  <c r="BR420" i="20"/>
  <c r="BR412" i="20"/>
  <c r="BR398" i="20"/>
  <c r="BR366" i="20"/>
  <c r="BR359" i="20"/>
  <c r="BR352" i="20"/>
  <c r="BR357" i="20"/>
  <c r="BR350" i="20"/>
  <c r="BR326" i="20"/>
  <c r="BR296" i="20"/>
  <c r="BR313" i="20"/>
  <c r="BR303" i="20"/>
  <c r="BR264" i="20"/>
  <c r="BR348" i="20"/>
  <c r="BR293" i="20"/>
  <c r="BR261" i="20"/>
  <c r="BR311" i="20"/>
  <c r="BR262" i="20"/>
  <c r="BR298" i="20"/>
  <c r="BR218" i="20"/>
  <c r="BR207" i="20"/>
  <c r="BR219" i="20"/>
  <c r="BR203" i="20"/>
  <c r="BR228" i="20"/>
  <c r="BR214" i="20"/>
  <c r="BR267" i="20"/>
  <c r="BR435" i="20"/>
  <c r="BR375" i="20"/>
  <c r="BR334" i="20"/>
  <c r="BR332" i="20"/>
  <c r="BR318" i="20"/>
  <c r="BR278" i="20"/>
  <c r="BR259" i="20"/>
  <c r="BR301" i="20"/>
  <c r="BR486" i="20"/>
  <c r="BR492" i="20"/>
  <c r="BR489" i="20"/>
  <c r="BR499" i="20"/>
  <c r="BR452" i="20"/>
  <c r="BR457" i="20"/>
  <c r="BR465" i="20"/>
  <c r="BR441" i="20"/>
  <c r="BR429" i="20"/>
  <c r="BR426" i="20"/>
  <c r="BR423" i="20"/>
  <c r="BR395" i="20"/>
  <c r="BR406" i="20"/>
  <c r="BR401" i="20"/>
  <c r="BR394" i="20"/>
  <c r="BR362" i="20"/>
  <c r="BR355" i="20"/>
  <c r="BR432" i="20"/>
  <c r="BR353" i="20"/>
  <c r="BR346" i="20"/>
  <c r="BR324" i="20"/>
  <c r="BR327" i="20"/>
  <c r="BR309" i="20"/>
  <c r="BR292" i="20"/>
  <c r="BR260" i="20"/>
  <c r="BR331" i="20"/>
  <c r="BR289" i="20"/>
  <c r="BR257" i="20"/>
  <c r="BR290" i="20"/>
  <c r="BR258" i="20"/>
  <c r="BR294" i="20"/>
  <c r="BR212" i="20"/>
  <c r="BR287" i="20"/>
  <c r="BR213" i="20"/>
  <c r="BR211" i="20"/>
  <c r="BR224" i="20"/>
  <c r="BR204" i="20"/>
  <c r="BR215" i="20"/>
  <c r="BR478" i="20"/>
  <c r="BR418" i="20"/>
  <c r="BR393" i="20"/>
  <c r="BR345" i="20"/>
  <c r="BR252" i="20"/>
  <c r="BR291" i="20"/>
  <c r="BR482" i="20"/>
  <c r="BR488" i="20"/>
  <c r="BR481" i="20"/>
  <c r="BR491" i="20"/>
  <c r="BR448" i="20"/>
  <c r="BR453" i="20"/>
  <c r="BR446" i="20"/>
  <c r="BR437" i="20"/>
  <c r="BR425" i="20"/>
  <c r="BR422" i="20"/>
  <c r="BR419" i="20"/>
  <c r="BR391" i="20"/>
  <c r="BR400" i="20"/>
  <c r="BR397" i="20"/>
  <c r="BR390" i="20"/>
  <c r="BR358" i="20"/>
  <c r="BR376" i="20"/>
  <c r="BR380" i="20"/>
  <c r="BR349" i="20"/>
  <c r="BR342" i="20"/>
  <c r="BR320" i="20"/>
  <c r="BR339" i="20"/>
  <c r="BR305" i="20"/>
  <c r="BR288" i="20"/>
  <c r="BR256" i="20"/>
  <c r="BR297" i="20"/>
  <c r="BR285" i="20"/>
  <c r="BR253" i="20"/>
  <c r="BR286" i="20"/>
  <c r="BR254" i="20"/>
  <c r="BR323" i="20"/>
  <c r="BR208" i="20"/>
  <c r="BR255" i="20"/>
  <c r="BR209" i="20"/>
  <c r="BR351" i="20"/>
  <c r="BR220" i="20"/>
  <c r="BR271" i="20"/>
  <c r="BR484" i="20"/>
  <c r="BR454" i="20"/>
  <c r="BR387" i="20"/>
  <c r="BR386" i="20"/>
  <c r="BR316" i="20"/>
  <c r="BR284" i="20"/>
  <c r="BR282" i="20"/>
  <c r="BR239" i="20"/>
  <c r="BR233" i="20"/>
  <c r="BR474" i="20"/>
  <c r="BR463" i="20"/>
  <c r="BR493" i="20"/>
  <c r="BR442" i="20"/>
  <c r="BR411" i="20"/>
  <c r="BR392" i="20"/>
  <c r="BR382" i="20"/>
  <c r="BR373" i="20"/>
  <c r="BR312" i="20"/>
  <c r="BR280" i="20"/>
  <c r="BR277" i="20"/>
  <c r="BR246" i="20"/>
  <c r="BR235" i="20"/>
  <c r="BR470" i="20"/>
  <c r="BR476" i="20"/>
  <c r="BR459" i="20"/>
  <c r="BR467" i="20"/>
  <c r="BR485" i="20"/>
  <c r="BR495" i="20"/>
  <c r="BR443" i="20"/>
  <c r="BR438" i="20"/>
  <c r="BR413" i="20"/>
  <c r="BR410" i="20"/>
  <c r="BR407" i="20"/>
  <c r="BR379" i="20"/>
  <c r="BR388" i="20"/>
  <c r="BR385" i="20"/>
  <c r="BR378" i="20"/>
  <c r="BR371" i="20"/>
  <c r="BR364" i="20"/>
  <c r="BR369" i="20"/>
  <c r="BR337" i="20"/>
  <c r="BR408" i="20"/>
  <c r="BR308" i="20"/>
  <c r="BR325" i="20"/>
  <c r="BR322" i="20"/>
  <c r="BR276" i="20"/>
  <c r="BR244" i="20"/>
  <c r="BR315" i="20"/>
  <c r="BR273" i="20"/>
  <c r="BR241" i="20"/>
  <c r="BR274" i="20"/>
  <c r="BR242" i="20"/>
  <c r="BR230" i="20"/>
  <c r="BR205" i="20"/>
  <c r="BR231" i="20"/>
  <c r="BR283" i="20"/>
  <c r="BR279" i="20"/>
  <c r="BR335" i="20"/>
  <c r="BR225" i="20"/>
  <c r="BR449" i="20"/>
  <c r="BR372" i="20"/>
  <c r="BR336" i="20"/>
  <c r="BR281" i="20"/>
  <c r="BR263" i="20"/>
  <c r="BR216" i="20"/>
  <c r="BR221" i="20"/>
  <c r="BR498" i="20"/>
  <c r="BR466" i="20"/>
  <c r="BR472" i="20"/>
  <c r="BR455" i="20"/>
  <c r="BR464" i="20"/>
  <c r="BR477" i="20"/>
  <c r="BR487" i="20"/>
  <c r="BR440" i="20"/>
  <c r="BR434" i="20"/>
  <c r="BR409" i="20"/>
  <c r="BR450" i="20"/>
  <c r="BR428" i="20"/>
  <c r="BR424" i="20"/>
  <c r="BR384" i="20"/>
  <c r="BR381" i="20"/>
  <c r="BR374" i="20"/>
  <c r="BR367" i="20"/>
  <c r="BR360" i="20"/>
  <c r="BR365" i="20"/>
  <c r="BR333" i="20"/>
  <c r="BR343" i="20"/>
  <c r="BR304" i="20"/>
  <c r="BR321" i="20"/>
  <c r="BR319" i="20"/>
  <c r="BR272" i="20"/>
  <c r="BR240" i="20"/>
  <c r="BR302" i="20"/>
  <c r="BR269" i="20"/>
  <c r="BR237" i="20"/>
  <c r="BR270" i="20"/>
  <c r="BR238" i="20"/>
  <c r="BR226" i="20"/>
  <c r="BR202" i="20"/>
  <c r="BR227" i="20"/>
  <c r="BR251" i="20"/>
  <c r="BR247" i="20"/>
  <c r="BR275" i="20"/>
  <c r="BR217" i="20"/>
  <c r="BR444" i="20"/>
  <c r="BR377" i="20"/>
  <c r="BR249" i="20"/>
  <c r="BR307" i="20"/>
  <c r="BR480" i="20"/>
  <c r="BR475" i="20"/>
  <c r="BR445" i="20"/>
  <c r="BR417" i="20"/>
  <c r="BR414" i="20"/>
  <c r="BR383" i="20"/>
  <c r="BR389" i="20"/>
  <c r="BR368" i="20"/>
  <c r="BR341" i="20"/>
  <c r="BR328" i="20"/>
  <c r="BR248" i="20"/>
  <c r="BR245" i="20"/>
  <c r="BR234" i="20"/>
  <c r="BR210" i="20"/>
  <c r="BR201" i="20"/>
  <c r="BR7" i="20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490" i="20" l="1"/>
  <c r="BS495" i="20"/>
  <c r="BS500" i="20"/>
  <c r="BS468" i="20"/>
  <c r="BS485" i="20"/>
  <c r="BS465" i="20"/>
  <c r="BS440" i="20"/>
  <c r="BS451" i="20"/>
  <c r="BS405" i="20"/>
  <c r="BS414" i="20"/>
  <c r="BS415" i="20"/>
  <c r="BS400" i="20"/>
  <c r="BS412" i="20"/>
  <c r="BS398" i="20"/>
  <c r="BS367" i="20"/>
  <c r="BS383" i="20"/>
  <c r="BS349" i="20"/>
  <c r="BS357" i="20"/>
  <c r="BS330" i="20"/>
  <c r="BS370" i="20"/>
  <c r="BS327" i="20"/>
  <c r="BS361" i="20"/>
  <c r="BS325" i="20"/>
  <c r="BS360" i="20"/>
  <c r="BS294" i="20"/>
  <c r="BS295" i="20"/>
  <c r="BS265" i="20"/>
  <c r="BS290" i="20"/>
  <c r="BS258" i="20"/>
  <c r="BS296" i="20"/>
  <c r="BS263" i="20"/>
  <c r="BS205" i="20"/>
  <c r="BS235" i="20"/>
  <c r="BS248" i="20"/>
  <c r="BS228" i="20"/>
  <c r="BS268" i="20"/>
  <c r="BS234" i="20"/>
  <c r="BS213" i="20"/>
  <c r="BS484" i="20"/>
  <c r="BS333" i="20"/>
  <c r="BS340" i="20"/>
  <c r="BS310" i="20"/>
  <c r="BS249" i="20"/>
  <c r="BS242" i="20"/>
  <c r="BS300" i="20"/>
  <c r="BS210" i="20"/>
  <c r="BS448" i="20"/>
  <c r="BS441" i="20"/>
  <c r="BS426" i="20"/>
  <c r="BS424" i="20"/>
  <c r="BS379" i="20"/>
  <c r="BS329" i="20"/>
  <c r="BS339" i="20"/>
  <c r="BS306" i="20"/>
  <c r="BS245" i="20"/>
  <c r="BS243" i="20"/>
  <c r="BS244" i="20"/>
  <c r="BS486" i="20"/>
  <c r="BS491" i="20"/>
  <c r="BS496" i="20"/>
  <c r="BS464" i="20"/>
  <c r="BS477" i="20"/>
  <c r="BS462" i="20"/>
  <c r="BS436" i="20"/>
  <c r="BS433" i="20"/>
  <c r="BS438" i="20"/>
  <c r="BS410" i="20"/>
  <c r="BS411" i="20"/>
  <c r="BS396" i="20"/>
  <c r="BS401" i="20"/>
  <c r="BS394" i="20"/>
  <c r="BS363" i="20"/>
  <c r="BS403" i="20"/>
  <c r="BS345" i="20"/>
  <c r="BS352" i="20"/>
  <c r="BS326" i="20"/>
  <c r="BS354" i="20"/>
  <c r="BS366" i="20"/>
  <c r="BS324" i="20"/>
  <c r="BS321" i="20"/>
  <c r="BS322" i="20"/>
  <c r="BS323" i="20"/>
  <c r="BS293" i="20"/>
  <c r="BS261" i="20"/>
  <c r="BS286" i="20"/>
  <c r="BS254" i="20"/>
  <c r="BS291" i="20"/>
  <c r="BS259" i="20"/>
  <c r="BS202" i="20"/>
  <c r="BS231" i="20"/>
  <c r="BS206" i="20"/>
  <c r="BS224" i="20"/>
  <c r="BS233" i="20"/>
  <c r="BS218" i="20"/>
  <c r="BS215" i="20"/>
  <c r="BS480" i="20"/>
  <c r="BS380" i="20"/>
  <c r="BS342" i="20"/>
  <c r="BS308" i="20"/>
  <c r="BS277" i="20"/>
  <c r="BS275" i="20"/>
  <c r="BS209" i="20"/>
  <c r="BS226" i="20"/>
  <c r="BS482" i="20"/>
  <c r="BS487" i="20"/>
  <c r="BS492" i="20"/>
  <c r="BS460" i="20"/>
  <c r="BS469" i="20"/>
  <c r="BS458" i="20"/>
  <c r="BS481" i="20"/>
  <c r="BS429" i="20"/>
  <c r="BS435" i="20"/>
  <c r="BS406" i="20"/>
  <c r="BS407" i="20"/>
  <c r="BS392" i="20"/>
  <c r="BS397" i="20"/>
  <c r="BS390" i="20"/>
  <c r="BS359" i="20"/>
  <c r="BS399" i="20"/>
  <c r="BS341" i="20"/>
  <c r="BS358" i="20"/>
  <c r="BS377" i="20"/>
  <c r="BS351" i="20"/>
  <c r="BS348" i="20"/>
  <c r="BS320" i="20"/>
  <c r="BS317" i="20"/>
  <c r="BS318" i="20"/>
  <c r="BS319" i="20"/>
  <c r="BS289" i="20"/>
  <c r="BS257" i="20"/>
  <c r="BS282" i="20"/>
  <c r="BS250" i="20"/>
  <c r="BS287" i="20"/>
  <c r="BS255" i="20"/>
  <c r="BS200" i="20"/>
  <c r="BS227" i="20"/>
  <c r="BS203" i="20"/>
  <c r="BS220" i="20"/>
  <c r="BS229" i="20"/>
  <c r="BS212" i="20"/>
  <c r="BS450" i="20"/>
  <c r="BS219" i="20"/>
  <c r="BS475" i="20"/>
  <c r="BS381" i="20"/>
  <c r="BS305" i="20"/>
  <c r="BS238" i="20"/>
  <c r="BS217" i="20"/>
  <c r="BS478" i="20"/>
  <c r="BS483" i="20"/>
  <c r="BS488" i="20"/>
  <c r="BS456" i="20"/>
  <c r="BS461" i="20"/>
  <c r="BS454" i="20"/>
  <c r="BS463" i="20"/>
  <c r="BS425" i="20"/>
  <c r="BS439" i="20"/>
  <c r="BS442" i="20"/>
  <c r="BS473" i="20"/>
  <c r="BS388" i="20"/>
  <c r="BS393" i="20"/>
  <c r="BS386" i="20"/>
  <c r="BS355" i="20"/>
  <c r="BS395" i="20"/>
  <c r="BS337" i="20"/>
  <c r="BS350" i="20"/>
  <c r="BS373" i="20"/>
  <c r="BS347" i="20"/>
  <c r="BS344" i="20"/>
  <c r="BS316" i="20"/>
  <c r="BS313" i="20"/>
  <c r="BS314" i="20"/>
  <c r="BS315" i="20"/>
  <c r="BS285" i="20"/>
  <c r="BS253" i="20"/>
  <c r="BS278" i="20"/>
  <c r="BS246" i="20"/>
  <c r="BS283" i="20"/>
  <c r="BS251" i="20"/>
  <c r="BS292" i="20"/>
  <c r="BS223" i="20"/>
  <c r="BS236" i="20"/>
  <c r="BS216" i="20"/>
  <c r="BS225" i="20"/>
  <c r="BS260" i="20"/>
  <c r="BS479" i="20"/>
  <c r="BS452" i="20"/>
  <c r="BS457" i="20"/>
  <c r="BS459" i="20"/>
  <c r="BS421" i="20"/>
  <c r="BS430" i="20"/>
  <c r="BS431" i="20"/>
  <c r="BS437" i="20"/>
  <c r="BS384" i="20"/>
  <c r="BS382" i="20"/>
  <c r="BS428" i="20"/>
  <c r="BS369" i="20"/>
  <c r="BS343" i="20"/>
  <c r="BS309" i="20"/>
  <c r="BS281" i="20"/>
  <c r="BS247" i="20"/>
  <c r="BS221" i="20"/>
  <c r="BS498" i="20"/>
  <c r="BS466" i="20"/>
  <c r="BS471" i="20"/>
  <c r="BS476" i="20"/>
  <c r="BS444" i="20"/>
  <c r="BS449" i="20"/>
  <c r="BS497" i="20"/>
  <c r="BS455" i="20"/>
  <c r="BS413" i="20"/>
  <c r="BS422" i="20"/>
  <c r="BS423" i="20"/>
  <c r="BS404" i="20"/>
  <c r="BS434" i="20"/>
  <c r="BS432" i="20"/>
  <c r="BS375" i="20"/>
  <c r="BS376" i="20"/>
  <c r="BS385" i="20"/>
  <c r="BS374" i="20"/>
  <c r="BS338" i="20"/>
  <c r="BS353" i="20"/>
  <c r="BS335" i="20"/>
  <c r="BS332" i="20"/>
  <c r="BS304" i="20"/>
  <c r="BS301" i="20"/>
  <c r="BS302" i="20"/>
  <c r="BS303" i="20"/>
  <c r="BS273" i="20"/>
  <c r="BS241" i="20"/>
  <c r="BS266" i="20"/>
  <c r="BS365" i="20"/>
  <c r="BS271" i="20"/>
  <c r="BS288" i="20"/>
  <c r="BS252" i="20"/>
  <c r="BS264" i="20"/>
  <c r="BS240" i="20"/>
  <c r="BS214" i="20"/>
  <c r="BS211" i="20"/>
  <c r="BS230" i="20"/>
  <c r="BS474" i="20"/>
  <c r="BS389" i="20"/>
  <c r="BS346" i="20"/>
  <c r="BS494" i="20"/>
  <c r="BS499" i="20"/>
  <c r="BS467" i="20"/>
  <c r="BS472" i="20"/>
  <c r="BS493" i="20"/>
  <c r="BS445" i="20"/>
  <c r="BS443" i="20"/>
  <c r="BS447" i="20"/>
  <c r="BS409" i="20"/>
  <c r="BS418" i="20"/>
  <c r="BS419" i="20"/>
  <c r="BS420" i="20"/>
  <c r="BS416" i="20"/>
  <c r="BS402" i="20"/>
  <c r="BS371" i="20"/>
  <c r="BS489" i="20"/>
  <c r="BS362" i="20"/>
  <c r="BS368" i="20"/>
  <c r="BS334" i="20"/>
  <c r="BS378" i="20"/>
  <c r="BS331" i="20"/>
  <c r="BS328" i="20"/>
  <c r="BS372" i="20"/>
  <c r="BS297" i="20"/>
  <c r="BS298" i="20"/>
  <c r="BS299" i="20"/>
  <c r="BS269" i="20"/>
  <c r="BS237" i="20"/>
  <c r="BS262" i="20"/>
  <c r="BS356" i="20"/>
  <c r="BS267" i="20"/>
  <c r="BS256" i="20"/>
  <c r="BS239" i="20"/>
  <c r="BS280" i="20"/>
  <c r="BS232" i="20"/>
  <c r="BS204" i="20"/>
  <c r="BS207" i="20"/>
  <c r="BS208" i="20"/>
  <c r="BS391" i="20"/>
  <c r="BS312" i="20"/>
  <c r="BS311" i="20"/>
  <c r="BS274" i="20"/>
  <c r="BS279" i="20"/>
  <c r="BS276" i="20"/>
  <c r="BS222" i="20"/>
  <c r="BS470" i="20"/>
  <c r="BS453" i="20"/>
  <c r="BS446" i="20"/>
  <c r="BS417" i="20"/>
  <c r="BS427" i="20"/>
  <c r="BS408" i="20"/>
  <c r="BS387" i="20"/>
  <c r="BS364" i="20"/>
  <c r="BS336" i="20"/>
  <c r="BS307" i="20"/>
  <c r="BS270" i="20"/>
  <c r="BS284" i="20"/>
  <c r="BS272" i="20"/>
  <c r="BS201" i="20"/>
  <c r="BS10" i="20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479" i="20" l="1"/>
  <c r="BT481" i="20"/>
  <c r="BT474" i="20"/>
  <c r="BT500" i="20"/>
  <c r="BT449" i="20"/>
  <c r="BT454" i="20"/>
  <c r="BT459" i="20"/>
  <c r="BT438" i="20"/>
  <c r="BT414" i="20"/>
  <c r="BT411" i="20"/>
  <c r="BT408" i="20"/>
  <c r="BT380" i="20"/>
  <c r="BT407" i="20"/>
  <c r="BT382" i="20"/>
  <c r="BT383" i="20"/>
  <c r="BT421" i="20"/>
  <c r="BT356" i="20"/>
  <c r="BT353" i="20"/>
  <c r="BT346" i="20"/>
  <c r="BT343" i="20"/>
  <c r="BT321" i="20"/>
  <c r="BT336" i="20"/>
  <c r="BT302" i="20"/>
  <c r="BT293" i="20"/>
  <c r="BT261" i="20"/>
  <c r="BT312" i="20"/>
  <c r="BT266" i="20"/>
  <c r="BT324" i="20"/>
  <c r="BT287" i="20"/>
  <c r="BT255" i="20"/>
  <c r="BT304" i="20"/>
  <c r="BT219" i="20"/>
  <c r="BT234" i="20"/>
  <c r="BT228" i="20"/>
  <c r="BT214" i="20"/>
  <c r="BT217" i="20"/>
  <c r="BT319" i="20"/>
  <c r="BT329" i="20"/>
  <c r="BT475" i="20"/>
  <c r="BT477" i="20"/>
  <c r="BT466" i="20"/>
  <c r="BT492" i="20"/>
  <c r="BT445" i="20"/>
  <c r="BT450" i="20"/>
  <c r="BT441" i="20"/>
  <c r="BT480" i="20"/>
  <c r="BT410" i="20"/>
  <c r="BT434" i="20"/>
  <c r="BT404" i="20"/>
  <c r="BT413" i="20"/>
  <c r="BT447" i="20"/>
  <c r="BT378" i="20"/>
  <c r="BT379" i="20"/>
  <c r="BT409" i="20"/>
  <c r="BT352" i="20"/>
  <c r="BT374" i="20"/>
  <c r="BT342" i="20"/>
  <c r="BT339" i="20"/>
  <c r="BT317" i="20"/>
  <c r="BT328" i="20"/>
  <c r="BT348" i="20"/>
  <c r="BT289" i="20"/>
  <c r="BT257" i="20"/>
  <c r="BT299" i="20"/>
  <c r="BT262" i="20"/>
  <c r="BT311" i="20"/>
  <c r="BT283" i="20"/>
  <c r="BT251" i="20"/>
  <c r="BT300" i="20"/>
  <c r="BT209" i="20"/>
  <c r="BT218" i="20"/>
  <c r="BT224" i="20"/>
  <c r="BT204" i="20"/>
  <c r="BT211" i="20"/>
  <c r="BT202" i="20"/>
  <c r="BT313" i="20"/>
  <c r="BT308" i="20"/>
  <c r="BT471" i="20"/>
  <c r="BT473" i="20"/>
  <c r="BT464" i="20"/>
  <c r="BT484" i="20"/>
  <c r="BT494" i="20"/>
  <c r="BT446" i="20"/>
  <c r="BT437" i="20"/>
  <c r="BT439" i="20"/>
  <c r="BT406" i="20"/>
  <c r="BT432" i="20"/>
  <c r="BT417" i="20"/>
  <c r="BT405" i="20"/>
  <c r="BT433" i="20"/>
  <c r="BT425" i="20"/>
  <c r="BT375" i="20"/>
  <c r="BT381" i="20"/>
  <c r="BT377" i="20"/>
  <c r="BT370" i="20"/>
  <c r="BT338" i="20"/>
  <c r="BT335" i="20"/>
  <c r="BT345" i="20"/>
  <c r="BT285" i="20"/>
  <c r="BT253" i="20"/>
  <c r="BT290" i="20"/>
  <c r="BT258" i="20"/>
  <c r="BT499" i="20"/>
  <c r="BT467" i="20"/>
  <c r="BT469" i="20"/>
  <c r="BT460" i="20"/>
  <c r="BT476" i="20"/>
  <c r="BT486" i="20"/>
  <c r="BT443" i="20"/>
  <c r="BT472" i="20"/>
  <c r="BT435" i="20"/>
  <c r="BT431" i="20"/>
  <c r="BT428" i="20"/>
  <c r="BT400" i="20"/>
  <c r="BT401" i="20"/>
  <c r="BT402" i="20"/>
  <c r="BT403" i="20"/>
  <c r="BT371" i="20"/>
  <c r="BT376" i="20"/>
  <c r="BT373" i="20"/>
  <c r="BT366" i="20"/>
  <c r="BT334" i="20"/>
  <c r="BT429" i="20"/>
  <c r="BT309" i="20"/>
  <c r="BT322" i="20"/>
  <c r="BT331" i="20"/>
  <c r="BT281" i="20"/>
  <c r="BT249" i="20"/>
  <c r="BT286" i="20"/>
  <c r="BT254" i="20"/>
  <c r="BT332" i="20"/>
  <c r="BT275" i="20"/>
  <c r="BT243" i="20"/>
  <c r="BT252" i="20"/>
  <c r="BT280" i="20"/>
  <c r="BT208" i="20"/>
  <c r="BT216" i="20"/>
  <c r="BT268" i="20"/>
  <c r="BT292" i="20"/>
  <c r="BT205" i="20"/>
  <c r="BT495" i="20"/>
  <c r="BT497" i="20"/>
  <c r="BT465" i="20"/>
  <c r="BT456" i="20"/>
  <c r="BT468" i="20"/>
  <c r="BT478" i="20"/>
  <c r="BT440" i="20"/>
  <c r="BT455" i="20"/>
  <c r="BT430" i="20"/>
  <c r="BT427" i="20"/>
  <c r="BT424" i="20"/>
  <c r="BT396" i="20"/>
  <c r="BT397" i="20"/>
  <c r="BT398" i="20"/>
  <c r="BT399" i="20"/>
  <c r="BT367" i="20"/>
  <c r="BT372" i="20"/>
  <c r="BT369" i="20"/>
  <c r="BT362" i="20"/>
  <c r="BT330" i="20"/>
  <c r="BT340" i="20"/>
  <c r="BT305" i="20"/>
  <c r="BT318" i="20"/>
  <c r="BT344" i="20"/>
  <c r="BT277" i="20"/>
  <c r="BT245" i="20"/>
  <c r="BT282" i="20"/>
  <c r="BT250" i="20"/>
  <c r="BT298" i="20"/>
  <c r="BT271" i="20"/>
  <c r="BT239" i="20"/>
  <c r="BT235" i="20"/>
  <c r="BT248" i="20"/>
  <c r="BT276" i="20"/>
  <c r="BT210" i="20"/>
  <c r="BT233" i="20"/>
  <c r="BT303" i="20"/>
  <c r="BT256" i="20"/>
  <c r="BT487" i="20"/>
  <c r="BT489" i="20"/>
  <c r="BT490" i="20"/>
  <c r="BT448" i="20"/>
  <c r="BT457" i="20"/>
  <c r="BT462" i="20"/>
  <c r="BT488" i="20"/>
  <c r="BT451" i="20"/>
  <c r="BT422" i="20"/>
  <c r="BT419" i="20"/>
  <c r="BT416" i="20"/>
  <c r="BT388" i="20"/>
  <c r="BT389" i="20"/>
  <c r="BT390" i="20"/>
  <c r="BT391" i="20"/>
  <c r="BT359" i="20"/>
  <c r="BT364" i="20"/>
  <c r="BT361" i="20"/>
  <c r="BT354" i="20"/>
  <c r="BT351" i="20"/>
  <c r="BT327" i="20"/>
  <c r="BT297" i="20"/>
  <c r="BT310" i="20"/>
  <c r="BT333" i="20"/>
  <c r="BT269" i="20"/>
  <c r="BT237" i="20"/>
  <c r="BT274" i="20"/>
  <c r="BT242" i="20"/>
  <c r="BT294" i="20"/>
  <c r="BT263" i="20"/>
  <c r="BT320" i="20"/>
  <c r="BT227" i="20"/>
  <c r="BT206" i="20"/>
  <c r="BT240" i="20"/>
  <c r="BT226" i="20"/>
  <c r="BT225" i="20"/>
  <c r="BT236" i="20"/>
  <c r="BT215" i="20"/>
  <c r="BT444" i="20"/>
  <c r="BT442" i="20"/>
  <c r="BT384" i="20"/>
  <c r="BT355" i="20"/>
  <c r="BT347" i="20"/>
  <c r="BT295" i="20"/>
  <c r="BT238" i="20"/>
  <c r="BT307" i="20"/>
  <c r="BT244" i="20"/>
  <c r="BT207" i="20"/>
  <c r="BT453" i="20"/>
  <c r="BT325" i="20"/>
  <c r="BT231" i="20"/>
  <c r="BT220" i="20"/>
  <c r="BT357" i="20"/>
  <c r="BT436" i="20"/>
  <c r="BT278" i="20"/>
  <c r="BT213" i="20"/>
  <c r="BT491" i="20"/>
  <c r="BT461" i="20"/>
  <c r="BT426" i="20"/>
  <c r="BT393" i="20"/>
  <c r="BT368" i="20"/>
  <c r="BT337" i="20"/>
  <c r="BT273" i="20"/>
  <c r="BT296" i="20"/>
  <c r="BT284" i="20"/>
  <c r="BT232" i="20"/>
  <c r="BT264" i="20"/>
  <c r="BT265" i="20"/>
  <c r="BT415" i="20"/>
  <c r="BT349" i="20"/>
  <c r="BT200" i="20"/>
  <c r="BT420" i="20"/>
  <c r="BT259" i="20"/>
  <c r="BT483" i="20"/>
  <c r="BT418" i="20"/>
  <c r="BT385" i="20"/>
  <c r="BT360" i="20"/>
  <c r="BT291" i="20"/>
  <c r="BT230" i="20"/>
  <c r="BT272" i="20"/>
  <c r="BT358" i="20"/>
  <c r="BT493" i="20"/>
  <c r="BT470" i="20"/>
  <c r="BT423" i="20"/>
  <c r="BT394" i="20"/>
  <c r="BT365" i="20"/>
  <c r="BT301" i="20"/>
  <c r="BT241" i="20"/>
  <c r="BT279" i="20"/>
  <c r="BT223" i="20"/>
  <c r="BT260" i="20"/>
  <c r="BT288" i="20"/>
  <c r="BT267" i="20"/>
  <c r="BT498" i="20"/>
  <c r="BT314" i="20"/>
  <c r="BT222" i="20"/>
  <c r="BT482" i="20"/>
  <c r="BT463" i="20"/>
  <c r="BT412" i="20"/>
  <c r="BT387" i="20"/>
  <c r="BT350" i="20"/>
  <c r="BT306" i="20"/>
  <c r="BT270" i="20"/>
  <c r="BT247" i="20"/>
  <c r="BT203" i="20"/>
  <c r="BT229" i="20"/>
  <c r="BT458" i="20"/>
  <c r="BT316" i="20"/>
  <c r="BT452" i="20"/>
  <c r="BT496" i="20"/>
  <c r="BT392" i="20"/>
  <c r="BT363" i="20"/>
  <c r="BT326" i="20"/>
  <c r="BT341" i="20"/>
  <c r="BT246" i="20"/>
  <c r="BT323" i="20"/>
  <c r="BT212" i="20"/>
  <c r="BT221" i="20"/>
  <c r="BT485" i="20"/>
  <c r="BT386" i="20"/>
  <c r="BT315" i="20"/>
  <c r="BT395" i="20"/>
  <c r="BT201" i="20"/>
  <c r="BT13" i="20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487" i="20" l="1"/>
  <c r="BU492" i="20"/>
  <c r="BU493" i="20"/>
  <c r="BU457" i="20"/>
  <c r="BU465" i="20"/>
  <c r="BU455" i="20"/>
  <c r="BU437" i="20"/>
  <c r="BU435" i="20"/>
  <c r="BU466" i="20"/>
  <c r="BU407" i="20"/>
  <c r="BU416" i="20"/>
  <c r="BU401" i="20"/>
  <c r="BU398" i="20"/>
  <c r="BU376" i="20"/>
  <c r="BU396" i="20"/>
  <c r="BU417" i="20"/>
  <c r="BU338" i="20"/>
  <c r="BU353" i="20"/>
  <c r="BU370" i="20"/>
  <c r="BU340" i="20"/>
  <c r="BU361" i="20"/>
  <c r="BU321" i="20"/>
  <c r="BU322" i="20"/>
  <c r="BU323" i="20"/>
  <c r="BU367" i="20"/>
  <c r="BU296" i="20"/>
  <c r="BU270" i="20"/>
  <c r="BU238" i="20"/>
  <c r="BU267" i="20"/>
  <c r="BU292" i="20"/>
  <c r="BU260" i="20"/>
  <c r="BU206" i="20"/>
  <c r="BU224" i="20"/>
  <c r="BU265" i="20"/>
  <c r="BU207" i="20"/>
  <c r="BU230" i="20"/>
  <c r="BU231" i="20"/>
  <c r="BU227" i="20"/>
  <c r="BU483" i="20"/>
  <c r="BU488" i="20"/>
  <c r="BU489" i="20"/>
  <c r="BU453" i="20"/>
  <c r="BU462" i="20"/>
  <c r="BU451" i="20"/>
  <c r="BU474" i="20"/>
  <c r="BU430" i="20"/>
  <c r="BU439" i="20"/>
  <c r="BU482" i="20"/>
  <c r="BU412" i="20"/>
  <c r="BU397" i="20"/>
  <c r="BU394" i="20"/>
  <c r="BU372" i="20"/>
  <c r="BU392" i="20"/>
  <c r="BU391" i="20"/>
  <c r="BU334" i="20"/>
  <c r="BU351" i="20"/>
  <c r="BU359" i="20"/>
  <c r="BU336" i="20"/>
  <c r="BU349" i="20"/>
  <c r="BU317" i="20"/>
  <c r="BU318" i="20"/>
  <c r="BU319" i="20"/>
  <c r="BU324" i="20"/>
  <c r="BU297" i="20"/>
  <c r="BU266" i="20"/>
  <c r="BU294" i="20"/>
  <c r="BU263" i="20"/>
  <c r="BU288" i="20"/>
  <c r="BU256" i="20"/>
  <c r="BU203" i="20"/>
  <c r="BU220" i="20"/>
  <c r="BU241" i="20"/>
  <c r="BU253" i="20"/>
  <c r="BU226" i="20"/>
  <c r="BU215" i="20"/>
  <c r="BU479" i="20"/>
  <c r="BU484" i="20"/>
  <c r="BU485" i="20"/>
  <c r="BU449" i="20"/>
  <c r="BU458" i="20"/>
  <c r="BU447" i="20"/>
  <c r="BU452" i="20"/>
  <c r="BU426" i="20"/>
  <c r="BU431" i="20"/>
  <c r="BU440" i="20"/>
  <c r="BU408" i="20"/>
  <c r="BU393" i="20"/>
  <c r="BU390" i="20"/>
  <c r="BU368" i="20"/>
  <c r="BU388" i="20"/>
  <c r="BU380" i="20"/>
  <c r="BU330" i="20"/>
  <c r="BU347" i="20"/>
  <c r="BU354" i="20"/>
  <c r="BU332" i="20"/>
  <c r="BU345" i="20"/>
  <c r="BU313" i="20"/>
  <c r="BU314" i="20"/>
  <c r="BU315" i="20"/>
  <c r="BU320" i="20"/>
  <c r="BU371" i="20"/>
  <c r="BU262" i="20"/>
  <c r="BU291" i="20"/>
  <c r="BU259" i="20"/>
  <c r="BU284" i="20"/>
  <c r="BU252" i="20"/>
  <c r="BU285" i="20"/>
  <c r="BU216" i="20"/>
  <c r="BU233" i="20"/>
  <c r="BU293" i="20"/>
  <c r="BU222" i="20"/>
  <c r="BU209" i="20"/>
  <c r="BU475" i="20"/>
  <c r="BU480" i="20"/>
  <c r="BU481" i="20"/>
  <c r="BU445" i="20"/>
  <c r="BU454" i="20"/>
  <c r="BU443" i="20"/>
  <c r="BU498" i="20"/>
  <c r="BU422" i="20"/>
  <c r="BU427" i="20"/>
  <c r="BU434" i="20"/>
  <c r="BU404" i="20"/>
  <c r="BU389" i="20"/>
  <c r="BU386" i="20"/>
  <c r="BU364" i="20"/>
  <c r="BU383" i="20"/>
  <c r="BU374" i="20"/>
  <c r="BU326" i="20"/>
  <c r="BU343" i="20"/>
  <c r="BU425" i="20"/>
  <c r="BU328" i="20"/>
  <c r="BU341" i="20"/>
  <c r="BU309" i="20"/>
  <c r="BU310" i="20"/>
  <c r="BU311" i="20"/>
  <c r="BU316" i="20"/>
  <c r="BU290" i="20"/>
  <c r="BU258" i="20"/>
  <c r="BU287" i="20"/>
  <c r="BU255" i="20"/>
  <c r="BU280" i="20"/>
  <c r="BU248" i="20"/>
  <c r="BU200" i="20"/>
  <c r="BU210" i="20"/>
  <c r="BU229" i="20"/>
  <c r="BU261" i="20"/>
  <c r="BU218" i="20"/>
  <c r="BU249" i="20"/>
  <c r="BU471" i="20"/>
  <c r="BU476" i="20"/>
  <c r="BU477" i="20"/>
  <c r="BU494" i="20"/>
  <c r="BU450" i="20"/>
  <c r="BU490" i="20"/>
  <c r="BU448" i="20"/>
  <c r="BU418" i="20"/>
  <c r="BU423" i="20"/>
  <c r="BU432" i="20"/>
  <c r="BU436" i="20"/>
  <c r="BU385" i="20"/>
  <c r="BU429" i="20"/>
  <c r="BU360" i="20"/>
  <c r="BU377" i="20"/>
  <c r="BU357" i="20"/>
  <c r="BU363" i="20"/>
  <c r="BU339" i="20"/>
  <c r="BU399" i="20"/>
  <c r="BU403" i="20"/>
  <c r="BU337" i="20"/>
  <c r="BU305" i="20"/>
  <c r="BU306" i="20"/>
  <c r="BU307" i="20"/>
  <c r="BU312" i="20"/>
  <c r="BU286" i="20"/>
  <c r="BU254" i="20"/>
  <c r="BU283" i="20"/>
  <c r="BU251" i="20"/>
  <c r="BU276" i="20"/>
  <c r="BU244" i="20"/>
  <c r="BU273" i="20"/>
  <c r="BU237" i="20"/>
  <c r="BU225" i="20"/>
  <c r="BU236" i="20"/>
  <c r="BU212" i="20"/>
  <c r="BU235" i="20"/>
  <c r="BU495" i="20"/>
  <c r="BU500" i="20"/>
  <c r="BU468" i="20"/>
  <c r="BU469" i="20"/>
  <c r="BU478" i="20"/>
  <c r="BU463" i="20"/>
  <c r="BU456" i="20"/>
  <c r="BU444" i="20"/>
  <c r="BU410" i="20"/>
  <c r="BU415" i="20"/>
  <c r="BU424" i="20"/>
  <c r="BU405" i="20"/>
  <c r="BU433" i="20"/>
  <c r="BU421" i="20"/>
  <c r="BU352" i="20"/>
  <c r="BU384" i="20"/>
  <c r="BU346" i="20"/>
  <c r="BU395" i="20"/>
  <c r="BU331" i="20"/>
  <c r="BU348" i="20"/>
  <c r="BU382" i="20"/>
  <c r="BU329" i="20"/>
  <c r="BU355" i="20"/>
  <c r="BU298" i="20"/>
  <c r="BU299" i="20"/>
  <c r="BU304" i="20"/>
  <c r="BU278" i="20"/>
  <c r="BU246" i="20"/>
  <c r="BU275" i="20"/>
  <c r="BU243" i="20"/>
  <c r="BU268" i="20"/>
  <c r="BU245" i="20"/>
  <c r="BU232" i="20"/>
  <c r="BU214" i="20"/>
  <c r="BU217" i="20"/>
  <c r="BU257" i="20"/>
  <c r="BU205" i="20"/>
  <c r="BU281" i="20"/>
  <c r="BU491" i="20"/>
  <c r="BU470" i="20"/>
  <c r="BU406" i="20"/>
  <c r="BU402" i="20"/>
  <c r="BU342" i="20"/>
  <c r="BU375" i="20"/>
  <c r="BU295" i="20"/>
  <c r="BU271" i="20"/>
  <c r="BU228" i="20"/>
  <c r="BU202" i="20"/>
  <c r="BU497" i="20"/>
  <c r="BU420" i="20"/>
  <c r="BU400" i="20"/>
  <c r="BU327" i="20"/>
  <c r="BU274" i="20"/>
  <c r="BU264" i="20"/>
  <c r="BU442" i="20"/>
  <c r="BU250" i="20"/>
  <c r="BU467" i="20"/>
  <c r="BU446" i="20"/>
  <c r="BU419" i="20"/>
  <c r="BU409" i="20"/>
  <c r="BU358" i="20"/>
  <c r="BU333" i="20"/>
  <c r="BU308" i="20"/>
  <c r="BU247" i="20"/>
  <c r="BU269" i="20"/>
  <c r="BU219" i="20"/>
  <c r="BU366" i="20"/>
  <c r="BU211" i="20"/>
  <c r="BU473" i="20"/>
  <c r="BU277" i="20"/>
  <c r="BU496" i="20"/>
  <c r="BU459" i="20"/>
  <c r="BU411" i="20"/>
  <c r="BU379" i="20"/>
  <c r="BU369" i="20"/>
  <c r="BU325" i="20"/>
  <c r="BU300" i="20"/>
  <c r="BU239" i="20"/>
  <c r="BU204" i="20"/>
  <c r="BU223" i="20"/>
  <c r="BU441" i="20"/>
  <c r="BU373" i="20"/>
  <c r="BU472" i="20"/>
  <c r="BU460" i="20"/>
  <c r="BU428" i="20"/>
  <c r="BU356" i="20"/>
  <c r="BU335" i="20"/>
  <c r="BU301" i="20"/>
  <c r="BU282" i="20"/>
  <c r="BU272" i="20"/>
  <c r="BU221" i="20"/>
  <c r="BU413" i="20"/>
  <c r="BU302" i="20"/>
  <c r="BU461" i="20"/>
  <c r="BU438" i="20"/>
  <c r="BU464" i="20"/>
  <c r="BU378" i="20"/>
  <c r="BU344" i="20"/>
  <c r="BU362" i="20"/>
  <c r="BU242" i="20"/>
  <c r="BU213" i="20"/>
  <c r="BU234" i="20"/>
  <c r="BU499" i="20"/>
  <c r="BU486" i="20"/>
  <c r="BU414" i="20"/>
  <c r="BU381" i="20"/>
  <c r="BU350" i="20"/>
  <c r="BU387" i="20"/>
  <c r="BU303" i="20"/>
  <c r="BU279" i="20"/>
  <c r="BU240" i="20"/>
  <c r="BU208" i="20"/>
  <c r="BU365" i="20"/>
  <c r="BU289" i="20"/>
  <c r="BU201" i="20"/>
  <c r="BU18" i="20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BS147" i="3"/>
  <c r="BP147" i="3"/>
  <c r="BU147" i="3"/>
  <c r="BT147" i="3"/>
  <c r="BQ147" i="3"/>
  <c r="BR147" i="3"/>
  <c r="BA147" i="3"/>
  <c r="BG147" i="3"/>
  <c r="BK147" i="3"/>
  <c r="AS147" i="3"/>
  <c r="BL147" i="3"/>
  <c r="AN147" i="3"/>
  <c r="AZ147" i="3"/>
  <c r="BD147" i="3"/>
  <c r="AM147" i="3"/>
  <c r="AU147" i="3"/>
  <c r="BE147" i="3"/>
  <c r="AY147" i="3"/>
  <c r="BB147" i="3"/>
  <c r="AO147" i="3"/>
  <c r="AX147" i="3"/>
  <c r="AQ147" i="3"/>
  <c r="AL147" i="3"/>
  <c r="BI147" i="3"/>
  <c r="BJ147" i="3"/>
  <c r="BH147" i="3"/>
  <c r="BN147" i="3"/>
  <c r="AT147" i="3"/>
  <c r="BC147" i="3"/>
  <c r="AR147" i="3"/>
  <c r="AV147" i="3"/>
  <c r="AP147" i="3"/>
  <c r="BO147" i="3"/>
  <c r="BM147" i="3"/>
  <c r="AW147" i="3"/>
  <c r="BF147" i="3"/>
  <c r="Z147" i="3"/>
  <c r="Z149" i="3"/>
  <c r="Z151" i="3" s="1"/>
  <c r="Z153" i="3" s="1"/>
  <c r="Z7" i="3" l="1"/>
  <c r="Z221" i="21"/>
  <c r="Z258" i="21" s="1"/>
  <c r="Z166" i="22" s="1"/>
  <c r="BF221" i="21"/>
  <c r="AW221" i="21"/>
  <c r="BM221" i="21"/>
  <c r="BO221" i="21"/>
  <c r="AP221" i="21"/>
  <c r="AV221" i="21"/>
  <c r="AR221" i="21"/>
  <c r="BC221" i="21"/>
  <c r="AT221" i="21"/>
  <c r="BN221" i="21"/>
  <c r="BH221" i="21"/>
  <c r="BJ221" i="21"/>
  <c r="BI221" i="21"/>
  <c r="AL221" i="21"/>
  <c r="AQ221" i="21"/>
  <c r="AX221" i="21"/>
  <c r="AO221" i="21"/>
  <c r="BB221" i="21"/>
  <c r="AY221" i="21"/>
  <c r="BE221" i="21"/>
  <c r="AU221" i="21"/>
  <c r="AM221" i="21"/>
  <c r="BD221" i="21"/>
  <c r="AZ221" i="21"/>
  <c r="AN221" i="21"/>
  <c r="BL221" i="21"/>
  <c r="AS221" i="21"/>
  <c r="BK221" i="21"/>
  <c r="BG221" i="21"/>
  <c r="BA221" i="21"/>
  <c r="BR221" i="21"/>
  <c r="BQ221" i="21"/>
  <c r="BT221" i="21"/>
  <c r="BU221" i="21"/>
  <c r="BP221" i="21"/>
  <c r="BS221" i="21"/>
  <c r="Z98" i="3"/>
  <c r="Z121" i="3"/>
  <c r="Z205" i="21" l="1"/>
  <c r="Z65" i="23" s="1"/>
  <c r="AM258" i="21"/>
  <c r="AM166" i="22" s="1"/>
  <c r="AL301" i="21"/>
  <c r="BG258" i="21"/>
  <c r="BG166" i="22" s="1"/>
  <c r="BF301" i="21"/>
  <c r="AU258" i="21"/>
  <c r="AU166" i="22" s="1"/>
  <c r="AT301" i="21"/>
  <c r="BI258" i="21"/>
  <c r="BI166" i="22" s="1"/>
  <c r="BH301" i="21"/>
  <c r="AO301" i="21"/>
  <c r="AP258" i="21"/>
  <c r="AP166" i="22" s="1"/>
  <c r="BS258" i="21"/>
  <c r="BS166" i="22" s="1"/>
  <c r="BR301" i="21"/>
  <c r="BK258" i="21"/>
  <c r="BK166" i="22" s="1"/>
  <c r="BJ301" i="21"/>
  <c r="BE258" i="21"/>
  <c r="BE166" i="22" s="1"/>
  <c r="BD301" i="21"/>
  <c r="BJ258" i="21"/>
  <c r="BJ166" i="22" s="1"/>
  <c r="BI301" i="21"/>
  <c r="BN301" i="21"/>
  <c r="BO258" i="21"/>
  <c r="BO166" i="22" s="1"/>
  <c r="AL258" i="21"/>
  <c r="AL166" i="22" s="1"/>
  <c r="AK301" i="21"/>
  <c r="BP258" i="21"/>
  <c r="BP166" i="22" s="1"/>
  <c r="BO301" i="21"/>
  <c r="AS258" i="21"/>
  <c r="AS166" i="22" s="1"/>
  <c r="AR301" i="21"/>
  <c r="AY258" i="21"/>
  <c r="AY166" i="22" s="1"/>
  <c r="AX301" i="21"/>
  <c r="BH258" i="21"/>
  <c r="BH166" i="22" s="1"/>
  <c r="BG301" i="21"/>
  <c r="BM258" i="21"/>
  <c r="BM166" i="22" s="1"/>
  <c r="BL301" i="21"/>
  <c r="BU258" i="21"/>
  <c r="BU166" i="22" s="1"/>
  <c r="BT301" i="21"/>
  <c r="BL258" i="21"/>
  <c r="BL166" i="22" s="1"/>
  <c r="BK301" i="21"/>
  <c r="BB258" i="21"/>
  <c r="BB166" i="22" s="1"/>
  <c r="BA301" i="21"/>
  <c r="BN258" i="21"/>
  <c r="BN166" i="22" s="1"/>
  <c r="BM301" i="21"/>
  <c r="AV301" i="21"/>
  <c r="AW258" i="21"/>
  <c r="AW166" i="22" s="1"/>
  <c r="AV258" i="21"/>
  <c r="AV166" i="22" s="1"/>
  <c r="AU301" i="21"/>
  <c r="AN258" i="21"/>
  <c r="AN166" i="22" s="1"/>
  <c r="AM301" i="21"/>
  <c r="AO258" i="21"/>
  <c r="AO166" i="22" s="1"/>
  <c r="AN301" i="21"/>
  <c r="AT258" i="21"/>
  <c r="AT166" i="22" s="1"/>
  <c r="AS301" i="21"/>
  <c r="BF258" i="21"/>
  <c r="BF166" i="22" s="1"/>
  <c r="BE301" i="21"/>
  <c r="BQ258" i="21"/>
  <c r="BQ166" i="22" s="1"/>
  <c r="BP301" i="21"/>
  <c r="AZ258" i="21"/>
  <c r="AZ166" i="22" s="1"/>
  <c r="AY301" i="21"/>
  <c r="AX258" i="21"/>
  <c r="AX166" i="22" s="1"/>
  <c r="AW301" i="21"/>
  <c r="BC258" i="21"/>
  <c r="BC166" i="22" s="1"/>
  <c r="BB301" i="21"/>
  <c r="BA258" i="21"/>
  <c r="BA166" i="22" s="1"/>
  <c r="AZ301" i="21"/>
  <c r="BT258" i="21"/>
  <c r="BT166" i="22" s="1"/>
  <c r="BS301" i="21"/>
  <c r="BR258" i="21"/>
  <c r="BR166" i="22" s="1"/>
  <c r="BQ301" i="21"/>
  <c r="BC301" i="21"/>
  <c r="BD258" i="21"/>
  <c r="BD166" i="22" s="1"/>
  <c r="AQ258" i="21"/>
  <c r="AQ166" i="22" s="1"/>
  <c r="AP301" i="21"/>
  <c r="AR258" i="21"/>
  <c r="AR166" i="22" s="1"/>
  <c r="AQ301" i="21"/>
  <c r="Z155" i="3"/>
  <c r="AA67" i="21"/>
  <c r="Z159" i="3"/>
  <c r="Z157" i="3"/>
  <c r="Z38" i="3"/>
  <c r="Z91" i="3"/>
  <c r="Z82" i="3"/>
  <c r="Z143" i="3"/>
  <c r="Z22" i="3"/>
  <c r="Z50" i="3"/>
  <c r="Z24" i="3"/>
  <c r="Z64" i="3"/>
  <c r="Z71" i="3"/>
  <c r="Z54" i="3"/>
  <c r="Z57" i="3"/>
  <c r="Z114" i="3"/>
  <c r="Z15" i="3"/>
  <c r="Z135" i="3"/>
  <c r="Z130" i="3"/>
  <c r="Z99" i="3"/>
  <c r="Z46" i="3"/>
  <c r="Z48" i="3"/>
  <c r="Z83" i="3"/>
  <c r="Z109" i="3"/>
  <c r="Z84" i="3"/>
  <c r="Z117" i="3"/>
  <c r="Z112" i="3"/>
  <c r="Z23" i="3"/>
  <c r="Z72" i="3"/>
  <c r="Z12" i="3"/>
  <c r="Z88" i="3"/>
  <c r="Z100" i="3"/>
  <c r="Z42" i="3"/>
  <c r="Z33" i="3"/>
  <c r="Z137" i="3"/>
  <c r="Z73" i="3"/>
  <c r="Z136" i="3"/>
  <c r="Z67" i="3"/>
  <c r="Z118" i="3"/>
  <c r="Z36" i="3"/>
  <c r="Z60" i="3"/>
  <c r="Z18" i="3"/>
  <c r="Z35" i="3"/>
  <c r="Z45" i="3"/>
  <c r="Z95" i="3"/>
  <c r="Z49" i="3"/>
  <c r="Z87" i="3"/>
  <c r="Z79" i="3"/>
  <c r="Z56" i="3"/>
  <c r="Z16" i="3"/>
  <c r="Z124" i="3"/>
  <c r="W106" i="21"/>
  <c r="Z10" i="3"/>
  <c r="Z105" i="3"/>
  <c r="Z126" i="3"/>
  <c r="Z141" i="3"/>
  <c r="Z113" i="3"/>
  <c r="Z125" i="3"/>
  <c r="Z132" i="3"/>
  <c r="Z28" i="3"/>
  <c r="Z25" i="3"/>
  <c r="Z76" i="3"/>
  <c r="Z55" i="3"/>
  <c r="Z40" i="3"/>
  <c r="Z77" i="3"/>
  <c r="Z92" i="3"/>
  <c r="Z62" i="3"/>
  <c r="Z58" i="3"/>
  <c r="Z129" i="3"/>
  <c r="Z90" i="3"/>
  <c r="Z47" i="3"/>
  <c r="Z81" i="3"/>
  <c r="Z39" i="3"/>
  <c r="Z51" i="3"/>
  <c r="Z104" i="3"/>
  <c r="Z140" i="3"/>
  <c r="Z37" i="3"/>
  <c r="Z26" i="3"/>
  <c r="Z101" i="3"/>
  <c r="Z34" i="3"/>
  <c r="Z111" i="3"/>
  <c r="Z123" i="3"/>
  <c r="Z14" i="3"/>
  <c r="Z102" i="3"/>
  <c r="Z68" i="3"/>
  <c r="Z11" i="3"/>
  <c r="Z13" i="3"/>
  <c r="Z107" i="3"/>
  <c r="Z139" i="3"/>
  <c r="Z103" i="3"/>
  <c r="Z69" i="3"/>
  <c r="Z89" i="3"/>
  <c r="Z32" i="3"/>
  <c r="Z106" i="3"/>
  <c r="Z17" i="3"/>
  <c r="Z110" i="3"/>
  <c r="Z65" i="3"/>
  <c r="Z94" i="3"/>
  <c r="Z138" i="3"/>
  <c r="Z127" i="3"/>
  <c r="Z29" i="3"/>
  <c r="Z70" i="3"/>
  <c r="Z59" i="3"/>
  <c r="Z43" i="3"/>
  <c r="Z128" i="3"/>
  <c r="Z80" i="3"/>
  <c r="Z20" i="3"/>
  <c r="Z115" i="3"/>
  <c r="Z133" i="3"/>
  <c r="Z66" i="3"/>
  <c r="Z122" i="3"/>
  <c r="Z27" i="3"/>
  <c r="Z78" i="3"/>
  <c r="Z61" i="3"/>
  <c r="Z134" i="3"/>
  <c r="Z44" i="3"/>
  <c r="Z86" i="3"/>
  <c r="Z93" i="3"/>
  <c r="Z21" i="3"/>
  <c r="Z116" i="3"/>
  <c r="Z161" i="3"/>
  <c r="Z236" i="21" l="1"/>
  <c r="Z273" i="21" s="1"/>
  <c r="Z108" i="21"/>
  <c r="Z109" i="21"/>
  <c r="BM120" i="23"/>
  <c r="BM207" i="22"/>
  <c r="BL207" i="22"/>
  <c r="BL120" i="23"/>
  <c r="BO207" i="22"/>
  <c r="BO120" i="23"/>
  <c r="BD207" i="22"/>
  <c r="BD120" i="23"/>
  <c r="BH207" i="22"/>
  <c r="BH120" i="23"/>
  <c r="AP120" i="23"/>
  <c r="AP207" i="22"/>
  <c r="BP207" i="22"/>
  <c r="BP120" i="23"/>
  <c r="BA120" i="23"/>
  <c r="BA207" i="22"/>
  <c r="AK207" i="22"/>
  <c r="AK120" i="23"/>
  <c r="AT207" i="22"/>
  <c r="AT120" i="23"/>
  <c r="BS207" i="22"/>
  <c r="BS120" i="23"/>
  <c r="AZ207" i="22"/>
  <c r="AZ120" i="23"/>
  <c r="AM120" i="23"/>
  <c r="AM207" i="22"/>
  <c r="BG207" i="22"/>
  <c r="BG120" i="23"/>
  <c r="BJ120" i="23"/>
  <c r="BJ207" i="22"/>
  <c r="Z206" i="21"/>
  <c r="AQ207" i="22"/>
  <c r="AQ120" i="23"/>
  <c r="BB207" i="22"/>
  <c r="BB120" i="23"/>
  <c r="AU207" i="22"/>
  <c r="AU120" i="23"/>
  <c r="AX120" i="23"/>
  <c r="AX207" i="22"/>
  <c r="BR207" i="22"/>
  <c r="BR120" i="23"/>
  <c r="BF207" i="22"/>
  <c r="BF120" i="23"/>
  <c r="AY207" i="22"/>
  <c r="AY120" i="23"/>
  <c r="Z132" i="22"/>
  <c r="Z133" i="22" s="1"/>
  <c r="BE120" i="23"/>
  <c r="BE207" i="22"/>
  <c r="BK120" i="23"/>
  <c r="BK207" i="22"/>
  <c r="Z242" i="21"/>
  <c r="Z150" i="22" s="1"/>
  <c r="Z151" i="22" s="1"/>
  <c r="BC207" i="22"/>
  <c r="BC120" i="23"/>
  <c r="BN207" i="22"/>
  <c r="BN120" i="23"/>
  <c r="BQ120" i="23"/>
  <c r="BQ207" i="22"/>
  <c r="AS207" i="22"/>
  <c r="AS120" i="23"/>
  <c r="AR120" i="23"/>
  <c r="AR207" i="22"/>
  <c r="BI207" i="22"/>
  <c r="BI120" i="23"/>
  <c r="AL207" i="22"/>
  <c r="AL120" i="23"/>
  <c r="AN207" i="22"/>
  <c r="AN120" i="23"/>
  <c r="AW207" i="22"/>
  <c r="AW120" i="23"/>
  <c r="BT120" i="23"/>
  <c r="BT207" i="22"/>
  <c r="AV120" i="23"/>
  <c r="AV207" i="22"/>
  <c r="AO207" i="22"/>
  <c r="AO120" i="23"/>
  <c r="Z66" i="23"/>
  <c r="AA444" i="21"/>
  <c r="AA305" i="22" s="1"/>
  <c r="AA34" i="22"/>
  <c r="Z83" i="23"/>
  <c r="Z243" i="21"/>
  <c r="Z129" i="21"/>
  <c r="Z115" i="21"/>
  <c r="Z122" i="21"/>
  <c r="Z144" i="21"/>
  <c r="Z133" i="21"/>
  <c r="Z132" i="21"/>
  <c r="Z140" i="21"/>
  <c r="Z148" i="21"/>
  <c r="Z142" i="21"/>
  <c r="Z124" i="21"/>
  <c r="Z136" i="21"/>
  <c r="Z128" i="21"/>
  <c r="Z137" i="21"/>
  <c r="Z125" i="21"/>
  <c r="Z118" i="21"/>
  <c r="Z152" i="21"/>
  <c r="Z154" i="21"/>
  <c r="Z114" i="21"/>
  <c r="Z155" i="21"/>
  <c r="Z143" i="21"/>
  <c r="Z123" i="21"/>
  <c r="Z121" i="21"/>
  <c r="Z139" i="21"/>
  <c r="Z141" i="21"/>
  <c r="Z138" i="21"/>
  <c r="Z147" i="21"/>
  <c r="Z130" i="21"/>
  <c r="Z151" i="21"/>
  <c r="Z117" i="21"/>
  <c r="Z131" i="21"/>
  <c r="Z153" i="21"/>
  <c r="Z149" i="21"/>
  <c r="Z116" i="21"/>
  <c r="Z150" i="21"/>
  <c r="Z216" i="21"/>
  <c r="Z209" i="21"/>
  <c r="Z208" i="21"/>
  <c r="Z214" i="21"/>
  <c r="Z212" i="21"/>
  <c r="Z213" i="21"/>
  <c r="Z211" i="21"/>
  <c r="Z210" i="21"/>
  <c r="Z215" i="21"/>
  <c r="Z204" i="21"/>
  <c r="AA90" i="21"/>
  <c r="AA93" i="21"/>
  <c r="AA91" i="21"/>
  <c r="AA89" i="21"/>
  <c r="AB67" i="21"/>
  <c r="Z76" i="22" l="1"/>
  <c r="Z112" i="21"/>
  <c r="Z43" i="23"/>
  <c r="Z42" i="23"/>
  <c r="Z111" i="21"/>
  <c r="Z75" i="22"/>
  <c r="Z181" i="22"/>
  <c r="Z94" i="23"/>
  <c r="Z84" i="23"/>
  <c r="AB444" i="21"/>
  <c r="AB305" i="22" s="1"/>
  <c r="AB34" i="22"/>
  <c r="Z54" i="23"/>
  <c r="Z72" i="23"/>
  <c r="Z73" i="23"/>
  <c r="Z74" i="23"/>
  <c r="Z56" i="23"/>
  <c r="Z57" i="23"/>
  <c r="Z58" i="23"/>
  <c r="Z70" i="23"/>
  <c r="Z69" i="23"/>
  <c r="Z53" i="23"/>
  <c r="Z71" i="23"/>
  <c r="Z75" i="23"/>
  <c r="Z76" i="23"/>
  <c r="Z55" i="23"/>
  <c r="AA468" i="21"/>
  <c r="AA58" i="22"/>
  <c r="AA466" i="21"/>
  <c r="AA56" i="22"/>
  <c r="AA470" i="21"/>
  <c r="AA60" i="22"/>
  <c r="AA467" i="21"/>
  <c r="AA57" i="22"/>
  <c r="Z131" i="22"/>
  <c r="Z146" i="22" s="1"/>
  <c r="Z64" i="23"/>
  <c r="Z81" i="22"/>
  <c r="Z45" i="23"/>
  <c r="Z91" i="22"/>
  <c r="Z82" i="22"/>
  <c r="Z46" i="23"/>
  <c r="Z83" i="22"/>
  <c r="Z47" i="23"/>
  <c r="Z85" i="22"/>
  <c r="Z49" i="23"/>
  <c r="Z92" i="22"/>
  <c r="Z135" i="22"/>
  <c r="Z68" i="23"/>
  <c r="Z84" i="22"/>
  <c r="Z48" i="23"/>
  <c r="Z90" i="22"/>
  <c r="Z251" i="21"/>
  <c r="Z141" i="22"/>
  <c r="Z249" i="21"/>
  <c r="Z139" i="22"/>
  <c r="Z246" i="21"/>
  <c r="Z136" i="22"/>
  <c r="Z252" i="21"/>
  <c r="Z142" i="22"/>
  <c r="Z253" i="21"/>
  <c r="Z143" i="22"/>
  <c r="Z247" i="21"/>
  <c r="Z137" i="22"/>
  <c r="Z248" i="21"/>
  <c r="Z138" i="22"/>
  <c r="Z250" i="21"/>
  <c r="Z140" i="22"/>
  <c r="Z182" i="21"/>
  <c r="Z178" i="21"/>
  <c r="Z100" i="22"/>
  <c r="Z196" i="21"/>
  <c r="Z188" i="21"/>
  <c r="Z173" i="21"/>
  <c r="Z95" i="22"/>
  <c r="Z189" i="21"/>
  <c r="Z452" i="21"/>
  <c r="Z97" i="22"/>
  <c r="Z200" i="21"/>
  <c r="Z181" i="21"/>
  <c r="Z167" i="21"/>
  <c r="Z89" i="22"/>
  <c r="Z195" i="21"/>
  <c r="Z192" i="21"/>
  <c r="Z183" i="21"/>
  <c r="Z199" i="21"/>
  <c r="Z455" i="21"/>
  <c r="Z174" i="21"/>
  <c r="Z96" i="22"/>
  <c r="Z194" i="21"/>
  <c r="Z186" i="21"/>
  <c r="Z197" i="21"/>
  <c r="Z193" i="21"/>
  <c r="Z198" i="21"/>
  <c r="Z184" i="21"/>
  <c r="Z185" i="21"/>
  <c r="Z176" i="21"/>
  <c r="Z98" i="22"/>
  <c r="Z166" i="21"/>
  <c r="Z88" i="22"/>
  <c r="Z177" i="21"/>
  <c r="Z99" i="22"/>
  <c r="Z457" i="21"/>
  <c r="Z456" i="21"/>
  <c r="Z454" i="21"/>
  <c r="AA292" i="21"/>
  <c r="Z291" i="21"/>
  <c r="Z170" i="21"/>
  <c r="AA297" i="21"/>
  <c r="AA296" i="21"/>
  <c r="Z187" i="21"/>
  <c r="AA295" i="21"/>
  <c r="Z168" i="21"/>
  <c r="AA294" i="21"/>
  <c r="Z163" i="21"/>
  <c r="Z175" i="21"/>
  <c r="Z161" i="21"/>
  <c r="Z162" i="21"/>
  <c r="Z160" i="21"/>
  <c r="Z245" i="21"/>
  <c r="Z169" i="21"/>
  <c r="Z241" i="21"/>
  <c r="Z238" i="21"/>
  <c r="AA92" i="21"/>
  <c r="Z120" i="21"/>
  <c r="Z127" i="21"/>
  <c r="Z135" i="21"/>
  <c r="Z146" i="21"/>
  <c r="Z222" i="21"/>
  <c r="Z223" i="21"/>
  <c r="Z219" i="21"/>
  <c r="Z235" i="21"/>
  <c r="Z226" i="21"/>
  <c r="Z207" i="21"/>
  <c r="Z465" i="21"/>
  <c r="AC67" i="21"/>
  <c r="AC34" i="22" s="1"/>
  <c r="Z389" i="21" l="1"/>
  <c r="Z283" i="21"/>
  <c r="Z78" i="22"/>
  <c r="Z79" i="22"/>
  <c r="Z390" i="21"/>
  <c r="Z67" i="23"/>
  <c r="Z110" i="23"/>
  <c r="AA328" i="22"/>
  <c r="AA469" i="21"/>
  <c r="AA59" i="22"/>
  <c r="AA331" i="22"/>
  <c r="AA327" i="22"/>
  <c r="Z214" i="23"/>
  <c r="Z326" i="22"/>
  <c r="AA329" i="22"/>
  <c r="AA200" i="22"/>
  <c r="AA113" i="23"/>
  <c r="Z124" i="22"/>
  <c r="Z313" i="22"/>
  <c r="Z161" i="22"/>
  <c r="Z159" i="22"/>
  <c r="Z116" i="22"/>
  <c r="Z115" i="22"/>
  <c r="Z315" i="22"/>
  <c r="Z149" i="22"/>
  <c r="Z186" i="22" s="1"/>
  <c r="Z82" i="23"/>
  <c r="AA201" i="22"/>
  <c r="AA114" i="23"/>
  <c r="Z317" i="22"/>
  <c r="Z113" i="22"/>
  <c r="Z158" i="22"/>
  <c r="Z160" i="22"/>
  <c r="AA198" i="22"/>
  <c r="AA111" i="23"/>
  <c r="Z103" i="22"/>
  <c r="Z61" i="23"/>
  <c r="Z153" i="22"/>
  <c r="Z102" i="22"/>
  <c r="Z60" i="23"/>
  <c r="Z318" i="22"/>
  <c r="Z120" i="22"/>
  <c r="AA202" i="22"/>
  <c r="AA115" i="23"/>
  <c r="Z123" i="22"/>
  <c r="Z114" i="22"/>
  <c r="Z156" i="22"/>
  <c r="Z154" i="22"/>
  <c r="AA203" i="22"/>
  <c r="AA116" i="23"/>
  <c r="Z121" i="22"/>
  <c r="Z79" i="23"/>
  <c r="Z110" i="22"/>
  <c r="Z125" i="22"/>
  <c r="Z94" i="22"/>
  <c r="Z52" i="23"/>
  <c r="Z109" i="22"/>
  <c r="Z87" i="22"/>
  <c r="Z51" i="23"/>
  <c r="Z122" i="22"/>
  <c r="Z117" i="22"/>
  <c r="Z316" i="22"/>
  <c r="Z155" i="22"/>
  <c r="Z157" i="22"/>
  <c r="Z401" i="21"/>
  <c r="Z420" i="21"/>
  <c r="AA43" i="21" s="1"/>
  <c r="Z430" i="21"/>
  <c r="AA53" i="21" s="1"/>
  <c r="Z429" i="21"/>
  <c r="AA52" i="21" s="1"/>
  <c r="Z428" i="21"/>
  <c r="Z418" i="21"/>
  <c r="Z431" i="21"/>
  <c r="Z435" i="21"/>
  <c r="Z434" i="21"/>
  <c r="Z433" i="21"/>
  <c r="Z417" i="21"/>
  <c r="Z408" i="21"/>
  <c r="Z451" i="21"/>
  <c r="Z197" i="22"/>
  <c r="Z412" i="21"/>
  <c r="Z413" i="21"/>
  <c r="Z421" i="21"/>
  <c r="Z191" i="21"/>
  <c r="Z419" i="21"/>
  <c r="Z432" i="21"/>
  <c r="Z423" i="21"/>
  <c r="Z402" i="21"/>
  <c r="Z424" i="21"/>
  <c r="Z244" i="21"/>
  <c r="Z411" i="21"/>
  <c r="Z409" i="21"/>
  <c r="Z416" i="21"/>
  <c r="Z218" i="21"/>
  <c r="Z134" i="22"/>
  <c r="Z395" i="21"/>
  <c r="Z108" i="22"/>
  <c r="Z394" i="21"/>
  <c r="Z107" i="22"/>
  <c r="Z422" i="21"/>
  <c r="Z362" i="21"/>
  <c r="Z378" i="21"/>
  <c r="Z302" i="21"/>
  <c r="AA305" i="21"/>
  <c r="Z303" i="21"/>
  <c r="Z260" i="21"/>
  <c r="Z259" i="21"/>
  <c r="AA80" i="21"/>
  <c r="Z405" i="21"/>
  <c r="AA77" i="21"/>
  <c r="AA75" i="21"/>
  <c r="AA79" i="21"/>
  <c r="Z397" i="21"/>
  <c r="Z180" i="21"/>
  <c r="AA78" i="21"/>
  <c r="Z403" i="21"/>
  <c r="Z396" i="21"/>
  <c r="Z172" i="21"/>
  <c r="Z410" i="21"/>
  <c r="Z159" i="21"/>
  <c r="Z427" i="21"/>
  <c r="AA88" i="21"/>
  <c r="Z256" i="21"/>
  <c r="Z165" i="21"/>
  <c r="Z404" i="21"/>
  <c r="Z263" i="21"/>
  <c r="Z280" i="21"/>
  <c r="Z272" i="21"/>
  <c r="Z220" i="21"/>
  <c r="AC444" i="21"/>
  <c r="AC305" i="22" s="1"/>
  <c r="Z388" i="21" l="1"/>
  <c r="Z284" i="22"/>
  <c r="AA13" i="21"/>
  <c r="AA13" i="22" s="1"/>
  <c r="Z189" i="22"/>
  <c r="Z102" i="23"/>
  <c r="AC317" i="21"/>
  <c r="Z283" i="22"/>
  <c r="AA12" i="21"/>
  <c r="Z122" i="23"/>
  <c r="Z272" i="22"/>
  <c r="AA124" i="23"/>
  <c r="AA211" i="22"/>
  <c r="Z121" i="23"/>
  <c r="Z208" i="22"/>
  <c r="AA330" i="22"/>
  <c r="AA30" i="23"/>
  <c r="AA55" i="22"/>
  <c r="Z164" i="22"/>
  <c r="Z171" i="22"/>
  <c r="Z180" i="22"/>
  <c r="Z152" i="22"/>
  <c r="Z85" i="23"/>
  <c r="Z119" i="22"/>
  <c r="AA45" i="22"/>
  <c r="Z167" i="22"/>
  <c r="AA44" i="22"/>
  <c r="AA47" i="22"/>
  <c r="Z282" i="22"/>
  <c r="Z195" i="23"/>
  <c r="Z127" i="22"/>
  <c r="Z168" i="22"/>
  <c r="Z145" i="22"/>
  <c r="Z78" i="23"/>
  <c r="Z112" i="22"/>
  <c r="Z106" i="22"/>
  <c r="AA46" i="22"/>
  <c r="Z185" i="23"/>
  <c r="Z87" i="23"/>
  <c r="Z93" i="23"/>
  <c r="Z90" i="23"/>
  <c r="Z99" i="23"/>
  <c r="AA42" i="22"/>
  <c r="Z128" i="22"/>
  <c r="AA24" i="21"/>
  <c r="AA31" i="21"/>
  <c r="Z255" i="21"/>
  <c r="AA74" i="21"/>
  <c r="Z312" i="22"/>
  <c r="AA46" i="21"/>
  <c r="AA41" i="21"/>
  <c r="AA45" i="21"/>
  <c r="AA55" i="21"/>
  <c r="AA51" i="21"/>
  <c r="AA39" i="21"/>
  <c r="AA42" i="21"/>
  <c r="AA40" i="21"/>
  <c r="AA56" i="21"/>
  <c r="AA44" i="21"/>
  <c r="AA57" i="21"/>
  <c r="AA47" i="21"/>
  <c r="AA58" i="21"/>
  <c r="AA54" i="21"/>
  <c r="AA20" i="21"/>
  <c r="Z291" i="22"/>
  <c r="AA17" i="21"/>
  <c r="Z288" i="22"/>
  <c r="AA32" i="21"/>
  <c r="AA34" i="21"/>
  <c r="AA33" i="21"/>
  <c r="AA18" i="21"/>
  <c r="Z289" i="22"/>
  <c r="AA27" i="21"/>
  <c r="AA36" i="21"/>
  <c r="AA19" i="21"/>
  <c r="Z290" i="22"/>
  <c r="AA28" i="21"/>
  <c r="AA25" i="21"/>
  <c r="AA35" i="21"/>
  <c r="AA26" i="21"/>
  <c r="Z463" i="21"/>
  <c r="Z209" i="22"/>
  <c r="Z415" i="21"/>
  <c r="Z426" i="21"/>
  <c r="Z225" i="21"/>
  <c r="Z462" i="21"/>
  <c r="Z284" i="21"/>
  <c r="Z257" i="21"/>
  <c r="Z393" i="21"/>
  <c r="AA50" i="21"/>
  <c r="Z407" i="21"/>
  <c r="Z400" i="21"/>
  <c r="AA60" i="21"/>
  <c r="AD67" i="21"/>
  <c r="AD34" i="22" s="1"/>
  <c r="AA11" i="21" l="1"/>
  <c r="AA12" i="22"/>
  <c r="AC223" i="22"/>
  <c r="AC136" i="23"/>
  <c r="AA437" i="21"/>
  <c r="AA27" i="22"/>
  <c r="AA19" i="23"/>
  <c r="Z88" i="23"/>
  <c r="Z103" i="23"/>
  <c r="AA18" i="22"/>
  <c r="Z163" i="22"/>
  <c r="Z86" i="23"/>
  <c r="AA41" i="22"/>
  <c r="AA20" i="22"/>
  <c r="Z297" i="22"/>
  <c r="Z202" i="23"/>
  <c r="Z296" i="22"/>
  <c r="Z201" i="23"/>
  <c r="AA19" i="22"/>
  <c r="Z294" i="22"/>
  <c r="Z199" i="23"/>
  <c r="AA17" i="22"/>
  <c r="Z295" i="22"/>
  <c r="Z200" i="23"/>
  <c r="Z287" i="22"/>
  <c r="Z197" i="23"/>
  <c r="AA86" i="21"/>
  <c r="Z324" i="22"/>
  <c r="AA85" i="21"/>
  <c r="Z323" i="22"/>
  <c r="AA38" i="21"/>
  <c r="AA16" i="21"/>
  <c r="AA30" i="21"/>
  <c r="AA23" i="21"/>
  <c r="Z473" i="21"/>
  <c r="Z190" i="22"/>
  <c r="Z262" i="21"/>
  <c r="Z165" i="22"/>
  <c r="Z234" i="21"/>
  <c r="AA49" i="21"/>
  <c r="AA318" i="21"/>
  <c r="Z399" i="21"/>
  <c r="AD444" i="21"/>
  <c r="AD305" i="22" s="1"/>
  <c r="AA11" i="23" l="1"/>
  <c r="AA11" i="22"/>
  <c r="AA203" i="23"/>
  <c r="AA298" i="22"/>
  <c r="Z89" i="23"/>
  <c r="Z334" i="22"/>
  <c r="Z216" i="23"/>
  <c r="AA53" i="22"/>
  <c r="AA23" i="22"/>
  <c r="AA15" i="23"/>
  <c r="Z293" i="22"/>
  <c r="Z198" i="23"/>
  <c r="AA24" i="22"/>
  <c r="AA16" i="23"/>
  <c r="AA16" i="22"/>
  <c r="AA13" i="23"/>
  <c r="AA25" i="22"/>
  <c r="AA17" i="23"/>
  <c r="AA224" i="22"/>
  <c r="AA137" i="23"/>
  <c r="AA26" i="22"/>
  <c r="AA18" i="23"/>
  <c r="AA52" i="22"/>
  <c r="AA22" i="21"/>
  <c r="Z271" i="21"/>
  <c r="Z170" i="22"/>
  <c r="Z237" i="21"/>
  <c r="AE67" i="21"/>
  <c r="AE34" i="22" s="1"/>
  <c r="Z92" i="23" l="1"/>
  <c r="AA22" i="22"/>
  <c r="AA14" i="23"/>
  <c r="Z274" i="21"/>
  <c r="Z179" i="22"/>
  <c r="AE444" i="21"/>
  <c r="AE305" i="22" s="1"/>
  <c r="Z182" i="22" l="1"/>
  <c r="Z95" i="23"/>
  <c r="Z359" i="21"/>
  <c r="AF67" i="21"/>
  <c r="AF34" i="22" s="1"/>
  <c r="Z360" i="21" l="1"/>
  <c r="AA96" i="21"/>
  <c r="AF444" i="21"/>
  <c r="AF305" i="22" s="1"/>
  <c r="AA63" i="22" l="1"/>
  <c r="AA32" i="23"/>
  <c r="AA363" i="21"/>
  <c r="Z361" i="21"/>
  <c r="AG67" i="21"/>
  <c r="AG34" i="22" s="1"/>
  <c r="AG444" i="21" l="1"/>
  <c r="AG305" i="22" s="1"/>
  <c r="AH67" i="21" l="1"/>
  <c r="AH34" i="22" s="1"/>
  <c r="AH444" i="21" l="1"/>
  <c r="AH305" i="22" s="1"/>
  <c r="AI67" i="21" l="1"/>
  <c r="AI34" i="22" s="1"/>
  <c r="AI444" i="21" l="1"/>
  <c r="AI305" i="22" s="1"/>
  <c r="AJ67" i="21" l="1"/>
  <c r="AJ34" i="22" s="1"/>
  <c r="AJ444" i="21" l="1"/>
  <c r="AJ305" i="22" s="1"/>
  <c r="AK67" i="21" l="1"/>
  <c r="AK34" i="22" s="1"/>
  <c r="AK444" i="21" l="1"/>
  <c r="AK305" i="22" s="1"/>
  <c r="AL67" i="21" l="1"/>
  <c r="AL34" i="22" s="1"/>
  <c r="AL444" i="21" l="1"/>
  <c r="AL305" i="22" s="1"/>
  <c r="AM67" i="21" l="1"/>
  <c r="AM34" i="22" s="1"/>
  <c r="AM444" i="21" l="1"/>
  <c r="AM305" i="22" s="1"/>
  <c r="AN67" i="21" l="1"/>
  <c r="AN34" i="22" s="1"/>
  <c r="AN444" i="21" l="1"/>
  <c r="AN305" i="22" s="1"/>
  <c r="AO67" i="21" l="1"/>
  <c r="AO34" i="22" s="1"/>
  <c r="AO444" i="21" l="1"/>
  <c r="AO305" i="22" s="1"/>
  <c r="AP67" i="21" l="1"/>
  <c r="AP34" i="22" s="1"/>
  <c r="AP444" i="21" l="1"/>
  <c r="AP305" i="22" s="1"/>
  <c r="AQ67" i="21" l="1"/>
  <c r="AQ34" i="22" s="1"/>
  <c r="AQ444" i="21" l="1"/>
  <c r="AQ305" i="22" s="1"/>
  <c r="AR67" i="21" l="1"/>
  <c r="AR34" i="22" s="1"/>
  <c r="AR444" i="21" l="1"/>
  <c r="AR305" i="22" s="1"/>
  <c r="AS67" i="21" l="1"/>
  <c r="AS34" i="22" s="1"/>
  <c r="AS444" i="21" l="1"/>
  <c r="AS305" i="22" s="1"/>
  <c r="AT67" i="21" l="1"/>
  <c r="AT34" i="22" s="1"/>
  <c r="AT444" i="21" l="1"/>
  <c r="AT305" i="22" s="1"/>
  <c r="AU67" i="21" l="1"/>
  <c r="AU34" i="22" s="1"/>
  <c r="AU444" i="21" l="1"/>
  <c r="AU305" i="22" s="1"/>
  <c r="AV67" i="21" l="1"/>
  <c r="AV34" i="22" s="1"/>
  <c r="AV444" i="21" l="1"/>
  <c r="AV305" i="22" s="1"/>
  <c r="AW67" i="21" l="1"/>
  <c r="AW34" i="22" s="1"/>
  <c r="AW444" i="21" l="1"/>
  <c r="AW305" i="22" s="1"/>
  <c r="AX67" i="21" l="1"/>
  <c r="AX34" i="22" s="1"/>
  <c r="AX444" i="21" l="1"/>
  <c r="AX305" i="22" s="1"/>
  <c r="AY67" i="21" l="1"/>
  <c r="AY34" i="22" s="1"/>
  <c r="AY444" i="21" l="1"/>
  <c r="AY305" i="22" s="1"/>
  <c r="AZ67" i="21" l="1"/>
  <c r="AZ34" i="22" s="1"/>
  <c r="AZ444" i="21" l="1"/>
  <c r="AZ305" i="22" s="1"/>
  <c r="BA67" i="21" l="1"/>
  <c r="BA34" i="22" s="1"/>
  <c r="BA444" i="21" l="1"/>
  <c r="BA305" i="22" s="1"/>
  <c r="BB67" i="21" l="1"/>
  <c r="BB34" i="22" s="1"/>
  <c r="BB444" i="21" l="1"/>
  <c r="BB305" i="22" s="1"/>
  <c r="BC67" i="21" l="1"/>
  <c r="BC34" i="22" s="1"/>
  <c r="BC444" i="21" l="1"/>
  <c r="BC305" i="22" s="1"/>
  <c r="BD67" i="21" l="1"/>
  <c r="BD34" i="22" s="1"/>
  <c r="BD444" i="21" l="1"/>
  <c r="BD305" i="22" s="1"/>
  <c r="BE67" i="21" l="1"/>
  <c r="BE34" i="22" s="1"/>
  <c r="BE444" i="21" l="1"/>
  <c r="BE305" i="22" s="1"/>
  <c r="BF67" i="21" l="1"/>
  <c r="BF34" i="22" s="1"/>
  <c r="BF444" i="21" l="1"/>
  <c r="BF305" i="22" s="1"/>
  <c r="BG67" i="21" l="1"/>
  <c r="BG34" i="22" s="1"/>
  <c r="BG444" i="21" l="1"/>
  <c r="BG305" i="22" s="1"/>
  <c r="BH67" i="21" l="1"/>
  <c r="BH34" i="22" s="1"/>
  <c r="BH444" i="21" l="1"/>
  <c r="BH305" i="22" s="1"/>
  <c r="BI67" i="21" l="1"/>
  <c r="BI34" i="22" s="1"/>
  <c r="BI444" i="21" l="1"/>
  <c r="BI305" i="22" s="1"/>
  <c r="BJ67" i="21" l="1"/>
  <c r="BJ34" i="22" s="1"/>
  <c r="BJ444" i="21" l="1"/>
  <c r="BJ305" i="22" s="1"/>
  <c r="BK67" i="21" l="1"/>
  <c r="BK34" i="22" s="1"/>
  <c r="BK444" i="21" l="1"/>
  <c r="BK305" i="22" s="1"/>
  <c r="BL67" i="21" l="1"/>
  <c r="BL34" i="22" s="1"/>
  <c r="BL444" i="21" l="1"/>
  <c r="BL305" i="22" s="1"/>
  <c r="BM67" i="21" l="1"/>
  <c r="BM34" i="22" s="1"/>
  <c r="BM444" i="21" l="1"/>
  <c r="BM305" i="22" s="1"/>
  <c r="BN67" i="21" l="1"/>
  <c r="BN34" i="22" s="1"/>
  <c r="BN444" i="21" l="1"/>
  <c r="BN305" i="22" s="1"/>
  <c r="BO67" i="21" l="1"/>
  <c r="BO34" i="22" s="1"/>
  <c r="BO444" i="21" l="1"/>
  <c r="BO305" i="22" s="1"/>
  <c r="BP67" i="21" l="1"/>
  <c r="BP34" i="22" s="1"/>
  <c r="BP444" i="21" l="1"/>
  <c r="BP305" i="22" s="1"/>
  <c r="BQ67" i="21" l="1"/>
  <c r="BQ34" i="22" s="1"/>
  <c r="BQ444" i="21" l="1"/>
  <c r="BQ305" i="22" s="1"/>
  <c r="BR67" i="21" l="1"/>
  <c r="BR34" i="22" s="1"/>
  <c r="BR444" i="21" l="1"/>
  <c r="BR305" i="22" s="1"/>
  <c r="BS67" i="21" l="1"/>
  <c r="BS34" i="22" s="1"/>
  <c r="BS444" i="21" l="1"/>
  <c r="BS305" i="22" s="1"/>
  <c r="BT67" i="21" l="1"/>
  <c r="BT34" i="22" s="1"/>
  <c r="BT444" i="21" l="1"/>
  <c r="BT305" i="22" s="1"/>
  <c r="BU67" i="21" l="1"/>
  <c r="BU34" i="22" s="1"/>
  <c r="BU444" i="21" l="1"/>
  <c r="W444" i="21"/>
  <c r="BU305" i="22" l="1"/>
  <c r="W305" i="22"/>
  <c r="AB92" i="21" l="1"/>
  <c r="AB89" i="21"/>
  <c r="AB90" i="21"/>
  <c r="AB93" i="21"/>
  <c r="AB91" i="2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BQ91" i="23" l="1"/>
  <c r="BQ172" i="22"/>
  <c r="BU91" i="23"/>
  <c r="BU172" i="22"/>
  <c r="BN91" i="23"/>
  <c r="BN172" i="22"/>
  <c r="AP91" i="23"/>
  <c r="AP172" i="22"/>
  <c r="BJ91" i="23"/>
  <c r="BJ172" i="22"/>
  <c r="AQ91" i="23"/>
  <c r="AQ172" i="22"/>
  <c r="BA91" i="23"/>
  <c r="BA172" i="22"/>
  <c r="BI91" i="23"/>
  <c r="BI172" i="22"/>
  <c r="AI91" i="23"/>
  <c r="AI172" i="22"/>
  <c r="AN91" i="23"/>
  <c r="AN172" i="22"/>
  <c r="AR91" i="23"/>
  <c r="AR172" i="22"/>
  <c r="BT91" i="23"/>
  <c r="BT172" i="22"/>
  <c r="AB468" i="21"/>
  <c r="AB58" i="22"/>
  <c r="BC91" i="23"/>
  <c r="BC172" i="22"/>
  <c r="AW91" i="23"/>
  <c r="AW172" i="22"/>
  <c r="AY91" i="23"/>
  <c r="AY172" i="22"/>
  <c r="AG91" i="23"/>
  <c r="AG172" i="22"/>
  <c r="BG91" i="23"/>
  <c r="BG172" i="22"/>
  <c r="BP91" i="23"/>
  <c r="BP172" i="22"/>
  <c r="AB470" i="21"/>
  <c r="AC93" i="21" s="1"/>
  <c r="AB60" i="22"/>
  <c r="BK91" i="23"/>
  <c r="BK172" i="22"/>
  <c r="AT91" i="23"/>
  <c r="AT172" i="22"/>
  <c r="AH91" i="23"/>
  <c r="AH172" i="22"/>
  <c r="AU91" i="23"/>
  <c r="AU172" i="22"/>
  <c r="AO91" i="23"/>
  <c r="AO172" i="22"/>
  <c r="BB91" i="23"/>
  <c r="BB172" i="22"/>
  <c r="AM91" i="23"/>
  <c r="AM172" i="22"/>
  <c r="AZ91" i="23"/>
  <c r="AZ172" i="22"/>
  <c r="AD91" i="23"/>
  <c r="AD172" i="22"/>
  <c r="BO91" i="23"/>
  <c r="BO172" i="22"/>
  <c r="BS91" i="23"/>
  <c r="BS172" i="22"/>
  <c r="AB467" i="21"/>
  <c r="AC90" i="21" s="1"/>
  <c r="AB57" i="22"/>
  <c r="BE91" i="23"/>
  <c r="BE172" i="22"/>
  <c r="AE91" i="23"/>
  <c r="AE172" i="22"/>
  <c r="AB91" i="23"/>
  <c r="AB172" i="22"/>
  <c r="BH91" i="23"/>
  <c r="BH172" i="22"/>
  <c r="AA91" i="23"/>
  <c r="AA172" i="22"/>
  <c r="AK91" i="23"/>
  <c r="AK172" i="22"/>
  <c r="BL91" i="23"/>
  <c r="BL172" i="22"/>
  <c r="AC91" i="23"/>
  <c r="AC172" i="22"/>
  <c r="AL91" i="23"/>
  <c r="AL172" i="22"/>
  <c r="AB466" i="21"/>
  <c r="AB56" i="22"/>
  <c r="BD91" i="23"/>
  <c r="BD172" i="22"/>
  <c r="AX91" i="23"/>
  <c r="AX172" i="22"/>
  <c r="AS91" i="23"/>
  <c r="AS172" i="22"/>
  <c r="AJ91" i="23"/>
  <c r="AJ172" i="22"/>
  <c r="AV91" i="23"/>
  <c r="AV172" i="22"/>
  <c r="BM91" i="23"/>
  <c r="BM172" i="22"/>
  <c r="BR91" i="23"/>
  <c r="BR172" i="22"/>
  <c r="AF91" i="23"/>
  <c r="AF172" i="22"/>
  <c r="BF91" i="23"/>
  <c r="BF172" i="22"/>
  <c r="AB469" i="21"/>
  <c r="AC92" i="21" s="1"/>
  <c r="AB59" i="22"/>
  <c r="AC91" i="21"/>
  <c r="Z287" i="21"/>
  <c r="AC89" i="21"/>
  <c r="AB88" i="21"/>
  <c r="W91" i="23"/>
  <c r="W172" i="22"/>
  <c r="V172" i="22" l="1"/>
  <c r="AC467" i="21"/>
  <c r="AC57" i="22"/>
  <c r="AC470" i="21"/>
  <c r="AD93" i="21" s="1"/>
  <c r="AC60" i="22"/>
  <c r="AC469" i="21"/>
  <c r="AD92" i="21" s="1"/>
  <c r="AC59" i="22"/>
  <c r="AC466" i="21"/>
  <c r="AD89" i="21" s="1"/>
  <c r="AC56" i="22"/>
  <c r="AB330" i="22"/>
  <c r="Z106" i="23"/>
  <c r="Z193" i="22"/>
  <c r="AB331" i="22"/>
  <c r="AC468" i="21"/>
  <c r="AD91" i="21" s="1"/>
  <c r="AC58" i="22"/>
  <c r="AB327" i="22"/>
  <c r="AB328" i="22"/>
  <c r="AB30" i="23"/>
  <c r="AB55" i="22"/>
  <c r="AB329" i="22"/>
  <c r="Z438" i="21"/>
  <c r="AD90" i="21"/>
  <c r="AC88" i="21"/>
  <c r="Z204" i="23" l="1"/>
  <c r="AD469" i="21"/>
  <c r="AD59" i="22"/>
  <c r="AC331" i="22"/>
  <c r="AC330" i="22"/>
  <c r="AC30" i="23"/>
  <c r="AC55" i="22"/>
  <c r="AC328" i="22"/>
  <c r="AD470" i="21"/>
  <c r="AE93" i="21" s="1"/>
  <c r="AD60" i="22"/>
  <c r="AD467" i="21"/>
  <c r="AE90" i="21" s="1"/>
  <c r="AD57" i="22"/>
  <c r="AD466" i="21"/>
  <c r="AD56" i="22"/>
  <c r="AD468" i="21"/>
  <c r="AE91" i="21" s="1"/>
  <c r="AD58" i="22"/>
  <c r="AC329" i="22"/>
  <c r="AC327" i="22"/>
  <c r="AA61" i="21"/>
  <c r="Z299" i="22"/>
  <c r="AA287" i="21"/>
  <c r="AE92" i="21"/>
  <c r="AD88" i="21"/>
  <c r="AB60" i="21"/>
  <c r="AB437" i="21" l="1"/>
  <c r="AB27" i="22"/>
  <c r="AB19" i="23"/>
  <c r="AE470" i="21"/>
  <c r="AE60" i="22"/>
  <c r="AE469" i="21"/>
  <c r="AF92" i="21" s="1"/>
  <c r="AE59" i="22"/>
  <c r="AE467" i="21"/>
  <c r="AF90" i="21" s="1"/>
  <c r="AE57" i="22"/>
  <c r="AE468" i="21"/>
  <c r="AE58" i="22"/>
  <c r="AD328" i="22"/>
  <c r="AD327" i="22"/>
  <c r="AD331" i="22"/>
  <c r="AD30" i="23"/>
  <c r="AD55" i="22"/>
  <c r="AE89" i="21"/>
  <c r="AD329" i="22"/>
  <c r="AD330" i="22"/>
  <c r="AA193" i="22"/>
  <c r="AA106" i="23"/>
  <c r="AA28" i="22"/>
  <c r="AA20" i="23"/>
  <c r="AC305" i="21"/>
  <c r="AE305" i="21"/>
  <c r="AG305" i="21"/>
  <c r="AD305" i="21"/>
  <c r="AH305" i="21"/>
  <c r="AA302" i="21"/>
  <c r="AF93" i="21"/>
  <c r="AF91" i="21"/>
  <c r="AE88" i="21"/>
  <c r="AB203" i="23" l="1"/>
  <c r="AB298" i="22"/>
  <c r="AE124" i="23"/>
  <c r="AE211" i="22"/>
  <c r="AF469" i="21"/>
  <c r="AG92" i="21" s="1"/>
  <c r="AF59" i="22"/>
  <c r="AF468" i="21"/>
  <c r="AG91" i="21" s="1"/>
  <c r="AF58" i="22"/>
  <c r="AF470" i="21"/>
  <c r="AF60" i="22"/>
  <c r="AE328" i="22"/>
  <c r="AC124" i="23"/>
  <c r="AC211" i="22"/>
  <c r="AH124" i="23"/>
  <c r="AH211" i="22"/>
  <c r="AE330" i="22"/>
  <c r="AF467" i="21"/>
  <c r="AF57" i="22"/>
  <c r="AE329" i="22"/>
  <c r="AE30" i="23"/>
  <c r="AE55" i="22"/>
  <c r="AD124" i="23"/>
  <c r="AD211" i="22"/>
  <c r="AG124" i="23"/>
  <c r="AG211" i="22"/>
  <c r="AE466" i="21"/>
  <c r="AE56" i="22"/>
  <c r="AE331" i="22"/>
  <c r="AA208" i="22"/>
  <c r="AA121" i="23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93" i="21"/>
  <c r="AC60" i="21"/>
  <c r="W268" i="21"/>
  <c r="W269" i="21"/>
  <c r="W264" i="21"/>
  <c r="W266" i="21"/>
  <c r="W267" i="21"/>
  <c r="AC437" i="21" l="1"/>
  <c r="AC19" i="23"/>
  <c r="AC27" i="22"/>
  <c r="BJ124" i="23"/>
  <c r="BJ211" i="22"/>
  <c r="BN124" i="23"/>
  <c r="BN211" i="22"/>
  <c r="BQ124" i="23"/>
  <c r="BQ211" i="22"/>
  <c r="AG468" i="21"/>
  <c r="AG58" i="22"/>
  <c r="AT124" i="23"/>
  <c r="AT211" i="22"/>
  <c r="BO124" i="23"/>
  <c r="BO211" i="22"/>
  <c r="AY124" i="23"/>
  <c r="AY211" i="22"/>
  <c r="AF331" i="22"/>
  <c r="AG470" i="21"/>
  <c r="AG60" i="22"/>
  <c r="BD124" i="23"/>
  <c r="BD211" i="22"/>
  <c r="AR124" i="23"/>
  <c r="AR211" i="22"/>
  <c r="BG124" i="23"/>
  <c r="BG211" i="22"/>
  <c r="AG469" i="21"/>
  <c r="AG59" i="22"/>
  <c r="BB124" i="23"/>
  <c r="BB211" i="22"/>
  <c r="AO124" i="23"/>
  <c r="AO211" i="22"/>
  <c r="AK124" i="23"/>
  <c r="AK211" i="22"/>
  <c r="AF329" i="22"/>
  <c r="AG467" i="21"/>
  <c r="AG57" i="22"/>
  <c r="AX124" i="23"/>
  <c r="AX211" i="22"/>
  <c r="BK124" i="23"/>
  <c r="BK211" i="22"/>
  <c r="BE124" i="23"/>
  <c r="BE211" i="22"/>
  <c r="AB124" i="23"/>
  <c r="AB211" i="22"/>
  <c r="AZ124" i="23"/>
  <c r="AZ211" i="22"/>
  <c r="BC124" i="23"/>
  <c r="BC211" i="22"/>
  <c r="BP124" i="23"/>
  <c r="BP211" i="22"/>
  <c r="AE327" i="22"/>
  <c r="AF89" i="21"/>
  <c r="AF330" i="22"/>
  <c r="AW124" i="23"/>
  <c r="AW211" i="22"/>
  <c r="AI124" i="23"/>
  <c r="AI211" i="22"/>
  <c r="BT124" i="23"/>
  <c r="BT211" i="22"/>
  <c r="BM124" i="23"/>
  <c r="BM211" i="22"/>
  <c r="AQ124" i="23"/>
  <c r="AQ211" i="22"/>
  <c r="BH124" i="23"/>
  <c r="BH211" i="22"/>
  <c r="AF328" i="22"/>
  <c r="V264" i="21"/>
  <c r="BA305" i="21"/>
  <c r="BF305" i="21"/>
  <c r="AP305" i="21"/>
  <c r="BR305" i="21"/>
  <c r="BS305" i="21"/>
  <c r="AS305" i="21"/>
  <c r="AL305" i="21"/>
  <c r="AH92" i="21"/>
  <c r="AH90" i="21"/>
  <c r="AH91" i="21"/>
  <c r="AH93" i="21"/>
  <c r="W306" i="21"/>
  <c r="AC298" i="22" l="1"/>
  <c r="AC203" i="23"/>
  <c r="V91" i="23"/>
  <c r="V88" i="24"/>
  <c r="BA124" i="23"/>
  <c r="BA211" i="22"/>
  <c r="AH469" i="21"/>
  <c r="AH59" i="22"/>
  <c r="AL124" i="23"/>
  <c r="AL211" i="22"/>
  <c r="AG330" i="22"/>
  <c r="AG331" i="22"/>
  <c r="AS124" i="23"/>
  <c r="AS211" i="22"/>
  <c r="AG329" i="22"/>
  <c r="BS124" i="23"/>
  <c r="BS211" i="22"/>
  <c r="BR124" i="23"/>
  <c r="BR211" i="22"/>
  <c r="AF466" i="21"/>
  <c r="AF56" i="22"/>
  <c r="AF88" i="21"/>
  <c r="AH468" i="21"/>
  <c r="AH58" i="22"/>
  <c r="BF124" i="23"/>
  <c r="BF211" i="22"/>
  <c r="AH470" i="21"/>
  <c r="AI93" i="21" s="1"/>
  <c r="AH60" i="22"/>
  <c r="AP124" i="23"/>
  <c r="AP211" i="22"/>
  <c r="AH467" i="21"/>
  <c r="AH57" i="22"/>
  <c r="AG328" i="22"/>
  <c r="AM305" i="21"/>
  <c r="AJ305" i="21"/>
  <c r="AI91" i="21"/>
  <c r="AI90" i="21"/>
  <c r="AI92" i="21"/>
  <c r="AD60" i="21"/>
  <c r="AD19" i="23" l="1"/>
  <c r="AD27" i="22"/>
  <c r="AH328" i="22"/>
  <c r="AH329" i="22"/>
  <c r="AM124" i="23"/>
  <c r="AM211" i="22"/>
  <c r="AF30" i="23"/>
  <c r="AF55" i="22"/>
  <c r="AI469" i="21"/>
  <c r="AI59" i="22"/>
  <c r="AF327" i="22"/>
  <c r="AG89" i="21"/>
  <c r="AH330" i="22"/>
  <c r="AI467" i="21"/>
  <c r="AJ90" i="21" s="1"/>
  <c r="AI57" i="22"/>
  <c r="AH331" i="22"/>
  <c r="AI468" i="21"/>
  <c r="AI58" i="22"/>
  <c r="AI470" i="21"/>
  <c r="AJ93" i="21" s="1"/>
  <c r="AI60" i="22"/>
  <c r="AJ124" i="23"/>
  <c r="AJ211" i="22"/>
  <c r="AD437" i="21"/>
  <c r="AJ92" i="21"/>
  <c r="AJ91" i="21"/>
  <c r="AE60" i="21" l="1"/>
  <c r="AD298" i="22"/>
  <c r="AD203" i="23"/>
  <c r="AJ468" i="21"/>
  <c r="AJ58" i="22"/>
  <c r="AI331" i="22"/>
  <c r="AJ470" i="21"/>
  <c r="AJ60" i="22"/>
  <c r="AG466" i="21"/>
  <c r="AG56" i="22"/>
  <c r="AG88" i="21"/>
  <c r="AI329" i="22"/>
  <c r="AJ467" i="21"/>
  <c r="AK90" i="21" s="1"/>
  <c r="AJ57" i="22"/>
  <c r="AJ469" i="21"/>
  <c r="AK92" i="21" s="1"/>
  <c r="AJ59" i="22"/>
  <c r="AI330" i="22"/>
  <c r="AI328" i="22"/>
  <c r="AE437" i="21"/>
  <c r="AK93" i="21"/>
  <c r="AK91" i="21"/>
  <c r="AF60" i="21" l="1"/>
  <c r="AE203" i="23"/>
  <c r="AE298" i="22"/>
  <c r="AE19" i="23"/>
  <c r="AE27" i="22"/>
  <c r="AK469" i="21"/>
  <c r="AL92" i="21" s="1"/>
  <c r="AK59" i="22"/>
  <c r="AK468" i="21"/>
  <c r="AK58" i="22"/>
  <c r="AG327" i="22"/>
  <c r="AH89" i="21"/>
  <c r="AJ330" i="22"/>
  <c r="AK470" i="21"/>
  <c r="AK60" i="22"/>
  <c r="AJ331" i="22"/>
  <c r="AJ328" i="22"/>
  <c r="AK467" i="21"/>
  <c r="AK57" i="22"/>
  <c r="AG30" i="23"/>
  <c r="AG55" i="22"/>
  <c r="AJ329" i="22"/>
  <c r="AF437" i="21"/>
  <c r="AL91" i="21"/>
  <c r="AL90" i="21"/>
  <c r="AL93" i="21"/>
  <c r="AG60" i="21" l="1"/>
  <c r="AF298" i="22"/>
  <c r="AF203" i="23"/>
  <c r="AF19" i="23"/>
  <c r="AF27" i="22"/>
  <c r="AK329" i="22"/>
  <c r="AK331" i="22"/>
  <c r="AL468" i="21"/>
  <c r="AL58" i="22"/>
  <c r="AL470" i="21"/>
  <c r="AL60" i="22"/>
  <c r="AK328" i="22"/>
  <c r="AL469" i="21"/>
  <c r="AM92" i="21" s="1"/>
  <c r="AL59" i="22"/>
  <c r="AL467" i="21"/>
  <c r="AL57" i="22"/>
  <c r="AH466" i="21"/>
  <c r="AH56" i="22"/>
  <c r="AH88" i="21"/>
  <c r="AK330" i="22"/>
  <c r="AM91" i="21"/>
  <c r="AM93" i="21"/>
  <c r="AM90" i="21"/>
  <c r="AG437" i="21" l="1"/>
  <c r="AG19" i="23"/>
  <c r="AG27" i="22"/>
  <c r="AM468" i="21"/>
  <c r="AN91" i="21" s="1"/>
  <c r="AM58" i="22"/>
  <c r="AL328" i="22"/>
  <c r="AL331" i="22"/>
  <c r="AH30" i="23"/>
  <c r="AH55" i="22"/>
  <c r="AL330" i="22"/>
  <c r="AL329" i="22"/>
  <c r="AH327" i="22"/>
  <c r="AI89" i="21"/>
  <c r="AM467" i="21"/>
  <c r="AN90" i="21" s="1"/>
  <c r="AM57" i="22"/>
  <c r="AM469" i="21"/>
  <c r="AM59" i="22"/>
  <c r="AM470" i="21"/>
  <c r="AN93" i="21" s="1"/>
  <c r="AM60" i="22"/>
  <c r="AG298" i="22" l="1"/>
  <c r="AG203" i="23"/>
  <c r="AM330" i="22"/>
  <c r="AN468" i="21"/>
  <c r="AO91" i="21" s="1"/>
  <c r="AN58" i="22"/>
  <c r="AN470" i="21"/>
  <c r="AO93" i="21" s="1"/>
  <c r="AN60" i="22"/>
  <c r="AM328" i="22"/>
  <c r="AN467" i="21"/>
  <c r="AO90" i="21" s="1"/>
  <c r="AN57" i="22"/>
  <c r="AN92" i="21"/>
  <c r="AI466" i="21"/>
  <c r="AI56" i="22"/>
  <c r="AI88" i="21"/>
  <c r="AM329" i="22"/>
  <c r="AM331" i="22"/>
  <c r="AO467" i="21" l="1"/>
  <c r="AP90" i="21" s="1"/>
  <c r="AO57" i="22"/>
  <c r="AI30" i="23"/>
  <c r="AI55" i="22"/>
  <c r="AN331" i="22"/>
  <c r="AO470" i="21"/>
  <c r="AO60" i="22"/>
  <c r="AO468" i="21"/>
  <c r="AO58" i="22"/>
  <c r="AN469" i="21"/>
  <c r="AN59" i="22"/>
  <c r="AN329" i="22"/>
  <c r="AI327" i="22"/>
  <c r="AJ89" i="21"/>
  <c r="AN328" i="22"/>
  <c r="AP91" i="21"/>
  <c r="AJ466" i="21" l="1"/>
  <c r="AJ56" i="22"/>
  <c r="AJ88" i="21"/>
  <c r="AO328" i="22"/>
  <c r="AO331" i="22"/>
  <c r="AP468" i="21"/>
  <c r="AP58" i="22"/>
  <c r="AP93" i="21"/>
  <c r="AN330" i="22"/>
  <c r="AO92" i="21"/>
  <c r="AP467" i="21"/>
  <c r="AQ90" i="21" s="1"/>
  <c r="AP57" i="22"/>
  <c r="AO329" i="22"/>
  <c r="AQ91" i="21"/>
  <c r="AH60" i="21"/>
  <c r="AH19" i="23" l="1"/>
  <c r="AH27" i="22"/>
  <c r="AQ467" i="21"/>
  <c r="AR90" i="21" s="1"/>
  <c r="AQ57" i="22"/>
  <c r="AJ30" i="23"/>
  <c r="AJ55" i="22"/>
  <c r="AP329" i="22"/>
  <c r="AJ327" i="22"/>
  <c r="AK89" i="21"/>
  <c r="AP328" i="22"/>
  <c r="AQ468" i="21"/>
  <c r="AR91" i="21" s="1"/>
  <c r="AQ58" i="22"/>
  <c r="AO469" i="21"/>
  <c r="AO59" i="22"/>
  <c r="AP470" i="21"/>
  <c r="AP60" i="22"/>
  <c r="AH437" i="21"/>
  <c r="AI60" i="21" l="1"/>
  <c r="AH203" i="23"/>
  <c r="AH298" i="22"/>
  <c r="AR467" i="21"/>
  <c r="AR57" i="22"/>
  <c r="AK466" i="21"/>
  <c r="AK56" i="22"/>
  <c r="AK88" i="21"/>
  <c r="AQ328" i="22"/>
  <c r="AP331" i="22"/>
  <c r="AQ93" i="21"/>
  <c r="AO330" i="22"/>
  <c r="AP92" i="21"/>
  <c r="AR468" i="21"/>
  <c r="AS91" i="21" s="1"/>
  <c r="AR58" i="22"/>
  <c r="AQ329" i="22"/>
  <c r="AI437" i="21"/>
  <c r="AS90" i="21"/>
  <c r="AJ60" i="21" l="1"/>
  <c r="AI203" i="23"/>
  <c r="AI298" i="22"/>
  <c r="AI19" i="23"/>
  <c r="AI27" i="22"/>
  <c r="AR328" i="22"/>
  <c r="AR329" i="22"/>
  <c r="AS468" i="21"/>
  <c r="AT91" i="21" s="1"/>
  <c r="AS58" i="22"/>
  <c r="AP469" i="21"/>
  <c r="AP59" i="22"/>
  <c r="AK30" i="23"/>
  <c r="AK55" i="22"/>
  <c r="AK327" i="22"/>
  <c r="AL89" i="21"/>
  <c r="AQ470" i="21"/>
  <c r="AQ60" i="22"/>
  <c r="AS467" i="21"/>
  <c r="AS57" i="22"/>
  <c r="AJ437" i="21"/>
  <c r="AT90" i="21"/>
  <c r="AK60" i="21" l="1"/>
  <c r="AJ203" i="23"/>
  <c r="AJ298" i="22"/>
  <c r="AJ19" i="23"/>
  <c r="AJ27" i="22"/>
  <c r="AT468" i="21"/>
  <c r="AU91" i="21" s="1"/>
  <c r="AT58" i="22"/>
  <c r="AS328" i="22"/>
  <c r="AP330" i="22"/>
  <c r="AQ92" i="21"/>
  <c r="AQ331" i="22"/>
  <c r="AR93" i="21"/>
  <c r="AL466" i="21"/>
  <c r="AL56" i="22"/>
  <c r="AL88" i="21"/>
  <c r="AS329" i="22"/>
  <c r="AT467" i="21"/>
  <c r="AU90" i="21" s="1"/>
  <c r="AT57" i="22"/>
  <c r="AK19" i="23" l="1"/>
  <c r="AK27" i="22"/>
  <c r="AK437" i="21"/>
  <c r="AU468" i="21"/>
  <c r="AV91" i="21" s="1"/>
  <c r="AU58" i="22"/>
  <c r="AT328" i="22"/>
  <c r="AQ469" i="21"/>
  <c r="AQ59" i="22"/>
  <c r="AL30" i="23"/>
  <c r="AL55" i="22"/>
  <c r="AL327" i="22"/>
  <c r="AM89" i="21"/>
  <c r="AR470" i="21"/>
  <c r="AR60" i="22"/>
  <c r="AU467" i="21"/>
  <c r="AV90" i="21" s="1"/>
  <c r="AU57" i="22"/>
  <c r="AT329" i="22"/>
  <c r="AL60" i="21" l="1"/>
  <c r="AK298" i="22"/>
  <c r="AK203" i="23"/>
  <c r="AU328" i="22"/>
  <c r="AV467" i="21"/>
  <c r="AW90" i="21" s="1"/>
  <c r="AV57" i="22"/>
  <c r="AQ330" i="22"/>
  <c r="AR92" i="21"/>
  <c r="AR331" i="22"/>
  <c r="AS93" i="21"/>
  <c r="AM466" i="21"/>
  <c r="AM56" i="22"/>
  <c r="AM88" i="21"/>
  <c r="AV468" i="21"/>
  <c r="AW91" i="21" s="1"/>
  <c r="AV58" i="22"/>
  <c r="AU329" i="22"/>
  <c r="AL19" i="23" l="1"/>
  <c r="AL27" i="22"/>
  <c r="AL437" i="21"/>
  <c r="AR469" i="21"/>
  <c r="AR59" i="22"/>
  <c r="AV329" i="22"/>
  <c r="AW467" i="21"/>
  <c r="AX90" i="21" s="1"/>
  <c r="AW57" i="22"/>
  <c r="AM30" i="23"/>
  <c r="AM55" i="22"/>
  <c r="AW468" i="21"/>
  <c r="AX91" i="21" s="1"/>
  <c r="AW58" i="22"/>
  <c r="AM327" i="22"/>
  <c r="AN89" i="21"/>
  <c r="AV328" i="22"/>
  <c r="AS470" i="21"/>
  <c r="AS60" i="22"/>
  <c r="AM60" i="21" l="1"/>
  <c r="AL298" i="22"/>
  <c r="AL203" i="23"/>
  <c r="AX468" i="21"/>
  <c r="AY91" i="21" s="1"/>
  <c r="AX58" i="22"/>
  <c r="AS331" i="22"/>
  <c r="AT93" i="21"/>
  <c r="AN466" i="21"/>
  <c r="AN56" i="22"/>
  <c r="AN88" i="21"/>
  <c r="AW328" i="22"/>
  <c r="AX467" i="21"/>
  <c r="AY90" i="21" s="1"/>
  <c r="AX57" i="22"/>
  <c r="AW329" i="22"/>
  <c r="AR330" i="22"/>
  <c r="AS92" i="21"/>
  <c r="AM19" i="23" l="1"/>
  <c r="AM27" i="22"/>
  <c r="AM437" i="21"/>
  <c r="AN30" i="23"/>
  <c r="AN55" i="22"/>
  <c r="AY467" i="21"/>
  <c r="AZ90" i="21" s="1"/>
  <c r="AY57" i="22"/>
  <c r="AN327" i="22"/>
  <c r="AO89" i="21"/>
  <c r="AY468" i="21"/>
  <c r="AY58" i="22"/>
  <c r="AT470" i="21"/>
  <c r="AT60" i="22"/>
  <c r="AX328" i="22"/>
  <c r="AS469" i="21"/>
  <c r="AS59" i="22"/>
  <c r="AX329" i="22"/>
  <c r="AZ91" i="21"/>
  <c r="AN60" i="21" l="1"/>
  <c r="AM298" i="22"/>
  <c r="AM203" i="23"/>
  <c r="AY329" i="22"/>
  <c r="AO466" i="21"/>
  <c r="AO56" i="22"/>
  <c r="AO88" i="21"/>
  <c r="AZ467" i="21"/>
  <c r="BA90" i="21" s="1"/>
  <c r="AZ57" i="22"/>
  <c r="AS330" i="22"/>
  <c r="AT92" i="21"/>
  <c r="AZ468" i="21"/>
  <c r="BA91" i="21" s="1"/>
  <c r="AZ58" i="22"/>
  <c r="AY328" i="22"/>
  <c r="AT331" i="22"/>
  <c r="AU93" i="21"/>
  <c r="AN19" i="23" l="1"/>
  <c r="AN27" i="22"/>
  <c r="AN437" i="21"/>
  <c r="AZ328" i="22"/>
  <c r="AO30" i="23"/>
  <c r="AO55" i="22"/>
  <c r="BA468" i="21"/>
  <c r="BB91" i="21" s="1"/>
  <c r="BA58" i="22"/>
  <c r="BA467" i="21"/>
  <c r="BA57" i="22"/>
  <c r="AZ329" i="22"/>
  <c r="AO327" i="22"/>
  <c r="AP89" i="21"/>
  <c r="AT469" i="21"/>
  <c r="AT59" i="22"/>
  <c r="AU470" i="21"/>
  <c r="AU60" i="22"/>
  <c r="BB90" i="21"/>
  <c r="AO60" i="21" l="1"/>
  <c r="AN298" i="22"/>
  <c r="AN203" i="23"/>
  <c r="AU331" i="22"/>
  <c r="AV93" i="21"/>
  <c r="BA328" i="22"/>
  <c r="AT330" i="22"/>
  <c r="AU92" i="21"/>
  <c r="AP466" i="21"/>
  <c r="AP56" i="22"/>
  <c r="AP88" i="21"/>
  <c r="BA329" i="22"/>
  <c r="BB468" i="21"/>
  <c r="BC91" i="21" s="1"/>
  <c r="BB58" i="22"/>
  <c r="BB467" i="21"/>
  <c r="BC90" i="21" s="1"/>
  <c r="BB57" i="22"/>
  <c r="AO19" i="23" l="1"/>
  <c r="AO27" i="22"/>
  <c r="AO437" i="21"/>
  <c r="BB328" i="22"/>
  <c r="AU469" i="21"/>
  <c r="AU59" i="22"/>
  <c r="BB329" i="22"/>
  <c r="BC468" i="21"/>
  <c r="BD91" i="21" s="1"/>
  <c r="BC58" i="22"/>
  <c r="BC467" i="21"/>
  <c r="BC57" i="22"/>
  <c r="AP30" i="23"/>
  <c r="AP55" i="22"/>
  <c r="AV470" i="21"/>
  <c r="AV60" i="22"/>
  <c r="AP327" i="22"/>
  <c r="AQ89" i="21"/>
  <c r="BD90" i="21"/>
  <c r="AP60" i="21" l="1"/>
  <c r="AO298" i="22"/>
  <c r="AO203" i="23"/>
  <c r="BC329" i="22"/>
  <c r="BD467" i="21"/>
  <c r="BE90" i="21" s="1"/>
  <c r="BD57" i="22"/>
  <c r="AV331" i="22"/>
  <c r="AW93" i="21"/>
  <c r="AU330" i="22"/>
  <c r="AV92" i="21"/>
  <c r="BD468" i="21"/>
  <c r="BD58" i="22"/>
  <c r="AQ466" i="21"/>
  <c r="AQ56" i="22"/>
  <c r="AQ88" i="21"/>
  <c r="BC328" i="22"/>
  <c r="BE91" i="21"/>
  <c r="AP437" i="21" l="1"/>
  <c r="AP19" i="23"/>
  <c r="AP27" i="22"/>
  <c r="AQ30" i="23"/>
  <c r="AQ55" i="22"/>
  <c r="AW470" i="21"/>
  <c r="AW60" i="22"/>
  <c r="BE468" i="21"/>
  <c r="BF91" i="21" s="1"/>
  <c r="BE58" i="22"/>
  <c r="AQ327" i="22"/>
  <c r="AR89" i="21"/>
  <c r="BD329" i="22"/>
  <c r="BD328" i="22"/>
  <c r="BE467" i="21"/>
  <c r="BF90" i="21" s="1"/>
  <c r="BE57" i="22"/>
  <c r="AV469" i="21"/>
  <c r="AV59" i="22"/>
  <c r="AP203" i="23" l="1"/>
  <c r="AP298" i="22"/>
  <c r="AV330" i="22"/>
  <c r="AW92" i="21"/>
  <c r="BE328" i="22"/>
  <c r="BF468" i="21"/>
  <c r="BF58" i="22"/>
  <c r="BE329" i="22"/>
  <c r="AW331" i="22"/>
  <c r="AX93" i="21"/>
  <c r="BF467" i="21"/>
  <c r="BF57" i="22"/>
  <c r="AR466" i="21"/>
  <c r="AR56" i="22"/>
  <c r="AR88" i="21"/>
  <c r="BG91" i="21"/>
  <c r="BG90" i="21"/>
  <c r="AR327" i="22" l="1"/>
  <c r="AS89" i="21"/>
  <c r="BF329" i="22"/>
  <c r="BF328" i="22"/>
  <c r="AX470" i="21"/>
  <c r="AX60" i="22"/>
  <c r="BG467" i="21"/>
  <c r="BH90" i="21" s="1"/>
  <c r="BG57" i="22"/>
  <c r="BG468" i="21"/>
  <c r="BG58" i="22"/>
  <c r="AW469" i="21"/>
  <c r="AW59" i="22"/>
  <c r="AR30" i="23"/>
  <c r="AR55" i="22"/>
  <c r="BH91" i="21"/>
  <c r="AX331" i="22" l="1"/>
  <c r="AY93" i="21"/>
  <c r="AW330" i="22"/>
  <c r="AX92" i="21"/>
  <c r="BH467" i="21"/>
  <c r="BH57" i="22"/>
  <c r="BG329" i="22"/>
  <c r="AS466" i="21"/>
  <c r="AS56" i="22"/>
  <c r="AS88" i="21"/>
  <c r="BG328" i="22"/>
  <c r="BH468" i="21"/>
  <c r="BI91" i="21" s="1"/>
  <c r="BH58" i="22"/>
  <c r="BI90" i="21"/>
  <c r="AQ60" i="21"/>
  <c r="AQ437" i="21" l="1"/>
  <c r="AQ27" i="22"/>
  <c r="AQ19" i="23"/>
  <c r="BH329" i="22"/>
  <c r="BH328" i="22"/>
  <c r="AX469" i="21"/>
  <c r="AX59" i="22"/>
  <c r="BI467" i="21"/>
  <c r="BJ90" i="21" s="1"/>
  <c r="BI57" i="22"/>
  <c r="AS30" i="23"/>
  <c r="AS55" i="22"/>
  <c r="AS327" i="22"/>
  <c r="AT89" i="21"/>
  <c r="AY470" i="21"/>
  <c r="AY60" i="22"/>
  <c r="BI468" i="21"/>
  <c r="BJ91" i="21" s="1"/>
  <c r="BI58" i="22"/>
  <c r="AQ203" i="23" l="1"/>
  <c r="AQ298" i="22"/>
  <c r="BI329" i="22"/>
  <c r="BI328" i="22"/>
  <c r="BJ468" i="21"/>
  <c r="BJ58" i="22"/>
  <c r="AY331" i="22"/>
  <c r="AZ93" i="21"/>
  <c r="BJ467" i="21"/>
  <c r="BJ57" i="22"/>
  <c r="AT466" i="21"/>
  <c r="AT56" i="22"/>
  <c r="AT88" i="21"/>
  <c r="AX330" i="22"/>
  <c r="AY92" i="21"/>
  <c r="BK91" i="21"/>
  <c r="BK90" i="21"/>
  <c r="AR60" i="21"/>
  <c r="AR437" i="21" l="1"/>
  <c r="AR27" i="22"/>
  <c r="AR19" i="23"/>
  <c r="BK467" i="21"/>
  <c r="BL90" i="21" s="1"/>
  <c r="BK57" i="22"/>
  <c r="AT30" i="23"/>
  <c r="AT55" i="22"/>
  <c r="BJ329" i="22"/>
  <c r="AT327" i="22"/>
  <c r="AU89" i="21"/>
  <c r="BJ328" i="22"/>
  <c r="BK468" i="21"/>
  <c r="BL91" i="21" s="1"/>
  <c r="BK58" i="22"/>
  <c r="AY469" i="21"/>
  <c r="AY59" i="22"/>
  <c r="AZ470" i="21"/>
  <c r="AZ60" i="22"/>
  <c r="AR203" i="23" l="1"/>
  <c r="AR298" i="22"/>
  <c r="BL468" i="21"/>
  <c r="BL58" i="22"/>
  <c r="AZ331" i="22"/>
  <c r="BA93" i="21"/>
  <c r="AY330" i="22"/>
  <c r="AZ92" i="21"/>
  <c r="BK329" i="22"/>
  <c r="BL467" i="21"/>
  <c r="BL57" i="22"/>
  <c r="AU466" i="21"/>
  <c r="AU56" i="22"/>
  <c r="AU88" i="21"/>
  <c r="BK328" i="22"/>
  <c r="BM90" i="21"/>
  <c r="BM91" i="21"/>
  <c r="AS60" i="21"/>
  <c r="AS437" i="21" l="1"/>
  <c r="AS19" i="23"/>
  <c r="AS27" i="22"/>
  <c r="AZ469" i="21"/>
  <c r="AZ59" i="22"/>
  <c r="AU30" i="23"/>
  <c r="AU55" i="22"/>
  <c r="AU327" i="22"/>
  <c r="AV89" i="21"/>
  <c r="BA470" i="21"/>
  <c r="BA60" i="22"/>
  <c r="BM468" i="21"/>
  <c r="BN91" i="21" s="1"/>
  <c r="BM58" i="22"/>
  <c r="BL328" i="22"/>
  <c r="BM467" i="21"/>
  <c r="BN90" i="21" s="1"/>
  <c r="BM57" i="22"/>
  <c r="BL329" i="22"/>
  <c r="AS298" i="22" l="1"/>
  <c r="AS203" i="23"/>
  <c r="BA331" i="22"/>
  <c r="BB93" i="21"/>
  <c r="AV466" i="21"/>
  <c r="AV56" i="22"/>
  <c r="AV88" i="21"/>
  <c r="BM328" i="22"/>
  <c r="BN467" i="21"/>
  <c r="BN57" i="22"/>
  <c r="BN468" i="21"/>
  <c r="BO91" i="21" s="1"/>
  <c r="BN58" i="22"/>
  <c r="BM329" i="22"/>
  <c r="AZ330" i="22"/>
  <c r="BA92" i="21"/>
  <c r="BO90" i="21"/>
  <c r="AT60" i="21"/>
  <c r="AT437" i="21" l="1"/>
  <c r="AT19" i="23"/>
  <c r="AT27" i="22"/>
  <c r="AV30" i="23"/>
  <c r="AV55" i="22"/>
  <c r="BO468" i="21"/>
  <c r="BP91" i="21" s="1"/>
  <c r="BO58" i="22"/>
  <c r="AV327" i="22"/>
  <c r="AW89" i="21"/>
  <c r="BN329" i="22"/>
  <c r="BB470" i="21"/>
  <c r="BB60" i="22"/>
  <c r="BO467" i="21"/>
  <c r="BP90" i="21" s="1"/>
  <c r="BO57" i="22"/>
  <c r="BA469" i="21"/>
  <c r="BA59" i="22"/>
  <c r="BN328" i="22"/>
  <c r="AT298" i="22" l="1"/>
  <c r="AT203" i="23"/>
  <c r="AW466" i="21"/>
  <c r="AW56" i="22"/>
  <c r="AW88" i="21"/>
  <c r="BP468" i="21"/>
  <c r="BQ91" i="21" s="1"/>
  <c r="BP58" i="22"/>
  <c r="BA330" i="22"/>
  <c r="BB92" i="21"/>
  <c r="BP467" i="21"/>
  <c r="BP57" i="22"/>
  <c r="BO328" i="22"/>
  <c r="BO329" i="22"/>
  <c r="BB331" i="22"/>
  <c r="BC93" i="21"/>
  <c r="BQ90" i="21"/>
  <c r="AU60" i="21"/>
  <c r="AU437" i="21" l="1"/>
  <c r="AU19" i="23"/>
  <c r="AU27" i="22"/>
  <c r="BB469" i="21"/>
  <c r="BB59" i="22"/>
  <c r="BP329" i="22"/>
  <c r="BQ468" i="21"/>
  <c r="BR91" i="21" s="1"/>
  <c r="BQ58" i="22"/>
  <c r="AW30" i="23"/>
  <c r="AW55" i="22"/>
  <c r="BQ467" i="21"/>
  <c r="BQ57" i="22"/>
  <c r="BC470" i="21"/>
  <c r="BC60" i="22"/>
  <c r="BP328" i="22"/>
  <c r="AW327" i="22"/>
  <c r="AX89" i="21"/>
  <c r="BR90" i="21"/>
  <c r="AU298" i="22" l="1"/>
  <c r="AU203" i="23"/>
  <c r="BQ329" i="22"/>
  <c r="BR467" i="21"/>
  <c r="BR57" i="22"/>
  <c r="BC331" i="22"/>
  <c r="BD93" i="21"/>
  <c r="BR468" i="21"/>
  <c r="BS91" i="21" s="1"/>
  <c r="BR58" i="22"/>
  <c r="AX466" i="21"/>
  <c r="AX56" i="22"/>
  <c r="AX88" i="21"/>
  <c r="BQ328" i="22"/>
  <c r="BB330" i="22"/>
  <c r="BC92" i="21"/>
  <c r="BS90" i="21"/>
  <c r="AV60" i="21"/>
  <c r="AV437" i="21" l="1"/>
  <c r="AV19" i="23"/>
  <c r="AV27" i="22"/>
  <c r="BR329" i="22"/>
  <c r="BD470" i="21"/>
  <c r="BD60" i="22"/>
  <c r="BS468" i="21"/>
  <c r="BT91" i="21" s="1"/>
  <c r="BS58" i="22"/>
  <c r="AX30" i="23"/>
  <c r="AX55" i="22"/>
  <c r="BS467" i="21"/>
  <c r="BT90" i="21" s="1"/>
  <c r="BS57" i="22"/>
  <c r="BR328" i="22"/>
  <c r="AX327" i="22"/>
  <c r="AY89" i="21"/>
  <c r="BC469" i="21"/>
  <c r="BC59" i="22"/>
  <c r="AV298" i="22" l="1"/>
  <c r="AV203" i="23"/>
  <c r="BC330" i="22"/>
  <c r="BD92" i="21"/>
  <c r="AY466" i="21"/>
  <c r="AY56" i="22"/>
  <c r="AY88" i="21"/>
  <c r="BS329" i="22"/>
  <c r="BT468" i="21"/>
  <c r="BU91" i="21" s="1"/>
  <c r="BT58" i="22"/>
  <c r="BT467" i="21"/>
  <c r="BT57" i="22"/>
  <c r="BD331" i="22"/>
  <c r="BE93" i="21"/>
  <c r="BS328" i="22"/>
  <c r="BU90" i="21"/>
  <c r="AW60" i="21"/>
  <c r="AW437" i="21" l="1"/>
  <c r="AW19" i="23"/>
  <c r="AW27" i="22"/>
  <c r="BE470" i="21"/>
  <c r="BE60" i="22"/>
  <c r="AY30" i="23"/>
  <c r="AY55" i="22"/>
  <c r="AY327" i="22"/>
  <c r="AZ89" i="21"/>
  <c r="BU467" i="21"/>
  <c r="BU57" i="22"/>
  <c r="BT328" i="22"/>
  <c r="BD469" i="21"/>
  <c r="BD59" i="22"/>
  <c r="BU468" i="21"/>
  <c r="BU58" i="22"/>
  <c r="BT329" i="22"/>
  <c r="W468" i="21"/>
  <c r="W467" i="21"/>
  <c r="AW298" i="22" l="1"/>
  <c r="AW203" i="23"/>
  <c r="BU328" i="22"/>
  <c r="AZ466" i="21"/>
  <c r="AZ56" i="22"/>
  <c r="AZ88" i="21"/>
  <c r="BU329" i="22"/>
  <c r="BD330" i="22"/>
  <c r="BE92" i="21"/>
  <c r="BE331" i="22"/>
  <c r="BF93" i="21"/>
  <c r="AX60" i="21"/>
  <c r="W328" i="22"/>
  <c r="W329" i="22"/>
  <c r="AX437" i="21" l="1"/>
  <c r="AX27" i="22"/>
  <c r="AX19" i="23"/>
  <c r="BF470" i="21"/>
  <c r="BF60" i="22"/>
  <c r="AZ30" i="23"/>
  <c r="AZ55" i="22"/>
  <c r="AZ327" i="22"/>
  <c r="BA89" i="21"/>
  <c r="BE469" i="21"/>
  <c r="BE59" i="22"/>
  <c r="AX203" i="23" l="1"/>
  <c r="AX298" i="22"/>
  <c r="BE330" i="22"/>
  <c r="BF92" i="21"/>
  <c r="BA466" i="21"/>
  <c r="BA56" i="22"/>
  <c r="BA88" i="21"/>
  <c r="BF331" i="22"/>
  <c r="BG93" i="21"/>
  <c r="AY60" i="21"/>
  <c r="AY437" i="21" l="1"/>
  <c r="AY27" i="22"/>
  <c r="AY19" i="23"/>
  <c r="BA30" i="23"/>
  <c r="BA55" i="22"/>
  <c r="BA327" i="22"/>
  <c r="BB89" i="21"/>
  <c r="BF469" i="21"/>
  <c r="BF59" i="22"/>
  <c r="BG470" i="21"/>
  <c r="BG60" i="22"/>
  <c r="AY203" i="23" l="1"/>
  <c r="AY298" i="22"/>
  <c r="BG331" i="22"/>
  <c r="BH93" i="21"/>
  <c r="BF330" i="22"/>
  <c r="BG92" i="21"/>
  <c r="BB466" i="21"/>
  <c r="BB56" i="22"/>
  <c r="BB88" i="21"/>
  <c r="AZ60" i="21"/>
  <c r="AZ437" i="21" l="1"/>
  <c r="AZ19" i="23"/>
  <c r="AZ27" i="22"/>
  <c r="BB327" i="22"/>
  <c r="BC89" i="21"/>
  <c r="BG469" i="21"/>
  <c r="BG59" i="22"/>
  <c r="BH470" i="21"/>
  <c r="BH60" i="22"/>
  <c r="BB30" i="23"/>
  <c r="BB55" i="22"/>
  <c r="AZ203" i="23" l="1"/>
  <c r="AZ298" i="22"/>
  <c r="BH331" i="22"/>
  <c r="BI93" i="21"/>
  <c r="BG330" i="22"/>
  <c r="BH92" i="21"/>
  <c r="BC466" i="21"/>
  <c r="BC56" i="22"/>
  <c r="BC88" i="21"/>
  <c r="BA60" i="21"/>
  <c r="BA437" i="21" l="1"/>
  <c r="BA19" i="23"/>
  <c r="BA27" i="22"/>
  <c r="BC327" i="22"/>
  <c r="BD89" i="21"/>
  <c r="BH469" i="21"/>
  <c r="BH59" i="22"/>
  <c r="BI470" i="21"/>
  <c r="BI60" i="22"/>
  <c r="BC30" i="23"/>
  <c r="BC55" i="22"/>
  <c r="BA298" i="22" l="1"/>
  <c r="BA203" i="23"/>
  <c r="BI331" i="22"/>
  <c r="BJ93" i="21"/>
  <c r="BH330" i="22"/>
  <c r="BI92" i="21"/>
  <c r="BD466" i="21"/>
  <c r="BD56" i="22"/>
  <c r="BD88" i="21"/>
  <c r="BB60" i="21"/>
  <c r="BB19" i="23" l="1"/>
  <c r="BB27" i="22"/>
  <c r="BD327" i="22"/>
  <c r="BE89" i="21"/>
  <c r="BI469" i="21"/>
  <c r="BI59" i="22"/>
  <c r="BJ470" i="21"/>
  <c r="BJ60" i="22"/>
  <c r="BD30" i="23"/>
  <c r="BD55" i="22"/>
  <c r="BB437" i="21"/>
  <c r="BC60" i="21" l="1"/>
  <c r="BB298" i="22"/>
  <c r="BB203" i="23"/>
  <c r="BJ331" i="22"/>
  <c r="BK93" i="21"/>
  <c r="BI330" i="22"/>
  <c r="BJ92" i="21"/>
  <c r="BE466" i="21"/>
  <c r="BE56" i="22"/>
  <c r="BE88" i="21"/>
  <c r="BC437" i="21"/>
  <c r="BD60" i="21" l="1"/>
  <c r="BC203" i="23"/>
  <c r="BC298" i="22"/>
  <c r="BC19" i="23"/>
  <c r="BC27" i="22"/>
  <c r="BE327" i="22"/>
  <c r="BF89" i="21"/>
  <c r="BJ469" i="21"/>
  <c r="BJ59" i="22"/>
  <c r="BK470" i="21"/>
  <c r="BK60" i="22"/>
  <c r="BE30" i="23"/>
  <c r="BE55" i="22"/>
  <c r="BD437" i="21"/>
  <c r="BE60" i="21" l="1"/>
  <c r="BD298" i="22"/>
  <c r="BD203" i="23"/>
  <c r="BD19" i="23"/>
  <c r="BD27" i="22"/>
  <c r="BK331" i="22"/>
  <c r="BL93" i="21"/>
  <c r="BJ330" i="22"/>
  <c r="BK92" i="21"/>
  <c r="BF466" i="21"/>
  <c r="BF56" i="22"/>
  <c r="BF88" i="21"/>
  <c r="BE437" i="21"/>
  <c r="BF60" i="21" l="1"/>
  <c r="BE298" i="22"/>
  <c r="BE203" i="23"/>
  <c r="BE19" i="23"/>
  <c r="BE27" i="22"/>
  <c r="BF327" i="22"/>
  <c r="BG89" i="21"/>
  <c r="BK469" i="21"/>
  <c r="BK59" i="22"/>
  <c r="BL470" i="21"/>
  <c r="BL60" i="22"/>
  <c r="BF30" i="23"/>
  <c r="BF55" i="22"/>
  <c r="BF437" i="21" l="1"/>
  <c r="BF19" i="23"/>
  <c r="BF27" i="22"/>
  <c r="BL331" i="22"/>
  <c r="BM93" i="21"/>
  <c r="BK330" i="22"/>
  <c r="BL92" i="21"/>
  <c r="BG466" i="21"/>
  <c r="BG56" i="22"/>
  <c r="BG88" i="21"/>
  <c r="BF203" i="23" l="1"/>
  <c r="BF298" i="22"/>
  <c r="BG327" i="22"/>
  <c r="BH89" i="21"/>
  <c r="BL469" i="21"/>
  <c r="BL59" i="22"/>
  <c r="BM470" i="21"/>
  <c r="BM60" i="22"/>
  <c r="BG30" i="23"/>
  <c r="BG55" i="22"/>
  <c r="BM331" i="22" l="1"/>
  <c r="BN93" i="21"/>
  <c r="BL330" i="22"/>
  <c r="BM92" i="21"/>
  <c r="BH466" i="21"/>
  <c r="BH56" i="22"/>
  <c r="BH88" i="21"/>
  <c r="BH327" i="22" l="1"/>
  <c r="BI89" i="21"/>
  <c r="BM469" i="21"/>
  <c r="BM59" i="22"/>
  <c r="BN470" i="21"/>
  <c r="BN60" i="22"/>
  <c r="BH30" i="23"/>
  <c r="BH55" i="22"/>
  <c r="BM330" i="22" l="1"/>
  <c r="BN92" i="21"/>
  <c r="BN331" i="22"/>
  <c r="BO93" i="21"/>
  <c r="BI466" i="21"/>
  <c r="BI56" i="22"/>
  <c r="BI88" i="21"/>
  <c r="BG60" i="21"/>
  <c r="BG437" i="21" l="1"/>
  <c r="BG19" i="23"/>
  <c r="BG27" i="22"/>
  <c r="BI327" i="22"/>
  <c r="BJ89" i="21"/>
  <c r="BO470" i="21"/>
  <c r="BO60" i="22"/>
  <c r="BN469" i="21"/>
  <c r="BN59" i="22"/>
  <c r="BI30" i="23"/>
  <c r="BI55" i="22"/>
  <c r="BG203" i="23" l="1"/>
  <c r="BG298" i="22"/>
  <c r="BN330" i="22"/>
  <c r="BO92" i="21"/>
  <c r="BO331" i="22"/>
  <c r="BP93" i="21"/>
  <c r="BJ466" i="21"/>
  <c r="BJ56" i="22"/>
  <c r="BJ88" i="21"/>
  <c r="BH60" i="21"/>
  <c r="BH19" i="23" l="1"/>
  <c r="BH27" i="22"/>
  <c r="BJ327" i="22"/>
  <c r="BK89" i="21"/>
  <c r="BP470" i="21"/>
  <c r="BP60" i="22"/>
  <c r="BO469" i="21"/>
  <c r="BO59" i="22"/>
  <c r="BJ30" i="23"/>
  <c r="BJ55" i="22"/>
  <c r="BH437" i="21"/>
  <c r="BI60" i="21" l="1"/>
  <c r="BI437" i="21" s="1"/>
  <c r="BH203" i="23"/>
  <c r="BH298" i="22"/>
  <c r="BO330" i="22"/>
  <c r="BP92" i="21"/>
  <c r="BP331" i="22"/>
  <c r="BQ93" i="21"/>
  <c r="BK466" i="21"/>
  <c r="BK56" i="22"/>
  <c r="BK88" i="21"/>
  <c r="BJ60" i="21" l="1"/>
  <c r="BI298" i="22"/>
  <c r="BI203" i="23"/>
  <c r="BI19" i="23"/>
  <c r="BI27" i="22"/>
  <c r="BK327" i="22"/>
  <c r="BL89" i="21"/>
  <c r="BQ470" i="21"/>
  <c r="BQ60" i="22"/>
  <c r="BP469" i="21"/>
  <c r="BP59" i="22"/>
  <c r="BK30" i="23"/>
  <c r="BK55" i="22"/>
  <c r="BJ437" i="21" l="1"/>
  <c r="BJ19" i="23"/>
  <c r="BJ27" i="22"/>
  <c r="BP330" i="22"/>
  <c r="BQ92" i="21"/>
  <c r="BQ331" i="22"/>
  <c r="BR93" i="21"/>
  <c r="BL466" i="21"/>
  <c r="BL56" i="22"/>
  <c r="BL88" i="21"/>
  <c r="BJ298" i="22" l="1"/>
  <c r="BJ203" i="23"/>
  <c r="BL327" i="22"/>
  <c r="BM89" i="21"/>
  <c r="BR470" i="21"/>
  <c r="BR60" i="22"/>
  <c r="BQ469" i="21"/>
  <c r="BQ59" i="22"/>
  <c r="BL30" i="23"/>
  <c r="BL55" i="22"/>
  <c r="BQ330" i="22" l="1"/>
  <c r="BR92" i="21"/>
  <c r="BR331" i="22"/>
  <c r="BS93" i="21"/>
  <c r="BM466" i="21"/>
  <c r="BM56" i="22"/>
  <c r="BM88" i="21"/>
  <c r="BK60" i="21"/>
  <c r="BK437" i="21" l="1"/>
  <c r="BK19" i="23"/>
  <c r="BK27" i="22"/>
  <c r="BM327" i="22"/>
  <c r="BN89" i="21"/>
  <c r="BS470" i="21"/>
  <c r="BS60" i="22"/>
  <c r="BR469" i="21"/>
  <c r="BR59" i="22"/>
  <c r="BM30" i="23"/>
  <c r="BM55" i="22"/>
  <c r="BK203" i="23" l="1"/>
  <c r="BK298" i="22"/>
  <c r="BR330" i="22"/>
  <c r="BS92" i="21"/>
  <c r="BS331" i="22"/>
  <c r="BT93" i="21"/>
  <c r="BN466" i="21"/>
  <c r="BN56" i="22"/>
  <c r="BN88" i="21"/>
  <c r="BL60" i="21"/>
  <c r="BL437" i="21" l="1"/>
  <c r="BL19" i="23"/>
  <c r="BL27" i="22"/>
  <c r="BN327" i="22"/>
  <c r="BO89" i="21"/>
  <c r="BT470" i="21"/>
  <c r="BT60" i="22"/>
  <c r="BS469" i="21"/>
  <c r="BS59" i="22"/>
  <c r="BN30" i="23"/>
  <c r="BN55" i="22"/>
  <c r="BL298" i="22" l="1"/>
  <c r="BL203" i="23"/>
  <c r="BS330" i="22"/>
  <c r="BT92" i="21"/>
  <c r="BT331" i="22"/>
  <c r="BU93" i="21"/>
  <c r="BO466" i="21"/>
  <c r="BO56" i="22"/>
  <c r="BO88" i="21"/>
  <c r="BM60" i="21"/>
  <c r="BM437" i="21" l="1"/>
  <c r="BM19" i="23"/>
  <c r="BM27" i="22"/>
  <c r="BO327" i="22"/>
  <c r="BP89" i="21"/>
  <c r="BU470" i="21"/>
  <c r="BU60" i="22"/>
  <c r="BT469" i="21"/>
  <c r="BT59" i="22"/>
  <c r="BO30" i="23"/>
  <c r="BO55" i="22"/>
  <c r="W470" i="21"/>
  <c r="BM298" i="22" l="1"/>
  <c r="BM203" i="23"/>
  <c r="BT330" i="22"/>
  <c r="BU92" i="21"/>
  <c r="BU331" i="22"/>
  <c r="BP466" i="21"/>
  <c r="BP56" i="22"/>
  <c r="BP88" i="21"/>
  <c r="BN60" i="21"/>
  <c r="W331" i="22"/>
  <c r="BN437" i="21" l="1"/>
  <c r="BN27" i="22"/>
  <c r="BN19" i="23"/>
  <c r="BP30" i="23"/>
  <c r="BP55" i="22"/>
  <c r="BP327" i="22"/>
  <c r="BQ89" i="21"/>
  <c r="BU469" i="21"/>
  <c r="BU59" i="22"/>
  <c r="W469" i="21"/>
  <c r="BN203" i="23" l="1"/>
  <c r="BN298" i="22"/>
  <c r="BU330" i="22"/>
  <c r="BQ466" i="21"/>
  <c r="BQ56" i="22"/>
  <c r="BQ88" i="21"/>
  <c r="BO60" i="21"/>
  <c r="W330" i="22"/>
  <c r="BO437" i="21" l="1"/>
  <c r="BO19" i="23"/>
  <c r="BO27" i="22"/>
  <c r="BQ30" i="23"/>
  <c r="BQ55" i="22"/>
  <c r="BQ327" i="22"/>
  <c r="BR89" i="21"/>
  <c r="BO203" i="23" l="1"/>
  <c r="BO298" i="22"/>
  <c r="BR466" i="21"/>
  <c r="BR56" i="22"/>
  <c r="BR88" i="21"/>
  <c r="BP60" i="21"/>
  <c r="BP437" i="21" l="1"/>
  <c r="BP19" i="23"/>
  <c r="BP27" i="22"/>
  <c r="BR30" i="23"/>
  <c r="BR55" i="22"/>
  <c r="BR327" i="22"/>
  <c r="BS89" i="21"/>
  <c r="BP203" i="23" l="1"/>
  <c r="BP298" i="22"/>
  <c r="BS466" i="21"/>
  <c r="BS56" i="22"/>
  <c r="BS88" i="21"/>
  <c r="BQ60" i="21"/>
  <c r="BQ437" i="21" l="1"/>
  <c r="BQ19" i="23"/>
  <c r="BQ27" i="22"/>
  <c r="BS30" i="23"/>
  <c r="BS55" i="22"/>
  <c r="BS327" i="22"/>
  <c r="BT89" i="21"/>
  <c r="BQ298" i="22" l="1"/>
  <c r="BQ203" i="23"/>
  <c r="BT466" i="21"/>
  <c r="BT56" i="22"/>
  <c r="BT88" i="21"/>
  <c r="BR60" i="21"/>
  <c r="BR19" i="23" l="1"/>
  <c r="BR27" i="22"/>
  <c r="BT30" i="23"/>
  <c r="BT55" i="22"/>
  <c r="BT327" i="22"/>
  <c r="BU89" i="21"/>
  <c r="BR437" i="21"/>
  <c r="BS60" i="21" l="1"/>
  <c r="BR298" i="22"/>
  <c r="BR203" i="23"/>
  <c r="BU466" i="21"/>
  <c r="BU56" i="22"/>
  <c r="BU88" i="21"/>
  <c r="W466" i="21"/>
  <c r="BS437" i="21" l="1"/>
  <c r="BS19" i="23"/>
  <c r="BS27" i="22"/>
  <c r="BU30" i="23"/>
  <c r="BU55" i="22"/>
  <c r="BU327" i="22"/>
  <c r="W327" i="22"/>
  <c r="BS203" i="23" l="1"/>
  <c r="BS298" i="22"/>
  <c r="BT60" i="21"/>
  <c r="BT437" i="21" l="1"/>
  <c r="BT19" i="23"/>
  <c r="BT27" i="22"/>
  <c r="BT298" i="22" l="1"/>
  <c r="BT203" i="23"/>
  <c r="BU60" i="21"/>
  <c r="BU437" i="21" l="1"/>
  <c r="BU19" i="23"/>
  <c r="BU27" i="22"/>
  <c r="AA465" i="21"/>
  <c r="W437" i="21"/>
  <c r="BU298" i="22" l="1"/>
  <c r="BU203" i="23"/>
  <c r="AA214" i="23"/>
  <c r="AA326" i="22"/>
  <c r="BQ465" i="21"/>
  <c r="BA465" i="21"/>
  <c r="BE465" i="21"/>
  <c r="AJ465" i="21"/>
  <c r="AZ465" i="21"/>
  <c r="AV465" i="21"/>
  <c r="BB465" i="21"/>
  <c r="AM465" i="21"/>
  <c r="BM465" i="21"/>
  <c r="AT465" i="21"/>
  <c r="AL465" i="21"/>
  <c r="BJ465" i="21"/>
  <c r="AG465" i="21"/>
  <c r="BU465" i="21"/>
  <c r="AB465" i="21"/>
  <c r="AD465" i="21"/>
  <c r="BO465" i="21"/>
  <c r="BS465" i="21"/>
  <c r="AR465" i="21"/>
  <c r="BT465" i="21"/>
  <c r="BK465" i="21"/>
  <c r="BN465" i="21"/>
  <c r="AQ465" i="21"/>
  <c r="BI465" i="21"/>
  <c r="AE465" i="21"/>
  <c r="AS465" i="21"/>
  <c r="AH465" i="21"/>
  <c r="BR465" i="21"/>
  <c r="AC465" i="21"/>
  <c r="AF465" i="21"/>
  <c r="BD465" i="21"/>
  <c r="AY465" i="21"/>
  <c r="AP465" i="21"/>
  <c r="BH465" i="21"/>
  <c r="BL465" i="21"/>
  <c r="AI465" i="21"/>
  <c r="AU465" i="21"/>
  <c r="BC465" i="21"/>
  <c r="AX465" i="21"/>
  <c r="AO465" i="21"/>
  <c r="BG465" i="21"/>
  <c r="BP465" i="21"/>
  <c r="AK465" i="21"/>
  <c r="AW465" i="21"/>
  <c r="AN465" i="21"/>
  <c r="BF465" i="21"/>
  <c r="W298" i="22"/>
  <c r="W203" i="23"/>
  <c r="W465" i="21"/>
  <c r="W186" i="24" l="1"/>
  <c r="BO214" i="23"/>
  <c r="BO326" i="22"/>
  <c r="AL214" i="23"/>
  <c r="AL326" i="22"/>
  <c r="BB214" i="23"/>
  <c r="BB326" i="22"/>
  <c r="BE214" i="23"/>
  <c r="BE326" i="22"/>
  <c r="AI214" i="23"/>
  <c r="AI326" i="22"/>
  <c r="BI214" i="23"/>
  <c r="BI326" i="22"/>
  <c r="BH214" i="23"/>
  <c r="BH326" i="22"/>
  <c r="BP214" i="23"/>
  <c r="BP326" i="22"/>
  <c r="AD214" i="23"/>
  <c r="AD326" i="22"/>
  <c r="AB214" i="23"/>
  <c r="AB326" i="22"/>
  <c r="AT214" i="23"/>
  <c r="AT326" i="22"/>
  <c r="AV214" i="23"/>
  <c r="AV326" i="22"/>
  <c r="BA214" i="23"/>
  <c r="BA326" i="22"/>
  <c r="BF214" i="23"/>
  <c r="BF326" i="22"/>
  <c r="BC214" i="23"/>
  <c r="BC326" i="22"/>
  <c r="AF214" i="23"/>
  <c r="AF326" i="22"/>
  <c r="AS214" i="23"/>
  <c r="AS326" i="22"/>
  <c r="BN214" i="23"/>
  <c r="BN326" i="22"/>
  <c r="AN214" i="23"/>
  <c r="AN326" i="22"/>
  <c r="AU214" i="23"/>
  <c r="AU326" i="22"/>
  <c r="AC214" i="23"/>
  <c r="AC326" i="22"/>
  <c r="BK214" i="23"/>
  <c r="BK326" i="22"/>
  <c r="AO214" i="23"/>
  <c r="AO326" i="22"/>
  <c r="BR214" i="23"/>
  <c r="BR326" i="22"/>
  <c r="BG214" i="23"/>
  <c r="BG326" i="22"/>
  <c r="AP214" i="23"/>
  <c r="AP326" i="22"/>
  <c r="AE214" i="23"/>
  <c r="AE326" i="22"/>
  <c r="BU214" i="23"/>
  <c r="BU326" i="22"/>
  <c r="AG214" i="23"/>
  <c r="AG326" i="22"/>
  <c r="BM214" i="23"/>
  <c r="BM326" i="22"/>
  <c r="AZ214" i="23"/>
  <c r="AZ326" i="22"/>
  <c r="BQ214" i="23"/>
  <c r="BQ326" i="22"/>
  <c r="AW214" i="23"/>
  <c r="AW326" i="22"/>
  <c r="AY214" i="23"/>
  <c r="AY326" i="22"/>
  <c r="AR214" i="23"/>
  <c r="AR326" i="22"/>
  <c r="BJ214" i="23"/>
  <c r="BJ326" i="22"/>
  <c r="AM214" i="23"/>
  <c r="AM326" i="22"/>
  <c r="AJ214" i="23"/>
  <c r="AJ326" i="22"/>
  <c r="BT214" i="23"/>
  <c r="BT326" i="22"/>
  <c r="AK214" i="23"/>
  <c r="AK326" i="22"/>
  <c r="AX214" i="23"/>
  <c r="AX326" i="22"/>
  <c r="BL214" i="23"/>
  <c r="BL326" i="22"/>
  <c r="BD214" i="23"/>
  <c r="BD326" i="22"/>
  <c r="AH214" i="23"/>
  <c r="AH326" i="22"/>
  <c r="AQ214" i="23"/>
  <c r="AQ326" i="22"/>
  <c r="BS214" i="23"/>
  <c r="BS326" i="22"/>
  <c r="W214" i="23"/>
  <c r="W326" i="22"/>
  <c r="W197" i="24" l="1"/>
  <c r="Z317" i="21"/>
  <c r="Z136" i="23" l="1"/>
  <c r="Z223" i="22"/>
  <c r="Z316" i="21"/>
  <c r="Z439" i="21"/>
  <c r="Z205" i="23" l="1"/>
  <c r="Z135" i="23"/>
  <c r="Z222" i="22"/>
  <c r="AA62" i="21"/>
  <c r="Z300" i="22"/>
  <c r="AA21" i="23" l="1"/>
  <c r="AA29" i="22"/>
  <c r="AA97" i="21"/>
  <c r="AA474" i="21" l="1"/>
  <c r="AA33" i="23"/>
  <c r="AA64" i="22"/>
  <c r="AA217" i="23" l="1"/>
  <c r="AA335" i="22"/>
  <c r="AD340" i="21" l="1"/>
  <c r="AB97" i="21"/>
  <c r="AA98" i="21"/>
  <c r="W275" i="21"/>
  <c r="AA34" i="23" l="1"/>
  <c r="AA65" i="22"/>
  <c r="AB474" i="21"/>
  <c r="AB33" i="23"/>
  <c r="AB64" i="22"/>
  <c r="AD159" i="23"/>
  <c r="AD246" i="22"/>
  <c r="AC97" i="21" l="1"/>
  <c r="AB217" i="23"/>
  <c r="AB335" i="22"/>
  <c r="AA475" i="21"/>
  <c r="AB98" i="21" l="1"/>
  <c r="AA218" i="23"/>
  <c r="AA336" i="22"/>
  <c r="AC474" i="21"/>
  <c r="AC33" i="23"/>
  <c r="AC64" i="22"/>
  <c r="AB34" i="23" l="1"/>
  <c r="AB475" i="21"/>
  <c r="AB65" i="22"/>
  <c r="AC98" i="21"/>
  <c r="AB336" i="22"/>
  <c r="AD97" i="21"/>
  <c r="AC217" i="23"/>
  <c r="AC335" i="22"/>
  <c r="W276" i="21"/>
  <c r="AC475" i="21" l="1"/>
  <c r="AC218" i="23" s="1"/>
  <c r="AB218" i="23"/>
  <c r="AD474" i="21"/>
  <c r="AD33" i="23"/>
  <c r="AD64" i="22"/>
  <c r="AC34" i="23"/>
  <c r="AC65" i="22"/>
  <c r="Z277" i="21"/>
  <c r="AC336" i="22" l="1"/>
  <c r="AD98" i="21"/>
  <c r="Z96" i="23"/>
  <c r="AE97" i="21"/>
  <c r="AD217" i="23"/>
  <c r="AD335" i="22"/>
  <c r="Z278" i="21"/>
  <c r="Z183" i="22"/>
  <c r="AD34" i="23" l="1"/>
  <c r="AD475" i="21"/>
  <c r="AD65" i="22"/>
  <c r="AE474" i="21"/>
  <c r="AE33" i="23"/>
  <c r="AE64" i="22"/>
  <c r="Z184" i="22"/>
  <c r="Z97" i="23"/>
  <c r="AA319" i="21"/>
  <c r="Z279" i="21"/>
  <c r="AD218" i="23" l="1"/>
  <c r="AD336" i="22"/>
  <c r="AE98" i="21"/>
  <c r="AF97" i="21"/>
  <c r="AE217" i="23"/>
  <c r="AE335" i="22"/>
  <c r="Z185" i="22"/>
  <c r="Z98" i="23"/>
  <c r="AA225" i="22"/>
  <c r="AA138" i="23"/>
  <c r="AA316" i="21"/>
  <c r="AE65" i="22" l="1"/>
  <c r="AE475" i="21"/>
  <c r="AE34" i="23"/>
  <c r="AF474" i="21"/>
  <c r="AF33" i="23"/>
  <c r="AF64" i="22"/>
  <c r="AA222" i="22"/>
  <c r="AA135" i="23"/>
  <c r="AE218" i="23" l="1"/>
  <c r="AE336" i="22"/>
  <c r="AF98" i="21"/>
  <c r="AG97" i="21"/>
  <c r="AF217" i="23"/>
  <c r="AF335" i="22"/>
  <c r="AF34" i="23" l="1"/>
  <c r="AF65" i="22"/>
  <c r="AF475" i="21"/>
  <c r="AG474" i="21"/>
  <c r="AG33" i="23"/>
  <c r="AG64" i="22"/>
  <c r="AG98" i="21" l="1"/>
  <c r="AF218" i="23"/>
  <c r="AF336" i="22"/>
  <c r="AH97" i="21"/>
  <c r="AG217" i="23"/>
  <c r="AG335" i="22"/>
  <c r="AG34" i="23" l="1"/>
  <c r="AG65" i="22"/>
  <c r="AG475" i="21"/>
  <c r="AH474" i="21"/>
  <c r="AH33" i="23"/>
  <c r="AH64" i="22"/>
  <c r="AG336" i="22" l="1"/>
  <c r="AH98" i="21"/>
  <c r="AG218" i="23"/>
  <c r="AI97" i="21"/>
  <c r="AH217" i="23"/>
  <c r="AH335" i="22"/>
  <c r="AH34" i="23" l="1"/>
  <c r="AH65" i="22"/>
  <c r="AH475" i="21"/>
  <c r="AI474" i="21"/>
  <c r="AI33" i="23"/>
  <c r="AI64" i="22"/>
  <c r="AI98" i="21" l="1"/>
  <c r="AH218" i="23"/>
  <c r="AH336" i="22"/>
  <c r="AJ97" i="21"/>
  <c r="AI217" i="23"/>
  <c r="AI335" i="22"/>
  <c r="AI475" i="21" l="1"/>
  <c r="AI65" i="22"/>
  <c r="AI34" i="23"/>
  <c r="AJ474" i="21"/>
  <c r="AJ33" i="23"/>
  <c r="AJ64" i="22"/>
  <c r="AJ98" i="21" l="1"/>
  <c r="AI218" i="23"/>
  <c r="AI336" i="22"/>
  <c r="AK97" i="21"/>
  <c r="AJ217" i="23"/>
  <c r="AJ335" i="22"/>
  <c r="AJ34" i="23" l="1"/>
  <c r="AJ65" i="22"/>
  <c r="AJ475" i="21"/>
  <c r="AK474" i="21"/>
  <c r="AK33" i="23"/>
  <c r="AK64" i="22"/>
  <c r="AJ218" i="23" l="1"/>
  <c r="AJ336" i="22"/>
  <c r="AK98" i="21"/>
  <c r="AL97" i="21"/>
  <c r="AK217" i="23"/>
  <c r="AK335" i="22"/>
  <c r="AK475" i="21" l="1"/>
  <c r="AK34" i="23"/>
  <c r="AK65" i="22"/>
  <c r="AL474" i="21"/>
  <c r="AL33" i="23"/>
  <c r="AL64" i="22"/>
  <c r="AL98" i="21" l="1"/>
  <c r="AK336" i="22"/>
  <c r="AK218" i="23"/>
  <c r="AM97" i="21"/>
  <c r="AL217" i="23"/>
  <c r="AL335" i="22"/>
  <c r="AL475" i="21" l="1"/>
  <c r="AL34" i="23"/>
  <c r="AL65" i="22"/>
  <c r="AM474" i="21"/>
  <c r="AM33" i="23"/>
  <c r="AM64" i="22"/>
  <c r="AM98" i="21" l="1"/>
  <c r="AL218" i="23"/>
  <c r="AL336" i="22"/>
  <c r="AN97" i="21"/>
  <c r="AM217" i="23"/>
  <c r="AM335" i="22"/>
  <c r="AM34" i="23" l="1"/>
  <c r="AM65" i="22"/>
  <c r="AM475" i="21"/>
  <c r="AN474" i="21"/>
  <c r="AN33" i="23"/>
  <c r="AN64" i="22"/>
  <c r="AM218" i="23" l="1"/>
  <c r="AM336" i="22"/>
  <c r="AN98" i="21"/>
  <c r="AO97" i="21"/>
  <c r="AN217" i="23"/>
  <c r="AN335" i="22"/>
  <c r="AN34" i="23" l="1"/>
  <c r="AN65" i="22"/>
  <c r="AN475" i="21"/>
  <c r="AO474" i="21"/>
  <c r="AO33" i="23"/>
  <c r="AO64" i="22"/>
  <c r="AN218" i="23" l="1"/>
  <c r="AO98" i="21"/>
  <c r="AN336" i="22"/>
  <c r="AP97" i="21"/>
  <c r="AO217" i="23"/>
  <c r="AO335" i="22"/>
  <c r="AO475" i="21" l="1"/>
  <c r="AO65" i="22"/>
  <c r="AO34" i="23"/>
  <c r="AP474" i="21"/>
  <c r="AP33" i="23"/>
  <c r="AP64" i="22"/>
  <c r="AP98" i="21" l="1"/>
  <c r="AO218" i="23"/>
  <c r="AO336" i="22"/>
  <c r="AQ97" i="21"/>
  <c r="AP217" i="23"/>
  <c r="AP335" i="22"/>
  <c r="AP65" i="22" l="1"/>
  <c r="AP34" i="23"/>
  <c r="AP475" i="21"/>
  <c r="AQ474" i="21"/>
  <c r="AQ33" i="23"/>
  <c r="AQ64" i="22"/>
  <c r="AQ98" i="21" l="1"/>
  <c r="AP218" i="23"/>
  <c r="AP336" i="22"/>
  <c r="AR97" i="21"/>
  <c r="AQ217" i="23"/>
  <c r="AQ335" i="22"/>
  <c r="AQ34" i="23" l="1"/>
  <c r="AQ65" i="22"/>
  <c r="AQ475" i="21"/>
  <c r="AR474" i="21"/>
  <c r="AR33" i="23"/>
  <c r="AR64" i="22"/>
  <c r="AR98" i="21" l="1"/>
  <c r="AQ218" i="23"/>
  <c r="AQ336" i="22"/>
  <c r="AS97" i="21"/>
  <c r="AR217" i="23"/>
  <c r="AR335" i="22"/>
  <c r="AR475" i="21" l="1"/>
  <c r="AR65" i="22"/>
  <c r="AR34" i="23"/>
  <c r="AS474" i="21"/>
  <c r="AS33" i="23"/>
  <c r="AS64" i="22"/>
  <c r="AR218" i="23" l="1"/>
  <c r="AR336" i="22"/>
  <c r="AS98" i="21"/>
  <c r="AT97" i="21"/>
  <c r="AS217" i="23"/>
  <c r="AS335" i="22"/>
  <c r="AS65" i="22" l="1"/>
  <c r="AS475" i="21"/>
  <c r="AS34" i="23"/>
  <c r="AT474" i="21"/>
  <c r="AT33" i="23"/>
  <c r="AT64" i="22"/>
  <c r="AT98" i="21" l="1"/>
  <c r="AS336" i="22"/>
  <c r="AS218" i="23"/>
  <c r="AU97" i="21"/>
  <c r="AT217" i="23"/>
  <c r="AT335" i="22"/>
  <c r="AT475" i="21" l="1"/>
  <c r="AT34" i="23"/>
  <c r="AT65" i="22"/>
  <c r="AU474" i="21"/>
  <c r="AU33" i="23"/>
  <c r="AU64" i="22"/>
  <c r="AT218" i="23" l="1"/>
  <c r="AT336" i="22"/>
  <c r="AU98" i="21"/>
  <c r="AV97" i="21"/>
  <c r="AU217" i="23"/>
  <c r="AU335" i="22"/>
  <c r="AU34" i="23" l="1"/>
  <c r="AU65" i="22"/>
  <c r="AU475" i="21"/>
  <c r="AV474" i="21"/>
  <c r="AV33" i="23"/>
  <c r="AV64" i="22"/>
  <c r="AU336" i="22" l="1"/>
  <c r="AV98" i="21"/>
  <c r="AU218" i="23"/>
  <c r="AW97" i="21"/>
  <c r="AV217" i="23"/>
  <c r="AV335" i="22"/>
  <c r="AV475" i="21" l="1"/>
  <c r="AV34" i="23"/>
  <c r="AV65" i="22"/>
  <c r="AW474" i="21"/>
  <c r="AW33" i="23"/>
  <c r="AW64" i="22"/>
  <c r="AV218" i="23" l="1"/>
  <c r="AW98" i="21"/>
  <c r="AV336" i="22"/>
  <c r="AX97" i="21"/>
  <c r="AW217" i="23"/>
  <c r="AW335" i="22"/>
  <c r="AW475" i="21" l="1"/>
  <c r="AW34" i="23"/>
  <c r="AW65" i="22"/>
  <c r="AX474" i="21"/>
  <c r="AX33" i="23"/>
  <c r="AX64" i="22"/>
  <c r="AX98" i="21" l="1"/>
  <c r="AW218" i="23"/>
  <c r="AW336" i="22"/>
  <c r="AY97" i="21"/>
  <c r="AX217" i="23"/>
  <c r="AX335" i="22"/>
  <c r="AX34" i="23" l="1"/>
  <c r="AX65" i="22"/>
  <c r="AX475" i="21"/>
  <c r="AY474" i="21"/>
  <c r="AY33" i="23"/>
  <c r="AY64" i="22"/>
  <c r="AY98" i="21" l="1"/>
  <c r="AX218" i="23"/>
  <c r="AX336" i="22"/>
  <c r="AZ97" i="21"/>
  <c r="AY217" i="23"/>
  <c r="AY335" i="22"/>
  <c r="AY34" i="23" l="1"/>
  <c r="AY475" i="21"/>
  <c r="AY65" i="22"/>
  <c r="AZ474" i="21"/>
  <c r="AZ33" i="23"/>
  <c r="AZ64" i="22"/>
  <c r="AY218" i="23" l="1"/>
  <c r="AY336" i="22"/>
  <c r="AZ98" i="21"/>
  <c r="BA97" i="21"/>
  <c r="AZ217" i="23"/>
  <c r="AZ335" i="22"/>
  <c r="AZ65" i="22" l="1"/>
  <c r="AZ34" i="23"/>
  <c r="AZ475" i="21"/>
  <c r="BA474" i="21"/>
  <c r="BA33" i="23"/>
  <c r="BA64" i="22"/>
  <c r="BA98" i="21" l="1"/>
  <c r="AZ218" i="23"/>
  <c r="AZ336" i="22"/>
  <c r="BB97" i="21"/>
  <c r="BA217" i="23"/>
  <c r="BA335" i="22"/>
  <c r="BA34" i="23" l="1"/>
  <c r="BA65" i="22"/>
  <c r="BA475" i="21"/>
  <c r="BB474" i="21"/>
  <c r="BB33" i="23"/>
  <c r="BB64" i="22"/>
  <c r="BA218" i="23" l="1"/>
  <c r="BA336" i="22"/>
  <c r="BB98" i="21"/>
  <c r="BC97" i="21"/>
  <c r="BB217" i="23"/>
  <c r="BB335" i="22"/>
  <c r="BB34" i="23" l="1"/>
  <c r="BB65" i="22"/>
  <c r="BB475" i="21"/>
  <c r="BC474" i="21"/>
  <c r="BC33" i="23"/>
  <c r="BC64" i="22"/>
  <c r="BB336" i="22" l="1"/>
  <c r="BC98" i="21"/>
  <c r="BB218" i="23"/>
  <c r="BD97" i="21"/>
  <c r="BC217" i="23"/>
  <c r="BC335" i="22"/>
  <c r="BC34" i="23" l="1"/>
  <c r="BC475" i="21"/>
  <c r="BC65" i="22"/>
  <c r="BD474" i="21"/>
  <c r="BD33" i="23"/>
  <c r="BD64" i="22"/>
  <c r="BD98" i="21" l="1"/>
  <c r="BC218" i="23"/>
  <c r="BC336" i="22"/>
  <c r="BE97" i="21"/>
  <c r="BD217" i="23"/>
  <c r="BD335" i="22"/>
  <c r="BD34" i="23" l="1"/>
  <c r="BD65" i="22"/>
  <c r="BD475" i="21"/>
  <c r="BE474" i="21"/>
  <c r="BE33" i="23"/>
  <c r="BE64" i="22"/>
  <c r="BE98" i="21" l="1"/>
  <c r="BD218" i="23"/>
  <c r="BD336" i="22"/>
  <c r="BF97" i="21"/>
  <c r="BE217" i="23"/>
  <c r="BE335" i="22"/>
  <c r="BE475" i="21" l="1"/>
  <c r="BE34" i="23"/>
  <c r="BE65" i="22"/>
  <c r="BF474" i="21"/>
  <c r="BF33" i="23"/>
  <c r="BF64" i="22"/>
  <c r="BE336" i="22" l="1"/>
  <c r="BE218" i="23"/>
  <c r="BF98" i="21"/>
  <c r="BG97" i="21"/>
  <c r="BF217" i="23"/>
  <c r="BF335" i="22"/>
  <c r="BF34" i="23" l="1"/>
  <c r="BF65" i="22"/>
  <c r="BF475" i="21"/>
  <c r="BG474" i="21"/>
  <c r="BG33" i="23"/>
  <c r="BG64" i="22"/>
  <c r="BG98" i="21" l="1"/>
  <c r="BF218" i="23"/>
  <c r="BF336" i="22"/>
  <c r="BH97" i="21"/>
  <c r="BG217" i="23"/>
  <c r="BG335" i="22"/>
  <c r="BG475" i="21" l="1"/>
  <c r="BG34" i="23"/>
  <c r="BG65" i="22"/>
  <c r="BH474" i="21"/>
  <c r="BH33" i="23"/>
  <c r="BH64" i="22"/>
  <c r="BG218" i="23" l="1"/>
  <c r="BG336" i="22"/>
  <c r="BH98" i="21"/>
  <c r="BI97" i="21"/>
  <c r="BH217" i="23"/>
  <c r="BH335" i="22"/>
  <c r="BH34" i="23" l="1"/>
  <c r="BH65" i="22"/>
  <c r="BH475" i="21"/>
  <c r="BI474" i="21"/>
  <c r="BI33" i="23"/>
  <c r="BI64" i="22"/>
  <c r="BI98" i="21" l="1"/>
  <c r="BH218" i="23"/>
  <c r="BH336" i="22"/>
  <c r="BJ97" i="21"/>
  <c r="BI217" i="23"/>
  <c r="BI335" i="22"/>
  <c r="BI34" i="23" l="1"/>
  <c r="BI65" i="22"/>
  <c r="BI475" i="21"/>
  <c r="BJ474" i="21"/>
  <c r="BJ33" i="23"/>
  <c r="BJ64" i="22"/>
  <c r="BJ98" i="21" l="1"/>
  <c r="BI336" i="22"/>
  <c r="BI218" i="23"/>
  <c r="BK97" i="21"/>
  <c r="BJ217" i="23"/>
  <c r="BJ335" i="22"/>
  <c r="BJ65" i="22" l="1"/>
  <c r="BJ34" i="23"/>
  <c r="BJ475" i="21"/>
  <c r="BK474" i="21"/>
  <c r="BK33" i="23"/>
  <c r="BK64" i="22"/>
  <c r="BK98" i="21" l="1"/>
  <c r="BJ218" i="23"/>
  <c r="BJ336" i="22"/>
  <c r="BL97" i="21"/>
  <c r="BK217" i="23"/>
  <c r="BK335" i="22"/>
  <c r="BK34" i="23" l="1"/>
  <c r="BK65" i="22"/>
  <c r="BK475" i="21"/>
  <c r="BL474" i="21"/>
  <c r="BL33" i="23"/>
  <c r="BL64" i="22"/>
  <c r="BL98" i="21" l="1"/>
  <c r="BK218" i="23"/>
  <c r="BK336" i="22"/>
  <c r="BM97" i="21"/>
  <c r="BL217" i="23"/>
  <c r="BL335" i="22"/>
  <c r="BL65" i="22" l="1"/>
  <c r="BL475" i="21"/>
  <c r="BL34" i="23"/>
  <c r="BM474" i="21"/>
  <c r="BM33" i="23"/>
  <c r="BM64" i="22"/>
  <c r="BL218" i="23" l="1"/>
  <c r="BL336" i="22"/>
  <c r="BM98" i="21"/>
  <c r="BN97" i="21"/>
  <c r="BM217" i="23"/>
  <c r="BM335" i="22"/>
  <c r="BM65" i="22" l="1"/>
  <c r="BM475" i="21"/>
  <c r="BM34" i="23"/>
  <c r="BN474" i="21"/>
  <c r="BN33" i="23"/>
  <c r="BN64" i="22"/>
  <c r="BM336" i="22" l="1"/>
  <c r="BN98" i="21"/>
  <c r="BM218" i="23"/>
  <c r="BO97" i="21"/>
  <c r="BN217" i="23"/>
  <c r="BN335" i="22"/>
  <c r="BN34" i="23" l="1"/>
  <c r="BN65" i="22"/>
  <c r="BN475" i="21"/>
  <c r="BO474" i="21"/>
  <c r="BO33" i="23"/>
  <c r="BO64" i="22"/>
  <c r="BO98" i="21" l="1"/>
  <c r="BN218" i="23"/>
  <c r="BN336" i="22"/>
  <c r="BP97" i="21"/>
  <c r="BO217" i="23"/>
  <c r="BO335" i="22"/>
  <c r="BO34" i="23" l="1"/>
  <c r="BO65" i="22"/>
  <c r="BO475" i="21"/>
  <c r="BP474" i="21"/>
  <c r="BP33" i="23"/>
  <c r="BP64" i="22"/>
  <c r="BO218" i="23" l="1"/>
  <c r="BO336" i="22"/>
  <c r="BP98" i="21"/>
  <c r="BQ97" i="21"/>
  <c r="BP217" i="23"/>
  <c r="BP335" i="22"/>
  <c r="BP65" i="22" l="1"/>
  <c r="BP34" i="23"/>
  <c r="BP475" i="21"/>
  <c r="BQ474" i="21"/>
  <c r="BQ33" i="23"/>
  <c r="BQ64" i="22"/>
  <c r="BP218" i="23" l="1"/>
  <c r="BP336" i="22"/>
  <c r="BQ98" i="21"/>
  <c r="BR97" i="21"/>
  <c r="BQ217" i="23"/>
  <c r="BQ335" i="22"/>
  <c r="BQ475" i="21" l="1"/>
  <c r="BQ65" i="22"/>
  <c r="BQ34" i="23"/>
  <c r="BR474" i="21"/>
  <c r="BR33" i="23"/>
  <c r="BR64" i="22"/>
  <c r="BR98" i="21" l="1"/>
  <c r="BQ218" i="23"/>
  <c r="BQ336" i="22"/>
  <c r="BS97" i="21"/>
  <c r="BR217" i="23"/>
  <c r="BR335" i="22"/>
  <c r="BR34" i="23" l="1"/>
  <c r="BR475" i="21"/>
  <c r="BR65" i="22"/>
  <c r="BS474" i="21"/>
  <c r="BS33" i="23"/>
  <c r="BS64" i="22"/>
  <c r="BR218" i="23" l="1"/>
  <c r="BS98" i="21"/>
  <c r="BR336" i="22"/>
  <c r="BT97" i="21"/>
  <c r="BS217" i="23"/>
  <c r="BS335" i="22"/>
  <c r="BS475" i="21" l="1"/>
  <c r="BS34" i="23"/>
  <c r="BS65" i="22"/>
  <c r="BT474" i="21"/>
  <c r="BT33" i="23"/>
  <c r="BT64" i="22"/>
  <c r="BS218" i="23" l="1"/>
  <c r="BT98" i="21"/>
  <c r="BS336" i="22"/>
  <c r="BU97" i="21"/>
  <c r="BT217" i="23"/>
  <c r="BT335" i="22"/>
  <c r="BT475" i="21" l="1"/>
  <c r="BT65" i="22"/>
  <c r="BT34" i="23"/>
  <c r="BU474" i="21"/>
  <c r="BU33" i="23"/>
  <c r="BU64" i="22"/>
  <c r="W474" i="21"/>
  <c r="BT336" i="22" l="1"/>
  <c r="BU98" i="21"/>
  <c r="BT218" i="23"/>
  <c r="BU217" i="23"/>
  <c r="BU335" i="22"/>
  <c r="W217" i="23"/>
  <c r="W335" i="22"/>
  <c r="W200" i="24" l="1"/>
  <c r="BU475" i="21"/>
  <c r="BU65" i="22"/>
  <c r="BU34" i="23"/>
  <c r="W475" i="21"/>
  <c r="BU218" i="23" l="1"/>
  <c r="BU336" i="22"/>
  <c r="W218" i="23"/>
  <c r="W336" i="22"/>
  <c r="W201" i="24" l="1"/>
  <c r="Z3" i="24" l="1"/>
  <c r="Z4" i="24" l="1"/>
  <c r="Z2" i="24" s="1"/>
  <c r="Z123" i="24" l="1"/>
  <c r="Z201" i="24"/>
  <c r="Z31" i="24"/>
  <c r="W31" i="24" s="1"/>
  <c r="Z13" i="24"/>
  <c r="W13" i="24" s="1"/>
  <c r="Z157" i="24"/>
  <c r="Z26" i="24"/>
  <c r="W26" i="24" s="1"/>
  <c r="Z23" i="24"/>
  <c r="W23" i="24" s="1"/>
  <c r="Z28" i="24"/>
  <c r="W28" i="24" s="1"/>
  <c r="Z27" i="24"/>
  <c r="W27" i="24" s="1"/>
  <c r="Z200" i="24"/>
  <c r="Z25" i="24"/>
  <c r="W25" i="24" s="1"/>
  <c r="Z197" i="24"/>
  <c r="Z160" i="24"/>
  <c r="Z122" i="24"/>
  <c r="Z15" i="24"/>
  <c r="W15" i="24" s="1"/>
  <c r="Z11" i="24"/>
  <c r="W11" i="24" s="1"/>
  <c r="Z17" i="24"/>
  <c r="W17" i="24" s="1"/>
  <c r="Z125" i="24"/>
  <c r="Z16" i="24"/>
  <c r="W16" i="24" s="1"/>
  <c r="Z30" i="24"/>
  <c r="W30" i="24" s="1"/>
  <c r="Z12" i="24"/>
  <c r="W12" i="24" s="1"/>
  <c r="Z126" i="24"/>
  <c r="Z33" i="24"/>
  <c r="W33" i="24" s="1"/>
  <c r="Z22" i="24"/>
  <c r="W22" i="24" s="1"/>
  <c r="Z159" i="24"/>
  <c r="Z14" i="24"/>
  <c r="W14" i="24" s="1"/>
  <c r="Z124" i="24"/>
  <c r="Z29" i="24"/>
  <c r="W29" i="24" s="1"/>
  <c r="Z158" i="24"/>
  <c r="Z18" i="24"/>
  <c r="W18" i="24" s="1"/>
  <c r="Z88" i="24"/>
  <c r="Z32" i="24"/>
  <c r="W32" i="24" s="1"/>
  <c r="Z24" i="24"/>
  <c r="W24" i="24" s="1"/>
  <c r="Z142" i="24"/>
  <c r="Z186" i="24"/>
  <c r="AA3" i="24"/>
  <c r="AA4" i="24" s="1"/>
  <c r="AB3" i="24" s="1"/>
  <c r="AB4" i="24" s="1"/>
  <c r="AA2" i="24"/>
  <c r="Z20" i="24" l="1"/>
  <c r="W20" i="24" s="1"/>
  <c r="Z9" i="24"/>
  <c r="AA200" i="24"/>
  <c r="AA201" i="24"/>
  <c r="AA197" i="24"/>
  <c r="AA186" i="24"/>
  <c r="AA160" i="24"/>
  <c r="AA159" i="24"/>
  <c r="AA158" i="24"/>
  <c r="AA157" i="24"/>
  <c r="AA153" i="24"/>
  <c r="AA150" i="24"/>
  <c r="AA151" i="24"/>
  <c r="AA31" i="24"/>
  <c r="AA27" i="24"/>
  <c r="AA16" i="24"/>
  <c r="AA88" i="24"/>
  <c r="AA30" i="24"/>
  <c r="AA142" i="24"/>
  <c r="AA126" i="24"/>
  <c r="AA122" i="24"/>
  <c r="AA117" i="24"/>
  <c r="AA123" i="24"/>
  <c r="AA125" i="24"/>
  <c r="AA124" i="24"/>
  <c r="Z8" i="24"/>
  <c r="W9" i="24"/>
  <c r="AB2" i="24"/>
  <c r="AC3" i="24"/>
  <c r="AC4" i="24" s="1"/>
  <c r="AB197" i="24" l="1"/>
  <c r="AB201" i="24"/>
  <c r="AB200" i="24"/>
  <c r="AB186" i="24"/>
  <c r="AB159" i="24"/>
  <c r="AB158" i="24"/>
  <c r="AB157" i="24"/>
  <c r="AB160" i="24"/>
  <c r="AB153" i="24"/>
  <c r="AB151" i="24"/>
  <c r="AB150" i="24"/>
  <c r="AB142" i="24"/>
  <c r="AB124" i="24"/>
  <c r="AB122" i="24"/>
  <c r="AB126" i="24"/>
  <c r="AB117" i="24"/>
  <c r="AB125" i="24"/>
  <c r="AB123" i="24"/>
  <c r="AB88" i="24"/>
  <c r="AB16" i="24"/>
  <c r="AB27" i="24"/>
  <c r="AB30" i="24"/>
  <c r="AB31" i="24"/>
  <c r="AC2" i="24"/>
  <c r="AD3" i="24"/>
  <c r="AD4" i="24" s="1"/>
  <c r="AC201" i="24" l="1"/>
  <c r="AC197" i="24"/>
  <c r="AC200" i="24"/>
  <c r="AC186" i="24"/>
  <c r="AC158" i="24"/>
  <c r="AC157" i="24"/>
  <c r="AC159" i="24"/>
  <c r="AC160" i="24"/>
  <c r="AC153" i="24"/>
  <c r="AC142" i="24"/>
  <c r="AC123" i="24"/>
  <c r="AC126" i="24"/>
  <c r="AC125" i="24"/>
  <c r="AC117" i="24"/>
  <c r="AC124" i="24"/>
  <c r="AC122" i="24"/>
  <c r="AC88" i="24"/>
  <c r="AC27" i="24"/>
  <c r="AC30" i="24"/>
  <c r="AC31" i="24"/>
  <c r="AC16" i="24"/>
  <c r="AD2" i="24"/>
  <c r="AD152" i="24" s="1"/>
  <c r="AE3" i="24"/>
  <c r="AE4" i="24" s="1"/>
  <c r="AD199" i="24" l="1"/>
  <c r="AD192" i="24"/>
  <c r="AD196" i="24"/>
  <c r="AD194" i="24"/>
  <c r="AD201" i="24"/>
  <c r="AD193" i="24"/>
  <c r="AD198" i="24"/>
  <c r="AD200" i="24"/>
  <c r="AD203" i="24"/>
  <c r="AD195" i="24"/>
  <c r="AD197" i="24"/>
  <c r="AD202" i="24"/>
  <c r="AD184" i="24"/>
  <c r="AD186" i="24"/>
  <c r="AD188" i="24"/>
  <c r="AD183" i="24"/>
  <c r="AD187" i="24"/>
  <c r="AD182" i="24"/>
  <c r="AD185" i="24"/>
  <c r="AD174" i="24"/>
  <c r="AD181" i="24"/>
  <c r="AD155" i="24"/>
  <c r="AD162" i="24"/>
  <c r="AD144" i="24"/>
  <c r="AD147" i="24"/>
  <c r="AD168" i="24"/>
  <c r="AD167" i="24"/>
  <c r="AD166" i="24"/>
  <c r="AD172" i="24"/>
  <c r="AD165" i="24"/>
  <c r="AD173" i="24"/>
  <c r="AD164" i="24"/>
  <c r="AD170" i="24"/>
  <c r="AD169" i="24"/>
  <c r="AD157" i="24"/>
  <c r="AD159" i="24"/>
  <c r="AD158" i="24"/>
  <c r="AD161" i="24"/>
  <c r="AD160" i="24"/>
  <c r="AD153" i="24"/>
  <c r="AD154" i="24"/>
  <c r="AD146" i="24"/>
  <c r="AD151" i="24"/>
  <c r="AD150" i="24"/>
  <c r="AD138" i="24"/>
  <c r="AD143" i="24"/>
  <c r="AD142" i="24"/>
  <c r="AD132" i="24"/>
  <c r="AD131" i="24"/>
  <c r="AD130" i="24"/>
  <c r="AD119" i="24"/>
  <c r="AD128" i="24"/>
  <c r="AD137" i="24"/>
  <c r="AD126" i="24"/>
  <c r="AD135" i="24"/>
  <c r="AD125" i="24"/>
  <c r="AD134" i="24"/>
  <c r="AD124" i="24"/>
  <c r="AD115" i="24"/>
  <c r="AD106" i="24"/>
  <c r="AD117" i="24"/>
  <c r="AD112" i="24"/>
  <c r="AD113" i="24"/>
  <c r="AD109" i="24"/>
  <c r="AD118" i="24"/>
  <c r="AD105" i="24"/>
  <c r="AD116" i="24"/>
  <c r="AD133" i="24"/>
  <c r="AD110" i="24"/>
  <c r="AD104" i="24"/>
  <c r="AD122" i="24"/>
  <c r="AD121" i="24"/>
  <c r="AD108" i="24"/>
  <c r="AD123" i="24"/>
  <c r="AD103" i="24"/>
  <c r="AD111" i="24"/>
  <c r="AD107" i="24"/>
  <c r="AD100" i="24"/>
  <c r="AD99" i="24"/>
  <c r="AD39" i="24"/>
  <c r="AD91" i="24"/>
  <c r="AD79" i="24"/>
  <c r="AD67" i="24"/>
  <c r="AD89" i="24"/>
  <c r="AD75" i="24"/>
  <c r="AD66" i="24"/>
  <c r="AD88" i="24"/>
  <c r="AD73" i="24"/>
  <c r="AD65" i="24"/>
  <c r="AD86" i="24"/>
  <c r="AD72" i="24"/>
  <c r="AD64" i="24"/>
  <c r="AD95" i="24"/>
  <c r="AD85" i="24"/>
  <c r="AD71" i="24"/>
  <c r="AD94" i="24"/>
  <c r="AD83" i="24"/>
  <c r="AD70" i="24"/>
  <c r="AD62" i="24"/>
  <c r="AD93" i="24"/>
  <c r="AD50" i="24"/>
  <c r="AD40" i="24"/>
  <c r="AD80" i="24"/>
  <c r="AD61" i="24"/>
  <c r="AD58" i="24"/>
  <c r="AD49" i="24"/>
  <c r="AD82" i="24"/>
  <c r="AD63" i="24"/>
  <c r="AD57" i="24"/>
  <c r="AD48" i="24"/>
  <c r="AD69" i="24"/>
  <c r="AD54" i="24"/>
  <c r="AD45" i="24"/>
  <c r="AD53" i="24"/>
  <c r="AD44" i="24"/>
  <c r="AD43" i="24"/>
  <c r="AD51" i="24"/>
  <c r="AD55" i="24"/>
  <c r="AD68" i="24"/>
  <c r="AD42" i="24"/>
  <c r="AD92" i="24"/>
  <c r="AD46" i="24"/>
  <c r="AD52" i="24"/>
  <c r="AD11" i="24"/>
  <c r="AD12" i="24"/>
  <c r="AD13" i="24"/>
  <c r="AD14" i="24"/>
  <c r="AD15" i="24"/>
  <c r="AD16" i="24"/>
  <c r="AD17" i="24"/>
  <c r="AD18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E2" i="24"/>
  <c r="AE152" i="24" s="1"/>
  <c r="AF3" i="24"/>
  <c r="AF4" i="24" s="1"/>
  <c r="AD190" i="24" l="1"/>
  <c r="AD179" i="24"/>
  <c r="AE196" i="24"/>
  <c r="AE201" i="24"/>
  <c r="AE193" i="24"/>
  <c r="AE198" i="24"/>
  <c r="AE197" i="24"/>
  <c r="AE203" i="24"/>
  <c r="AE195" i="24"/>
  <c r="AE200" i="24"/>
  <c r="AE192" i="24"/>
  <c r="AE202" i="24"/>
  <c r="AE194" i="24"/>
  <c r="AE199" i="24"/>
  <c r="AE184" i="24"/>
  <c r="AE182" i="24"/>
  <c r="AE186" i="24"/>
  <c r="AE187" i="24"/>
  <c r="AE188" i="24"/>
  <c r="AE183" i="24"/>
  <c r="AE185" i="24"/>
  <c r="AE174" i="24"/>
  <c r="AE181" i="24"/>
  <c r="AE155" i="24"/>
  <c r="AE162" i="24"/>
  <c r="AE144" i="24"/>
  <c r="AE147" i="24"/>
  <c r="AE167" i="24"/>
  <c r="AE166" i="24"/>
  <c r="AE165" i="24"/>
  <c r="AE170" i="24"/>
  <c r="AE173" i="24"/>
  <c r="AE164" i="24"/>
  <c r="AE172" i="24"/>
  <c r="AE169" i="24"/>
  <c r="AE168" i="24"/>
  <c r="AE157" i="24"/>
  <c r="AE161" i="24"/>
  <c r="AE160" i="24"/>
  <c r="AE159" i="24"/>
  <c r="AE158" i="24"/>
  <c r="AE153" i="24"/>
  <c r="AE154" i="24"/>
  <c r="AE146" i="24"/>
  <c r="AE151" i="24"/>
  <c r="AE150" i="24"/>
  <c r="AE138" i="24"/>
  <c r="AE143" i="24"/>
  <c r="AE142" i="24"/>
  <c r="AE131" i="24"/>
  <c r="AE130" i="24"/>
  <c r="AE128" i="24"/>
  <c r="AE137" i="24"/>
  <c r="AE126" i="24"/>
  <c r="AE135" i="24"/>
  <c r="AE125" i="24"/>
  <c r="AE134" i="24"/>
  <c r="AE124" i="24"/>
  <c r="AE133" i="24"/>
  <c r="AE123" i="24"/>
  <c r="AE113" i="24"/>
  <c r="AE109" i="24"/>
  <c r="AE118" i="24"/>
  <c r="AE105" i="24"/>
  <c r="AE108" i="24"/>
  <c r="AE110" i="24"/>
  <c r="AE106" i="24"/>
  <c r="AE104" i="24"/>
  <c r="AE115" i="24"/>
  <c r="AE103" i="24"/>
  <c r="AE112" i="24"/>
  <c r="AE117" i="24"/>
  <c r="AE111" i="24"/>
  <c r="AE107" i="24"/>
  <c r="AE132" i="24"/>
  <c r="AE122" i="24"/>
  <c r="AE121" i="24"/>
  <c r="AE119" i="24"/>
  <c r="AE116" i="24"/>
  <c r="AE100" i="24"/>
  <c r="AE99" i="24"/>
  <c r="AD96" i="24"/>
  <c r="AD171" i="24"/>
  <c r="AD90" i="24"/>
  <c r="AD87" i="24"/>
  <c r="AD84" i="24"/>
  <c r="AD76" i="24"/>
  <c r="AD81" i="24"/>
  <c r="AE39" i="24"/>
  <c r="AE89" i="24"/>
  <c r="AE75" i="24"/>
  <c r="AE66" i="24"/>
  <c r="AE88" i="24"/>
  <c r="AE73" i="24"/>
  <c r="AE65" i="24"/>
  <c r="AE86" i="24"/>
  <c r="AE72" i="24"/>
  <c r="AE64" i="24"/>
  <c r="AE95" i="24"/>
  <c r="AE85" i="24"/>
  <c r="AE71" i="24"/>
  <c r="AE63" i="24"/>
  <c r="AE94" i="24"/>
  <c r="AE83" i="24"/>
  <c r="AE70" i="24"/>
  <c r="AE93" i="24"/>
  <c r="AE82" i="24"/>
  <c r="AE69" i="24"/>
  <c r="AE61" i="24"/>
  <c r="AE80" i="24"/>
  <c r="AE58" i="24"/>
  <c r="AE49" i="24"/>
  <c r="AE67" i="24"/>
  <c r="AE57" i="24"/>
  <c r="AE48" i="24"/>
  <c r="AE68" i="24"/>
  <c r="AE55" i="24"/>
  <c r="AE46" i="24"/>
  <c r="AE53" i="24"/>
  <c r="AE44" i="24"/>
  <c r="AE92" i="24"/>
  <c r="AE91" i="24"/>
  <c r="AE52" i="24"/>
  <c r="AE43" i="24"/>
  <c r="AE50" i="24"/>
  <c r="AE40" i="24"/>
  <c r="AE42" i="24"/>
  <c r="AE79" i="24"/>
  <c r="AE54" i="24"/>
  <c r="AE62" i="24"/>
  <c r="AE45" i="24"/>
  <c r="AE51" i="24"/>
  <c r="AD20" i="24"/>
  <c r="AE11" i="24"/>
  <c r="AE12" i="24"/>
  <c r="AE13" i="24"/>
  <c r="AE14" i="24"/>
  <c r="AE15" i="24"/>
  <c r="AE16" i="24"/>
  <c r="AE17" i="24"/>
  <c r="AE18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D9" i="24"/>
  <c r="AF2" i="24"/>
  <c r="AF152" i="24" s="1"/>
  <c r="AG3" i="24"/>
  <c r="AG4" i="24" s="1"/>
  <c r="AD178" i="24" l="1"/>
  <c r="AE190" i="24"/>
  <c r="AE179" i="24"/>
  <c r="AF201" i="24"/>
  <c r="AF193" i="24"/>
  <c r="AF202" i="24"/>
  <c r="AF194" i="24"/>
  <c r="AF196" i="24"/>
  <c r="AF198" i="24"/>
  <c r="AF203" i="24"/>
  <c r="AF195" i="24"/>
  <c r="AF200" i="24"/>
  <c r="AF192" i="24"/>
  <c r="AF197" i="24"/>
  <c r="AF199" i="24"/>
  <c r="AF186" i="24"/>
  <c r="AF184" i="24"/>
  <c r="AF188" i="24"/>
  <c r="AF183" i="24"/>
  <c r="AF185" i="24"/>
  <c r="AF187" i="24"/>
  <c r="AF182" i="24"/>
  <c r="AF174" i="24"/>
  <c r="AF181" i="24"/>
  <c r="AF155" i="24"/>
  <c r="AF162" i="24"/>
  <c r="AF144" i="24"/>
  <c r="AF147" i="24"/>
  <c r="AF166" i="24"/>
  <c r="AF169" i="24"/>
  <c r="AF165" i="24"/>
  <c r="AF173" i="24"/>
  <c r="AF164" i="24"/>
  <c r="AF172" i="24"/>
  <c r="AF170" i="24"/>
  <c r="AF168" i="24"/>
  <c r="AF167" i="24"/>
  <c r="AF161" i="24"/>
  <c r="AF157" i="24"/>
  <c r="AF160" i="24"/>
  <c r="AF159" i="24"/>
  <c r="AF158" i="24"/>
  <c r="AF153" i="24"/>
  <c r="AF154" i="24"/>
  <c r="AF146" i="24"/>
  <c r="AF151" i="24"/>
  <c r="AF150" i="24"/>
  <c r="AF138" i="24"/>
  <c r="AF143" i="24"/>
  <c r="AF142" i="24"/>
  <c r="AD8" i="24"/>
  <c r="AF130" i="24"/>
  <c r="AF128" i="24"/>
  <c r="AF137" i="24"/>
  <c r="AF126" i="24"/>
  <c r="AF135" i="24"/>
  <c r="AF125" i="24"/>
  <c r="AF134" i="24"/>
  <c r="AF124" i="24"/>
  <c r="AF133" i="24"/>
  <c r="AF123" i="24"/>
  <c r="AF132" i="24"/>
  <c r="AF122" i="24"/>
  <c r="AF112" i="24"/>
  <c r="AF118" i="24"/>
  <c r="AF113" i="24"/>
  <c r="AF105" i="24"/>
  <c r="AF131" i="24"/>
  <c r="AF110" i="24"/>
  <c r="AF106" i="24"/>
  <c r="AF104" i="24"/>
  <c r="AF115" i="24"/>
  <c r="AF103" i="24"/>
  <c r="AF117" i="24"/>
  <c r="AF111" i="24"/>
  <c r="AF107" i="24"/>
  <c r="AF109" i="24"/>
  <c r="AF121" i="24"/>
  <c r="AF119" i="24"/>
  <c r="AF116" i="24"/>
  <c r="AF108" i="24"/>
  <c r="AF100" i="24"/>
  <c r="AF99" i="24"/>
  <c r="AE171" i="24"/>
  <c r="AE90" i="24"/>
  <c r="AE87" i="24"/>
  <c r="AE96" i="24"/>
  <c r="AE84" i="24"/>
  <c r="AF39" i="24"/>
  <c r="AF88" i="24"/>
  <c r="AF73" i="24"/>
  <c r="AF65" i="24"/>
  <c r="AF86" i="24"/>
  <c r="AF72" i="24"/>
  <c r="AF64" i="24"/>
  <c r="AF95" i="24"/>
  <c r="AF85" i="24"/>
  <c r="AF71" i="24"/>
  <c r="AF94" i="24"/>
  <c r="AF83" i="24"/>
  <c r="AF70" i="24"/>
  <c r="AF93" i="24"/>
  <c r="AF82" i="24"/>
  <c r="AF69" i="24"/>
  <c r="AF92" i="24"/>
  <c r="AF80" i="24"/>
  <c r="AF68" i="24"/>
  <c r="AF67" i="24"/>
  <c r="AF61" i="24"/>
  <c r="AF57" i="24"/>
  <c r="AF48" i="24"/>
  <c r="AF63" i="24"/>
  <c r="AF55" i="24"/>
  <c r="AF46" i="24"/>
  <c r="AF89" i="24"/>
  <c r="AF62" i="24"/>
  <c r="AF54" i="24"/>
  <c r="AF45" i="24"/>
  <c r="AF91" i="24"/>
  <c r="AF52" i="24"/>
  <c r="AF43" i="24"/>
  <c r="AF75" i="24"/>
  <c r="AF51" i="24"/>
  <c r="AF42" i="24"/>
  <c r="AF79" i="24"/>
  <c r="AF49" i="24"/>
  <c r="AF53" i="24"/>
  <c r="AF40" i="24"/>
  <c r="AF44" i="24"/>
  <c r="AF66" i="24"/>
  <c r="AF58" i="24"/>
  <c r="AF50" i="24"/>
  <c r="AE81" i="24"/>
  <c r="AE76" i="24"/>
  <c r="AE20" i="24"/>
  <c r="AF13" i="24"/>
  <c r="AF16" i="24"/>
  <c r="AF17" i="24"/>
  <c r="AF18" i="24"/>
  <c r="AF22" i="24"/>
  <c r="AF23" i="24"/>
  <c r="AF24" i="24"/>
  <c r="AF14" i="24"/>
  <c r="AF15" i="24"/>
  <c r="AF11" i="24"/>
  <c r="AF12" i="24"/>
  <c r="AF25" i="24"/>
  <c r="AF26" i="24"/>
  <c r="AF27" i="24"/>
  <c r="AF28" i="24"/>
  <c r="AF29" i="24"/>
  <c r="AF32" i="24"/>
  <c r="AF30" i="24"/>
  <c r="AF31" i="24"/>
  <c r="AF33" i="24"/>
  <c r="AE9" i="24"/>
  <c r="AG2" i="24"/>
  <c r="AG152" i="24" s="1"/>
  <c r="AH3" i="24"/>
  <c r="AH4" i="24" s="1"/>
  <c r="AE8" i="24" l="1"/>
  <c r="AE178" i="24"/>
  <c r="AF190" i="24"/>
  <c r="AF179" i="24"/>
  <c r="AG198" i="24"/>
  <c r="AG203" i="24"/>
  <c r="AG195" i="24"/>
  <c r="AG193" i="24"/>
  <c r="AG200" i="24"/>
  <c r="AG192" i="24"/>
  <c r="AG199" i="24"/>
  <c r="AG197" i="24"/>
  <c r="AG202" i="24"/>
  <c r="AG194" i="24"/>
  <c r="AG196" i="24"/>
  <c r="AG201" i="24"/>
  <c r="AG188" i="24"/>
  <c r="AG183" i="24"/>
  <c r="AG185" i="24"/>
  <c r="AG187" i="24"/>
  <c r="AG182" i="24"/>
  <c r="AG186" i="24"/>
  <c r="AG184" i="24"/>
  <c r="AG174" i="24"/>
  <c r="AG181" i="24"/>
  <c r="AG155" i="24"/>
  <c r="AG162" i="24"/>
  <c r="AG144" i="24"/>
  <c r="AG147" i="24"/>
  <c r="AG165" i="24"/>
  <c r="AG173" i="24"/>
  <c r="AG164" i="24"/>
  <c r="AG172" i="24"/>
  <c r="AG170" i="24"/>
  <c r="AG169" i="24"/>
  <c r="AG168" i="24"/>
  <c r="AG167" i="24"/>
  <c r="AG166" i="24"/>
  <c r="AG159" i="24"/>
  <c r="AG161" i="24"/>
  <c r="AG160" i="24"/>
  <c r="AG157" i="24"/>
  <c r="AG158" i="24"/>
  <c r="AG153" i="24"/>
  <c r="AG154" i="24"/>
  <c r="AG146" i="24"/>
  <c r="AG151" i="24"/>
  <c r="AG150" i="24"/>
  <c r="AG138" i="24"/>
  <c r="AG143" i="24"/>
  <c r="AG142" i="24"/>
  <c r="AG128" i="24"/>
  <c r="AG137" i="24"/>
  <c r="AG126" i="24"/>
  <c r="AG135" i="24"/>
  <c r="AG125" i="24"/>
  <c r="AG134" i="24"/>
  <c r="AG124" i="24"/>
  <c r="AG133" i="24"/>
  <c r="AG123" i="24"/>
  <c r="AG132" i="24"/>
  <c r="AG122" i="24"/>
  <c r="AG131" i="24"/>
  <c r="AG121" i="24"/>
  <c r="AG111" i="24"/>
  <c r="AG110" i="24"/>
  <c r="AG106" i="24"/>
  <c r="AG104" i="24"/>
  <c r="AG118" i="24"/>
  <c r="AG113" i="24"/>
  <c r="AG115" i="24"/>
  <c r="AG103" i="24"/>
  <c r="AG107" i="24"/>
  <c r="AG119" i="24"/>
  <c r="AG116" i="24"/>
  <c r="AG105" i="24"/>
  <c r="AG130" i="24"/>
  <c r="AG108" i="24"/>
  <c r="AG109" i="24"/>
  <c r="AG117" i="24"/>
  <c r="AG112" i="24"/>
  <c r="AG100" i="24"/>
  <c r="AG99" i="24"/>
  <c r="AF81" i="24"/>
  <c r="AG39" i="24"/>
  <c r="AG86" i="24"/>
  <c r="AG72" i="24"/>
  <c r="AG64" i="24"/>
  <c r="AG95" i="24"/>
  <c r="AG85" i="24"/>
  <c r="AG71" i="24"/>
  <c r="AG63" i="24"/>
  <c r="AG94" i="24"/>
  <c r="AG83" i="24"/>
  <c r="AG70" i="24"/>
  <c r="AG93" i="24"/>
  <c r="AG82" i="24"/>
  <c r="AG69" i="24"/>
  <c r="AG92" i="24"/>
  <c r="AG80" i="24"/>
  <c r="AG68" i="24"/>
  <c r="AG91" i="24"/>
  <c r="AG79" i="24"/>
  <c r="AG67" i="24"/>
  <c r="AG55" i="24"/>
  <c r="AG46" i="24"/>
  <c r="AG88" i="24"/>
  <c r="AG62" i="24"/>
  <c r="AG54" i="24"/>
  <c r="AG45" i="24"/>
  <c r="AG73" i="24"/>
  <c r="AG89" i="24"/>
  <c r="AG53" i="24"/>
  <c r="AG44" i="24"/>
  <c r="AG75" i="24"/>
  <c r="AG51" i="24"/>
  <c r="AG42" i="24"/>
  <c r="AG65" i="24"/>
  <c r="AG50" i="24"/>
  <c r="AG40" i="24"/>
  <c r="AG66" i="24"/>
  <c r="AG49" i="24"/>
  <c r="AG43" i="24"/>
  <c r="AG48" i="24"/>
  <c r="AG52" i="24"/>
  <c r="AG61" i="24"/>
  <c r="AG58" i="24"/>
  <c r="AG57" i="24"/>
  <c r="AF76" i="24"/>
  <c r="AF96" i="24"/>
  <c r="AF90" i="24"/>
  <c r="AF87" i="24"/>
  <c r="AF84" i="24"/>
  <c r="AF171" i="24"/>
  <c r="AF20" i="24"/>
  <c r="AF9" i="24"/>
  <c r="AG11" i="24"/>
  <c r="AG12" i="24"/>
  <c r="AG13" i="24"/>
  <c r="AG14" i="24"/>
  <c r="AG15" i="24"/>
  <c r="AG16" i="24"/>
  <c r="AG17" i="24"/>
  <c r="AG18" i="24"/>
  <c r="AG22" i="24"/>
  <c r="AG23" i="24"/>
  <c r="AG24" i="24"/>
  <c r="AG25" i="24"/>
  <c r="AG26" i="24"/>
  <c r="AG30" i="24"/>
  <c r="AG31" i="24"/>
  <c r="AG33" i="24"/>
  <c r="AG32" i="24"/>
  <c r="AG27" i="24"/>
  <c r="AG29" i="24"/>
  <c r="AG28" i="24"/>
  <c r="AH2" i="24"/>
  <c r="AH152" i="24" s="1"/>
  <c r="AI3" i="24"/>
  <c r="AI4" i="24" s="1"/>
  <c r="AF178" i="24" l="1"/>
  <c r="AG190" i="24"/>
  <c r="AG179" i="24"/>
  <c r="AH203" i="24"/>
  <c r="AH195" i="24"/>
  <c r="AH196" i="24"/>
  <c r="AH200" i="24"/>
  <c r="AH192" i="24"/>
  <c r="AH197" i="24"/>
  <c r="AH202" i="24"/>
  <c r="AH194" i="24"/>
  <c r="AH199" i="24"/>
  <c r="AH201" i="24"/>
  <c r="AH193" i="24"/>
  <c r="AH198" i="24"/>
  <c r="AH188" i="24"/>
  <c r="AH183" i="24"/>
  <c r="AH185" i="24"/>
  <c r="AH187" i="24"/>
  <c r="AH182" i="24"/>
  <c r="AH184" i="24"/>
  <c r="AH186" i="24"/>
  <c r="AH174" i="24"/>
  <c r="AH181" i="24"/>
  <c r="AH155" i="24"/>
  <c r="AH162" i="24"/>
  <c r="AH144" i="24"/>
  <c r="AH147" i="24"/>
  <c r="AH173" i="24"/>
  <c r="AH164" i="24"/>
  <c r="AH172" i="24"/>
  <c r="AH167" i="24"/>
  <c r="AH170" i="24"/>
  <c r="AH169" i="24"/>
  <c r="AH168" i="24"/>
  <c r="AH166" i="24"/>
  <c r="AH165" i="24"/>
  <c r="AH161" i="24"/>
  <c r="AH160" i="24"/>
  <c r="AH159" i="24"/>
  <c r="AH158" i="24"/>
  <c r="AH157" i="24"/>
  <c r="AH153" i="24"/>
  <c r="AH154" i="24"/>
  <c r="AH146" i="24"/>
  <c r="AH151" i="24"/>
  <c r="AH150" i="24"/>
  <c r="AH138" i="24"/>
  <c r="AH143" i="24"/>
  <c r="AH142" i="24"/>
  <c r="AH137" i="24"/>
  <c r="AH126" i="24"/>
  <c r="AH135" i="24"/>
  <c r="AH125" i="24"/>
  <c r="AH134" i="24"/>
  <c r="AH124" i="24"/>
  <c r="AH133" i="24"/>
  <c r="AH123" i="24"/>
  <c r="AH132" i="24"/>
  <c r="AH122" i="24"/>
  <c r="AH131" i="24"/>
  <c r="AH130" i="24"/>
  <c r="AH119" i="24"/>
  <c r="AH110" i="24"/>
  <c r="AH115" i="24"/>
  <c r="AH103" i="24"/>
  <c r="AH128" i="24"/>
  <c r="AH107" i="24"/>
  <c r="AH113" i="24"/>
  <c r="AH116" i="24"/>
  <c r="AH111" i="24"/>
  <c r="AH118" i="24"/>
  <c r="AH121" i="24"/>
  <c r="AH108" i="24"/>
  <c r="AH105" i="24"/>
  <c r="AH106" i="24"/>
  <c r="AH104" i="24"/>
  <c r="AH117" i="24"/>
  <c r="AH112" i="24"/>
  <c r="AH109" i="24"/>
  <c r="AH100" i="24"/>
  <c r="AH99" i="24"/>
  <c r="AF8" i="24"/>
  <c r="AG171" i="24"/>
  <c r="AG96" i="24"/>
  <c r="AG84" i="24"/>
  <c r="AG90" i="24"/>
  <c r="AG87" i="24"/>
  <c r="AH39" i="24"/>
  <c r="AH95" i="24"/>
  <c r="AH85" i="24"/>
  <c r="AH71" i="24"/>
  <c r="AH63" i="24"/>
  <c r="AH94" i="24"/>
  <c r="AH83" i="24"/>
  <c r="AH70" i="24"/>
  <c r="AH93" i="24"/>
  <c r="AH82" i="24"/>
  <c r="AH69" i="24"/>
  <c r="AH92" i="24"/>
  <c r="AH80" i="24"/>
  <c r="AH68" i="24"/>
  <c r="AH91" i="24"/>
  <c r="AH79" i="24"/>
  <c r="AH67" i="24"/>
  <c r="AH89" i="24"/>
  <c r="AH75" i="24"/>
  <c r="AH66" i="24"/>
  <c r="AH88" i="24"/>
  <c r="AH62" i="24"/>
  <c r="AH54" i="24"/>
  <c r="AH45" i="24"/>
  <c r="AH72" i="24"/>
  <c r="AH53" i="24"/>
  <c r="AH44" i="24"/>
  <c r="AH73" i="24"/>
  <c r="AH52" i="24"/>
  <c r="AH43" i="24"/>
  <c r="AH65" i="24"/>
  <c r="AH50" i="24"/>
  <c r="AH40" i="24"/>
  <c r="AH58" i="24"/>
  <c r="AH49" i="24"/>
  <c r="AH55" i="24"/>
  <c r="AH42" i="24"/>
  <c r="AH48" i="24"/>
  <c r="AH46" i="24"/>
  <c r="AH64" i="24"/>
  <c r="AH61" i="24"/>
  <c r="AH86" i="24"/>
  <c r="AH51" i="24"/>
  <c r="AH57" i="24"/>
  <c r="AG76" i="24"/>
  <c r="AG81" i="24"/>
  <c r="AG20" i="24"/>
  <c r="AG9" i="24"/>
  <c r="AH13" i="24"/>
  <c r="AH16" i="24"/>
  <c r="AH17" i="24"/>
  <c r="AH18" i="24"/>
  <c r="AH22" i="24"/>
  <c r="AH23" i="24"/>
  <c r="AH14" i="24"/>
  <c r="AH15" i="24"/>
  <c r="AH12" i="24"/>
  <c r="AH24" i="24"/>
  <c r="AH11" i="24"/>
  <c r="AH25" i="24"/>
  <c r="AH26" i="24"/>
  <c r="AH27" i="24"/>
  <c r="AH28" i="24"/>
  <c r="AH29" i="24"/>
  <c r="AH30" i="24"/>
  <c r="AH31" i="24"/>
  <c r="AH33" i="24"/>
  <c r="AH32" i="24"/>
  <c r="AI2" i="24"/>
  <c r="AI152" i="24" s="1"/>
  <c r="AJ3" i="24"/>
  <c r="AJ4" i="24" s="1"/>
  <c r="AG178" i="24" l="1"/>
  <c r="AH190" i="24"/>
  <c r="AH179" i="24"/>
  <c r="AI200" i="24"/>
  <c r="AI192" i="24"/>
  <c r="AI193" i="24"/>
  <c r="AI197" i="24"/>
  <c r="AI195" i="24"/>
  <c r="AI202" i="24"/>
  <c r="AI194" i="24"/>
  <c r="AI201" i="24"/>
  <c r="AI199" i="24"/>
  <c r="AI196" i="24"/>
  <c r="AI198" i="24"/>
  <c r="AI203" i="24"/>
  <c r="AI185" i="24"/>
  <c r="AI187" i="24"/>
  <c r="AI182" i="24"/>
  <c r="AI184" i="24"/>
  <c r="AI183" i="24"/>
  <c r="AI186" i="24"/>
  <c r="AI188" i="24"/>
  <c r="AI174" i="24"/>
  <c r="AI181" i="24"/>
  <c r="AI155" i="24"/>
  <c r="AI162" i="24"/>
  <c r="AI144" i="24"/>
  <c r="AI147" i="24"/>
  <c r="AI172" i="24"/>
  <c r="AI170" i="24"/>
  <c r="AI164" i="24"/>
  <c r="AI169" i="24"/>
  <c r="AI166" i="24"/>
  <c r="AI168" i="24"/>
  <c r="AI167" i="24"/>
  <c r="AI165" i="24"/>
  <c r="AI173" i="24"/>
  <c r="AI160" i="24"/>
  <c r="AI159" i="24"/>
  <c r="AI157" i="24"/>
  <c r="AI158" i="24"/>
  <c r="AI161" i="24"/>
  <c r="AI153" i="24"/>
  <c r="AI154" i="24"/>
  <c r="AI146" i="24"/>
  <c r="AI150" i="24"/>
  <c r="AI151" i="24"/>
  <c r="AI138" i="24"/>
  <c r="AI142" i="24"/>
  <c r="AI143" i="24"/>
  <c r="AI135" i="24"/>
  <c r="AI125" i="24"/>
  <c r="AI134" i="24"/>
  <c r="AI133" i="24"/>
  <c r="AI123" i="24"/>
  <c r="AI132" i="24"/>
  <c r="AI122" i="24"/>
  <c r="AI131" i="24"/>
  <c r="AI130" i="24"/>
  <c r="AI128" i="24"/>
  <c r="AI118" i="24"/>
  <c r="AI109" i="24"/>
  <c r="AI107" i="24"/>
  <c r="AI115" i="24"/>
  <c r="AI110" i="24"/>
  <c r="AI137" i="24"/>
  <c r="AI116" i="24"/>
  <c r="AI111" i="24"/>
  <c r="AI126" i="24"/>
  <c r="AI121" i="24"/>
  <c r="AI119" i="24"/>
  <c r="AI108" i="24"/>
  <c r="AI106" i="24"/>
  <c r="AI117" i="24"/>
  <c r="AI112" i="24"/>
  <c r="AI104" i="24"/>
  <c r="AI124" i="24"/>
  <c r="AI113" i="24"/>
  <c r="AI105" i="24"/>
  <c r="AI103" i="24"/>
  <c r="AI99" i="24"/>
  <c r="AI100" i="24"/>
  <c r="AG8" i="24"/>
  <c r="AH76" i="24"/>
  <c r="AH84" i="24"/>
  <c r="AH87" i="24"/>
  <c r="AH90" i="24"/>
  <c r="AH96" i="24"/>
  <c r="AH171" i="24"/>
  <c r="AI39" i="24"/>
  <c r="AI94" i="24"/>
  <c r="AI83" i="24"/>
  <c r="AI70" i="24"/>
  <c r="AI93" i="24"/>
  <c r="AI82" i="24"/>
  <c r="AI69" i="24"/>
  <c r="AI92" i="24"/>
  <c r="AI80" i="24"/>
  <c r="AI68" i="24"/>
  <c r="AI91" i="24"/>
  <c r="AI79" i="24"/>
  <c r="AI67" i="24"/>
  <c r="AI89" i="24"/>
  <c r="AI75" i="24"/>
  <c r="AI66" i="24"/>
  <c r="AI88" i="24"/>
  <c r="AI73" i="24"/>
  <c r="AI65" i="24"/>
  <c r="AI72" i="24"/>
  <c r="AI63" i="24"/>
  <c r="AI53" i="24"/>
  <c r="AI44" i="24"/>
  <c r="AI52" i="24"/>
  <c r="AI43" i="24"/>
  <c r="AI51" i="24"/>
  <c r="AI42" i="24"/>
  <c r="AI95" i="24"/>
  <c r="AI58" i="24"/>
  <c r="AI49" i="24"/>
  <c r="AI85" i="24"/>
  <c r="AI64" i="24"/>
  <c r="AI61" i="24"/>
  <c r="AI57" i="24"/>
  <c r="AI48" i="24"/>
  <c r="AI86" i="24"/>
  <c r="AI55" i="24"/>
  <c r="AI54" i="24"/>
  <c r="AI40" i="24"/>
  <c r="AI46" i="24"/>
  <c r="AI62" i="24"/>
  <c r="AI45" i="24"/>
  <c r="AI71" i="24"/>
  <c r="AI50" i="24"/>
  <c r="AH81" i="24"/>
  <c r="AH20" i="24"/>
  <c r="AH9" i="24"/>
  <c r="AI11" i="24"/>
  <c r="AI12" i="24"/>
  <c r="AI13" i="24"/>
  <c r="AI14" i="24"/>
  <c r="AI15" i="24"/>
  <c r="AI16" i="24"/>
  <c r="AI17" i="24"/>
  <c r="AI18" i="24"/>
  <c r="AI22" i="24"/>
  <c r="AI23" i="24"/>
  <c r="AI24" i="24"/>
  <c r="AI25" i="24"/>
  <c r="AI26" i="24"/>
  <c r="AI27" i="24"/>
  <c r="AI28" i="24"/>
  <c r="AI29" i="24"/>
  <c r="AI30" i="24"/>
  <c r="AI31" i="24"/>
  <c r="AI33" i="24"/>
  <c r="AI32" i="24"/>
  <c r="AJ2" i="24"/>
  <c r="AJ152" i="24" s="1"/>
  <c r="AK3" i="24"/>
  <c r="AK4" i="24" s="1"/>
  <c r="AH178" i="24" l="1"/>
  <c r="AI190" i="24"/>
  <c r="AI179" i="24"/>
  <c r="AJ197" i="24"/>
  <c r="AJ198" i="24"/>
  <c r="AJ202" i="24"/>
  <c r="AJ194" i="24"/>
  <c r="AJ199" i="24"/>
  <c r="AJ196" i="24"/>
  <c r="AJ201" i="24"/>
  <c r="AJ193" i="24"/>
  <c r="AJ192" i="24"/>
  <c r="AJ203" i="24"/>
  <c r="AJ195" i="24"/>
  <c r="AJ200" i="24"/>
  <c r="AJ183" i="24"/>
  <c r="AJ187" i="24"/>
  <c r="AJ182" i="24"/>
  <c r="AJ184" i="24"/>
  <c r="AJ188" i="24"/>
  <c r="AJ186" i="24"/>
  <c r="AJ185" i="24"/>
  <c r="AJ174" i="24"/>
  <c r="AJ181" i="24"/>
  <c r="AJ155" i="24"/>
  <c r="AJ162" i="24"/>
  <c r="AJ144" i="24"/>
  <c r="AJ147" i="24"/>
  <c r="AJ170" i="24"/>
  <c r="AJ165" i="24"/>
  <c r="AJ169" i="24"/>
  <c r="AJ168" i="24"/>
  <c r="AJ167" i="24"/>
  <c r="AJ166" i="24"/>
  <c r="AJ173" i="24"/>
  <c r="AJ164" i="24"/>
  <c r="AJ172" i="24"/>
  <c r="AJ159" i="24"/>
  <c r="AJ158" i="24"/>
  <c r="AJ160" i="24"/>
  <c r="AJ157" i="24"/>
  <c r="AJ161" i="24"/>
  <c r="AJ153" i="24"/>
  <c r="AJ154" i="24"/>
  <c r="AH8" i="24"/>
  <c r="AJ146" i="24"/>
  <c r="AJ150" i="24"/>
  <c r="AJ151" i="24"/>
  <c r="AJ138" i="24"/>
  <c r="AJ143" i="24"/>
  <c r="AJ142" i="24"/>
  <c r="AJ134" i="24"/>
  <c r="AJ124" i="24"/>
  <c r="AJ133" i="24"/>
  <c r="AJ132" i="24"/>
  <c r="AJ122" i="24"/>
  <c r="AJ131" i="24"/>
  <c r="AJ121" i="24"/>
  <c r="AJ130" i="24"/>
  <c r="AJ128" i="24"/>
  <c r="AJ137" i="24"/>
  <c r="AJ126" i="24"/>
  <c r="AJ117" i="24"/>
  <c r="AJ108" i="24"/>
  <c r="AJ116" i="24"/>
  <c r="AJ111" i="24"/>
  <c r="AJ107" i="24"/>
  <c r="AJ119" i="24"/>
  <c r="AJ110" i="24"/>
  <c r="AJ112" i="24"/>
  <c r="AJ125" i="24"/>
  <c r="AJ123" i="24"/>
  <c r="AJ115" i="24"/>
  <c r="AJ135" i="24"/>
  <c r="AJ113" i="24"/>
  <c r="AJ109" i="24"/>
  <c r="AJ105" i="24"/>
  <c r="AJ118" i="24"/>
  <c r="AJ106" i="24"/>
  <c r="AJ104" i="24"/>
  <c r="AJ103" i="24"/>
  <c r="AJ99" i="24"/>
  <c r="AJ100" i="24"/>
  <c r="AI76" i="24"/>
  <c r="AI81" i="24"/>
  <c r="AJ39" i="24"/>
  <c r="AJ93" i="24"/>
  <c r="AJ82" i="24"/>
  <c r="AJ69" i="24"/>
  <c r="AJ92" i="24"/>
  <c r="AJ80" i="24"/>
  <c r="AJ68" i="24"/>
  <c r="AJ91" i="24"/>
  <c r="AJ79" i="24"/>
  <c r="AJ67" i="24"/>
  <c r="AJ89" i="24"/>
  <c r="AJ75" i="24"/>
  <c r="AJ66" i="24"/>
  <c r="AJ88" i="24"/>
  <c r="AJ73" i="24"/>
  <c r="AJ65" i="24"/>
  <c r="AJ86" i="24"/>
  <c r="AJ72" i="24"/>
  <c r="AJ64" i="24"/>
  <c r="AJ52" i="24"/>
  <c r="AJ43" i="24"/>
  <c r="AJ94" i="24"/>
  <c r="AJ51" i="24"/>
  <c r="AJ42" i="24"/>
  <c r="AJ95" i="24"/>
  <c r="AJ50" i="24"/>
  <c r="AJ40" i="24"/>
  <c r="AJ83" i="24"/>
  <c r="AJ85" i="24"/>
  <c r="AJ61" i="24"/>
  <c r="AJ57" i="24"/>
  <c r="AJ48" i="24"/>
  <c r="AJ71" i="24"/>
  <c r="AJ70" i="24"/>
  <c r="AJ55" i="24"/>
  <c r="AJ46" i="24"/>
  <c r="AJ54" i="24"/>
  <c r="AJ45" i="24"/>
  <c r="AJ49" i="24"/>
  <c r="AJ53" i="24"/>
  <c r="AJ62" i="24"/>
  <c r="AJ58" i="24"/>
  <c r="AJ44" i="24"/>
  <c r="AJ63" i="24"/>
  <c r="AI84" i="24"/>
  <c r="AI87" i="24"/>
  <c r="AI90" i="24"/>
  <c r="AI96" i="24"/>
  <c r="AI171" i="24"/>
  <c r="AJ11" i="24"/>
  <c r="AJ12" i="24"/>
  <c r="AJ13" i="24"/>
  <c r="AJ14" i="24"/>
  <c r="AJ15" i="24"/>
  <c r="AJ16" i="24"/>
  <c r="AJ17" i="24"/>
  <c r="AJ18" i="24"/>
  <c r="AJ22" i="24"/>
  <c r="AJ23" i="24"/>
  <c r="AJ24" i="24"/>
  <c r="AJ29" i="24"/>
  <c r="AJ32" i="24"/>
  <c r="AJ26" i="24"/>
  <c r="AJ30" i="24"/>
  <c r="AJ31" i="24"/>
  <c r="AJ33" i="24"/>
  <c r="AJ25" i="24"/>
  <c r="AJ27" i="24"/>
  <c r="AJ28" i="24"/>
  <c r="AI20" i="24"/>
  <c r="AI9" i="24"/>
  <c r="AK2" i="24"/>
  <c r="AK152" i="24" s="1"/>
  <c r="AL3" i="24"/>
  <c r="AL4" i="24" s="1"/>
  <c r="AI178" i="24" l="1"/>
  <c r="AJ190" i="24"/>
  <c r="AJ179" i="24"/>
  <c r="AK202" i="24"/>
  <c r="AK194" i="24"/>
  <c r="AK197" i="24"/>
  <c r="AK199" i="24"/>
  <c r="AK196" i="24"/>
  <c r="AK201" i="24"/>
  <c r="AK193" i="24"/>
  <c r="AK203" i="24"/>
  <c r="AK195" i="24"/>
  <c r="AK198" i="24"/>
  <c r="AK200" i="24"/>
  <c r="AK192" i="24"/>
  <c r="AK187" i="24"/>
  <c r="AK182" i="24"/>
  <c r="AK185" i="24"/>
  <c r="AK184" i="24"/>
  <c r="AK186" i="24"/>
  <c r="AK188" i="24"/>
  <c r="AK183" i="24"/>
  <c r="AK174" i="24"/>
  <c r="AK181" i="24"/>
  <c r="AK155" i="24"/>
  <c r="AK162" i="24"/>
  <c r="AK144" i="24"/>
  <c r="AK147" i="24"/>
  <c r="AK169" i="24"/>
  <c r="AK168" i="24"/>
  <c r="AK167" i="24"/>
  <c r="AK166" i="24"/>
  <c r="AK165" i="24"/>
  <c r="AK173" i="24"/>
  <c r="AK164" i="24"/>
  <c r="AK172" i="24"/>
  <c r="AK170" i="24"/>
  <c r="AK158" i="24"/>
  <c r="AK157" i="24"/>
  <c r="AK159" i="24"/>
  <c r="AK161" i="24"/>
  <c r="AK160" i="24"/>
  <c r="AK153" i="24"/>
  <c r="AK154" i="24"/>
  <c r="AK146" i="24"/>
  <c r="AK151" i="24"/>
  <c r="AK150" i="24"/>
  <c r="AK138" i="24"/>
  <c r="AK143" i="24"/>
  <c r="AK142" i="24"/>
  <c r="AK133" i="24"/>
  <c r="AK123" i="24"/>
  <c r="AK132" i="24"/>
  <c r="AK131" i="24"/>
  <c r="AK121" i="24"/>
  <c r="AK130" i="24"/>
  <c r="AK119" i="24"/>
  <c r="AK128" i="24"/>
  <c r="AK137" i="24"/>
  <c r="AK126" i="24"/>
  <c r="AK135" i="24"/>
  <c r="AK125" i="24"/>
  <c r="AK116" i="24"/>
  <c r="AK107" i="24"/>
  <c r="AK111" i="24"/>
  <c r="AK112" i="24"/>
  <c r="AK108" i="24"/>
  <c r="AK117" i="24"/>
  <c r="AK124" i="24"/>
  <c r="AK113" i="24"/>
  <c r="AK109" i="24"/>
  <c r="AK105" i="24"/>
  <c r="AK122" i="24"/>
  <c r="AK118" i="24"/>
  <c r="AK106" i="24"/>
  <c r="AK104" i="24"/>
  <c r="AK115" i="24"/>
  <c r="AK110" i="24"/>
  <c r="AK103" i="24"/>
  <c r="AK134" i="24"/>
  <c r="AK100" i="24"/>
  <c r="AK99" i="24"/>
  <c r="AJ76" i="24"/>
  <c r="AJ81" i="24"/>
  <c r="AK39" i="24"/>
  <c r="AK92" i="24"/>
  <c r="AK80" i="24"/>
  <c r="AK68" i="24"/>
  <c r="AK91" i="24"/>
  <c r="AK79" i="24"/>
  <c r="AK67" i="24"/>
  <c r="AK89" i="24"/>
  <c r="AK75" i="24"/>
  <c r="AK66" i="24"/>
  <c r="AK88" i="24"/>
  <c r="AK73" i="24"/>
  <c r="AK65" i="24"/>
  <c r="AK86" i="24"/>
  <c r="AK72" i="24"/>
  <c r="AK95" i="24"/>
  <c r="AK85" i="24"/>
  <c r="AK71" i="24"/>
  <c r="AK63" i="24"/>
  <c r="AK94" i="24"/>
  <c r="AK51" i="24"/>
  <c r="AK42" i="24"/>
  <c r="AK82" i="24"/>
  <c r="AK50" i="24"/>
  <c r="AK40" i="24"/>
  <c r="AK83" i="24"/>
  <c r="AK58" i="24"/>
  <c r="AK49" i="24"/>
  <c r="AK70" i="24"/>
  <c r="AK64" i="24"/>
  <c r="AK55" i="24"/>
  <c r="AK46" i="24"/>
  <c r="AK62" i="24"/>
  <c r="AK54" i="24"/>
  <c r="AK45" i="24"/>
  <c r="AK69" i="24"/>
  <c r="AK48" i="24"/>
  <c r="AK93" i="24"/>
  <c r="AK53" i="24"/>
  <c r="AK52" i="24"/>
  <c r="AK61" i="24"/>
  <c r="AK44" i="24"/>
  <c r="AK43" i="24"/>
  <c r="AK57" i="24"/>
  <c r="AJ84" i="24"/>
  <c r="AJ87" i="24"/>
  <c r="AJ90" i="24"/>
  <c r="AJ96" i="24"/>
  <c r="AJ171" i="24"/>
  <c r="AJ20" i="24"/>
  <c r="AK11" i="24"/>
  <c r="AK12" i="24"/>
  <c r="AK13" i="24"/>
  <c r="AK14" i="24"/>
  <c r="AK15" i="24"/>
  <c r="AK22" i="24"/>
  <c r="AK25" i="24"/>
  <c r="AK26" i="24"/>
  <c r="AK27" i="24"/>
  <c r="AK28" i="24"/>
  <c r="AK29" i="24"/>
  <c r="AK30" i="24"/>
  <c r="AK31" i="24"/>
  <c r="AK32" i="24"/>
  <c r="AK23" i="24"/>
  <c r="AK16" i="24"/>
  <c r="AK17" i="24"/>
  <c r="AK24" i="24"/>
  <c r="AK18" i="24"/>
  <c r="AK33" i="24"/>
  <c r="AI8" i="24"/>
  <c r="AJ9" i="24"/>
  <c r="AL2" i="24"/>
  <c r="AL152" i="24" s="1"/>
  <c r="AM3" i="24"/>
  <c r="AM4" i="24" s="1"/>
  <c r="AJ178" i="24" l="1"/>
  <c r="AK190" i="24"/>
  <c r="AK179" i="24"/>
  <c r="AL199" i="24"/>
  <c r="AL194" i="24"/>
  <c r="AL196" i="24"/>
  <c r="AL201" i="24"/>
  <c r="AL193" i="24"/>
  <c r="AL200" i="24"/>
  <c r="AL198" i="24"/>
  <c r="AL192" i="24"/>
  <c r="AL203" i="24"/>
  <c r="AL195" i="24"/>
  <c r="AL197" i="24"/>
  <c r="AL202" i="24"/>
  <c r="AL184" i="24"/>
  <c r="AL186" i="24"/>
  <c r="AL187" i="24"/>
  <c r="AL182" i="24"/>
  <c r="AL188" i="24"/>
  <c r="AL183" i="24"/>
  <c r="AL185" i="24"/>
  <c r="AL174" i="24"/>
  <c r="AL181" i="24"/>
  <c r="AL155" i="24"/>
  <c r="AL162" i="24"/>
  <c r="AL144" i="24"/>
  <c r="AL147" i="24"/>
  <c r="AL168" i="24"/>
  <c r="AL167" i="24"/>
  <c r="AL172" i="24"/>
  <c r="AL166" i="24"/>
  <c r="AL165" i="24"/>
  <c r="AL173" i="24"/>
  <c r="AL164" i="24"/>
  <c r="AL170" i="24"/>
  <c r="AL169" i="24"/>
  <c r="AL157" i="24"/>
  <c r="AL158" i="24"/>
  <c r="AL161" i="24"/>
  <c r="AL160" i="24"/>
  <c r="AL159" i="24"/>
  <c r="AL153" i="24"/>
  <c r="AL154" i="24"/>
  <c r="AL146" i="24"/>
  <c r="AL151" i="24"/>
  <c r="AL150" i="24"/>
  <c r="AL138" i="24"/>
  <c r="AL143" i="24"/>
  <c r="AL142" i="24"/>
  <c r="AL132" i="24"/>
  <c r="AL131" i="24"/>
  <c r="AL130" i="24"/>
  <c r="AL119" i="24"/>
  <c r="AL128" i="24"/>
  <c r="AL137" i="24"/>
  <c r="AL126" i="24"/>
  <c r="AL135" i="24"/>
  <c r="AL125" i="24"/>
  <c r="AL134" i="24"/>
  <c r="AL124" i="24"/>
  <c r="AL115" i="24"/>
  <c r="AL106" i="24"/>
  <c r="AL112" i="24"/>
  <c r="AL108" i="24"/>
  <c r="AL107" i="24"/>
  <c r="AL116" i="24"/>
  <c r="AL121" i="24"/>
  <c r="AL117" i="24"/>
  <c r="AL133" i="24"/>
  <c r="AL123" i="24"/>
  <c r="AL113" i="24"/>
  <c r="AL109" i="24"/>
  <c r="AL105" i="24"/>
  <c r="AL111" i="24"/>
  <c r="AL122" i="24"/>
  <c r="AL118" i="24"/>
  <c r="AL104" i="24"/>
  <c r="AL110" i="24"/>
  <c r="AL103" i="24"/>
  <c r="AL100" i="24"/>
  <c r="AL99" i="24"/>
  <c r="AL39" i="24"/>
  <c r="AL91" i="24"/>
  <c r="AL79" i="24"/>
  <c r="AL67" i="24"/>
  <c r="AL89" i="24"/>
  <c r="AL75" i="24"/>
  <c r="AL66" i="24"/>
  <c r="AL88" i="24"/>
  <c r="AL73" i="24"/>
  <c r="AL65" i="24"/>
  <c r="AL86" i="24"/>
  <c r="AL72" i="24"/>
  <c r="AL64" i="24"/>
  <c r="AL95" i="24"/>
  <c r="AL85" i="24"/>
  <c r="AL71" i="24"/>
  <c r="AL94" i="24"/>
  <c r="AL83" i="24"/>
  <c r="AL70" i="24"/>
  <c r="AL62" i="24"/>
  <c r="AL82" i="24"/>
  <c r="AL50" i="24"/>
  <c r="AL40" i="24"/>
  <c r="AL68" i="24"/>
  <c r="AL58" i="24"/>
  <c r="AL49" i="24"/>
  <c r="AL69" i="24"/>
  <c r="AL61" i="24"/>
  <c r="AL57" i="24"/>
  <c r="AL48" i="24"/>
  <c r="AL54" i="24"/>
  <c r="AL45" i="24"/>
  <c r="AL93" i="24"/>
  <c r="AL92" i="24"/>
  <c r="AL53" i="24"/>
  <c r="AL44" i="24"/>
  <c r="AL46" i="24"/>
  <c r="AL80" i="24"/>
  <c r="AL52" i="24"/>
  <c r="AL51" i="24"/>
  <c r="AL63" i="24"/>
  <c r="AL43" i="24"/>
  <c r="AL55" i="24"/>
  <c r="AL42" i="24"/>
  <c r="AK87" i="24"/>
  <c r="AK84" i="24"/>
  <c r="AK90" i="24"/>
  <c r="AK96" i="24"/>
  <c r="AK171" i="24"/>
  <c r="AK81" i="24"/>
  <c r="AK76" i="24"/>
  <c r="AJ8" i="24"/>
  <c r="AL11" i="24"/>
  <c r="AL12" i="24"/>
  <c r="AL13" i="24"/>
  <c r="AL14" i="24"/>
  <c r="AL15" i="24"/>
  <c r="AL16" i="24"/>
  <c r="AL17" i="24"/>
  <c r="AL18" i="24"/>
  <c r="AL22" i="24"/>
  <c r="AL23" i="24"/>
  <c r="AL25" i="24"/>
  <c r="AL26" i="24"/>
  <c r="AL27" i="24"/>
  <c r="AL28" i="24"/>
  <c r="AL29" i="24"/>
  <c r="AL30" i="24"/>
  <c r="AL31" i="24"/>
  <c r="AL24" i="24"/>
  <c r="AL32" i="24"/>
  <c r="AL33" i="24"/>
  <c r="AK20" i="24"/>
  <c r="AK9" i="24"/>
  <c r="AM2" i="24"/>
  <c r="AM152" i="24" s="1"/>
  <c r="AN3" i="24"/>
  <c r="AN4" i="24" s="1"/>
  <c r="AK178" i="24" l="1"/>
  <c r="AL190" i="24"/>
  <c r="AL179" i="24"/>
  <c r="AL178" i="24" s="1"/>
  <c r="AM196" i="24"/>
  <c r="AM197" i="24"/>
  <c r="AM201" i="24"/>
  <c r="AM193" i="24"/>
  <c r="AM198" i="24"/>
  <c r="AM203" i="24"/>
  <c r="AM195" i="24"/>
  <c r="AM200" i="24"/>
  <c r="AM192" i="24"/>
  <c r="AM202" i="24"/>
  <c r="AM194" i="24"/>
  <c r="AM199" i="24"/>
  <c r="AM184" i="24"/>
  <c r="AM182" i="24"/>
  <c r="AM186" i="24"/>
  <c r="AM188" i="24"/>
  <c r="AM183" i="24"/>
  <c r="AM185" i="24"/>
  <c r="AM187" i="24"/>
  <c r="AM174" i="24"/>
  <c r="AM181" i="24"/>
  <c r="AM155" i="24"/>
  <c r="AM162" i="24"/>
  <c r="AM144" i="24"/>
  <c r="AM147" i="24"/>
  <c r="AM167" i="24"/>
  <c r="AM166" i="24"/>
  <c r="AM165" i="24"/>
  <c r="AM173" i="24"/>
  <c r="AM164" i="24"/>
  <c r="AM172" i="24"/>
  <c r="AM170" i="24"/>
  <c r="AM169" i="24"/>
  <c r="AM168" i="24"/>
  <c r="AM161" i="24"/>
  <c r="AM158" i="24"/>
  <c r="AM160" i="24"/>
  <c r="AM159" i="24"/>
  <c r="AM157" i="24"/>
  <c r="AM153" i="24"/>
  <c r="AM154" i="24"/>
  <c r="AM146" i="24"/>
  <c r="AM151" i="24"/>
  <c r="AM150" i="24"/>
  <c r="AM138" i="24"/>
  <c r="AM143" i="24"/>
  <c r="AM142" i="24"/>
  <c r="AM131" i="24"/>
  <c r="AM130" i="24"/>
  <c r="AM128" i="24"/>
  <c r="AM137" i="24"/>
  <c r="AM126" i="24"/>
  <c r="AM135" i="24"/>
  <c r="AM125" i="24"/>
  <c r="AM134" i="24"/>
  <c r="AM124" i="24"/>
  <c r="AM133" i="24"/>
  <c r="AM123" i="24"/>
  <c r="AM113" i="24"/>
  <c r="AM121" i="24"/>
  <c r="AM119" i="24"/>
  <c r="AM117" i="24"/>
  <c r="AM109" i="24"/>
  <c r="AM105" i="24"/>
  <c r="AM122" i="24"/>
  <c r="AM118" i="24"/>
  <c r="AM104" i="24"/>
  <c r="AM110" i="24"/>
  <c r="AM106" i="24"/>
  <c r="AM103" i="24"/>
  <c r="AM116" i="24"/>
  <c r="AM112" i="24"/>
  <c r="AM115" i="24"/>
  <c r="AM132" i="24"/>
  <c r="AM111" i="24"/>
  <c r="AM107" i="24"/>
  <c r="AM108" i="24"/>
  <c r="AM100" i="24"/>
  <c r="AM99" i="24"/>
  <c r="AM39" i="24"/>
  <c r="AM89" i="24"/>
  <c r="AM75" i="24"/>
  <c r="AM66" i="24"/>
  <c r="AM88" i="24"/>
  <c r="AM73" i="24"/>
  <c r="AM65" i="24"/>
  <c r="AM86" i="24"/>
  <c r="AM72" i="24"/>
  <c r="AM64" i="24"/>
  <c r="AM95" i="24"/>
  <c r="AM85" i="24"/>
  <c r="AM71" i="24"/>
  <c r="AM63" i="24"/>
  <c r="AM94" i="24"/>
  <c r="AM83" i="24"/>
  <c r="AM70" i="24"/>
  <c r="AM93" i="24"/>
  <c r="AM82" i="24"/>
  <c r="AM69" i="24"/>
  <c r="AM61" i="24"/>
  <c r="AM68" i="24"/>
  <c r="AM58" i="24"/>
  <c r="AM49" i="24"/>
  <c r="AM57" i="24"/>
  <c r="AM48" i="24"/>
  <c r="AM91" i="24"/>
  <c r="AM55" i="24"/>
  <c r="AM46" i="24"/>
  <c r="AM92" i="24"/>
  <c r="AM62" i="24"/>
  <c r="AM53" i="24"/>
  <c r="AM44" i="24"/>
  <c r="AM80" i="24"/>
  <c r="AM79" i="24"/>
  <c r="AM52" i="24"/>
  <c r="AM43" i="24"/>
  <c r="AM40" i="24"/>
  <c r="AM51" i="24"/>
  <c r="AM45" i="24"/>
  <c r="AM67" i="24"/>
  <c r="AM42" i="24"/>
  <c r="AM50" i="24"/>
  <c r="AM54" i="24"/>
  <c r="AL81" i="24"/>
  <c r="AL76" i="24"/>
  <c r="AL84" i="24"/>
  <c r="AL87" i="24"/>
  <c r="AL90" i="24"/>
  <c r="AL96" i="24"/>
  <c r="AL171" i="24"/>
  <c r="AM11" i="24"/>
  <c r="AM12" i="24"/>
  <c r="AM13" i="24"/>
  <c r="AM14" i="24"/>
  <c r="AM15" i="24"/>
  <c r="AM16" i="24"/>
  <c r="AM17" i="24"/>
  <c r="AM18" i="24"/>
  <c r="AM22" i="24"/>
  <c r="AM23" i="24"/>
  <c r="AM25" i="24"/>
  <c r="AM26" i="24"/>
  <c r="AM27" i="24"/>
  <c r="AM28" i="24"/>
  <c r="AM29" i="24"/>
  <c r="AM30" i="24"/>
  <c r="AM31" i="24"/>
  <c r="AM32" i="24"/>
  <c r="AM24" i="24"/>
  <c r="AM33" i="24"/>
  <c r="AL20" i="24"/>
  <c r="AK8" i="24"/>
  <c r="AL9" i="24"/>
  <c r="AN2" i="24"/>
  <c r="AN152" i="24" s="1"/>
  <c r="AO3" i="24"/>
  <c r="AO4" i="24" s="1"/>
  <c r="AM190" i="24" l="1"/>
  <c r="AM179" i="24"/>
  <c r="AN201" i="24"/>
  <c r="AN193" i="24"/>
  <c r="AN198" i="24"/>
  <c r="AN202" i="24"/>
  <c r="AN203" i="24"/>
  <c r="AN195" i="24"/>
  <c r="AN196" i="24"/>
  <c r="AN200" i="24"/>
  <c r="AN192" i="24"/>
  <c r="AN194" i="24"/>
  <c r="AN197" i="24"/>
  <c r="AN199" i="24"/>
  <c r="AN186" i="24"/>
  <c r="AN188" i="24"/>
  <c r="AN183" i="24"/>
  <c r="AN184" i="24"/>
  <c r="AN185" i="24"/>
  <c r="AN187" i="24"/>
  <c r="AN182" i="24"/>
  <c r="AN174" i="24"/>
  <c r="AN181" i="24"/>
  <c r="AN155" i="24"/>
  <c r="AN162" i="24"/>
  <c r="AN144" i="24"/>
  <c r="AN147" i="24"/>
  <c r="AN166" i="24"/>
  <c r="AN165" i="24"/>
  <c r="AN173" i="24"/>
  <c r="AN164" i="24"/>
  <c r="AN172" i="24"/>
  <c r="AN170" i="24"/>
  <c r="AN169" i="24"/>
  <c r="AN168" i="24"/>
  <c r="AN167" i="24"/>
  <c r="AN160" i="24"/>
  <c r="AN161" i="24"/>
  <c r="AN157" i="24"/>
  <c r="AN159" i="24"/>
  <c r="AN158" i="24"/>
  <c r="AN153" i="24"/>
  <c r="AN154" i="24"/>
  <c r="AN146" i="24"/>
  <c r="AN151" i="24"/>
  <c r="AN150" i="24"/>
  <c r="AN138" i="24"/>
  <c r="AN143" i="24"/>
  <c r="AN142" i="24"/>
  <c r="AN130" i="24"/>
  <c r="AN128" i="24"/>
  <c r="AN137" i="24"/>
  <c r="AN126" i="24"/>
  <c r="AN135" i="24"/>
  <c r="AN125" i="24"/>
  <c r="AN134" i="24"/>
  <c r="AN124" i="24"/>
  <c r="AN133" i="24"/>
  <c r="AN123" i="24"/>
  <c r="AN132" i="24"/>
  <c r="AN122" i="24"/>
  <c r="AN112" i="24"/>
  <c r="AN131" i="24"/>
  <c r="AN109" i="24"/>
  <c r="AN105" i="24"/>
  <c r="AN121" i="24"/>
  <c r="AN119" i="24"/>
  <c r="AN117" i="24"/>
  <c r="AN118" i="24"/>
  <c r="AN113" i="24"/>
  <c r="AN104" i="24"/>
  <c r="AN110" i="24"/>
  <c r="AN106" i="24"/>
  <c r="AN103" i="24"/>
  <c r="AN115" i="24"/>
  <c r="AN108" i="24"/>
  <c r="AN111" i="24"/>
  <c r="AN107" i="24"/>
  <c r="AN116" i="24"/>
  <c r="AN100" i="24"/>
  <c r="AN99" i="24"/>
  <c r="AN39" i="24"/>
  <c r="AN88" i="24"/>
  <c r="AN73" i="24"/>
  <c r="AN65" i="24"/>
  <c r="AN86" i="24"/>
  <c r="AN72" i="24"/>
  <c r="AN64" i="24"/>
  <c r="AN95" i="24"/>
  <c r="AN85" i="24"/>
  <c r="AN71" i="24"/>
  <c r="AN94" i="24"/>
  <c r="AN83" i="24"/>
  <c r="AN70" i="24"/>
  <c r="AN93" i="24"/>
  <c r="AN82" i="24"/>
  <c r="AN69" i="24"/>
  <c r="AN92" i="24"/>
  <c r="AN80" i="24"/>
  <c r="AN68" i="24"/>
  <c r="AN57" i="24"/>
  <c r="AN48" i="24"/>
  <c r="AN89" i="24"/>
  <c r="AN61" i="24"/>
  <c r="AN55" i="24"/>
  <c r="AN46" i="24"/>
  <c r="AN91" i="24"/>
  <c r="AN54" i="24"/>
  <c r="AN45" i="24"/>
  <c r="AN75" i="24"/>
  <c r="AN79" i="24"/>
  <c r="AN52" i="24"/>
  <c r="AN43" i="24"/>
  <c r="AN67" i="24"/>
  <c r="AN66" i="24"/>
  <c r="AN63" i="24"/>
  <c r="AN51" i="24"/>
  <c r="AN42" i="24"/>
  <c r="AN53" i="24"/>
  <c r="AN40" i="24"/>
  <c r="AN44" i="24"/>
  <c r="AN62" i="24"/>
  <c r="AN58" i="24"/>
  <c r="AN50" i="24"/>
  <c r="AN49" i="24"/>
  <c r="AM76" i="24"/>
  <c r="AM84" i="24"/>
  <c r="AM87" i="24"/>
  <c r="AM90" i="24"/>
  <c r="AM96" i="24"/>
  <c r="AM171" i="24"/>
  <c r="AM81" i="24"/>
  <c r="AM20" i="24"/>
  <c r="AN12" i="24"/>
  <c r="AN16" i="24"/>
  <c r="AN17" i="24"/>
  <c r="AN18" i="24"/>
  <c r="AN22" i="24"/>
  <c r="AN23" i="24"/>
  <c r="AN24" i="24"/>
  <c r="AN13" i="24"/>
  <c r="AN14" i="24"/>
  <c r="AN11" i="24"/>
  <c r="AN25" i="24"/>
  <c r="AN26" i="24"/>
  <c r="AN27" i="24"/>
  <c r="AN28" i="24"/>
  <c r="AN29" i="24"/>
  <c r="AN15" i="24"/>
  <c r="AN32" i="24"/>
  <c r="AN30" i="24"/>
  <c r="AN31" i="24"/>
  <c r="AN33" i="24"/>
  <c r="AL8" i="24"/>
  <c r="AM9" i="24"/>
  <c r="AO2" i="24"/>
  <c r="AO152" i="24" s="1"/>
  <c r="AP3" i="24"/>
  <c r="AP4" i="24" s="1"/>
  <c r="AM178" i="24" l="1"/>
  <c r="AN190" i="24"/>
  <c r="AN179" i="24"/>
  <c r="AO198" i="24"/>
  <c r="AO203" i="24"/>
  <c r="AO195" i="24"/>
  <c r="AO199" i="24"/>
  <c r="AO200" i="24"/>
  <c r="AO192" i="24"/>
  <c r="AO197" i="24"/>
  <c r="AO193" i="24"/>
  <c r="AO202" i="24"/>
  <c r="AO194" i="24"/>
  <c r="AO196" i="24"/>
  <c r="AO201" i="24"/>
  <c r="AO184" i="24"/>
  <c r="AO188" i="24"/>
  <c r="AO183" i="24"/>
  <c r="AO185" i="24"/>
  <c r="AO187" i="24"/>
  <c r="AO182" i="24"/>
  <c r="AO186" i="24"/>
  <c r="AO174" i="24"/>
  <c r="AO181" i="24"/>
  <c r="AO155" i="24"/>
  <c r="AO162" i="24"/>
  <c r="AO144" i="24"/>
  <c r="AO147" i="24"/>
  <c r="AO165" i="24"/>
  <c r="AO173" i="24"/>
  <c r="AO164" i="24"/>
  <c r="AO172" i="24"/>
  <c r="AO168" i="24"/>
  <c r="AO170" i="24"/>
  <c r="AO169" i="24"/>
  <c r="AO167" i="24"/>
  <c r="AO166" i="24"/>
  <c r="AO161" i="24"/>
  <c r="AO160" i="24"/>
  <c r="AO159" i="24"/>
  <c r="AO158" i="24"/>
  <c r="AO157" i="24"/>
  <c r="AO153" i="24"/>
  <c r="AO154" i="24"/>
  <c r="AO146" i="24"/>
  <c r="AO151" i="24"/>
  <c r="AO150" i="24"/>
  <c r="AO138" i="24"/>
  <c r="AO143" i="24"/>
  <c r="AO142" i="24"/>
  <c r="AO128" i="24"/>
  <c r="AO137" i="24"/>
  <c r="AO126" i="24"/>
  <c r="AO135" i="24"/>
  <c r="AO125" i="24"/>
  <c r="AO134" i="24"/>
  <c r="AO124" i="24"/>
  <c r="AO133" i="24"/>
  <c r="AO123" i="24"/>
  <c r="AO132" i="24"/>
  <c r="AO122" i="24"/>
  <c r="AO131" i="24"/>
  <c r="AO121" i="24"/>
  <c r="AO111" i="24"/>
  <c r="AO118" i="24"/>
  <c r="AO113" i="24"/>
  <c r="AO104" i="24"/>
  <c r="AO109" i="24"/>
  <c r="AO105" i="24"/>
  <c r="AO110" i="24"/>
  <c r="AO106" i="24"/>
  <c r="AO103" i="24"/>
  <c r="AO115" i="24"/>
  <c r="AO112" i="24"/>
  <c r="AO130" i="24"/>
  <c r="AO107" i="24"/>
  <c r="AO116" i="24"/>
  <c r="AO108" i="24"/>
  <c r="AO119" i="24"/>
  <c r="AO117" i="24"/>
  <c r="AO100" i="24"/>
  <c r="AO99" i="24"/>
  <c r="AM8" i="24"/>
  <c r="AN76" i="24"/>
  <c r="AO39" i="24"/>
  <c r="AO86" i="24"/>
  <c r="AO72" i="24"/>
  <c r="AO64" i="24"/>
  <c r="AO95" i="24"/>
  <c r="AO85" i="24"/>
  <c r="AO71" i="24"/>
  <c r="AO63" i="24"/>
  <c r="AO94" i="24"/>
  <c r="AO83" i="24"/>
  <c r="AO70" i="24"/>
  <c r="AO93" i="24"/>
  <c r="AO82" i="24"/>
  <c r="AO69" i="24"/>
  <c r="AO92" i="24"/>
  <c r="AO80" i="24"/>
  <c r="AO68" i="24"/>
  <c r="AO91" i="24"/>
  <c r="AO79" i="24"/>
  <c r="AO67" i="24"/>
  <c r="AO89" i="24"/>
  <c r="AO61" i="24"/>
  <c r="AO55" i="24"/>
  <c r="AO46" i="24"/>
  <c r="AO73" i="24"/>
  <c r="AO54" i="24"/>
  <c r="AO45" i="24"/>
  <c r="AO75" i="24"/>
  <c r="AO62" i="24"/>
  <c r="AO53" i="24"/>
  <c r="AO44" i="24"/>
  <c r="AO66" i="24"/>
  <c r="AO51" i="24"/>
  <c r="AO42" i="24"/>
  <c r="AO50" i="24"/>
  <c r="AO40" i="24"/>
  <c r="AO52" i="24"/>
  <c r="AO58" i="24"/>
  <c r="AO57" i="24"/>
  <c r="AO43" i="24"/>
  <c r="AO88" i="24"/>
  <c r="AO49" i="24"/>
  <c r="AO65" i="24"/>
  <c r="AO48" i="24"/>
  <c r="AN84" i="24"/>
  <c r="AN87" i="24"/>
  <c r="AN90" i="24"/>
  <c r="AN96" i="24"/>
  <c r="AN171" i="24"/>
  <c r="AN81" i="24"/>
  <c r="AN20" i="24"/>
  <c r="AN9" i="24"/>
  <c r="AO11" i="24"/>
  <c r="AO12" i="24"/>
  <c r="AO13" i="24"/>
  <c r="AO14" i="24"/>
  <c r="AO16" i="24"/>
  <c r="AO17" i="24"/>
  <c r="AO18" i="24"/>
  <c r="AO22" i="24"/>
  <c r="AO23" i="24"/>
  <c r="AO24" i="24"/>
  <c r="AO15" i="24"/>
  <c r="AO25" i="24"/>
  <c r="AO26" i="24"/>
  <c r="AO33" i="24"/>
  <c r="AO29" i="24"/>
  <c r="AO32" i="24"/>
  <c r="AO30" i="24"/>
  <c r="AO27" i="24"/>
  <c r="AO28" i="24"/>
  <c r="AO31" i="24"/>
  <c r="AP2" i="24"/>
  <c r="AP152" i="24" s="1"/>
  <c r="AQ3" i="24"/>
  <c r="AQ4" i="24" s="1"/>
  <c r="AN178" i="24" l="1"/>
  <c r="AO190" i="24"/>
  <c r="AO179" i="24"/>
  <c r="AP203" i="24"/>
  <c r="AP195" i="24"/>
  <c r="AP200" i="24"/>
  <c r="AP192" i="24"/>
  <c r="AP196" i="24"/>
  <c r="AP197" i="24"/>
  <c r="AP202" i="24"/>
  <c r="AP194" i="24"/>
  <c r="AP199" i="24"/>
  <c r="AP201" i="24"/>
  <c r="AP193" i="24"/>
  <c r="AP198" i="24"/>
  <c r="AP188" i="24"/>
  <c r="AP183" i="24"/>
  <c r="AP186" i="24"/>
  <c r="AP185" i="24"/>
  <c r="AP187" i="24"/>
  <c r="AP182" i="24"/>
  <c r="AP184" i="24"/>
  <c r="AP174" i="24"/>
  <c r="AP181" i="24"/>
  <c r="AP155" i="24"/>
  <c r="AP162" i="24"/>
  <c r="AP144" i="24"/>
  <c r="AP147" i="24"/>
  <c r="AP173" i="24"/>
  <c r="AP164" i="24"/>
  <c r="AP172" i="24"/>
  <c r="AP170" i="24"/>
  <c r="AP167" i="24"/>
  <c r="AP169" i="24"/>
  <c r="AP168" i="24"/>
  <c r="AP166" i="24"/>
  <c r="AP165" i="24"/>
  <c r="AP161" i="24"/>
  <c r="AP160" i="24"/>
  <c r="AP158" i="24"/>
  <c r="AP159" i="24"/>
  <c r="AP157" i="24"/>
  <c r="AP153" i="24"/>
  <c r="AP154" i="24"/>
  <c r="AP146" i="24"/>
  <c r="AP151" i="24"/>
  <c r="AP150" i="24"/>
  <c r="AP138" i="24"/>
  <c r="AP143" i="24"/>
  <c r="AP142" i="24"/>
  <c r="AP137" i="24"/>
  <c r="AP126" i="24"/>
  <c r="AP135" i="24"/>
  <c r="AP125" i="24"/>
  <c r="AP134" i="24"/>
  <c r="AP124" i="24"/>
  <c r="AP133" i="24"/>
  <c r="AP123" i="24"/>
  <c r="AP132" i="24"/>
  <c r="AP122" i="24"/>
  <c r="AP131" i="24"/>
  <c r="AP130" i="24"/>
  <c r="AP119" i="24"/>
  <c r="AP110" i="24"/>
  <c r="AP106" i="24"/>
  <c r="AP103" i="24"/>
  <c r="AP115" i="24"/>
  <c r="AP107" i="24"/>
  <c r="AP121" i="24"/>
  <c r="AP109" i="24"/>
  <c r="AP116" i="24"/>
  <c r="AP111" i="24"/>
  <c r="AP128" i="24"/>
  <c r="AP113" i="24"/>
  <c r="AP108" i="24"/>
  <c r="AP104" i="24"/>
  <c r="AP117" i="24"/>
  <c r="AP112" i="24"/>
  <c r="AP105" i="24"/>
  <c r="AP118" i="24"/>
  <c r="AP100" i="24"/>
  <c r="AP99" i="24"/>
  <c r="AO76" i="24"/>
  <c r="AO84" i="24"/>
  <c r="AO87" i="24"/>
  <c r="AO90" i="24"/>
  <c r="AO96" i="24"/>
  <c r="AO171" i="24"/>
  <c r="AP39" i="24"/>
  <c r="AP95" i="24"/>
  <c r="AP85" i="24"/>
  <c r="AP71" i="24"/>
  <c r="AP63" i="24"/>
  <c r="AP94" i="24"/>
  <c r="AP83" i="24"/>
  <c r="AP70" i="24"/>
  <c r="AP62" i="24"/>
  <c r="AP93" i="24"/>
  <c r="AP82" i="24"/>
  <c r="AP69" i="24"/>
  <c r="AP92" i="24"/>
  <c r="AP80" i="24"/>
  <c r="AP68" i="24"/>
  <c r="AP91" i="24"/>
  <c r="AP79" i="24"/>
  <c r="AP67" i="24"/>
  <c r="AP89" i="24"/>
  <c r="AP75" i="24"/>
  <c r="AP66" i="24"/>
  <c r="AP73" i="24"/>
  <c r="AP54" i="24"/>
  <c r="AP45" i="24"/>
  <c r="AP53" i="24"/>
  <c r="AP44" i="24"/>
  <c r="AP65" i="24"/>
  <c r="AP52" i="24"/>
  <c r="AP43" i="24"/>
  <c r="AP50" i="24"/>
  <c r="AP40" i="24"/>
  <c r="AP88" i="24"/>
  <c r="AP86" i="24"/>
  <c r="AP58" i="24"/>
  <c r="AP49" i="24"/>
  <c r="AP46" i="24"/>
  <c r="AP64" i="24"/>
  <c r="AP61" i="24"/>
  <c r="AP51" i="24"/>
  <c r="AP57" i="24"/>
  <c r="AP72" i="24"/>
  <c r="AP55" i="24"/>
  <c r="AP42" i="24"/>
  <c r="AP48" i="24"/>
  <c r="AO81" i="24"/>
  <c r="AN8" i="24"/>
  <c r="AO20" i="24"/>
  <c r="AO9" i="24"/>
  <c r="AP12" i="24"/>
  <c r="AP16" i="24"/>
  <c r="AP17" i="24"/>
  <c r="AP18" i="24"/>
  <c r="AP22" i="24"/>
  <c r="AP23" i="24"/>
  <c r="AP13" i="24"/>
  <c r="AP11" i="24"/>
  <c r="AP15" i="24"/>
  <c r="AP24" i="24"/>
  <c r="AP14" i="24"/>
  <c r="AP25" i="24"/>
  <c r="AP26" i="24"/>
  <c r="AP27" i="24"/>
  <c r="AP28" i="24"/>
  <c r="AP29" i="24"/>
  <c r="AP33" i="24"/>
  <c r="AP30" i="24"/>
  <c r="AP32" i="24"/>
  <c r="AP31" i="24"/>
  <c r="AQ2" i="24"/>
  <c r="AQ152" i="24" s="1"/>
  <c r="AR3" i="24"/>
  <c r="AR4" i="24" s="1"/>
  <c r="AO178" i="24" l="1"/>
  <c r="AP190" i="24"/>
  <c r="AP179" i="24"/>
  <c r="AQ200" i="24"/>
  <c r="AQ192" i="24"/>
  <c r="AQ195" i="24"/>
  <c r="AQ197" i="24"/>
  <c r="AQ202" i="24"/>
  <c r="AQ194" i="24"/>
  <c r="AQ199" i="24"/>
  <c r="AQ201" i="24"/>
  <c r="AQ193" i="24"/>
  <c r="AQ196" i="24"/>
  <c r="AQ198" i="24"/>
  <c r="AQ203" i="24"/>
  <c r="AQ185" i="24"/>
  <c r="AQ187" i="24"/>
  <c r="AQ182" i="24"/>
  <c r="AQ184" i="24"/>
  <c r="AQ188" i="24"/>
  <c r="AQ183" i="24"/>
  <c r="AQ186" i="24"/>
  <c r="AQ174" i="24"/>
  <c r="AQ181" i="24"/>
  <c r="AQ155" i="24"/>
  <c r="AQ162" i="24"/>
  <c r="AQ144" i="24"/>
  <c r="AQ147" i="24"/>
  <c r="AQ172" i="24"/>
  <c r="AQ164" i="24"/>
  <c r="AQ170" i="24"/>
  <c r="AQ169" i="24"/>
  <c r="AQ168" i="24"/>
  <c r="AQ167" i="24"/>
  <c r="AQ166" i="24"/>
  <c r="AQ165" i="24"/>
  <c r="AQ173" i="24"/>
  <c r="AQ160" i="24"/>
  <c r="AQ159" i="24"/>
  <c r="AQ161" i="24"/>
  <c r="AQ158" i="24"/>
  <c r="AQ157" i="24"/>
  <c r="AQ153" i="24"/>
  <c r="AQ154" i="24"/>
  <c r="AQ146" i="24"/>
  <c r="AQ150" i="24"/>
  <c r="AQ151" i="24"/>
  <c r="AQ138" i="24"/>
  <c r="AQ142" i="24"/>
  <c r="AQ143" i="24"/>
  <c r="AQ135" i="24"/>
  <c r="AQ125" i="24"/>
  <c r="AQ134" i="24"/>
  <c r="AQ133" i="24"/>
  <c r="AQ123" i="24"/>
  <c r="AQ132" i="24"/>
  <c r="AQ122" i="24"/>
  <c r="AQ131" i="24"/>
  <c r="AQ130" i="24"/>
  <c r="AQ128" i="24"/>
  <c r="AQ118" i="24"/>
  <c r="AQ109" i="24"/>
  <c r="AQ137" i="24"/>
  <c r="AQ115" i="24"/>
  <c r="AQ110" i="24"/>
  <c r="AQ106" i="24"/>
  <c r="AQ126" i="24"/>
  <c r="AQ107" i="24"/>
  <c r="AQ124" i="24"/>
  <c r="AQ116" i="24"/>
  <c r="AQ111" i="24"/>
  <c r="AQ108" i="24"/>
  <c r="AQ113" i="24"/>
  <c r="AQ117" i="24"/>
  <c r="AQ112" i="24"/>
  <c r="AQ104" i="24"/>
  <c r="AQ121" i="24"/>
  <c r="AQ119" i="24"/>
  <c r="AQ105" i="24"/>
  <c r="AQ103" i="24"/>
  <c r="AQ99" i="24"/>
  <c r="AQ100" i="24"/>
  <c r="AP84" i="24"/>
  <c r="AP87" i="24"/>
  <c r="AP90" i="24"/>
  <c r="AP96" i="24"/>
  <c r="AP171" i="24"/>
  <c r="AQ39" i="24"/>
  <c r="AQ94" i="24"/>
  <c r="AQ83" i="24"/>
  <c r="AQ70" i="24"/>
  <c r="AQ93" i="24"/>
  <c r="AQ82" i="24"/>
  <c r="AQ69" i="24"/>
  <c r="AQ92" i="24"/>
  <c r="AQ80" i="24"/>
  <c r="AQ68" i="24"/>
  <c r="AQ91" i="24"/>
  <c r="AQ79" i="24"/>
  <c r="AQ67" i="24"/>
  <c r="AQ89" i="24"/>
  <c r="AQ75" i="24"/>
  <c r="AQ66" i="24"/>
  <c r="AQ88" i="24"/>
  <c r="AQ73" i="24"/>
  <c r="AQ65" i="24"/>
  <c r="AQ53" i="24"/>
  <c r="AQ44" i="24"/>
  <c r="AQ95" i="24"/>
  <c r="AQ62" i="24"/>
  <c r="AQ52" i="24"/>
  <c r="AQ43" i="24"/>
  <c r="AQ85" i="24"/>
  <c r="AQ64" i="24"/>
  <c r="AQ51" i="24"/>
  <c r="AQ42" i="24"/>
  <c r="AQ86" i="24"/>
  <c r="AQ63" i="24"/>
  <c r="AQ58" i="24"/>
  <c r="AQ49" i="24"/>
  <c r="AQ71" i="24"/>
  <c r="AQ57" i="24"/>
  <c r="AQ48" i="24"/>
  <c r="AQ72" i="24"/>
  <c r="AQ46" i="24"/>
  <c r="AQ61" i="24"/>
  <c r="AQ45" i="24"/>
  <c r="AQ50" i="24"/>
  <c r="AQ55" i="24"/>
  <c r="AQ40" i="24"/>
  <c r="AQ54" i="24"/>
  <c r="AP81" i="24"/>
  <c r="AP76" i="24"/>
  <c r="AO8" i="24"/>
  <c r="AP20" i="24"/>
  <c r="AP9" i="24"/>
  <c r="AQ11" i="24"/>
  <c r="AQ12" i="24"/>
  <c r="AQ13" i="24"/>
  <c r="AQ14" i="24"/>
  <c r="AQ15" i="24"/>
  <c r="AQ16" i="24"/>
  <c r="AQ17" i="24"/>
  <c r="AQ18" i="24"/>
  <c r="AQ22" i="24"/>
  <c r="AQ23" i="24"/>
  <c r="AQ24" i="24"/>
  <c r="AQ25" i="24"/>
  <c r="AQ26" i="24"/>
  <c r="AQ27" i="24"/>
  <c r="AQ28" i="24"/>
  <c r="AQ29" i="24"/>
  <c r="AQ30" i="24"/>
  <c r="AQ32" i="24"/>
  <c r="AQ33" i="24"/>
  <c r="AQ31" i="24"/>
  <c r="AR2" i="24"/>
  <c r="AR152" i="24" s="1"/>
  <c r="AS3" i="24"/>
  <c r="AS4" i="24" s="1"/>
  <c r="AP178" i="24" l="1"/>
  <c r="AQ190" i="24"/>
  <c r="AQ179" i="24"/>
  <c r="AR197" i="24"/>
  <c r="AR202" i="24"/>
  <c r="AR194" i="24"/>
  <c r="AR198" i="24"/>
  <c r="AR192" i="24"/>
  <c r="AR199" i="24"/>
  <c r="AR196" i="24"/>
  <c r="AR201" i="24"/>
  <c r="AR193" i="24"/>
  <c r="AR203" i="24"/>
  <c r="AR195" i="24"/>
  <c r="AR200" i="24"/>
  <c r="AR187" i="24"/>
  <c r="AR182" i="24"/>
  <c r="AR184" i="24"/>
  <c r="AR186" i="24"/>
  <c r="AR185" i="24"/>
  <c r="AR188" i="24"/>
  <c r="AR183" i="24"/>
  <c r="AR174" i="24"/>
  <c r="AR181" i="24"/>
  <c r="AR155" i="24"/>
  <c r="AR162" i="24"/>
  <c r="AR144" i="24"/>
  <c r="AR147" i="24"/>
  <c r="AR170" i="24"/>
  <c r="AR169" i="24"/>
  <c r="AR168" i="24"/>
  <c r="AR167" i="24"/>
  <c r="AR166" i="24"/>
  <c r="AR165" i="24"/>
  <c r="AR173" i="24"/>
  <c r="AR164" i="24"/>
  <c r="AR172" i="24"/>
  <c r="AR159" i="24"/>
  <c r="AR158" i="24"/>
  <c r="AR160" i="24"/>
  <c r="AR157" i="24"/>
  <c r="AR161" i="24"/>
  <c r="AR153" i="24"/>
  <c r="AR154" i="24"/>
  <c r="AR146" i="24"/>
  <c r="AR150" i="24"/>
  <c r="AR151" i="24"/>
  <c r="AR138" i="24"/>
  <c r="AR143" i="24"/>
  <c r="AR142" i="24"/>
  <c r="AR134" i="24"/>
  <c r="AR124" i="24"/>
  <c r="AR133" i="24"/>
  <c r="AR132" i="24"/>
  <c r="AR122" i="24"/>
  <c r="AR131" i="24"/>
  <c r="AR121" i="24"/>
  <c r="AR130" i="24"/>
  <c r="AR128" i="24"/>
  <c r="AR137" i="24"/>
  <c r="AR126" i="24"/>
  <c r="AR117" i="24"/>
  <c r="AR108" i="24"/>
  <c r="AR107" i="24"/>
  <c r="AR110" i="24"/>
  <c r="AR123" i="24"/>
  <c r="AR116" i="24"/>
  <c r="AR111" i="24"/>
  <c r="AR135" i="24"/>
  <c r="AR112" i="24"/>
  <c r="AR118" i="24"/>
  <c r="AR106" i="24"/>
  <c r="AR103" i="24"/>
  <c r="AR119" i="24"/>
  <c r="AR105" i="24"/>
  <c r="AR125" i="24"/>
  <c r="AR113" i="24"/>
  <c r="AR109" i="24"/>
  <c r="AR104" i="24"/>
  <c r="AR115" i="24"/>
  <c r="AR99" i="24"/>
  <c r="AR100" i="24"/>
  <c r="AR39" i="24"/>
  <c r="AR93" i="24"/>
  <c r="AR82" i="24"/>
  <c r="AR69" i="24"/>
  <c r="AR92" i="24"/>
  <c r="AR80" i="24"/>
  <c r="AR68" i="24"/>
  <c r="AR91" i="24"/>
  <c r="AR79" i="24"/>
  <c r="AR67" i="24"/>
  <c r="AR89" i="24"/>
  <c r="AR75" i="24"/>
  <c r="AR66" i="24"/>
  <c r="AR88" i="24"/>
  <c r="AR73" i="24"/>
  <c r="AR65" i="24"/>
  <c r="AR86" i="24"/>
  <c r="AR72" i="24"/>
  <c r="AR64" i="24"/>
  <c r="AR95" i="24"/>
  <c r="AR62" i="24"/>
  <c r="AR52" i="24"/>
  <c r="AR43" i="24"/>
  <c r="AR83" i="24"/>
  <c r="AR51" i="24"/>
  <c r="AR42" i="24"/>
  <c r="AR70" i="24"/>
  <c r="AR85" i="24"/>
  <c r="AR50" i="24"/>
  <c r="AR40" i="24"/>
  <c r="AR71" i="24"/>
  <c r="AR57" i="24"/>
  <c r="AR48" i="24"/>
  <c r="AR61" i="24"/>
  <c r="AR55" i="24"/>
  <c r="AR46" i="24"/>
  <c r="AR94" i="24"/>
  <c r="AR45" i="24"/>
  <c r="AR58" i="24"/>
  <c r="AR44" i="24"/>
  <c r="AR63" i="24"/>
  <c r="AR49" i="24"/>
  <c r="AR54" i="24"/>
  <c r="AR53" i="24"/>
  <c r="AQ81" i="24"/>
  <c r="AQ84" i="24"/>
  <c r="AQ87" i="24"/>
  <c r="AQ90" i="24"/>
  <c r="AQ96" i="24"/>
  <c r="AQ171" i="24"/>
  <c r="AQ76" i="24"/>
  <c r="AP8" i="24"/>
  <c r="AQ20" i="24"/>
  <c r="AQ9" i="24"/>
  <c r="AR11" i="24"/>
  <c r="AR12" i="24"/>
  <c r="AR13" i="24"/>
  <c r="AR14" i="24"/>
  <c r="AR15" i="24"/>
  <c r="AR16" i="24"/>
  <c r="AR17" i="24"/>
  <c r="AR18" i="24"/>
  <c r="AR22" i="24"/>
  <c r="AR23" i="24"/>
  <c r="AR24" i="24"/>
  <c r="AR28" i="24"/>
  <c r="AR31" i="24"/>
  <c r="AR29" i="24"/>
  <c r="AR25" i="24"/>
  <c r="AR33" i="24"/>
  <c r="AR26" i="24"/>
  <c r="AR27" i="24"/>
  <c r="AR30" i="24"/>
  <c r="AR32" i="24"/>
  <c r="AS2" i="24"/>
  <c r="AS152" i="24" s="1"/>
  <c r="AT3" i="24"/>
  <c r="AT4" i="24" s="1"/>
  <c r="AQ178" i="24" l="1"/>
  <c r="AR190" i="24"/>
  <c r="AR179" i="24"/>
  <c r="AS202" i="24"/>
  <c r="AS194" i="24"/>
  <c r="AS199" i="24"/>
  <c r="AS197" i="24"/>
  <c r="AS196" i="24"/>
  <c r="AS201" i="24"/>
  <c r="AS193" i="24"/>
  <c r="AS198" i="24"/>
  <c r="AS203" i="24"/>
  <c r="AS195" i="24"/>
  <c r="AS200" i="24"/>
  <c r="AS192" i="24"/>
  <c r="AS187" i="24"/>
  <c r="AS182" i="24"/>
  <c r="AS184" i="24"/>
  <c r="AS186" i="24"/>
  <c r="AS185" i="24"/>
  <c r="AS188" i="24"/>
  <c r="AS183" i="24"/>
  <c r="AS174" i="24"/>
  <c r="AS181" i="24"/>
  <c r="AS155" i="24"/>
  <c r="AS162" i="24"/>
  <c r="AS144" i="24"/>
  <c r="AS147" i="24"/>
  <c r="AS169" i="24"/>
  <c r="AS168" i="24"/>
  <c r="AS164" i="24"/>
  <c r="AS167" i="24"/>
  <c r="AS166" i="24"/>
  <c r="AS173" i="24"/>
  <c r="AS165" i="24"/>
  <c r="AS172" i="24"/>
  <c r="AS170" i="24"/>
  <c r="AS158" i="24"/>
  <c r="AS157" i="24"/>
  <c r="AS159" i="24"/>
  <c r="AS161" i="24"/>
  <c r="AS160" i="24"/>
  <c r="AS153" i="24"/>
  <c r="AS154" i="24"/>
  <c r="AS146" i="24"/>
  <c r="AS150" i="24"/>
  <c r="AS151" i="24"/>
  <c r="AS138" i="24"/>
  <c r="AS143" i="24"/>
  <c r="AS142" i="24"/>
  <c r="AS133" i="24"/>
  <c r="AS123" i="24"/>
  <c r="AS132" i="24"/>
  <c r="AS131" i="24"/>
  <c r="AS121" i="24"/>
  <c r="AS130" i="24"/>
  <c r="AS119" i="24"/>
  <c r="AS128" i="24"/>
  <c r="AS137" i="24"/>
  <c r="AS126" i="24"/>
  <c r="AS135" i="24"/>
  <c r="AS125" i="24"/>
  <c r="AS116" i="24"/>
  <c r="AS107" i="24"/>
  <c r="AS111" i="24"/>
  <c r="AS124" i="24"/>
  <c r="AS122" i="24"/>
  <c r="AS112" i="24"/>
  <c r="AS108" i="24"/>
  <c r="AS117" i="24"/>
  <c r="AS105" i="24"/>
  <c r="AS110" i="24"/>
  <c r="AS113" i="24"/>
  <c r="AS109" i="24"/>
  <c r="AS104" i="24"/>
  <c r="AS118" i="24"/>
  <c r="AS106" i="24"/>
  <c r="AS103" i="24"/>
  <c r="AS134" i="24"/>
  <c r="AS115" i="24"/>
  <c r="AS100" i="24"/>
  <c r="AS99" i="24"/>
  <c r="AR84" i="24"/>
  <c r="AR87" i="24"/>
  <c r="AR90" i="24"/>
  <c r="AR96" i="24"/>
  <c r="AR171" i="24"/>
  <c r="AS39" i="24"/>
  <c r="AS92" i="24"/>
  <c r="AS80" i="24"/>
  <c r="AS68" i="24"/>
  <c r="AS91" i="24"/>
  <c r="AS79" i="24"/>
  <c r="AS67" i="24"/>
  <c r="AS89" i="24"/>
  <c r="AS75" i="24"/>
  <c r="AS66" i="24"/>
  <c r="AS88" i="24"/>
  <c r="AS73" i="24"/>
  <c r="AS65" i="24"/>
  <c r="AS86" i="24"/>
  <c r="AS72" i="24"/>
  <c r="AS95" i="24"/>
  <c r="AS85" i="24"/>
  <c r="AS71" i="24"/>
  <c r="AS63" i="24"/>
  <c r="AS83" i="24"/>
  <c r="AS51" i="24"/>
  <c r="AS42" i="24"/>
  <c r="AS69" i="24"/>
  <c r="AS64" i="24"/>
  <c r="AS50" i="24"/>
  <c r="AS40" i="24"/>
  <c r="AS70" i="24"/>
  <c r="AS58" i="24"/>
  <c r="AS49" i="24"/>
  <c r="AS61" i="24"/>
  <c r="AS55" i="24"/>
  <c r="AS46" i="24"/>
  <c r="AS93" i="24"/>
  <c r="AS54" i="24"/>
  <c r="AS45" i="24"/>
  <c r="AS94" i="24"/>
  <c r="AS52" i="24"/>
  <c r="AS82" i="24"/>
  <c r="AS62" i="24"/>
  <c r="AS44" i="24"/>
  <c r="AS43" i="24"/>
  <c r="AS57" i="24"/>
  <c r="AS48" i="24"/>
  <c r="AS53" i="24"/>
  <c r="AR81" i="24"/>
  <c r="AR76" i="24"/>
  <c r="AQ8" i="24"/>
  <c r="AR9" i="24"/>
  <c r="AR20" i="24"/>
  <c r="AS11" i="24"/>
  <c r="AS12" i="24"/>
  <c r="AS13" i="24"/>
  <c r="AS14" i="24"/>
  <c r="AS15" i="24"/>
  <c r="AS25" i="24"/>
  <c r="AS26" i="24"/>
  <c r="AS27" i="24"/>
  <c r="AS28" i="24"/>
  <c r="AS29" i="24"/>
  <c r="AS30" i="24"/>
  <c r="AS31" i="24"/>
  <c r="AS32" i="24"/>
  <c r="AS22" i="24"/>
  <c r="AS23" i="24"/>
  <c r="AS24" i="24"/>
  <c r="AS16" i="24"/>
  <c r="AS17" i="24"/>
  <c r="AS33" i="24"/>
  <c r="AS18" i="24"/>
  <c r="AT2" i="24"/>
  <c r="AT152" i="24" s="1"/>
  <c r="AU3" i="24"/>
  <c r="AU4" i="24" s="1"/>
  <c r="AR178" i="24" l="1"/>
  <c r="AS190" i="24"/>
  <c r="AS179" i="24"/>
  <c r="AT199" i="24"/>
  <c r="AT196" i="24"/>
  <c r="AT200" i="24"/>
  <c r="AT194" i="24"/>
  <c r="AT201" i="24"/>
  <c r="AT193" i="24"/>
  <c r="AT198" i="24"/>
  <c r="AT203" i="24"/>
  <c r="AT195" i="24"/>
  <c r="AT192" i="24"/>
  <c r="AT197" i="24"/>
  <c r="AT202" i="24"/>
  <c r="AT182" i="24"/>
  <c r="AT184" i="24"/>
  <c r="AT186" i="24"/>
  <c r="AT188" i="24"/>
  <c r="AT183" i="24"/>
  <c r="AT187" i="24"/>
  <c r="AT185" i="24"/>
  <c r="AT174" i="24"/>
  <c r="AT181" i="24"/>
  <c r="AT155" i="24"/>
  <c r="AT162" i="24"/>
  <c r="AT144" i="24"/>
  <c r="AT147" i="24"/>
  <c r="AT168" i="24"/>
  <c r="AT172" i="24"/>
  <c r="AT167" i="24"/>
  <c r="AT166" i="24"/>
  <c r="AT165" i="24"/>
  <c r="AT173" i="24"/>
  <c r="AT164" i="24"/>
  <c r="AT170" i="24"/>
  <c r="AT169" i="24"/>
  <c r="AT157" i="24"/>
  <c r="AT159" i="24"/>
  <c r="AT161" i="24"/>
  <c r="AT160" i="24"/>
  <c r="AT158" i="24"/>
  <c r="AT153" i="24"/>
  <c r="AT154" i="24"/>
  <c r="AT146" i="24"/>
  <c r="AT151" i="24"/>
  <c r="AT150" i="24"/>
  <c r="AT138" i="24"/>
  <c r="AT143" i="24"/>
  <c r="AT142" i="24"/>
  <c r="AT132" i="24"/>
  <c r="AT131" i="24"/>
  <c r="AT130" i="24"/>
  <c r="AT119" i="24"/>
  <c r="AT128" i="24"/>
  <c r="AT137" i="24"/>
  <c r="AT126" i="24"/>
  <c r="AT135" i="24"/>
  <c r="AT125" i="24"/>
  <c r="AT134" i="24"/>
  <c r="AT124" i="24"/>
  <c r="AT115" i="24"/>
  <c r="AT106" i="24"/>
  <c r="AT123" i="24"/>
  <c r="AT122" i="24"/>
  <c r="AT116" i="24"/>
  <c r="AT133" i="24"/>
  <c r="AT112" i="24"/>
  <c r="AT108" i="24"/>
  <c r="AT117" i="24"/>
  <c r="AT105" i="24"/>
  <c r="AT113" i="24"/>
  <c r="AT109" i="24"/>
  <c r="AT104" i="24"/>
  <c r="AT111" i="24"/>
  <c r="AT121" i="24"/>
  <c r="AT118" i="24"/>
  <c r="AT103" i="24"/>
  <c r="AT107" i="24"/>
  <c r="AT110" i="24"/>
  <c r="AT100" i="24"/>
  <c r="AT99" i="24"/>
  <c r="AS81" i="24"/>
  <c r="AT39" i="24"/>
  <c r="AT91" i="24"/>
  <c r="AT79" i="24"/>
  <c r="AT67" i="24"/>
  <c r="AT89" i="24"/>
  <c r="AT75" i="24"/>
  <c r="AT66" i="24"/>
  <c r="AT88" i="24"/>
  <c r="AT73" i="24"/>
  <c r="AT65" i="24"/>
  <c r="AT86" i="24"/>
  <c r="AT72" i="24"/>
  <c r="AT64" i="24"/>
  <c r="AT95" i="24"/>
  <c r="AT85" i="24"/>
  <c r="AT71" i="24"/>
  <c r="AT94" i="24"/>
  <c r="AT83" i="24"/>
  <c r="AT70" i="24"/>
  <c r="AT62" i="24"/>
  <c r="AT69" i="24"/>
  <c r="AT50" i="24"/>
  <c r="AT40" i="24"/>
  <c r="AT58" i="24"/>
  <c r="AT49" i="24"/>
  <c r="AT63" i="24"/>
  <c r="AT57" i="24"/>
  <c r="AT48" i="24"/>
  <c r="AT93" i="24"/>
  <c r="AT54" i="24"/>
  <c r="AT45" i="24"/>
  <c r="AT80" i="24"/>
  <c r="AT53" i="24"/>
  <c r="AT44" i="24"/>
  <c r="AT82" i="24"/>
  <c r="AT61" i="24"/>
  <c r="AT52" i="24"/>
  <c r="AT68" i="24"/>
  <c r="AT51" i="24"/>
  <c r="AT92" i="24"/>
  <c r="AT43" i="24"/>
  <c r="AT55" i="24"/>
  <c r="AT42" i="24"/>
  <c r="AT46" i="24"/>
  <c r="AS76" i="24"/>
  <c r="AS84" i="24"/>
  <c r="AS87" i="24"/>
  <c r="AS90" i="24"/>
  <c r="AS96" i="24"/>
  <c r="AS171" i="24"/>
  <c r="AS20" i="24"/>
  <c r="AS9" i="24"/>
  <c r="AT11" i="24"/>
  <c r="AT12" i="24"/>
  <c r="AT13" i="24"/>
  <c r="AT14" i="24"/>
  <c r="AT15" i="24"/>
  <c r="AT16" i="24"/>
  <c r="AT17" i="24"/>
  <c r="AT18" i="24"/>
  <c r="AT22" i="24"/>
  <c r="AT23" i="24"/>
  <c r="AT25" i="24"/>
  <c r="AT26" i="24"/>
  <c r="AT27" i="24"/>
  <c r="AT28" i="24"/>
  <c r="AT29" i="24"/>
  <c r="AT30" i="24"/>
  <c r="AT31" i="24"/>
  <c r="AT24" i="24"/>
  <c r="AT33" i="24"/>
  <c r="AT32" i="24"/>
  <c r="AR8" i="24"/>
  <c r="AU2" i="24"/>
  <c r="AU152" i="24" s="1"/>
  <c r="AV3" i="24"/>
  <c r="AV4" i="24" s="1"/>
  <c r="AS178" i="24" l="1"/>
  <c r="AT190" i="24"/>
  <c r="AT179" i="24"/>
  <c r="AU196" i="24"/>
  <c r="AU201" i="24"/>
  <c r="AU193" i="24"/>
  <c r="AU197" i="24"/>
  <c r="AU198" i="24"/>
  <c r="AU203" i="24"/>
  <c r="AU195" i="24"/>
  <c r="AU200" i="24"/>
  <c r="AU192" i="24"/>
  <c r="AU202" i="24"/>
  <c r="AU194" i="24"/>
  <c r="AU199" i="24"/>
  <c r="AU184" i="24"/>
  <c r="AU187" i="24"/>
  <c r="AU186" i="24"/>
  <c r="AU188" i="24"/>
  <c r="AU183" i="24"/>
  <c r="AU185" i="24"/>
  <c r="AU182" i="24"/>
  <c r="AU174" i="24"/>
  <c r="AU181" i="24"/>
  <c r="AU155" i="24"/>
  <c r="AU162" i="24"/>
  <c r="AU144" i="24"/>
  <c r="AU147" i="24"/>
  <c r="AU167" i="24"/>
  <c r="AU166" i="24"/>
  <c r="AU165" i="24"/>
  <c r="AU173" i="24"/>
  <c r="AU164" i="24"/>
  <c r="AU170" i="24"/>
  <c r="AU172" i="24"/>
  <c r="AU169" i="24"/>
  <c r="AU168" i="24"/>
  <c r="AU161" i="24"/>
  <c r="AU158" i="24"/>
  <c r="AU160" i="24"/>
  <c r="AU159" i="24"/>
  <c r="AU157" i="24"/>
  <c r="AU153" i="24"/>
  <c r="AU154" i="24"/>
  <c r="AU146" i="24"/>
  <c r="AU151" i="24"/>
  <c r="AU150" i="24"/>
  <c r="AU138" i="24"/>
  <c r="AU143" i="24"/>
  <c r="AU142" i="24"/>
  <c r="AU131" i="24"/>
  <c r="AU130" i="24"/>
  <c r="AU128" i="24"/>
  <c r="AU137" i="24"/>
  <c r="AU126" i="24"/>
  <c r="AU135" i="24"/>
  <c r="AU125" i="24"/>
  <c r="AU134" i="24"/>
  <c r="AU124" i="24"/>
  <c r="AU133" i="24"/>
  <c r="AU123" i="24"/>
  <c r="AU113" i="24"/>
  <c r="AU105" i="24"/>
  <c r="AU112" i="24"/>
  <c r="AU108" i="24"/>
  <c r="AU122" i="24"/>
  <c r="AU117" i="24"/>
  <c r="AU111" i="24"/>
  <c r="AU109" i="24"/>
  <c r="AU104" i="24"/>
  <c r="AU107" i="24"/>
  <c r="AU121" i="24"/>
  <c r="AU119" i="24"/>
  <c r="AU118" i="24"/>
  <c r="AU103" i="24"/>
  <c r="AU132" i="24"/>
  <c r="AU110" i="24"/>
  <c r="AU106" i="24"/>
  <c r="AU115" i="24"/>
  <c r="AU116" i="24"/>
  <c r="AU100" i="24"/>
  <c r="AU99" i="24"/>
  <c r="AS8" i="24"/>
  <c r="AT76" i="24"/>
  <c r="AT84" i="24"/>
  <c r="AT87" i="24"/>
  <c r="AT90" i="24"/>
  <c r="AT96" i="24"/>
  <c r="AT171" i="24"/>
  <c r="AU39" i="24"/>
  <c r="AU89" i="24"/>
  <c r="AU75" i="24"/>
  <c r="AU66" i="24"/>
  <c r="AU88" i="24"/>
  <c r="AU73" i="24"/>
  <c r="AU65" i="24"/>
  <c r="AU86" i="24"/>
  <c r="AU72" i="24"/>
  <c r="AU64" i="24"/>
  <c r="AU95" i="24"/>
  <c r="AU85" i="24"/>
  <c r="AU71" i="24"/>
  <c r="AU63" i="24"/>
  <c r="AU94" i="24"/>
  <c r="AU83" i="24"/>
  <c r="AU70" i="24"/>
  <c r="AU93" i="24"/>
  <c r="AU82" i="24"/>
  <c r="AU69" i="24"/>
  <c r="AU61" i="24"/>
  <c r="AU58" i="24"/>
  <c r="AU49" i="24"/>
  <c r="AU91" i="24"/>
  <c r="AU57" i="24"/>
  <c r="AU48" i="24"/>
  <c r="AU79" i="24"/>
  <c r="AU92" i="24"/>
  <c r="AU55" i="24"/>
  <c r="AU46" i="24"/>
  <c r="AU80" i="24"/>
  <c r="AU53" i="24"/>
  <c r="AU44" i="24"/>
  <c r="AU68" i="24"/>
  <c r="AU67" i="24"/>
  <c r="AU52" i="24"/>
  <c r="AU43" i="24"/>
  <c r="AU62" i="24"/>
  <c r="AU51" i="24"/>
  <c r="AU42" i="24"/>
  <c r="AU45" i="24"/>
  <c r="AU50" i="24"/>
  <c r="AU54" i="24"/>
  <c r="AU40" i="24"/>
  <c r="AT81" i="24"/>
  <c r="AT20" i="24"/>
  <c r="AU11" i="24"/>
  <c r="AU12" i="24"/>
  <c r="AU13" i="24"/>
  <c r="AU14" i="24"/>
  <c r="AU15" i="24"/>
  <c r="AU16" i="24"/>
  <c r="AU17" i="24"/>
  <c r="AU18" i="24"/>
  <c r="AU22" i="24"/>
  <c r="AU23" i="24"/>
  <c r="AU25" i="24"/>
  <c r="AU26" i="24"/>
  <c r="AU27" i="24"/>
  <c r="AU28" i="24"/>
  <c r="AU29" i="24"/>
  <c r="AU30" i="24"/>
  <c r="AU31" i="24"/>
  <c r="AU24" i="24"/>
  <c r="AU32" i="24"/>
  <c r="AU33" i="24"/>
  <c r="AT9" i="24"/>
  <c r="AV2" i="24"/>
  <c r="AV152" i="24" s="1"/>
  <c r="AW3" i="24"/>
  <c r="AW4" i="24" s="1"/>
  <c r="AT178" i="24" l="1"/>
  <c r="AU190" i="24"/>
  <c r="AU179" i="24"/>
  <c r="AV201" i="24"/>
  <c r="AV193" i="24"/>
  <c r="AV202" i="24"/>
  <c r="AV194" i="24"/>
  <c r="AV198" i="24"/>
  <c r="AV203" i="24"/>
  <c r="AV195" i="24"/>
  <c r="AV200" i="24"/>
  <c r="AV192" i="24"/>
  <c r="AV196" i="24"/>
  <c r="AV197" i="24"/>
  <c r="AV199" i="24"/>
  <c r="AV186" i="24"/>
  <c r="AV188" i="24"/>
  <c r="AV183" i="24"/>
  <c r="AV185" i="24"/>
  <c r="AV184" i="24"/>
  <c r="AV187" i="24"/>
  <c r="AV182" i="24"/>
  <c r="AV174" i="24"/>
  <c r="AV181" i="24"/>
  <c r="AV155" i="24"/>
  <c r="AV162" i="24"/>
  <c r="AV144" i="24"/>
  <c r="AV147" i="24"/>
  <c r="AT8" i="24"/>
  <c r="AV166" i="24"/>
  <c r="AV165" i="24"/>
  <c r="AV173" i="24"/>
  <c r="AV164" i="24"/>
  <c r="AV172" i="24"/>
  <c r="AV169" i="24"/>
  <c r="AV170" i="24"/>
  <c r="AV168" i="24"/>
  <c r="AV167" i="24"/>
  <c r="AV157" i="24"/>
  <c r="AV161" i="24"/>
  <c r="AV160" i="24"/>
  <c r="AV159" i="24"/>
  <c r="AV158" i="24"/>
  <c r="AV153" i="24"/>
  <c r="AV154" i="24"/>
  <c r="AV146" i="24"/>
  <c r="AV151" i="24"/>
  <c r="AV150" i="24"/>
  <c r="AV138" i="24"/>
  <c r="AV143" i="24"/>
  <c r="AV142" i="24"/>
  <c r="AV130" i="24"/>
  <c r="AV128" i="24"/>
  <c r="AV137" i="24"/>
  <c r="AV126" i="24"/>
  <c r="AV135" i="24"/>
  <c r="AV125" i="24"/>
  <c r="AV134" i="24"/>
  <c r="AV124" i="24"/>
  <c r="AV133" i="24"/>
  <c r="AV123" i="24"/>
  <c r="AV132" i="24"/>
  <c r="AV122" i="24"/>
  <c r="AV112" i="24"/>
  <c r="AV117" i="24"/>
  <c r="AV108" i="24"/>
  <c r="AV109" i="24"/>
  <c r="AV105" i="24"/>
  <c r="AV104" i="24"/>
  <c r="AV116" i="24"/>
  <c r="AV121" i="24"/>
  <c r="AV119" i="24"/>
  <c r="AV118" i="24"/>
  <c r="AV113" i="24"/>
  <c r="AV103" i="24"/>
  <c r="AV110" i="24"/>
  <c r="AV106" i="24"/>
  <c r="AV131" i="24"/>
  <c r="AV115" i="24"/>
  <c r="AV111" i="24"/>
  <c r="AV107" i="24"/>
  <c r="AV100" i="24"/>
  <c r="AV99" i="24"/>
  <c r="AV39" i="24"/>
  <c r="AV88" i="24"/>
  <c r="AV73" i="24"/>
  <c r="AV65" i="24"/>
  <c r="AV86" i="24"/>
  <c r="AV72" i="24"/>
  <c r="AV64" i="24"/>
  <c r="AV95" i="24"/>
  <c r="AV85" i="24"/>
  <c r="AV71" i="24"/>
  <c r="AV63" i="24"/>
  <c r="AV94" i="24"/>
  <c r="AV83" i="24"/>
  <c r="AV70" i="24"/>
  <c r="AV62" i="24"/>
  <c r="AV93" i="24"/>
  <c r="AV82" i="24"/>
  <c r="AV69" i="24"/>
  <c r="AV92" i="24"/>
  <c r="AV80" i="24"/>
  <c r="AV68" i="24"/>
  <c r="AV58" i="24"/>
  <c r="AV91" i="24"/>
  <c r="AV57" i="24"/>
  <c r="AV48" i="24"/>
  <c r="AV75" i="24"/>
  <c r="AV55" i="24"/>
  <c r="AV46" i="24"/>
  <c r="AV79" i="24"/>
  <c r="AV61" i="24"/>
  <c r="AV54" i="24"/>
  <c r="AV45" i="24"/>
  <c r="AV67" i="24"/>
  <c r="AV52" i="24"/>
  <c r="AV43" i="24"/>
  <c r="AV51" i="24"/>
  <c r="AV42" i="24"/>
  <c r="AV44" i="24"/>
  <c r="AV50" i="24"/>
  <c r="AV49" i="24"/>
  <c r="AV89" i="24"/>
  <c r="AV66" i="24"/>
  <c r="AV40" i="24"/>
  <c r="AV53" i="24"/>
  <c r="AU81" i="24"/>
  <c r="AU76" i="24"/>
  <c r="AU84" i="24"/>
  <c r="AU87" i="24"/>
  <c r="AU90" i="24"/>
  <c r="AU96" i="24"/>
  <c r="AU171" i="24"/>
  <c r="AU20" i="24"/>
  <c r="AU9" i="24"/>
  <c r="AV11" i="24"/>
  <c r="AV16" i="24"/>
  <c r="AV17" i="24"/>
  <c r="AV18" i="24"/>
  <c r="AV22" i="24"/>
  <c r="AV23" i="24"/>
  <c r="AV24" i="24"/>
  <c r="AV12" i="24"/>
  <c r="AV15" i="24"/>
  <c r="AV13" i="24"/>
  <c r="AV14" i="24"/>
  <c r="AV25" i="24"/>
  <c r="AV26" i="24"/>
  <c r="AV27" i="24"/>
  <c r="AV28" i="24"/>
  <c r="AV29" i="24"/>
  <c r="AV31" i="24"/>
  <c r="AV32" i="24"/>
  <c r="AV30" i="24"/>
  <c r="AV33" i="24"/>
  <c r="AW2" i="24"/>
  <c r="AW152" i="24" s="1"/>
  <c r="AX3" i="24"/>
  <c r="AX4" i="24" s="1"/>
  <c r="AU178" i="24" l="1"/>
  <c r="AV190" i="24"/>
  <c r="AV179" i="24"/>
  <c r="AW198" i="24"/>
  <c r="AW199" i="24"/>
  <c r="AW193" i="24"/>
  <c r="AW203" i="24"/>
  <c r="AW195" i="24"/>
  <c r="AW200" i="24"/>
  <c r="AW192" i="24"/>
  <c r="AW197" i="24"/>
  <c r="AW202" i="24"/>
  <c r="AW194" i="24"/>
  <c r="AW196" i="24"/>
  <c r="AW201" i="24"/>
  <c r="AW184" i="24"/>
  <c r="AW188" i="24"/>
  <c r="AW183" i="24"/>
  <c r="AW185" i="24"/>
  <c r="AW187" i="24"/>
  <c r="AW182" i="24"/>
  <c r="AW186" i="24"/>
  <c r="AW174" i="24"/>
  <c r="AW181" i="24"/>
  <c r="AW155" i="24"/>
  <c r="AW162" i="24"/>
  <c r="AW144" i="24"/>
  <c r="AW147" i="24"/>
  <c r="AW165" i="24"/>
  <c r="AW173" i="24"/>
  <c r="AW164" i="24"/>
  <c r="AW168" i="24"/>
  <c r="AW172" i="24"/>
  <c r="AW170" i="24"/>
  <c r="AW169" i="24"/>
  <c r="AW167" i="24"/>
  <c r="AW166" i="24"/>
  <c r="AW161" i="24"/>
  <c r="AW159" i="24"/>
  <c r="AW160" i="24"/>
  <c r="AW158" i="24"/>
  <c r="AW157" i="24"/>
  <c r="AW153" i="24"/>
  <c r="AW154" i="24"/>
  <c r="AW146" i="24"/>
  <c r="AW151" i="24"/>
  <c r="AW150" i="24"/>
  <c r="AW138" i="24"/>
  <c r="AW143" i="24"/>
  <c r="AW142" i="24"/>
  <c r="AW128" i="24"/>
  <c r="AW137" i="24"/>
  <c r="AW126" i="24"/>
  <c r="AW135" i="24"/>
  <c r="AW125" i="24"/>
  <c r="AW134" i="24"/>
  <c r="AW124" i="24"/>
  <c r="AW133" i="24"/>
  <c r="AW123" i="24"/>
  <c r="AW132" i="24"/>
  <c r="AW122" i="24"/>
  <c r="AW131" i="24"/>
  <c r="AW121" i="24"/>
  <c r="AW111" i="24"/>
  <c r="AW109" i="24"/>
  <c r="AW105" i="24"/>
  <c r="AW104" i="24"/>
  <c r="AW112" i="24"/>
  <c r="AW119" i="24"/>
  <c r="AW118" i="24"/>
  <c r="AW113" i="24"/>
  <c r="AW103" i="24"/>
  <c r="AW130" i="24"/>
  <c r="AW110" i="24"/>
  <c r="AW106" i="24"/>
  <c r="AW115" i="24"/>
  <c r="AW107" i="24"/>
  <c r="AW116" i="24"/>
  <c r="AW108" i="24"/>
  <c r="AW117" i="24"/>
  <c r="AW100" i="24"/>
  <c r="AW99" i="24"/>
  <c r="AV84" i="24"/>
  <c r="AV87" i="24"/>
  <c r="AV90" i="24"/>
  <c r="AV96" i="24"/>
  <c r="AV171" i="24"/>
  <c r="AV81" i="24"/>
  <c r="AV76" i="24"/>
  <c r="AW39" i="24"/>
  <c r="AW86" i="24"/>
  <c r="AW72" i="24"/>
  <c r="AW64" i="24"/>
  <c r="AW95" i="24"/>
  <c r="AW85" i="24"/>
  <c r="AW71" i="24"/>
  <c r="AW63" i="24"/>
  <c r="AW94" i="24"/>
  <c r="AW83" i="24"/>
  <c r="AW70" i="24"/>
  <c r="AW93" i="24"/>
  <c r="AW82" i="24"/>
  <c r="AW69" i="24"/>
  <c r="AW92" i="24"/>
  <c r="AW80" i="24"/>
  <c r="AW68" i="24"/>
  <c r="AW91" i="24"/>
  <c r="AW79" i="24"/>
  <c r="AW67" i="24"/>
  <c r="AW75" i="24"/>
  <c r="AW55" i="24"/>
  <c r="AW46" i="24"/>
  <c r="AW65" i="24"/>
  <c r="AW61" i="24"/>
  <c r="AW54" i="24"/>
  <c r="AW45" i="24"/>
  <c r="AW66" i="24"/>
  <c r="AW53" i="24"/>
  <c r="AW44" i="24"/>
  <c r="AW51" i="24"/>
  <c r="AW42" i="24"/>
  <c r="AW88" i="24"/>
  <c r="AW62" i="24"/>
  <c r="AW50" i="24"/>
  <c r="AW40" i="24"/>
  <c r="AW89" i="24"/>
  <c r="AW58" i="24"/>
  <c r="AW57" i="24"/>
  <c r="AW43" i="24"/>
  <c r="AW49" i="24"/>
  <c r="AW73" i="24"/>
  <c r="AW48" i="24"/>
  <c r="AW52" i="24"/>
  <c r="AU8" i="24"/>
  <c r="AV20" i="24"/>
  <c r="AV9" i="24"/>
  <c r="AW11" i="24"/>
  <c r="AW12" i="24"/>
  <c r="AW13" i="24"/>
  <c r="AW14" i="24"/>
  <c r="AW16" i="24"/>
  <c r="AW17" i="24"/>
  <c r="AW18" i="24"/>
  <c r="AW22" i="24"/>
  <c r="AW23" i="24"/>
  <c r="AW24" i="24"/>
  <c r="AW15" i="24"/>
  <c r="AW25" i="24"/>
  <c r="AW26" i="24"/>
  <c r="AW30" i="24"/>
  <c r="AW33" i="24"/>
  <c r="AW28" i="24"/>
  <c r="AW31" i="24"/>
  <c r="AW32" i="24"/>
  <c r="AW29" i="24"/>
  <c r="AW27" i="24"/>
  <c r="AX2" i="24"/>
  <c r="AX152" i="24" s="1"/>
  <c r="V200" i="24"/>
  <c r="V197" i="24"/>
  <c r="V201" i="24"/>
  <c r="V186" i="24"/>
  <c r="AW190" i="24" l="1"/>
  <c r="AV178" i="24"/>
  <c r="AW179" i="24"/>
  <c r="AX203" i="24"/>
  <c r="AX195" i="24"/>
  <c r="AX200" i="24"/>
  <c r="AX192" i="24"/>
  <c r="AX197" i="24"/>
  <c r="AX202" i="24"/>
  <c r="AX194" i="24"/>
  <c r="AX196" i="24"/>
  <c r="AX199" i="24"/>
  <c r="AX201" i="24"/>
  <c r="AX193" i="24"/>
  <c r="AX198" i="24"/>
  <c r="AX188" i="24"/>
  <c r="AX183" i="24"/>
  <c r="AX185" i="24"/>
  <c r="AX187" i="24"/>
  <c r="AX182" i="24"/>
  <c r="AX186" i="24"/>
  <c r="AX184" i="24"/>
  <c r="AX174" i="24"/>
  <c r="AX181" i="24"/>
  <c r="AX155" i="24"/>
  <c r="AX162" i="24"/>
  <c r="AX144" i="24"/>
  <c r="AX147" i="24"/>
  <c r="AX173" i="24"/>
  <c r="AX164" i="24"/>
  <c r="AX172" i="24"/>
  <c r="AX170" i="24"/>
  <c r="AX169" i="24"/>
  <c r="AX167" i="24"/>
  <c r="AX168" i="24"/>
  <c r="AX166" i="24"/>
  <c r="AX165" i="24"/>
  <c r="AX161" i="24"/>
  <c r="AX160" i="24"/>
  <c r="AX159" i="24"/>
  <c r="AX158" i="24"/>
  <c r="AX157" i="24"/>
  <c r="AX153" i="24"/>
  <c r="AX154" i="24"/>
  <c r="AX146" i="24"/>
  <c r="AX151" i="24"/>
  <c r="AX150" i="24"/>
  <c r="AX138" i="24"/>
  <c r="AX143" i="24"/>
  <c r="AX142" i="24"/>
  <c r="AX137" i="24"/>
  <c r="AX126" i="24"/>
  <c r="AX135" i="24"/>
  <c r="AX125" i="24"/>
  <c r="AX134" i="24"/>
  <c r="AX124" i="24"/>
  <c r="AX133" i="24"/>
  <c r="AX123" i="24"/>
  <c r="AX132" i="24"/>
  <c r="AX122" i="24"/>
  <c r="AX131" i="24"/>
  <c r="AX130" i="24"/>
  <c r="AX119" i="24"/>
  <c r="AX110" i="24"/>
  <c r="AX118" i="24"/>
  <c r="AX113" i="24"/>
  <c r="AX103" i="24"/>
  <c r="AX104" i="24"/>
  <c r="AX121" i="24"/>
  <c r="AX106" i="24"/>
  <c r="AX115" i="24"/>
  <c r="AX105" i="24"/>
  <c r="AX107" i="24"/>
  <c r="AX117" i="24"/>
  <c r="AX109" i="24"/>
  <c r="AX116" i="24"/>
  <c r="AX111" i="24"/>
  <c r="AX128" i="24"/>
  <c r="AX108" i="24"/>
  <c r="AX112" i="24"/>
  <c r="AX100" i="24"/>
  <c r="AX99" i="24"/>
  <c r="AW81" i="24"/>
  <c r="AW76" i="24"/>
  <c r="AX39" i="24"/>
  <c r="AX95" i="24"/>
  <c r="AX85" i="24"/>
  <c r="AX71" i="24"/>
  <c r="AX63" i="24"/>
  <c r="AX94" i="24"/>
  <c r="AX83" i="24"/>
  <c r="AX70" i="24"/>
  <c r="AX62" i="24"/>
  <c r="AX93" i="24"/>
  <c r="AX82" i="24"/>
  <c r="AX69" i="24"/>
  <c r="AX92" i="24"/>
  <c r="AX80" i="24"/>
  <c r="AX68" i="24"/>
  <c r="AX91" i="24"/>
  <c r="AX79" i="24"/>
  <c r="AX67" i="24"/>
  <c r="AX89" i="24"/>
  <c r="AX75" i="24"/>
  <c r="AX66" i="24"/>
  <c r="AX65" i="24"/>
  <c r="AX64" i="24"/>
  <c r="AX61" i="24"/>
  <c r="AX54" i="24"/>
  <c r="AX45" i="24"/>
  <c r="AX53" i="24"/>
  <c r="AX44" i="24"/>
  <c r="AX86" i="24"/>
  <c r="AX52" i="24"/>
  <c r="AX43" i="24"/>
  <c r="AX88" i="24"/>
  <c r="AX50" i="24"/>
  <c r="AX40" i="24"/>
  <c r="AX73" i="24"/>
  <c r="AX72" i="24"/>
  <c r="AX49" i="24"/>
  <c r="AX57" i="24"/>
  <c r="AX58" i="24"/>
  <c r="AX48" i="24"/>
  <c r="AX55" i="24"/>
  <c r="AX42" i="24"/>
  <c r="AX46" i="24"/>
  <c r="AX51" i="24"/>
  <c r="AW84" i="24"/>
  <c r="AW87" i="24"/>
  <c r="AW90" i="24"/>
  <c r="AW96" i="24"/>
  <c r="AW171" i="24"/>
  <c r="AV8" i="24"/>
  <c r="AW20" i="24"/>
  <c r="AW9" i="24"/>
  <c r="AX11" i="24"/>
  <c r="AX16" i="24"/>
  <c r="AX17" i="24"/>
  <c r="AX18" i="24"/>
  <c r="AX22" i="24"/>
  <c r="AX23" i="24"/>
  <c r="AX12" i="24"/>
  <c r="AX15" i="24"/>
  <c r="AX14" i="24"/>
  <c r="AX13" i="24"/>
  <c r="AX25" i="24"/>
  <c r="AX26" i="24"/>
  <c r="AX27" i="24"/>
  <c r="AX28" i="24"/>
  <c r="AX29" i="24"/>
  <c r="AX24" i="24"/>
  <c r="AX30" i="24"/>
  <c r="AX33" i="24"/>
  <c r="AX31" i="24"/>
  <c r="AX32" i="24"/>
  <c r="W160" i="24"/>
  <c r="W159" i="24"/>
  <c r="W158" i="24"/>
  <c r="W157" i="24"/>
  <c r="W142" i="24"/>
  <c r="W126" i="24"/>
  <c r="W122" i="24"/>
  <c r="W125" i="24"/>
  <c r="W124" i="24"/>
  <c r="W123" i="24"/>
  <c r="W88" i="24"/>
  <c r="AW178" i="24" l="1"/>
  <c r="AX190" i="24"/>
  <c r="AX179" i="24"/>
  <c r="AX84" i="24"/>
  <c r="AX87" i="24"/>
  <c r="AX90" i="24"/>
  <c r="AX96" i="24"/>
  <c r="AX171" i="24"/>
  <c r="AX76" i="24"/>
  <c r="AX81" i="24"/>
  <c r="AW8" i="24"/>
  <c r="AX20" i="24"/>
  <c r="AX9" i="24"/>
  <c r="W190" i="24"/>
  <c r="W179" i="24"/>
  <c r="AX178" i="24" l="1"/>
  <c r="AX8" i="24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O151" i="3"/>
  <c r="BM151" i="3"/>
  <c r="BK151" i="3"/>
  <c r="BI151" i="3"/>
  <c r="BG151" i="3"/>
  <c r="BF151" i="3"/>
  <c r="BD151" i="3"/>
  <c r="BB151" i="3"/>
  <c r="AY151" i="3"/>
  <c r="AW151" i="3"/>
  <c r="AU151" i="3"/>
  <c r="AS151" i="3"/>
  <c r="AQ151" i="3"/>
  <c r="AO151" i="3"/>
  <c r="AM151" i="3"/>
  <c r="AE151" i="3"/>
  <c r="AD151" i="3"/>
  <c r="AH151" i="3"/>
  <c r="AL151" i="3"/>
  <c r="AN151" i="3"/>
  <c r="AP151" i="3"/>
  <c r="AR151" i="3"/>
  <c r="AT151" i="3"/>
  <c r="AV151" i="3"/>
  <c r="AX151" i="3"/>
  <c r="AZ151" i="3"/>
  <c r="BA151" i="3"/>
  <c r="BC151" i="3"/>
  <c r="BE151" i="3"/>
  <c r="BH151" i="3"/>
  <c r="BJ151" i="3"/>
  <c r="BL151" i="3"/>
  <c r="BN151" i="3"/>
  <c r="AJ147" i="3"/>
  <c r="AJ221" i="21"/>
  <c r="AI301" i="21" s="1"/>
  <c r="AH147" i="3"/>
  <c r="AI120" i="23" l="1"/>
  <c r="AI207" i="22"/>
  <c r="AJ258" i="21"/>
  <c r="AJ166" i="22" s="1"/>
  <c r="AH221" i="21"/>
  <c r="AH258" i="21" s="1"/>
  <c r="AH166" i="22" s="1"/>
  <c r="AG147" i="3"/>
  <c r="AG301" i="21" l="1"/>
  <c r="AG221" i="21"/>
  <c r="AF301" i="21" s="1"/>
  <c r="AD147" i="3"/>
  <c r="AF207" i="22" l="1"/>
  <c r="AF120" i="23"/>
  <c r="AG258" i="21"/>
  <c r="AG166" i="22" s="1"/>
  <c r="AG207" i="22"/>
  <c r="AG120" i="23"/>
  <c r="AD221" i="21"/>
  <c r="AD258" i="21" s="1"/>
  <c r="AD166" i="22" s="1"/>
  <c r="AB147" i="3"/>
  <c r="AC301" i="21" l="1"/>
  <c r="AB221" i="21"/>
  <c r="AB258" i="21" s="1"/>
  <c r="AB166" i="22" s="1"/>
  <c r="AA147" i="3"/>
  <c r="AA301" i="21" l="1"/>
  <c r="AC207" i="22"/>
  <c r="AC120" i="23"/>
  <c r="AA221" i="21"/>
  <c r="AA258" i="21" s="1"/>
  <c r="AA166" i="22" s="1"/>
  <c r="AC147" i="3"/>
  <c r="AA207" i="22" l="1"/>
  <c r="AA120" i="23"/>
  <c r="AC221" i="21"/>
  <c r="AB301" i="21" s="1"/>
  <c r="AE147" i="3"/>
  <c r="AB207" i="22" l="1"/>
  <c r="AB120" i="23"/>
  <c r="AC258" i="21"/>
  <c r="AC166" i="22" s="1"/>
  <c r="AE221" i="21"/>
  <c r="AD301" i="21" s="1"/>
  <c r="AF147" i="3"/>
  <c r="AD120" i="23" l="1"/>
  <c r="AD207" i="22"/>
  <c r="AE258" i="21"/>
  <c r="AE166" i="22" s="1"/>
  <c r="AF221" i="21"/>
  <c r="AE301" i="21" s="1"/>
  <c r="AI147" i="3"/>
  <c r="AE120" i="23" l="1"/>
  <c r="AE207" i="22"/>
  <c r="AF258" i="21"/>
  <c r="AF166" i="22" s="1"/>
  <c r="AI221" i="21"/>
  <c r="AH301" i="21" s="1"/>
  <c r="AK147" i="3"/>
  <c r="AH120" i="23" l="1"/>
  <c r="AH207" i="22"/>
  <c r="AI258" i="21"/>
  <c r="AI166" i="22" s="1"/>
  <c r="AK221" i="21"/>
  <c r="AJ301" i="21" s="1"/>
  <c r="W147" i="3"/>
  <c r="W221" i="21"/>
  <c r="AJ120" i="23" l="1"/>
  <c r="AJ207" i="22"/>
  <c r="AK258" i="21"/>
  <c r="AK166" i="22" s="1"/>
  <c r="Z301" i="21"/>
  <c r="Z461" i="21" s="1"/>
  <c r="Z322" i="22" s="1"/>
  <c r="Z120" i="23" l="1"/>
  <c r="Z207" i="22"/>
  <c r="W120" i="23"/>
  <c r="W207" i="22"/>
  <c r="W258" i="21"/>
  <c r="W166" i="22"/>
  <c r="AA84" i="21"/>
  <c r="AA461" i="21" s="1"/>
  <c r="AA322" i="22" s="1"/>
  <c r="Z460" i="21"/>
  <c r="Z213" i="23" s="1"/>
  <c r="AB151" i="3"/>
  <c r="AI151" i="3"/>
  <c r="AG151" i="3"/>
  <c r="AK151" i="3"/>
  <c r="AA151" i="3"/>
  <c r="AF151" i="3"/>
  <c r="AJ151" i="3"/>
  <c r="AC151" i="3"/>
  <c r="AA153" i="3"/>
  <c r="AV153" i="3"/>
  <c r="BH153" i="3"/>
  <c r="AM153" i="3"/>
  <c r="BJ153" i="3"/>
  <c r="BD153" i="3"/>
  <c r="AH153" i="3"/>
  <c r="AD153" i="3"/>
  <c r="BF153" i="3"/>
  <c r="BO153" i="3"/>
  <c r="BI153" i="3"/>
  <c r="AL153" i="3"/>
  <c r="AK153" i="3"/>
  <c r="AX153" i="3"/>
  <c r="AE153" i="3"/>
  <c r="AO153" i="3"/>
  <c r="AG153" i="3"/>
  <c r="AB153" i="3"/>
  <c r="AW153" i="3"/>
  <c r="BL153" i="3"/>
  <c r="AY153" i="3"/>
  <c r="BN153" i="3"/>
  <c r="AU153" i="3"/>
  <c r="AS153" i="3"/>
  <c r="BK153" i="3"/>
  <c r="AF153" i="3"/>
  <c r="AJ153" i="3"/>
  <c r="BM153" i="3"/>
  <c r="BA153" i="3"/>
  <c r="AR153" i="3"/>
  <c r="AC153" i="3"/>
  <c r="AI153" i="3"/>
  <c r="AZ153" i="3"/>
  <c r="BG153" i="3"/>
  <c r="AN153" i="3"/>
  <c r="BB153" i="3"/>
  <c r="AP153" i="3"/>
  <c r="AQ153" i="3"/>
  <c r="BC153" i="3"/>
  <c r="BE153" i="3"/>
  <c r="Z321" i="22" l="1"/>
  <c r="AA83" i="21"/>
  <c r="AA50" i="22" s="1"/>
  <c r="AA51" i="22"/>
  <c r="AJ7" i="3"/>
  <c r="AK7" i="3"/>
  <c r="AU7" i="3"/>
  <c r="BH7" i="3"/>
  <c r="BE7" i="3"/>
  <c r="AQ7" i="3"/>
  <c r="BA7" i="3"/>
  <c r="AI7" i="3"/>
  <c r="AY7" i="3"/>
  <c r="AC7" i="3"/>
  <c r="AO7" i="3"/>
  <c r="AH7" i="3"/>
  <c r="AR7" i="3"/>
  <c r="AS7" i="3"/>
  <c r="BN7" i="3"/>
  <c r="BJ7" i="3"/>
  <c r="AV7" i="3"/>
  <c r="BF7" i="3"/>
  <c r="AM7" i="3"/>
  <c r="AE7" i="3"/>
  <c r="BL7" i="3"/>
  <c r="AN7" i="3"/>
  <c r="AL7" i="3"/>
  <c r="BO7" i="3"/>
  <c r="AG7" i="3"/>
  <c r="BI7" i="3"/>
  <c r="BG7" i="3"/>
  <c r="BK7" i="3"/>
  <c r="AA7" i="3"/>
  <c r="AB7" i="3"/>
  <c r="BM7" i="3"/>
  <c r="BC7" i="3"/>
  <c r="AX7" i="3"/>
  <c r="AZ7" i="3"/>
  <c r="BB7" i="3"/>
  <c r="BD7" i="3"/>
  <c r="AP7" i="3"/>
  <c r="AW7" i="3"/>
  <c r="AD7" i="3"/>
  <c r="AF7" i="3"/>
  <c r="AT153" i="3"/>
  <c r="AA29" i="23" l="1"/>
  <c r="AA155" i="3"/>
  <c r="AT7" i="3"/>
  <c r="AB84" i="21"/>
  <c r="AB51" i="22" s="1"/>
  <c r="Z300" i="21"/>
  <c r="Z119" i="23" s="1"/>
  <c r="AB93" i="3"/>
  <c r="BB135" i="3"/>
  <c r="AE127" i="3"/>
  <c r="AX95" i="3"/>
  <c r="AD37" i="3"/>
  <c r="BJ136" i="3"/>
  <c r="AJ133" i="3"/>
  <c r="AR47" i="3"/>
  <c r="BE124" i="3"/>
  <c r="BL84" i="3"/>
  <c r="BK109" i="3"/>
  <c r="AO134" i="3"/>
  <c r="AE59" i="3"/>
  <c r="AI122" i="3"/>
  <c r="BG62" i="3"/>
  <c r="AJ58" i="3"/>
  <c r="AT64" i="3"/>
  <c r="AI50" i="3"/>
  <c r="BI113" i="3"/>
  <c r="AT25" i="3"/>
  <c r="BE47" i="3"/>
  <c r="AG118" i="3"/>
  <c r="BL103" i="3"/>
  <c r="AM21" i="3"/>
  <c r="BF56" i="3"/>
  <c r="AF12" i="3"/>
  <c r="AJ39" i="3"/>
  <c r="AE116" i="3"/>
  <c r="AQ40" i="3"/>
  <c r="AY132" i="3"/>
  <c r="AW13" i="3"/>
  <c r="BF86" i="3"/>
  <c r="BC137" i="3"/>
  <c r="AO132" i="3"/>
  <c r="BO27" i="3"/>
  <c r="BF141" i="3"/>
  <c r="BD138" i="3"/>
  <c r="AE79" i="3"/>
  <c r="AO105" i="3"/>
  <c r="AF36" i="3"/>
  <c r="AB73" i="3"/>
  <c r="AZ60" i="3"/>
  <c r="AU140" i="3"/>
  <c r="AQ17" i="3"/>
  <c r="BM139" i="3"/>
  <c r="BI137" i="3"/>
  <c r="AA116" i="3"/>
  <c r="AQ95" i="3"/>
  <c r="AI102" i="3"/>
  <c r="BD32" i="3"/>
  <c r="AF115" i="3"/>
  <c r="AR129" i="3"/>
  <c r="AF129" i="3"/>
  <c r="AA103" i="3"/>
  <c r="BA127" i="3"/>
  <c r="AI112" i="3"/>
  <c r="AG48" i="3"/>
  <c r="BD125" i="3"/>
  <c r="BA24" i="3"/>
  <c r="BH28" i="3"/>
  <c r="AH122" i="3"/>
  <c r="AI111" i="3"/>
  <c r="AE87" i="3"/>
  <c r="AJ86" i="3"/>
  <c r="AB70" i="3"/>
  <c r="BC44" i="3"/>
  <c r="BE12" i="3"/>
  <c r="BC10" i="3"/>
  <c r="BK77" i="3"/>
  <c r="AC71" i="3"/>
  <c r="AF125" i="3"/>
  <c r="AC56" i="3"/>
  <c r="AV132" i="3"/>
  <c r="BA92" i="3"/>
  <c r="AE91" i="3"/>
  <c r="BB57" i="3"/>
  <c r="AU40" i="3"/>
  <c r="BA138" i="3"/>
  <c r="BB128" i="3"/>
  <c r="AC102" i="3"/>
  <c r="BG61" i="3"/>
  <c r="AF117" i="3"/>
  <c r="AA128" i="3"/>
  <c r="AT126" i="3"/>
  <c r="BC129" i="3"/>
  <c r="BH84" i="3"/>
  <c r="BM34" i="3"/>
  <c r="BC139" i="3"/>
  <c r="AN133" i="3"/>
  <c r="AM92" i="3"/>
  <c r="AK137" i="3"/>
  <c r="AH87" i="3"/>
  <c r="AC109" i="3"/>
  <c r="BC76" i="3"/>
  <c r="AS10" i="3"/>
  <c r="AE64" i="3"/>
  <c r="AZ39" i="3"/>
  <c r="AE65" i="3"/>
  <c r="BM12" i="3"/>
  <c r="AI110" i="3"/>
  <c r="BG13" i="3"/>
  <c r="AE45" i="3"/>
  <c r="AJ143" i="3"/>
  <c r="AD143" i="3"/>
  <c r="AV12" i="3"/>
  <c r="AA84" i="3"/>
  <c r="AD62" i="3"/>
  <c r="AG22" i="3"/>
  <c r="AG25" i="3"/>
  <c r="AA93" i="3"/>
  <c r="AL25" i="3"/>
  <c r="AT84" i="3"/>
  <c r="AB124" i="3"/>
  <c r="BD130" i="3"/>
  <c r="BD11" i="3"/>
  <c r="AJ70" i="3"/>
  <c r="AM36" i="3"/>
  <c r="AD109" i="3"/>
  <c r="BF110" i="3"/>
  <c r="AI138" i="3"/>
  <c r="AF88" i="3"/>
  <c r="BF33" i="3"/>
  <c r="BA102" i="3"/>
  <c r="AD32" i="3"/>
  <c r="BK104" i="3"/>
  <c r="AH59" i="3"/>
  <c r="AA91" i="3"/>
  <c r="AB137" i="3"/>
  <c r="AH126" i="3"/>
  <c r="AO91" i="3"/>
  <c r="BI90" i="3"/>
  <c r="BJ103" i="3"/>
  <c r="AK57" i="3"/>
  <c r="AD114" i="3"/>
  <c r="BG65" i="3"/>
  <c r="AR25" i="3"/>
  <c r="AC126" i="3"/>
  <c r="AE76" i="3"/>
  <c r="AD130" i="3"/>
  <c r="AG133" i="3"/>
  <c r="BG27" i="3"/>
  <c r="AQ26" i="3"/>
  <c r="AE123" i="3"/>
  <c r="AD89" i="3"/>
  <c r="AH37" i="3"/>
  <c r="AU32" i="3"/>
  <c r="BA132" i="3"/>
  <c r="AM89" i="3"/>
  <c r="AE57" i="3"/>
  <c r="BA137" i="3"/>
  <c r="AW127" i="3"/>
  <c r="AC49" i="3"/>
  <c r="BG139" i="3"/>
  <c r="AL136" i="3"/>
  <c r="AC80" i="3"/>
  <c r="BK23" i="3"/>
  <c r="AA89" i="3"/>
  <c r="AG143" i="3"/>
  <c r="AX92" i="3"/>
  <c r="AN113" i="3"/>
  <c r="BN132" i="3"/>
  <c r="AB100" i="3"/>
  <c r="BJ49" i="3"/>
  <c r="AO57" i="3"/>
  <c r="AX138" i="3"/>
  <c r="AG107" i="3"/>
  <c r="BI49" i="3"/>
  <c r="BL37" i="3"/>
  <c r="BI34" i="3"/>
  <c r="BK105" i="3"/>
  <c r="AI124" i="3"/>
  <c r="AF105" i="3"/>
  <c r="AP143" i="3"/>
  <c r="AF21" i="3"/>
  <c r="BE140" i="3"/>
  <c r="AK121" i="3"/>
  <c r="AY60" i="3"/>
  <c r="AO138" i="3"/>
  <c r="AY125" i="3"/>
  <c r="AI121" i="3"/>
  <c r="BH126" i="3"/>
  <c r="AB127" i="3"/>
  <c r="AJ90" i="3"/>
  <c r="AK68" i="3"/>
  <c r="AP125" i="3"/>
  <c r="AB95" i="3"/>
  <c r="BH138" i="3"/>
  <c r="AK124" i="3"/>
  <c r="AK45" i="3"/>
  <c r="AE106" i="3"/>
  <c r="AE136" i="3"/>
  <c r="AD128" i="3"/>
  <c r="AT15" i="3"/>
  <c r="AH38" i="3"/>
  <c r="BM46" i="3"/>
  <c r="BJ12" i="3"/>
  <c r="BF124" i="3"/>
  <c r="AU26" i="3"/>
  <c r="AX127" i="3"/>
  <c r="AU84" i="3"/>
  <c r="AE112" i="3"/>
  <c r="AG77" i="3"/>
  <c r="AQ139" i="3"/>
  <c r="BO62" i="3"/>
  <c r="AC134" i="3"/>
  <c r="AC50" i="3"/>
  <c r="AI123" i="3"/>
  <c r="BL54" i="3"/>
  <c r="AZ101" i="3"/>
  <c r="AE69" i="3"/>
  <c r="BC23" i="3"/>
  <c r="BG133" i="3"/>
  <c r="AZ23" i="3"/>
  <c r="AI135" i="3"/>
  <c r="BH24" i="3"/>
  <c r="BD136" i="3"/>
  <c r="AH111" i="3"/>
  <c r="BD64" i="3"/>
  <c r="BA46" i="3"/>
  <c r="AM69" i="3"/>
  <c r="AP113" i="3"/>
  <c r="AO88" i="3"/>
  <c r="AQ105" i="3"/>
  <c r="BB90" i="3"/>
  <c r="AC123" i="3"/>
  <c r="AC60" i="3"/>
  <c r="AJ118" i="3"/>
  <c r="AU125" i="3"/>
  <c r="AY70" i="3"/>
  <c r="BD29" i="3"/>
  <c r="AM137" i="3"/>
  <c r="AA39" i="3"/>
  <c r="BJ133" i="3"/>
  <c r="BC64" i="3"/>
  <c r="AY50" i="3"/>
  <c r="AJ138" i="3"/>
  <c r="BD51" i="3"/>
  <c r="AI61" i="3"/>
  <c r="AE82" i="3"/>
  <c r="BA95" i="3"/>
  <c r="AN143" i="3"/>
  <c r="BL39" i="3"/>
  <c r="AH23" i="3"/>
  <c r="AQ100" i="3"/>
  <c r="AU76" i="3"/>
  <c r="BN49" i="3"/>
  <c r="AN89" i="3"/>
  <c r="BM113" i="3"/>
  <c r="BI18" i="3"/>
  <c r="BI77" i="3"/>
  <c r="AF130" i="3"/>
  <c r="BF38" i="3"/>
  <c r="AP87" i="3"/>
  <c r="BN60" i="3"/>
  <c r="AG40" i="3"/>
  <c r="AW95" i="3"/>
  <c r="BG50" i="3"/>
  <c r="AW54" i="3"/>
  <c r="AA82" i="3"/>
  <c r="AW10" i="3"/>
  <c r="AS68" i="3"/>
  <c r="AV100" i="3"/>
  <c r="BB32" i="3"/>
  <c r="AS14" i="3"/>
  <c r="AX103" i="3"/>
  <c r="AX125" i="3"/>
  <c r="AY91" i="3"/>
  <c r="AH104" i="3"/>
  <c r="AS111" i="3"/>
  <c r="AF40" i="3"/>
  <c r="BJ13" i="3"/>
  <c r="AJ84" i="3"/>
  <c r="AU83" i="3"/>
  <c r="AP82" i="3"/>
  <c r="AC51" i="3"/>
  <c r="AQ44" i="3"/>
  <c r="BM35" i="3"/>
  <c r="BH117" i="3"/>
  <c r="AR99" i="3"/>
  <c r="AW101" i="3"/>
  <c r="AV44" i="3"/>
  <c r="BN48" i="3"/>
  <c r="BL102" i="3"/>
  <c r="AI93" i="3"/>
  <c r="AO90" i="3"/>
  <c r="AW56" i="3"/>
  <c r="BO137" i="3"/>
  <c r="AN112" i="3"/>
  <c r="BA59" i="3"/>
  <c r="AM141" i="3"/>
  <c r="AY32" i="3"/>
  <c r="BO112" i="3"/>
  <c r="BO49" i="3"/>
  <c r="AR95" i="3"/>
  <c r="BI42" i="3"/>
  <c r="BB98" i="3"/>
  <c r="BC32" i="3"/>
  <c r="AW109" i="3"/>
  <c r="AP114" i="3"/>
  <c r="AW42" i="3"/>
  <c r="AX107" i="3"/>
  <c r="BF104" i="3"/>
  <c r="AA56" i="3"/>
  <c r="BO32" i="3"/>
  <c r="BE104" i="3"/>
  <c r="AH76" i="3"/>
  <c r="AP88" i="3"/>
  <c r="AA47" i="3"/>
  <c r="BB64" i="3"/>
  <c r="BO56" i="3"/>
  <c r="AJ26" i="3"/>
  <c r="BN34" i="3"/>
  <c r="AW104" i="3"/>
  <c r="BM21" i="3"/>
  <c r="AD113" i="3"/>
  <c r="AW114" i="3"/>
  <c r="AN72" i="3"/>
  <c r="AP22" i="3"/>
  <c r="AL47" i="3"/>
  <c r="AV87" i="3"/>
  <c r="AK114" i="3"/>
  <c r="AI83" i="3"/>
  <c r="BL49" i="3"/>
  <c r="AN102" i="3"/>
  <c r="AB87" i="3"/>
  <c r="AV60" i="3"/>
  <c r="BN84" i="3"/>
  <c r="AP83" i="3"/>
  <c r="BL100" i="3"/>
  <c r="AM73" i="3"/>
  <c r="AA79" i="3"/>
  <c r="AV18" i="3"/>
  <c r="BA60" i="3"/>
  <c r="BK22" i="3"/>
  <c r="AR21" i="3"/>
  <c r="BM141" i="3"/>
  <c r="AI101" i="3"/>
  <c r="AC106" i="3"/>
  <c r="AV35" i="3"/>
  <c r="BJ111" i="3"/>
  <c r="AJ37" i="3"/>
  <c r="BH128" i="3"/>
  <c r="BC82" i="3"/>
  <c r="BM84" i="3"/>
  <c r="AZ13" i="3"/>
  <c r="AF84" i="3"/>
  <c r="BO29" i="3"/>
  <c r="AS82" i="3"/>
  <c r="BJ11" i="3"/>
  <c r="AR104" i="3"/>
  <c r="BG23" i="3"/>
  <c r="BG118" i="3"/>
  <c r="AW117" i="3"/>
  <c r="BF112" i="3"/>
  <c r="AE42" i="3"/>
  <c r="AS134" i="3"/>
  <c r="AO94" i="3"/>
  <c r="AK82" i="3"/>
  <c r="AO79" i="3"/>
  <c r="BK50" i="3"/>
  <c r="BL56" i="3"/>
  <c r="AK79" i="3"/>
  <c r="BE49" i="3"/>
  <c r="BE82" i="3"/>
  <c r="BB105" i="3"/>
  <c r="BF117" i="3"/>
  <c r="AM32" i="3"/>
  <c r="AK117" i="3"/>
  <c r="BF87" i="3"/>
  <c r="AT69" i="3"/>
  <c r="AD45" i="3"/>
  <c r="BK29" i="3"/>
  <c r="AJ62" i="3"/>
  <c r="AO62" i="3"/>
  <c r="BI12" i="3"/>
  <c r="AR13" i="3"/>
  <c r="BG140" i="3"/>
  <c r="AE71" i="3"/>
  <c r="BF71" i="3"/>
  <c r="BM100" i="3"/>
  <c r="BB40" i="3"/>
  <c r="BJ55" i="3"/>
  <c r="BK71" i="3"/>
  <c r="BN104" i="3"/>
  <c r="AA22" i="3"/>
  <c r="BK20" i="3"/>
  <c r="AO112" i="3"/>
  <c r="BM107" i="3"/>
  <c r="AY14" i="3"/>
  <c r="AN117" i="3"/>
  <c r="BL55" i="3"/>
  <c r="AT14" i="3"/>
  <c r="BG48" i="3"/>
  <c r="BI123" i="3"/>
  <c r="AK115" i="3"/>
  <c r="AS67" i="3"/>
  <c r="AY93" i="3"/>
  <c r="AW71" i="3"/>
  <c r="AB27" i="3"/>
  <c r="AL124" i="3"/>
  <c r="BA109" i="3"/>
  <c r="BA90" i="3"/>
  <c r="AE102" i="3"/>
  <c r="BM143" i="3"/>
  <c r="AZ69" i="3"/>
  <c r="AU60" i="3"/>
  <c r="BM116" i="3"/>
  <c r="AC73" i="3"/>
  <c r="BG98" i="3"/>
  <c r="AF29" i="3"/>
  <c r="AO143" i="3"/>
  <c r="AP69" i="3"/>
  <c r="BB58" i="3"/>
  <c r="AI104" i="3"/>
  <c r="AM136" i="3"/>
  <c r="AN15" i="3"/>
  <c r="AS64" i="3"/>
  <c r="AF58" i="3"/>
  <c r="AS23" i="3"/>
  <c r="AD77" i="3"/>
  <c r="BB101" i="3"/>
  <c r="AU72" i="3"/>
  <c r="AW35" i="3"/>
  <c r="AS26" i="3"/>
  <c r="AU90" i="3"/>
  <c r="AW135" i="3"/>
  <c r="AJ55" i="3"/>
  <c r="BC17" i="3"/>
  <c r="BL117" i="3"/>
  <c r="AH125" i="3"/>
  <c r="AR20" i="3"/>
  <c r="BL92" i="3"/>
  <c r="BH60" i="3"/>
  <c r="BO60" i="3"/>
  <c r="BD22" i="3"/>
  <c r="AG82" i="3"/>
  <c r="AB141" i="3"/>
  <c r="AA129" i="3"/>
  <c r="AJ125" i="3"/>
  <c r="AK23" i="3"/>
  <c r="AK16" i="3"/>
  <c r="AD14" i="3"/>
  <c r="AA100" i="3"/>
  <c r="BH12" i="3"/>
  <c r="BA89" i="3"/>
  <c r="AU27" i="3"/>
  <c r="BF39" i="3"/>
  <c r="AF138" i="3"/>
  <c r="AC47" i="3"/>
  <c r="AE83" i="3"/>
  <c r="AS27" i="3"/>
  <c r="BB39" i="3"/>
  <c r="BL141" i="3"/>
  <c r="AN16" i="3"/>
  <c r="AX70" i="3"/>
  <c r="AJ65" i="3"/>
  <c r="AD49" i="3"/>
  <c r="AD69" i="3"/>
  <c r="AG60" i="3"/>
  <c r="AS22" i="3"/>
  <c r="AH47" i="3"/>
  <c r="BO24" i="3"/>
  <c r="BH16" i="3"/>
  <c r="AV28" i="3"/>
  <c r="AW89" i="3"/>
  <c r="AH27" i="3"/>
  <c r="AT141" i="3"/>
  <c r="BH14" i="3"/>
  <c r="AX54" i="3"/>
  <c r="AR141" i="3"/>
  <c r="AM28" i="3"/>
  <c r="BJ138" i="3"/>
  <c r="AC28" i="3"/>
  <c r="AZ138" i="3"/>
  <c r="AJ14" i="3"/>
  <c r="AG61" i="3"/>
  <c r="AT21" i="3"/>
  <c r="AJ134" i="3"/>
  <c r="AD91" i="3"/>
  <c r="AK94" i="3"/>
  <c r="AI22" i="3"/>
  <c r="BF140" i="3"/>
  <c r="AF25" i="3"/>
  <c r="AF57" i="3"/>
  <c r="AA28" i="3"/>
  <c r="AL28" i="3"/>
  <c r="AE89" i="3"/>
  <c r="AT140" i="3"/>
  <c r="BB109" i="3"/>
  <c r="AE29" i="3"/>
  <c r="AI95" i="3"/>
  <c r="AF111" i="3"/>
  <c r="AX27" i="3"/>
  <c r="BL135" i="3"/>
  <c r="AY129" i="3"/>
  <c r="AE34" i="3"/>
  <c r="AR76" i="3"/>
  <c r="BL137" i="3"/>
  <c r="AD129" i="3"/>
  <c r="AN39" i="3"/>
  <c r="AK64" i="3"/>
  <c r="AH83" i="3"/>
  <c r="AH82" i="3"/>
  <c r="AH48" i="3"/>
  <c r="AL13" i="3"/>
  <c r="AP72" i="3"/>
  <c r="AV136" i="3"/>
  <c r="AJ127" i="3"/>
  <c r="AH136" i="3"/>
  <c r="AJ36" i="3"/>
  <c r="AN138" i="3"/>
  <c r="AB102" i="3"/>
  <c r="BI26" i="3"/>
  <c r="BO130" i="3"/>
  <c r="AX137" i="3"/>
  <c r="AQ22" i="3"/>
  <c r="AF26" i="3"/>
  <c r="AB58" i="3"/>
  <c r="AC70" i="3"/>
  <c r="BE136" i="3"/>
  <c r="AH132" i="3"/>
  <c r="AM140" i="3"/>
  <c r="AE47" i="3"/>
  <c r="BI80" i="3"/>
  <c r="BA26" i="3"/>
  <c r="AG10" i="3"/>
  <c r="AZ61" i="3"/>
  <c r="BK26" i="3"/>
  <c r="AI37" i="3"/>
  <c r="AD122" i="3"/>
  <c r="AE46" i="3"/>
  <c r="BL136" i="3"/>
  <c r="AH133" i="3"/>
  <c r="BM15" i="3"/>
  <c r="AV130" i="3"/>
  <c r="AZ49" i="3"/>
  <c r="BH94" i="3"/>
  <c r="AW125" i="3"/>
  <c r="AA17" i="3"/>
  <c r="AB37" i="3"/>
  <c r="AG141" i="3"/>
  <c r="AT77" i="3"/>
  <c r="AI34" i="3"/>
  <c r="AA104" i="3"/>
  <c r="AA121" i="3"/>
  <c r="AA36" i="3"/>
  <c r="BB89" i="3"/>
  <c r="BN73" i="3"/>
  <c r="BA58" i="3"/>
  <c r="AJ129" i="3"/>
  <c r="AN61" i="3"/>
  <c r="AF14" i="3"/>
  <c r="BO113" i="3"/>
  <c r="AA14" i="3"/>
  <c r="AA113" i="3"/>
  <c r="AQ135" i="3"/>
  <c r="AN140" i="3"/>
  <c r="AO38" i="3"/>
  <c r="BM24" i="3"/>
  <c r="AB15" i="3"/>
  <c r="BD39" i="3"/>
  <c r="AA18" i="3"/>
  <c r="AC26" i="3"/>
  <c r="AD86" i="3"/>
  <c r="AE124" i="3"/>
  <c r="AK24" i="3"/>
  <c r="AL133" i="3"/>
  <c r="AE78" i="3"/>
  <c r="AL140" i="3"/>
  <c r="AJ82" i="3"/>
  <c r="AI14" i="3"/>
  <c r="AI139" i="3"/>
  <c r="BD10" i="3"/>
  <c r="AS28" i="3"/>
  <c r="AF60" i="3"/>
  <c r="BF129" i="3"/>
  <c r="AX68" i="3"/>
  <c r="AV24" i="3"/>
  <c r="AV137" i="3"/>
  <c r="AS128" i="3"/>
  <c r="AB140" i="3"/>
  <c r="AB45" i="3"/>
  <c r="AN141" i="3"/>
  <c r="AQ12" i="3"/>
  <c r="BO139" i="3"/>
  <c r="BL132" i="3"/>
  <c r="AG44" i="3"/>
  <c r="BD135" i="3"/>
  <c r="BA99" i="3"/>
  <c r="AY133" i="3"/>
  <c r="AM84" i="3"/>
  <c r="BL25" i="3"/>
  <c r="AD83" i="3"/>
  <c r="BC81" i="3"/>
  <c r="AB18" i="3"/>
  <c r="AB122" i="3"/>
  <c r="AO124" i="3"/>
  <c r="BG86" i="3"/>
  <c r="AQ82" i="3"/>
  <c r="AO45" i="3"/>
  <c r="AY128" i="3"/>
  <c r="AQ130" i="3"/>
  <c r="AQ129" i="3"/>
  <c r="BA140" i="3"/>
  <c r="AG124" i="3"/>
  <c r="BO25" i="3"/>
  <c r="AI105" i="3"/>
  <c r="BM129" i="3"/>
  <c r="BL24" i="3"/>
  <c r="AF11" i="3"/>
  <c r="AA80" i="3"/>
  <c r="AR139" i="3"/>
  <c r="BO45" i="3"/>
  <c r="AC113" i="3"/>
  <c r="AX133" i="3"/>
  <c r="AF87" i="3"/>
  <c r="AX49" i="3"/>
  <c r="BL29" i="3"/>
  <c r="AD88" i="3"/>
  <c r="BM39" i="3"/>
  <c r="BD65" i="3"/>
  <c r="AH98" i="3"/>
  <c r="AO137" i="3"/>
  <c r="AH139" i="3"/>
  <c r="AQ68" i="3"/>
  <c r="AE20" i="3"/>
  <c r="AF118" i="3"/>
  <c r="AU132" i="3"/>
  <c r="AL23" i="3"/>
  <c r="AI136" i="3"/>
  <c r="BO141" i="3"/>
  <c r="BH92" i="3"/>
  <c r="AH26" i="3"/>
  <c r="AI32" i="3"/>
  <c r="AF110" i="3"/>
  <c r="AD36" i="3"/>
  <c r="AW12" i="3"/>
  <c r="AK133" i="3"/>
  <c r="AW29" i="3"/>
  <c r="AC77" i="3"/>
  <c r="AI58" i="3"/>
  <c r="AF54" i="3"/>
  <c r="BF14" i="3"/>
  <c r="BL126" i="3"/>
  <c r="AR140" i="3"/>
  <c r="AY26" i="3"/>
  <c r="AH130" i="3"/>
  <c r="AH35" i="3"/>
  <c r="AJ100" i="3"/>
  <c r="AH45" i="3"/>
  <c r="BO54" i="3"/>
  <c r="BI23" i="3"/>
  <c r="AA29" i="3"/>
  <c r="BG77" i="3"/>
  <c r="BH42" i="3"/>
  <c r="AM29" i="3"/>
  <c r="BD45" i="3"/>
  <c r="AU91" i="3"/>
  <c r="BK134" i="3"/>
  <c r="AH89" i="3"/>
  <c r="BI62" i="3"/>
  <c r="BH113" i="3"/>
  <c r="AM11" i="3"/>
  <c r="AS89" i="3"/>
  <c r="AN135" i="3"/>
  <c r="AS92" i="3"/>
  <c r="BD122" i="3"/>
  <c r="AU36" i="3"/>
  <c r="BM130" i="3"/>
  <c r="BH104" i="3"/>
  <c r="AL35" i="3"/>
  <c r="BH81" i="3"/>
  <c r="AO14" i="3"/>
  <c r="AX33" i="3"/>
  <c r="AS55" i="3"/>
  <c r="AG26" i="3"/>
  <c r="AG102" i="3"/>
  <c r="BM115" i="3"/>
  <c r="BF42" i="3"/>
  <c r="AN40" i="3"/>
  <c r="AN121" i="3"/>
  <c r="AO125" i="3"/>
  <c r="BL13" i="3"/>
  <c r="AQ33" i="3"/>
  <c r="AY47" i="3"/>
  <c r="BA16" i="3"/>
  <c r="AA40" i="3"/>
  <c r="BA117" i="3"/>
  <c r="AK101" i="3"/>
  <c r="AK61" i="3"/>
  <c r="AN70" i="3"/>
  <c r="AT43" i="3"/>
  <c r="BG11" i="3"/>
  <c r="AB86" i="3"/>
  <c r="AN111" i="3"/>
  <c r="BM44" i="3"/>
  <c r="AD26" i="3"/>
  <c r="AW112" i="3"/>
  <c r="BF69" i="3"/>
  <c r="AC94" i="3"/>
  <c r="BK101" i="3"/>
  <c r="AU66" i="3"/>
  <c r="AO34" i="3"/>
  <c r="BC105" i="3"/>
  <c r="BK25" i="3"/>
  <c r="BI91" i="3"/>
  <c r="AW128" i="3"/>
  <c r="AO58" i="3"/>
  <c r="BG42" i="3"/>
  <c r="BB104" i="3"/>
  <c r="BK13" i="3"/>
  <c r="BK117" i="3"/>
  <c r="AO43" i="3"/>
  <c r="AD10" i="3"/>
  <c r="AE140" i="3"/>
  <c r="AI47" i="3"/>
  <c r="BJ122" i="3"/>
  <c r="BF70" i="3"/>
  <c r="BB29" i="3"/>
  <c r="AN27" i="3"/>
  <c r="BG123" i="3"/>
  <c r="AP68" i="3"/>
  <c r="AS33" i="3"/>
  <c r="BA84" i="3"/>
  <c r="AP35" i="3"/>
  <c r="AO101" i="3"/>
  <c r="AP59" i="3"/>
  <c r="AW79" i="3"/>
  <c r="BC33" i="3"/>
  <c r="BK47" i="3"/>
  <c r="AY83" i="3"/>
  <c r="AC107" i="3"/>
  <c r="AS98" i="3"/>
  <c r="AN105" i="3"/>
  <c r="AX57" i="3"/>
  <c r="AM46" i="3"/>
  <c r="BO114" i="3"/>
  <c r="AF68" i="3"/>
  <c r="BB45" i="3"/>
  <c r="BD47" i="3"/>
  <c r="BB77" i="3"/>
  <c r="AH29" i="3"/>
  <c r="AZ18" i="3"/>
  <c r="AY82" i="3"/>
  <c r="BG106" i="3"/>
  <c r="AV78" i="3"/>
  <c r="BN116" i="3"/>
  <c r="BC42" i="3"/>
  <c r="AV43" i="3"/>
  <c r="BF67" i="3"/>
  <c r="AN56" i="3"/>
  <c r="AR82" i="3"/>
  <c r="AL112" i="3"/>
  <c r="AV49" i="3"/>
  <c r="AC34" i="3"/>
  <c r="BC111" i="3"/>
  <c r="AJ141" i="3"/>
  <c r="AY24" i="3"/>
  <c r="AN122" i="3"/>
  <c r="BC84" i="3"/>
  <c r="AF15" i="3"/>
  <c r="BE138" i="3"/>
  <c r="AJ17" i="3"/>
  <c r="BA55" i="3"/>
  <c r="AD42" i="3"/>
  <c r="AF38" i="3"/>
  <c r="BF16" i="3"/>
  <c r="AH84" i="3"/>
  <c r="AW38" i="3"/>
  <c r="BH26" i="3"/>
  <c r="AZ36" i="3"/>
  <c r="AW66" i="3"/>
  <c r="AA20" i="3"/>
  <c r="AJ111" i="3"/>
  <c r="BI87" i="3"/>
  <c r="BB116" i="3"/>
  <c r="AI25" i="3"/>
  <c r="AK99" i="3"/>
  <c r="BH59" i="3"/>
  <c r="BG99" i="3"/>
  <c r="AU10" i="3"/>
  <c r="BE121" i="3"/>
  <c r="BI39" i="3"/>
  <c r="AB79" i="3"/>
  <c r="AW76" i="3"/>
  <c r="BE113" i="3"/>
  <c r="BO95" i="3"/>
  <c r="AA54" i="3"/>
  <c r="AY72" i="3"/>
  <c r="BE59" i="3"/>
  <c r="AA46" i="3"/>
  <c r="AT20" i="3"/>
  <c r="AU80" i="3"/>
  <c r="BD42" i="3"/>
  <c r="BI59" i="3"/>
  <c r="AJ105" i="3"/>
  <c r="AR40" i="3"/>
  <c r="BE22" i="3"/>
  <c r="AP48" i="3"/>
  <c r="AP123" i="3"/>
  <c r="BC107" i="3"/>
  <c r="BO44" i="3"/>
  <c r="BB28" i="3"/>
  <c r="AR107" i="3"/>
  <c r="BG69" i="3"/>
  <c r="AU20" i="3"/>
  <c r="AJ113" i="3"/>
  <c r="AS84" i="3"/>
  <c r="BN141" i="3"/>
  <c r="BH20" i="3"/>
  <c r="AC59" i="3"/>
  <c r="AQ69" i="3"/>
  <c r="BI17" i="3"/>
  <c r="AS116" i="3"/>
  <c r="BF49" i="3"/>
  <c r="AG86" i="3"/>
  <c r="AR66" i="3"/>
  <c r="AW141" i="3"/>
  <c r="AT106" i="3"/>
  <c r="AK83" i="3"/>
  <c r="BD139" i="3"/>
  <c r="AO11" i="3"/>
  <c r="AP56" i="3"/>
  <c r="AN99" i="3"/>
  <c r="AR83" i="3"/>
  <c r="BB123" i="3"/>
  <c r="AO47" i="3"/>
  <c r="BE70" i="3"/>
  <c r="BG22" i="3"/>
  <c r="BH46" i="3"/>
  <c r="BM64" i="3"/>
  <c r="BH109" i="3"/>
  <c r="BO80" i="3"/>
  <c r="AZ56" i="3"/>
  <c r="BL133" i="3"/>
  <c r="AX100" i="3"/>
  <c r="BI29" i="3"/>
  <c r="AP18" i="3"/>
  <c r="AG109" i="3"/>
  <c r="BE73" i="3"/>
  <c r="AK95" i="3"/>
  <c r="AD72" i="3"/>
  <c r="AM14" i="3"/>
  <c r="BN82" i="3"/>
  <c r="AU133" i="3"/>
  <c r="AP95" i="3"/>
  <c r="BF72" i="3"/>
  <c r="BN32" i="3"/>
  <c r="AU56" i="3"/>
  <c r="BA118" i="3"/>
  <c r="AH113" i="3"/>
  <c r="AI62" i="3"/>
  <c r="AJ56" i="3"/>
  <c r="BC100" i="3"/>
  <c r="BA116" i="3"/>
  <c r="AM77" i="3"/>
  <c r="AT62" i="3"/>
  <c r="BF48" i="3"/>
  <c r="AL45" i="3"/>
  <c r="BN28" i="3"/>
  <c r="AB48" i="3"/>
  <c r="AT50" i="3"/>
  <c r="AE27" i="3"/>
  <c r="AG90" i="3"/>
  <c r="BC140" i="3"/>
  <c r="AS103" i="3"/>
  <c r="BK136" i="3"/>
  <c r="AX134" i="3"/>
  <c r="AT110" i="3"/>
  <c r="AY27" i="3"/>
  <c r="AO16" i="3"/>
  <c r="BM110" i="3"/>
  <c r="AW78" i="3"/>
  <c r="BE118" i="3"/>
  <c r="AH80" i="3"/>
  <c r="AN92" i="3"/>
  <c r="BO133" i="3"/>
  <c r="BF68" i="3"/>
  <c r="BC27" i="3"/>
  <c r="AW16" i="3"/>
  <c r="AZ141" i="3"/>
  <c r="BG28" i="3"/>
  <c r="BD14" i="3"/>
  <c r="AD25" i="3"/>
  <c r="BD23" i="3"/>
  <c r="AT65" i="3"/>
  <c r="BA61" i="3"/>
  <c r="BO15" i="3"/>
  <c r="BO37" i="3"/>
  <c r="AJ121" i="3"/>
  <c r="BC69" i="3"/>
  <c r="AP29" i="3"/>
  <c r="BF54" i="3"/>
  <c r="AT127" i="3"/>
  <c r="AV135" i="3"/>
  <c r="AP129" i="3"/>
  <c r="BB10" i="3"/>
  <c r="AZ135" i="3"/>
  <c r="AB83" i="3"/>
  <c r="AD70" i="3"/>
  <c r="BG130" i="3"/>
  <c r="AI42" i="3"/>
  <c r="BB137" i="3"/>
  <c r="AE134" i="3"/>
  <c r="AH39" i="3"/>
  <c r="AZ16" i="3"/>
  <c r="AD40" i="3"/>
  <c r="BD134" i="3"/>
  <c r="AO141" i="3"/>
  <c r="AC90" i="3"/>
  <c r="AN128" i="3"/>
  <c r="AR133" i="3"/>
  <c r="AO21" i="3"/>
  <c r="AI44" i="3"/>
  <c r="BN15" i="3"/>
  <c r="BJ132" i="3"/>
  <c r="BE128" i="3"/>
  <c r="AI39" i="3"/>
  <c r="AI45" i="3"/>
  <c r="BB118" i="3"/>
  <c r="AL84" i="3"/>
  <c r="AV126" i="3"/>
  <c r="BJ22" i="3"/>
  <c r="AO29" i="3"/>
  <c r="BH135" i="3"/>
  <c r="AC143" i="3"/>
  <c r="BC124" i="3"/>
  <c r="BB141" i="3"/>
  <c r="AK37" i="3"/>
  <c r="AJ35" i="3"/>
  <c r="AD99" i="3"/>
  <c r="AB82" i="3"/>
  <c r="AI82" i="3"/>
  <c r="BC26" i="3"/>
  <c r="AW87" i="3"/>
  <c r="AA32" i="3"/>
  <c r="AY126" i="3"/>
  <c r="BF90" i="3"/>
  <c r="BD141" i="3"/>
  <c r="AI134" i="3"/>
  <c r="BI126" i="3"/>
  <c r="AW70" i="3"/>
  <c r="AC95" i="3"/>
  <c r="AE113" i="3"/>
  <c r="AC116" i="3"/>
  <c r="AH77" i="3"/>
  <c r="BF10" i="3"/>
  <c r="AM15" i="3"/>
  <c r="AA62" i="3"/>
  <c r="AO129" i="3"/>
  <c r="AK93" i="3"/>
  <c r="AB17" i="3"/>
  <c r="AO130" i="3"/>
  <c r="BE34" i="3"/>
  <c r="AY136" i="3"/>
  <c r="AT11" i="3"/>
  <c r="AI133" i="3"/>
  <c r="BJ18" i="3"/>
  <c r="BE133" i="3"/>
  <c r="AW140" i="3"/>
  <c r="AF124" i="3"/>
  <c r="BK15" i="3"/>
  <c r="BN54" i="3"/>
  <c r="AA110" i="3"/>
  <c r="AQ27" i="3"/>
  <c r="AA12" i="3"/>
  <c r="AI116" i="3"/>
  <c r="AF136" i="3"/>
  <c r="AH10" i="3"/>
  <c r="AG38" i="3"/>
  <c r="BA125" i="3"/>
  <c r="AQ16" i="3"/>
  <c r="AH13" i="3"/>
  <c r="BA136" i="3"/>
  <c r="AU70" i="3"/>
  <c r="BN61" i="3"/>
  <c r="AG127" i="3"/>
  <c r="AG125" i="3"/>
  <c r="AX124" i="3"/>
  <c r="AF135" i="3"/>
  <c r="AG28" i="3"/>
  <c r="BN105" i="3"/>
  <c r="AV61" i="3"/>
  <c r="AM132" i="3"/>
  <c r="AP126" i="3"/>
  <c r="AL141" i="3"/>
  <c r="AJ12" i="3"/>
  <c r="BN27" i="3"/>
  <c r="AB107" i="3"/>
  <c r="AD16" i="3"/>
  <c r="BE76" i="3"/>
  <c r="AA137" i="3"/>
  <c r="BF62" i="3"/>
  <c r="BM62" i="3"/>
  <c r="BC126" i="3"/>
  <c r="AE38" i="3"/>
  <c r="BB14" i="3"/>
  <c r="AL137" i="3"/>
  <c r="BI89" i="3"/>
  <c r="AD12" i="3"/>
  <c r="AF70" i="3"/>
  <c r="AQ32" i="3"/>
  <c r="AI84" i="3"/>
  <c r="BI129" i="3"/>
  <c r="BB124" i="3"/>
  <c r="BK54" i="3"/>
  <c r="AQ34" i="3"/>
  <c r="BM136" i="3"/>
  <c r="AG93" i="3"/>
  <c r="AZ124" i="3"/>
  <c r="BB27" i="3"/>
  <c r="AT18" i="3"/>
  <c r="AE141" i="3"/>
  <c r="AJ94" i="3"/>
  <c r="BG15" i="3"/>
  <c r="AC69" i="3"/>
  <c r="AE121" i="3"/>
  <c r="AF134" i="3"/>
  <c r="AE139" i="3"/>
  <c r="AZ125" i="3"/>
  <c r="AE95" i="3"/>
  <c r="AW124" i="3"/>
  <c r="AI91" i="3"/>
  <c r="BI140" i="3"/>
  <c r="AD67" i="3"/>
  <c r="AX135" i="3"/>
  <c r="BK36" i="3"/>
  <c r="AE73" i="3"/>
  <c r="AR92" i="3"/>
  <c r="AH86" i="3"/>
  <c r="AM24" i="3"/>
  <c r="AN86" i="3"/>
  <c r="AS124" i="3"/>
  <c r="AL129" i="3"/>
  <c r="AI92" i="3"/>
  <c r="AH33" i="3"/>
  <c r="AV139" i="3"/>
  <c r="AH21" i="3"/>
  <c r="AA58" i="3"/>
  <c r="AK32" i="3"/>
  <c r="AR84" i="3"/>
  <c r="AG34" i="3"/>
  <c r="BH18" i="3"/>
  <c r="AK62" i="3"/>
  <c r="BG105" i="3"/>
  <c r="AA122" i="3"/>
  <c r="BO11" i="3"/>
  <c r="AZ57" i="3"/>
  <c r="AM71" i="3"/>
  <c r="AX17" i="3"/>
  <c r="AJ61" i="3"/>
  <c r="AM138" i="3"/>
  <c r="AS17" i="3"/>
  <c r="BC15" i="3"/>
  <c r="AL135" i="3"/>
  <c r="BL62" i="3"/>
  <c r="AB130" i="3"/>
  <c r="AD105" i="3"/>
  <c r="BK133" i="3"/>
  <c r="AK80" i="3"/>
  <c r="AW132" i="3"/>
  <c r="AD73" i="3"/>
  <c r="AC27" i="3"/>
  <c r="BO18" i="3"/>
  <c r="AF143" i="3"/>
  <c r="AT34" i="3"/>
  <c r="BF135" i="3"/>
  <c r="BM126" i="3"/>
  <c r="AF83" i="3"/>
  <c r="AT124" i="3"/>
  <c r="AU62" i="3"/>
  <c r="AM16" i="3"/>
  <c r="BJ127" i="3"/>
  <c r="AP99" i="3"/>
  <c r="BF17" i="3"/>
  <c r="AF66" i="3"/>
  <c r="AE24" i="3"/>
  <c r="AG42" i="3"/>
  <c r="AV37" i="3"/>
  <c r="AT23" i="3"/>
  <c r="AD33" i="3"/>
  <c r="AJ89" i="3"/>
  <c r="AB118" i="3"/>
  <c r="AE35" i="3"/>
  <c r="AS113" i="3"/>
  <c r="AG67" i="3"/>
  <c r="AW136" i="3"/>
  <c r="AJ59" i="3"/>
  <c r="AU65" i="3"/>
  <c r="AK113" i="3"/>
  <c r="AC129" i="3"/>
  <c r="BD60" i="3"/>
  <c r="BN126" i="3"/>
  <c r="BF125" i="3"/>
  <c r="AC137" i="3"/>
  <c r="BI84" i="3"/>
  <c r="BD25" i="3"/>
  <c r="AU113" i="3"/>
  <c r="AI137" i="3"/>
  <c r="AE12" i="3"/>
  <c r="BH22" i="3"/>
  <c r="AK106" i="3"/>
  <c r="BI86" i="3"/>
  <c r="BF64" i="3"/>
  <c r="BN47" i="3"/>
  <c r="BL105" i="3"/>
  <c r="AU116" i="3"/>
  <c r="AW133" i="3"/>
  <c r="AA23" i="3"/>
  <c r="AK59" i="3"/>
  <c r="AD78" i="3"/>
  <c r="BG116" i="3"/>
  <c r="AX93" i="3"/>
  <c r="BL33" i="3"/>
  <c r="AS36" i="3"/>
  <c r="AP65" i="3"/>
  <c r="BC122" i="3"/>
  <c r="AQ29" i="3"/>
  <c r="AS80" i="3"/>
  <c r="AZ42" i="3"/>
  <c r="AB38" i="3"/>
  <c r="AG39" i="3"/>
  <c r="AO36" i="3"/>
  <c r="AE17" i="3"/>
  <c r="BO36" i="3"/>
  <c r="BM101" i="3"/>
  <c r="AA95" i="3"/>
  <c r="BG21" i="3"/>
  <c r="AY35" i="3"/>
  <c r="AR15" i="3"/>
  <c r="BH106" i="3"/>
  <c r="AE58" i="3"/>
  <c r="BE46" i="3"/>
  <c r="BH64" i="3"/>
  <c r="BB80" i="3"/>
  <c r="BI115" i="3"/>
  <c r="BK115" i="3"/>
  <c r="BB114" i="3"/>
  <c r="BD66" i="3"/>
  <c r="AN36" i="3"/>
  <c r="AZ33" i="3"/>
  <c r="AX48" i="3"/>
  <c r="AZ51" i="3"/>
  <c r="AT51" i="3"/>
  <c r="AG11" i="3"/>
  <c r="AW100" i="3"/>
  <c r="BF66" i="3"/>
  <c r="AT104" i="3"/>
  <c r="AF24" i="3"/>
  <c r="AN57" i="3"/>
  <c r="AP47" i="3"/>
  <c r="BH76" i="3"/>
  <c r="AC78" i="3"/>
  <c r="BH102" i="3"/>
  <c r="AW107" i="3"/>
  <c r="AQ118" i="3"/>
  <c r="BO89" i="3"/>
  <c r="AU23" i="3"/>
  <c r="AU134" i="3"/>
  <c r="AM83" i="3"/>
  <c r="AD38" i="3"/>
  <c r="AY57" i="3"/>
  <c r="BN88" i="3"/>
  <c r="BK87" i="3"/>
  <c r="AL100" i="3"/>
  <c r="AQ23" i="3"/>
  <c r="BA22" i="3"/>
  <c r="BL68" i="3"/>
  <c r="BE105" i="3"/>
  <c r="AC42" i="3"/>
  <c r="BG82" i="3"/>
  <c r="AQ94" i="3"/>
  <c r="AE92" i="3"/>
  <c r="BN114" i="3"/>
  <c r="BK46" i="3"/>
  <c r="AK60" i="3"/>
  <c r="AM115" i="3"/>
  <c r="AE114" i="3"/>
  <c r="BM94" i="3"/>
  <c r="AS87" i="3"/>
  <c r="AB43" i="3"/>
  <c r="BD58" i="3"/>
  <c r="AU61" i="3"/>
  <c r="AB36" i="3"/>
  <c r="BO33" i="3"/>
  <c r="BL12" i="3"/>
  <c r="AC12" i="3"/>
  <c r="BB16" i="3"/>
  <c r="BM140" i="3"/>
  <c r="AY58" i="3"/>
  <c r="BB130" i="3"/>
  <c r="AC39" i="3"/>
  <c r="AX45" i="3"/>
  <c r="BM60" i="3"/>
  <c r="AV34" i="3"/>
  <c r="AI130" i="3"/>
  <c r="AN101" i="3"/>
  <c r="AB111" i="3"/>
  <c r="BD50" i="3"/>
  <c r="BI32" i="3"/>
  <c r="AK90" i="3"/>
  <c r="BG72" i="3"/>
  <c r="AN93" i="3"/>
  <c r="AS86" i="3"/>
  <c r="AN79" i="3"/>
  <c r="AU93" i="3"/>
  <c r="BD26" i="3"/>
  <c r="AZ107" i="3"/>
  <c r="AA109" i="3"/>
  <c r="BK92" i="3"/>
  <c r="AV66" i="3"/>
  <c r="AX62" i="3"/>
  <c r="BN67" i="3"/>
  <c r="AG117" i="3"/>
  <c r="BO39" i="3"/>
  <c r="AN67" i="3"/>
  <c r="AW62" i="3"/>
  <c r="AU115" i="3"/>
  <c r="AW82" i="3"/>
  <c r="AF47" i="3"/>
  <c r="BA112" i="3"/>
  <c r="BD70" i="3"/>
  <c r="AS61" i="3"/>
  <c r="BF101" i="3"/>
  <c r="AX80" i="3"/>
  <c r="AM26" i="3"/>
  <c r="AJ107" i="3"/>
  <c r="AS60" i="3"/>
  <c r="AQ49" i="3"/>
  <c r="AJ102" i="3"/>
  <c r="AA13" i="3"/>
  <c r="BL27" i="3"/>
  <c r="BB110" i="3"/>
  <c r="AY89" i="3"/>
  <c r="AJ66" i="3"/>
  <c r="AY39" i="3"/>
  <c r="BC116" i="3"/>
  <c r="AJ92" i="3"/>
  <c r="BE79" i="3"/>
  <c r="BI13" i="3"/>
  <c r="BA11" i="3"/>
  <c r="AD80" i="3"/>
  <c r="AR118" i="3"/>
  <c r="BL65" i="3"/>
  <c r="BC134" i="3"/>
  <c r="AH94" i="3"/>
  <c r="BI24" i="3"/>
  <c r="BH49" i="3"/>
  <c r="BH48" i="3"/>
  <c r="BH51" i="3"/>
  <c r="AK103" i="3"/>
  <c r="AM55" i="3"/>
  <c r="AV112" i="3"/>
  <c r="BM38" i="3"/>
  <c r="AL102" i="3"/>
  <c r="AZ94" i="3"/>
  <c r="BD103" i="3"/>
  <c r="AQ110" i="3"/>
  <c r="AK100" i="3"/>
  <c r="AS69" i="3"/>
  <c r="BJ102" i="3"/>
  <c r="BF44" i="3"/>
  <c r="AP137" i="3"/>
  <c r="AH18" i="3"/>
  <c r="AS72" i="3"/>
  <c r="AN26" i="3"/>
  <c r="AU14" i="3"/>
  <c r="AC111" i="3"/>
  <c r="BI44" i="3"/>
  <c r="AL60" i="3"/>
  <c r="AP23" i="3"/>
  <c r="AH79" i="3"/>
  <c r="BB113" i="3"/>
  <c r="AR65" i="3"/>
  <c r="AS25" i="3"/>
  <c r="AE110" i="3"/>
  <c r="AE70" i="3"/>
  <c r="BK68" i="3"/>
  <c r="BN113" i="3"/>
  <c r="BF45" i="3"/>
  <c r="BL101" i="3"/>
  <c r="BM67" i="3"/>
  <c r="AR109" i="3"/>
  <c r="BC118" i="3"/>
  <c r="AU107" i="3"/>
  <c r="BI139" i="3"/>
  <c r="BO66" i="3"/>
  <c r="BA44" i="3"/>
  <c r="BC113" i="3"/>
  <c r="BO43" i="3"/>
  <c r="BN110" i="3"/>
  <c r="AF55" i="3"/>
  <c r="BH83" i="3"/>
  <c r="AO71" i="3"/>
  <c r="AE103" i="3"/>
  <c r="BL110" i="3"/>
  <c r="BB111" i="3"/>
  <c r="AA81" i="3"/>
  <c r="AG83" i="3"/>
  <c r="AJ43" i="3"/>
  <c r="BE50" i="3"/>
  <c r="AX94" i="3"/>
  <c r="AX123" i="3"/>
  <c r="AU54" i="3"/>
  <c r="AR38" i="3"/>
  <c r="BM76" i="3"/>
  <c r="BN17" i="3"/>
  <c r="BH114" i="3"/>
  <c r="BN16" i="3"/>
  <c r="AE67" i="3"/>
  <c r="AL143" i="3"/>
  <c r="BN102" i="3"/>
  <c r="AQ81" i="3"/>
  <c r="AZ139" i="3"/>
  <c r="AE80" i="3"/>
  <c r="AR55" i="3"/>
  <c r="AX37" i="3"/>
  <c r="BM20" i="3"/>
  <c r="AA78" i="3"/>
  <c r="BE116" i="3"/>
  <c r="AH73" i="3"/>
  <c r="BJ10" i="3"/>
  <c r="AI99" i="3"/>
  <c r="BJ23" i="3"/>
  <c r="AK76" i="3"/>
  <c r="BA107" i="3"/>
  <c r="AK143" i="3"/>
  <c r="AG113" i="3"/>
  <c r="BJ28" i="3"/>
  <c r="BE137" i="3"/>
  <c r="AQ138" i="3"/>
  <c r="AI66" i="3"/>
  <c r="AE33" i="3"/>
  <c r="AP10" i="3"/>
  <c r="AW27" i="3"/>
  <c r="BK16" i="3"/>
  <c r="BD124" i="3"/>
  <c r="AG136" i="3"/>
  <c r="AZ14" i="3"/>
  <c r="AG98" i="3"/>
  <c r="BO127" i="3"/>
  <c r="BG17" i="3"/>
  <c r="AF18" i="3"/>
  <c r="BB127" i="3"/>
  <c r="BH23" i="3"/>
  <c r="AA123" i="3"/>
  <c r="AB47" i="3"/>
  <c r="AT10" i="3"/>
  <c r="AS133" i="3"/>
  <c r="AC89" i="3"/>
  <c r="AK27" i="3"/>
  <c r="AK73" i="3"/>
  <c r="AG57" i="3"/>
  <c r="AI128" i="3"/>
  <c r="AF64" i="3"/>
  <c r="AM87" i="3"/>
  <c r="AN21" i="3"/>
  <c r="AX39" i="3"/>
  <c r="AJ60" i="3"/>
  <c r="BN133" i="3"/>
  <c r="AB76" i="3"/>
  <c r="BK18" i="3"/>
  <c r="BC18" i="3"/>
  <c r="AI35" i="3"/>
  <c r="AJ88" i="3"/>
  <c r="AY95" i="3"/>
  <c r="AG64" i="3"/>
  <c r="BH139" i="3"/>
  <c r="BN56" i="3"/>
  <c r="AL17" i="3"/>
  <c r="AA105" i="3"/>
  <c r="AU103" i="3"/>
  <c r="BE132" i="3"/>
  <c r="BJ24" i="3"/>
  <c r="BA47" i="3"/>
  <c r="AZ105" i="3"/>
  <c r="AA37" i="3"/>
  <c r="AS65" i="3"/>
  <c r="AJ140" i="3"/>
  <c r="AA130" i="3"/>
  <c r="AH127" i="3"/>
  <c r="BH15" i="3"/>
  <c r="BB34" i="3"/>
  <c r="AQ137" i="3"/>
  <c r="BC24" i="3"/>
  <c r="BM16" i="3"/>
  <c r="AI65" i="3"/>
  <c r="AU95" i="3"/>
  <c r="AZ17" i="3"/>
  <c r="AG51" i="3"/>
  <c r="AZ127" i="3"/>
  <c r="AQ140" i="3"/>
  <c r="BB139" i="3"/>
  <c r="AC62" i="3"/>
  <c r="AW129" i="3"/>
  <c r="AU94" i="3"/>
  <c r="AF128" i="3"/>
  <c r="AE128" i="3"/>
  <c r="BF106" i="3"/>
  <c r="AD43" i="3"/>
  <c r="AE104" i="3"/>
  <c r="AZ34" i="3"/>
  <c r="AS139" i="3"/>
  <c r="AC32" i="3"/>
  <c r="BL77" i="3"/>
  <c r="AF104" i="3"/>
  <c r="AE54" i="3"/>
  <c r="BM127" i="3"/>
  <c r="AD82" i="3"/>
  <c r="AL51" i="3"/>
  <c r="AE37" i="3"/>
  <c r="AN126" i="3"/>
  <c r="AX136" i="3"/>
  <c r="AD126" i="3"/>
  <c r="BE135" i="3"/>
  <c r="BK141" i="3"/>
  <c r="AF127" i="3"/>
  <c r="AH44" i="3"/>
  <c r="BA139" i="3"/>
  <c r="AJ32" i="3"/>
  <c r="AO28" i="3"/>
  <c r="AF69" i="3"/>
  <c r="AC124" i="3"/>
  <c r="BA104" i="3"/>
  <c r="AL57" i="3"/>
  <c r="AS115" i="3"/>
  <c r="AH61" i="3"/>
  <c r="AJ11" i="3"/>
  <c r="AK136" i="3"/>
  <c r="AN54" i="3"/>
  <c r="AG128" i="3"/>
  <c r="BA10" i="3"/>
  <c r="AY127" i="3"/>
  <c r="AE101" i="3"/>
  <c r="AR33" i="3"/>
  <c r="BI141" i="3"/>
  <c r="AR56" i="3"/>
  <c r="AB139" i="3"/>
  <c r="BN57" i="3"/>
  <c r="AF37" i="3"/>
  <c r="BO128" i="3"/>
  <c r="AG32" i="3"/>
  <c r="AA92" i="3"/>
  <c r="BG25" i="3"/>
  <c r="AQ48" i="3"/>
  <c r="BI133" i="3"/>
  <c r="AD123" i="3"/>
  <c r="BK45" i="3"/>
  <c r="AS11" i="3"/>
  <c r="AK40" i="3"/>
  <c r="BK95" i="3"/>
  <c r="BG132" i="3"/>
  <c r="AI77" i="3"/>
  <c r="AD101" i="3"/>
  <c r="AH135" i="3"/>
  <c r="BJ16" i="3"/>
  <c r="AH107" i="3"/>
  <c r="AZ130" i="3"/>
  <c r="AL26" i="3"/>
  <c r="AZ126" i="3"/>
  <c r="BM73" i="3"/>
  <c r="BC36" i="3"/>
  <c r="AH137" i="3"/>
  <c r="BI103" i="3"/>
  <c r="AF102" i="3"/>
  <c r="AH99" i="3"/>
  <c r="AW15" i="3"/>
  <c r="AD134" i="3"/>
  <c r="AW61" i="3"/>
  <c r="AN82" i="3"/>
  <c r="BG104" i="3"/>
  <c r="AG66" i="3"/>
  <c r="AU130" i="3"/>
  <c r="BE129" i="3"/>
  <c r="AM109" i="3"/>
  <c r="AK44" i="3"/>
  <c r="BG68" i="3"/>
  <c r="AM124" i="3"/>
  <c r="AZ132" i="3"/>
  <c r="AE133" i="3"/>
  <c r="BA68" i="3"/>
  <c r="AW67" i="3"/>
  <c r="BG29" i="3"/>
  <c r="BF32" i="3"/>
  <c r="BH133" i="3"/>
  <c r="AM23" i="3"/>
  <c r="AK129" i="3"/>
  <c r="AP24" i="3"/>
  <c r="AJ109" i="3"/>
  <c r="AH20" i="3"/>
  <c r="AF48" i="3"/>
  <c r="AN118" i="3"/>
  <c r="AX10" i="3"/>
  <c r="AK11" i="3"/>
  <c r="AF133" i="3"/>
  <c r="AZ44" i="3"/>
  <c r="BN140" i="3"/>
  <c r="AK134" i="3"/>
  <c r="AI15" i="3"/>
  <c r="AC122" i="3"/>
  <c r="AM125" i="3"/>
  <c r="AL126" i="3"/>
  <c r="AD28" i="3"/>
  <c r="AB23" i="3"/>
  <c r="AI72" i="3"/>
  <c r="BH44" i="3"/>
  <c r="AV94" i="3"/>
  <c r="AH140" i="3"/>
  <c r="BA133" i="3"/>
  <c r="AN62" i="3"/>
  <c r="BK73" i="3"/>
  <c r="AU135" i="3"/>
  <c r="AR57" i="3"/>
  <c r="AW130" i="3"/>
  <c r="BB82" i="3"/>
  <c r="AQ125" i="3"/>
  <c r="AH143" i="3"/>
  <c r="AX128" i="3"/>
  <c r="BO55" i="3"/>
  <c r="BJ44" i="3"/>
  <c r="BC47" i="3"/>
  <c r="AU17" i="3"/>
  <c r="AU89" i="3"/>
  <c r="AG59" i="3"/>
  <c r="AU128" i="3"/>
  <c r="BO13" i="3"/>
  <c r="AZ24" i="3"/>
  <c r="AO128" i="3"/>
  <c r="BF139" i="3"/>
  <c r="AH12" i="3"/>
  <c r="BN124" i="3"/>
  <c r="AU77" i="3"/>
  <c r="AI113" i="3"/>
  <c r="BD15" i="3"/>
  <c r="AK54" i="3"/>
  <c r="AB112" i="3"/>
  <c r="BH25" i="3"/>
  <c r="AL18" i="3"/>
  <c r="AK69" i="3"/>
  <c r="AE86" i="3"/>
  <c r="AM17" i="3"/>
  <c r="AP39" i="3"/>
  <c r="BO21" i="3"/>
  <c r="AJ68" i="3"/>
  <c r="AN17" i="3"/>
  <c r="BI128" i="3"/>
  <c r="BE29" i="3"/>
  <c r="BB26" i="3"/>
  <c r="BI67" i="3"/>
  <c r="AL16" i="3"/>
  <c r="BN42" i="3"/>
  <c r="BL67" i="3"/>
  <c r="AN25" i="3"/>
  <c r="AX77" i="3"/>
  <c r="AG72" i="3"/>
  <c r="AQ113" i="3"/>
  <c r="AJ16" i="3"/>
  <c r="BI15" i="3"/>
  <c r="AO17" i="3"/>
  <c r="AN38" i="3"/>
  <c r="BN90" i="3"/>
  <c r="AE107" i="3"/>
  <c r="AU123" i="3"/>
  <c r="AQ91" i="3"/>
  <c r="BE78" i="3"/>
  <c r="AD92" i="3"/>
  <c r="BJ80" i="3"/>
  <c r="AN103" i="3"/>
  <c r="AQ117" i="3"/>
  <c r="AZ54" i="3"/>
  <c r="BJ130" i="3"/>
  <c r="AH40" i="3"/>
  <c r="AS32" i="3"/>
  <c r="BC54" i="3"/>
  <c r="BN78" i="3"/>
  <c r="AR24" i="3"/>
  <c r="AY115" i="3"/>
  <c r="AB114" i="3"/>
  <c r="AX132" i="3"/>
  <c r="BO35" i="3"/>
  <c r="AO111" i="3"/>
  <c r="AL125" i="3"/>
  <c r="BE114" i="3"/>
  <c r="AH72" i="3"/>
  <c r="AP105" i="3"/>
  <c r="AE13" i="3"/>
  <c r="AK109" i="3"/>
  <c r="BG66" i="3"/>
  <c r="AT105" i="3"/>
  <c r="BH62" i="3"/>
  <c r="AQ28" i="3"/>
  <c r="AC58" i="3"/>
  <c r="BI92" i="3"/>
  <c r="AB105" i="3"/>
  <c r="AP106" i="3"/>
  <c r="AB84" i="3"/>
  <c r="BM105" i="3"/>
  <c r="AG88" i="3"/>
  <c r="AN77" i="3"/>
  <c r="AC33" i="3"/>
  <c r="AY29" i="3"/>
  <c r="BE37" i="3"/>
  <c r="AO24" i="3"/>
  <c r="AE130" i="3"/>
  <c r="AE40" i="3"/>
  <c r="AD57" i="3"/>
  <c r="BO47" i="3"/>
  <c r="AX106" i="3"/>
  <c r="AR115" i="3"/>
  <c r="BH77" i="3"/>
  <c r="BA126" i="3"/>
  <c r="BJ67" i="3"/>
  <c r="AB12" i="3"/>
  <c r="AW45" i="3"/>
  <c r="AL12" i="3"/>
  <c r="AA115" i="3"/>
  <c r="BI27" i="3"/>
  <c r="AU117" i="3"/>
  <c r="AZ62" i="3"/>
  <c r="BH32" i="3"/>
  <c r="AI81" i="3"/>
  <c r="BK82" i="3"/>
  <c r="AH22" i="3"/>
  <c r="AW94" i="3"/>
  <c r="BN99" i="3"/>
  <c r="AM106" i="3"/>
  <c r="AG15" i="3"/>
  <c r="AD59" i="3"/>
  <c r="AB39" i="3"/>
  <c r="BL118" i="3"/>
  <c r="AP115" i="3"/>
  <c r="AW115" i="3"/>
  <c r="AM88" i="3"/>
  <c r="AW126" i="3"/>
  <c r="BM138" i="3"/>
  <c r="AW81" i="3"/>
  <c r="BN11" i="3"/>
  <c r="AS136" i="3"/>
  <c r="BH122" i="3"/>
  <c r="BJ32" i="3"/>
  <c r="AI88" i="3"/>
  <c r="AB80" i="3"/>
  <c r="BK103" i="3"/>
  <c r="AZ78" i="3"/>
  <c r="AV90" i="3"/>
  <c r="AC87" i="3"/>
  <c r="AA57" i="3"/>
  <c r="AL44" i="3"/>
  <c r="AJ23" i="3"/>
  <c r="AI57" i="3"/>
  <c r="BL38" i="3"/>
  <c r="AB109" i="3"/>
  <c r="BN127" i="3"/>
  <c r="AW17" i="3"/>
  <c r="BG117" i="3"/>
  <c r="BA54" i="3"/>
  <c r="AV141" i="3"/>
  <c r="BM87" i="3"/>
  <c r="BC101" i="3"/>
  <c r="AX140" i="3"/>
  <c r="BB138" i="3"/>
  <c r="BN23" i="3"/>
  <c r="BC89" i="3"/>
  <c r="AY36" i="3"/>
  <c r="AJ110" i="3"/>
  <c r="AQ93" i="3"/>
  <c r="AV58" i="3"/>
  <c r="AI140" i="3"/>
  <c r="AE26" i="3"/>
  <c r="AC40" i="3"/>
  <c r="AV92" i="3"/>
  <c r="AM118" i="3"/>
  <c r="BN76" i="3"/>
  <c r="AW47" i="3"/>
  <c r="AR54" i="3"/>
  <c r="AR32" i="3"/>
  <c r="BH87" i="3"/>
  <c r="BI102" i="3"/>
  <c r="AE109" i="3"/>
  <c r="AS58" i="3"/>
  <c r="AU98" i="3"/>
  <c r="AX47" i="3"/>
  <c r="AJ54" i="3"/>
  <c r="AD94" i="3"/>
  <c r="AN107" i="3"/>
  <c r="AS15" i="3"/>
  <c r="AF107" i="3"/>
  <c r="AQ55" i="3"/>
  <c r="BG73" i="3"/>
  <c r="AG114" i="3"/>
  <c r="AP17" i="3"/>
  <c r="BG51" i="3"/>
  <c r="BM80" i="3"/>
  <c r="AE39" i="3"/>
  <c r="AC79" i="3"/>
  <c r="AW65" i="3"/>
  <c r="BG37" i="3"/>
  <c r="AP57" i="3"/>
  <c r="BK139" i="3"/>
  <c r="BN79" i="3"/>
  <c r="AC29" i="3"/>
  <c r="AM39" i="3"/>
  <c r="AC45" i="3"/>
  <c r="AL40" i="3"/>
  <c r="BJ29" i="3"/>
  <c r="AD87" i="3"/>
  <c r="BG16" i="3"/>
  <c r="AF92" i="3"/>
  <c r="BM58" i="3"/>
  <c r="BK57" i="3"/>
  <c r="AU78" i="3"/>
  <c r="AW43" i="3"/>
  <c r="BC68" i="3"/>
  <c r="AN37" i="3"/>
  <c r="AN11" i="3"/>
  <c r="AC43" i="3"/>
  <c r="BI28" i="3"/>
  <c r="BO48" i="3"/>
  <c r="AJ64" i="3"/>
  <c r="AK38" i="3"/>
  <c r="AT45" i="3"/>
  <c r="AN64" i="3"/>
  <c r="BO103" i="3"/>
  <c r="AT93" i="3"/>
  <c r="AG17" i="3"/>
  <c r="AO12" i="3"/>
  <c r="AX109" i="3"/>
  <c r="BA38" i="3"/>
  <c r="BM11" i="3"/>
  <c r="AP28" i="3"/>
  <c r="AL66" i="3"/>
  <c r="BE48" i="3"/>
  <c r="AB51" i="3"/>
  <c r="BH115" i="3"/>
  <c r="AX34" i="3"/>
  <c r="BO10" i="3"/>
  <c r="BE18" i="3"/>
  <c r="AN59" i="3"/>
  <c r="AH105" i="3"/>
  <c r="BN21" i="3"/>
  <c r="AY106" i="3"/>
  <c r="AV81" i="3"/>
  <c r="BC77" i="3"/>
  <c r="AM10" i="3"/>
  <c r="AK111" i="3"/>
  <c r="BO93" i="3"/>
  <c r="AZ48" i="3"/>
  <c r="AG103" i="3"/>
  <c r="AP32" i="3"/>
  <c r="BK111" i="3"/>
  <c r="AP33" i="3"/>
  <c r="AV104" i="3"/>
  <c r="BJ123" i="3"/>
  <c r="BI111" i="3"/>
  <c r="BE61" i="3"/>
  <c r="AE117" i="3"/>
  <c r="BN143" i="3"/>
  <c r="AV134" i="3"/>
  <c r="AU22" i="3"/>
  <c r="BG24" i="3"/>
  <c r="BC49" i="3"/>
  <c r="BH82" i="3"/>
  <c r="AK50" i="3"/>
  <c r="AI33" i="3"/>
  <c r="AM134" i="3"/>
  <c r="AP45" i="3"/>
  <c r="AB64" i="3"/>
  <c r="AQ126" i="3"/>
  <c r="AH42" i="3"/>
  <c r="AR103" i="3"/>
  <c r="AY112" i="3"/>
  <c r="AX51" i="3"/>
  <c r="BL17" i="3"/>
  <c r="BF122" i="3"/>
  <c r="AU49" i="3"/>
  <c r="AX91" i="3"/>
  <c r="BJ42" i="3"/>
  <c r="BB44" i="3"/>
  <c r="AQ43" i="3"/>
  <c r="BC95" i="3"/>
  <c r="BD93" i="3"/>
  <c r="AT136" i="3"/>
  <c r="AX126" i="3"/>
  <c r="AK48" i="3"/>
  <c r="AF91" i="3"/>
  <c r="AY118" i="3"/>
  <c r="AZ102" i="3"/>
  <c r="AP62" i="3"/>
  <c r="AJ78" i="3"/>
  <c r="AJ79" i="3"/>
  <c r="AN136" i="3"/>
  <c r="AQ11" i="3"/>
  <c r="BC127" i="3"/>
  <c r="BE126" i="3"/>
  <c r="AG76" i="3"/>
  <c r="AG105" i="3"/>
  <c r="AR124" i="3"/>
  <c r="AZ21" i="3"/>
  <c r="BB11" i="3"/>
  <c r="BC62" i="3"/>
  <c r="AG94" i="3"/>
  <c r="AH56" i="3"/>
  <c r="AR27" i="3"/>
  <c r="AF106" i="3"/>
  <c r="BJ26" i="3"/>
  <c r="AY110" i="3"/>
  <c r="BH124" i="3"/>
  <c r="AO126" i="3"/>
  <c r="BK132" i="3"/>
  <c r="AH54" i="3"/>
  <c r="BI138" i="3"/>
  <c r="BN29" i="3"/>
  <c r="AB116" i="3"/>
  <c r="AU24" i="3"/>
  <c r="BO140" i="3"/>
  <c r="BD140" i="3"/>
  <c r="AG73" i="3"/>
  <c r="AD11" i="3"/>
  <c r="AB66" i="3"/>
  <c r="AP90" i="3"/>
  <c r="BH88" i="3"/>
  <c r="AF59" i="3"/>
  <c r="AH69" i="3"/>
  <c r="AK29" i="3"/>
  <c r="BE23" i="3"/>
  <c r="AP124" i="3"/>
  <c r="BL138" i="3"/>
  <c r="AC130" i="3"/>
  <c r="BD82" i="3"/>
  <c r="AY137" i="3"/>
  <c r="AF17" i="3"/>
  <c r="AH134" i="3"/>
  <c r="AJ116" i="3"/>
  <c r="AC121" i="3"/>
  <c r="AH57" i="3"/>
  <c r="AR70" i="3"/>
  <c r="AP12" i="3"/>
  <c r="AB65" i="3"/>
  <c r="BD133" i="3"/>
  <c r="BA14" i="3"/>
  <c r="AJ93" i="3"/>
  <c r="AJ139" i="3"/>
  <c r="AH11" i="3"/>
  <c r="AC141" i="3"/>
  <c r="AY135" i="3"/>
  <c r="AP133" i="3"/>
  <c r="AX29" i="3"/>
  <c r="BN135" i="3"/>
  <c r="AH50" i="3"/>
  <c r="AF109" i="3"/>
  <c r="AQ10" i="3"/>
  <c r="BL21" i="3"/>
  <c r="AX130" i="3"/>
  <c r="AJ47" i="3"/>
  <c r="BF28" i="3"/>
  <c r="AD141" i="3"/>
  <c r="AK46" i="3"/>
  <c r="AT24" i="3"/>
  <c r="BN70" i="3"/>
  <c r="BK124" i="3"/>
  <c r="AY55" i="3"/>
  <c r="AP36" i="3"/>
  <c r="BA57" i="3"/>
  <c r="AQ132" i="3"/>
  <c r="BL23" i="3"/>
  <c r="AI13" i="3"/>
  <c r="AJ115" i="3"/>
  <c r="AH93" i="3"/>
  <c r="BE127" i="3"/>
  <c r="AV125" i="3"/>
  <c r="AR26" i="3"/>
  <c r="BK24" i="3"/>
  <c r="BH130" i="3"/>
  <c r="AG43" i="3"/>
  <c r="AV133" i="3"/>
  <c r="AS127" i="3"/>
  <c r="AB134" i="3"/>
  <c r="AB103" i="3"/>
  <c r="AM135" i="3"/>
  <c r="AH49" i="3"/>
  <c r="BG129" i="3"/>
  <c r="AY84" i="3"/>
  <c r="BI125" i="3"/>
  <c r="AY44" i="3"/>
  <c r="AO140" i="3"/>
  <c r="BE143" i="3"/>
  <c r="AW14" i="3"/>
  <c r="AN132" i="3"/>
  <c r="AT47" i="3"/>
  <c r="AB132" i="3"/>
  <c r="BC38" i="3"/>
  <c r="AF126" i="3"/>
  <c r="AN10" i="3"/>
  <c r="AM127" i="3"/>
  <c r="AG47" i="3"/>
  <c r="BD57" i="3"/>
  <c r="BG125" i="3"/>
  <c r="BL113" i="3"/>
  <c r="AD22" i="3"/>
  <c r="BC128" i="3"/>
  <c r="AK125" i="3"/>
  <c r="AQ24" i="3"/>
  <c r="AC23" i="3"/>
  <c r="AC16" i="3"/>
  <c r="AM113" i="3"/>
  <c r="AA118" i="3"/>
  <c r="AV77" i="3"/>
  <c r="AM105" i="3"/>
  <c r="BB136" i="3"/>
  <c r="BL72" i="3"/>
  <c r="BB132" i="3"/>
  <c r="AX25" i="3"/>
  <c r="AS143" i="3"/>
  <c r="AX88" i="3"/>
  <c r="AE125" i="3"/>
  <c r="BH10" i="3"/>
  <c r="AQ124" i="3"/>
  <c r="AT29" i="3"/>
  <c r="AU13" i="3"/>
  <c r="AI94" i="3"/>
  <c r="BL128" i="3"/>
  <c r="AC48" i="3"/>
  <c r="AP138" i="3"/>
  <c r="AM100" i="3"/>
  <c r="AH109" i="3"/>
  <c r="AH123" i="3"/>
  <c r="AF10" i="3"/>
  <c r="BK116" i="3"/>
  <c r="BE14" i="3"/>
  <c r="AA35" i="3"/>
  <c r="AI73" i="3"/>
  <c r="AE16" i="3"/>
  <c r="BJ15" i="3"/>
  <c r="AF98" i="3"/>
  <c r="AR44" i="3"/>
  <c r="BM124" i="3"/>
  <c r="AP86" i="3"/>
  <c r="AA21" i="3"/>
  <c r="AP20" i="3"/>
  <c r="AM65" i="3"/>
  <c r="AS101" i="3"/>
  <c r="AR130" i="3"/>
  <c r="AG55" i="3"/>
  <c r="AU141" i="3"/>
  <c r="BD27" i="3"/>
  <c r="BJ118" i="3"/>
  <c r="BO129" i="3"/>
  <c r="BL124" i="3"/>
  <c r="BF11" i="3"/>
  <c r="AG45" i="3"/>
  <c r="AK43" i="3"/>
  <c r="AI21" i="3"/>
  <c r="AG140" i="3"/>
  <c r="AS141" i="3"/>
  <c r="AB129" i="3"/>
  <c r="AI117" i="3"/>
  <c r="AJ73" i="3"/>
  <c r="AR39" i="3"/>
  <c r="AJ33" i="3"/>
  <c r="AJ98" i="3"/>
  <c r="AK34" i="3"/>
  <c r="AU129" i="3"/>
  <c r="AN137" i="3"/>
  <c r="BO110" i="3"/>
  <c r="AF141" i="3"/>
  <c r="AD27" i="3"/>
  <c r="AC91" i="3"/>
  <c r="AT135" i="3"/>
  <c r="BC136" i="3"/>
  <c r="BG54" i="3"/>
  <c r="BJ36" i="3"/>
  <c r="AI118" i="3"/>
  <c r="AB133" i="3"/>
  <c r="AQ109" i="3"/>
  <c r="AV29" i="3"/>
  <c r="AC38" i="3"/>
  <c r="BD137" i="3"/>
  <c r="AI132" i="3"/>
  <c r="AA140" i="3"/>
  <c r="AS125" i="3"/>
  <c r="AJ136" i="3"/>
  <c r="BB70" i="3"/>
  <c r="AJ124" i="3"/>
  <c r="AX12" i="3"/>
  <c r="AW37" i="3"/>
  <c r="AG126" i="3"/>
  <c r="AL20" i="3"/>
  <c r="AL118" i="3"/>
  <c r="AG91" i="3"/>
  <c r="BH129" i="3"/>
  <c r="AQ15" i="3"/>
  <c r="BH61" i="3"/>
  <c r="AD138" i="3"/>
  <c r="BI132" i="3"/>
  <c r="AH118" i="3"/>
  <c r="AJ99" i="3"/>
  <c r="AC13" i="3"/>
  <c r="BA135" i="3"/>
  <c r="AF61" i="3"/>
  <c r="AC81" i="3"/>
  <c r="AI78" i="3"/>
  <c r="AB78" i="3"/>
  <c r="BC22" i="3"/>
  <c r="BK137" i="3"/>
  <c r="BL22" i="3"/>
  <c r="BL57" i="3"/>
  <c r="AZ86" i="3"/>
  <c r="AI48" i="3"/>
  <c r="AA112" i="3"/>
  <c r="AM34" i="3"/>
  <c r="AT32" i="3"/>
  <c r="AY117" i="3"/>
  <c r="AQ106" i="3"/>
  <c r="AO18" i="3"/>
  <c r="BK48" i="3"/>
  <c r="AH36" i="3"/>
  <c r="AN76" i="3"/>
  <c r="AQ78" i="3"/>
  <c r="AU29" i="3"/>
  <c r="AD48" i="3"/>
  <c r="BL114" i="3"/>
  <c r="AR11" i="3"/>
  <c r="BG70" i="3"/>
  <c r="AO54" i="3"/>
  <c r="AQ89" i="3"/>
  <c r="AD115" i="3"/>
  <c r="AO25" i="3"/>
  <c r="BH78" i="3"/>
  <c r="AN45" i="3"/>
  <c r="BM133" i="3"/>
  <c r="AA138" i="3"/>
  <c r="AP104" i="3"/>
  <c r="AT91" i="3"/>
  <c r="AN125" i="3"/>
  <c r="BE56" i="3"/>
  <c r="AD84" i="3"/>
  <c r="BI105" i="3"/>
  <c r="BC34" i="3"/>
  <c r="BJ47" i="3"/>
  <c r="BH70" i="3"/>
  <c r="BE15" i="3"/>
  <c r="BD35" i="3"/>
  <c r="BA113" i="3"/>
  <c r="AB34" i="3"/>
  <c r="AA67" i="3"/>
  <c r="AM45" i="3"/>
  <c r="AE51" i="3"/>
  <c r="BJ83" i="3"/>
  <c r="AA59" i="3"/>
  <c r="AM61" i="3"/>
  <c r="AD29" i="3"/>
  <c r="AN78" i="3"/>
  <c r="BE77" i="3"/>
  <c r="AD60" i="3"/>
  <c r="BI58" i="3"/>
  <c r="BF79" i="3"/>
  <c r="BM36" i="3"/>
  <c r="AO46" i="3"/>
  <c r="BA106" i="3"/>
  <c r="AS130" i="3"/>
  <c r="BB42" i="3"/>
  <c r="AW58" i="3"/>
  <c r="AO20" i="3"/>
  <c r="AG14" i="3"/>
  <c r="BC132" i="3"/>
  <c r="BH100" i="3"/>
  <c r="BF133" i="3"/>
  <c r="AQ14" i="3"/>
  <c r="AL67" i="3"/>
  <c r="BH110" i="3"/>
  <c r="AE56" i="3"/>
  <c r="AO136" i="3"/>
  <c r="AS50" i="3"/>
  <c r="AE15" i="3"/>
  <c r="BJ101" i="3"/>
  <c r="AG138" i="3"/>
  <c r="AU87" i="3"/>
  <c r="AG35" i="3"/>
  <c r="AG87" i="3"/>
  <c r="AJ130" i="3"/>
  <c r="AE111" i="3"/>
  <c r="AR62" i="3"/>
  <c r="AH121" i="3"/>
  <c r="AY61" i="3"/>
  <c r="BG89" i="3"/>
  <c r="AS40" i="3"/>
  <c r="BO121" i="3"/>
  <c r="AP27" i="3"/>
  <c r="AD102" i="3"/>
  <c r="AC18" i="3"/>
  <c r="AM78" i="3"/>
  <c r="AI67" i="3"/>
  <c r="BO58" i="3"/>
  <c r="BG136" i="3"/>
  <c r="AQ57" i="3"/>
  <c r="BA65" i="3"/>
  <c r="AI17" i="3"/>
  <c r="BJ95" i="3"/>
  <c r="BN138" i="3"/>
  <c r="BC114" i="3"/>
  <c r="BG58" i="3"/>
  <c r="AJ91" i="3"/>
  <c r="BO107" i="3"/>
  <c r="AP38" i="3"/>
  <c r="BJ70" i="3"/>
  <c r="AR143" i="3"/>
  <c r="BB78" i="3"/>
  <c r="BJ139" i="3"/>
  <c r="AO99" i="3"/>
  <c r="BB21" i="3"/>
  <c r="AL55" i="3"/>
  <c r="AL36" i="3"/>
  <c r="AO55" i="3"/>
  <c r="AD21" i="3"/>
  <c r="BL109" i="3"/>
  <c r="AK110" i="3"/>
  <c r="AY65" i="3"/>
  <c r="AY122" i="3"/>
  <c r="BJ77" i="3"/>
  <c r="BD73" i="3"/>
  <c r="AU48" i="3"/>
  <c r="BA72" i="3"/>
  <c r="AU102" i="3"/>
  <c r="AR16" i="3"/>
  <c r="BL15" i="3"/>
  <c r="AI79" i="3"/>
  <c r="BF92" i="3"/>
  <c r="BG64" i="3"/>
  <c r="BA69" i="3"/>
  <c r="AI114" i="3"/>
  <c r="BJ39" i="3"/>
  <c r="BM71" i="3"/>
  <c r="BO118" i="3"/>
  <c r="AX104" i="3"/>
  <c r="AS110" i="3"/>
  <c r="AY21" i="3"/>
  <c r="AZ80" i="3"/>
  <c r="BL69" i="3"/>
  <c r="AQ72" i="3"/>
  <c r="AK122" i="3"/>
  <c r="BH99" i="3"/>
  <c r="AX56" i="3"/>
  <c r="BC117" i="3"/>
  <c r="BI127" i="3"/>
  <c r="AU100" i="3"/>
  <c r="AT87" i="3"/>
  <c r="AX118" i="3"/>
  <c r="AM49" i="3"/>
  <c r="BB107" i="3"/>
  <c r="AY69" i="3"/>
  <c r="AT109" i="3"/>
  <c r="AJ44" i="3"/>
  <c r="AV76" i="3"/>
  <c r="AZ116" i="3"/>
  <c r="AU28" i="3"/>
  <c r="BI56" i="3"/>
  <c r="BA64" i="3"/>
  <c r="AA69" i="3"/>
  <c r="BO14" i="3"/>
  <c r="AT80" i="3"/>
  <c r="AQ39" i="3"/>
  <c r="AJ117" i="3"/>
  <c r="AC21" i="3"/>
  <c r="BJ69" i="3"/>
  <c r="BB140" i="3"/>
  <c r="AZ43" i="3"/>
  <c r="AQ116" i="3"/>
  <c r="BD37" i="3"/>
  <c r="BC16" i="3"/>
  <c r="BB56" i="3"/>
  <c r="BJ21" i="3"/>
  <c r="BE62" i="3"/>
  <c r="AR117" i="3"/>
  <c r="BE111" i="3"/>
  <c r="AT28" i="3"/>
  <c r="AT16" i="3"/>
  <c r="AW40" i="3"/>
  <c r="BE65" i="3"/>
  <c r="AI68" i="3"/>
  <c r="BD68" i="3"/>
  <c r="AM117" i="3"/>
  <c r="BO122" i="3"/>
  <c r="AB117" i="3"/>
  <c r="AS29" i="3"/>
  <c r="BN44" i="3"/>
  <c r="AQ45" i="3"/>
  <c r="AV33" i="3"/>
  <c r="AR90" i="3"/>
  <c r="AS62" i="3"/>
  <c r="AL34" i="3"/>
  <c r="AL61" i="3"/>
  <c r="AU25" i="3"/>
  <c r="AS95" i="3"/>
  <c r="BJ62" i="3"/>
  <c r="AP73" i="3"/>
  <c r="AM104" i="3"/>
  <c r="BE32" i="3"/>
  <c r="BI22" i="3"/>
  <c r="AC17" i="3"/>
  <c r="AZ90" i="3"/>
  <c r="BK80" i="3"/>
  <c r="AG54" i="3"/>
  <c r="BA48" i="3"/>
  <c r="BM14" i="3"/>
  <c r="AV109" i="3"/>
  <c r="AG115" i="3"/>
  <c r="AF93" i="3"/>
  <c r="BG33" i="3"/>
  <c r="AR71" i="3"/>
  <c r="AY62" i="3"/>
  <c r="BD78" i="3"/>
  <c r="BN111" i="3"/>
  <c r="AV95" i="3"/>
  <c r="AJ104" i="3"/>
  <c r="AP66" i="3"/>
  <c r="AJ28" i="3"/>
  <c r="AB42" i="3"/>
  <c r="AJ87" i="3"/>
  <c r="AZ26" i="3"/>
  <c r="AM54" i="3"/>
  <c r="AS114" i="3"/>
  <c r="AA101" i="3"/>
  <c r="AP26" i="3"/>
  <c r="AD104" i="3"/>
  <c r="BF18" i="3"/>
  <c r="AB115" i="3"/>
  <c r="BD34" i="3"/>
  <c r="AO37" i="3"/>
  <c r="AY64" i="3"/>
  <c r="AY67" i="3"/>
  <c r="AZ32" i="3"/>
  <c r="BK64" i="3"/>
  <c r="AG111" i="3"/>
  <c r="AB136" i="3"/>
  <c r="AL83" i="3"/>
  <c r="AJ122" i="3"/>
  <c r="AH43" i="3"/>
  <c r="BN87" i="3"/>
  <c r="AC138" i="3"/>
  <c r="AX87" i="3"/>
  <c r="AP54" i="3"/>
  <c r="AK102" i="3"/>
  <c r="BG137" i="3"/>
  <c r="AK36" i="3"/>
  <c r="AD68" i="3"/>
  <c r="AF42" i="3"/>
  <c r="AB135" i="3"/>
  <c r="BK14" i="3"/>
  <c r="AS140" i="3"/>
  <c r="BF127" i="3"/>
  <c r="BH141" i="3"/>
  <c r="AP16" i="3"/>
  <c r="AE43" i="3"/>
  <c r="AF67" i="3"/>
  <c r="AO133" i="3"/>
  <c r="AF116" i="3"/>
  <c r="BE54" i="3"/>
  <c r="AV138" i="3"/>
  <c r="AF140" i="3"/>
  <c r="AS138" i="3"/>
  <c r="BF29" i="3"/>
  <c r="BN125" i="3"/>
  <c r="AK55" i="3"/>
  <c r="AI26" i="3"/>
  <c r="BM45" i="3"/>
  <c r="AH114" i="3"/>
  <c r="AO39" i="3"/>
  <c r="BG124" i="3"/>
  <c r="BJ129" i="3"/>
  <c r="AH78" i="3"/>
  <c r="AD135" i="3"/>
  <c r="AT54" i="3"/>
  <c r="AA126" i="3"/>
  <c r="AT129" i="3"/>
  <c r="AT128" i="3"/>
  <c r="BL143" i="3"/>
  <c r="BO138" i="3"/>
  <c r="BD17" i="3"/>
  <c r="BF132" i="3"/>
  <c r="AF23" i="3"/>
  <c r="AR112" i="3"/>
  <c r="AV11" i="3"/>
  <c r="BD129" i="3"/>
  <c r="AD17" i="3"/>
  <c r="AK15" i="3"/>
  <c r="AJ21" i="3"/>
  <c r="AI28" i="3"/>
  <c r="AC76" i="3"/>
  <c r="AH117" i="3"/>
  <c r="AO84" i="3"/>
  <c r="AW92" i="3"/>
  <c r="AT139" i="3"/>
  <c r="BI14" i="3"/>
  <c r="BF95" i="3"/>
  <c r="AD56" i="3"/>
  <c r="BJ125" i="3"/>
  <c r="BK34" i="3"/>
  <c r="BB23" i="3"/>
  <c r="BM22" i="3"/>
  <c r="AA64" i="3"/>
  <c r="BE125" i="3"/>
  <c r="AF103" i="3"/>
  <c r="AI90" i="3"/>
  <c r="AA124" i="3"/>
  <c r="AD55" i="3"/>
  <c r="BH58" i="3"/>
  <c r="AG135" i="3"/>
  <c r="BN129" i="3"/>
  <c r="BB125" i="3"/>
  <c r="BH140" i="3"/>
  <c r="BL45" i="3"/>
  <c r="BI25" i="3"/>
  <c r="AY22" i="3"/>
  <c r="AB77" i="3"/>
  <c r="AO106" i="3"/>
  <c r="AS49" i="3"/>
  <c r="AI98" i="3"/>
  <c r="AA61" i="3"/>
  <c r="AQ61" i="3"/>
  <c r="BN12" i="3"/>
  <c r="AB92" i="3"/>
  <c r="AC99" i="3"/>
  <c r="AR136" i="3"/>
  <c r="AR125" i="3"/>
  <c r="AU92" i="3"/>
  <c r="BM132" i="3"/>
  <c r="BA101" i="3"/>
  <c r="BH101" i="3"/>
  <c r="BN62" i="3"/>
  <c r="AH103" i="3"/>
  <c r="AP141" i="3"/>
  <c r="AW73" i="3"/>
  <c r="AX23" i="3"/>
  <c r="AP51" i="3"/>
  <c r="AY140" i="3"/>
  <c r="AF112" i="3"/>
  <c r="AU11" i="3"/>
  <c r="AZ87" i="3"/>
  <c r="BB17" i="3"/>
  <c r="AJ71" i="3"/>
  <c r="AN139" i="3"/>
  <c r="AP13" i="3"/>
  <c r="AK132" i="3"/>
  <c r="AV127" i="3"/>
  <c r="BM18" i="3"/>
  <c r="BI47" i="3"/>
  <c r="AE115" i="3"/>
  <c r="AE55" i="3"/>
  <c r="BA15" i="3"/>
  <c r="AM128" i="3"/>
  <c r="BI81" i="3"/>
  <c r="BG141" i="3"/>
  <c r="AN116" i="3"/>
  <c r="AF122" i="3"/>
  <c r="AU139" i="3"/>
  <c r="AW139" i="3"/>
  <c r="BL129" i="3"/>
  <c r="AQ92" i="3"/>
  <c r="AC135" i="3"/>
  <c r="AA136" i="3"/>
  <c r="AG29" i="3"/>
  <c r="AH100" i="3"/>
  <c r="AL27" i="3"/>
  <c r="AC98" i="3"/>
  <c r="BC99" i="3"/>
  <c r="AG116" i="3"/>
  <c r="BI135" i="3"/>
  <c r="AC132" i="3"/>
  <c r="AF35" i="3"/>
  <c r="BO17" i="3"/>
  <c r="AR51" i="3"/>
  <c r="AF28" i="3"/>
  <c r="AM133" i="3"/>
  <c r="AK128" i="3"/>
  <c r="AG81" i="3"/>
  <c r="AE94" i="3"/>
  <c r="AC125" i="3"/>
  <c r="AJ103" i="3"/>
  <c r="AW21" i="3"/>
  <c r="AN14" i="3"/>
  <c r="AB71" i="3"/>
  <c r="AA127" i="3"/>
  <c r="BJ72" i="3"/>
  <c r="BA29" i="3"/>
  <c r="AA86" i="3"/>
  <c r="AC84" i="3"/>
  <c r="AA134" i="3"/>
  <c r="AI126" i="3"/>
  <c r="AH70" i="3"/>
  <c r="BE84" i="3"/>
  <c r="AR34" i="3"/>
  <c r="AL132" i="3"/>
  <c r="AH115" i="3"/>
  <c r="AY138" i="3"/>
  <c r="AI59" i="3"/>
  <c r="BG12" i="3"/>
  <c r="AD136" i="3"/>
  <c r="AW28" i="3"/>
  <c r="AP60" i="3"/>
  <c r="AB32" i="3"/>
  <c r="BH21" i="3"/>
  <c r="AM25" i="3"/>
  <c r="AY102" i="3"/>
  <c r="AX139" i="3"/>
  <c r="AT56" i="3"/>
  <c r="BF60" i="3"/>
  <c r="AA114" i="3"/>
  <c r="BC130" i="3"/>
  <c r="AL128" i="3"/>
  <c r="AG137" i="3"/>
  <c r="AL80" i="3"/>
  <c r="AB125" i="3"/>
  <c r="AA15" i="3"/>
  <c r="AD127" i="3"/>
  <c r="AI23" i="3"/>
  <c r="BG14" i="3"/>
  <c r="AG70" i="3"/>
  <c r="AK123" i="3"/>
  <c r="AS24" i="3"/>
  <c r="AJ80" i="3"/>
  <c r="AI46" i="3"/>
  <c r="BC25" i="3"/>
  <c r="BG92" i="3"/>
  <c r="AI64" i="3"/>
  <c r="AU138" i="3"/>
  <c r="AV25" i="3"/>
  <c r="AF95" i="3"/>
  <c r="AY141" i="3"/>
  <c r="BK17" i="3"/>
  <c r="AR89" i="3"/>
  <c r="AE98" i="3"/>
  <c r="AF77" i="3"/>
  <c r="AU124" i="3"/>
  <c r="AM129" i="3"/>
  <c r="AH46" i="3"/>
  <c r="BK126" i="3"/>
  <c r="AO49" i="3"/>
  <c r="AH138" i="3"/>
  <c r="AD118" i="3"/>
  <c r="AP130" i="3"/>
  <c r="AJ72" i="3"/>
  <c r="AA135" i="3"/>
  <c r="AI86" i="3"/>
  <c r="AB40" i="3"/>
  <c r="AT137" i="3"/>
  <c r="AH101" i="3"/>
  <c r="AV129" i="3"/>
  <c r="AE49" i="3"/>
  <c r="AV128" i="3"/>
  <c r="BB54" i="3"/>
  <c r="BF126" i="3"/>
  <c r="AK130" i="3"/>
  <c r="AB90" i="3"/>
  <c r="AO32" i="3"/>
  <c r="BC21" i="3"/>
  <c r="AL14" i="3"/>
  <c r="AJ81" i="3"/>
  <c r="AM40" i="3"/>
  <c r="BG81" i="3"/>
  <c r="AD51" i="3"/>
  <c r="BE25" i="3"/>
  <c r="AL39" i="3"/>
  <c r="AT82" i="3"/>
  <c r="AE36" i="3"/>
  <c r="AF78" i="3"/>
  <c r="AO115" i="3"/>
  <c r="AZ122" i="3"/>
  <c r="AY124" i="3"/>
  <c r="AQ133" i="3"/>
  <c r="AE10" i="3"/>
  <c r="AP100" i="3"/>
  <c r="BG110" i="3"/>
  <c r="AV82" i="3"/>
  <c r="BM98" i="3"/>
  <c r="BK125" i="3"/>
  <c r="BM42" i="3"/>
  <c r="AL81" i="3"/>
  <c r="AU57" i="3"/>
  <c r="AD54" i="3"/>
  <c r="AT125" i="3"/>
  <c r="AF56" i="3"/>
  <c r="AY11" i="3"/>
  <c r="AB121" i="3"/>
  <c r="AK12" i="3"/>
  <c r="AY113" i="3"/>
  <c r="AU42" i="3"/>
  <c r="BK129" i="3"/>
  <c r="BF55" i="3"/>
  <c r="AC117" i="3"/>
  <c r="BD77" i="3"/>
  <c r="AG112" i="3"/>
  <c r="BN109" i="3"/>
  <c r="AI36" i="3"/>
  <c r="AT83" i="3"/>
  <c r="AL32" i="3"/>
  <c r="BE68" i="3"/>
  <c r="AE21" i="3"/>
  <c r="AB61" i="3"/>
  <c r="AB46" i="3"/>
  <c r="BE107" i="3"/>
  <c r="AK17" i="3"/>
  <c r="AU15" i="3"/>
  <c r="AW51" i="3"/>
  <c r="AB56" i="3"/>
  <c r="AA34" i="3"/>
  <c r="AP94" i="3"/>
  <c r="BN130" i="3"/>
  <c r="AC46" i="3"/>
  <c r="BA32" i="3"/>
  <c r="BC133" i="3"/>
  <c r="BK28" i="3"/>
  <c r="BE95" i="3"/>
  <c r="AL79" i="3"/>
  <c r="AW20" i="3"/>
  <c r="BL73" i="3"/>
  <c r="AB62" i="3"/>
  <c r="BC112" i="3"/>
  <c r="BL36" i="3"/>
  <c r="AU101" i="3"/>
  <c r="AH112" i="3"/>
  <c r="BN89" i="3"/>
  <c r="AK86" i="3"/>
  <c r="BL10" i="3"/>
  <c r="AV57" i="3"/>
  <c r="BD98" i="3"/>
  <c r="AO93" i="3"/>
  <c r="AN68" i="3"/>
  <c r="AQ141" i="3"/>
  <c r="BF143" i="3"/>
  <c r="AV102" i="3"/>
  <c r="AG50" i="3"/>
  <c r="BD121" i="3"/>
  <c r="BH43" i="3"/>
  <c r="AH65" i="3"/>
  <c r="BF83" i="3"/>
  <c r="AR23" i="3"/>
  <c r="BA62" i="3"/>
  <c r="AV56" i="3"/>
  <c r="AJ69" i="3"/>
  <c r="AR101" i="3"/>
  <c r="AB24" i="3"/>
  <c r="BE21" i="3"/>
  <c r="AF99" i="3"/>
  <c r="AM80" i="3"/>
  <c r="BJ57" i="3"/>
  <c r="AF49" i="3"/>
  <c r="BF77" i="3"/>
  <c r="BI101" i="3"/>
  <c r="AN18" i="3"/>
  <c r="AX18" i="3"/>
  <c r="AV116" i="3"/>
  <c r="BJ84" i="3"/>
  <c r="AB54" i="3"/>
  <c r="AX129" i="3"/>
  <c r="AL92" i="3"/>
  <c r="AL62" i="3"/>
  <c r="BA103" i="3"/>
  <c r="AR48" i="3"/>
  <c r="AJ38" i="3"/>
  <c r="BO73" i="3"/>
  <c r="AQ83" i="3"/>
  <c r="BA143" i="3"/>
  <c r="BM83" i="3"/>
  <c r="BK83" i="3"/>
  <c r="AY100" i="3"/>
  <c r="BJ134" i="3"/>
  <c r="AC66" i="3"/>
  <c r="BO57" i="3"/>
  <c r="BJ121" i="3"/>
  <c r="BA98" i="3"/>
  <c r="BM13" i="3"/>
  <c r="BH116" i="3"/>
  <c r="BK40" i="3"/>
  <c r="AF27" i="3"/>
  <c r="AQ58" i="3"/>
  <c r="AO107" i="3"/>
  <c r="AW121" i="3"/>
  <c r="AK118" i="3"/>
  <c r="BG107" i="3"/>
  <c r="BJ82" i="3"/>
  <c r="AY114" i="3"/>
  <c r="AA90" i="3"/>
  <c r="AB59" i="3"/>
  <c r="AW55" i="3"/>
  <c r="BD92" i="3"/>
  <c r="AQ122" i="3"/>
  <c r="AX58" i="3"/>
  <c r="AN28" i="3"/>
  <c r="BG88" i="3"/>
  <c r="AR123" i="3"/>
  <c r="AC57" i="3"/>
  <c r="AB94" i="3"/>
  <c r="BO88" i="3"/>
  <c r="AU44" i="3"/>
  <c r="BN134" i="3"/>
  <c r="AZ95" i="3"/>
  <c r="BD128" i="3"/>
  <c r="AP70" i="3"/>
  <c r="AL105" i="3"/>
  <c r="BK93" i="3"/>
  <c r="BI46" i="3"/>
  <c r="AR111" i="3"/>
  <c r="AQ101" i="3"/>
  <c r="AM13" i="3"/>
  <c r="AC44" i="3"/>
  <c r="AO76" i="3"/>
  <c r="BK44" i="3"/>
  <c r="BO23" i="3"/>
  <c r="BF82" i="3"/>
  <c r="BE94" i="3"/>
  <c r="BN115" i="3"/>
  <c r="BK55" i="3"/>
  <c r="BK140" i="3"/>
  <c r="AB25" i="3"/>
  <c r="AQ35" i="3"/>
  <c r="AB89" i="3"/>
  <c r="AO77" i="3"/>
  <c r="AX11" i="3"/>
  <c r="AJ95" i="3"/>
  <c r="BA34" i="3"/>
  <c r="BG113" i="3"/>
  <c r="BA80" i="3"/>
  <c r="BD48" i="3"/>
  <c r="AK70" i="3"/>
  <c r="BL16" i="3"/>
  <c r="AN65" i="3"/>
  <c r="AG69" i="3"/>
  <c r="BF118" i="3"/>
  <c r="BM91" i="3"/>
  <c r="BH29" i="3"/>
  <c r="AT95" i="3"/>
  <c r="AP91" i="3"/>
  <c r="BJ54" i="3"/>
  <c r="AV68" i="3"/>
  <c r="BN137" i="3"/>
  <c r="BM69" i="3"/>
  <c r="AV27" i="3"/>
  <c r="BI60" i="3"/>
  <c r="AS90" i="3"/>
  <c r="BK127" i="3"/>
  <c r="AW26" i="3"/>
  <c r="BN26" i="3"/>
  <c r="AD44" i="3"/>
  <c r="AZ113" i="3"/>
  <c r="BC60" i="3"/>
  <c r="AU86" i="3"/>
  <c r="AR128" i="3"/>
  <c r="BH134" i="3"/>
  <c r="AE32" i="3"/>
  <c r="BA115" i="3"/>
  <c r="AO87" i="3"/>
  <c r="BI57" i="3"/>
  <c r="AK112" i="3"/>
  <c r="AU18" i="3"/>
  <c r="BB15" i="3"/>
  <c r="BF27" i="3"/>
  <c r="AI56" i="3"/>
  <c r="BG26" i="3"/>
  <c r="BI100" i="3"/>
  <c r="BM57" i="3"/>
  <c r="AX22" i="3"/>
  <c r="AL10" i="3"/>
  <c r="BD33" i="3"/>
  <c r="BL93" i="3"/>
  <c r="BJ34" i="3"/>
  <c r="AG49" i="3"/>
  <c r="AL50" i="3"/>
  <c r="AR86" i="3"/>
  <c r="BK37" i="3"/>
  <c r="AT55" i="3"/>
  <c r="AP116" i="3"/>
  <c r="AV113" i="3"/>
  <c r="AP40" i="3"/>
  <c r="AD81" i="3"/>
  <c r="BI21" i="3"/>
  <c r="AZ111" i="3"/>
  <c r="BC12" i="3"/>
  <c r="AO127" i="3"/>
  <c r="AF121" i="3"/>
  <c r="AM143" i="3"/>
  <c r="AB106" i="3"/>
  <c r="AA77" i="3"/>
  <c r="AX14" i="3"/>
  <c r="AG132" i="3"/>
  <c r="AC68" i="3"/>
  <c r="AO64" i="3"/>
  <c r="AF94" i="3"/>
  <c r="AV124" i="3"/>
  <c r="BC43" i="3"/>
  <c r="AD35" i="3"/>
  <c r="AB67" i="3"/>
  <c r="AB69" i="3"/>
  <c r="AG130" i="3"/>
  <c r="AJ49" i="3"/>
  <c r="AH64" i="3"/>
  <c r="AC61" i="3"/>
  <c r="AF123" i="3"/>
  <c r="BB61" i="3"/>
  <c r="AL24" i="3"/>
  <c r="AF32" i="3"/>
  <c r="AG121" i="3"/>
  <c r="AC86" i="3"/>
  <c r="AK35" i="3"/>
  <c r="AZ27" i="3"/>
  <c r="BC88" i="3"/>
  <c r="AQ84" i="3"/>
  <c r="AG12" i="3"/>
  <c r="BC20" i="3"/>
  <c r="AP132" i="3"/>
  <c r="AP135" i="3"/>
  <c r="AJ135" i="3"/>
  <c r="AV38" i="3"/>
  <c r="AQ128" i="3"/>
  <c r="AI80" i="3"/>
  <c r="BI54" i="3"/>
  <c r="AZ133" i="3"/>
  <c r="AH128" i="3"/>
  <c r="BJ50" i="3"/>
  <c r="AW138" i="3"/>
  <c r="AG101" i="3"/>
  <c r="AA99" i="3"/>
  <c r="AD117" i="3"/>
  <c r="BM125" i="3"/>
  <c r="AA44" i="3"/>
  <c r="AY130" i="3"/>
  <c r="BA141" i="3"/>
  <c r="BD40" i="3"/>
  <c r="AD107" i="3"/>
  <c r="AD58" i="3"/>
  <c r="AA72" i="3"/>
  <c r="AA107" i="3"/>
  <c r="AB113" i="3"/>
  <c r="AG58" i="3"/>
  <c r="BA130" i="3"/>
  <c r="BH127" i="3"/>
  <c r="AO13" i="3"/>
  <c r="BD36" i="3"/>
  <c r="AF39" i="3"/>
  <c r="BE83" i="3"/>
  <c r="BF65" i="3"/>
  <c r="BJ124" i="3"/>
  <c r="BC94" i="3"/>
  <c r="BM118" i="3"/>
  <c r="AQ25" i="3"/>
  <c r="BB73" i="3"/>
  <c r="AT101" i="3"/>
  <c r="BI136" i="3"/>
  <c r="AC15" i="3"/>
  <c r="BO136" i="3"/>
  <c r="AW103" i="3"/>
  <c r="AR105" i="3"/>
  <c r="AK138" i="3"/>
  <c r="AX60" i="3"/>
  <c r="AI12" i="3"/>
  <c r="AA125" i="3"/>
  <c r="AH68" i="3"/>
  <c r="BD126" i="3"/>
  <c r="AT88" i="3"/>
  <c r="AI143" i="3"/>
  <c r="BF36" i="3"/>
  <c r="BM61" i="3"/>
  <c r="AX65" i="3"/>
  <c r="AS132" i="3"/>
  <c r="AC128" i="3"/>
  <c r="AE100" i="3"/>
  <c r="AB49" i="3"/>
  <c r="AA66" i="3"/>
  <c r="AO40" i="3"/>
  <c r="BN106" i="3"/>
  <c r="BG135" i="3"/>
  <c r="AE48" i="3"/>
  <c r="AC67" i="3"/>
  <c r="AG122" i="3"/>
  <c r="BD18" i="3"/>
  <c r="AY101" i="3"/>
  <c r="AC72" i="3"/>
  <c r="AI89" i="3"/>
  <c r="BB68" i="3"/>
  <c r="BL130" i="3"/>
  <c r="BF15" i="3"/>
  <c r="AI129" i="3"/>
  <c r="AT89" i="3"/>
  <c r="AQ77" i="3"/>
  <c r="AE66" i="3"/>
  <c r="AE14" i="3"/>
  <c r="AI107" i="3"/>
  <c r="AB98" i="3"/>
  <c r="BH132" i="3"/>
  <c r="AC100" i="3"/>
  <c r="BC57" i="3"/>
  <c r="AK139" i="3"/>
  <c r="AH51" i="3"/>
  <c r="AT57" i="3"/>
  <c r="AI125" i="3"/>
  <c r="BF128" i="3"/>
  <c r="BC13" i="3"/>
  <c r="AJ46" i="3"/>
  <c r="AF113" i="3"/>
  <c r="AC88" i="3"/>
  <c r="BB18" i="3"/>
  <c r="AI43" i="3"/>
  <c r="AJ76" i="3"/>
  <c r="AN22" i="3"/>
  <c r="BF34" i="3"/>
  <c r="AG106" i="3"/>
  <c r="BO83" i="3"/>
  <c r="AY18" i="3"/>
  <c r="BL26" i="3"/>
  <c r="AN29" i="3"/>
  <c r="AD125" i="3"/>
  <c r="AH67" i="3"/>
  <c r="BE28" i="3"/>
  <c r="AE138" i="3"/>
  <c r="BM103" i="3"/>
  <c r="AW84" i="3"/>
  <c r="BJ140" i="3"/>
  <c r="BH17" i="3"/>
  <c r="AZ129" i="3"/>
  <c r="AH60" i="3"/>
  <c r="AU104" i="3"/>
  <c r="BC11" i="3"/>
  <c r="AD23" i="3"/>
  <c r="BI124" i="3"/>
  <c r="AM112" i="3"/>
  <c r="AG56" i="3"/>
  <c r="BM135" i="3"/>
  <c r="AC64" i="3"/>
  <c r="BD61" i="3"/>
  <c r="AO113" i="3"/>
  <c r="AX26" i="3"/>
  <c r="AC93" i="3"/>
  <c r="AO83" i="3"/>
  <c r="AH66" i="3"/>
  <c r="AU126" i="3"/>
  <c r="AG46" i="3"/>
  <c r="BJ61" i="3"/>
  <c r="AJ25" i="3"/>
  <c r="AK135" i="3"/>
  <c r="BF130" i="3"/>
  <c r="AH102" i="3"/>
  <c r="AO26" i="3"/>
  <c r="AO23" i="3"/>
  <c r="AA132" i="3"/>
  <c r="AD95" i="3"/>
  <c r="BA28" i="3"/>
  <c r="AJ34" i="3"/>
  <c r="BI10" i="3"/>
  <c r="AI18" i="3"/>
  <c r="AN130" i="3"/>
  <c r="AI27" i="3"/>
  <c r="AT92" i="3"/>
  <c r="AZ64" i="3"/>
  <c r="AS135" i="3"/>
  <c r="BA124" i="3"/>
  <c r="AI20" i="3"/>
  <c r="BF24" i="3"/>
  <c r="AL70" i="3"/>
  <c r="AC92" i="3"/>
  <c r="AZ140" i="3"/>
  <c r="BJ126" i="3"/>
  <c r="BE45" i="3"/>
  <c r="BJ137" i="3"/>
  <c r="AG62" i="3"/>
  <c r="AA49" i="3"/>
  <c r="AE143" i="3"/>
  <c r="AL139" i="3"/>
  <c r="AA76" i="3"/>
  <c r="BL125" i="3"/>
  <c r="BG18" i="3"/>
  <c r="AA65" i="3"/>
  <c r="AA11" i="3"/>
  <c r="AD111" i="3"/>
  <c r="BH125" i="3"/>
  <c r="AP136" i="3"/>
  <c r="BG126" i="3"/>
  <c r="AB99" i="3"/>
  <c r="AK92" i="3"/>
  <c r="BD81" i="3"/>
  <c r="AL127" i="3"/>
  <c r="AZ136" i="3"/>
  <c r="AV105" i="3"/>
  <c r="AR18" i="3"/>
  <c r="AD133" i="3"/>
  <c r="AC103" i="3"/>
  <c r="AD46" i="3"/>
  <c r="BI40" i="3"/>
  <c r="BG138" i="3"/>
  <c r="BE86" i="3"/>
  <c r="AV47" i="3"/>
  <c r="BO132" i="3"/>
  <c r="AM101" i="3"/>
  <c r="AL134" i="3"/>
  <c r="AZ35" i="3"/>
  <c r="BM137" i="3"/>
  <c r="BE60" i="3"/>
  <c r="AX82" i="3"/>
  <c r="BA76" i="3"/>
  <c r="AE61" i="3"/>
  <c r="AT114" i="3"/>
  <c r="BE99" i="3"/>
  <c r="BA70" i="3"/>
  <c r="AI76" i="3"/>
  <c r="AS121" i="3"/>
  <c r="BF94" i="3"/>
  <c r="AZ134" i="3"/>
  <c r="AU46" i="3"/>
  <c r="BN24" i="3"/>
  <c r="BB65" i="3"/>
  <c r="AX42" i="3"/>
  <c r="BD112" i="3"/>
  <c r="AB88" i="3"/>
  <c r="AN24" i="3"/>
  <c r="AL90" i="3"/>
  <c r="BM114" i="3"/>
  <c r="AQ71" i="3"/>
  <c r="BH57" i="3"/>
  <c r="BA77" i="3"/>
  <c r="BO99" i="3"/>
  <c r="AG84" i="3"/>
  <c r="BB95" i="3"/>
  <c r="BI106" i="3"/>
  <c r="AH25" i="3"/>
  <c r="BM27" i="3"/>
  <c r="AC10" i="3"/>
  <c r="AS66" i="3"/>
  <c r="BM37" i="3"/>
  <c r="AU39" i="3"/>
  <c r="BE92" i="3"/>
  <c r="AV10" i="3"/>
  <c r="BK123" i="3"/>
  <c r="AV79" i="3"/>
  <c r="AT22" i="3"/>
  <c r="AM70" i="3"/>
  <c r="AR87" i="3"/>
  <c r="BE35" i="3"/>
  <c r="AZ83" i="3"/>
  <c r="AY45" i="3"/>
  <c r="AY92" i="3"/>
  <c r="AD34" i="3"/>
  <c r="AS78" i="3"/>
  <c r="BA114" i="3"/>
  <c r="BA13" i="3"/>
  <c r="AT81" i="3"/>
  <c r="BI45" i="3"/>
  <c r="BM29" i="3"/>
  <c r="AW23" i="3"/>
  <c r="BD12" i="3"/>
  <c r="BF99" i="3"/>
  <c r="AY56" i="3"/>
  <c r="BJ100" i="3"/>
  <c r="AU45" i="3"/>
  <c r="AA87" i="3"/>
  <c r="BF25" i="3"/>
  <c r="AH34" i="3"/>
  <c r="AY90" i="3"/>
  <c r="AG23" i="3"/>
  <c r="AR98" i="3"/>
  <c r="AO118" i="3"/>
  <c r="AG71" i="3"/>
  <c r="BN80" i="3"/>
  <c r="AZ66" i="3"/>
  <c r="BN55" i="3"/>
  <c r="AB55" i="3"/>
  <c r="AX67" i="3"/>
  <c r="BK135" i="3"/>
  <c r="AB101" i="3"/>
  <c r="AY143" i="3"/>
  <c r="AD24" i="3"/>
  <c r="AL121" i="3"/>
  <c r="AO82" i="3"/>
  <c r="BB62" i="3"/>
  <c r="AI40" i="3"/>
  <c r="BI130" i="3"/>
  <c r="AX28" i="3"/>
  <c r="AR12" i="3"/>
  <c r="AB68" i="3"/>
  <c r="AF73" i="3"/>
  <c r="AI55" i="3"/>
  <c r="BC102" i="3"/>
  <c r="AD66" i="3"/>
  <c r="AW143" i="3"/>
  <c r="AY48" i="3"/>
  <c r="AC133" i="3"/>
  <c r="AJ67" i="3"/>
  <c r="AS118" i="3"/>
  <c r="AM93" i="3"/>
  <c r="BJ37" i="3"/>
  <c r="AX117" i="3"/>
  <c r="AY116" i="3"/>
  <c r="AP46" i="3"/>
  <c r="BG112" i="3"/>
  <c r="AN90" i="3"/>
  <c r="BG80" i="3"/>
  <c r="BB102" i="3"/>
  <c r="AV39" i="3"/>
  <c r="BL79" i="3"/>
  <c r="BG71" i="3"/>
  <c r="BM48" i="3"/>
  <c r="AC105" i="3"/>
  <c r="AC36" i="3"/>
  <c r="BK89" i="3"/>
  <c r="AH110" i="3"/>
  <c r="BH103" i="3"/>
  <c r="BC66" i="3"/>
  <c r="BJ89" i="3"/>
  <c r="AN42" i="3"/>
  <c r="AT115" i="3"/>
  <c r="AG110" i="3"/>
  <c r="BO104" i="3"/>
  <c r="AU37" i="3"/>
  <c r="BA18" i="3"/>
  <c r="AW88" i="3"/>
  <c r="AB91" i="3"/>
  <c r="BO91" i="3"/>
  <c r="AV106" i="3"/>
  <c r="AF114" i="3"/>
  <c r="BJ79" i="3"/>
  <c r="AB72" i="3"/>
  <c r="AC110" i="3"/>
  <c r="BD143" i="3"/>
  <c r="BF93" i="3"/>
  <c r="AI70" i="3"/>
  <c r="AO22" i="3"/>
  <c r="BL48" i="3"/>
  <c r="AZ40" i="3"/>
  <c r="BC109" i="3"/>
  <c r="AP89" i="3"/>
  <c r="BL58" i="3"/>
  <c r="AE62" i="3"/>
  <c r="BC92" i="3"/>
  <c r="AM122" i="3"/>
  <c r="AQ90" i="3"/>
  <c r="AF90" i="3"/>
  <c r="BL122" i="3"/>
  <c r="AZ112" i="3"/>
  <c r="AG24" i="3"/>
  <c r="BI64" i="3"/>
  <c r="BO125" i="3"/>
  <c r="BK110" i="3"/>
  <c r="AB50" i="3"/>
  <c r="AY54" i="3"/>
  <c r="AZ58" i="3"/>
  <c r="AL29" i="3"/>
  <c r="AF13" i="3"/>
  <c r="AH58" i="3"/>
  <c r="AF62" i="3"/>
  <c r="BI83" i="3"/>
  <c r="AB28" i="3"/>
  <c r="AA55" i="3"/>
  <c r="AK28" i="3"/>
  <c r="AS20" i="3"/>
  <c r="BI112" i="3"/>
  <c r="AU12" i="3"/>
  <c r="AG92" i="3"/>
  <c r="AU71" i="3"/>
  <c r="AL86" i="3"/>
  <c r="BA87" i="3"/>
  <c r="AK89" i="3"/>
  <c r="AS81" i="3"/>
  <c r="BK42" i="3"/>
  <c r="BG59" i="3"/>
  <c r="BN65" i="3"/>
  <c r="AZ88" i="3"/>
  <c r="AV26" i="3"/>
  <c r="AC25" i="3"/>
  <c r="BB112" i="3"/>
  <c r="AJ29" i="3"/>
  <c r="AI87" i="3"/>
  <c r="AW22" i="3"/>
  <c r="BF78" i="3"/>
  <c r="AM60" i="3"/>
  <c r="AT99" i="3"/>
  <c r="AK84" i="3"/>
  <c r="BJ81" i="3"/>
  <c r="AE60" i="3"/>
  <c r="BJ65" i="3"/>
  <c r="BG93" i="3"/>
  <c r="AV103" i="3"/>
  <c r="AM103" i="3"/>
  <c r="BM109" i="3"/>
  <c r="BJ25" i="3"/>
  <c r="BG67" i="3"/>
  <c r="BH56" i="3"/>
  <c r="BF21" i="3"/>
  <c r="BE42" i="3"/>
  <c r="BI104" i="3"/>
  <c r="AN13" i="3"/>
  <c r="AB13" i="3"/>
  <c r="AP118" i="3"/>
  <c r="BJ78" i="3"/>
  <c r="AO72" i="3"/>
  <c r="AG65" i="3"/>
  <c r="AY13" i="3"/>
  <c r="BK114" i="3"/>
  <c r="BF20" i="3"/>
  <c r="AY87" i="3"/>
  <c r="AT59" i="3"/>
  <c r="BL116" i="3"/>
  <c r="AO92" i="3"/>
  <c r="BL66" i="3"/>
  <c r="BO116" i="3"/>
  <c r="AY68" i="3"/>
  <c r="BD115" i="3"/>
  <c r="BN92" i="3"/>
  <c r="BB87" i="3"/>
  <c r="AD93" i="3"/>
  <c r="BJ76" i="3"/>
  <c r="BH137" i="3"/>
  <c r="AQ54" i="3"/>
  <c r="AR135" i="3"/>
  <c r="AF76" i="3"/>
  <c r="AM35" i="3"/>
  <c r="AU136" i="3"/>
  <c r="AC24" i="3"/>
  <c r="AS137" i="3"/>
  <c r="AK21" i="3"/>
  <c r="AC136" i="3"/>
  <c r="AB143" i="3"/>
  <c r="AD112" i="3"/>
  <c r="AA48" i="3"/>
  <c r="BI65" i="3"/>
  <c r="AT38" i="3"/>
  <c r="AK14" i="3"/>
  <c r="AK49" i="3"/>
  <c r="AT132" i="3"/>
  <c r="AX24" i="3"/>
  <c r="AG68" i="3"/>
  <c r="AI127" i="3"/>
  <c r="BA21" i="3"/>
  <c r="AJ137" i="3"/>
  <c r="BJ27" i="3"/>
  <c r="AK104" i="3"/>
  <c r="AM33" i="3"/>
  <c r="AM18" i="3"/>
  <c r="AW137" i="3"/>
  <c r="AB110" i="3"/>
  <c r="AF34" i="3"/>
  <c r="AH88" i="3"/>
  <c r="AS16" i="3"/>
  <c r="AK10" i="3"/>
  <c r="AK98" i="3"/>
  <c r="BD16" i="3"/>
  <c r="AK39" i="3"/>
  <c r="AI10" i="3"/>
  <c r="BD111" i="3"/>
  <c r="AG123" i="3"/>
  <c r="AI100" i="3"/>
  <c r="BE17" i="3"/>
  <c r="BJ68" i="3"/>
  <c r="AP139" i="3"/>
  <c r="AD79" i="3"/>
  <c r="AP25" i="3"/>
  <c r="AM58" i="3"/>
  <c r="AY12" i="3"/>
  <c r="AI49" i="3"/>
  <c r="AG139" i="3"/>
  <c r="AX79" i="3"/>
  <c r="BN136" i="3"/>
  <c r="AM130" i="3"/>
  <c r="AJ106" i="3"/>
  <c r="AW24" i="3"/>
  <c r="AA51" i="3"/>
  <c r="BJ128" i="3"/>
  <c r="BB36" i="3"/>
  <c r="AM12" i="3"/>
  <c r="AO139" i="3"/>
  <c r="BC135" i="3"/>
  <c r="AX13" i="3"/>
  <c r="AH62" i="3"/>
  <c r="BD21" i="3"/>
  <c r="AD124" i="3"/>
  <c r="AT133" i="3"/>
  <c r="BK138" i="3"/>
  <c r="BF136" i="3"/>
  <c r="BD106" i="3"/>
  <c r="AH71" i="3"/>
  <c r="AV140" i="3"/>
  <c r="AX141" i="3"/>
  <c r="AN49" i="3"/>
  <c r="AF22" i="3"/>
  <c r="AP15" i="3"/>
  <c r="AF45" i="3"/>
  <c r="AD64" i="3"/>
  <c r="AQ136" i="3"/>
  <c r="AB14" i="3"/>
  <c r="AS126" i="3"/>
  <c r="AT130" i="3"/>
  <c r="BJ135" i="3"/>
  <c r="BJ105" i="3"/>
  <c r="BM17" i="3"/>
  <c r="AP11" i="3"/>
  <c r="AF89" i="3"/>
  <c r="AD139" i="3"/>
  <c r="BN139" i="3"/>
  <c r="AF139" i="3"/>
  <c r="AD90" i="3"/>
  <c r="BK128" i="3"/>
  <c r="BH27" i="3"/>
  <c r="AJ126" i="3"/>
  <c r="BG39" i="3"/>
  <c r="BE16" i="3"/>
  <c r="AI109" i="3"/>
  <c r="AC139" i="3"/>
  <c r="BH95" i="3"/>
  <c r="BA23" i="3"/>
  <c r="AZ128" i="3"/>
  <c r="AR138" i="3"/>
  <c r="AP21" i="3"/>
  <c r="AG78" i="3"/>
  <c r="AS44" i="3"/>
  <c r="AV51" i="3"/>
  <c r="AD50" i="3"/>
  <c r="BL140" i="3"/>
  <c r="AJ51" i="3"/>
  <c r="AD110" i="3"/>
  <c r="AG99" i="3"/>
  <c r="AH124" i="3"/>
  <c r="BO77" i="3"/>
  <c r="BI94" i="3"/>
  <c r="AK81" i="3"/>
  <c r="AD13" i="3"/>
  <c r="AR126" i="3"/>
  <c r="AB10" i="3"/>
  <c r="BN18" i="3"/>
  <c r="AX101" i="3"/>
  <c r="AA94" i="3"/>
  <c r="BN45" i="3"/>
  <c r="AY139" i="3"/>
  <c r="BF102" i="3"/>
  <c r="AV23" i="3"/>
  <c r="AT103" i="3"/>
  <c r="BH136" i="3"/>
  <c r="AE77" i="3"/>
  <c r="AA26" i="3"/>
  <c r="AT44" i="3"/>
  <c r="BK58" i="3"/>
  <c r="AD65" i="3"/>
  <c r="AE129" i="3"/>
  <c r="AH14" i="3"/>
  <c r="BK56" i="3"/>
  <c r="AZ70" i="3"/>
  <c r="AQ127" i="3"/>
  <c r="AK127" i="3"/>
  <c r="AA106" i="3"/>
  <c r="AZ104" i="3"/>
  <c r="AE135" i="3"/>
  <c r="AB123" i="3"/>
  <c r="AH129" i="3"/>
  <c r="AK91" i="3"/>
  <c r="BK90" i="3"/>
  <c r="AE88" i="3"/>
  <c r="AG79" i="3"/>
  <c r="AK51" i="3"/>
  <c r="BB24" i="3"/>
  <c r="AK71" i="3"/>
  <c r="AK87" i="3"/>
  <c r="BK60" i="3"/>
  <c r="AG89" i="3"/>
  <c r="AJ15" i="3"/>
  <c r="AE44" i="3"/>
  <c r="AQ104" i="3"/>
  <c r="AA143" i="3"/>
  <c r="AB126" i="3"/>
  <c r="AI38" i="3"/>
  <c r="AF100" i="3"/>
  <c r="AK126" i="3"/>
  <c r="BJ141" i="3"/>
  <c r="AK78" i="3"/>
  <c r="BC115" i="3"/>
  <c r="BM23" i="3"/>
  <c r="BD69" i="3"/>
  <c r="AL11" i="3"/>
  <c r="AK65" i="3"/>
  <c r="BK11" i="3"/>
  <c r="AN129" i="3"/>
  <c r="AJ114" i="3"/>
  <c r="BN128" i="3"/>
  <c r="AT138" i="3"/>
  <c r="AU127" i="3"/>
  <c r="AE68" i="3"/>
  <c r="AI11" i="3"/>
  <c r="BM128" i="3"/>
  <c r="AP140" i="3"/>
  <c r="AP64" i="3"/>
  <c r="AA117" i="3"/>
  <c r="AN33" i="3"/>
  <c r="AR127" i="3"/>
  <c r="AX84" i="3"/>
  <c r="AX16" i="3"/>
  <c r="AC112" i="3"/>
  <c r="BB133" i="3"/>
  <c r="AD47" i="3"/>
  <c r="AE122" i="3"/>
  <c r="AP127" i="3"/>
  <c r="AJ42" i="3"/>
  <c r="AF33" i="3"/>
  <c r="AH16" i="3"/>
  <c r="BN39" i="3"/>
  <c r="BD104" i="3"/>
  <c r="AL138" i="3"/>
  <c r="AA42" i="3"/>
  <c r="AJ101" i="3"/>
  <c r="BJ90" i="3"/>
  <c r="AB104" i="3"/>
  <c r="AC101" i="3"/>
  <c r="BE139" i="3"/>
  <c r="AJ132" i="3"/>
  <c r="AK107" i="3"/>
  <c r="AY25" i="3"/>
  <c r="AK58" i="3"/>
  <c r="AN124" i="3"/>
  <c r="BA129" i="3"/>
  <c r="AE118" i="3"/>
  <c r="AA83" i="3"/>
  <c r="BO61" i="3"/>
  <c r="AD137" i="3"/>
  <c r="AK42" i="3"/>
  <c r="BL139" i="3"/>
  <c r="AT13" i="3"/>
  <c r="BG127" i="3"/>
  <c r="BA12" i="3"/>
  <c r="AZ89" i="3"/>
  <c r="AP128" i="3"/>
  <c r="BM65" i="3"/>
  <c r="AM139" i="3"/>
  <c r="AI69" i="3"/>
  <c r="BH37" i="3"/>
  <c r="BN14" i="3"/>
  <c r="AN127" i="3"/>
  <c r="BN22" i="3"/>
  <c r="AN32" i="3"/>
  <c r="BG109" i="3"/>
  <c r="BA39" i="3"/>
  <c r="AO103" i="3"/>
  <c r="AR49" i="3"/>
  <c r="BB13" i="3"/>
  <c r="BC110" i="3"/>
  <c r="BM111" i="3"/>
  <c r="AL43" i="3"/>
  <c r="BB72" i="3"/>
  <c r="AS57" i="3"/>
  <c r="BH105" i="3"/>
  <c r="BN77" i="3"/>
  <c r="BK72" i="3"/>
  <c r="BB81" i="3"/>
  <c r="AA73" i="3"/>
  <c r="BF22" i="3"/>
  <c r="AR14" i="3"/>
  <c r="BF113" i="3"/>
  <c r="AH32" i="3"/>
  <c r="AC14" i="3"/>
  <c r="BE33" i="3"/>
  <c r="AT102" i="3"/>
  <c r="BH65" i="3"/>
  <c r="BA45" i="3"/>
  <c r="BI118" i="3"/>
  <c r="BB100" i="3"/>
  <c r="BK70" i="3"/>
  <c r="AA111" i="3"/>
  <c r="BC72" i="3"/>
  <c r="AJ83" i="3"/>
  <c r="AL110" i="3"/>
  <c r="BO72" i="3"/>
  <c r="BN13" i="3"/>
  <c r="BC125" i="3"/>
  <c r="AK18" i="3"/>
  <c r="BE58" i="3"/>
  <c r="AK33" i="3"/>
  <c r="BB129" i="3"/>
  <c r="AE126" i="3"/>
  <c r="BD123" i="3"/>
  <c r="BN94" i="3"/>
  <c r="AK140" i="3"/>
  <c r="BE36" i="3"/>
  <c r="BB37" i="3"/>
  <c r="AY23" i="3"/>
  <c r="AV15" i="3"/>
  <c r="BD28" i="3"/>
  <c r="BM10" i="3"/>
  <c r="BK10" i="3"/>
  <c r="AA141" i="3"/>
  <c r="AK88" i="3"/>
  <c r="AN80" i="3"/>
  <c r="AJ128" i="3"/>
  <c r="BI76" i="3"/>
  <c r="AQ37" i="3"/>
  <c r="BB126" i="3"/>
  <c r="AX143" i="3"/>
  <c r="AV17" i="3"/>
  <c r="BD87" i="3"/>
  <c r="BA128" i="3"/>
  <c r="AB16" i="3"/>
  <c r="BK27" i="3"/>
  <c r="AD106" i="3"/>
  <c r="AV13" i="3"/>
  <c r="AR64" i="3"/>
  <c r="AZ106" i="3"/>
  <c r="AK72" i="3"/>
  <c r="AW33" i="3"/>
  <c r="BB84" i="3"/>
  <c r="AV118" i="3"/>
  <c r="AE50" i="3"/>
  <c r="AP61" i="3"/>
  <c r="BJ92" i="3"/>
  <c r="BJ104" i="3"/>
  <c r="AI29" i="3"/>
  <c r="AK56" i="3"/>
  <c r="AH106" i="3"/>
  <c r="AI16" i="3"/>
  <c r="AF137" i="3"/>
  <c r="AB20" i="3"/>
  <c r="BE110" i="3"/>
  <c r="BD67" i="3"/>
  <c r="AT46" i="3"/>
  <c r="BK33" i="3"/>
  <c r="BC67" i="3"/>
  <c r="AL77" i="3"/>
  <c r="AS109" i="3"/>
  <c r="BF100" i="3"/>
  <c r="AC37" i="3"/>
  <c r="AT36" i="3"/>
  <c r="AI115" i="3"/>
  <c r="AT37" i="3"/>
  <c r="BO135" i="3"/>
  <c r="AZ37" i="3"/>
  <c r="AD121" i="3"/>
  <c r="BO68" i="3"/>
  <c r="AL69" i="3"/>
  <c r="AC127" i="3"/>
  <c r="AR93" i="3"/>
  <c r="AY71" i="3"/>
  <c r="BC87" i="3"/>
  <c r="AQ87" i="3"/>
  <c r="BO124" i="3"/>
  <c r="AG18" i="3"/>
  <c r="BE141" i="3"/>
  <c r="AD103" i="3"/>
  <c r="AF16" i="3"/>
  <c r="BE11" i="3"/>
  <c r="BK51" i="3"/>
  <c r="AJ45" i="3"/>
  <c r="AV55" i="3"/>
  <c r="AA133" i="3"/>
  <c r="BC106" i="3"/>
  <c r="BG128" i="3"/>
  <c r="AR137" i="3"/>
  <c r="BD49" i="3"/>
  <c r="AF20" i="3"/>
  <c r="AE25" i="3"/>
  <c r="BG49" i="3"/>
  <c r="AO42" i="3"/>
  <c r="AI54" i="3"/>
  <c r="BJ51" i="3"/>
  <c r="AP34" i="3"/>
  <c r="BG55" i="3"/>
  <c r="AX122" i="3"/>
  <c r="BM93" i="3"/>
  <c r="BK112" i="3"/>
  <c r="BG57" i="3"/>
  <c r="BC29" i="3"/>
  <c r="BK79" i="3"/>
  <c r="AA10" i="3"/>
  <c r="AJ77" i="3"/>
  <c r="AU137" i="3"/>
  <c r="AZ22" i="3"/>
  <c r="AE81" i="3"/>
  <c r="BM99" i="3"/>
  <c r="AG13" i="3"/>
  <c r="AL33" i="3"/>
  <c r="BO117" i="3"/>
  <c r="AA27" i="3"/>
  <c r="AW39" i="3"/>
  <c r="AY51" i="3"/>
  <c r="BI43" i="3"/>
  <c r="AD20" i="3"/>
  <c r="BE88" i="3"/>
  <c r="BH72" i="3"/>
  <c r="AQ21" i="3"/>
  <c r="AH141" i="3"/>
  <c r="BI37" i="3"/>
  <c r="AR29" i="3"/>
  <c r="BC50" i="3"/>
  <c r="AO135" i="3"/>
  <c r="BH118" i="3"/>
  <c r="AD140" i="3"/>
  <c r="AX55" i="3"/>
  <c r="AR132" i="3"/>
  <c r="BA91" i="3"/>
  <c r="BC70" i="3"/>
  <c r="BL86" i="3"/>
  <c r="AC118" i="3"/>
  <c r="BG10" i="3"/>
  <c r="AZ100" i="3"/>
  <c r="AK105" i="3"/>
  <c r="AL48" i="3"/>
  <c r="BI51" i="3"/>
  <c r="AN50" i="3"/>
  <c r="AF86" i="3"/>
  <c r="AR45" i="3"/>
  <c r="BD43" i="3"/>
  <c r="AI60" i="3"/>
  <c r="BL34" i="3"/>
  <c r="BI107" i="3"/>
  <c r="AD100" i="3"/>
  <c r="BE26" i="3"/>
  <c r="BL121" i="3"/>
  <c r="BO50" i="3"/>
  <c r="AO104" i="3"/>
  <c r="BG87" i="3"/>
  <c r="BC71" i="3"/>
  <c r="BJ46" i="3"/>
  <c r="AE93" i="3"/>
  <c r="BK130" i="3"/>
  <c r="BC138" i="3"/>
  <c r="AZ98" i="3"/>
  <c r="BH90" i="3"/>
  <c r="AW36" i="3"/>
  <c r="AN109" i="3"/>
  <c r="AT68" i="3"/>
  <c r="BL71" i="3"/>
  <c r="BB51" i="3"/>
  <c r="AD132" i="3"/>
  <c r="AV83" i="3"/>
  <c r="AY77" i="3"/>
  <c r="BF50" i="3"/>
  <c r="BJ88" i="3"/>
  <c r="AG134" i="3"/>
  <c r="AQ102" i="3"/>
  <c r="BL42" i="3"/>
  <c r="AM121" i="3"/>
  <c r="AF80" i="3"/>
  <c r="BH143" i="3"/>
  <c r="AT42" i="3"/>
  <c r="AE105" i="3"/>
  <c r="AZ65" i="3"/>
  <c r="AR88" i="3"/>
  <c r="AM98" i="3"/>
  <c r="BN121" i="3"/>
  <c r="AN20" i="3"/>
  <c r="AL22" i="3"/>
  <c r="AV21" i="3"/>
  <c r="BA88" i="3"/>
  <c r="AT71" i="3"/>
  <c r="AJ48" i="3"/>
  <c r="BJ17" i="3"/>
  <c r="AT35" i="3"/>
  <c r="BH68" i="3"/>
  <c r="AU82" i="3"/>
  <c r="AX83" i="3"/>
  <c r="AF79" i="3"/>
  <c r="AL37" i="3"/>
  <c r="AX35" i="3"/>
  <c r="AS54" i="3"/>
  <c r="BA33" i="3"/>
  <c r="AO69" i="3"/>
  <c r="BC39" i="3"/>
  <c r="BH36" i="3"/>
  <c r="BA71" i="3"/>
  <c r="AW25" i="3"/>
  <c r="BL47" i="3"/>
  <c r="AL73" i="3"/>
  <c r="AS34" i="3"/>
  <c r="AZ77" i="3"/>
  <c r="BG114" i="3"/>
  <c r="AQ60" i="3"/>
  <c r="BL90" i="3"/>
  <c r="AY28" i="3"/>
  <c r="AW102" i="3"/>
  <c r="AQ98" i="3"/>
  <c r="AW80" i="3"/>
  <c r="BB88" i="3"/>
  <c r="BN46" i="3"/>
  <c r="BG40" i="3"/>
  <c r="AM111" i="3"/>
  <c r="AY42" i="3"/>
  <c r="AX111" i="3"/>
  <c r="BM47" i="3"/>
  <c r="BG111" i="3"/>
  <c r="BE66" i="3"/>
  <c r="BD79" i="3"/>
  <c r="AF50" i="3"/>
  <c r="AY43" i="3"/>
  <c r="AR28" i="3"/>
  <c r="BG101" i="3"/>
  <c r="AV65" i="3"/>
  <c r="AV69" i="3"/>
  <c r="AO110" i="3"/>
  <c r="AL78" i="3"/>
  <c r="AU47" i="3"/>
  <c r="BO71" i="3"/>
  <c r="BI35" i="3"/>
  <c r="BM81" i="3"/>
  <c r="BJ143" i="3"/>
  <c r="BK35" i="3"/>
  <c r="AI51" i="3"/>
  <c r="AP42" i="3"/>
  <c r="AL123" i="3"/>
  <c r="BL14" i="3"/>
  <c r="BH93" i="3"/>
  <c r="AW68" i="3"/>
  <c r="BA50" i="3"/>
  <c r="AH90" i="3"/>
  <c r="AY98" i="3"/>
  <c r="AQ36" i="3"/>
  <c r="AT116" i="3"/>
  <c r="BB86" i="3"/>
  <c r="AM22" i="3"/>
  <c r="AZ45" i="3"/>
  <c r="AX102" i="3"/>
  <c r="AP14" i="3"/>
  <c r="BB59" i="3"/>
  <c r="BH121" i="3"/>
  <c r="BL107" i="3"/>
  <c r="AU121" i="3"/>
  <c r="AV101" i="3"/>
  <c r="BE38" i="3"/>
  <c r="BN43" i="3"/>
  <c r="BG45" i="3"/>
  <c r="BN50" i="3"/>
  <c r="BN91" i="3"/>
  <c r="BM122" i="3"/>
  <c r="AM51" i="3"/>
  <c r="BO115" i="3"/>
  <c r="BB55" i="3"/>
  <c r="AX40" i="3"/>
  <c r="BA79" i="3"/>
  <c r="BC83" i="3"/>
  <c r="BF73" i="3"/>
  <c r="BG20" i="3"/>
  <c r="BM121" i="3"/>
  <c r="AV45" i="3"/>
  <c r="AZ20" i="3"/>
  <c r="AW72" i="3"/>
  <c r="AX98" i="3"/>
  <c r="AV16" i="3"/>
  <c r="AO65" i="3"/>
  <c r="AT48" i="3"/>
  <c r="AN84" i="3"/>
  <c r="AX113" i="3"/>
  <c r="AX46" i="3"/>
  <c r="BN83" i="3"/>
  <c r="AO81" i="3"/>
  <c r="BC90" i="3"/>
  <c r="AO48" i="3"/>
  <c r="AR94" i="3"/>
  <c r="AX114" i="3"/>
  <c r="BL127" i="3"/>
  <c r="AH24" i="3"/>
  <c r="AN51" i="3"/>
  <c r="AY37" i="3"/>
  <c r="BI36" i="3"/>
  <c r="AC115" i="3"/>
  <c r="BE90" i="3"/>
  <c r="AN73" i="3"/>
  <c r="BF98" i="3"/>
  <c r="AL59" i="3"/>
  <c r="BF114" i="3"/>
  <c r="AS99" i="3"/>
  <c r="BO106" i="3"/>
  <c r="AP76" i="3"/>
  <c r="AW32" i="3"/>
  <c r="AL93" i="3"/>
  <c r="AQ99" i="3"/>
  <c r="BE44" i="3"/>
  <c r="BD56" i="3"/>
  <c r="AR43" i="3"/>
  <c r="AZ115" i="3"/>
  <c r="BJ91" i="3"/>
  <c r="AQ123" i="3"/>
  <c r="BH13" i="3"/>
  <c r="AW48" i="3"/>
  <c r="BG43" i="3"/>
  <c r="BJ117" i="3"/>
  <c r="BI99" i="3"/>
  <c r="BM104" i="3"/>
  <c r="AZ71" i="3"/>
  <c r="AQ50" i="3"/>
  <c r="AY78" i="3"/>
  <c r="BI98" i="3"/>
  <c r="AG129" i="3"/>
  <c r="BK143" i="3"/>
  <c r="BE122" i="3"/>
  <c r="BN107" i="3"/>
  <c r="AX99" i="3"/>
  <c r="BO40" i="3"/>
  <c r="BB143" i="3"/>
  <c r="AR35" i="3"/>
  <c r="BB60" i="3"/>
  <c r="BO70" i="3"/>
  <c r="AY79" i="3"/>
  <c r="BO123" i="3"/>
  <c r="AS94" i="3"/>
  <c r="BA111" i="3"/>
  <c r="AQ51" i="3"/>
  <c r="BB117" i="3"/>
  <c r="BF84" i="3"/>
  <c r="AY34" i="3"/>
  <c r="AL15" i="3"/>
  <c r="BN38" i="3"/>
  <c r="AW49" i="3"/>
  <c r="BE20" i="3"/>
  <c r="BL61" i="3"/>
  <c r="AQ20" i="3"/>
  <c r="AS71" i="3"/>
  <c r="BH54" i="3"/>
  <c r="AJ24" i="3"/>
  <c r="AP67" i="3"/>
  <c r="BK86" i="3"/>
  <c r="AN81" i="3"/>
  <c r="AP80" i="3"/>
  <c r="AP49" i="3"/>
  <c r="BF51" i="3"/>
  <c r="BD114" i="3"/>
  <c r="BJ60" i="3"/>
  <c r="AW64" i="3"/>
  <c r="BL94" i="3"/>
  <c r="BL88" i="3"/>
  <c r="BB46" i="3"/>
  <c r="AS102" i="3"/>
  <c r="AN34" i="3"/>
  <c r="AV71" i="3"/>
  <c r="BG56" i="3"/>
  <c r="BH112" i="3"/>
  <c r="AO117" i="3"/>
  <c r="AZ123" i="3"/>
  <c r="AQ47" i="3"/>
  <c r="BG121" i="3"/>
  <c r="BG115" i="3"/>
  <c r="AM116" i="3"/>
  <c r="BD86" i="3"/>
  <c r="AZ121" i="3"/>
  <c r="AP78" i="3"/>
  <c r="BE51" i="3"/>
  <c r="AR50" i="3"/>
  <c r="AR110" i="3"/>
  <c r="BE43" i="3"/>
  <c r="AM50" i="3"/>
  <c r="BC93" i="3"/>
  <c r="AU68" i="3"/>
  <c r="AY59" i="3"/>
  <c r="AX59" i="3"/>
  <c r="BF58" i="3"/>
  <c r="BM112" i="3"/>
  <c r="AR72" i="3"/>
  <c r="AZ68" i="3"/>
  <c r="BF121" i="3"/>
  <c r="AK22" i="3"/>
  <c r="BA123" i="3"/>
  <c r="BK100" i="3"/>
  <c r="AS43" i="3"/>
  <c r="AZ81" i="3"/>
  <c r="AS46" i="3"/>
  <c r="AY109" i="3"/>
  <c r="BB20" i="3"/>
  <c r="BE117" i="3"/>
  <c r="BM72" i="3"/>
  <c r="AO59" i="3"/>
  <c r="BH55" i="3"/>
  <c r="BC56" i="3"/>
  <c r="AV107" i="3"/>
  <c r="AS83" i="3"/>
  <c r="AN115" i="3"/>
  <c r="AL42" i="3"/>
  <c r="AP107" i="3"/>
  <c r="AY94" i="3"/>
  <c r="AS93" i="3"/>
  <c r="BI117" i="3"/>
  <c r="BK43" i="3"/>
  <c r="AW98" i="3"/>
  <c r="AW111" i="3"/>
  <c r="AT90" i="3"/>
  <c r="AF132" i="3"/>
  <c r="AI71" i="3"/>
  <c r="BI68" i="3"/>
  <c r="AT134" i="3"/>
  <c r="AP93" i="3"/>
  <c r="BN103" i="3"/>
  <c r="BN37" i="3"/>
  <c r="BE55" i="3"/>
  <c r="AC82" i="3"/>
  <c r="BN59" i="3"/>
  <c r="BA56" i="3"/>
  <c r="BB49" i="3"/>
  <c r="BD116" i="3"/>
  <c r="BA17" i="3"/>
  <c r="BD88" i="3"/>
  <c r="BC55" i="3"/>
  <c r="AN35" i="3"/>
  <c r="AP122" i="3"/>
  <c r="AA68" i="3"/>
  <c r="AA25" i="3"/>
  <c r="BD54" i="3"/>
  <c r="BA105" i="3"/>
  <c r="AS70" i="3"/>
  <c r="BC58" i="3"/>
  <c r="AG21" i="3"/>
  <c r="AQ66" i="3"/>
  <c r="AJ50" i="3"/>
  <c r="AV36" i="3"/>
  <c r="AW77" i="3"/>
  <c r="AP43" i="3"/>
  <c r="AD71" i="3"/>
  <c r="AL56" i="3"/>
  <c r="AM81" i="3"/>
  <c r="AR10" i="3"/>
  <c r="AO56" i="3"/>
  <c r="AW83" i="3"/>
  <c r="AY73" i="3"/>
  <c r="BI143" i="3"/>
  <c r="AW118" i="3"/>
  <c r="AR116" i="3"/>
  <c r="BL87" i="3"/>
  <c r="AO60" i="3"/>
  <c r="BL46" i="3"/>
  <c r="AR102" i="3"/>
  <c r="BN64" i="3"/>
  <c r="BB67" i="3"/>
  <c r="AS37" i="3"/>
  <c r="BF89" i="3"/>
  <c r="AJ123" i="3"/>
  <c r="AO27" i="3"/>
  <c r="AP79" i="3"/>
  <c r="BO78" i="3"/>
  <c r="AV111" i="3"/>
  <c r="BB43" i="3"/>
  <c r="AO122" i="3"/>
  <c r="AQ59" i="3"/>
  <c r="AU109" i="3"/>
  <c r="AO61" i="3"/>
  <c r="AW110" i="3"/>
  <c r="BB22" i="3"/>
  <c r="AZ84" i="3"/>
  <c r="AJ13" i="3"/>
  <c r="AG20" i="3"/>
  <c r="BO109" i="3"/>
  <c r="BF57" i="3"/>
  <c r="AO114" i="3"/>
  <c r="AA98" i="3"/>
  <c r="BO22" i="3"/>
  <c r="AW50" i="3"/>
  <c r="AN95" i="3"/>
  <c r="AP134" i="3"/>
  <c r="BD91" i="3"/>
  <c r="AM42" i="3"/>
  <c r="BB71" i="3"/>
  <c r="BN118" i="3"/>
  <c r="BD72" i="3"/>
  <c r="BM33" i="3"/>
  <c r="BI69" i="3"/>
  <c r="AV93" i="3"/>
  <c r="AN104" i="3"/>
  <c r="AZ12" i="3"/>
  <c r="BO101" i="3"/>
  <c r="BN66" i="3"/>
  <c r="BC35" i="3"/>
  <c r="BJ56" i="3"/>
  <c r="BA20" i="3"/>
  <c r="BN51" i="3"/>
  <c r="AH116" i="3"/>
  <c r="BO102" i="3"/>
  <c r="BG34" i="3"/>
  <c r="AT107" i="3"/>
  <c r="AU69" i="3"/>
  <c r="AT122" i="3"/>
  <c r="BO100" i="3"/>
  <c r="AV40" i="3"/>
  <c r="BD107" i="3"/>
  <c r="AL103" i="3"/>
  <c r="AH28" i="3"/>
  <c r="AK25" i="3"/>
  <c r="BC86" i="3"/>
  <c r="AU38" i="3"/>
  <c r="AM47" i="3"/>
  <c r="BN33" i="3"/>
  <c r="BN36" i="3"/>
  <c r="AV67" i="3"/>
  <c r="AR17" i="3"/>
  <c r="AB35" i="3"/>
  <c r="AN12" i="3"/>
  <c r="BO82" i="3"/>
  <c r="AS39" i="3"/>
  <c r="BL51" i="3"/>
  <c r="BE24" i="3"/>
  <c r="BE109" i="3"/>
  <c r="AY15" i="3"/>
  <c r="AD116" i="3"/>
  <c r="AZ46" i="3"/>
  <c r="AT61" i="3"/>
  <c r="BF43" i="3"/>
  <c r="AB60" i="3"/>
  <c r="BN93" i="3"/>
  <c r="AO73" i="3"/>
  <c r="BM32" i="3"/>
  <c r="BM26" i="3"/>
  <c r="BJ59" i="3"/>
  <c r="AK141" i="3"/>
  <c r="BD44" i="3"/>
  <c r="BN86" i="3"/>
  <c r="BL44" i="3"/>
  <c r="BA35" i="3"/>
  <c r="AJ22" i="3"/>
  <c r="AK20" i="3"/>
  <c r="BE71" i="3"/>
  <c r="AR46" i="3"/>
  <c r="AQ18" i="3"/>
  <c r="AQ80" i="3"/>
  <c r="BC14" i="3"/>
  <c r="AO44" i="3"/>
  <c r="AM123" i="3"/>
  <c r="AA60" i="3"/>
  <c r="AM57" i="3"/>
  <c r="BD99" i="3"/>
  <c r="BL28" i="3"/>
  <c r="BN71" i="3"/>
  <c r="AJ112" i="3"/>
  <c r="AM76" i="3"/>
  <c r="BL83" i="3"/>
  <c r="BO69" i="3"/>
  <c r="AN110" i="3"/>
  <c r="AQ88" i="3"/>
  <c r="AS123" i="3"/>
  <c r="AR91" i="3"/>
  <c r="AN94" i="3"/>
  <c r="AU64" i="3"/>
  <c r="BE80" i="3"/>
  <c r="BE69" i="3"/>
  <c r="AW44" i="3"/>
  <c r="BA51" i="3"/>
  <c r="BE101" i="3"/>
  <c r="BK65" i="3"/>
  <c r="AZ79" i="3"/>
  <c r="BH11" i="3"/>
  <c r="BE57" i="3"/>
  <c r="AN46" i="3"/>
  <c r="AS79" i="3"/>
  <c r="BH40" i="3"/>
  <c r="AO80" i="3"/>
  <c r="AN44" i="3"/>
  <c r="AX110" i="3"/>
  <c r="AR134" i="3"/>
  <c r="AN58" i="3"/>
  <c r="BK98" i="3"/>
  <c r="BA83" i="3"/>
  <c r="AX73" i="3"/>
  <c r="AV73" i="3"/>
  <c r="AO89" i="3"/>
  <c r="BB122" i="3"/>
  <c r="AR67" i="3"/>
  <c r="AV91" i="3"/>
  <c r="AZ55" i="3"/>
  <c r="AQ46" i="3"/>
  <c r="BM59" i="3"/>
  <c r="BF40" i="3"/>
  <c r="AS106" i="3"/>
  <c r="AT111" i="3"/>
  <c r="AM102" i="3"/>
  <c r="BG84" i="3"/>
  <c r="BN101" i="3"/>
  <c r="BL11" i="3"/>
  <c r="AV72" i="3"/>
  <c r="AF82" i="3"/>
  <c r="BE13" i="3"/>
  <c r="BO84" i="3"/>
  <c r="AT27" i="3"/>
  <c r="AR121" i="3"/>
  <c r="AQ13" i="3"/>
  <c r="AJ10" i="3"/>
  <c r="BG90" i="3"/>
  <c r="AM37" i="3"/>
  <c r="AV54" i="3"/>
  <c r="AL58" i="3"/>
  <c r="BE87" i="3"/>
  <c r="BD13" i="3"/>
  <c r="BD113" i="3"/>
  <c r="BN81" i="3"/>
  <c r="BE112" i="3"/>
  <c r="AL21" i="3"/>
  <c r="BC48" i="3"/>
  <c r="BL60" i="3"/>
  <c r="BA37" i="3"/>
  <c r="BK59" i="3"/>
  <c r="AD39" i="3"/>
  <c r="AX50" i="3"/>
  <c r="AS88" i="3"/>
  <c r="AC11" i="3"/>
  <c r="AW90" i="3"/>
  <c r="BM28" i="3"/>
  <c r="BJ66" i="3"/>
  <c r="BI50" i="3"/>
  <c r="AM82" i="3"/>
  <c r="BF81" i="3"/>
  <c r="AF81" i="3"/>
  <c r="AO98" i="3"/>
  <c r="AF46" i="3"/>
  <c r="AR106" i="3"/>
  <c r="AY134" i="3"/>
  <c r="BC141" i="3"/>
  <c r="BH39" i="3"/>
  <c r="AJ18" i="3"/>
  <c r="AT70" i="3"/>
  <c r="AX66" i="3"/>
  <c r="AM126" i="3"/>
  <c r="BE134" i="3"/>
  <c r="BC103" i="3"/>
  <c r="AF72" i="3"/>
  <c r="BJ109" i="3"/>
  <c r="BL50" i="3"/>
  <c r="AT72" i="3"/>
  <c r="AO51" i="3"/>
  <c r="BK76" i="3"/>
  <c r="AL88" i="3"/>
  <c r="AT112" i="3"/>
  <c r="AO123" i="3"/>
  <c r="AN23" i="3"/>
  <c r="BK113" i="3"/>
  <c r="AV143" i="3"/>
  <c r="AW105" i="3"/>
  <c r="BB99" i="3"/>
  <c r="AL98" i="3"/>
  <c r="AS129" i="3"/>
  <c r="BM82" i="3"/>
  <c r="AC65" i="3"/>
  <c r="AM66" i="3"/>
  <c r="BL106" i="3"/>
  <c r="BH73" i="3"/>
  <c r="AT100" i="3"/>
  <c r="BE100" i="3"/>
  <c r="BM102" i="3"/>
  <c r="AM94" i="3"/>
  <c r="AR80" i="3"/>
  <c r="AR59" i="3"/>
  <c r="BH45" i="3"/>
  <c r="AE18" i="3"/>
  <c r="BE91" i="3"/>
  <c r="AW46" i="3"/>
  <c r="BM95" i="3"/>
  <c r="AS76" i="3"/>
  <c r="BI110" i="3"/>
  <c r="AQ42" i="3"/>
  <c r="BO16" i="3"/>
  <c r="BM117" i="3"/>
  <c r="AP55" i="3"/>
  <c r="BC46" i="3"/>
  <c r="AU81" i="3"/>
  <c r="AE99" i="3"/>
  <c r="AK77" i="3"/>
  <c r="AY17" i="3"/>
  <c r="AB26" i="3"/>
  <c r="AT66" i="3"/>
  <c r="BF103" i="3"/>
  <c r="AO109" i="3"/>
  <c r="BE89" i="3"/>
  <c r="BL95" i="3"/>
  <c r="BM77" i="3"/>
  <c r="BK69" i="3"/>
  <c r="AA139" i="3"/>
  <c r="AZ29" i="3"/>
  <c r="AT60" i="3"/>
  <c r="AL95" i="3"/>
  <c r="AT121" i="3"/>
  <c r="AT76" i="3"/>
  <c r="AF71" i="3"/>
  <c r="AS77" i="3"/>
  <c r="AM64" i="3"/>
  <c r="BN10" i="3"/>
  <c r="BD109" i="3"/>
  <c r="BK39" i="3"/>
  <c r="AY66" i="3"/>
  <c r="AU111" i="3"/>
  <c r="BF88" i="3"/>
  <c r="AM44" i="3"/>
  <c r="AZ117" i="3"/>
  <c r="BM25" i="3"/>
  <c r="AE137" i="3"/>
  <c r="AX20" i="3"/>
  <c r="AS122" i="3"/>
  <c r="BE98" i="3"/>
  <c r="AQ67" i="3"/>
  <c r="BG100" i="3"/>
  <c r="AZ28" i="3"/>
  <c r="AY33" i="3"/>
  <c r="AF43" i="3"/>
  <c r="AZ137" i="3"/>
  <c r="AU114" i="3"/>
  <c r="AU118" i="3"/>
  <c r="BB115" i="3"/>
  <c r="BF26" i="3"/>
  <c r="BG143" i="3"/>
  <c r="BF35" i="3"/>
  <c r="AG80" i="3"/>
  <c r="BA93" i="3"/>
  <c r="AM48" i="3"/>
  <c r="AY123" i="3"/>
  <c r="BI70" i="3"/>
  <c r="BJ113" i="3"/>
  <c r="BB35" i="3"/>
  <c r="AX61" i="3"/>
  <c r="BC65" i="3"/>
  <c r="AW99" i="3"/>
  <c r="AS59" i="3"/>
  <c r="AM59" i="3"/>
  <c r="AL99" i="3"/>
  <c r="AZ118" i="3"/>
  <c r="BA43" i="3"/>
  <c r="BF111" i="3"/>
  <c r="BB47" i="3"/>
  <c r="AL101" i="3"/>
  <c r="BG102" i="3"/>
  <c r="AO116" i="3"/>
  <c r="AZ59" i="3"/>
  <c r="BO98" i="3"/>
  <c r="AV115" i="3"/>
  <c r="BF76" i="3"/>
  <c r="BG79" i="3"/>
  <c r="BD101" i="3"/>
  <c r="AQ114" i="3"/>
  <c r="AS42" i="3"/>
  <c r="BA73" i="3"/>
  <c r="BB25" i="3"/>
  <c r="AO86" i="3"/>
  <c r="BA49" i="3"/>
  <c r="AQ62" i="3"/>
  <c r="AS35" i="3"/>
  <c r="AM67" i="3"/>
  <c r="BJ94" i="3"/>
  <c r="BL35" i="3"/>
  <c r="AZ99" i="3"/>
  <c r="AM90" i="3"/>
  <c r="BJ114" i="3"/>
  <c r="AU112" i="3"/>
  <c r="AP103" i="3"/>
  <c r="AM79" i="3"/>
  <c r="AQ112" i="3"/>
  <c r="BM106" i="3"/>
  <c r="AH95" i="3"/>
  <c r="BH71" i="3"/>
  <c r="AX112" i="3"/>
  <c r="AQ115" i="3"/>
  <c r="BB121" i="3"/>
  <c r="AV70" i="3"/>
  <c r="AV123" i="3"/>
  <c r="BA94" i="3"/>
  <c r="AL109" i="3"/>
  <c r="BB92" i="3"/>
  <c r="AV48" i="3"/>
  <c r="AL91" i="3"/>
  <c r="AU79" i="3"/>
  <c r="BK61" i="3"/>
  <c r="BD46" i="3"/>
  <c r="AA16" i="3"/>
  <c r="AV59" i="3"/>
  <c r="AV110" i="3"/>
  <c r="BG83" i="3"/>
  <c r="BI88" i="3"/>
  <c r="AU88" i="3"/>
  <c r="AY49" i="3"/>
  <c r="AV122" i="3"/>
  <c r="BB93" i="3"/>
  <c r="AS112" i="3"/>
  <c r="AO95" i="3"/>
  <c r="AB57" i="3"/>
  <c r="BO87" i="3"/>
  <c r="BD132" i="3"/>
  <c r="BM68" i="3"/>
  <c r="AP102" i="3"/>
  <c r="AE132" i="3"/>
  <c r="BJ45" i="3"/>
  <c r="AC83" i="3"/>
  <c r="AP37" i="3"/>
  <c r="BM92" i="3"/>
  <c r="AH15" i="3"/>
  <c r="AE90" i="3"/>
  <c r="BO20" i="3"/>
  <c r="BH34" i="3"/>
  <c r="AJ20" i="3"/>
  <c r="BC37" i="3"/>
  <c r="AP109" i="3"/>
  <c r="AT86" i="3"/>
  <c r="AI106" i="3"/>
  <c r="BI61" i="3"/>
  <c r="AL64" i="3"/>
  <c r="BL82" i="3"/>
  <c r="AG100" i="3"/>
  <c r="AU58" i="3"/>
  <c r="AV50" i="3"/>
  <c r="BG47" i="3"/>
  <c r="AF51" i="3"/>
  <c r="BE10" i="3"/>
  <c r="BH123" i="3"/>
  <c r="BH107" i="3"/>
  <c r="AR37" i="3"/>
  <c r="BJ64" i="3"/>
  <c r="AX64" i="3"/>
  <c r="BH91" i="3"/>
  <c r="BF137" i="3"/>
  <c r="BJ20" i="3"/>
  <c r="BG38" i="3"/>
  <c r="AZ110" i="3"/>
  <c r="BA40" i="3"/>
  <c r="BL81" i="3"/>
  <c r="AM110" i="3"/>
  <c r="BA67" i="3"/>
  <c r="BB38" i="3"/>
  <c r="BI55" i="3"/>
  <c r="AM43" i="3"/>
  <c r="AP84" i="3"/>
  <c r="BI122" i="3"/>
  <c r="BN72" i="3"/>
  <c r="BI71" i="3"/>
  <c r="AT78" i="3"/>
  <c r="AT79" i="3"/>
  <c r="BI73" i="3"/>
  <c r="BM86" i="3"/>
  <c r="AW34" i="3"/>
  <c r="BK121" i="3"/>
  <c r="AR77" i="3"/>
  <c r="AL38" i="3"/>
  <c r="AL122" i="3"/>
  <c r="BI78" i="3"/>
  <c r="BJ110" i="3"/>
  <c r="BD84" i="3"/>
  <c r="AO67" i="3"/>
  <c r="BM78" i="3"/>
  <c r="AU105" i="3"/>
  <c r="BN122" i="3"/>
  <c r="BJ38" i="3"/>
  <c r="AY104" i="3"/>
  <c r="BI20" i="3"/>
  <c r="AR60" i="3"/>
  <c r="AT40" i="3"/>
  <c r="BM134" i="3"/>
  <c r="BG91" i="3"/>
  <c r="AP98" i="3"/>
  <c r="AT39" i="3"/>
  <c r="AX81" i="3"/>
  <c r="BC40" i="3"/>
  <c r="BN69" i="3"/>
  <c r="BO46" i="3"/>
  <c r="BB83" i="3"/>
  <c r="BI121" i="3"/>
  <c r="AX43" i="3"/>
  <c r="BJ87" i="3"/>
  <c r="AO70" i="3"/>
  <c r="AO68" i="3"/>
  <c r="BL111" i="3"/>
  <c r="BN100" i="3"/>
  <c r="BD76" i="3"/>
  <c r="BH80" i="3"/>
  <c r="AL71" i="3"/>
  <c r="BJ58" i="3"/>
  <c r="AM99" i="3"/>
  <c r="AZ114" i="3"/>
  <c r="AG36" i="3"/>
  <c r="BI38" i="3"/>
  <c r="BC78" i="3"/>
  <c r="BN95" i="3"/>
  <c r="BI16" i="3"/>
  <c r="BH33" i="3"/>
  <c r="BJ43" i="3"/>
  <c r="AQ64" i="3"/>
  <c r="AZ92" i="3"/>
  <c r="AV64" i="3"/>
  <c r="AU110" i="3"/>
  <c r="BG95" i="3"/>
  <c r="AN114" i="3"/>
  <c r="AV89" i="3"/>
  <c r="BK66" i="3"/>
  <c r="BB76" i="3"/>
  <c r="AR100" i="3"/>
  <c r="AX121" i="3"/>
  <c r="BL99" i="3"/>
  <c r="BM50" i="3"/>
  <c r="AW134" i="3"/>
  <c r="AZ109" i="3"/>
  <c r="BC143" i="3"/>
  <c r="AL72" i="3"/>
  <c r="AQ76" i="3"/>
  <c r="AB81" i="3"/>
  <c r="AW123" i="3"/>
  <c r="BI48" i="3"/>
  <c r="AW69" i="3"/>
  <c r="BE39" i="3"/>
  <c r="AR42" i="3"/>
  <c r="AC55" i="3"/>
  <c r="AM38" i="3"/>
  <c r="BH38" i="3"/>
  <c r="BE102" i="3"/>
  <c r="AN43" i="3"/>
  <c r="AQ73" i="3"/>
  <c r="AA88" i="3"/>
  <c r="BJ33" i="3"/>
  <c r="AT123" i="3"/>
  <c r="BG134" i="3"/>
  <c r="BD90" i="3"/>
  <c r="BL40" i="3"/>
  <c r="AU16" i="3"/>
  <c r="AR73" i="3"/>
  <c r="BK99" i="3"/>
  <c r="AW11" i="3"/>
  <c r="AL46" i="3"/>
  <c r="BM43" i="3"/>
  <c r="BF138" i="3"/>
  <c r="AL114" i="3"/>
  <c r="AY86" i="3"/>
  <c r="BD118" i="3"/>
  <c r="BI93" i="3"/>
  <c r="AN88" i="3"/>
  <c r="BJ98" i="3"/>
  <c r="BA27" i="3"/>
  <c r="AQ86" i="3"/>
  <c r="BJ106" i="3"/>
  <c r="AL107" i="3"/>
  <c r="AT49" i="3"/>
  <c r="AP92" i="3"/>
  <c r="BK106" i="3"/>
  <c r="BO64" i="3"/>
  <c r="BI33" i="3"/>
  <c r="AT98" i="3"/>
  <c r="BK67" i="3"/>
  <c r="AU34" i="3"/>
  <c r="AR22" i="3"/>
  <c r="AN134" i="3"/>
  <c r="AS91" i="3"/>
  <c r="AV88" i="3"/>
  <c r="BK91" i="3"/>
  <c r="AS45" i="3"/>
  <c r="BK78" i="3"/>
  <c r="AC20" i="3"/>
  <c r="AQ121" i="3"/>
  <c r="AI24" i="3"/>
  <c r="AY99" i="3"/>
  <c r="BC51" i="3"/>
  <c r="AM86" i="3"/>
  <c r="AU21" i="3"/>
  <c r="BF46" i="3"/>
  <c r="AQ56" i="3"/>
  <c r="BK88" i="3"/>
  <c r="BM90" i="3"/>
  <c r="AV99" i="3"/>
  <c r="BK38" i="3"/>
  <c r="AT143" i="3"/>
  <c r="AQ143" i="3"/>
  <c r="BL80" i="3"/>
  <c r="AK66" i="3"/>
  <c r="AU99" i="3"/>
  <c r="BH47" i="3"/>
  <c r="BJ112" i="3"/>
  <c r="AV84" i="3"/>
  <c r="BG32" i="3"/>
  <c r="AQ38" i="3"/>
  <c r="AU35" i="3"/>
  <c r="BM49" i="3"/>
  <c r="BO81" i="3"/>
  <c r="BD55" i="3"/>
  <c r="AO100" i="3"/>
  <c r="AU73" i="3"/>
  <c r="AV20" i="3"/>
  <c r="AL94" i="3"/>
  <c r="BH89" i="3"/>
  <c r="BL98" i="3"/>
  <c r="AN123" i="3"/>
  <c r="AS107" i="3"/>
  <c r="BK122" i="3"/>
  <c r="BI116" i="3"/>
  <c r="AD15" i="3"/>
  <c r="BE72" i="3"/>
  <c r="BA36" i="3"/>
  <c r="AL82" i="3"/>
  <c r="BH79" i="3"/>
  <c r="BO105" i="3"/>
  <c r="AO10" i="3"/>
  <c r="AP117" i="3"/>
  <c r="AM27" i="3"/>
  <c r="AL116" i="3"/>
  <c r="AW86" i="3"/>
  <c r="BM89" i="3"/>
  <c r="BD59" i="3"/>
  <c r="BL70" i="3"/>
  <c r="AU55" i="3"/>
  <c r="BL76" i="3"/>
  <c r="AR81" i="3"/>
  <c r="AM95" i="3"/>
  <c r="BM88" i="3"/>
  <c r="AT73" i="3"/>
  <c r="AL87" i="3"/>
  <c r="BN112" i="3"/>
  <c r="AT117" i="3"/>
  <c r="BK49" i="3"/>
  <c r="AM91" i="3"/>
  <c r="BO38" i="3"/>
  <c r="AC54" i="3"/>
  <c r="AU43" i="3"/>
  <c r="BD110" i="3"/>
  <c r="AO15" i="3"/>
  <c r="BF59" i="3"/>
  <c r="BL59" i="3"/>
  <c r="BO59" i="3"/>
  <c r="BN117" i="3"/>
  <c r="AT12" i="3"/>
  <c r="BA100" i="3"/>
  <c r="AP81" i="3"/>
  <c r="AW122" i="3"/>
  <c r="BK107" i="3"/>
  <c r="AY81" i="3"/>
  <c r="AX116" i="3"/>
  <c r="BJ107" i="3"/>
  <c r="AL54" i="3"/>
  <c r="AA43" i="3"/>
  <c r="AN47" i="3"/>
  <c r="AF44" i="3"/>
  <c r="AU33" i="3"/>
  <c r="BK62" i="3"/>
  <c r="BE40" i="3"/>
  <c r="BF13" i="3"/>
  <c r="AS105" i="3"/>
  <c r="BD38" i="3"/>
  <c r="AW113" i="3"/>
  <c r="BN58" i="3"/>
  <c r="AG95" i="3"/>
  <c r="AW93" i="3"/>
  <c r="BD24" i="3"/>
  <c r="BN123" i="3"/>
  <c r="AE72" i="3"/>
  <c r="AL113" i="3"/>
  <c r="AO121" i="3"/>
  <c r="AI141" i="3"/>
  <c r="BO65" i="3"/>
  <c r="BO86" i="3"/>
  <c r="BB66" i="3"/>
  <c r="AY88" i="3"/>
  <c r="AP121" i="3"/>
  <c r="AX115" i="3"/>
  <c r="AW18" i="3"/>
  <c r="BJ86" i="3"/>
  <c r="BJ116" i="3"/>
  <c r="AM20" i="3"/>
  <c r="BC91" i="3"/>
  <c r="AY20" i="3"/>
  <c r="BI114" i="3"/>
  <c r="AS21" i="3"/>
  <c r="AK13" i="3"/>
  <c r="AT118" i="3"/>
  <c r="AN48" i="3"/>
  <c r="AC140" i="3"/>
  <c r="AJ57" i="3"/>
  <c r="BM56" i="3"/>
  <c r="AQ79" i="3"/>
  <c r="AA38" i="3"/>
  <c r="BO76" i="3"/>
  <c r="BL134" i="3"/>
  <c r="AD18" i="3"/>
  <c r="AX15" i="3"/>
  <c r="BJ93" i="3"/>
  <c r="BB106" i="3"/>
  <c r="BD100" i="3"/>
  <c r="AA45" i="3"/>
  <c r="AO50" i="3"/>
  <c r="BM79" i="3"/>
  <c r="BD94" i="3"/>
  <c r="AZ11" i="3"/>
  <c r="BO34" i="3"/>
  <c r="AW60" i="3"/>
  <c r="BO51" i="3"/>
  <c r="BJ71" i="3"/>
  <c r="W301" i="21"/>
  <c r="BE27" i="3"/>
  <c r="AS12" i="3"/>
  <c r="AZ103" i="3"/>
  <c r="AV86" i="3"/>
  <c r="AT67" i="3"/>
  <c r="BF109" i="3"/>
  <c r="BJ35" i="3"/>
  <c r="BE106" i="3"/>
  <c r="AV98" i="3"/>
  <c r="AA50" i="3"/>
  <c r="BO143" i="3"/>
  <c r="AZ143" i="3"/>
  <c r="BB79" i="3"/>
  <c r="AQ134" i="3"/>
  <c r="AY80" i="3"/>
  <c r="BA82" i="3"/>
  <c r="AM107" i="3"/>
  <c r="BN98" i="3"/>
  <c r="BL64" i="3"/>
  <c r="BL91" i="3"/>
  <c r="AS38" i="3"/>
  <c r="AO35" i="3"/>
  <c r="AX86" i="3"/>
  <c r="AP71" i="3"/>
  <c r="AQ65" i="3"/>
  <c r="BJ115" i="3"/>
  <c r="AY111" i="3"/>
  <c r="BG35" i="3"/>
  <c r="BC73" i="3"/>
  <c r="BG122" i="3"/>
  <c r="AL106" i="3"/>
  <c r="AZ38" i="3"/>
  <c r="BI11" i="3"/>
  <c r="BB94" i="3"/>
  <c r="AZ76" i="3"/>
  <c r="BD62" i="3"/>
  <c r="BF116" i="3"/>
  <c r="BB12" i="3"/>
  <c r="BL89" i="3"/>
  <c r="BO28" i="3"/>
  <c r="AM62" i="3"/>
  <c r="BH111" i="3"/>
  <c r="BA81" i="3"/>
  <c r="BD20" i="3"/>
  <c r="AX21" i="3"/>
  <c r="AB44" i="3"/>
  <c r="AY46" i="3"/>
  <c r="AX72" i="3"/>
  <c r="AD61" i="3"/>
  <c r="BN68" i="3"/>
  <c r="AM68" i="3"/>
  <c r="AL117" i="3"/>
  <c r="AC104" i="3"/>
  <c r="AJ40" i="3"/>
  <c r="AA33" i="3"/>
  <c r="BE67" i="3"/>
  <c r="AN60" i="3"/>
  <c r="AK26" i="3"/>
  <c r="AG33" i="3"/>
  <c r="BK81" i="3"/>
  <c r="AG27" i="3"/>
  <c r="AR113" i="3"/>
  <c r="BG60" i="3"/>
  <c r="AY103" i="3"/>
  <c r="BD83" i="3"/>
  <c r="BA86" i="3"/>
  <c r="AR68" i="3"/>
  <c r="BN40" i="3"/>
  <c r="AD76" i="3"/>
  <c r="AP112" i="3"/>
  <c r="BI134" i="3"/>
  <c r="AA71" i="3"/>
  <c r="BK12" i="3"/>
  <c r="BG36" i="3"/>
  <c r="BO134" i="3"/>
  <c r="AE11" i="3"/>
  <c r="AZ15" i="3"/>
  <c r="AS56" i="3"/>
  <c r="BO12" i="3"/>
  <c r="BF134" i="3"/>
  <c r="BO92" i="3"/>
  <c r="AY105" i="3"/>
  <c r="AV114" i="3"/>
  <c r="BD127" i="3"/>
  <c r="AZ47" i="3"/>
  <c r="AR58" i="3"/>
  <c r="BO42" i="3"/>
  <c r="AS18" i="3"/>
  <c r="AL68" i="3"/>
  <c r="BA78" i="3"/>
  <c r="BF47" i="3"/>
  <c r="AS48" i="3"/>
  <c r="AT113" i="3"/>
  <c r="AN106" i="3"/>
  <c r="AZ72" i="3"/>
  <c r="AN55" i="3"/>
  <c r="AS73" i="3"/>
  <c r="BO79" i="3"/>
  <c r="AU51" i="3"/>
  <c r="BK84" i="3"/>
  <c r="AH81" i="3"/>
  <c r="AU50" i="3"/>
  <c r="AP58" i="3"/>
  <c r="AE23" i="3"/>
  <c r="AQ103" i="3"/>
  <c r="AQ111" i="3"/>
  <c r="AS13" i="3"/>
  <c r="BC98" i="3"/>
  <c r="AC114" i="3"/>
  <c r="AR122" i="3"/>
  <c r="BL18" i="3"/>
  <c r="BL104" i="3"/>
  <c r="AJ27" i="3"/>
  <c r="BM40" i="3"/>
  <c r="AV121" i="3"/>
  <c r="AW57" i="3"/>
  <c r="BJ14" i="3"/>
  <c r="AX44" i="3"/>
  <c r="BB69" i="3"/>
  <c r="BF23" i="3"/>
  <c r="AB128" i="3"/>
  <c r="BO126" i="3"/>
  <c r="BH69" i="3"/>
  <c r="AH91" i="3"/>
  <c r="AX89" i="3"/>
  <c r="AT58" i="3"/>
  <c r="AA24" i="3"/>
  <c r="AN83" i="3"/>
  <c r="BD105" i="3"/>
  <c r="BC123" i="3"/>
  <c r="AB22" i="3"/>
  <c r="AZ25" i="3"/>
  <c r="BK118" i="3"/>
  <c r="AE84" i="3"/>
  <c r="BE123" i="3"/>
  <c r="AY76" i="3"/>
  <c r="AH92" i="3"/>
  <c r="AP44" i="3"/>
  <c r="BD89" i="3"/>
  <c r="BH66" i="3"/>
  <c r="AU122" i="3"/>
  <c r="BG78" i="3"/>
  <c r="AY38" i="3"/>
  <c r="BO111" i="3"/>
  <c r="AB33" i="3"/>
  <c r="AT94" i="3"/>
  <c r="AT17" i="3"/>
  <c r="BO94" i="3"/>
  <c r="AE28" i="3"/>
  <c r="AL65" i="3"/>
  <c r="AK47" i="3"/>
  <c r="BL32" i="3"/>
  <c r="AG16" i="3"/>
  <c r="AN66" i="3"/>
  <c r="BB103" i="3"/>
  <c r="BO67" i="3"/>
  <c r="BI66" i="3"/>
  <c r="AY40" i="3"/>
  <c r="AR36" i="3"/>
  <c r="BA122" i="3"/>
  <c r="BJ73" i="3"/>
  <c r="BH86" i="3"/>
  <c r="BG44" i="3"/>
  <c r="AW116" i="3"/>
  <c r="BA25" i="3"/>
  <c r="BM51" i="3"/>
  <c r="AP111" i="3"/>
  <c r="AC35" i="3"/>
  <c r="BJ40" i="3"/>
  <c r="AM72" i="3"/>
  <c r="AB21" i="3"/>
  <c r="AH55" i="3"/>
  <c r="AL76" i="3"/>
  <c r="AY107" i="3"/>
  <c r="BK94" i="3"/>
  <c r="AN71" i="3"/>
  <c r="AU106" i="3"/>
  <c r="AU67" i="3"/>
  <c r="AL111" i="3"/>
  <c r="BG94" i="3"/>
  <c r="AI103" i="3"/>
  <c r="AQ70" i="3"/>
  <c r="AS117" i="3"/>
  <c r="AX69" i="3"/>
  <c r="AO78" i="3"/>
  <c r="AT33" i="3"/>
  <c r="AV46" i="3"/>
  <c r="AY10" i="3"/>
  <c r="AR78" i="3"/>
  <c r="AZ50" i="3"/>
  <c r="AX76" i="3"/>
  <c r="AT26" i="3"/>
  <c r="AK116" i="3"/>
  <c r="AX38" i="3"/>
  <c r="BD117" i="3"/>
  <c r="BI95" i="3"/>
  <c r="AN91" i="3"/>
  <c r="AL104" i="3"/>
  <c r="AP77" i="3"/>
  <c r="BM70" i="3"/>
  <c r="BJ48" i="3"/>
  <c r="BO26" i="3"/>
  <c r="AS51" i="3"/>
  <c r="BE130" i="3"/>
  <c r="AX71" i="3"/>
  <c r="AX36" i="3"/>
  <c r="BL78" i="3"/>
  <c r="BA42" i="3"/>
  <c r="AP50" i="3"/>
  <c r="BB33" i="3"/>
  <c r="AK67" i="3"/>
  <c r="AZ10" i="3"/>
  <c r="BC28" i="3"/>
  <c r="AL49" i="3"/>
  <c r="AZ73" i="3"/>
  <c r="BD102" i="3"/>
  <c r="BF80" i="3"/>
  <c r="AP110" i="3"/>
  <c r="AM114" i="3"/>
  <c r="AL130" i="3"/>
  <c r="AW106" i="3"/>
  <c r="BO90" i="3"/>
  <c r="AV14" i="3"/>
  <c r="BG103" i="3"/>
  <c r="AP101" i="3"/>
  <c r="AX90" i="3"/>
  <c r="BA110" i="3"/>
  <c r="BD71" i="3"/>
  <c r="BE115" i="3"/>
  <c r="BC80" i="3"/>
  <c r="AO33" i="3"/>
  <c r="AF101" i="3"/>
  <c r="AL89" i="3"/>
  <c r="AE22" i="3"/>
  <c r="BA134" i="3"/>
  <c r="AF65" i="3"/>
  <c r="AR61" i="3"/>
  <c r="BJ99" i="3"/>
  <c r="AD98" i="3"/>
  <c r="AM56" i="3"/>
  <c r="AN100" i="3"/>
  <c r="BK21" i="3"/>
  <c r="BE81" i="3"/>
  <c r="AZ93" i="3"/>
  <c r="BL112" i="3"/>
  <c r="BC59" i="3"/>
  <c r="AC22" i="3"/>
  <c r="BB91" i="3"/>
  <c r="BA121" i="3"/>
  <c r="BB134" i="3"/>
  <c r="BB50" i="3"/>
  <c r="BK32" i="3"/>
  <c r="BK102" i="3"/>
  <c r="AY16" i="3"/>
  <c r="AO66" i="3"/>
  <c r="AR114" i="3"/>
  <c r="BL43" i="3"/>
  <c r="BB48" i="3"/>
  <c r="BI109" i="3"/>
  <c r="BG76" i="3"/>
  <c r="AS47" i="3"/>
  <c r="AL115" i="3"/>
  <c r="BF61" i="3"/>
  <c r="AG37" i="3"/>
  <c r="AW59" i="3"/>
  <c r="BL115" i="3"/>
  <c r="AU59" i="3"/>
  <c r="AU143" i="3"/>
  <c r="BH98" i="3"/>
  <c r="AV117" i="3"/>
  <c r="BL20" i="3"/>
  <c r="BC45" i="3"/>
  <c r="BF91" i="3"/>
  <c r="BM123" i="3"/>
  <c r="BF115" i="3"/>
  <c r="BF37" i="3"/>
  <c r="AR69" i="3"/>
  <c r="AS100" i="3"/>
  <c r="BI79" i="3"/>
  <c r="BD95" i="3"/>
  <c r="BE64" i="3"/>
  <c r="BC104" i="3"/>
  <c r="BE93" i="3"/>
  <c r="BH50" i="3"/>
  <c r="BC79" i="3"/>
  <c r="AA70" i="3"/>
  <c r="BI82" i="3"/>
  <c r="AB29" i="3"/>
  <c r="AN98" i="3"/>
  <c r="BG46" i="3"/>
  <c r="BL123" i="3"/>
  <c r="BF123" i="3"/>
  <c r="AN87" i="3"/>
  <c r="BH35" i="3"/>
  <c r="AR79" i="3"/>
  <c r="BI72" i="3"/>
  <c r="AX32" i="3"/>
  <c r="AX78" i="3"/>
  <c r="BF107" i="3"/>
  <c r="AW91" i="3"/>
  <c r="BD80" i="3"/>
  <c r="AQ107" i="3"/>
  <c r="AN69" i="3"/>
  <c r="BM66" i="3"/>
  <c r="AZ82" i="3"/>
  <c r="BM55" i="3"/>
  <c r="AY121" i="3"/>
  <c r="AV80" i="3"/>
  <c r="BH67" i="3"/>
  <c r="BF105" i="3"/>
  <c r="AA102" i="3"/>
  <c r="BN25" i="3"/>
  <c r="AV32" i="3"/>
  <c r="BA66" i="3"/>
  <c r="AZ91" i="3"/>
  <c r="AZ67" i="3"/>
  <c r="BC121" i="3"/>
  <c r="AX105" i="3"/>
  <c r="AV42" i="3"/>
  <c r="AB138" i="3"/>
  <c r="AG104" i="3"/>
  <c r="AV62" i="3"/>
  <c r="AB11" i="3"/>
  <c r="AS104" i="3"/>
  <c r="AV22" i="3"/>
  <c r="BE103" i="3"/>
  <c r="AO102" i="3"/>
  <c r="AH17" i="3"/>
  <c r="BC61" i="3"/>
  <c r="BN35" i="3"/>
  <c r="BM54" i="3"/>
  <c r="BF12" i="3"/>
  <c r="BN20" i="3"/>
  <c r="AB155" i="3" l="1"/>
  <c r="AB461" i="21"/>
  <c r="Z206" i="22"/>
  <c r="BK143" i="21"/>
  <c r="AB115" i="21"/>
  <c r="AV116" i="21"/>
  <c r="BK150" i="21"/>
  <c r="AL137" i="21"/>
  <c r="BO204" i="21"/>
  <c r="BP287" i="21" s="1"/>
  <c r="BM130" i="21"/>
  <c r="AP141" i="21"/>
  <c r="AX129" i="21"/>
  <c r="AU137" i="21"/>
  <c r="BD155" i="21"/>
  <c r="BM129" i="21"/>
  <c r="BK204" i="21"/>
  <c r="BK223" i="21" s="1"/>
  <c r="AP122" i="21"/>
  <c r="BI132" i="21"/>
  <c r="BK155" i="21"/>
  <c r="BG121" i="21"/>
  <c r="BB121" i="21"/>
  <c r="AB116" i="21"/>
  <c r="BE136" i="21"/>
  <c r="BJ151" i="21"/>
  <c r="AS115" i="21"/>
  <c r="BJ143" i="21"/>
  <c r="BI123" i="21"/>
  <c r="AV132" i="21"/>
  <c r="AP205" i="21"/>
  <c r="AC152" i="21"/>
  <c r="AV152" i="21"/>
  <c r="AO123" i="21"/>
  <c r="BG144" i="21"/>
  <c r="AZ155" i="21"/>
  <c r="AT123" i="21"/>
  <c r="AX147" i="21"/>
  <c r="AW132" i="21"/>
  <c r="BA205" i="21"/>
  <c r="BM205" i="21"/>
  <c r="BL149" i="21"/>
  <c r="BB152" i="21"/>
  <c r="AU155" i="21"/>
  <c r="AM125" i="21"/>
  <c r="BN140" i="21"/>
  <c r="BO141" i="21"/>
  <c r="BN149" i="21"/>
  <c r="AX114" i="21"/>
  <c r="BM137" i="21"/>
  <c r="AM122" i="21"/>
  <c r="BI209" i="21"/>
  <c r="AL153" i="21"/>
  <c r="AP154" i="21"/>
  <c r="AK114" i="21"/>
  <c r="AZ133" i="21"/>
  <c r="AK116" i="21"/>
  <c r="AZ130" i="21"/>
  <c r="BN142" i="21"/>
  <c r="AV128" i="21"/>
  <c r="AM124" i="21"/>
  <c r="AR147" i="21"/>
  <c r="AX132" i="21"/>
  <c r="BJ114" i="21"/>
  <c r="BF212" i="21"/>
  <c r="BB137" i="21"/>
  <c r="AQ204" i="21"/>
  <c r="BL139" i="21"/>
  <c r="BK137" i="21"/>
  <c r="BD142" i="21"/>
  <c r="AQ121" i="21"/>
  <c r="BL129" i="21"/>
  <c r="AV150" i="21"/>
  <c r="BL141" i="21"/>
  <c r="BL154" i="21"/>
  <c r="AS151" i="21"/>
  <c r="AV115" i="21"/>
  <c r="BN205" i="21"/>
  <c r="AE154" i="21"/>
  <c r="BB148" i="21"/>
  <c r="AM205" i="21"/>
  <c r="BA155" i="21"/>
  <c r="BO142" i="21"/>
  <c r="BP295" i="21" s="1"/>
  <c r="AI136" i="21"/>
  <c r="AT130" i="21"/>
  <c r="BE133" i="21"/>
  <c r="AV130" i="21"/>
  <c r="BH152" i="21"/>
  <c r="BM140" i="21"/>
  <c r="BG136" i="21"/>
  <c r="AS114" i="21"/>
  <c r="AO149" i="21"/>
  <c r="BG116" i="21"/>
  <c r="AL123" i="21"/>
  <c r="AC121" i="21"/>
  <c r="AP212" i="21"/>
  <c r="BE143" i="21"/>
  <c r="BB215" i="21"/>
  <c r="BH155" i="21"/>
  <c r="BC124" i="21"/>
  <c r="BK142" i="21"/>
  <c r="AJ150" i="21"/>
  <c r="AZ153" i="21"/>
  <c r="AJ122" i="21"/>
  <c r="AB143" i="21"/>
  <c r="AP123" i="21"/>
  <c r="AW154" i="21"/>
  <c r="AW137" i="21"/>
  <c r="AJ129" i="21"/>
  <c r="BB147" i="21"/>
  <c r="AY132" i="21"/>
  <c r="BO144" i="21"/>
  <c r="BM123" i="21"/>
  <c r="AF114" i="21"/>
  <c r="BJ209" i="21"/>
  <c r="BG149" i="21"/>
  <c r="AG154" i="21"/>
  <c r="BK125" i="21"/>
  <c r="BK141" i="21"/>
  <c r="AL141" i="21"/>
  <c r="BB213" i="21"/>
  <c r="AV153" i="21"/>
  <c r="AP116" i="21"/>
  <c r="AR204" i="21"/>
  <c r="AJ216" i="21"/>
  <c r="BE115" i="21"/>
  <c r="BK210" i="21"/>
  <c r="BG211" i="21"/>
  <c r="BE147" i="21"/>
  <c r="AB121" i="21"/>
  <c r="AM137" i="21"/>
  <c r="AP152" i="21"/>
  <c r="BO149" i="21"/>
  <c r="AV155" i="21"/>
  <c r="AG213" i="21"/>
  <c r="BL130" i="21"/>
  <c r="AI142" i="21"/>
  <c r="BE144" i="21"/>
  <c r="BF131" i="21"/>
  <c r="AY141" i="21"/>
  <c r="AR152" i="21"/>
  <c r="AK137" i="21"/>
  <c r="BK118" i="21"/>
  <c r="AY140" i="21"/>
  <c r="AW149" i="21"/>
  <c r="AX123" i="21"/>
  <c r="BG124" i="21"/>
  <c r="BB151" i="21"/>
  <c r="BC132" i="21"/>
  <c r="AB205" i="21"/>
  <c r="BH128" i="21"/>
  <c r="BM152" i="21"/>
  <c r="AA133" i="21"/>
  <c r="BF143" i="21"/>
  <c r="AS205" i="21"/>
  <c r="AQ140" i="21"/>
  <c r="BC147" i="21"/>
  <c r="BM212" i="21"/>
  <c r="AL209" i="21"/>
  <c r="BC115" i="21"/>
  <c r="BK212" i="21"/>
  <c r="AI210" i="21"/>
  <c r="AC212" i="21"/>
  <c r="AT212" i="21"/>
  <c r="AU128" i="21"/>
  <c r="AC209" i="21"/>
  <c r="AS150" i="21"/>
  <c r="AL114" i="21"/>
  <c r="BH141" i="21"/>
  <c r="AJ211" i="21"/>
  <c r="BJ139" i="21"/>
  <c r="AL213" i="21"/>
  <c r="AB144" i="21"/>
  <c r="AI117" i="21"/>
  <c r="BB208" i="21"/>
  <c r="AD133" i="21"/>
  <c r="BO147" i="21"/>
  <c r="AA154" i="21"/>
  <c r="AD144" i="21"/>
  <c r="AO117" i="21"/>
  <c r="AI115" i="21"/>
  <c r="AJ118" i="21"/>
  <c r="AH129" i="21"/>
  <c r="BJ216" i="21"/>
  <c r="AA209" i="21"/>
  <c r="AA204" i="21"/>
  <c r="AY208" i="21"/>
  <c r="AG122" i="21"/>
  <c r="AE143" i="21"/>
  <c r="AE137" i="21"/>
  <c r="AK140" i="21"/>
  <c r="AE214" i="21"/>
  <c r="AJ143" i="21"/>
  <c r="AN116" i="21"/>
  <c r="AS204" i="21"/>
  <c r="AC137" i="21"/>
  <c r="AU214" i="21"/>
  <c r="AN215" i="21"/>
  <c r="AQ210" i="21"/>
  <c r="AE152" i="21"/>
  <c r="AA142" i="21"/>
  <c r="BB138" i="21"/>
  <c r="AY215" i="21"/>
  <c r="AL216" i="21"/>
  <c r="AW133" i="21"/>
  <c r="AI147" i="21"/>
  <c r="AC214" i="21"/>
  <c r="AQ128" i="21"/>
  <c r="BL140" i="21"/>
  <c r="AV137" i="21"/>
  <c r="BA114" i="21"/>
  <c r="AB213" i="21"/>
  <c r="AT132" i="21"/>
  <c r="BI129" i="21"/>
  <c r="BE209" i="21"/>
  <c r="AS143" i="21"/>
  <c r="AY209" i="21"/>
  <c r="AW124" i="21"/>
  <c r="BO148" i="21"/>
  <c r="BI124" i="21"/>
  <c r="AW140" i="21"/>
  <c r="AS137" i="21"/>
  <c r="AH141" i="21"/>
  <c r="AN136" i="21"/>
  <c r="AA131" i="21"/>
  <c r="BF138" i="21"/>
  <c r="AY114" i="21"/>
  <c r="BL136" i="21"/>
  <c r="BC204" i="21"/>
  <c r="BB129" i="21"/>
  <c r="BO128" i="21"/>
  <c r="BL152" i="21"/>
  <c r="AR143" i="21"/>
  <c r="AL152" i="21"/>
  <c r="AE117" i="21"/>
  <c r="BA121" i="21"/>
  <c r="AV133" i="21"/>
  <c r="AO128" i="21"/>
  <c r="AA130" i="21"/>
  <c r="BB209" i="21"/>
  <c r="BB140" i="21"/>
  <c r="AT150" i="21"/>
  <c r="BF133" i="21"/>
  <c r="AW122" i="21"/>
  <c r="BD147" i="21"/>
  <c r="BN124" i="21"/>
  <c r="AY143" i="21"/>
  <c r="BH205" i="21"/>
  <c r="AU148" i="21"/>
  <c r="AO122" i="21"/>
  <c r="AJ116" i="21"/>
  <c r="BE132" i="21"/>
  <c r="BJ204" i="21"/>
  <c r="BL144" i="21"/>
  <c r="AV114" i="21"/>
  <c r="AY121" i="21"/>
  <c r="BN130" i="21"/>
  <c r="AZ147" i="21"/>
  <c r="BD154" i="21"/>
  <c r="AM153" i="21"/>
  <c r="BH148" i="21"/>
  <c r="BH149" i="21"/>
  <c r="AK118" i="21"/>
  <c r="AV124" i="21"/>
  <c r="AW118" i="21"/>
  <c r="BE155" i="21"/>
  <c r="BF114" i="21"/>
  <c r="BH130" i="21"/>
  <c r="AL204" i="21"/>
  <c r="BC215" i="21"/>
  <c r="AX116" i="21"/>
  <c r="AP129" i="21"/>
  <c r="BN148" i="21"/>
  <c r="AJ121" i="21"/>
  <c r="AO204" i="21"/>
  <c r="AC133" i="21"/>
  <c r="BF132" i="21"/>
  <c r="AD122" i="21"/>
  <c r="AC118" i="21"/>
  <c r="AZ137" i="21"/>
  <c r="BA122" i="21"/>
  <c r="AU118" i="21"/>
  <c r="BC155" i="21"/>
  <c r="AR139" i="21"/>
  <c r="BF155" i="21"/>
  <c r="AN128" i="21"/>
  <c r="AK131" i="21"/>
  <c r="AA116" i="21"/>
  <c r="AP117" i="21"/>
  <c r="AC148" i="21"/>
  <c r="AB138" i="21"/>
  <c r="BD214" i="21"/>
  <c r="BN152" i="21"/>
  <c r="AW121" i="21"/>
  <c r="BC141" i="21"/>
  <c r="AR148" i="21"/>
  <c r="BN216" i="21"/>
  <c r="BE137" i="21"/>
  <c r="BI121" i="21"/>
  <c r="AH143" i="21"/>
  <c r="BL128" i="21"/>
  <c r="BO140" i="21"/>
  <c r="BG117" i="21"/>
  <c r="AA139" i="21"/>
  <c r="BC129" i="21"/>
  <c r="BJ125" i="21"/>
  <c r="AI151" i="21"/>
  <c r="BH136" i="21"/>
  <c r="AV141" i="21"/>
  <c r="AJ148" i="21"/>
  <c r="BD133" i="21"/>
  <c r="AY128" i="21"/>
  <c r="BC138" i="21"/>
  <c r="AK151" i="21"/>
  <c r="BB115" i="21"/>
  <c r="BJ214" i="21"/>
  <c r="AD150" i="21"/>
  <c r="AL149" i="21"/>
  <c r="AC136" i="21"/>
  <c r="AR117" i="21"/>
  <c r="AO155" i="21"/>
  <c r="AF130" i="21"/>
  <c r="BM143" i="21"/>
  <c r="AM152" i="21"/>
  <c r="BF118" i="21"/>
  <c r="AG136" i="21"/>
  <c r="AW143" i="21"/>
  <c r="AW114" i="21"/>
  <c r="AV122" i="21"/>
  <c r="AQ122" i="21"/>
  <c r="AU117" i="21"/>
  <c r="AW125" i="21"/>
  <c r="AK215" i="21"/>
  <c r="AT125" i="21"/>
  <c r="AS129" i="21"/>
  <c r="BO132" i="21"/>
  <c r="AH118" i="21"/>
  <c r="BH131" i="21"/>
  <c r="AL139" i="21"/>
  <c r="BF150" i="21"/>
  <c r="AA144" i="21"/>
  <c r="BB128" i="21"/>
  <c r="BG131" i="21"/>
  <c r="AQ208" i="21"/>
  <c r="AN210" i="21"/>
  <c r="AS138" i="21"/>
  <c r="BG153" i="21"/>
  <c r="AD125" i="21"/>
  <c r="BN116" i="21"/>
  <c r="BH116" i="21"/>
  <c r="AM214" i="21"/>
  <c r="BG208" i="21"/>
  <c r="AH155" i="21"/>
  <c r="BL214" i="21"/>
  <c r="AD212" i="21"/>
  <c r="AK208" i="21"/>
  <c r="AJ138" i="21"/>
  <c r="AF129" i="21"/>
  <c r="AE204" i="21"/>
  <c r="BG141" i="21"/>
  <c r="AQ130" i="21"/>
  <c r="AZ215" i="21"/>
  <c r="BC211" i="21"/>
  <c r="AC140" i="21"/>
  <c r="AF136" i="21"/>
  <c r="AV143" i="21"/>
  <c r="AI132" i="21"/>
  <c r="AF115" i="21"/>
  <c r="AM118" i="21"/>
  <c r="BN215" i="21"/>
  <c r="BA215" i="21"/>
  <c r="AN155" i="21"/>
  <c r="BJ155" i="21"/>
  <c r="AH131" i="21"/>
  <c r="AV214" i="21"/>
  <c r="AA115" i="21"/>
  <c r="AD117" i="21"/>
  <c r="AM138" i="21"/>
  <c r="AM208" i="21"/>
  <c r="AR125" i="21"/>
  <c r="AG208" i="21"/>
  <c r="AE205" i="21"/>
  <c r="AZ131" i="21"/>
  <c r="BI139" i="21"/>
  <c r="AG142" i="21"/>
  <c r="AA140" i="21"/>
  <c r="BK144" i="21"/>
  <c r="AI213" i="21"/>
  <c r="AA141" i="21"/>
  <c r="BI143" i="21"/>
  <c r="AG116" i="21"/>
  <c r="AV125" i="21"/>
  <c r="AD204" i="21"/>
  <c r="AY122" i="21"/>
  <c r="AS152" i="21"/>
  <c r="AE123" i="21"/>
  <c r="AV208" i="21"/>
  <c r="AK212" i="21"/>
  <c r="BE210" i="21"/>
  <c r="AF138" i="21"/>
  <c r="AA147" i="21"/>
  <c r="AC131" i="21"/>
  <c r="BH215" i="21"/>
  <c r="AX216" i="21"/>
  <c r="AH211" i="21"/>
  <c r="BC143" i="21"/>
  <c r="AM132" i="21"/>
  <c r="BO114" i="21"/>
  <c r="BM125" i="21"/>
  <c r="BM170" i="21" s="1"/>
  <c r="AW153" i="21"/>
  <c r="AV142" i="21"/>
  <c r="AF132" i="21"/>
  <c r="BN155" i="21"/>
  <c r="AL128" i="21"/>
  <c r="AL151" i="21"/>
  <c r="BH129" i="21"/>
  <c r="AW147" i="21"/>
  <c r="BC123" i="21"/>
  <c r="AA137" i="21"/>
  <c r="AH144" i="21"/>
  <c r="AN123" i="21"/>
  <c r="BE122" i="21"/>
  <c r="BG139" i="21"/>
  <c r="BJ153" i="21"/>
  <c r="AX152" i="21"/>
  <c r="BA133" i="21"/>
  <c r="AW209" i="21"/>
  <c r="AX205" i="21"/>
  <c r="AC151" i="21"/>
  <c r="AV138" i="21"/>
  <c r="AG144" i="21"/>
  <c r="AO138" i="21"/>
  <c r="AX150" i="21"/>
  <c r="AO129" i="21"/>
  <c r="AU125" i="21"/>
  <c r="AA121" i="21"/>
  <c r="AZ132" i="21"/>
  <c r="AZ142" i="21"/>
  <c r="BL148" i="21"/>
  <c r="AP142" i="21"/>
  <c r="BJ136" i="21"/>
  <c r="AV151" i="21"/>
  <c r="AF128" i="21"/>
  <c r="BI154" i="21"/>
  <c r="AU205" i="21"/>
  <c r="AM144" i="21"/>
  <c r="BE152" i="21"/>
  <c r="AX139" i="21"/>
  <c r="BE154" i="21"/>
  <c r="AW130" i="21"/>
  <c r="AS121" i="21"/>
  <c r="BI153" i="21"/>
  <c r="AR132" i="21"/>
  <c r="AO147" i="21"/>
  <c r="AU130" i="21"/>
  <c r="BJ123" i="21"/>
  <c r="AR124" i="21"/>
  <c r="BM154" i="21"/>
  <c r="AX115" i="21"/>
  <c r="BD114" i="21"/>
  <c r="AK129" i="21"/>
  <c r="BB143" i="21"/>
  <c r="BG151" i="21"/>
  <c r="BD152" i="21"/>
  <c r="AO141" i="21"/>
  <c r="AY136" i="21"/>
  <c r="AB152" i="21"/>
  <c r="AG128" i="21"/>
  <c r="BK211" i="21"/>
  <c r="AM209" i="21"/>
  <c r="AK124" i="21"/>
  <c r="BF115" i="21"/>
  <c r="BN204" i="21"/>
  <c r="AZ128" i="21"/>
  <c r="BH204" i="21"/>
  <c r="AG152" i="21"/>
  <c r="AG209" i="21"/>
  <c r="BM153" i="21"/>
  <c r="AU208" i="21"/>
  <c r="BI116" i="21"/>
  <c r="BA136" i="21"/>
  <c r="AL129" i="21"/>
  <c r="BN150" i="21"/>
  <c r="BL205" i="21"/>
  <c r="AM154" i="21"/>
  <c r="AI130" i="21"/>
  <c r="BG150" i="21"/>
  <c r="AN124" i="21"/>
  <c r="BJ115" i="21"/>
  <c r="BK215" i="21"/>
  <c r="AQ153" i="21"/>
  <c r="AW216" i="21"/>
  <c r="BK122" i="21"/>
  <c r="AC122" i="21"/>
  <c r="BF154" i="21"/>
  <c r="AQ115" i="21"/>
  <c r="AO116" i="21"/>
  <c r="BF142" i="21"/>
  <c r="AC147" i="21"/>
  <c r="AO143" i="21"/>
  <c r="AF151" i="21"/>
  <c r="AT136" i="21"/>
  <c r="AU212" i="21"/>
  <c r="AT152" i="21"/>
  <c r="AW205" i="21"/>
  <c r="BK138" i="21"/>
  <c r="BD131" i="21"/>
  <c r="BK116" i="21"/>
  <c r="BB153" i="21"/>
  <c r="AM133" i="21"/>
  <c r="AW129" i="21"/>
  <c r="AJ147" i="21"/>
  <c r="AW204" i="21"/>
  <c r="BC136" i="21"/>
  <c r="BM136" i="21"/>
  <c r="BG132" i="21"/>
  <c r="AB148" i="21"/>
  <c r="AY204" i="21"/>
  <c r="AV121" i="21"/>
  <c r="AZ129" i="21"/>
  <c r="BD205" i="21"/>
  <c r="AY139" i="21"/>
  <c r="AR144" i="21"/>
  <c r="AE148" i="21"/>
  <c r="AQ143" i="21"/>
  <c r="BO212" i="21"/>
  <c r="AS124" i="21"/>
  <c r="AQ117" i="21"/>
  <c r="BA151" i="21"/>
  <c r="BN137" i="21"/>
  <c r="AP143" i="21"/>
  <c r="BK154" i="21"/>
  <c r="AA216" i="21"/>
  <c r="AT116" i="21"/>
  <c r="BE130" i="21"/>
  <c r="BM122" i="21"/>
  <c r="AG149" i="21"/>
  <c r="BG129" i="21"/>
  <c r="BI152" i="21"/>
  <c r="AH132" i="21"/>
  <c r="AA213" i="21"/>
  <c r="AB137" i="21"/>
  <c r="BA144" i="21"/>
  <c r="BG147" i="21"/>
  <c r="AJ213" i="21"/>
  <c r="AQ154" i="21"/>
  <c r="AD123" i="21"/>
  <c r="BB132" i="21"/>
  <c r="BK123" i="21"/>
  <c r="BE118" i="21"/>
  <c r="AA117" i="21"/>
  <c r="AG132" i="21"/>
  <c r="BD211" i="21"/>
  <c r="AD208" i="21"/>
  <c r="BA210" i="21"/>
  <c r="AD213" i="21"/>
  <c r="AP211" i="21"/>
  <c r="AE155" i="21"/>
  <c r="AF147" i="21"/>
  <c r="BO216" i="21"/>
  <c r="AI211" i="21"/>
  <c r="AA215" i="21"/>
  <c r="AB208" i="21"/>
  <c r="AG131" i="21"/>
  <c r="AF204" i="21"/>
  <c r="BK133" i="21"/>
  <c r="AI205" i="21"/>
  <c r="AO213" i="21"/>
  <c r="AK205" i="21"/>
  <c r="AL210" i="21"/>
  <c r="AJ133" i="21"/>
  <c r="AS216" i="21"/>
  <c r="AF123" i="21"/>
  <c r="AN150" i="21"/>
  <c r="AM117" i="21"/>
  <c r="AM128" i="21"/>
  <c r="AI141" i="21"/>
  <c r="BA212" i="21"/>
  <c r="AK136" i="21"/>
  <c r="AK125" i="21"/>
  <c r="BI215" i="21"/>
  <c r="AV212" i="21"/>
  <c r="AP213" i="21"/>
  <c r="BM133" i="21"/>
  <c r="AD128" i="21"/>
  <c r="AT122" i="21"/>
  <c r="AF150" i="21"/>
  <c r="AV117" i="21"/>
  <c r="AF137" i="21"/>
  <c r="AK214" i="21"/>
  <c r="AL212" i="21"/>
  <c r="AE129" i="21"/>
  <c r="AJ125" i="21"/>
  <c r="AP125" i="21"/>
  <c r="AI138" i="21"/>
  <c r="AF210" i="21"/>
  <c r="BG210" i="21"/>
  <c r="BA214" i="21"/>
  <c r="AR211" i="21"/>
  <c r="BC214" i="21"/>
  <c r="AH142" i="21"/>
  <c r="AF154" i="21"/>
  <c r="AQ116" i="21"/>
  <c r="AY211" i="21"/>
  <c r="BI211" i="21"/>
  <c r="AQ118" i="21"/>
  <c r="BB214" i="21"/>
  <c r="AH123" i="21"/>
  <c r="AC144" i="21"/>
  <c r="AQ212" i="21"/>
  <c r="AI148" i="21"/>
  <c r="BD208" i="21"/>
  <c r="AI144" i="21"/>
  <c r="AD154" i="21"/>
  <c r="AW213" i="21"/>
  <c r="BF125" i="21"/>
  <c r="AV204" i="21"/>
  <c r="AN209" i="21"/>
  <c r="AT149" i="21"/>
  <c r="BE114" i="21"/>
  <c r="BC205" i="21"/>
  <c r="AZ140" i="21"/>
  <c r="AQ125" i="21"/>
  <c r="AS149" i="21"/>
  <c r="BC216" i="21"/>
  <c r="AT143" i="21"/>
  <c r="BF213" i="21"/>
  <c r="AO124" i="21"/>
  <c r="AR133" i="21"/>
  <c r="AQ124" i="21"/>
  <c r="BJ154" i="21"/>
  <c r="AX149" i="21"/>
  <c r="AZ152" i="21"/>
  <c r="BE142" i="21"/>
  <c r="AL142" i="21"/>
  <c r="AR205" i="21"/>
  <c r="BF151" i="21"/>
  <c r="AL132" i="21"/>
  <c r="AW155" i="21"/>
  <c r="AY133" i="21"/>
  <c r="AT148" i="21"/>
  <c r="AL150" i="21"/>
  <c r="AP121" i="21"/>
  <c r="AV140" i="21"/>
  <c r="BL121" i="21"/>
  <c r="AF122" i="21"/>
  <c r="BJ150" i="21"/>
  <c r="AX153" i="21"/>
  <c r="AM123" i="21"/>
  <c r="BK128" i="21"/>
  <c r="BO152" i="21"/>
  <c r="BI130" i="21"/>
  <c r="BI205" i="21"/>
  <c r="AT139" i="21"/>
  <c r="BF209" i="21"/>
  <c r="AE116" i="21"/>
  <c r="AL138" i="21"/>
  <c r="BM118" i="21"/>
  <c r="BF137" i="21"/>
  <c r="BM138" i="21"/>
  <c r="BB114" i="21"/>
  <c r="AM151" i="21"/>
  <c r="AL144" i="21"/>
  <c r="AA214" i="21"/>
  <c r="AP124" i="21"/>
  <c r="BH138" i="21"/>
  <c r="AS125" i="21"/>
  <c r="BE121" i="21"/>
  <c r="BE129" i="21"/>
  <c r="AN140" i="21"/>
  <c r="BI147" i="21"/>
  <c r="BM144" i="21"/>
  <c r="AZ124" i="21"/>
  <c r="BF153" i="21"/>
  <c r="AF125" i="21"/>
  <c r="BB136" i="21"/>
  <c r="BC144" i="21"/>
  <c r="AY130" i="21"/>
  <c r="AX140" i="21"/>
  <c r="AP153" i="21"/>
  <c r="AY149" i="21"/>
  <c r="AT147" i="21"/>
  <c r="AW210" i="21"/>
  <c r="BH151" i="21"/>
  <c r="AT124" i="21"/>
  <c r="AU116" i="21"/>
  <c r="BE124" i="21"/>
  <c r="BE169" i="21" s="1"/>
  <c r="AK149" i="21"/>
  <c r="BG142" i="21"/>
  <c r="BG187" i="21" s="1"/>
  <c r="BJ137" i="21"/>
  <c r="AW116" i="21"/>
  <c r="AZ139" i="21"/>
  <c r="BO121" i="21"/>
  <c r="AK144" i="21"/>
  <c r="BH139" i="21"/>
  <c r="BI214" i="21"/>
  <c r="AT144" i="21"/>
  <c r="BI149" i="21"/>
  <c r="BK114" i="21"/>
  <c r="BB150" i="21"/>
  <c r="AB124" i="21"/>
  <c r="AS132" i="21"/>
  <c r="BC130" i="21"/>
  <c r="BA140" i="21"/>
  <c r="AD215" i="21"/>
  <c r="AJ154" i="21"/>
  <c r="AP138" i="21"/>
  <c r="BH123" i="21"/>
  <c r="BN209" i="21"/>
  <c r="BO137" i="21"/>
  <c r="BO154" i="21"/>
  <c r="AB140" i="21"/>
  <c r="BD141" i="21"/>
  <c r="AY138" i="21"/>
  <c r="BK149" i="21"/>
  <c r="AS147" i="21"/>
  <c r="BO155" i="21"/>
  <c r="AE118" i="21"/>
  <c r="BA149" i="21"/>
  <c r="AR212" i="21"/>
  <c r="AA208" i="21"/>
  <c r="AX154" i="21"/>
  <c r="AM142" i="21"/>
  <c r="AM187" i="21" s="1"/>
  <c r="AB136" i="21"/>
  <c r="AD115" i="21"/>
  <c r="AX215" i="21"/>
  <c r="AN132" i="21"/>
  <c r="BJ131" i="21"/>
  <c r="BC148" i="21"/>
  <c r="BC151" i="21"/>
  <c r="AP137" i="21"/>
  <c r="AI137" i="21"/>
  <c r="AP151" i="21"/>
  <c r="BO205" i="21"/>
  <c r="AQ216" i="21"/>
  <c r="AO142" i="21"/>
  <c r="BN151" i="21"/>
  <c r="BN138" i="21"/>
  <c r="AK132" i="21"/>
  <c r="BA116" i="21"/>
  <c r="AP130" i="21"/>
  <c r="AA152" i="21"/>
  <c r="BH154" i="21"/>
  <c r="AY117" i="21"/>
  <c r="AC143" i="21"/>
  <c r="AE125" i="21"/>
  <c r="BD129" i="21"/>
  <c r="BA154" i="21"/>
  <c r="BI155" i="21"/>
  <c r="AN138" i="21"/>
  <c r="AB151" i="21"/>
  <c r="AD152" i="21"/>
  <c r="BK132" i="21"/>
  <c r="AD141" i="21"/>
  <c r="AO152" i="21"/>
  <c r="AJ155" i="21"/>
  <c r="AY154" i="21"/>
  <c r="AQ150" i="21"/>
  <c r="AU153" i="21"/>
  <c r="AB139" i="21"/>
  <c r="BO115" i="21"/>
  <c r="AK141" i="21"/>
  <c r="BH118" i="21"/>
  <c r="AH213" i="21"/>
  <c r="AG140" i="21"/>
  <c r="BF214" i="21"/>
  <c r="BE214" i="21"/>
  <c r="AL214" i="21"/>
  <c r="AH214" i="21"/>
  <c r="BF210" i="21"/>
  <c r="AD137" i="21"/>
  <c r="AC149" i="21"/>
  <c r="AS210" i="21"/>
  <c r="AT141" i="21"/>
  <c r="AA151" i="21"/>
  <c r="AR214" i="21"/>
  <c r="AM213" i="21"/>
  <c r="AZ122" i="21"/>
  <c r="AK210" i="21"/>
  <c r="AY213" i="21"/>
  <c r="AH115" i="21"/>
  <c r="AL211" i="21"/>
  <c r="AM149" i="21"/>
  <c r="AG138" i="21"/>
  <c r="AK122" i="21"/>
  <c r="AI133" i="21"/>
  <c r="AB215" i="21"/>
  <c r="AE213" i="21"/>
  <c r="AI143" i="21"/>
  <c r="AE216" i="21"/>
  <c r="AA211" i="21"/>
  <c r="AQ141" i="21"/>
  <c r="AN153" i="21"/>
  <c r="AA143" i="21"/>
  <c r="AQ123" i="21"/>
  <c r="BO150" i="21"/>
  <c r="AB214" i="21"/>
  <c r="AA212" i="21"/>
  <c r="AT138" i="21"/>
  <c r="AO215" i="21"/>
  <c r="AP115" i="21"/>
  <c r="BH143" i="21"/>
  <c r="AH208" i="21"/>
  <c r="BA211" i="21"/>
  <c r="AM141" i="21"/>
  <c r="BN214" i="21"/>
  <c r="AI153" i="21"/>
  <c r="BJ210" i="21"/>
  <c r="BA213" i="21"/>
  <c r="AE140" i="21"/>
  <c r="AG210" i="21"/>
  <c r="AY148" i="21"/>
  <c r="AQ205" i="21"/>
  <c r="BK140" i="21"/>
  <c r="BN125" i="21"/>
  <c r="AN117" i="21"/>
  <c r="BN129" i="21"/>
  <c r="BJ133" i="21"/>
  <c r="BO136" i="21"/>
  <c r="AN129" i="21"/>
  <c r="AT131" i="21"/>
  <c r="AN144" i="21"/>
  <c r="BO143" i="21"/>
  <c r="BO125" i="21"/>
  <c r="BD143" i="21"/>
  <c r="AL140" i="21"/>
  <c r="BB141" i="21"/>
  <c r="BJ142" i="21"/>
  <c r="BD139" i="21"/>
  <c r="BE149" i="21"/>
  <c r="AV148" i="21"/>
  <c r="AQ149" i="21"/>
  <c r="AT155" i="21"/>
  <c r="AH140" i="21"/>
  <c r="AX122" i="21"/>
  <c r="BB118" i="21"/>
  <c r="BE139" i="21"/>
  <c r="BL114" i="21"/>
  <c r="AN125" i="21"/>
  <c r="BK129" i="21"/>
  <c r="AQ148" i="21"/>
  <c r="AW142" i="21"/>
  <c r="AQ129" i="21"/>
  <c r="BB123" i="21"/>
  <c r="AX133" i="21"/>
  <c r="BJ121" i="21"/>
  <c r="AN122" i="21"/>
  <c r="AS133" i="21"/>
  <c r="AZ151" i="21"/>
  <c r="BA125" i="21"/>
  <c r="BK115" i="21"/>
  <c r="AM140" i="21"/>
  <c r="AT154" i="21"/>
  <c r="AL136" i="21"/>
  <c r="AT133" i="21"/>
  <c r="AJ149" i="21"/>
  <c r="BL131" i="21"/>
  <c r="AT153" i="21"/>
  <c r="BO139" i="21"/>
  <c r="AT205" i="21"/>
  <c r="BK205" i="21"/>
  <c r="AK216" i="21"/>
  <c r="BE138" i="21"/>
  <c r="BF121" i="21"/>
  <c r="AU133" i="21"/>
  <c r="AF124" i="21"/>
  <c r="AZ205" i="21"/>
  <c r="AM148" i="21"/>
  <c r="BG152" i="21"/>
  <c r="BE140" i="21"/>
  <c r="AT204" i="21"/>
  <c r="AS154" i="21"/>
  <c r="BL137" i="21"/>
  <c r="BL143" i="21"/>
  <c r="BC125" i="21"/>
  <c r="BM114" i="21"/>
  <c r="AR114" i="21"/>
  <c r="AO132" i="21"/>
  <c r="AU139" i="21"/>
  <c r="AG139" i="21"/>
  <c r="AL116" i="21"/>
  <c r="BF123" i="21"/>
  <c r="BA152" i="21"/>
  <c r="AH150" i="21"/>
  <c r="BA123" i="21"/>
  <c r="AZ150" i="21"/>
  <c r="BN147" i="21"/>
  <c r="BM204" i="21"/>
  <c r="BA139" i="21"/>
  <c r="BN212" i="21"/>
  <c r="AY142" i="21"/>
  <c r="AB125" i="21"/>
  <c r="BG123" i="21"/>
  <c r="BN122" i="21"/>
  <c r="AE131" i="21"/>
  <c r="BD123" i="21"/>
  <c r="BI122" i="21"/>
  <c r="AR154" i="21"/>
  <c r="BG215" i="21"/>
  <c r="BF122" i="21"/>
  <c r="AQ139" i="21"/>
  <c r="AC115" i="21"/>
  <c r="AK154" i="21"/>
  <c r="AD136" i="21"/>
  <c r="BH132" i="21"/>
  <c r="AU114" i="21"/>
  <c r="BK124" i="21"/>
  <c r="BK214" i="21"/>
  <c r="AR155" i="21"/>
  <c r="BE116" i="21"/>
  <c r="BG125" i="21"/>
  <c r="BC154" i="21"/>
  <c r="AT114" i="21"/>
  <c r="BM142" i="21"/>
  <c r="AD143" i="21"/>
  <c r="BE150" i="21"/>
  <c r="BJ205" i="21"/>
  <c r="BM216" i="21"/>
  <c r="AU152" i="21"/>
  <c r="BA204" i="21"/>
  <c r="BO133" i="21"/>
  <c r="AV129" i="21"/>
  <c r="BE216" i="21"/>
  <c r="BN117" i="21"/>
  <c r="AB130" i="21"/>
  <c r="BG154" i="21"/>
  <c r="BM115" i="21"/>
  <c r="AL205" i="21"/>
  <c r="AI152" i="21"/>
  <c r="BA128" i="21"/>
  <c r="AB114" i="21"/>
  <c r="AS136" i="21"/>
  <c r="BG138" i="21"/>
  <c r="AH205" i="21"/>
  <c r="AE124" i="21"/>
  <c r="AN149" i="21"/>
  <c r="AH116" i="21"/>
  <c r="AO139" i="21"/>
  <c r="BH147" i="21"/>
  <c r="AX204" i="21"/>
  <c r="AU209" i="21"/>
  <c r="BN143" i="21"/>
  <c r="AZ125" i="21"/>
  <c r="BI141" i="21"/>
  <c r="AN131" i="21"/>
  <c r="AA148" i="21"/>
  <c r="AO148" i="21"/>
  <c r="BD149" i="21"/>
  <c r="AY124" i="21"/>
  <c r="AM212" i="21"/>
  <c r="AP128" i="21"/>
  <c r="BM148" i="21"/>
  <c r="AH138" i="21"/>
  <c r="AW208" i="21"/>
  <c r="AP150" i="21"/>
  <c r="BL116" i="21"/>
  <c r="BC116" i="21"/>
  <c r="BD118" i="21"/>
  <c r="AR215" i="21"/>
  <c r="AA210" i="21"/>
  <c r="AC124" i="21"/>
  <c r="AE149" i="21"/>
  <c r="AY118" i="21"/>
  <c r="AY216" i="21"/>
  <c r="AV118" i="21"/>
  <c r="AU213" i="21"/>
  <c r="BJ212" i="21"/>
  <c r="AI155" i="21"/>
  <c r="BD128" i="21"/>
  <c r="AJ139" i="21"/>
  <c r="AI114" i="21"/>
  <c r="AF216" i="21"/>
  <c r="AN212" i="21"/>
  <c r="AB117" i="21"/>
  <c r="AP204" i="21"/>
  <c r="BH115" i="21"/>
  <c r="BO118" i="21"/>
  <c r="AD211" i="21"/>
  <c r="AH114" i="21"/>
  <c r="AX141" i="21"/>
  <c r="AA138" i="21"/>
  <c r="BM210" i="21"/>
  <c r="BJ132" i="21"/>
  <c r="BD210" i="21"/>
  <c r="AR141" i="21"/>
  <c r="AX210" i="21"/>
  <c r="AD138" i="21"/>
  <c r="AD209" i="21"/>
  <c r="AF209" i="21"/>
  <c r="AI214" i="21"/>
  <c r="AL215" i="21"/>
  <c r="AX137" i="21"/>
  <c r="AX118" i="21"/>
  <c r="BL132" i="21"/>
  <c r="AA155" i="21"/>
  <c r="AH125" i="21"/>
  <c r="AA150" i="21"/>
  <c r="AN214" i="21"/>
  <c r="BN133" i="21"/>
  <c r="BL215" i="21"/>
  <c r="AS122" i="21"/>
  <c r="AK211" i="21"/>
  <c r="AP216" i="21"/>
  <c r="BA117" i="21"/>
  <c r="AB209" i="21"/>
  <c r="AH136" i="21"/>
  <c r="AD139" i="21"/>
  <c r="AD214" i="21"/>
  <c r="AJ152" i="21"/>
  <c r="BL117" i="21"/>
  <c r="AY116" i="21"/>
  <c r="AK213" i="21"/>
  <c r="AF116" i="21"/>
  <c r="AN213" i="21"/>
  <c r="BF211" i="21"/>
  <c r="BK213" i="21"/>
  <c r="BN210" i="21"/>
  <c r="AP208" i="21"/>
  <c r="AI209" i="21"/>
  <c r="BL212" i="21"/>
  <c r="AJ142" i="21"/>
  <c r="AW136" i="21"/>
  <c r="BN211" i="21"/>
  <c r="AC204" i="21"/>
  <c r="AA153" i="21"/>
  <c r="BJ116" i="21"/>
  <c r="AD140" i="21"/>
  <c r="BJ152" i="21"/>
  <c r="AM129" i="21"/>
  <c r="AJ114" i="21"/>
  <c r="AP148" i="21"/>
  <c r="BA118" i="21"/>
  <c r="BA163" i="21" s="1"/>
  <c r="AQ114" i="21"/>
  <c r="AZ204" i="21"/>
  <c r="BA287" i="21" s="1"/>
  <c r="BL124" i="21"/>
  <c r="BD132" i="21"/>
  <c r="BA148" i="21"/>
  <c r="BD140" i="21"/>
  <c r="BO131" i="21"/>
  <c r="BI142" i="21"/>
  <c r="AV147" i="21"/>
  <c r="BM121" i="21"/>
  <c r="BJ129" i="21"/>
  <c r="AW139" i="21"/>
  <c r="BA143" i="21"/>
  <c r="AV131" i="21"/>
  <c r="BL209" i="21"/>
  <c r="AW123" i="21"/>
  <c r="AN121" i="21"/>
  <c r="AR121" i="21"/>
  <c r="AU149" i="21"/>
  <c r="BD144" i="21"/>
  <c r="BC140" i="21"/>
  <c r="AR153" i="21"/>
  <c r="AV205" i="21"/>
  <c r="BM124" i="21"/>
  <c r="AU204" i="21"/>
  <c r="AU223" i="21" s="1"/>
  <c r="AX151" i="21"/>
  <c r="AN151" i="21"/>
  <c r="AU124" i="21"/>
  <c r="AR151" i="21"/>
  <c r="AR209" i="21"/>
  <c r="BI131" i="21"/>
  <c r="AS123" i="21"/>
  <c r="BG204" i="21"/>
  <c r="BH287" i="21" s="1"/>
  <c r="AO131" i="21"/>
  <c r="AU121" i="21"/>
  <c r="AN143" i="21"/>
  <c r="AQ137" i="21"/>
  <c r="AN147" i="21"/>
  <c r="AS142" i="21"/>
  <c r="BM209" i="21"/>
  <c r="AN152" i="21"/>
  <c r="AY129" i="21"/>
  <c r="AH139" i="21"/>
  <c r="BH142" i="21"/>
  <c r="BL122" i="21"/>
  <c r="BD122" i="21"/>
  <c r="AO133" i="21"/>
  <c r="AL143" i="21"/>
  <c r="BC142" i="21"/>
  <c r="BM131" i="21"/>
  <c r="BL125" i="21"/>
  <c r="BL170" i="21" s="1"/>
  <c r="AX148" i="21"/>
  <c r="AK153" i="21"/>
  <c r="BL138" i="21"/>
  <c r="BM139" i="21"/>
  <c r="AL148" i="21"/>
  <c r="BB122" i="21"/>
  <c r="BH133" i="21"/>
  <c r="BK151" i="21"/>
  <c r="AL124" i="21"/>
  <c r="AJ123" i="21"/>
  <c r="BA137" i="21"/>
  <c r="AB123" i="21"/>
  <c r="AV144" i="21"/>
  <c r="AM211" i="21"/>
  <c r="BI148" i="21"/>
  <c r="BL147" i="21"/>
  <c r="BK148" i="21"/>
  <c r="AZ123" i="21"/>
  <c r="AK148" i="21"/>
  <c r="BB125" i="21"/>
  <c r="AS139" i="21"/>
  <c r="BN128" i="21"/>
  <c r="AS144" i="21"/>
  <c r="BC213" i="21"/>
  <c r="AK152" i="21"/>
  <c r="AG141" i="21"/>
  <c r="BK130" i="21"/>
  <c r="AB154" i="21"/>
  <c r="BD130" i="21"/>
  <c r="BE128" i="21"/>
  <c r="BI125" i="21"/>
  <c r="BI170" i="21" s="1"/>
  <c r="AZ121" i="21"/>
  <c r="AQ147" i="21"/>
  <c r="AO210" i="21"/>
  <c r="AV149" i="21"/>
  <c r="BL123" i="21"/>
  <c r="AD114" i="21"/>
  <c r="AY125" i="21"/>
  <c r="BC209" i="21"/>
  <c r="AS209" i="21"/>
  <c r="BF149" i="21"/>
  <c r="AJ141" i="21"/>
  <c r="BC153" i="21"/>
  <c r="AG147" i="21"/>
  <c r="BJ138" i="21"/>
  <c r="AH147" i="21"/>
  <c r="BJ148" i="21"/>
  <c r="AC129" i="21"/>
  <c r="AN139" i="21"/>
  <c r="BI136" i="21"/>
  <c r="AU123" i="21"/>
  <c r="AS155" i="21"/>
  <c r="AC208" i="21"/>
  <c r="BD151" i="21"/>
  <c r="AC114" i="21"/>
  <c r="AH153" i="21"/>
  <c r="AS140" i="21"/>
  <c r="AR116" i="21"/>
  <c r="BG122" i="21"/>
  <c r="BB154" i="21"/>
  <c r="BN118" i="21"/>
  <c r="BN163" i="21" s="1"/>
  <c r="BB142" i="21"/>
  <c r="BB187" i="21" s="1"/>
  <c r="BI137" i="21"/>
  <c r="BO116" i="21"/>
  <c r="BN290" i="21" s="1"/>
  <c r="AO151" i="21"/>
  <c r="AG114" i="21"/>
  <c r="AX124" i="21"/>
  <c r="BB205" i="21"/>
  <c r="AQ152" i="21"/>
  <c r="AZ118" i="21"/>
  <c r="BD150" i="21"/>
  <c r="AC215" i="21"/>
  <c r="AM139" i="21"/>
  <c r="BI151" i="21"/>
  <c r="BF117" i="21"/>
  <c r="BF152" i="21"/>
  <c r="AN133" i="21"/>
  <c r="AY137" i="21"/>
  <c r="AQ151" i="21"/>
  <c r="AI216" i="21"/>
  <c r="AE132" i="21"/>
  <c r="AO153" i="21"/>
  <c r="AJ124" i="21"/>
  <c r="BF148" i="21"/>
  <c r="AW150" i="21"/>
  <c r="AZ141" i="21"/>
  <c r="AA118" i="21"/>
  <c r="Z293" i="21" s="1"/>
  <c r="BB124" i="21"/>
  <c r="BD137" i="21"/>
  <c r="AC116" i="21"/>
  <c r="AC161" i="21" s="1"/>
  <c r="BA142" i="21"/>
  <c r="AL130" i="21"/>
  <c r="AU151" i="21"/>
  <c r="AX121" i="21"/>
  <c r="AX166" i="21" s="1"/>
  <c r="AF121" i="21"/>
  <c r="AW148" i="21"/>
  <c r="BK121" i="21"/>
  <c r="AE212" i="21"/>
  <c r="BI114" i="21"/>
  <c r="AM116" i="21"/>
  <c r="BM132" i="21"/>
  <c r="BJ147" i="21"/>
  <c r="AP147" i="21"/>
  <c r="AR150" i="21"/>
  <c r="BI133" i="21"/>
  <c r="BM149" i="21"/>
  <c r="AM121" i="21"/>
  <c r="AL154" i="21"/>
  <c r="AM130" i="21"/>
  <c r="AN292" i="21" s="1"/>
  <c r="BE125" i="21"/>
  <c r="BI144" i="21"/>
  <c r="BH140" i="21"/>
  <c r="AM143" i="21"/>
  <c r="BN141" i="21"/>
  <c r="BC133" i="21"/>
  <c r="AL133" i="21"/>
  <c r="BL153" i="21"/>
  <c r="AX125" i="21"/>
  <c r="AX209" i="21"/>
  <c r="AP155" i="21"/>
  <c r="AJ136" i="21"/>
  <c r="AN114" i="21"/>
  <c r="AV209" i="21"/>
  <c r="AR137" i="21"/>
  <c r="BA153" i="21"/>
  <c r="BJ128" i="21"/>
  <c r="BF124" i="21"/>
  <c r="BB149" i="21"/>
  <c r="BN115" i="21"/>
  <c r="AP133" i="21"/>
  <c r="BO129" i="21"/>
  <c r="AK138" i="21"/>
  <c r="AE142" i="21"/>
  <c r="AE187" i="21" s="1"/>
  <c r="AN154" i="21"/>
  <c r="AE147" i="21"/>
  <c r="AT142" i="21"/>
  <c r="BE131" i="21"/>
  <c r="AJ144" i="21"/>
  <c r="BK147" i="21"/>
  <c r="AC155" i="21"/>
  <c r="BC131" i="21"/>
  <c r="AR129" i="21"/>
  <c r="AS153" i="21"/>
  <c r="AF141" i="21"/>
  <c r="BH114" i="21"/>
  <c r="AP131" i="21"/>
  <c r="AI131" i="21"/>
  <c r="BD204" i="21"/>
  <c r="BO122" i="21"/>
  <c r="BG137" i="21"/>
  <c r="BG155" i="21"/>
  <c r="AG151" i="21"/>
  <c r="AY151" i="21"/>
  <c r="AK155" i="21"/>
  <c r="BF141" i="21"/>
  <c r="AM155" i="21"/>
  <c r="AY153" i="21"/>
  <c r="AI215" i="21"/>
  <c r="AR123" i="21"/>
  <c r="AK147" i="21"/>
  <c r="AQ136" i="21"/>
  <c r="AR142" i="21"/>
  <c r="AN142" i="21"/>
  <c r="AW151" i="21"/>
  <c r="AJ117" i="21"/>
  <c r="AL122" i="21"/>
  <c r="BM215" i="21"/>
  <c r="BH121" i="21"/>
  <c r="AF212" i="21"/>
  <c r="AG117" i="21"/>
  <c r="AE151" i="21"/>
  <c r="BJ141" i="21"/>
  <c r="AE141" i="21"/>
  <c r="AU136" i="21"/>
  <c r="AW117" i="21"/>
  <c r="AO211" i="21"/>
  <c r="BC208" i="21"/>
  <c r="AC125" i="21"/>
  <c r="AO114" i="21"/>
  <c r="BI140" i="21"/>
  <c r="AU129" i="21"/>
  <c r="BF129" i="21"/>
  <c r="AS130" i="21"/>
  <c r="AL147" i="21"/>
  <c r="AY150" i="21"/>
  <c r="BM151" i="21"/>
  <c r="BG115" i="21"/>
  <c r="BF116" i="21"/>
  <c r="AL121" i="21"/>
  <c r="AX142" i="21"/>
  <c r="AX187" i="21" s="1"/>
  <c r="BK209" i="21"/>
  <c r="AO137" i="21"/>
  <c r="AI123" i="21"/>
  <c r="AH148" i="21"/>
  <c r="BM128" i="21"/>
  <c r="AZ138" i="21"/>
  <c r="AK150" i="21"/>
  <c r="AB149" i="21"/>
  <c r="AD148" i="21"/>
  <c r="AB155" i="21"/>
  <c r="AT117" i="21"/>
  <c r="AL117" i="21"/>
  <c r="BD212" i="21"/>
  <c r="BJ122" i="21"/>
  <c r="AO212" i="21"/>
  <c r="AK130" i="21"/>
  <c r="AT210" i="21"/>
  <c r="BK208" i="21"/>
  <c r="BE215" i="21"/>
  <c r="AE130" i="21"/>
  <c r="AK209" i="21"/>
  <c r="AG215" i="21"/>
  <c r="AX213" i="21"/>
  <c r="AH152" i="21"/>
  <c r="AU216" i="21"/>
  <c r="BH208" i="21"/>
  <c r="BL118" i="21"/>
  <c r="AE122" i="21"/>
  <c r="AR122" i="21"/>
  <c r="BO214" i="21"/>
  <c r="BJ215" i="21"/>
  <c r="BK153" i="21"/>
  <c r="AX130" i="21"/>
  <c r="AC123" i="21"/>
  <c r="AH212" i="21"/>
  <c r="AI121" i="21"/>
  <c r="BM211" i="21"/>
  <c r="AW214" i="21"/>
  <c r="BG216" i="21"/>
  <c r="BI208" i="21"/>
  <c r="BG118" i="21"/>
  <c r="AJ131" i="21"/>
  <c r="BI216" i="21"/>
  <c r="AD147" i="21"/>
  <c r="AA205" i="21"/>
  <c r="AX117" i="21"/>
  <c r="AJ204" i="21"/>
  <c r="AR213" i="21"/>
  <c r="BH144" i="21"/>
  <c r="AU141" i="21"/>
  <c r="AN208" i="21"/>
  <c r="AI204" i="21"/>
  <c r="BE211" i="21"/>
  <c r="AQ211" i="21"/>
  <c r="AS214" i="21"/>
  <c r="AD216" i="21"/>
  <c r="AK142" i="21"/>
  <c r="AI139" i="21"/>
  <c r="AT208" i="21"/>
  <c r="AE150" i="21"/>
  <c r="AW131" i="21"/>
  <c r="BF144" i="21"/>
  <c r="AB150" i="21"/>
  <c r="AS128" i="21"/>
  <c r="AJ115" i="21"/>
  <c r="BB216" i="21"/>
  <c r="BJ124" i="21"/>
  <c r="AZ208" i="21"/>
  <c r="BI212" i="21"/>
  <c r="AY144" i="21"/>
  <c r="AJ210" i="21"/>
  <c r="AB129" i="21"/>
  <c r="AM136" i="21"/>
  <c r="BN114" i="21"/>
  <c r="AC128" i="21"/>
  <c r="AE139" i="21"/>
  <c r="BM141" i="21"/>
  <c r="AQ209" i="21"/>
  <c r="AO125" i="21"/>
  <c r="AA124" i="21"/>
  <c r="AA169" i="21" s="1"/>
  <c r="BA129" i="21"/>
  <c r="AO144" i="21"/>
  <c r="AP209" i="21"/>
  <c r="AN137" i="21"/>
  <c r="AY205" i="21"/>
  <c r="AY242" i="21" s="1"/>
  <c r="BB204" i="21"/>
  <c r="AV123" i="21"/>
  <c r="BD138" i="21"/>
  <c r="BB116" i="21"/>
  <c r="BA290" i="21" s="1"/>
  <c r="BG209" i="21"/>
  <c r="AL115" i="21"/>
  <c r="AK289" i="21" s="1"/>
  <c r="AQ133" i="21"/>
  <c r="BJ140" i="21"/>
  <c r="BH124" i="21"/>
  <c r="AX138" i="21"/>
  <c r="AM114" i="21"/>
  <c r="BF140" i="21"/>
  <c r="BI204" i="21"/>
  <c r="BJ287" i="21" s="1"/>
  <c r="AV154" i="21"/>
  <c r="AO205" i="21"/>
  <c r="BC139" i="21"/>
  <c r="AG115" i="21"/>
  <c r="AU147" i="21"/>
  <c r="AS131" i="21"/>
  <c r="BC128" i="21"/>
  <c r="BN144" i="21"/>
  <c r="AZ114" i="21"/>
  <c r="BD153" i="21"/>
  <c r="BG114" i="21"/>
  <c r="BN154" i="21"/>
  <c r="AO130" i="21"/>
  <c r="AT209" i="21"/>
  <c r="AZ212" i="21"/>
  <c r="AR140" i="21"/>
  <c r="BN121" i="21"/>
  <c r="BA209" i="21"/>
  <c r="BG140" i="21"/>
  <c r="BO209" i="21"/>
  <c r="AZ154" i="21"/>
  <c r="BA147" i="21"/>
  <c r="AP149" i="21"/>
  <c r="BA124" i="21"/>
  <c r="AR130" i="21"/>
  <c r="AR175" i="21" s="1"/>
  <c r="AI125" i="21"/>
  <c r="BF205" i="21"/>
  <c r="BN132" i="21"/>
  <c r="AT129" i="21"/>
  <c r="AD153" i="21"/>
  <c r="AM147" i="21"/>
  <c r="BG148" i="21"/>
  <c r="AB122" i="21"/>
  <c r="BJ149" i="21"/>
  <c r="BG205" i="21"/>
  <c r="AO154" i="21"/>
  <c r="AQ131" i="21"/>
  <c r="BG143" i="21"/>
  <c r="AU115" i="21"/>
  <c r="BO153" i="21"/>
  <c r="BE153" i="21"/>
  <c r="BM147" i="21"/>
  <c r="AZ214" i="21"/>
  <c r="BL142" i="21"/>
  <c r="BL187" i="21" s="1"/>
  <c r="AU132" i="21"/>
  <c r="AS117" i="21"/>
  <c r="AS162" i="21" s="1"/>
  <c r="AX143" i="21"/>
  <c r="BJ118" i="21"/>
  <c r="BI293" i="21" s="1"/>
  <c r="AO136" i="21"/>
  <c r="AF142" i="21"/>
  <c r="AG295" i="21" s="1"/>
  <c r="BH209" i="21"/>
  <c r="AP144" i="21"/>
  <c r="AD132" i="21"/>
  <c r="BC150" i="21"/>
  <c r="AP140" i="21"/>
  <c r="BE123" i="21"/>
  <c r="BL208" i="21"/>
  <c r="BO124" i="21"/>
  <c r="AS118" i="21"/>
  <c r="AR293" i="21" s="1"/>
  <c r="AR128" i="21"/>
  <c r="BD121" i="21"/>
  <c r="BE148" i="21"/>
  <c r="BO123" i="21"/>
  <c r="AB118" i="21"/>
  <c r="AZ149" i="21"/>
  <c r="AF139" i="21"/>
  <c r="BO117" i="21"/>
  <c r="BF136" i="21"/>
  <c r="AZ143" i="21"/>
  <c r="AH216" i="21"/>
  <c r="BH125" i="21"/>
  <c r="AZ144" i="21"/>
  <c r="AU122" i="21"/>
  <c r="AB132" i="21"/>
  <c r="AW128" i="21"/>
  <c r="AX155" i="21"/>
  <c r="AZ116" i="21"/>
  <c r="AY290" i="21" s="1"/>
  <c r="BG133" i="21"/>
  <c r="AQ132" i="21"/>
  <c r="AY115" i="21"/>
  <c r="BH153" i="21"/>
  <c r="BE205" i="21"/>
  <c r="AR115" i="21"/>
  <c r="AI118" i="21"/>
  <c r="BA132" i="21"/>
  <c r="AA114" i="21"/>
  <c r="AQ142" i="21"/>
  <c r="AR295" i="21" s="1"/>
  <c r="AY123" i="21"/>
  <c r="AD129" i="21"/>
  <c r="AF133" i="21"/>
  <c r="BE213" i="21"/>
  <c r="BO130" i="21"/>
  <c r="BP292" i="21" s="1"/>
  <c r="BD124" i="21"/>
  <c r="BO210" i="21"/>
  <c r="BJ144" i="21"/>
  <c r="BN153" i="21"/>
  <c r="AS211" i="21"/>
  <c r="BM213" i="21"/>
  <c r="BF204" i="21"/>
  <c r="AN130" i="21"/>
  <c r="AM216" i="21"/>
  <c r="BC149" i="21"/>
  <c r="BN123" i="21"/>
  <c r="BK136" i="21"/>
  <c r="AE215" i="21"/>
  <c r="AQ155" i="21"/>
  <c r="AM131" i="21"/>
  <c r="AE115" i="21"/>
  <c r="BE141" i="21"/>
  <c r="AT121" i="21"/>
  <c r="BA150" i="21"/>
  <c r="AP136" i="21"/>
  <c r="BK131" i="21"/>
  <c r="BM150" i="21"/>
  <c r="AT140" i="21"/>
  <c r="AY152" i="21"/>
  <c r="AN204" i="21"/>
  <c r="AO118" i="21"/>
  <c r="AQ138" i="21"/>
  <c r="BL151" i="21"/>
  <c r="BA131" i="21"/>
  <c r="AT151" i="21"/>
  <c r="BH150" i="21"/>
  <c r="BB139" i="21"/>
  <c r="AN118" i="21"/>
  <c r="BG213" i="21"/>
  <c r="AU150" i="21"/>
  <c r="AJ130" i="21"/>
  <c r="AZ211" i="21"/>
  <c r="AJ132" i="21"/>
  <c r="AW211" i="21"/>
  <c r="AI150" i="21"/>
  <c r="AR138" i="21"/>
  <c r="AF144" i="21"/>
  <c r="AF155" i="21"/>
  <c r="AE114" i="21"/>
  <c r="BH213" i="21"/>
  <c r="AU210" i="21"/>
  <c r="BA208" i="21"/>
  <c r="AG212" i="21"/>
  <c r="AX208" i="21"/>
  <c r="AP215" i="21"/>
  <c r="AT213" i="21"/>
  <c r="AF208" i="21"/>
  <c r="AK128" i="21"/>
  <c r="AU142" i="21"/>
  <c r="AU187" i="21" s="1"/>
  <c r="BO138" i="21"/>
  <c r="BM208" i="21"/>
  <c r="AL155" i="21"/>
  <c r="BC152" i="21"/>
  <c r="BA130" i="21"/>
  <c r="AG129" i="21"/>
  <c r="AC210" i="21"/>
  <c r="AD124" i="21"/>
  <c r="AG121" i="21"/>
  <c r="AF211" i="21"/>
  <c r="BO211" i="21"/>
  <c r="BL115" i="21"/>
  <c r="AG125" i="21"/>
  <c r="AI128" i="21"/>
  <c r="AE136" i="21"/>
  <c r="AA125" i="21"/>
  <c r="AA122" i="21"/>
  <c r="AF152" i="21"/>
  <c r="AF118" i="21"/>
  <c r="BJ130" i="21"/>
  <c r="AU215" i="21"/>
  <c r="BH137" i="21"/>
  <c r="AN115" i="21"/>
  <c r="AT216" i="21"/>
  <c r="AW138" i="21"/>
  <c r="AS208" i="21"/>
  <c r="AG130" i="21"/>
  <c r="AT118" i="21"/>
  <c r="AJ205" i="21"/>
  <c r="AF143" i="21"/>
  <c r="AD118" i="21"/>
  <c r="AH121" i="21"/>
  <c r="BI115" i="21"/>
  <c r="AD142" i="21"/>
  <c r="BC206" i="21"/>
  <c r="AS160" i="21"/>
  <c r="AG205" i="21"/>
  <c r="AJ212" i="21"/>
  <c r="AE121" i="21"/>
  <c r="BL216" i="21"/>
  <c r="BA138" i="21"/>
  <c r="AK204" i="21"/>
  <c r="AB160" i="21"/>
  <c r="BK222" i="21"/>
  <c r="AC138" i="21"/>
  <c r="AM115" i="21"/>
  <c r="BI150" i="21"/>
  <c r="AS212" i="21"/>
  <c r="AK123" i="21"/>
  <c r="BO222" i="21"/>
  <c r="BP302" i="21" s="1"/>
  <c r="BM293" i="21"/>
  <c r="AB292" i="21"/>
  <c r="BG166" i="21"/>
  <c r="AB161" i="21"/>
  <c r="AH133" i="21"/>
  <c r="AN216" i="21"/>
  <c r="AX211" i="21"/>
  <c r="AI149" i="21"/>
  <c r="AF215" i="21"/>
  <c r="AX144" i="21"/>
  <c r="BO151" i="21"/>
  <c r="BF208" i="21"/>
  <c r="AN148" i="21"/>
  <c r="BK152" i="21"/>
  <c r="AS141" i="21"/>
  <c r="AZ117" i="21"/>
  <c r="AE211" i="21"/>
  <c r="AL131" i="21"/>
  <c r="AX214" i="21"/>
  <c r="AE208" i="21"/>
  <c r="BK139" i="21"/>
  <c r="AH210" i="21"/>
  <c r="AC117" i="21"/>
  <c r="AE128" i="21"/>
  <c r="AH122" i="21"/>
  <c r="AM215" i="21"/>
  <c r="AW215" i="21"/>
  <c r="AD121" i="21"/>
  <c r="AV211" i="21"/>
  <c r="BC122" i="21"/>
  <c r="AT214" i="21"/>
  <c r="AH154" i="21"/>
  <c r="AR131" i="21"/>
  <c r="AH209" i="21"/>
  <c r="AP214" i="21"/>
  <c r="BL204" i="21"/>
  <c r="AZ213" i="21"/>
  <c r="AO115" i="21"/>
  <c r="BC137" i="21"/>
  <c r="BC212" i="21"/>
  <c r="AF153" i="21"/>
  <c r="AD130" i="21"/>
  <c r="AC211" i="21"/>
  <c r="AU211" i="21"/>
  <c r="AZ148" i="21"/>
  <c r="AJ128" i="21"/>
  <c r="BI128" i="21"/>
  <c r="AC130" i="21"/>
  <c r="AK117" i="21"/>
  <c r="AB211" i="21"/>
  <c r="AA289" i="21"/>
  <c r="BD287" i="21"/>
  <c r="BJ222" i="21"/>
  <c r="BM117" i="21"/>
  <c r="BL150" i="21"/>
  <c r="BL210" i="21"/>
  <c r="AO216" i="21"/>
  <c r="AB142" i="21"/>
  <c r="AV136" i="21"/>
  <c r="AJ140" i="21"/>
  <c r="AW152" i="21"/>
  <c r="BL133" i="21"/>
  <c r="AN205" i="21"/>
  <c r="AZ209" i="21"/>
  <c r="AA149" i="21"/>
  <c r="BC117" i="21"/>
  <c r="AA128" i="21"/>
  <c r="AC142" i="21"/>
  <c r="AW115" i="21"/>
  <c r="AI140" i="21"/>
  <c r="AR118" i="21"/>
  <c r="AB212" i="21"/>
  <c r="AF131" i="21"/>
  <c r="AL118" i="21"/>
  <c r="BB130" i="21"/>
  <c r="AM210" i="21"/>
  <c r="BK216" i="21"/>
  <c r="AL125" i="21"/>
  <c r="BI118" i="21"/>
  <c r="BA141" i="21"/>
  <c r="AP132" i="21"/>
  <c r="BD115" i="21"/>
  <c r="AJ214" i="21"/>
  <c r="AJ215" i="21"/>
  <c r="AT215" i="21"/>
  <c r="AR149" i="21"/>
  <c r="BF215" i="21"/>
  <c r="AK143" i="21"/>
  <c r="AJ137" i="21"/>
  <c r="AP139" i="21"/>
  <c r="BF216" i="21"/>
  <c r="BO215" i="21"/>
  <c r="AB153" i="21"/>
  <c r="AV213" i="21"/>
  <c r="AF213" i="21"/>
  <c r="AM204" i="21"/>
  <c r="AT211" i="21"/>
  <c r="BM168" i="21"/>
  <c r="BC241" i="21"/>
  <c r="BG214" i="21"/>
  <c r="AF149" i="21"/>
  <c r="AQ144" i="21"/>
  <c r="AK133" i="21"/>
  <c r="AZ115" i="21"/>
  <c r="AF205" i="21"/>
  <c r="BN213" i="21"/>
  <c r="BL155" i="21"/>
  <c r="AR136" i="21"/>
  <c r="AC154" i="21"/>
  <c r="BB144" i="21"/>
  <c r="BC297" i="21" s="1"/>
  <c r="AY131" i="21"/>
  <c r="AI154" i="21"/>
  <c r="AG204" i="21"/>
  <c r="BG130" i="21"/>
  <c r="AE144" i="21"/>
  <c r="BG128" i="21"/>
  <c r="BF147" i="21"/>
  <c r="BE204" i="21"/>
  <c r="BL211" i="21"/>
  <c r="AF214" i="21"/>
  <c r="AT137" i="21"/>
  <c r="BE208" i="21"/>
  <c r="AV215" i="21"/>
  <c r="AQ215" i="21"/>
  <c r="BB117" i="21"/>
  <c r="BC210" i="21"/>
  <c r="BF139" i="21"/>
  <c r="AB128" i="21"/>
  <c r="AG214" i="21"/>
  <c r="AP118" i="21"/>
  <c r="BM214" i="21"/>
  <c r="AT115" i="21"/>
  <c r="BC114" i="21"/>
  <c r="AC139" i="21"/>
  <c r="BD209" i="21"/>
  <c r="AE209" i="21"/>
  <c r="AS116" i="21"/>
  <c r="AO208" i="21"/>
  <c r="AG155" i="21"/>
  <c r="AB210" i="21"/>
  <c r="AD149" i="21"/>
  <c r="BD117" i="21"/>
  <c r="AX136" i="21"/>
  <c r="BN136" i="21"/>
  <c r="BJ211" i="21"/>
  <c r="AF140" i="21"/>
  <c r="AN141" i="21"/>
  <c r="AS292" i="21"/>
  <c r="BL166" i="21"/>
  <c r="AA290" i="21"/>
  <c r="AC150" i="21"/>
  <c r="AX212" i="21"/>
  <c r="AE138" i="21"/>
  <c r="BD215" i="21"/>
  <c r="BE212" i="21"/>
  <c r="AV216" i="21"/>
  <c r="AV139" i="21"/>
  <c r="AU154" i="21"/>
  <c r="AO121" i="21"/>
  <c r="BI117" i="21"/>
  <c r="BB131" i="21"/>
  <c r="BC118" i="21"/>
  <c r="AH215" i="21"/>
  <c r="AJ151" i="21"/>
  <c r="AO150" i="21"/>
  <c r="AE133" i="21"/>
  <c r="AE210" i="21"/>
  <c r="AD151" i="21"/>
  <c r="BH211" i="21"/>
  <c r="BI138" i="21"/>
  <c r="AG216" i="21"/>
  <c r="AU131" i="21"/>
  <c r="AB141" i="21"/>
  <c r="BB133" i="21"/>
  <c r="BF128" i="21"/>
  <c r="AC216" i="21"/>
  <c r="AW141" i="21"/>
  <c r="AF148" i="21"/>
  <c r="AC205" i="21"/>
  <c r="AF117" i="21"/>
  <c r="BO213" i="21"/>
  <c r="BE117" i="21"/>
  <c r="BD148" i="21"/>
  <c r="BN208" i="21"/>
  <c r="AG133" i="21"/>
  <c r="AH137" i="21"/>
  <c r="AB147" i="21"/>
  <c r="AS213" i="21"/>
  <c r="BA115" i="21"/>
  <c r="AZ210" i="21"/>
  <c r="AV210" i="21"/>
  <c r="AI124" i="21"/>
  <c r="AG211" i="21"/>
  <c r="AT128" i="21"/>
  <c r="AQ213" i="21"/>
  <c r="AG150" i="21"/>
  <c r="AR210" i="21"/>
  <c r="BJ117" i="21"/>
  <c r="BB210" i="21"/>
  <c r="BO223" i="21"/>
  <c r="BI168" i="21"/>
  <c r="AG153" i="21"/>
  <c r="BM116" i="21"/>
  <c r="BD216" i="21"/>
  <c r="AD210" i="21"/>
  <c r="AG143" i="21"/>
  <c r="AO168" i="21"/>
  <c r="AK139" i="21"/>
  <c r="AA136" i="21"/>
  <c r="AH117" i="21"/>
  <c r="BN139" i="21"/>
  <c r="AD155" i="21"/>
  <c r="BK117" i="21"/>
  <c r="BB211" i="21"/>
  <c r="AG118" i="21"/>
  <c r="AC132" i="21"/>
  <c r="AA129" i="21"/>
  <c r="AX128" i="21"/>
  <c r="BN131" i="21"/>
  <c r="AU143" i="21"/>
  <c r="AH124" i="21"/>
  <c r="AU144" i="21"/>
  <c r="AA132" i="21"/>
  <c r="AG123" i="21"/>
  <c r="AY212" i="21"/>
  <c r="BL213" i="21"/>
  <c r="AB133" i="21"/>
  <c r="AI122" i="21"/>
  <c r="AR208" i="21"/>
  <c r="AW212" i="21"/>
  <c r="BB212" i="21"/>
  <c r="AY147" i="21"/>
  <c r="AX131" i="21"/>
  <c r="AS215" i="21"/>
  <c r="AB204" i="21"/>
  <c r="AO209" i="21"/>
  <c r="AC213" i="21"/>
  <c r="AZ216" i="21"/>
  <c r="AY155" i="21"/>
  <c r="BO208" i="21"/>
  <c r="AG148" i="21"/>
  <c r="AU289" i="21"/>
  <c r="BC223" i="21"/>
  <c r="BM242" i="21"/>
  <c r="AM161" i="21"/>
  <c r="AD131" i="21"/>
  <c r="BC121" i="21"/>
  <c r="BG212" i="21"/>
  <c r="AJ208" i="21"/>
  <c r="BF130" i="21"/>
  <c r="BD116" i="21"/>
  <c r="BE289" i="21"/>
  <c r="BO241" i="21"/>
  <c r="BC222" i="21"/>
  <c r="AD205" i="21"/>
  <c r="AG137" i="21"/>
  <c r="BJ208" i="21"/>
  <c r="AQ214" i="21"/>
  <c r="AO140" i="21"/>
  <c r="BM155" i="21"/>
  <c r="AI116" i="21"/>
  <c r="BD213" i="21"/>
  <c r="AA123" i="21"/>
  <c r="AZ293" i="21"/>
  <c r="AH128" i="21"/>
  <c r="AH149" i="21"/>
  <c r="AS148" i="21"/>
  <c r="AW144" i="21"/>
  <c r="BE151" i="21"/>
  <c r="BD125" i="21"/>
  <c r="AI212" i="21"/>
  <c r="AU138" i="21"/>
  <c r="AH204" i="21"/>
  <c r="BH122" i="21"/>
  <c r="AK121" i="21"/>
  <c r="AP114" i="21"/>
  <c r="BI210" i="21"/>
  <c r="AL208" i="21"/>
  <c r="AY214" i="21"/>
  <c r="AD116" i="21"/>
  <c r="AZ136" i="21"/>
  <c r="AH130" i="21"/>
  <c r="AI208" i="21"/>
  <c r="AC153" i="21"/>
  <c r="AB131" i="21"/>
  <c r="AO214" i="21"/>
  <c r="BA216" i="21"/>
  <c r="AJ153" i="21"/>
  <c r="BH210" i="21"/>
  <c r="BH214" i="21"/>
  <c r="BB155" i="21"/>
  <c r="AP210" i="21"/>
  <c r="BJ213" i="21"/>
  <c r="AR216" i="21"/>
  <c r="AH151" i="21"/>
  <c r="BI213" i="21"/>
  <c r="AE153" i="21"/>
  <c r="BH216" i="21"/>
  <c r="AK115" i="21"/>
  <c r="AN211" i="21"/>
  <c r="AB216" i="21"/>
  <c r="AL290" i="21"/>
  <c r="AG124" i="21"/>
  <c r="BD136" i="21"/>
  <c r="AU140" i="21"/>
  <c r="AC141" i="21"/>
  <c r="AM150" i="21"/>
  <c r="AY210" i="21"/>
  <c r="AJ209" i="21"/>
  <c r="BH117" i="21"/>
  <c r="AI129" i="21"/>
  <c r="BH212" i="21"/>
  <c r="AB290" i="21" l="1"/>
  <c r="BM295" i="21"/>
  <c r="AT297" i="21"/>
  <c r="BO161" i="21"/>
  <c r="AP297" i="21"/>
  <c r="BI222" i="21"/>
  <c r="BP208" i="22"/>
  <c r="BP121" i="23"/>
  <c r="BP198" i="22"/>
  <c r="BP111" i="23"/>
  <c r="BO170" i="21"/>
  <c r="BP297" i="21"/>
  <c r="BP114" i="23"/>
  <c r="BP201" i="22"/>
  <c r="BP193" i="22"/>
  <c r="BP106" i="23"/>
  <c r="BP294" i="21"/>
  <c r="BP296" i="21"/>
  <c r="AC155" i="3"/>
  <c r="BG222" i="21"/>
  <c r="AU241" i="21"/>
  <c r="BC295" i="21"/>
  <c r="AS291" i="21"/>
  <c r="AL160" i="21"/>
  <c r="AZ222" i="21"/>
  <c r="BB206" i="21"/>
  <c r="AB322" i="22"/>
  <c r="AC84" i="21"/>
  <c r="BB161" i="21"/>
  <c r="BJ163" i="21"/>
  <c r="AF70" i="23"/>
  <c r="BI75" i="23"/>
  <c r="AA75" i="23"/>
  <c r="BD71" i="23"/>
  <c r="BG54" i="23"/>
  <c r="AY64" i="23"/>
  <c r="AQ46" i="23"/>
  <c r="AG69" i="23"/>
  <c r="AR57" i="23"/>
  <c r="BA58" i="23"/>
  <c r="AF49" i="23"/>
  <c r="BD68" i="23"/>
  <c r="AV72" i="23"/>
  <c r="AZ76" i="23"/>
  <c r="AW72" i="23"/>
  <c r="AH69" i="23"/>
  <c r="BH75" i="23"/>
  <c r="AI73" i="23"/>
  <c r="AA46" i="23"/>
  <c r="BC71" i="23"/>
  <c r="BL74" i="23"/>
  <c r="BG56" i="23"/>
  <c r="AU48" i="23"/>
  <c r="BN76" i="23"/>
  <c r="AP54" i="23"/>
  <c r="BB69" i="23"/>
  <c r="BI54" i="23"/>
  <c r="AV70" i="23"/>
  <c r="AY72" i="23"/>
  <c r="AN75" i="23"/>
  <c r="BJ76" i="23"/>
  <c r="AI48" i="23"/>
  <c r="AL69" i="23"/>
  <c r="BL55" i="23"/>
  <c r="BJ69" i="23"/>
  <c r="AV46" i="23"/>
  <c r="BA65" i="23"/>
  <c r="BO64" i="23"/>
  <c r="AR56" i="23"/>
  <c r="AP75" i="23"/>
  <c r="BG58" i="23"/>
  <c r="AD57" i="23"/>
  <c r="BO69" i="23"/>
  <c r="AQ58" i="23"/>
  <c r="AF74" i="23"/>
  <c r="AT73" i="23"/>
  <c r="AT71" i="23"/>
  <c r="AJ53" i="23"/>
  <c r="BB76" i="23"/>
  <c r="BE71" i="23"/>
  <c r="AA65" i="23"/>
  <c r="AX73" i="23"/>
  <c r="AK55" i="23"/>
  <c r="BK69" i="23"/>
  <c r="AO71" i="23"/>
  <c r="BC56" i="23"/>
  <c r="AL58" i="23"/>
  <c r="AN58" i="23"/>
  <c r="BD48" i="23"/>
  <c r="AE70" i="23"/>
  <c r="AJ72" i="23"/>
  <c r="AP49" i="23"/>
  <c r="AG76" i="23"/>
  <c r="AH70" i="23"/>
  <c r="AX74" i="23"/>
  <c r="AA53" i="23"/>
  <c r="AZ69" i="23"/>
  <c r="BN73" i="23"/>
  <c r="BD55" i="23"/>
  <c r="AO58" i="23"/>
  <c r="BL69" i="23"/>
  <c r="AC65" i="23"/>
  <c r="AC66" i="23" s="1"/>
  <c r="AU56" i="23"/>
  <c r="AJ55" i="23"/>
  <c r="BI46" i="23"/>
  <c r="AT76" i="23"/>
  <c r="AI69" i="23"/>
  <c r="AY47" i="23"/>
  <c r="BN58" i="23"/>
  <c r="AD69" i="23"/>
  <c r="AP64" i="23"/>
  <c r="AY76" i="23"/>
  <c r="AW68" i="23"/>
  <c r="AU69" i="23"/>
  <c r="BE76" i="23"/>
  <c r="AE56" i="23"/>
  <c r="AK76" i="23"/>
  <c r="AQ54" i="23"/>
  <c r="AQ242" i="21"/>
  <c r="BA71" i="23"/>
  <c r="AE73" i="23"/>
  <c r="AR74" i="23"/>
  <c r="AH73" i="23"/>
  <c r="BE54" i="23"/>
  <c r="AR65" i="23"/>
  <c r="AA54" i="23"/>
  <c r="AN131" i="22"/>
  <c r="AY82" i="22"/>
  <c r="BJ49" i="23"/>
  <c r="BF65" i="23"/>
  <c r="AZ81" i="22"/>
  <c r="AM81" i="22"/>
  <c r="AY132" i="22"/>
  <c r="AB65" i="23"/>
  <c r="AS110" i="23"/>
  <c r="AN198" i="22"/>
  <c r="AW48" i="23"/>
  <c r="BD222" i="21"/>
  <c r="BE302" i="21" s="1"/>
  <c r="BI45" i="23"/>
  <c r="AA85" i="22"/>
  <c r="BO83" i="22"/>
  <c r="AA136" i="22"/>
  <c r="BA196" i="22"/>
  <c r="BL113" i="22"/>
  <c r="AA57" i="23"/>
  <c r="BI92" i="22"/>
  <c r="BG131" i="22"/>
  <c r="AC81" i="22"/>
  <c r="BD290" i="21"/>
  <c r="BD90" i="22"/>
  <c r="AZ132" i="22"/>
  <c r="BL81" i="22"/>
  <c r="AQ45" i="23"/>
  <c r="AC292" i="21"/>
  <c r="Z199" i="22"/>
  <c r="BI115" i="22"/>
  <c r="AY84" i="22"/>
  <c r="BO132" i="22"/>
  <c r="AE85" i="22"/>
  <c r="AY55" i="23"/>
  <c r="AE47" i="23"/>
  <c r="AA108" i="23"/>
  <c r="BN48" i="23"/>
  <c r="AW64" i="23"/>
  <c r="BN64" i="23"/>
  <c r="AV131" i="22"/>
  <c r="AX222" i="21"/>
  <c r="AX259" i="21" s="1"/>
  <c r="AS198" i="22"/>
  <c r="AX113" i="22"/>
  <c r="BI117" i="22"/>
  <c r="BF49" i="23"/>
  <c r="AU49" i="23"/>
  <c r="AX47" i="23"/>
  <c r="AW49" i="23"/>
  <c r="BJ64" i="23"/>
  <c r="BC64" i="23"/>
  <c r="BM201" i="22"/>
  <c r="AS81" i="22"/>
  <c r="BN132" i="22"/>
  <c r="AK83" i="22"/>
  <c r="BM65" i="23"/>
  <c r="AS46" i="23"/>
  <c r="BM55" i="23"/>
  <c r="BE173" i="21"/>
  <c r="BA120" i="21"/>
  <c r="BO295" i="21"/>
  <c r="AZ290" i="21"/>
  <c r="AR289" i="21"/>
  <c r="BC246" i="21"/>
  <c r="AG252" i="21"/>
  <c r="AD247" i="21"/>
  <c r="AR245" i="21"/>
  <c r="AX249" i="21"/>
  <c r="AL253" i="21"/>
  <c r="AN252" i="21"/>
  <c r="AY245" i="21"/>
  <c r="AL250" i="21"/>
  <c r="AC249" i="21"/>
  <c r="BM249" i="21"/>
  <c r="AJ253" i="21"/>
  <c r="AP249" i="21"/>
  <c r="AS249" i="21"/>
  <c r="AC250" i="21"/>
  <c r="BB247" i="21"/>
  <c r="AV247" i="21"/>
  <c r="AV248" i="21"/>
  <c r="AO245" i="21"/>
  <c r="BF252" i="21"/>
  <c r="AI245" i="21"/>
  <c r="AL245" i="21"/>
  <c r="BG251" i="21"/>
  <c r="AP252" i="21"/>
  <c r="AU247" i="21"/>
  <c r="AS248" i="21"/>
  <c r="BL245" i="21"/>
  <c r="BA246" i="21"/>
  <c r="AP246" i="21"/>
  <c r="AX136" i="22"/>
  <c r="AC142" i="22"/>
  <c r="BI135" i="22"/>
  <c r="BF143" i="22"/>
  <c r="AQ142" i="22"/>
  <c r="AM142" i="22"/>
  <c r="AG143" i="22"/>
  <c r="BI137" i="22"/>
  <c r="AE138" i="22"/>
  <c r="BF135" i="22"/>
  <c r="AS136" i="22"/>
  <c r="AM138" i="22"/>
  <c r="AF140" i="22"/>
  <c r="BG143" i="22"/>
  <c r="BC135" i="22"/>
  <c r="AU138" i="22"/>
  <c r="AT143" i="22"/>
  <c r="AI136" i="22"/>
  <c r="BF138" i="22"/>
  <c r="AB136" i="22"/>
  <c r="AN141" i="22"/>
  <c r="AD136" i="22"/>
  <c r="AD138" i="22"/>
  <c r="AU140" i="22"/>
  <c r="AW135" i="22"/>
  <c r="AU136" i="22"/>
  <c r="BK141" i="22"/>
  <c r="AT135" i="22"/>
  <c r="BE139" i="22"/>
  <c r="BA138" i="22"/>
  <c r="AB142" i="22"/>
  <c r="AM140" i="22"/>
  <c r="AH141" i="22"/>
  <c r="BF141" i="22"/>
  <c r="AX142" i="22"/>
  <c r="BI141" i="22"/>
  <c r="BF140" i="22"/>
  <c r="BI143" i="22"/>
  <c r="BH139" i="22"/>
  <c r="AA138" i="22"/>
  <c r="AN138" i="22"/>
  <c r="BI140" i="22"/>
  <c r="BL140" i="22"/>
  <c r="BG137" i="22"/>
  <c r="AL139" i="22"/>
  <c r="AV139" i="22"/>
  <c r="AL137" i="22"/>
  <c r="AI138" i="22"/>
  <c r="BA137" i="22"/>
  <c r="AJ140" i="22"/>
  <c r="AU139" i="22"/>
  <c r="AU135" i="22"/>
  <c r="AV140" i="22"/>
  <c r="BO135" i="22"/>
  <c r="BO140" i="22"/>
  <c r="BA143" i="22"/>
  <c r="BH142" i="22"/>
  <c r="AV141" i="22"/>
  <c r="AZ142" i="22"/>
  <c r="BL141" i="22"/>
  <c r="AQ135" i="22"/>
  <c r="BD141" i="22"/>
  <c r="AY136" i="22"/>
  <c r="AE132" i="22"/>
  <c r="AE133" i="22" s="1"/>
  <c r="AB131" i="22"/>
  <c r="AS132" i="22"/>
  <c r="AP132" i="22"/>
  <c r="AG223" i="21"/>
  <c r="AG303" i="21" s="1"/>
  <c r="AJ287" i="21"/>
  <c r="AH222" i="21"/>
  <c r="AH259" i="21" s="1"/>
  <c r="AJ132" i="22"/>
  <c r="AX131" i="22"/>
  <c r="BA131" i="22"/>
  <c r="BD131" i="22"/>
  <c r="AR168" i="21"/>
  <c r="AW162" i="21"/>
  <c r="AF131" i="22"/>
  <c r="AF146" i="22" s="1"/>
  <c r="AX132" i="22"/>
  <c r="AP82" i="22"/>
  <c r="AI188" i="21"/>
  <c r="AM194" i="21"/>
  <c r="AD182" i="21"/>
  <c r="AJ200" i="21"/>
  <c r="AN183" i="21"/>
  <c r="AC188" i="21"/>
  <c r="AN296" i="21"/>
  <c r="AK82" i="22"/>
  <c r="BH182" i="21"/>
  <c r="AH168" i="21"/>
  <c r="AI183" i="21"/>
  <c r="AV291" i="21"/>
  <c r="BM100" i="22"/>
  <c r="AM84" i="22"/>
  <c r="BK100" i="22"/>
  <c r="AG177" i="21"/>
  <c r="AD168" i="21"/>
  <c r="AH99" i="22"/>
  <c r="AI95" i="22"/>
  <c r="AA192" i="21"/>
  <c r="AV92" i="22"/>
  <c r="AA185" i="21"/>
  <c r="BJ200" i="21"/>
  <c r="AV188" i="21"/>
  <c r="AJ183" i="21"/>
  <c r="AD170" i="21"/>
  <c r="BB173" i="21"/>
  <c r="BH98" i="22"/>
  <c r="AV167" i="21"/>
  <c r="AO200" i="21"/>
  <c r="BE162" i="21"/>
  <c r="BD82" i="22"/>
  <c r="AW100" i="22"/>
  <c r="AK185" i="21"/>
  <c r="AJ85" i="22"/>
  <c r="AD100" i="22"/>
  <c r="AS195" i="21"/>
  <c r="BB196" i="21"/>
  <c r="BK85" i="22"/>
  <c r="BL175" i="21"/>
  <c r="BE192" i="21"/>
  <c r="AG199" i="21"/>
  <c r="AI169" i="21"/>
  <c r="AX181" i="21"/>
  <c r="AC184" i="21"/>
  <c r="AF291" i="21"/>
  <c r="BC89" i="22"/>
  <c r="AD88" i="22"/>
  <c r="AG88" i="22"/>
  <c r="BG95" i="22"/>
  <c r="AK173" i="21"/>
  <c r="AK292" i="21"/>
  <c r="AT196" i="21"/>
  <c r="AX189" i="21"/>
  <c r="AH169" i="21"/>
  <c r="AJ173" i="21"/>
  <c r="AB96" i="22"/>
  <c r="AK187" i="21"/>
  <c r="AJ176" i="21"/>
  <c r="AY292" i="21"/>
  <c r="BL85" i="22"/>
  <c r="AK97" i="22"/>
  <c r="AD193" i="21"/>
  <c r="AI90" i="22"/>
  <c r="BM196" i="21"/>
  <c r="AR194" i="21"/>
  <c r="AF197" i="21"/>
  <c r="AK84" i="22"/>
  <c r="AE88" i="22"/>
  <c r="AB173" i="21"/>
  <c r="BN98" i="22"/>
  <c r="AE95" i="22"/>
  <c r="AD161" i="21"/>
  <c r="AR85" i="22"/>
  <c r="BA97" i="22"/>
  <c r="AC195" i="21"/>
  <c r="BC163" i="21"/>
  <c r="AD200" i="21"/>
  <c r="BN184" i="21"/>
  <c r="AG175" i="21"/>
  <c r="AP184" i="21"/>
  <c r="AF161" i="21"/>
  <c r="AH181" i="21"/>
  <c r="AD183" i="21"/>
  <c r="BH82" i="22"/>
  <c r="AV85" i="22"/>
  <c r="BC293" i="21"/>
  <c r="BM193" i="21"/>
  <c r="BI186" i="21"/>
  <c r="BE97" i="22"/>
  <c r="AQ84" i="22"/>
  <c r="AZ174" i="21"/>
  <c r="BC181" i="21"/>
  <c r="BK83" i="22"/>
  <c r="AT181" i="21"/>
  <c r="AC89" i="22"/>
  <c r="BG195" i="21"/>
  <c r="AZ173" i="21"/>
  <c r="AB197" i="21"/>
  <c r="AK174" i="21"/>
  <c r="AR177" i="21"/>
  <c r="AX184" i="21"/>
  <c r="BL193" i="21"/>
  <c r="AO96" i="22"/>
  <c r="BA178" i="21"/>
  <c r="AN168" i="21"/>
  <c r="AL196" i="21"/>
  <c r="AF99" i="22"/>
  <c r="BB160" i="21"/>
  <c r="BI88" i="22"/>
  <c r="AC193" i="21"/>
  <c r="AN95" i="22"/>
  <c r="AD89" i="22"/>
  <c r="AJ88" i="22"/>
  <c r="AZ192" i="21"/>
  <c r="AO167" i="21"/>
  <c r="BN169" i="21"/>
  <c r="BF178" i="21"/>
  <c r="BA166" i="21"/>
  <c r="BB96" i="22"/>
  <c r="AW185" i="21"/>
  <c r="BI174" i="21"/>
  <c r="BN294" i="21"/>
  <c r="AW182" i="21"/>
  <c r="AJ195" i="21"/>
  <c r="AL90" i="22"/>
  <c r="BE178" i="21"/>
  <c r="BL186" i="21"/>
  <c r="BB182" i="21"/>
  <c r="AZ178" i="21"/>
  <c r="BO186" i="21"/>
  <c r="AX192" i="21"/>
  <c r="AC197" i="21"/>
  <c r="BI99" i="22"/>
  <c r="AT185" i="21"/>
  <c r="BO175" i="21"/>
  <c r="AQ187" i="21"/>
  <c r="AQ99" i="22"/>
  <c r="AB177" i="21"/>
  <c r="BF181" i="21"/>
  <c r="AR173" i="21"/>
  <c r="AP185" i="21"/>
  <c r="AO181" i="21"/>
  <c r="BG188" i="21"/>
  <c r="BG193" i="21"/>
  <c r="BG185" i="21"/>
  <c r="BC184" i="21"/>
  <c r="BD183" i="21"/>
  <c r="AO92" i="22"/>
  <c r="AU174" i="21"/>
  <c r="BJ186" i="21"/>
  <c r="AK200" i="21"/>
  <c r="AI98" i="22"/>
  <c r="BC98" i="22"/>
  <c r="AN199" i="21"/>
  <c r="BB194" i="21"/>
  <c r="AR182" i="21"/>
  <c r="AL178" i="21"/>
  <c r="BI189" i="21"/>
  <c r="BI100" i="22"/>
  <c r="BK88" i="22"/>
  <c r="BB91" i="22"/>
  <c r="AE99" i="22"/>
  <c r="BD195" i="21"/>
  <c r="AC95" i="22"/>
  <c r="AS193" i="21"/>
  <c r="BL100" i="22"/>
  <c r="AG91" i="22"/>
  <c r="AS200" i="21"/>
  <c r="AH192" i="21"/>
  <c r="AZ166" i="21"/>
  <c r="BD97" i="22"/>
  <c r="BN95" i="22"/>
  <c r="AV189" i="21"/>
  <c r="BH100" i="22"/>
  <c r="AK198" i="21"/>
  <c r="BD167" i="21"/>
  <c r="AN197" i="21"/>
  <c r="AR196" i="21"/>
  <c r="AR198" i="21"/>
  <c r="AN88" i="22"/>
  <c r="BJ96" i="22"/>
  <c r="BD177" i="21"/>
  <c r="AS185" i="21"/>
  <c r="AN194" i="21"/>
  <c r="BM160" i="21"/>
  <c r="AV96" i="22"/>
  <c r="BG92" i="22"/>
  <c r="AD181" i="21"/>
  <c r="BI89" i="22"/>
  <c r="AB92" i="22"/>
  <c r="AU184" i="21"/>
  <c r="BE185" i="21"/>
  <c r="AU100" i="22"/>
  <c r="BL176" i="21"/>
  <c r="AS100" i="22"/>
  <c r="AQ96" i="22"/>
  <c r="AT176" i="21"/>
  <c r="AM96" i="22"/>
  <c r="AP182" i="21"/>
  <c r="AN295" i="21"/>
  <c r="AB185" i="21"/>
  <c r="AP183" i="21"/>
  <c r="BB195" i="21"/>
  <c r="BO166" i="21"/>
  <c r="BH196" i="21"/>
  <c r="AF92" i="22"/>
  <c r="BE96" i="22"/>
  <c r="AL189" i="21"/>
  <c r="BO197" i="21"/>
  <c r="BJ195" i="21"/>
  <c r="AP166" i="21"/>
  <c r="AL99" i="22"/>
  <c r="AQ91" i="22"/>
  <c r="AQ170" i="21"/>
  <c r="AY193" i="21"/>
  <c r="BD120" i="21"/>
  <c r="BO127" i="21"/>
  <c r="AT296" i="21"/>
  <c r="BO187" i="21"/>
  <c r="BN293" i="21"/>
  <c r="BO160" i="21"/>
  <c r="AG292" i="21"/>
  <c r="BA289" i="21"/>
  <c r="AP162" i="21"/>
  <c r="AS135" i="21"/>
  <c r="BH296" i="21"/>
  <c r="BE135" i="21"/>
  <c r="BO135" i="21"/>
  <c r="AY120" i="21"/>
  <c r="BD163" i="21"/>
  <c r="AP146" i="21"/>
  <c r="AS289" i="21"/>
  <c r="AH297" i="21"/>
  <c r="AS206" i="21"/>
  <c r="BG296" i="21"/>
  <c r="AR120" i="21"/>
  <c r="AP294" i="21"/>
  <c r="AY206" i="21"/>
  <c r="BH223" i="21"/>
  <c r="AY222" i="21"/>
  <c r="AS297" i="21"/>
  <c r="AW146" i="21"/>
  <c r="BF146" i="21"/>
  <c r="AO127" i="21"/>
  <c r="AA207" i="21"/>
  <c r="AJ222" i="21"/>
  <c r="AZ289" i="21"/>
  <c r="AZ127" i="21"/>
  <c r="AB238" i="21"/>
  <c r="AD219" i="21"/>
  <c r="AB235" i="21"/>
  <c r="AH296" i="21"/>
  <c r="AY207" i="21"/>
  <c r="AM223" i="21"/>
  <c r="AK206" i="21"/>
  <c r="AK222" i="21"/>
  <c r="BL207" i="21"/>
  <c r="AG219" i="21"/>
  <c r="BN207" i="21"/>
  <c r="BE223" i="21"/>
  <c r="AX207" i="21"/>
  <c r="AD175" i="21"/>
  <c r="BI135" i="21"/>
  <c r="AG226" i="21"/>
  <c r="AJ175" i="21"/>
  <c r="AV162" i="21"/>
  <c r="AM289" i="21"/>
  <c r="AR146" i="21"/>
  <c r="AQ161" i="21"/>
  <c r="AK135" i="21"/>
  <c r="AJ294" i="21"/>
  <c r="AC293" i="21"/>
  <c r="BM207" i="21"/>
  <c r="AM291" i="21"/>
  <c r="AC175" i="21"/>
  <c r="BF175" i="21"/>
  <c r="AU163" i="21"/>
  <c r="BI292" i="21"/>
  <c r="AD135" i="21"/>
  <c r="AA199" i="21"/>
  <c r="AS287" i="21"/>
  <c r="AW292" i="21"/>
  <c r="AM170" i="21"/>
  <c r="AQ290" i="21"/>
  <c r="AB127" i="21"/>
  <c r="AN222" i="21"/>
  <c r="BF223" i="21"/>
  <c r="AB163" i="21"/>
  <c r="BK294" i="21"/>
  <c r="AP292" i="21"/>
  <c r="AZ241" i="21"/>
  <c r="AR187" i="21"/>
  <c r="BO292" i="21"/>
  <c r="BC168" i="21"/>
  <c r="AM206" i="21"/>
  <c r="AA194" i="21"/>
  <c r="BK287" i="21"/>
  <c r="BC173" i="21"/>
  <c r="AW295" i="21"/>
  <c r="AA195" i="21"/>
  <c r="AB289" i="21"/>
  <c r="BM223" i="21"/>
  <c r="AK161" i="21"/>
  <c r="BL287" i="21"/>
  <c r="AA196" i="21"/>
  <c r="AE163" i="21"/>
  <c r="AW161" i="21"/>
  <c r="BF162" i="21"/>
  <c r="BM175" i="21"/>
  <c r="AX287" i="21"/>
  <c r="AI175" i="21"/>
  <c r="BC187" i="21"/>
  <c r="BC296" i="21"/>
  <c r="AV206" i="21"/>
  <c r="BK220" i="21"/>
  <c r="BC259" i="21"/>
  <c r="AU260" i="21"/>
  <c r="AW222" i="21"/>
  <c r="BD295" i="21"/>
  <c r="BK259" i="21"/>
  <c r="BC220" i="21"/>
  <c r="AU303" i="21"/>
  <c r="AF289" i="21"/>
  <c r="AP175" i="21"/>
  <c r="BC175" i="21"/>
  <c r="AM166" i="21"/>
  <c r="AY293" i="21"/>
  <c r="BK303" i="21"/>
  <c r="BK260" i="21"/>
  <c r="BO206" i="21"/>
  <c r="BI175" i="21"/>
  <c r="BC287" i="21"/>
  <c r="BA74" i="23"/>
  <c r="AQ68" i="23"/>
  <c r="AN71" i="23"/>
  <c r="BE68" i="23"/>
  <c r="BB68" i="23"/>
  <c r="BB73" i="23"/>
  <c r="AX54" i="23"/>
  <c r="BL68" i="23"/>
  <c r="BI49" i="23"/>
  <c r="AZ68" i="23"/>
  <c r="AX48" i="23"/>
  <c r="AT70" i="23"/>
  <c r="BL76" i="23"/>
  <c r="BH71" i="23"/>
  <c r="AH53" i="23"/>
  <c r="AB56" i="23"/>
  <c r="AF69" i="23"/>
  <c r="BN74" i="23"/>
  <c r="AR72" i="23"/>
  <c r="AS109" i="22"/>
  <c r="BI64" i="23"/>
  <c r="AN45" i="23"/>
  <c r="AA99" i="22"/>
  <c r="AS140" i="22"/>
  <c r="AT139" i="22"/>
  <c r="AB140" i="22"/>
  <c r="AG138" i="22"/>
  <c r="AC143" i="22"/>
  <c r="AE135" i="22"/>
  <c r="AH143" i="22"/>
  <c r="AX246" i="21"/>
  <c r="AQ252" i="21"/>
  <c r="BF245" i="21"/>
  <c r="BC245" i="21"/>
  <c r="AI246" i="21"/>
  <c r="AN251" i="21"/>
  <c r="AU250" i="21"/>
  <c r="AB252" i="21"/>
  <c r="AH251" i="21"/>
  <c r="BI253" i="21"/>
  <c r="BI250" i="21"/>
  <c r="BG247" i="21"/>
  <c r="BA247" i="21"/>
  <c r="AV250" i="21"/>
  <c r="BH252" i="21"/>
  <c r="AY246" i="21"/>
  <c r="BE131" i="22"/>
  <c r="BA223" i="21"/>
  <c r="AP160" i="21"/>
  <c r="BO82" i="22"/>
  <c r="AF85" i="22"/>
  <c r="AC189" i="21"/>
  <c r="BK178" i="21"/>
  <c r="AH177" i="21"/>
  <c r="AC98" i="22"/>
  <c r="BH176" i="21"/>
  <c r="AF97" i="22"/>
  <c r="BD160" i="21"/>
  <c r="AD178" i="21"/>
  <c r="BC99" i="22"/>
  <c r="AB88" i="22"/>
  <c r="AI194" i="21"/>
  <c r="BN181" i="21"/>
  <c r="BC167" i="21"/>
  <c r="AD166" i="21"/>
  <c r="BG173" i="21"/>
  <c r="AJ99" i="22"/>
  <c r="AI184" i="21"/>
  <c r="AB200" i="21"/>
  <c r="BH84" i="22"/>
  <c r="AJ198" i="21"/>
  <c r="AL85" i="22"/>
  <c r="AC186" i="21"/>
  <c r="AU185" i="21"/>
  <c r="AJ187" i="21"/>
  <c r="AV163" i="21"/>
  <c r="AH183" i="21"/>
  <c r="BE175" i="21"/>
  <c r="AN91" i="22"/>
  <c r="BJ181" i="21"/>
  <c r="BE89" i="22"/>
  <c r="AD195" i="21"/>
  <c r="BH222" i="21"/>
  <c r="BI302" i="21" s="1"/>
  <c r="AQ49" i="23"/>
  <c r="AM48" i="23"/>
  <c r="AI71" i="23"/>
  <c r="BE55" i="23"/>
  <c r="BG57" i="23"/>
  <c r="AW76" i="23"/>
  <c r="AZ53" i="23"/>
  <c r="AW55" i="23"/>
  <c r="BD47" i="23"/>
  <c r="AQ72" i="23"/>
  <c r="BA72" i="23"/>
  <c r="AC73" i="23"/>
  <c r="AG74" i="23"/>
  <c r="AC56" i="23"/>
  <c r="AV74" i="23"/>
  <c r="AZ75" i="23"/>
  <c r="BG68" i="23"/>
  <c r="BB53" i="23"/>
  <c r="AF55" i="23"/>
  <c r="BD74" i="23"/>
  <c r="BC75" i="23"/>
  <c r="AO53" i="23"/>
  <c r="AT57" i="23"/>
  <c r="BI73" i="23"/>
  <c r="AZ70" i="23"/>
  <c r="AT75" i="23"/>
  <c r="AF71" i="23"/>
  <c r="AU74" i="23"/>
  <c r="AH54" i="23"/>
  <c r="AL73" i="23"/>
  <c r="BM72" i="23"/>
  <c r="AG73" i="23"/>
  <c r="AY57" i="23"/>
  <c r="AW57" i="23"/>
  <c r="AI54" i="23"/>
  <c r="BB58" i="23"/>
  <c r="AU70" i="23"/>
  <c r="AZ47" i="23"/>
  <c r="BA69" i="23"/>
  <c r="BG69" i="23"/>
  <c r="AH58" i="23"/>
  <c r="AG72" i="23"/>
  <c r="AB71" i="23"/>
  <c r="AM46" i="23"/>
  <c r="AJ46" i="23"/>
  <c r="AI64" i="23"/>
  <c r="BI76" i="23"/>
  <c r="AH72" i="23"/>
  <c r="AG75" i="23"/>
  <c r="AO72" i="23"/>
  <c r="AF72" i="23"/>
  <c r="BE56" i="23"/>
  <c r="BC58" i="23"/>
  <c r="AB70" i="23"/>
  <c r="BG55" i="23"/>
  <c r="AG65" i="23"/>
  <c r="AG66" i="23" s="1"/>
  <c r="AB53" i="23"/>
  <c r="AM75" i="23"/>
  <c r="BB55" i="23"/>
  <c r="AR49" i="23"/>
  <c r="AH75" i="23"/>
  <c r="AQ74" i="23"/>
  <c r="BM68" i="23"/>
  <c r="AV76" i="23"/>
  <c r="BK55" i="23"/>
  <c r="AY54" i="23"/>
  <c r="AV56" i="23"/>
  <c r="BJ71" i="23"/>
  <c r="AC57" i="23"/>
  <c r="AN49" i="23"/>
  <c r="AO46" i="23"/>
  <c r="AP68" i="23"/>
  <c r="BL48" i="23"/>
  <c r="AN74" i="23"/>
  <c r="AX70" i="23"/>
  <c r="AB48" i="23"/>
  <c r="AY49" i="23"/>
  <c r="AP53" i="23"/>
  <c r="AH47" i="23"/>
  <c r="AV54" i="23"/>
  <c r="BN72" i="23"/>
  <c r="BK65" i="23"/>
  <c r="BK54" i="23"/>
  <c r="AH68" i="23"/>
  <c r="AB75" i="23"/>
  <c r="AS70" i="23"/>
  <c r="BH49" i="23"/>
  <c r="BN69" i="23"/>
  <c r="AR58" i="23"/>
  <c r="AT206" i="21"/>
  <c r="AL81" i="22"/>
  <c r="AN64" i="23"/>
  <c r="BO55" i="23"/>
  <c r="AY46" i="23"/>
  <c r="AS84" i="22"/>
  <c r="AR97" i="22"/>
  <c r="AZ45" i="23"/>
  <c r="AM45" i="23"/>
  <c r="AY65" i="23"/>
  <c r="AP83" i="22"/>
  <c r="BO108" i="22"/>
  <c r="AN111" i="23"/>
  <c r="AG84" i="22"/>
  <c r="BD64" i="23"/>
  <c r="AA49" i="23"/>
  <c r="BO47" i="23"/>
  <c r="AA69" i="23"/>
  <c r="BA109" i="23"/>
  <c r="BC149" i="22"/>
  <c r="AP81" i="22"/>
  <c r="BE95" i="22"/>
  <c r="BG64" i="23"/>
  <c r="AC45" i="23"/>
  <c r="BE47" i="23"/>
  <c r="BM131" i="22"/>
  <c r="AZ65" i="23"/>
  <c r="BL45" i="23"/>
  <c r="BA85" i="22"/>
  <c r="AB55" i="23"/>
  <c r="Z112" i="23"/>
  <c r="AA90" i="22"/>
  <c r="AY48" i="23"/>
  <c r="BO65" i="23"/>
  <c r="AE49" i="23"/>
  <c r="AA141" i="22"/>
  <c r="BI132" i="22"/>
  <c r="AY196" i="22"/>
  <c r="AY150" i="22"/>
  <c r="AW132" i="22"/>
  <c r="BD81" i="22"/>
  <c r="AU132" i="22"/>
  <c r="AV64" i="23"/>
  <c r="AX64" i="23"/>
  <c r="AS111" i="23"/>
  <c r="AU195" i="22"/>
  <c r="AY95" i="22"/>
  <c r="AC85" i="22"/>
  <c r="AL131" i="22"/>
  <c r="AK85" i="22"/>
  <c r="AJ83" i="22"/>
  <c r="AY81" i="22"/>
  <c r="BM92" i="22"/>
  <c r="BM114" i="23"/>
  <c r="AS45" i="23"/>
  <c r="BN65" i="23"/>
  <c r="AK47" i="23"/>
  <c r="AB83" i="22"/>
  <c r="BL168" i="21"/>
  <c r="AO222" i="21"/>
  <c r="BN187" i="21"/>
  <c r="BO182" i="21"/>
  <c r="BM206" i="21"/>
  <c r="AH291" i="21"/>
  <c r="AG142" i="22"/>
  <c r="AD137" i="22"/>
  <c r="AR135" i="22"/>
  <c r="AX139" i="22"/>
  <c r="AL143" i="22"/>
  <c r="AN142" i="22"/>
  <c r="AY135" i="22"/>
  <c r="AL140" i="22"/>
  <c r="AC139" i="22"/>
  <c r="BM139" i="22"/>
  <c r="AJ143" i="22"/>
  <c r="AP139" i="22"/>
  <c r="AS139" i="22"/>
  <c r="AC140" i="22"/>
  <c r="BB137" i="22"/>
  <c r="AV137" i="22"/>
  <c r="AV138" i="22"/>
  <c r="AO135" i="22"/>
  <c r="BF142" i="22"/>
  <c r="AI135" i="22"/>
  <c r="AL135" i="22"/>
  <c r="BG141" i="22"/>
  <c r="AP142" i="22"/>
  <c r="AU137" i="22"/>
  <c r="AS138" i="22"/>
  <c r="BL135" i="22"/>
  <c r="BA136" i="22"/>
  <c r="AP136" i="22"/>
  <c r="AE249" i="21"/>
  <c r="AQ246" i="21"/>
  <c r="AH249" i="21"/>
  <c r="BL253" i="21"/>
  <c r="AV252" i="21"/>
  <c r="BK253" i="21"/>
  <c r="AY251" i="21"/>
  <c r="AN253" i="21"/>
  <c r="AQ251" i="21"/>
  <c r="BJ245" i="21"/>
  <c r="BN250" i="21"/>
  <c r="AO247" i="21"/>
  <c r="AZ245" i="21"/>
  <c r="BH245" i="21"/>
  <c r="AO248" i="21"/>
  <c r="AC248" i="21"/>
  <c r="AP245" i="21"/>
  <c r="AN250" i="21"/>
  <c r="AP253" i="21"/>
  <c r="AL252" i="21"/>
  <c r="AX247" i="21"/>
  <c r="AN249" i="21"/>
  <c r="AY253" i="21"/>
  <c r="AM249" i="21"/>
  <c r="BG252" i="21"/>
  <c r="BJ252" i="21"/>
  <c r="AZ250" i="21"/>
  <c r="AG247" i="21"/>
  <c r="AO252" i="21"/>
  <c r="AL248" i="21"/>
  <c r="AR251" i="21"/>
  <c r="AH250" i="21"/>
  <c r="AR249" i="21"/>
  <c r="BC253" i="21"/>
  <c r="BM248" i="21"/>
  <c r="BH251" i="21"/>
  <c r="AE250" i="21"/>
  <c r="BG249" i="21"/>
  <c r="BD252" i="21"/>
  <c r="AW250" i="21"/>
  <c r="BB251" i="21"/>
  <c r="BC251" i="21"/>
  <c r="AF247" i="21"/>
  <c r="AK251" i="21"/>
  <c r="BI252" i="21"/>
  <c r="AO250" i="21"/>
  <c r="BO253" i="21"/>
  <c r="AD245" i="21"/>
  <c r="AA250" i="21"/>
  <c r="AW253" i="21"/>
  <c r="AG246" i="21"/>
  <c r="AR250" i="21"/>
  <c r="AO246" i="21"/>
  <c r="BH247" i="21"/>
  <c r="AO251" i="21"/>
  <c r="BE247" i="21"/>
  <c r="AI250" i="21"/>
  <c r="BA252" i="21"/>
  <c r="BG245" i="21"/>
  <c r="AK252" i="21"/>
  <c r="BC252" i="21"/>
  <c r="BE246" i="21"/>
  <c r="AE241" i="21"/>
  <c r="BL222" i="21"/>
  <c r="BM302" i="21" s="1"/>
  <c r="AR206" i="21"/>
  <c r="AG131" i="22"/>
  <c r="AI131" i="22"/>
  <c r="AH131" i="22"/>
  <c r="AC241" i="21"/>
  <c r="AH242" i="21"/>
  <c r="BJ242" i="21"/>
  <c r="AG242" i="21"/>
  <c r="BA161" i="21"/>
  <c r="BD242" i="21"/>
  <c r="BH289" i="21"/>
  <c r="AH160" i="21"/>
  <c r="AO197" i="21"/>
  <c r="BI200" i="21"/>
  <c r="BM161" i="21"/>
  <c r="BH188" i="21"/>
  <c r="BC166" i="21"/>
  <c r="AH90" i="22"/>
  <c r="AP170" i="21"/>
  <c r="AV84" i="22"/>
  <c r="AK170" i="21"/>
  <c r="AN195" i="21"/>
  <c r="AG176" i="21"/>
  <c r="AG99" i="22"/>
  <c r="AD90" i="22"/>
  <c r="BI197" i="21"/>
  <c r="AW186" i="21"/>
  <c r="BB291" i="21"/>
  <c r="AF183" i="21"/>
  <c r="AG161" i="21"/>
  <c r="AG187" i="21"/>
  <c r="AM183" i="21"/>
  <c r="AN200" i="21"/>
  <c r="AF181" i="21"/>
  <c r="AH200" i="21"/>
  <c r="AD92" i="22"/>
  <c r="BB95" i="22"/>
  <c r="BO177" i="21"/>
  <c r="AW170" i="21"/>
  <c r="AV89" i="22"/>
  <c r="AR162" i="21"/>
  <c r="BE84" i="22"/>
  <c r="BA186" i="21"/>
  <c r="BB183" i="21"/>
  <c r="AE182" i="21"/>
  <c r="AI160" i="21"/>
  <c r="AI291" i="21"/>
  <c r="BC192" i="21"/>
  <c r="BM197" i="21"/>
  <c r="BG169" i="21"/>
  <c r="AK182" i="21"/>
  <c r="BL97" i="22"/>
  <c r="BE160" i="21"/>
  <c r="BG194" i="21"/>
  <c r="AI91" i="22"/>
  <c r="BD291" i="21"/>
  <c r="AG178" i="21"/>
  <c r="AF84" i="22"/>
  <c r="BF173" i="21"/>
  <c r="BH293" i="21"/>
  <c r="AU176" i="21"/>
  <c r="AG198" i="21"/>
  <c r="AK95" i="22"/>
  <c r="AJ97" i="22"/>
  <c r="BA176" i="21"/>
  <c r="AZ160" i="21"/>
  <c r="AH91" i="22"/>
  <c r="AJ95" i="22"/>
  <c r="AY189" i="21"/>
  <c r="AJ98" i="22"/>
  <c r="AX97" i="22"/>
  <c r="AH197" i="21"/>
  <c r="BJ167" i="21"/>
  <c r="AB194" i="21"/>
  <c r="AY295" i="21"/>
  <c r="AG193" i="21"/>
  <c r="AZ193" i="21"/>
  <c r="AF198" i="21"/>
  <c r="AB95" i="22"/>
  <c r="BB175" i="21"/>
  <c r="AD83" i="22"/>
  <c r="AE189" i="21"/>
  <c r="AO195" i="21"/>
  <c r="BH167" i="21"/>
  <c r="BC85" i="22"/>
  <c r="BC162" i="21"/>
  <c r="AY176" i="21"/>
  <c r="AG97" i="22"/>
  <c r="AT160" i="21"/>
  <c r="AF83" i="22"/>
  <c r="BA162" i="21"/>
  <c r="AH170" i="21"/>
  <c r="AR186" i="21"/>
  <c r="AB162" i="21"/>
  <c r="AX293" i="21"/>
  <c r="BD85" i="22"/>
  <c r="AP173" i="21"/>
  <c r="BN188" i="21"/>
  <c r="AT161" i="21"/>
  <c r="AS169" i="21"/>
  <c r="AZ96" i="22"/>
  <c r="AJ192" i="21"/>
  <c r="BD176" i="21"/>
  <c r="AF196" i="21"/>
  <c r="BK167" i="21"/>
  <c r="AM199" i="21"/>
  <c r="AZ95" i="22"/>
  <c r="AY181" i="21"/>
  <c r="AK96" i="22"/>
  <c r="AR99" i="22"/>
  <c r="BE197" i="21"/>
  <c r="AZ177" i="21"/>
  <c r="AX195" i="21"/>
  <c r="BA100" i="22"/>
  <c r="AN90" i="22"/>
  <c r="AT194" i="21"/>
  <c r="BB82" i="22"/>
  <c r="BH181" i="21"/>
  <c r="AA184" i="21"/>
  <c r="BE182" i="21"/>
  <c r="AP291" i="21"/>
  <c r="BF200" i="21"/>
  <c r="BF177" i="21"/>
  <c r="BN193" i="21"/>
  <c r="AY166" i="21"/>
  <c r="AO89" i="22"/>
  <c r="BN91" i="22"/>
  <c r="BF100" i="22"/>
  <c r="BA88" i="22"/>
  <c r="BI169" i="21"/>
  <c r="BI96" i="22"/>
  <c r="BM90" i="22"/>
  <c r="AW199" i="21"/>
  <c r="BC169" i="21"/>
  <c r="BE100" i="22"/>
  <c r="AV195" i="21"/>
  <c r="AX177" i="21"/>
  <c r="AZ100" i="22"/>
  <c r="AT168" i="21"/>
  <c r="AV177" i="21"/>
  <c r="AP167" i="21"/>
  <c r="AX174" i="21"/>
  <c r="BM195" i="21"/>
  <c r="BE186" i="21"/>
  <c r="BC194" i="21"/>
  <c r="BO97" i="22"/>
  <c r="BA177" i="21"/>
  <c r="BG178" i="21"/>
  <c r="AB99" i="22"/>
  <c r="BO162" i="21"/>
  <c r="AR95" i="22"/>
  <c r="AX188" i="21"/>
  <c r="AQ176" i="21"/>
  <c r="AM192" i="21"/>
  <c r="AI170" i="21"/>
  <c r="AR185" i="21"/>
  <c r="AX183" i="21"/>
  <c r="AV168" i="21"/>
  <c r="AL182" i="21"/>
  <c r="AU96" i="22"/>
  <c r="AE196" i="21"/>
  <c r="AW196" i="21"/>
  <c r="AY196" i="21"/>
  <c r="AP176" i="21"/>
  <c r="AC200" i="21"/>
  <c r="AJ181" i="21"/>
  <c r="AL100" i="22"/>
  <c r="BE170" i="21"/>
  <c r="AR195" i="21"/>
  <c r="AW193" i="21"/>
  <c r="AZ186" i="21"/>
  <c r="AQ196" i="21"/>
  <c r="AQ197" i="21"/>
  <c r="BE196" i="21"/>
  <c r="AR181" i="21"/>
  <c r="AH173" i="21"/>
  <c r="AU168" i="21"/>
  <c r="BJ183" i="21"/>
  <c r="AZ88" i="22"/>
  <c r="AB199" i="21"/>
  <c r="AS184" i="21"/>
  <c r="AB168" i="21"/>
  <c r="BB167" i="21"/>
  <c r="BD89" i="22"/>
  <c r="AN192" i="21"/>
  <c r="AS168" i="21"/>
  <c r="AU169" i="21"/>
  <c r="AW168" i="21"/>
  <c r="BM166" i="21"/>
  <c r="BD99" i="22"/>
  <c r="AH198" i="21"/>
  <c r="AE169" i="21"/>
  <c r="BM82" i="22"/>
  <c r="BO178" i="21"/>
  <c r="BE161" i="21"/>
  <c r="AK199" i="21"/>
  <c r="AE176" i="21"/>
  <c r="BA184" i="21"/>
  <c r="AO177" i="21"/>
  <c r="BG197" i="21"/>
  <c r="BF166" i="21"/>
  <c r="BL98" i="22"/>
  <c r="AN167" i="21"/>
  <c r="AQ193" i="21"/>
  <c r="AH185" i="21"/>
  <c r="AT98" i="22"/>
  <c r="BJ197" i="21"/>
  <c r="BC196" i="21"/>
  <c r="AX199" i="21"/>
  <c r="AJ199" i="21"/>
  <c r="BO88" i="22"/>
  <c r="AT192" i="21"/>
  <c r="BF198" i="21"/>
  <c r="BE166" i="21"/>
  <c r="AF167" i="21"/>
  <c r="AP88" i="22"/>
  <c r="BF196" i="21"/>
  <c r="AR178" i="21"/>
  <c r="AQ92" i="22"/>
  <c r="BF296" i="21"/>
  <c r="AM293" i="21"/>
  <c r="BA241" i="21"/>
  <c r="AG290" i="21"/>
  <c r="AH206" i="21"/>
  <c r="AK293" i="21"/>
  <c r="BH146" i="21"/>
  <c r="BN296" i="21"/>
  <c r="AD294" i="21"/>
  <c r="AR291" i="21"/>
  <c r="AK146" i="21"/>
  <c r="AU297" i="21"/>
  <c r="AD162" i="21"/>
  <c r="AD238" i="21"/>
  <c r="BI294" i="21"/>
  <c r="BL296" i="21"/>
  <c r="BB290" i="21"/>
  <c r="AY294" i="21"/>
  <c r="AS296" i="21"/>
  <c r="AK296" i="21"/>
  <c r="AA146" i="21"/>
  <c r="AB295" i="21"/>
  <c r="BK135" i="21"/>
  <c r="AF127" i="21"/>
  <c r="AY223" i="21"/>
  <c r="AU120" i="21"/>
  <c r="AG294" i="21"/>
  <c r="BG146" i="21"/>
  <c r="AJ120" i="21"/>
  <c r="AS290" i="21"/>
  <c r="BK120" i="21"/>
  <c r="AA223" i="21"/>
  <c r="AL120" i="21"/>
  <c r="AS127" i="21"/>
  <c r="AT162" i="21"/>
  <c r="AV135" i="21"/>
  <c r="AC219" i="21"/>
  <c r="AV120" i="21"/>
  <c r="BC135" i="21"/>
  <c r="BO146" i="21"/>
  <c r="AZ120" i="21"/>
  <c r="AW127" i="21"/>
  <c r="AR297" i="21"/>
  <c r="AG146" i="21"/>
  <c r="AG207" i="21"/>
  <c r="AM297" i="21"/>
  <c r="BJ175" i="21"/>
  <c r="BG127" i="21"/>
  <c r="BJ207" i="21"/>
  <c r="AK223" i="21"/>
  <c r="AK127" i="21"/>
  <c r="AR127" i="21"/>
  <c r="BA207" i="21"/>
  <c r="AH187" i="21"/>
  <c r="AV207" i="21"/>
  <c r="BM127" i="21"/>
  <c r="AQ297" i="21"/>
  <c r="AH135" i="21"/>
  <c r="AI135" i="21"/>
  <c r="AC226" i="21"/>
  <c r="AZ207" i="21"/>
  <c r="AC127" i="21"/>
  <c r="AY135" i="21"/>
  <c r="BF163" i="21"/>
  <c r="AT293" i="21"/>
  <c r="BH175" i="21"/>
  <c r="BI160" i="21"/>
  <c r="AU173" i="21"/>
  <c r="AR222" i="21"/>
  <c r="AV175" i="21"/>
  <c r="AN297" i="21"/>
  <c r="AR161" i="21"/>
  <c r="AE296" i="21"/>
  <c r="AN241" i="21"/>
  <c r="BG287" i="21"/>
  <c r="AA293" i="21"/>
  <c r="AV292" i="21"/>
  <c r="AA175" i="21"/>
  <c r="AZ223" i="21"/>
  <c r="AS175" i="21"/>
  <c r="BN175" i="21"/>
  <c r="BD294" i="21"/>
  <c r="AA167" i="21"/>
  <c r="BJ241" i="21"/>
  <c r="BC127" i="21"/>
  <c r="AV187" i="21"/>
  <c r="AA200" i="21"/>
  <c r="AC160" i="21"/>
  <c r="BM222" i="21"/>
  <c r="AJ290" i="21"/>
  <c r="AA197" i="21"/>
  <c r="AD293" i="21"/>
  <c r="AM120" i="21"/>
  <c r="AZ163" i="21"/>
  <c r="AA291" i="21"/>
  <c r="AJ292" i="21"/>
  <c r="BB168" i="21"/>
  <c r="AU290" i="21"/>
  <c r="AA177" i="21"/>
  <c r="AI290" i="21"/>
  <c r="BJ289" i="21"/>
  <c r="AV161" i="21"/>
  <c r="BL302" i="21"/>
  <c r="BO260" i="21"/>
  <c r="BK302" i="21"/>
  <c r="BC303" i="21"/>
  <c r="AH57" i="23"/>
  <c r="AO65" i="23"/>
  <c r="AI76" i="23"/>
  <c r="BB56" i="23"/>
  <c r="AW71" i="23"/>
  <c r="BL47" i="23"/>
  <c r="AW70" i="23"/>
  <c r="AI49" i="23"/>
  <c r="BB64" i="23"/>
  <c r="AO115" i="22"/>
  <c r="AD65" i="23"/>
  <c r="AD66" i="23" s="1"/>
  <c r="AR47" i="23"/>
  <c r="AQ81" i="22"/>
  <c r="BK45" i="23"/>
  <c r="BN162" i="21"/>
  <c r="BN131" i="22"/>
  <c r="AK108" i="23"/>
  <c r="AW290" i="21"/>
  <c r="AB137" i="22"/>
  <c r="AE248" i="21"/>
  <c r="AW245" i="21"/>
  <c r="BI251" i="21"/>
  <c r="AU245" i="21"/>
  <c r="AV251" i="21"/>
  <c r="AC287" i="21"/>
  <c r="AD85" i="22"/>
  <c r="AG166" i="21"/>
  <c r="AD187" i="21"/>
  <c r="AS95" i="22"/>
  <c r="AL292" i="21"/>
  <c r="BE199" i="21"/>
  <c r="AU161" i="21"/>
  <c r="AU108" i="22" s="1"/>
  <c r="AN46" i="23"/>
  <c r="BI71" i="23"/>
  <c r="AE54" i="23"/>
  <c r="AS76" i="23"/>
  <c r="BO76" i="23"/>
  <c r="AG57" i="23"/>
  <c r="AT47" i="23"/>
  <c r="AW54" i="23"/>
  <c r="BK75" i="23"/>
  <c r="BF46" i="23"/>
  <c r="AF53" i="23"/>
  <c r="AJ68" i="23"/>
  <c r="BB74" i="23"/>
  <c r="AM53" i="23"/>
  <c r="AO69" i="23"/>
  <c r="AR76" i="23"/>
  <c r="BA76" i="23"/>
  <c r="BE70" i="23"/>
  <c r="AZ56" i="23"/>
  <c r="AH56" i="23"/>
  <c r="AQ55" i="23"/>
  <c r="AM74" i="23"/>
  <c r="AR48" i="23"/>
  <c r="AP48" i="23"/>
  <c r="AV58" i="23"/>
  <c r="AB73" i="23"/>
  <c r="BB70" i="23"/>
  <c r="BA46" i="23"/>
  <c r="AJ74" i="23"/>
  <c r="AC74" i="23"/>
  <c r="AS64" i="23"/>
  <c r="AJ49" i="23"/>
  <c r="AJ71" i="23"/>
  <c r="AS65" i="23"/>
  <c r="BG71" i="23"/>
  <c r="AJ54" i="23"/>
  <c r="BL54" i="23"/>
  <c r="AK58" i="23"/>
  <c r="AH55" i="23"/>
  <c r="AZ71" i="23"/>
  <c r="AW53" i="23"/>
  <c r="BH69" i="23"/>
  <c r="AZ72" i="23"/>
  <c r="AP69" i="23"/>
  <c r="AS47" i="23"/>
  <c r="BE64" i="23"/>
  <c r="BH73" i="23"/>
  <c r="AK48" i="23"/>
  <c r="AV73" i="23"/>
  <c r="AS53" i="23"/>
  <c r="AJ56" i="23"/>
  <c r="AX55" i="23"/>
  <c r="AK69" i="23"/>
  <c r="BD72" i="23"/>
  <c r="BM75" i="23"/>
  <c r="BO54" i="23"/>
  <c r="AM55" i="23"/>
  <c r="AC75" i="23"/>
  <c r="AT74" i="23"/>
  <c r="AK64" i="23"/>
  <c r="BC72" i="23"/>
  <c r="BC70" i="23"/>
  <c r="AX53" i="23"/>
  <c r="AG49" i="23"/>
  <c r="BI70" i="23"/>
  <c r="AH162" i="21"/>
  <c r="AH109" i="22" s="1"/>
  <c r="AC68" i="23"/>
  <c r="BC73" i="23"/>
  <c r="BM69" i="23"/>
  <c r="BJ54" i="23"/>
  <c r="AO68" i="23"/>
  <c r="BB71" i="23"/>
  <c r="AM56" i="23"/>
  <c r="AD49" i="23"/>
  <c r="AT46" i="23"/>
  <c r="BN70" i="23"/>
  <c r="AD74" i="23"/>
  <c r="BD70" i="23"/>
  <c r="AN72" i="23"/>
  <c r="AM72" i="23"/>
  <c r="AH65" i="23"/>
  <c r="BO58" i="23"/>
  <c r="AT242" i="21"/>
  <c r="BM47" i="23"/>
  <c r="AP46" i="23"/>
  <c r="AI58" i="23"/>
  <c r="BF70" i="23"/>
  <c r="BO46" i="23"/>
  <c r="AK57" i="23"/>
  <c r="BF69" i="23"/>
  <c r="BF73" i="23"/>
  <c r="AL161" i="21"/>
  <c r="AL108" i="22" s="1"/>
  <c r="AL45" i="23"/>
  <c r="BK84" i="22"/>
  <c r="AE82" i="22"/>
  <c r="AR201" i="22"/>
  <c r="BO291" i="21"/>
  <c r="AS48" i="23"/>
  <c r="AR55" i="23"/>
  <c r="BC95" i="22"/>
  <c r="AL82" i="22"/>
  <c r="AA91" i="22"/>
  <c r="AP47" i="23"/>
  <c r="BB108" i="22"/>
  <c r="AT203" i="22"/>
  <c r="AS97" i="22"/>
  <c r="AG48" i="23"/>
  <c r="BH81" i="22"/>
  <c r="BF84" i="22"/>
  <c r="BN85" i="22"/>
  <c r="BC82" i="22"/>
  <c r="BC82" i="23"/>
  <c r="AP45" i="23"/>
  <c r="AH84" i="22"/>
  <c r="BC136" i="22"/>
  <c r="BE53" i="23"/>
  <c r="AU131" i="22"/>
  <c r="BD193" i="22"/>
  <c r="AU81" i="22"/>
  <c r="BM64" i="23"/>
  <c r="AT132" i="22"/>
  <c r="BB85" i="22"/>
  <c r="BA49" i="23"/>
  <c r="BB287" i="21"/>
  <c r="AL196" i="22"/>
  <c r="AA139" i="22"/>
  <c r="BC97" i="22"/>
  <c r="AW83" i="22"/>
  <c r="AA74" i="23"/>
  <c r="BI65" i="23"/>
  <c r="AN84" i="22"/>
  <c r="AY109" i="23"/>
  <c r="AY83" i="23"/>
  <c r="AW65" i="23"/>
  <c r="BD45" i="23"/>
  <c r="AU65" i="23"/>
  <c r="AB198" i="22"/>
  <c r="BI199" i="22"/>
  <c r="AP203" i="22"/>
  <c r="AU108" i="23"/>
  <c r="AY53" i="23"/>
  <c r="AC49" i="23"/>
  <c r="AL64" i="23"/>
  <c r="AK49" i="23"/>
  <c r="AJ47" i="23"/>
  <c r="AY45" i="23"/>
  <c r="BO81" i="22"/>
  <c r="BM115" i="22"/>
  <c r="AV97" i="22"/>
  <c r="AQ131" i="22"/>
  <c r="AK81" i="22"/>
  <c r="AB47" i="23"/>
  <c r="BJ297" i="21"/>
  <c r="AL206" i="21"/>
  <c r="AA245" i="21"/>
  <c r="BO296" i="21"/>
  <c r="BM296" i="21"/>
  <c r="BB253" i="21"/>
  <c r="AZ253" i="21"/>
  <c r="AU252" i="21"/>
  <c r="AP247" i="21"/>
  <c r="AY252" i="21"/>
  <c r="AU251" i="21"/>
  <c r="BJ253" i="21"/>
  <c r="AJ248" i="21"/>
  <c r="AI247" i="21"/>
  <c r="AG250" i="21"/>
  <c r="BB250" i="21"/>
  <c r="BF249" i="21"/>
  <c r="BE248" i="21"/>
  <c r="AR247" i="21"/>
  <c r="AJ246" i="21"/>
  <c r="BE245" i="21"/>
  <c r="AE246" i="21"/>
  <c r="BL247" i="21"/>
  <c r="AX248" i="21"/>
  <c r="BB248" i="21"/>
  <c r="AE247" i="21"/>
  <c r="AF245" i="21"/>
  <c r="AX245" i="21"/>
  <c r="AW248" i="21"/>
  <c r="AE252" i="21"/>
  <c r="BO247" i="21"/>
  <c r="BH246" i="21"/>
  <c r="AZ249" i="21"/>
  <c r="AI252" i="21"/>
  <c r="AE139" i="22"/>
  <c r="AQ136" i="22"/>
  <c r="AH139" i="22"/>
  <c r="BL143" i="22"/>
  <c r="AV142" i="22"/>
  <c r="BK143" i="22"/>
  <c r="AY141" i="22"/>
  <c r="AN143" i="22"/>
  <c r="AQ141" i="22"/>
  <c r="BJ135" i="22"/>
  <c r="BN140" i="22"/>
  <c r="AO137" i="22"/>
  <c r="AZ135" i="22"/>
  <c r="BH135" i="22"/>
  <c r="AO138" i="22"/>
  <c r="AC138" i="22"/>
  <c r="AP135" i="22"/>
  <c r="AN140" i="22"/>
  <c r="AP143" i="22"/>
  <c r="AL142" i="22"/>
  <c r="AX137" i="22"/>
  <c r="AN139" i="22"/>
  <c r="AY143" i="22"/>
  <c r="AM139" i="22"/>
  <c r="BG142" i="22"/>
  <c r="BJ142" i="22"/>
  <c r="AZ140" i="22"/>
  <c r="AG137" i="22"/>
  <c r="AO142" i="22"/>
  <c r="AL138" i="22"/>
  <c r="AR141" i="22"/>
  <c r="AH140" i="22"/>
  <c r="AR139" i="22"/>
  <c r="BC143" i="22"/>
  <c r="BM138" i="22"/>
  <c r="BH141" i="22"/>
  <c r="AE140" i="22"/>
  <c r="BG139" i="22"/>
  <c r="BD142" i="22"/>
  <c r="AW140" i="22"/>
  <c r="BB141" i="22"/>
  <c r="BC141" i="22"/>
  <c r="AF137" i="22"/>
  <c r="AK141" i="22"/>
  <c r="BI142" i="22"/>
  <c r="AO140" i="22"/>
  <c r="BO143" i="22"/>
  <c r="AD135" i="22"/>
  <c r="AA140" i="22"/>
  <c r="AW143" i="22"/>
  <c r="AG136" i="22"/>
  <c r="AR140" i="22"/>
  <c r="AO136" i="22"/>
  <c r="BH137" i="22"/>
  <c r="AO141" i="22"/>
  <c r="BE137" i="22"/>
  <c r="AI140" i="22"/>
  <c r="BA142" i="22"/>
  <c r="BG135" i="22"/>
  <c r="AK142" i="22"/>
  <c r="BC142" i="22"/>
  <c r="BE136" i="22"/>
  <c r="AE131" i="22"/>
  <c r="AE146" i="22" s="1"/>
  <c r="BL131" i="22"/>
  <c r="AR131" i="22"/>
  <c r="BO131" i="22"/>
  <c r="BE242" i="21"/>
  <c r="AK287" i="21"/>
  <c r="AN242" i="21"/>
  <c r="AC131" i="22"/>
  <c r="AH132" i="22"/>
  <c r="BJ132" i="22"/>
  <c r="AG132" i="22"/>
  <c r="BD132" i="22"/>
  <c r="BI82" i="22"/>
  <c r="BO195" i="21"/>
  <c r="AH82" i="22"/>
  <c r="AG185" i="21"/>
  <c r="AD186" i="21"/>
  <c r="BA199" i="21"/>
  <c r="BM83" i="22"/>
  <c r="AT183" i="21"/>
  <c r="BC88" i="22"/>
  <c r="AQ163" i="21"/>
  <c r="AP92" i="22"/>
  <c r="AF195" i="21"/>
  <c r="AK92" i="22"/>
  <c r="AF168" i="21"/>
  <c r="AG98" i="22"/>
  <c r="AA162" i="21"/>
  <c r="AQ199" i="21"/>
  <c r="BG174" i="21"/>
  <c r="AX176" i="21"/>
  <c r="BB84" i="22"/>
  <c r="AE168" i="21"/>
  <c r="AG83" i="22"/>
  <c r="BI184" i="21"/>
  <c r="AD291" i="21"/>
  <c r="AM163" i="21"/>
  <c r="AC185" i="21"/>
  <c r="BH161" i="21"/>
  <c r="BG198" i="21"/>
  <c r="BF195" i="21"/>
  <c r="BO99" i="22"/>
  <c r="AW92" i="22"/>
  <c r="AW188" i="21"/>
  <c r="AR84" i="22"/>
  <c r="AY192" i="21"/>
  <c r="AT182" i="21"/>
  <c r="AA455" i="21"/>
  <c r="AE188" i="21"/>
  <c r="AI82" i="22"/>
  <c r="AI84" i="22"/>
  <c r="BG91" i="22"/>
  <c r="AR197" i="21"/>
  <c r="AV200" i="21"/>
  <c r="BE82" i="22"/>
  <c r="AI167" i="21"/>
  <c r="BD84" i="22"/>
  <c r="AG100" i="22"/>
  <c r="AR176" i="21"/>
  <c r="BF95" i="22"/>
  <c r="BI85" i="22"/>
  <c r="AU98" i="22"/>
  <c r="BL195" i="21"/>
  <c r="AI185" i="21"/>
  <c r="AF200" i="21"/>
  <c r="AU195" i="21"/>
  <c r="BA98" i="22"/>
  <c r="AZ82" i="22"/>
  <c r="AN186" i="21"/>
  <c r="AM160" i="21"/>
  <c r="BJ169" i="21"/>
  <c r="AB195" i="21"/>
  <c r="BG163" i="21"/>
  <c r="BK198" i="21"/>
  <c r="AE175" i="21"/>
  <c r="BJ89" i="22"/>
  <c r="AK195" i="21"/>
  <c r="AL166" i="21"/>
  <c r="AY195" i="21"/>
  <c r="AU188" i="21"/>
  <c r="BA183" i="21"/>
  <c r="BD193" i="21"/>
  <c r="AE181" i="21"/>
  <c r="BB97" i="22"/>
  <c r="BF192" i="21"/>
  <c r="BK184" i="21"/>
  <c r="BM291" i="21"/>
  <c r="BH89" i="22"/>
  <c r="AU183" i="21"/>
  <c r="BC84" i="22"/>
  <c r="AY98" i="22"/>
  <c r="AT82" i="22"/>
  <c r="AY161" i="21"/>
  <c r="BA84" i="22"/>
  <c r="AH92" i="22"/>
  <c r="BJ177" i="21"/>
  <c r="AB84" i="22"/>
  <c r="AY85" i="22"/>
  <c r="BC161" i="21"/>
  <c r="AP95" i="22"/>
  <c r="BD194" i="21"/>
  <c r="AT83" i="22"/>
  <c r="AS91" i="22"/>
  <c r="AV166" i="21"/>
  <c r="AW174" i="21"/>
  <c r="BD98" i="22"/>
  <c r="AO188" i="21"/>
  <c r="BK89" i="22"/>
  <c r="BN195" i="21"/>
  <c r="BF160" i="21"/>
  <c r="AO186" i="21"/>
  <c r="BM199" i="21"/>
  <c r="BI198" i="21"/>
  <c r="AM189" i="21"/>
  <c r="AZ99" i="22"/>
  <c r="AO183" i="21"/>
  <c r="AX197" i="21"/>
  <c r="AK196" i="21"/>
  <c r="AI196" i="21"/>
  <c r="BO185" i="21"/>
  <c r="AR193" i="21"/>
  <c r="AP84" i="22"/>
  <c r="AR184" i="21"/>
  <c r="BF99" i="22"/>
  <c r="AP174" i="21"/>
  <c r="AV169" i="21"/>
  <c r="AY88" i="22"/>
  <c r="AU193" i="21"/>
  <c r="AT195" i="21"/>
  <c r="AL197" i="21"/>
  <c r="BF183" i="21"/>
  <c r="BI91" i="22"/>
  <c r="AT177" i="21"/>
  <c r="BO189" i="21"/>
  <c r="AQ294" i="21"/>
  <c r="BC91" i="22"/>
  <c r="AV160" i="21"/>
  <c r="BL174" i="21"/>
  <c r="AX99" i="22"/>
  <c r="AP199" i="21"/>
  <c r="BN185" i="21"/>
  <c r="AT90" i="22"/>
  <c r="AV99" i="22"/>
  <c r="AP89" i="22"/>
  <c r="AX96" i="22"/>
  <c r="BK176" i="21"/>
  <c r="AM176" i="21"/>
  <c r="AF178" i="21"/>
  <c r="BA99" i="22"/>
  <c r="BG100" i="22"/>
  <c r="AU167" i="21"/>
  <c r="BO84" i="22"/>
  <c r="AS163" i="21"/>
  <c r="BC195" i="21"/>
  <c r="AU177" i="21"/>
  <c r="AQ98" i="22"/>
  <c r="AD198" i="21"/>
  <c r="AI92" i="22"/>
  <c r="BN199" i="21"/>
  <c r="BH169" i="21"/>
  <c r="AV90" i="22"/>
  <c r="BI185" i="21"/>
  <c r="BH166" i="21"/>
  <c r="AQ181" i="21"/>
  <c r="AG196" i="21"/>
  <c r="AP98" i="22"/>
  <c r="AF295" i="21"/>
  <c r="BF169" i="21"/>
  <c r="AP200" i="21"/>
  <c r="BC178" i="21"/>
  <c r="BE92" i="22"/>
  <c r="AF166" i="21"/>
  <c r="AW195" i="21"/>
  <c r="AY182" i="21"/>
  <c r="AX169" i="21"/>
  <c r="BB199" i="21"/>
  <c r="BB189" i="21"/>
  <c r="BO183" i="21"/>
  <c r="AH95" i="22"/>
  <c r="AU90" i="22"/>
  <c r="AG192" i="21"/>
  <c r="BL292" i="21"/>
  <c r="BB170" i="21"/>
  <c r="AB90" i="22"/>
  <c r="BB89" i="22"/>
  <c r="AX193" i="21"/>
  <c r="BL167" i="21"/>
  <c r="AQ182" i="21"/>
  <c r="AS90" i="22"/>
  <c r="AU91" i="22"/>
  <c r="BC185" i="21"/>
  <c r="AW90" i="22"/>
  <c r="BM88" i="22"/>
  <c r="BL169" i="21"/>
  <c r="BD196" i="21"/>
  <c r="AE91" i="22"/>
  <c r="BG199" i="21"/>
  <c r="BO100" i="22"/>
  <c r="BE83" i="22"/>
  <c r="AQ184" i="21"/>
  <c r="AE98" i="22"/>
  <c r="BN192" i="21"/>
  <c r="BF168" i="21"/>
  <c r="AO99" i="22"/>
  <c r="AM193" i="21"/>
  <c r="BF88" i="22"/>
  <c r="AJ194" i="21"/>
  <c r="BA170" i="21"/>
  <c r="AN89" i="22"/>
  <c r="BK174" i="21"/>
  <c r="BD184" i="21"/>
  <c r="AN174" i="21"/>
  <c r="AK177" i="21"/>
  <c r="BC193" i="21"/>
  <c r="BA194" i="21"/>
  <c r="BA185" i="21"/>
  <c r="AZ184" i="21"/>
  <c r="AY194" i="21"/>
  <c r="AZ169" i="21"/>
  <c r="BE88" i="22"/>
  <c r="AF89" i="22"/>
  <c r="AL195" i="21"/>
  <c r="AR100" i="22"/>
  <c r="AZ185" i="21"/>
  <c r="BB293" i="21"/>
  <c r="AQ289" i="21"/>
  <c r="AT222" i="21"/>
  <c r="AT294" i="21"/>
  <c r="BD289" i="21"/>
  <c r="AU146" i="21"/>
  <c r="BH206" i="21"/>
  <c r="BK297" i="21"/>
  <c r="AF294" i="21"/>
  <c r="AJ241" i="21"/>
  <c r="AM294" i="21"/>
  <c r="BI296" i="21"/>
  <c r="BG290" i="21"/>
  <c r="BF297" i="21"/>
  <c r="AX290" i="21"/>
  <c r="BN127" i="21"/>
  <c r="AN127" i="21"/>
  <c r="AC222" i="21"/>
  <c r="AS222" i="21"/>
  <c r="BJ291" i="21"/>
  <c r="AQ296" i="21"/>
  <c r="BG135" i="21"/>
  <c r="AR135" i="21"/>
  <c r="AU242" i="21"/>
  <c r="BE146" i="21"/>
  <c r="BL294" i="21"/>
  <c r="AV146" i="21"/>
  <c r="BI289" i="21"/>
  <c r="AQ127" i="21"/>
  <c r="AF292" i="21"/>
  <c r="AI222" i="21"/>
  <c r="AB146" i="21"/>
  <c r="BL297" i="21"/>
  <c r="AR292" i="21"/>
  <c r="BJ146" i="21"/>
  <c r="AI120" i="21"/>
  <c r="AB241" i="21"/>
  <c r="AB223" i="21"/>
  <c r="AR294" i="21"/>
  <c r="AB294" i="21"/>
  <c r="BI146" i="21"/>
  <c r="AG127" i="21"/>
  <c r="AG206" i="21"/>
  <c r="AF242" i="21"/>
  <c r="AE135" i="21"/>
  <c r="AO294" i="21"/>
  <c r="AH127" i="21"/>
  <c r="AT135" i="21"/>
  <c r="BK289" i="21"/>
  <c r="AH120" i="21"/>
  <c r="BE207" i="21"/>
  <c r="BC120" i="21"/>
  <c r="BJ127" i="21"/>
  <c r="AR290" i="21"/>
  <c r="AE127" i="21"/>
  <c r="AG296" i="21"/>
  <c r="AF238" i="21"/>
  <c r="AP293" i="21"/>
  <c r="AF241" i="21"/>
  <c r="AZ146" i="21"/>
  <c r="BG207" i="21"/>
  <c r="AR207" i="21"/>
  <c r="AL296" i="21"/>
  <c r="BE293" i="21"/>
  <c r="AC163" i="21"/>
  <c r="AW163" i="21"/>
  <c r="AN170" i="21"/>
  <c r="AU127" i="21"/>
  <c r="AO290" i="21"/>
  <c r="AT175" i="21"/>
  <c r="AM295" i="21"/>
  <c r="AM241" i="21"/>
  <c r="AN223" i="21"/>
  <c r="BF222" i="21"/>
  <c r="AT289" i="21"/>
  <c r="AU175" i="21"/>
  <c r="AA452" i="21"/>
  <c r="AA242" i="21"/>
  <c r="AT292" i="21"/>
  <c r="AL175" i="21"/>
  <c r="BD296" i="21"/>
  <c r="AV241" i="21"/>
  <c r="AA183" i="21"/>
  <c r="BN287" i="21"/>
  <c r="BE163" i="21"/>
  <c r="AW242" i="21"/>
  <c r="BC294" i="21"/>
  <c r="BJ259" i="21"/>
  <c r="BD293" i="21"/>
  <c r="AV287" i="21"/>
  <c r="AB68" i="23"/>
  <c r="AK53" i="23"/>
  <c r="BC68" i="23"/>
  <c r="AW75" i="23"/>
  <c r="BM56" i="23"/>
  <c r="AS68" i="23"/>
  <c r="AV49" i="23"/>
  <c r="AX58" i="23"/>
  <c r="AO49" i="23"/>
  <c r="BF132" i="22"/>
  <c r="AS197" i="22"/>
  <c r="BI81" i="22"/>
  <c r="BN109" i="23"/>
  <c r="BL90" i="22"/>
  <c r="AN92" i="22"/>
  <c r="BA47" i="23"/>
  <c r="AE83" i="22"/>
  <c r="BN110" i="22"/>
  <c r="AW85" i="22"/>
  <c r="AZ55" i="23"/>
  <c r="AD206" i="21"/>
  <c r="AO187" i="21"/>
  <c r="BE297" i="21"/>
  <c r="AG253" i="21"/>
  <c r="AT245" i="21"/>
  <c r="AN248" i="21"/>
  <c r="AI248" i="21"/>
  <c r="BO250" i="21"/>
  <c r="BD251" i="21"/>
  <c r="AO132" i="22"/>
  <c r="AF132" i="22"/>
  <c r="AF133" i="22" s="1"/>
  <c r="AQ186" i="21"/>
  <c r="AY199" i="21"/>
  <c r="AI198" i="21"/>
  <c r="AI295" i="21"/>
  <c r="BH186" i="21"/>
  <c r="BK92" i="22"/>
  <c r="BJ97" i="22"/>
  <c r="AZ181" i="21"/>
  <c r="BH195" i="21"/>
  <c r="BI195" i="21"/>
  <c r="AD192" i="21"/>
  <c r="AI168" i="21"/>
  <c r="AB192" i="21"/>
  <c r="AE166" i="21"/>
  <c r="AE173" i="21"/>
  <c r="AI199" i="21"/>
  <c r="AL200" i="21"/>
  <c r="AO82" i="22"/>
  <c r="AD184" i="21"/>
  <c r="AX182" i="21"/>
  <c r="AC91" i="22"/>
  <c r="AN98" i="22"/>
  <c r="AQ162" i="21"/>
  <c r="BG99" i="22"/>
  <c r="AC167" i="21"/>
  <c r="AG95" i="22"/>
  <c r="AO192" i="21"/>
  <c r="AC196" i="21"/>
  <c r="AF177" i="21"/>
  <c r="AV186" i="21"/>
  <c r="AB183" i="21"/>
  <c r="AA251" i="21"/>
  <c r="AA159" i="22" s="1"/>
  <c r="BF55" i="23"/>
  <c r="AY71" i="23"/>
  <c r="AL72" i="23"/>
  <c r="AL70" i="23"/>
  <c r="AP71" i="23"/>
  <c r="AA48" i="23"/>
  <c r="AA76" i="23"/>
  <c r="AM58" i="23"/>
  <c r="BJ46" i="23"/>
  <c r="AM69" i="23"/>
  <c r="BH54" i="23"/>
  <c r="BG72" i="23"/>
  <c r="AR71" i="23"/>
  <c r="AJ58" i="23"/>
  <c r="AB64" i="23"/>
  <c r="AB79" i="23" s="1"/>
  <c r="BJ73" i="23"/>
  <c r="AO74" i="23"/>
  <c r="AK72" i="23"/>
  <c r="AE65" i="23"/>
  <c r="AE66" i="23" s="1"/>
  <c r="BA75" i="23"/>
  <c r="AE64" i="23"/>
  <c r="AE79" i="23" s="1"/>
  <c r="BH47" i="23"/>
  <c r="BH56" i="23"/>
  <c r="BJ74" i="23"/>
  <c r="AA47" i="23"/>
  <c r="BJ223" i="21"/>
  <c r="BJ220" i="21" s="1"/>
  <c r="BO53" i="23"/>
  <c r="AQ53" i="23"/>
  <c r="BJ48" i="23"/>
  <c r="AS73" i="23"/>
  <c r="AY70" i="23"/>
  <c r="AW58" i="23"/>
  <c r="AN47" i="23"/>
  <c r="AI46" i="23"/>
  <c r="AC69" i="23"/>
  <c r="BK70" i="23"/>
  <c r="BB75" i="23"/>
  <c r="BF72" i="23"/>
  <c r="AP65" i="23"/>
  <c r="BH74" i="23"/>
  <c r="AB72" i="23"/>
  <c r="BA56" i="23"/>
  <c r="AB57" i="23"/>
  <c r="AU57" i="23"/>
  <c r="AT69" i="23"/>
  <c r="BA54" i="23"/>
  <c r="AG58" i="23"/>
  <c r="AM64" i="23"/>
  <c r="AW56" i="23"/>
  <c r="AN68" i="23"/>
  <c r="BG49" i="23"/>
  <c r="BJ75" i="23"/>
  <c r="AE55" i="23"/>
  <c r="AL48" i="23"/>
  <c r="AJ48" i="23"/>
  <c r="AP58" i="23"/>
  <c r="BI58" i="23"/>
  <c r="BB65" i="23"/>
  <c r="BF53" i="23"/>
  <c r="BA68" i="23"/>
  <c r="AU71" i="23"/>
  <c r="BO75" i="23"/>
  <c r="AQ75" i="23"/>
  <c r="BK76" i="23"/>
  <c r="AL49" i="23"/>
  <c r="AN76" i="23"/>
  <c r="AL56" i="23"/>
  <c r="AZ48" i="23"/>
  <c r="AN65" i="23"/>
  <c r="AC54" i="23"/>
  <c r="BN53" i="23"/>
  <c r="AO56" i="23"/>
  <c r="BO56" i="23"/>
  <c r="BD69" i="23"/>
  <c r="AE75" i="23"/>
  <c r="AJ65" i="23"/>
  <c r="BJ47" i="23"/>
  <c r="BK73" i="23"/>
  <c r="AB69" i="23"/>
  <c r="BL57" i="23"/>
  <c r="BJ57" i="23"/>
  <c r="AF76" i="23"/>
  <c r="AA70" i="23"/>
  <c r="BM76" i="23"/>
  <c r="AL47" i="23"/>
  <c r="AT56" i="23"/>
  <c r="AP57" i="23"/>
  <c r="AO75" i="23"/>
  <c r="AL71" i="23"/>
  <c r="AH74" i="23"/>
  <c r="AQ76" i="23"/>
  <c r="AD75" i="23"/>
  <c r="BC76" i="23"/>
  <c r="AU287" i="21"/>
  <c r="AU95" i="22"/>
  <c r="BK48" i="23"/>
  <c r="AE46" i="23"/>
  <c r="AR114" i="23"/>
  <c r="BO48" i="23"/>
  <c r="AU82" i="22"/>
  <c r="BN88" i="22"/>
  <c r="BC53" i="23"/>
  <c r="AL46" i="23"/>
  <c r="AV83" i="22"/>
  <c r="AT116" i="23"/>
  <c r="AS55" i="23"/>
  <c r="AR90" i="22"/>
  <c r="BH45" i="23"/>
  <c r="AX88" i="22"/>
  <c r="BF48" i="23"/>
  <c r="BN49" i="23"/>
  <c r="BC46" i="23"/>
  <c r="BE116" i="22"/>
  <c r="BC291" i="21"/>
  <c r="AH48" i="23"/>
  <c r="BC69" i="23"/>
  <c r="AZ90" i="22"/>
  <c r="AU64" i="23"/>
  <c r="BD106" i="23"/>
  <c r="AU45" i="23"/>
  <c r="AR81" i="22"/>
  <c r="AT65" i="23"/>
  <c r="BB49" i="23"/>
  <c r="AJ81" i="22"/>
  <c r="BA64" i="23"/>
  <c r="AL109" i="23"/>
  <c r="AA72" i="23"/>
  <c r="BC55" i="23"/>
  <c r="AW47" i="23"/>
  <c r="BB81" i="22"/>
  <c r="BI97" i="22"/>
  <c r="AN48" i="23"/>
  <c r="AI81" i="22"/>
  <c r="BM150" i="22"/>
  <c r="AO83" i="22"/>
  <c r="BI83" i="22"/>
  <c r="AX82" i="22"/>
  <c r="AB111" i="23"/>
  <c r="BI112" i="23"/>
  <c r="AP116" i="23"/>
  <c r="AZ199" i="22"/>
  <c r="AH85" i="22"/>
  <c r="BG84" i="22"/>
  <c r="BH97" i="22"/>
  <c r="BN97" i="22"/>
  <c r="AA97" i="22"/>
  <c r="AA98" i="22"/>
  <c r="BO45" i="23"/>
  <c r="AF81" i="22"/>
  <c r="AV55" i="23"/>
  <c r="AQ64" i="23"/>
  <c r="AK45" i="23"/>
  <c r="AO90" i="22"/>
  <c r="BB88" i="22"/>
  <c r="BA81" i="22"/>
  <c r="BO168" i="21"/>
  <c r="AJ293" i="21"/>
  <c r="BH297" i="21"/>
  <c r="AQ241" i="21"/>
  <c r="BN241" i="21"/>
  <c r="BL120" i="21"/>
  <c r="BB143" i="22"/>
  <c r="AZ143" i="22"/>
  <c r="AU142" i="22"/>
  <c r="AP137" i="22"/>
  <c r="AY142" i="22"/>
  <c r="AU141" i="22"/>
  <c r="BJ143" i="22"/>
  <c r="AJ138" i="22"/>
  <c r="AI137" i="22"/>
  <c r="AG140" i="22"/>
  <c r="BB140" i="22"/>
  <c r="BF139" i="22"/>
  <c r="BE138" i="22"/>
  <c r="AR137" i="22"/>
  <c r="AJ136" i="22"/>
  <c r="BE135" i="22"/>
  <c r="AE136" i="22"/>
  <c r="BL137" i="22"/>
  <c r="AX138" i="22"/>
  <c r="BB138" i="22"/>
  <c r="AE137" i="22"/>
  <c r="AF135" i="22"/>
  <c r="AX135" i="22"/>
  <c r="AW138" i="22"/>
  <c r="AE142" i="22"/>
  <c r="BO137" i="22"/>
  <c r="BH136" i="22"/>
  <c r="AZ139" i="22"/>
  <c r="AI142" i="22"/>
  <c r="AI253" i="21"/>
  <c r="AJ247" i="21"/>
  <c r="BO251" i="21"/>
  <c r="BC249" i="21"/>
  <c r="AP251" i="21"/>
  <c r="BO248" i="21"/>
  <c r="BL248" i="21"/>
  <c r="BH248" i="21"/>
  <c r="AX251" i="21"/>
  <c r="AZ246" i="21"/>
  <c r="AV253" i="21"/>
  <c r="BM246" i="21"/>
  <c r="BL246" i="21"/>
  <c r="AD253" i="21"/>
  <c r="BD249" i="21"/>
  <c r="AF249" i="21"/>
  <c r="AJ249" i="21"/>
  <c r="BN248" i="21"/>
  <c r="BN247" i="21"/>
  <c r="AK250" i="21"/>
  <c r="AK248" i="21"/>
  <c r="AI251" i="21"/>
  <c r="BD247" i="21"/>
  <c r="AF253" i="21"/>
  <c r="AA247" i="21"/>
  <c r="BE253" i="21"/>
  <c r="BN249" i="21"/>
  <c r="AU253" i="21"/>
  <c r="AF252" i="21"/>
  <c r="AJ252" i="21"/>
  <c r="BJ247" i="21"/>
  <c r="AB251" i="21"/>
  <c r="AY250" i="21"/>
  <c r="AS247" i="21"/>
  <c r="AL251" i="21"/>
  <c r="BN246" i="21"/>
  <c r="AW247" i="21"/>
  <c r="BI249" i="21"/>
  <c r="AO249" i="21"/>
  <c r="BA250" i="21"/>
  <c r="AB253" i="21"/>
  <c r="BD250" i="21"/>
  <c r="BD245" i="21"/>
  <c r="BI248" i="21"/>
  <c r="AR248" i="21"/>
  <c r="BA249" i="21"/>
  <c r="AB245" i="21"/>
  <c r="AP248" i="21"/>
  <c r="BD248" i="21"/>
  <c r="AA253" i="21"/>
  <c r="BK252" i="21"/>
  <c r="AM246" i="21"/>
  <c r="AW246" i="21"/>
  <c r="AW251" i="21"/>
  <c r="BB249" i="21"/>
  <c r="AH246" i="21"/>
  <c r="AH248" i="21"/>
  <c r="AK249" i="21"/>
  <c r="AG245" i="21"/>
  <c r="BN252" i="21"/>
  <c r="AK245" i="21"/>
  <c r="AM251" i="21"/>
  <c r="BJ251" i="21"/>
  <c r="BB246" i="21"/>
  <c r="BE287" i="21"/>
  <c r="BH242" i="21"/>
  <c r="AS241" i="21"/>
  <c r="AM242" i="21"/>
  <c r="AN287" i="21"/>
  <c r="BE132" i="22"/>
  <c r="AJ131" i="22"/>
  <c r="AN132" i="22"/>
  <c r="AP241" i="21"/>
  <c r="AT223" i="21"/>
  <c r="AR242" i="21"/>
  <c r="AW291" i="21"/>
  <c r="AK242" i="21"/>
  <c r="AZ287" i="21"/>
  <c r="AK178" i="21"/>
  <c r="AQ168" i="21"/>
  <c r="AI178" i="21"/>
  <c r="BH163" i="21"/>
  <c r="BK177" i="21"/>
  <c r="BC290" i="21"/>
  <c r="AQ189" i="21"/>
  <c r="AQ85" i="22"/>
  <c r="AJ170" i="21"/>
  <c r="AT167" i="21"/>
  <c r="AK181" i="21"/>
  <c r="AF90" i="22"/>
  <c r="AA84" i="22"/>
  <c r="BG192" i="21"/>
  <c r="BG96" i="22"/>
  <c r="AX98" i="22"/>
  <c r="AC198" i="21"/>
  <c r="AE90" i="22"/>
  <c r="BI188" i="21"/>
  <c r="AZ176" i="21"/>
  <c r="AD84" i="22"/>
  <c r="AM85" i="22"/>
  <c r="AQ175" i="21"/>
  <c r="BH83" i="22"/>
  <c r="AS183" i="21"/>
  <c r="AL184" i="21"/>
  <c r="AS174" i="21"/>
  <c r="AU291" i="21"/>
  <c r="AG181" i="21"/>
  <c r="AC181" i="21"/>
  <c r="BJ162" i="21"/>
  <c r="AB186" i="21"/>
  <c r="AE197" i="21"/>
  <c r="AG167" i="21"/>
  <c r="AO162" i="21"/>
  <c r="AB189" i="21"/>
  <c r="AX168" i="21"/>
  <c r="AY186" i="21"/>
  <c r="BO194" i="21"/>
  <c r="AV198" i="21"/>
  <c r="AI89" i="22"/>
  <c r="AD194" i="21"/>
  <c r="AB178" i="21"/>
  <c r="AR98" i="22"/>
  <c r="BL160" i="21"/>
  <c r="AH175" i="21"/>
  <c r="AC177" i="21"/>
  <c r="BI183" i="21"/>
  <c r="AG174" i="21"/>
  <c r="AG297" i="21"/>
  <c r="AN163" i="21"/>
  <c r="BL196" i="21"/>
  <c r="AJ182" i="21"/>
  <c r="AD292" i="21"/>
  <c r="AM82" i="22"/>
  <c r="BJ91" i="22"/>
  <c r="BF189" i="21"/>
  <c r="AU186" i="21"/>
  <c r="BG85" i="22"/>
  <c r="AR167" i="21"/>
  <c r="AE97" i="22"/>
  <c r="AL162" i="21"/>
  <c r="AZ183" i="21"/>
  <c r="AL88" i="22"/>
  <c r="AL192" i="21"/>
  <c r="AH178" i="21"/>
  <c r="AE292" i="21"/>
  <c r="AH290" i="21"/>
  <c r="AU189" i="21"/>
  <c r="AX173" i="21"/>
  <c r="AF194" i="21"/>
  <c r="AC291" i="21"/>
  <c r="AE178" i="21"/>
  <c r="BM84" i="22"/>
  <c r="BB176" i="21"/>
  <c r="AZ291" i="21"/>
  <c r="AS186" i="21"/>
  <c r="AD185" i="21"/>
  <c r="AY83" i="22"/>
  <c r="AS167" i="21"/>
  <c r="BL177" i="21"/>
  <c r="BJ99" i="22"/>
  <c r="AJ184" i="21"/>
  <c r="AE194" i="21"/>
  <c r="BC83" i="22"/>
  <c r="BK199" i="21"/>
  <c r="AQ188" i="21"/>
  <c r="AV88" i="22"/>
  <c r="AW96" i="22"/>
  <c r="AC192" i="21"/>
  <c r="AQ198" i="21"/>
  <c r="AL174" i="21"/>
  <c r="BF82" i="22"/>
  <c r="BD197" i="21"/>
  <c r="AR169" i="21"/>
  <c r="AS166" i="21"/>
  <c r="BI199" i="21"/>
  <c r="AA166" i="21"/>
  <c r="AG189" i="21"/>
  <c r="BJ198" i="21"/>
  <c r="AH189" i="21"/>
  <c r="AL173" i="21"/>
  <c r="BF170" i="21"/>
  <c r="BC183" i="21"/>
  <c r="BJ170" i="21"/>
  <c r="BC186" i="21"/>
  <c r="Z290" i="21"/>
  <c r="BC200" i="21"/>
  <c r="AC178" i="21"/>
  <c r="AP96" i="22"/>
  <c r="AV91" i="22"/>
  <c r="BD192" i="21"/>
  <c r="BB185" i="21"/>
  <c r="AR188" i="21"/>
  <c r="BO193" i="21"/>
  <c r="AT99" i="22"/>
  <c r="AY177" i="21"/>
  <c r="AP90" i="22"/>
  <c r="BH200" i="21"/>
  <c r="AI181" i="21"/>
  <c r="AV82" i="22"/>
  <c r="BL96" i="22"/>
  <c r="AR192" i="21"/>
  <c r="AL198" i="21"/>
  <c r="AU200" i="21"/>
  <c r="AZ200" i="21"/>
  <c r="BJ188" i="21"/>
  <c r="AP186" i="21"/>
  <c r="BK98" i="22"/>
  <c r="AM98" i="22"/>
  <c r="AF100" i="22"/>
  <c r="AR160" i="21"/>
  <c r="AZ161" i="21"/>
  <c r="AU89" i="22"/>
  <c r="AF184" i="21"/>
  <c r="AS85" i="22"/>
  <c r="AD177" i="21"/>
  <c r="AU99" i="22"/>
  <c r="AT174" i="21"/>
  <c r="BA169" i="21"/>
  <c r="BD198" i="21"/>
  <c r="BH91" i="22"/>
  <c r="AN182" i="21"/>
  <c r="BK195" i="21"/>
  <c r="BH88" i="22"/>
  <c r="AK192" i="21"/>
  <c r="BG200" i="21"/>
  <c r="AF186" i="21"/>
  <c r="BK192" i="21"/>
  <c r="AK183" i="21"/>
  <c r="BF91" i="22"/>
  <c r="BC100" i="22"/>
  <c r="AM175" i="21"/>
  <c r="AP192" i="21"/>
  <c r="AF88" i="22"/>
  <c r="BF193" i="21"/>
  <c r="AN178" i="21"/>
  <c r="AX91" i="22"/>
  <c r="BK197" i="21"/>
  <c r="AO166" i="21"/>
  <c r="AH194" i="21"/>
  <c r="AV184" i="21"/>
  <c r="BI181" i="21"/>
  <c r="BC198" i="21"/>
  <c r="BK97" i="22"/>
  <c r="BB92" i="22"/>
  <c r="BA182" i="21"/>
  <c r="AL193" i="21"/>
  <c r="BM176" i="21"/>
  <c r="BL89" i="22"/>
  <c r="AN188" i="21"/>
  <c r="AN196" i="21"/>
  <c r="BD189" i="21"/>
  <c r="AV176" i="21"/>
  <c r="AV192" i="21"/>
  <c r="BL91" i="22"/>
  <c r="BG183" i="21"/>
  <c r="AB175" i="21"/>
  <c r="AU197" i="21"/>
  <c r="AR200" i="21"/>
  <c r="BF167" i="21"/>
  <c r="BN167" i="21"/>
  <c r="AZ195" i="21"/>
  <c r="BF90" i="22"/>
  <c r="BL188" i="21"/>
  <c r="BE183" i="21"/>
  <c r="AT178" i="21"/>
  <c r="BA92" i="22"/>
  <c r="BJ166" i="21"/>
  <c r="BK96" i="22"/>
  <c r="BB186" i="21"/>
  <c r="AN96" i="22"/>
  <c r="AK99" i="22"/>
  <c r="BJ176" i="21"/>
  <c r="BO200" i="21"/>
  <c r="BO199" i="21"/>
  <c r="AS177" i="21"/>
  <c r="BI194" i="21"/>
  <c r="BJ182" i="21"/>
  <c r="AP198" i="21"/>
  <c r="AZ91" i="22"/>
  <c r="AS170" i="21"/>
  <c r="AM196" i="21"/>
  <c r="BK173" i="21"/>
  <c r="AT193" i="21"/>
  <c r="AZ197" i="21"/>
  <c r="AO169" i="21"/>
  <c r="BJ178" i="21"/>
  <c r="BB292" i="21"/>
  <c r="BO294" i="21"/>
  <c r="AX223" i="21"/>
  <c r="AX260" i="21" s="1"/>
  <c r="BL289" i="21"/>
  <c r="AZ162" i="21"/>
  <c r="AO120" i="21"/>
  <c r="AX120" i="21"/>
  <c r="AG163" i="21"/>
  <c r="AB297" i="21"/>
  <c r="AZ296" i="21"/>
  <c r="AR241" i="21"/>
  <c r="AW297" i="21"/>
  <c r="AL135" i="21"/>
  <c r="AE238" i="21"/>
  <c r="AR223" i="21"/>
  <c r="AP223" i="21"/>
  <c r="AB291" i="21"/>
  <c r="AE290" i="21"/>
  <c r="AJ163" i="21"/>
  <c r="AH289" i="21"/>
  <c r="BA296" i="21"/>
  <c r="BD206" i="21"/>
  <c r="AF235" i="21"/>
  <c r="BM120" i="21"/>
  <c r="BN223" i="21"/>
  <c r="AX292" i="21"/>
  <c r="AO135" i="21"/>
  <c r="AQ146" i="21"/>
  <c r="BK127" i="21"/>
  <c r="BF292" i="21"/>
  <c r="AL291" i="21"/>
  <c r="AL293" i="21"/>
  <c r="AE289" i="21"/>
  <c r="AX127" i="21"/>
  <c r="AD235" i="21"/>
  <c r="BB162" i="21"/>
  <c r="AA127" i="21"/>
  <c r="AY146" i="21"/>
  <c r="BB294" i="21"/>
  <c r="AM290" i="21"/>
  <c r="AR296" i="21"/>
  <c r="BJ120" i="21"/>
  <c r="AU135" i="21"/>
  <c r="AA454" i="21"/>
  <c r="AU207" i="21"/>
  <c r="AG120" i="21"/>
  <c r="AH146" i="21"/>
  <c r="BI207" i="21"/>
  <c r="AG222" i="21"/>
  <c r="AG259" i="21" s="1"/>
  <c r="BH135" i="21"/>
  <c r="BN135" i="21"/>
  <c r="AF146" i="21"/>
  <c r="AF162" i="21"/>
  <c r="AP207" i="21"/>
  <c r="AW135" i="21"/>
  <c r="AO296" i="21"/>
  <c r="AC295" i="21"/>
  <c r="AJ297" i="21"/>
  <c r="AC206" i="21"/>
  <c r="AO207" i="21"/>
  <c r="BF127" i="21"/>
  <c r="BH162" i="21"/>
  <c r="AT120" i="21"/>
  <c r="AM135" i="21"/>
  <c r="AA160" i="21"/>
  <c r="AY173" i="21"/>
  <c r="AB293" i="21"/>
  <c r="AV293" i="21"/>
  <c r="AO297" i="21"/>
  <c r="AF207" i="21"/>
  <c r="BB289" i="21"/>
  <c r="AP161" i="21"/>
  <c r="AU292" i="21"/>
  <c r="AL187" i="21"/>
  <c r="AS207" i="21"/>
  <c r="AL289" i="21"/>
  <c r="AO287" i="21"/>
  <c r="BF241" i="21"/>
  <c r="AU160" i="21"/>
  <c r="BM163" i="21"/>
  <c r="AE291" i="21"/>
  <c r="BF161" i="21"/>
  <c r="AG291" i="21"/>
  <c r="AM292" i="21"/>
  <c r="BL181" i="21"/>
  <c r="BN170" i="21"/>
  <c r="AC187" i="21"/>
  <c r="AA181" i="21"/>
  <c r="AJ161" i="21"/>
  <c r="AG160" i="21"/>
  <c r="AW287" i="21"/>
  <c r="AA193" i="21"/>
  <c r="BM241" i="21"/>
  <c r="BK160" i="21"/>
  <c r="AT207" i="21"/>
  <c r="AQ292" i="21"/>
  <c r="BD292" i="21"/>
  <c r="BI242" i="21"/>
  <c r="BB241" i="21"/>
  <c r="AW206" i="21"/>
  <c r="AX295" i="21"/>
  <c r="BO259" i="21"/>
  <c r="BH302" i="21"/>
  <c r="AD68" i="23"/>
  <c r="AG64" i="23"/>
  <c r="AG79" i="23" s="1"/>
  <c r="AL68" i="23"/>
  <c r="AK73" i="23"/>
  <c r="BG75" i="23"/>
  <c r="AM73" i="23"/>
  <c r="AL57" i="23"/>
  <c r="BF64" i="23"/>
  <c r="BG45" i="23"/>
  <c r="AG45" i="23"/>
  <c r="BD92" i="22"/>
  <c r="AT45" i="23"/>
  <c r="BL117" i="22"/>
  <c r="AY97" i="22"/>
  <c r="AW131" i="22"/>
  <c r="AZ92" i="22"/>
  <c r="BF85" i="22"/>
  <c r="BJ131" i="22"/>
  <c r="BH106" i="23"/>
  <c r="BM97" i="22"/>
  <c r="BM294" i="21"/>
  <c r="BE249" i="21"/>
  <c r="AA248" i="21"/>
  <c r="AL247" i="21"/>
  <c r="BL251" i="21"/>
  <c r="AP242" i="21"/>
  <c r="AY287" i="21"/>
  <c r="AW178" i="21"/>
  <c r="AS83" i="22"/>
  <c r="BC197" i="21"/>
  <c r="AB174" i="21"/>
  <c r="BL163" i="21"/>
  <c r="AK291" i="21"/>
  <c r="BJ290" i="21"/>
  <c r="AT290" i="21"/>
  <c r="AT196" i="22" s="1"/>
  <c r="AK46" i="23"/>
  <c r="AQ47" i="23"/>
  <c r="AK74" i="23"/>
  <c r="AO73" i="23"/>
  <c r="AD73" i="23"/>
  <c r="BB57" i="23"/>
  <c r="AQ48" i="23"/>
  <c r="BK47" i="23"/>
  <c r="BL65" i="23"/>
  <c r="BK71" i="23"/>
  <c r="AZ57" i="23"/>
  <c r="AL53" i="23"/>
  <c r="BH76" i="23"/>
  <c r="BG70" i="23"/>
  <c r="AK65" i="23"/>
  <c r="AD70" i="23"/>
  <c r="AI53" i="23"/>
  <c r="AV68" i="23"/>
  <c r="AG68" i="23"/>
  <c r="BN75" i="23"/>
  <c r="AF54" i="23"/>
  <c r="BN47" i="23"/>
  <c r="BO57" i="23"/>
  <c r="BB46" i="23"/>
  <c r="AK56" i="23"/>
  <c r="BE57" i="23"/>
  <c r="BB54" i="23"/>
  <c r="AZ46" i="23"/>
  <c r="AR70" i="23"/>
  <c r="AR68" i="23"/>
  <c r="BD46" i="23"/>
  <c r="AL76" i="23"/>
  <c r="AO48" i="23"/>
  <c r="AT72" i="23"/>
  <c r="BH53" i="23"/>
  <c r="BE46" i="23"/>
  <c r="AP72" i="23"/>
  <c r="AX57" i="23"/>
  <c r="AV57" i="23"/>
  <c r="BD76" i="23"/>
  <c r="BG53" i="23"/>
  <c r="BE73" i="23"/>
  <c r="AH76" i="23"/>
  <c r="AZ74" i="23"/>
  <c r="AS56" i="23"/>
  <c r="AQ69" i="23"/>
  <c r="BJ55" i="23"/>
  <c r="AF56" i="23"/>
  <c r="AS72" i="23"/>
  <c r="AB54" i="23"/>
  <c r="AT68" i="23"/>
  <c r="BI68" i="23"/>
  <c r="BO74" i="23"/>
  <c r="BE75" i="23"/>
  <c r="BF54" i="23"/>
  <c r="AI75" i="23"/>
  <c r="BJ53" i="23"/>
  <c r="BM57" i="23"/>
  <c r="BE72" i="23"/>
  <c r="AI68" i="23"/>
  <c r="AJ57" i="23"/>
  <c r="AC71" i="23"/>
  <c r="BF76" i="23"/>
  <c r="AV75" i="23"/>
  <c r="AD47" i="23"/>
  <c r="AE58" i="23"/>
  <c r="AH64" i="23"/>
  <c r="AI72" i="23"/>
  <c r="BF68" i="23"/>
  <c r="AS69" i="23"/>
  <c r="AM71" i="23"/>
  <c r="BI56" i="23"/>
  <c r="BD57" i="23"/>
  <c r="AB58" i="23"/>
  <c r="AF68" i="23"/>
  <c r="AS71" i="23"/>
  <c r="AT49" i="23"/>
  <c r="AC64" i="23"/>
  <c r="AC79" i="23" s="1"/>
  <c r="BF71" i="23"/>
  <c r="BA48" i="23"/>
  <c r="AX49" i="23"/>
  <c r="BM70" i="23"/>
  <c r="BD53" i="23"/>
  <c r="AR75" i="23"/>
  <c r="BA53" i="23"/>
  <c r="BJ65" i="23"/>
  <c r="AO57" i="23"/>
  <c r="BL56" i="23"/>
  <c r="AN54" i="23"/>
  <c r="AG70" i="23"/>
  <c r="AB74" i="23"/>
  <c r="AH46" i="23"/>
  <c r="BJ56" i="23"/>
  <c r="AS57" i="23"/>
  <c r="BK53" i="23"/>
  <c r="BC65" i="23"/>
  <c r="AN162" i="21"/>
  <c r="AN109" i="22" s="1"/>
  <c r="AU53" i="23"/>
  <c r="AE81" i="22"/>
  <c r="AN97" i="22"/>
  <c r="AA81" i="22"/>
  <c r="AB85" i="22"/>
  <c r="AU46" i="23"/>
  <c r="AO97" i="22"/>
  <c r="AG82" i="22"/>
  <c r="BB83" i="22"/>
  <c r="AV47" i="23"/>
  <c r="BO149" i="22"/>
  <c r="BM117" i="22"/>
  <c r="BF83" i="22"/>
  <c r="AO81" i="22"/>
  <c r="BN82" i="22"/>
  <c r="AM88" i="22"/>
  <c r="AL97" i="22"/>
  <c r="AZ85" i="22"/>
  <c r="BN81" i="22"/>
  <c r="AA100" i="22"/>
  <c r="AC108" i="22"/>
  <c r="BC81" i="22"/>
  <c r="BC48" i="23"/>
  <c r="BC203" i="22"/>
  <c r="AY92" i="22"/>
  <c r="AJ90" i="22"/>
  <c r="AV132" i="22"/>
  <c r="AR199" i="22"/>
  <c r="AC82" i="22"/>
  <c r="AR45" i="23"/>
  <c r="BK82" i="22"/>
  <c r="BO92" i="22"/>
  <c r="AJ45" i="23"/>
  <c r="BG113" i="22"/>
  <c r="BC201" i="22"/>
  <c r="AP97" i="22"/>
  <c r="AD82" i="22"/>
  <c r="BE91" i="22"/>
  <c r="BB45" i="23"/>
  <c r="BI55" i="23"/>
  <c r="BN92" i="22"/>
  <c r="AI45" i="23"/>
  <c r="BM83" i="23"/>
  <c r="AO47" i="23"/>
  <c r="BI47" i="23"/>
  <c r="AX46" i="23"/>
  <c r="AM108" i="22"/>
  <c r="BE195" i="22"/>
  <c r="AZ112" i="23"/>
  <c r="AH49" i="23"/>
  <c r="BG48" i="23"/>
  <c r="BH55" i="23"/>
  <c r="BN55" i="23"/>
  <c r="AA55" i="23"/>
  <c r="AA56" i="23"/>
  <c r="AL107" i="22"/>
  <c r="AF45" i="23"/>
  <c r="AT97" i="22"/>
  <c r="BJ81" i="22"/>
  <c r="AX81" i="22"/>
  <c r="BG88" i="22"/>
  <c r="BA45" i="23"/>
  <c r="BD168" i="21"/>
  <c r="AO241" i="21"/>
  <c r="AQ223" i="21"/>
  <c r="AQ303" i="21" s="1"/>
  <c r="BD135" i="21"/>
  <c r="BO303" i="21"/>
  <c r="AQ248" i="21"/>
  <c r="AS252" i="21"/>
  <c r="AZ247" i="21"/>
  <c r="AJ251" i="21"/>
  <c r="AF248" i="21"/>
  <c r="AC246" i="21"/>
  <c r="BK249" i="21"/>
  <c r="BG248" i="21"/>
  <c r="BJ246" i="21"/>
  <c r="BI246" i="21"/>
  <c r="AK246" i="21"/>
  <c r="AW249" i="21"/>
  <c r="AQ250" i="21"/>
  <c r="AY249" i="21"/>
  <c r="BJ248" i="21"/>
  <c r="BD246" i="21"/>
  <c r="AT251" i="21"/>
  <c r="AF251" i="21"/>
  <c r="AB249" i="21"/>
  <c r="AT250" i="21"/>
  <c r="AG249" i="21"/>
  <c r="BH250" i="21"/>
  <c r="AZ248" i="21"/>
  <c r="AM253" i="21"/>
  <c r="BE250" i="21"/>
  <c r="AZ251" i="21"/>
  <c r="AT246" i="21"/>
  <c r="BO120" i="21"/>
  <c r="AI143" i="22"/>
  <c r="AJ137" i="22"/>
  <c r="BO141" i="22"/>
  <c r="BC139" i="22"/>
  <c r="AP141" i="22"/>
  <c r="BO138" i="22"/>
  <c r="BL138" i="22"/>
  <c r="BH138" i="22"/>
  <c r="AX141" i="22"/>
  <c r="AZ136" i="22"/>
  <c r="AV143" i="22"/>
  <c r="BM136" i="22"/>
  <c r="BL136" i="22"/>
  <c r="AD143" i="22"/>
  <c r="BD139" i="22"/>
  <c r="AF139" i="22"/>
  <c r="AJ139" i="22"/>
  <c r="BN138" i="22"/>
  <c r="BN137" i="22"/>
  <c r="AK140" i="22"/>
  <c r="AK138" i="22"/>
  <c r="AI141" i="22"/>
  <c r="BD137" i="22"/>
  <c r="AF143" i="22"/>
  <c r="AA137" i="22"/>
  <c r="BE143" i="22"/>
  <c r="BN139" i="22"/>
  <c r="AU143" i="22"/>
  <c r="AF142" i="22"/>
  <c r="AJ142" i="22"/>
  <c r="BJ137" i="22"/>
  <c r="AB141" i="22"/>
  <c r="AY140" i="22"/>
  <c r="AS137" i="22"/>
  <c r="AL141" i="22"/>
  <c r="BN136" i="22"/>
  <c r="AW137" i="22"/>
  <c r="BI139" i="22"/>
  <c r="AO139" i="22"/>
  <c r="BA140" i="22"/>
  <c r="AB143" i="22"/>
  <c r="BD140" i="22"/>
  <c r="BD135" i="22"/>
  <c r="BI138" i="22"/>
  <c r="AR138" i="22"/>
  <c r="BA139" i="22"/>
  <c r="AB135" i="22"/>
  <c r="AP138" i="22"/>
  <c r="BD138" i="22"/>
  <c r="AA143" i="22"/>
  <c r="BK142" i="22"/>
  <c r="AM136" i="22"/>
  <c r="AW136" i="22"/>
  <c r="AW141" i="22"/>
  <c r="BB139" i="22"/>
  <c r="AH136" i="22"/>
  <c r="AH138" i="22"/>
  <c r="AK139" i="22"/>
  <c r="AG135" i="22"/>
  <c r="BN142" i="22"/>
  <c r="AK135" i="22"/>
  <c r="AM141" i="22"/>
  <c r="BJ141" i="22"/>
  <c r="BB136" i="22"/>
  <c r="BD223" i="21"/>
  <c r="BD260" i="21" s="1"/>
  <c r="BH132" i="22"/>
  <c r="AS131" i="22"/>
  <c r="AM132" i="22"/>
  <c r="AM131" i="22"/>
  <c r="BB242" i="21"/>
  <c r="AA206" i="21"/>
  <c r="AP131" i="22"/>
  <c r="AT131" i="22"/>
  <c r="AR132" i="22"/>
  <c r="AU295" i="21"/>
  <c r="AK132" i="22"/>
  <c r="AY131" i="22"/>
  <c r="AK100" i="22"/>
  <c r="AQ90" i="22"/>
  <c r="AI100" i="22"/>
  <c r="AZ167" i="21"/>
  <c r="BH85" i="22"/>
  <c r="AB184" i="21"/>
  <c r="BK99" i="22"/>
  <c r="BD174" i="21"/>
  <c r="AE185" i="21"/>
  <c r="BD83" i="22"/>
  <c r="AD176" i="21"/>
  <c r="AD199" i="21"/>
  <c r="AP290" i="21"/>
  <c r="AJ92" i="22"/>
  <c r="AT89" i="22"/>
  <c r="AI186" i="21"/>
  <c r="AF192" i="21"/>
  <c r="BK168" i="21"/>
  <c r="BA189" i="21"/>
  <c r="AK188" i="21"/>
  <c r="BC188" i="21"/>
  <c r="AS197" i="21"/>
  <c r="AA186" i="21"/>
  <c r="AZ98" i="22"/>
  <c r="Z289" i="21"/>
  <c r="AF160" i="21"/>
  <c r="AQ97" i="22"/>
  <c r="BN161" i="21"/>
  <c r="BG176" i="21"/>
  <c r="AS96" i="22"/>
  <c r="AU84" i="22"/>
  <c r="AM197" i="21"/>
  <c r="AL194" i="21"/>
  <c r="BJ84" i="22"/>
  <c r="AH167" i="21"/>
  <c r="AC182" i="21"/>
  <c r="AG89" i="22"/>
  <c r="AO84" i="22"/>
  <c r="AQ185" i="21"/>
  <c r="BH173" i="21"/>
  <c r="AX90" i="22"/>
  <c r="BF176" i="21"/>
  <c r="AP197" i="21"/>
  <c r="AL186" i="21"/>
  <c r="AG188" i="21"/>
  <c r="AG168" i="21"/>
  <c r="AB100" i="22"/>
  <c r="AF193" i="21"/>
  <c r="BL82" i="22"/>
  <c r="AH97" i="22"/>
  <c r="AC99" i="22"/>
  <c r="AF176" i="21"/>
  <c r="AG96" i="22"/>
  <c r="AR183" i="21"/>
  <c r="AN85" i="22"/>
  <c r="AY200" i="21"/>
  <c r="AC97" i="22"/>
  <c r="AC183" i="21"/>
  <c r="AJ160" i="21"/>
  <c r="AW176" i="21"/>
  <c r="BH189" i="21"/>
  <c r="AI166" i="21"/>
  <c r="AR89" i="22"/>
  <c r="AL84" i="22"/>
  <c r="BM173" i="21"/>
  <c r="AH166" i="21"/>
  <c r="AG195" i="21"/>
  <c r="AH100" i="22"/>
  <c r="AD97" i="22"/>
  <c r="AI83" i="22"/>
  <c r="AG170" i="21"/>
  <c r="AX95" i="22"/>
  <c r="AF293" i="21"/>
  <c r="AC84" i="22"/>
  <c r="AE100" i="22"/>
  <c r="AK166" i="21"/>
  <c r="BB98" i="22"/>
  <c r="AZ84" i="22"/>
  <c r="AW183" i="21"/>
  <c r="BJ161" i="21"/>
  <c r="BL291" i="21"/>
  <c r="AS89" i="22"/>
  <c r="BL99" i="22"/>
  <c r="AX186" i="21"/>
  <c r="BD173" i="21"/>
  <c r="BL161" i="21"/>
  <c r="AO193" i="21"/>
  <c r="AG194" i="21"/>
  <c r="AP188" i="21"/>
  <c r="AE193" i="21"/>
  <c r="AB193" i="21"/>
  <c r="AM178" i="21"/>
  <c r="AQ160" i="21"/>
  <c r="BJ160" i="21"/>
  <c r="AL96" i="22"/>
  <c r="AK169" i="21"/>
  <c r="BG196" i="21"/>
  <c r="AR91" i="22"/>
  <c r="AS88" i="22"/>
  <c r="AF173" i="21"/>
  <c r="AA88" i="22"/>
  <c r="AW192" i="21"/>
  <c r="AL95" i="22"/>
  <c r="BF92" i="22"/>
  <c r="BD178" i="21"/>
  <c r="BJ92" i="22"/>
  <c r="BL173" i="21"/>
  <c r="AW166" i="21"/>
  <c r="AA83" i="22"/>
  <c r="BA167" i="21"/>
  <c r="AC100" i="22"/>
  <c r="AX161" i="21"/>
  <c r="BH194" i="21"/>
  <c r="BL189" i="21"/>
  <c r="AY188" i="21"/>
  <c r="AW167" i="21"/>
  <c r="AO173" i="21"/>
  <c r="BL197" i="21"/>
  <c r="AW169" i="21"/>
  <c r="AW198" i="21"/>
  <c r="AY99" i="22"/>
  <c r="AB188" i="21"/>
  <c r="BE188" i="21"/>
  <c r="AO194" i="21"/>
  <c r="AQ166" i="21"/>
  <c r="AM169" i="21"/>
  <c r="AM167" i="21"/>
  <c r="BB197" i="21"/>
  <c r="BG189" i="21"/>
  <c r="BJ196" i="21"/>
  <c r="BM174" i="21"/>
  <c r="AV182" i="21"/>
  <c r="AP181" i="21"/>
  <c r="AQ200" i="21"/>
  <c r="BN198" i="21"/>
  <c r="AD174" i="21"/>
  <c r="AR82" i="22"/>
  <c r="AZ83" i="22"/>
  <c r="AZ189" i="21"/>
  <c r="AZ194" i="21"/>
  <c r="BO169" i="21"/>
  <c r="AD99" i="22"/>
  <c r="AO199" i="21"/>
  <c r="AT96" i="22"/>
  <c r="BA91" i="22"/>
  <c r="BN189" i="21"/>
  <c r="AO189" i="21"/>
  <c r="BK188" i="21"/>
  <c r="AL167" i="21"/>
  <c r="AY198" i="21"/>
  <c r="BG182" i="21"/>
  <c r="AS198" i="21"/>
  <c r="AJ189" i="21"/>
  <c r="BO174" i="21"/>
  <c r="BN186" i="21"/>
  <c r="AM97" i="22"/>
  <c r="BJ192" i="21"/>
  <c r="AU196" i="21"/>
  <c r="AJ169" i="21"/>
  <c r="AN100" i="22"/>
  <c r="BM186" i="21"/>
  <c r="AW189" i="21"/>
  <c r="AO88" i="22"/>
  <c r="BL200" i="21"/>
  <c r="AJ185" i="21"/>
  <c r="AN184" i="21"/>
  <c r="AJ186" i="21"/>
  <c r="AG186" i="21"/>
  <c r="AK193" i="21"/>
  <c r="AL169" i="21"/>
  <c r="BM98" i="22"/>
  <c r="AH184" i="21"/>
  <c r="AU166" i="21"/>
  <c r="AU194" i="21"/>
  <c r="AV98" i="22"/>
  <c r="BO176" i="21"/>
  <c r="BH192" i="21"/>
  <c r="AS181" i="21"/>
  <c r="AB97" i="22"/>
  <c r="BE195" i="21"/>
  <c r="BK169" i="21"/>
  <c r="BF89" i="22"/>
  <c r="BN89" i="22"/>
  <c r="BA168" i="21"/>
  <c r="BL182" i="21"/>
  <c r="AT100" i="22"/>
  <c r="BJ88" i="22"/>
  <c r="BE184" i="21"/>
  <c r="AT200" i="21"/>
  <c r="AL185" i="21"/>
  <c r="BO181" i="21"/>
  <c r="BN183" i="21"/>
  <c r="BJ98" i="22"/>
  <c r="AS192" i="21"/>
  <c r="BH168" i="21"/>
  <c r="AS99" i="22"/>
  <c r="BH295" i="21"/>
  <c r="AX185" i="21"/>
  <c r="BM189" i="21"/>
  <c r="AS92" i="22"/>
  <c r="BM183" i="21"/>
  <c r="BK95" i="22"/>
  <c r="AY178" i="21"/>
  <c r="AO91" i="22"/>
  <c r="BJ100" i="22"/>
  <c r="AK175" i="21"/>
  <c r="BM290" i="21"/>
  <c r="AX206" i="21"/>
  <c r="AX175" i="21"/>
  <c r="BD170" i="21"/>
  <c r="AF189" i="21"/>
  <c r="AU206" i="21"/>
  <c r="AV296" i="21"/>
  <c r="AR163" i="21"/>
  <c r="BL127" i="21"/>
  <c r="AO223" i="21"/>
  <c r="AO303" i="21" s="1"/>
  <c r="AI187" i="21"/>
  <c r="BK163" i="21"/>
  <c r="AB287" i="21"/>
  <c r="BI127" i="21"/>
  <c r="BJ296" i="21"/>
  <c r="BA291" i="21"/>
  <c r="AC235" i="21"/>
  <c r="AA241" i="21"/>
  <c r="AO291" i="21"/>
  <c r="AW296" i="21"/>
  <c r="AI297" i="21"/>
  <c r="BF120" i="21"/>
  <c r="BA146" i="21"/>
  <c r="BN146" i="21"/>
  <c r="AM127" i="21"/>
  <c r="AY296" i="21"/>
  <c r="AL146" i="21"/>
  <c r="AQ291" i="21"/>
  <c r="AP135" i="21"/>
  <c r="AF296" i="21"/>
  <c r="BM287" i="21"/>
  <c r="AX162" i="21"/>
  <c r="AF287" i="21"/>
  <c r="AA438" i="21"/>
  <c r="AD207" i="21"/>
  <c r="BI297" i="21"/>
  <c r="AD222" i="21"/>
  <c r="BC289" i="21"/>
  <c r="AM186" i="21"/>
  <c r="AZ297" i="21"/>
  <c r="AP127" i="21"/>
  <c r="AX296" i="21"/>
  <c r="AN206" i="21"/>
  <c r="AE183" i="21"/>
  <c r="AT146" i="21"/>
  <c r="BB146" i="21"/>
  <c r="AH287" i="21"/>
  <c r="AZ135" i="21"/>
  <c r="AG135" i="21"/>
  <c r="AI296" i="21"/>
  <c r="AM207" i="21"/>
  <c r="AE207" i="21"/>
  <c r="AJ206" i="21"/>
  <c r="BI290" i="21"/>
  <c r="AN146" i="21"/>
  <c r="AQ207" i="21"/>
  <c r="AI127" i="21"/>
  <c r="AE146" i="21"/>
  <c r="AF120" i="21"/>
  <c r="BE291" i="21"/>
  <c r="AA189" i="21"/>
  <c r="AY127" i="21"/>
  <c r="AM287" i="21"/>
  <c r="AZ206" i="21"/>
  <c r="BA293" i="21"/>
  <c r="AA174" i="21"/>
  <c r="BC160" i="21"/>
  <c r="BL295" i="21"/>
  <c r="BE295" i="21"/>
  <c r="BE187" i="21"/>
  <c r="AK120" i="21"/>
  <c r="BK291" i="21"/>
  <c r="AD289" i="21"/>
  <c r="AH293" i="21"/>
  <c r="AR287" i="21"/>
  <c r="BL293" i="21"/>
  <c r="AE162" i="21"/>
  <c r="BE290" i="21"/>
  <c r="AG162" i="21"/>
  <c r="BA187" i="21"/>
  <c r="BL135" i="21"/>
  <c r="BO297" i="21"/>
  <c r="AD295" i="21"/>
  <c r="AZ168" i="21"/>
  <c r="BG206" i="21"/>
  <c r="AE161" i="21"/>
  <c r="BB166" i="21"/>
  <c r="AV223" i="21"/>
  <c r="AZ170" i="21"/>
  <c r="BD297" i="21"/>
  <c r="AA163" i="21"/>
  <c r="AL294" i="21"/>
  <c r="BO242" i="21"/>
  <c r="BI206" i="21"/>
  <c r="BB222" i="21"/>
  <c r="BM181" i="21"/>
  <c r="BG295" i="21"/>
  <c r="AP187" i="21"/>
  <c r="AW187" i="21"/>
  <c r="BO220" i="21"/>
  <c r="BC260" i="21"/>
  <c r="Z453" i="21"/>
  <c r="BM135" i="21"/>
  <c r="BF187" i="21"/>
  <c r="AQ295" i="21"/>
  <c r="BM74" i="23"/>
  <c r="BE69" i="23"/>
  <c r="BL64" i="23"/>
  <c r="AA64" i="23"/>
  <c r="BK72" i="23"/>
  <c r="AM65" i="23"/>
  <c r="BF75" i="23"/>
  <c r="BN57" i="23"/>
  <c r="BM73" i="23"/>
  <c r="AQ71" i="23"/>
  <c r="AU76" i="23"/>
  <c r="AR54" i="23"/>
  <c r="AR46" i="23"/>
  <c r="BJ68" i="23"/>
  <c r="AZ73" i="23"/>
  <c r="BL72" i="23"/>
  <c r="AN291" i="21"/>
  <c r="BM112" i="23"/>
  <c r="AE141" i="22"/>
  <c r="BK137" i="22"/>
  <c r="AR143" i="22"/>
  <c r="BN135" i="22"/>
  <c r="AC137" i="22"/>
  <c r="BA135" i="22"/>
  <c r="BM140" i="22"/>
  <c r="BG136" i="22"/>
  <c r="AM252" i="21"/>
  <c r="AS246" i="21"/>
  <c r="AF250" i="21"/>
  <c r="AU248" i="21"/>
  <c r="BF248" i="21"/>
  <c r="AD246" i="21"/>
  <c r="BK251" i="21"/>
  <c r="AM250" i="21"/>
  <c r="BF251" i="21"/>
  <c r="BH249" i="21"/>
  <c r="BL250" i="21"/>
  <c r="AL249" i="21"/>
  <c r="AJ250" i="21"/>
  <c r="BO245" i="21"/>
  <c r="AZ252" i="21"/>
  <c r="AE206" i="21"/>
  <c r="AK131" i="22"/>
  <c r="AO182" i="21"/>
  <c r="AG183" i="21"/>
  <c r="AE92" i="22"/>
  <c r="AH196" i="21"/>
  <c r="AM162" i="21"/>
  <c r="BB99" i="22"/>
  <c r="AV170" i="21"/>
  <c r="AH98" i="22"/>
  <c r="AI96" i="22"/>
  <c r="AI293" i="21"/>
  <c r="AC90" i="22"/>
  <c r="BN176" i="21"/>
  <c r="AQ293" i="21"/>
  <c r="AG197" i="21"/>
  <c r="AZ292" i="21"/>
  <c r="AD56" i="23"/>
  <c r="AV48" i="23"/>
  <c r="BK58" i="23"/>
  <c r="AJ73" i="23"/>
  <c r="BO72" i="23"/>
  <c r="BD56" i="23"/>
  <c r="AL54" i="23"/>
  <c r="AG53" i="23"/>
  <c r="AO54" i="23"/>
  <c r="AF57" i="23"/>
  <c r="BD75" i="23"/>
  <c r="AI65" i="23"/>
  <c r="AS75" i="23"/>
  <c r="AU75" i="23"/>
  <c r="BB48" i="23"/>
  <c r="AD64" i="23"/>
  <c r="AD79" i="23" s="1"/>
  <c r="AM68" i="23"/>
  <c r="AM49" i="23"/>
  <c r="AS54" i="23"/>
  <c r="BD58" i="23"/>
  <c r="AN53" i="23"/>
  <c r="BH65" i="23"/>
  <c r="AO76" i="23"/>
  <c r="AQ73" i="23"/>
  <c r="AP70" i="23"/>
  <c r="AV71" i="23"/>
  <c r="AY75" i="23"/>
  <c r="AE74" i="23"/>
  <c r="AC72" i="23"/>
  <c r="BC57" i="23"/>
  <c r="AJ76" i="23"/>
  <c r="AV53" i="23"/>
  <c r="BI57" i="23"/>
  <c r="AE69" i="23"/>
  <c r="AG54" i="23"/>
  <c r="AD54" i="23"/>
  <c r="AR53" i="23"/>
  <c r="AQ56" i="23"/>
  <c r="AC53" i="23"/>
  <c r="AC76" i="23"/>
  <c r="AC70" i="23"/>
  <c r="AC55" i="23"/>
  <c r="AJ70" i="23"/>
  <c r="AD76" i="23"/>
  <c r="AR73" i="23"/>
  <c r="BG76" i="23"/>
  <c r="BL49" i="23"/>
  <c r="BK68" i="23"/>
  <c r="AT48" i="23"/>
  <c r="AU54" i="23"/>
  <c r="AI56" i="23"/>
  <c r="AV69" i="23"/>
  <c r="AE72" i="23"/>
  <c r="AF75" i="23"/>
  <c r="AX71" i="23"/>
  <c r="BG73" i="23"/>
  <c r="AD55" i="23"/>
  <c r="BO71" i="23"/>
  <c r="BL71" i="23"/>
  <c r="AC48" i="23"/>
  <c r="AW46" i="23"/>
  <c r="BC49" i="23"/>
  <c r="BL58" i="23"/>
  <c r="AO70" i="23"/>
  <c r="AR69" i="23"/>
  <c r="AM54" i="23"/>
  <c r="AF48" i="23"/>
  <c r="AX68" i="23"/>
  <c r="BO70" i="23"/>
  <c r="AG55" i="23"/>
  <c r="AN73" i="23"/>
  <c r="AP76" i="23"/>
  <c r="AL75" i="23"/>
  <c r="AD71" i="23"/>
  <c r="BJ72" i="23"/>
  <c r="BD49" i="23"/>
  <c r="AN56" i="23"/>
  <c r="AL65" i="23"/>
  <c r="BK74" i="23"/>
  <c r="AT64" i="23"/>
  <c r="AT58" i="23"/>
  <c r="BJ58" i="23"/>
  <c r="BA73" i="23"/>
  <c r="AA71" i="23"/>
  <c r="AY73" i="23"/>
  <c r="AL74" i="23"/>
  <c r="BK57" i="23"/>
  <c r="AN57" i="23"/>
  <c r="BI74" i="23"/>
  <c r="AN69" i="23"/>
  <c r="BE292" i="21"/>
  <c r="BK175" i="21"/>
  <c r="BK122" i="22" s="1"/>
  <c r="AA196" i="22"/>
  <c r="AE45" i="23"/>
  <c r="AN55" i="23"/>
  <c r="AA45" i="23"/>
  <c r="AB49" i="23"/>
  <c r="BG132" i="22"/>
  <c r="AO55" i="23"/>
  <c r="AG46" i="23"/>
  <c r="BB47" i="23"/>
  <c r="AB82" i="22"/>
  <c r="BO82" i="23"/>
  <c r="AB196" i="22"/>
  <c r="BF47" i="23"/>
  <c r="AO45" i="23"/>
  <c r="BN46" i="23"/>
  <c r="AM83" i="22"/>
  <c r="AL55" i="23"/>
  <c r="AZ49" i="23"/>
  <c r="BN45" i="23"/>
  <c r="AA58" i="23"/>
  <c r="AG201" i="22"/>
  <c r="BC45" i="23"/>
  <c r="BI291" i="21"/>
  <c r="BC116" i="23"/>
  <c r="AD81" i="22"/>
  <c r="BL92" i="22"/>
  <c r="AV65" i="23"/>
  <c r="AR112" i="23"/>
  <c r="AC46" i="23"/>
  <c r="BM81" i="22"/>
  <c r="BK46" i="23"/>
  <c r="AZ131" i="22"/>
  <c r="BJ193" i="22"/>
  <c r="BA193" i="22"/>
  <c r="BC114" i="23"/>
  <c r="AP55" i="23"/>
  <c r="AD46" i="23"/>
  <c r="AU83" i="22"/>
  <c r="BM85" i="22"/>
  <c r="BL88" i="22"/>
  <c r="AQ132" i="22"/>
  <c r="AB81" i="22"/>
  <c r="BE85" i="22"/>
  <c r="AI97" i="22"/>
  <c r="BH131" i="22"/>
  <c r="AU97" i="22"/>
  <c r="BC90" i="22"/>
  <c r="AH81" i="22"/>
  <c r="AU149" i="22"/>
  <c r="BE108" i="23"/>
  <c r="BJ110" i="22"/>
  <c r="AW81" i="22"/>
  <c r="AO131" i="22"/>
  <c r="BF81" i="22"/>
  <c r="AV81" i="22"/>
  <c r="AE84" i="22"/>
  <c r="BA110" i="22"/>
  <c r="AP168" i="21"/>
  <c r="AT55" i="23"/>
  <c r="BJ45" i="23"/>
  <c r="AX45" i="23"/>
  <c r="BK131" i="22"/>
  <c r="BK296" i="21"/>
  <c r="AK163" i="21"/>
  <c r="AP295" i="21"/>
  <c r="AQ206" i="21"/>
  <c r="AD242" i="21"/>
  <c r="AQ138" i="22"/>
  <c r="AS142" i="22"/>
  <c r="AZ137" i="22"/>
  <c r="AJ141" i="22"/>
  <c r="AF138" i="22"/>
  <c r="AC136" i="22"/>
  <c r="BK139" i="22"/>
  <c r="BG138" i="22"/>
  <c r="BJ136" i="22"/>
  <c r="BI136" i="22"/>
  <c r="AK136" i="22"/>
  <c r="AW139" i="22"/>
  <c r="AQ140" i="22"/>
  <c r="AY139" i="22"/>
  <c r="BJ138" i="22"/>
  <c r="BD136" i="22"/>
  <c r="AT141" i="22"/>
  <c r="AF141" i="22"/>
  <c r="AB139" i="22"/>
  <c r="AT140" i="22"/>
  <c r="AG139" i="22"/>
  <c r="BH140" i="22"/>
  <c r="AZ138" i="22"/>
  <c r="AM143" i="22"/>
  <c r="BE140" i="22"/>
  <c r="AZ141" i="22"/>
  <c r="AT136" i="22"/>
  <c r="AV246" i="21"/>
  <c r="AN245" i="21"/>
  <c r="AX250" i="21"/>
  <c r="BM252" i="21"/>
  <c r="BO252" i="21"/>
  <c r="BC247" i="21"/>
  <c r="AW252" i="21"/>
  <c r="AH247" i="21"/>
  <c r="AH252" i="21"/>
  <c r="AI249" i="21"/>
  <c r="BM245" i="21"/>
  <c r="AC245" i="21"/>
  <c r="BC250" i="21"/>
  <c r="AR246" i="21"/>
  <c r="AT248" i="21"/>
  <c r="BK246" i="21"/>
  <c r="AS245" i="21"/>
  <c r="BL249" i="21"/>
  <c r="BK250" i="21"/>
  <c r="AD251" i="21"/>
  <c r="BL252" i="21"/>
  <c r="AF246" i="21"/>
  <c r="BM247" i="21"/>
  <c r="BJ249" i="21"/>
  <c r="AR252" i="21"/>
  <c r="BM253" i="21"/>
  <c r="AK253" i="21"/>
  <c r="BK245" i="21"/>
  <c r="AO253" i="21"/>
  <c r="BD253" i="21"/>
  <c r="BN251" i="21"/>
  <c r="AE253" i="21"/>
  <c r="AK247" i="21"/>
  <c r="BF247" i="21"/>
  <c r="BE251" i="21"/>
  <c r="AQ253" i="21"/>
  <c r="AD252" i="21"/>
  <c r="BF246" i="21"/>
  <c r="AS251" i="21"/>
  <c r="AH245" i="21"/>
  <c r="AJ245" i="21"/>
  <c r="BH253" i="21"/>
  <c r="BM251" i="21"/>
  <c r="AQ249" i="21"/>
  <c r="AY248" i="21"/>
  <c r="BA251" i="21"/>
  <c r="AP250" i="21"/>
  <c r="AS253" i="21"/>
  <c r="AA252" i="21"/>
  <c r="AD250" i="21"/>
  <c r="BO249" i="21"/>
  <c r="BK248" i="21"/>
  <c r="AN246" i="21"/>
  <c r="BE252" i="21"/>
  <c r="BJ250" i="21"/>
  <c r="AG251" i="21"/>
  <c r="AX253" i="21"/>
  <c r="AV245" i="21"/>
  <c r="AM245" i="21"/>
  <c r="BC248" i="21"/>
  <c r="AD249" i="21"/>
  <c r="AN247" i="21"/>
  <c r="BN253" i="21"/>
  <c r="AD226" i="21"/>
  <c r="AC242" i="21"/>
  <c r="AA226" i="21"/>
  <c r="BA242" i="21"/>
  <c r="BB132" i="22"/>
  <c r="AA132" i="22"/>
  <c r="AL242" i="21"/>
  <c r="BK242" i="21"/>
  <c r="BC242" i="21"/>
  <c r="AC170" i="21"/>
  <c r="AI242" i="21"/>
  <c r="BL242" i="21"/>
  <c r="AP177" i="21"/>
  <c r="AN198" i="21"/>
  <c r="AK167" i="21"/>
  <c r="AZ89" i="22"/>
  <c r="AK186" i="21"/>
  <c r="AU198" i="21"/>
  <c r="AD197" i="21"/>
  <c r="BD96" i="22"/>
  <c r="BH199" i="21"/>
  <c r="BG292" i="21"/>
  <c r="AD98" i="22"/>
  <c r="AI189" i="21"/>
  <c r="AQ83" i="22"/>
  <c r="AE174" i="21"/>
  <c r="AD173" i="21"/>
  <c r="AM173" i="21"/>
  <c r="AJ178" i="21"/>
  <c r="AE200" i="21"/>
  <c r="BK90" i="22"/>
  <c r="AB182" i="21"/>
  <c r="AH199" i="21"/>
  <c r="AY167" i="21"/>
  <c r="AR170" i="21"/>
  <c r="AA82" i="22"/>
  <c r="AF82" i="22"/>
  <c r="BG186" i="21"/>
  <c r="BN83" i="22"/>
  <c r="BG98" i="22"/>
  <c r="AT170" i="21"/>
  <c r="AQ167" i="21"/>
  <c r="BM188" i="21"/>
  <c r="AB187" i="21"/>
  <c r="AH89" i="22"/>
  <c r="AN161" i="21"/>
  <c r="AH174" i="21"/>
  <c r="AD189" i="21"/>
  <c r="BF188" i="21"/>
  <c r="BH95" i="22"/>
  <c r="AW194" i="21"/>
  <c r="BF98" i="22"/>
  <c r="AM182" i="21"/>
  <c r="BK186" i="21"/>
  <c r="AN160" i="21"/>
  <c r="AG90" i="22"/>
  <c r="AG200" i="21"/>
  <c r="BB200" i="21"/>
  <c r="AB176" i="21"/>
  <c r="BB178" i="21"/>
  <c r="AL170" i="21"/>
  <c r="AD169" i="21"/>
  <c r="AF98" i="22"/>
  <c r="BH292" i="21"/>
  <c r="AI195" i="21"/>
  <c r="AQ183" i="21"/>
  <c r="BA160" i="21"/>
  <c r="BI173" i="21"/>
  <c r="AB198" i="21"/>
  <c r="AJ82" i="22"/>
  <c r="AW98" i="22"/>
  <c r="AX291" i="21"/>
  <c r="AI88" i="22"/>
  <c r="AE167" i="21"/>
  <c r="AT291" i="21"/>
  <c r="BM95" i="22"/>
  <c r="AH88" i="22"/>
  <c r="AT173" i="21"/>
  <c r="AK168" i="21"/>
  <c r="AO293" i="21"/>
  <c r="AG92" i="22"/>
  <c r="AG85" i="22"/>
  <c r="AO185" i="21"/>
  <c r="AW160" i="21"/>
  <c r="AK88" i="22"/>
  <c r="AL176" i="21"/>
  <c r="AA173" i="21"/>
  <c r="BI162" i="21"/>
  <c r="AF188" i="21"/>
  <c r="BC182" i="21"/>
  <c r="BJ83" i="22"/>
  <c r="BL84" i="22"/>
  <c r="BN178" i="21"/>
  <c r="AX163" i="21"/>
  <c r="BO163" i="21"/>
  <c r="BD95" i="22"/>
  <c r="BL83" i="22"/>
  <c r="AY169" i="21"/>
  <c r="BM167" i="21"/>
  <c r="BN182" i="21"/>
  <c r="AR189" i="21"/>
  <c r="AM100" i="22"/>
  <c r="BK183" i="21"/>
  <c r="AQ82" i="22"/>
  <c r="BJ82" i="22"/>
  <c r="BA181" i="21"/>
  <c r="AK91" i="22"/>
  <c r="BB188" i="21"/>
  <c r="BJ168" i="21"/>
  <c r="AW175" i="21"/>
  <c r="AF95" i="22"/>
  <c r="AU170" i="21"/>
  <c r="BG184" i="21"/>
  <c r="BH174" i="21"/>
  <c r="BD100" i="22"/>
  <c r="BC174" i="21"/>
  <c r="BL95" i="22"/>
  <c r="AW88" i="22"/>
  <c r="AK176" i="21"/>
  <c r="BA89" i="22"/>
  <c r="AX83" i="22"/>
  <c r="BH193" i="21"/>
  <c r="BE177" i="21"/>
  <c r="AW89" i="22"/>
  <c r="AO95" i="22"/>
  <c r="BO173" i="21"/>
  <c r="AN181" i="21"/>
  <c r="AW91" i="22"/>
  <c r="AM177" i="21"/>
  <c r="BB192" i="21"/>
  <c r="AJ167" i="21"/>
  <c r="AC166" i="21"/>
  <c r="BG181" i="21"/>
  <c r="BA200" i="21"/>
  <c r="AQ88" i="22"/>
  <c r="AM91" i="22"/>
  <c r="AM89" i="22"/>
  <c r="BL194" i="21"/>
  <c r="AV197" i="21"/>
  <c r="BE181" i="21"/>
  <c r="BM96" i="22"/>
  <c r="BL185" i="21"/>
  <c r="BA195" i="21"/>
  <c r="BK181" i="21"/>
  <c r="BJ189" i="21"/>
  <c r="AD96" i="22"/>
  <c r="BH198" i="21"/>
  <c r="AX200" i="21"/>
  <c r="BH170" i="21"/>
  <c r="BE193" i="21"/>
  <c r="BO91" i="22"/>
  <c r="AP189" i="21"/>
  <c r="BM192" i="21"/>
  <c r="BJ194" i="21"/>
  <c r="BN177" i="21"/>
  <c r="AP194" i="21"/>
  <c r="AS176" i="21"/>
  <c r="AV199" i="21"/>
  <c r="BJ185" i="21"/>
  <c r="BA174" i="21"/>
  <c r="AL89" i="22"/>
  <c r="AM200" i="21"/>
  <c r="BO167" i="21"/>
  <c r="AR174" i="21"/>
  <c r="BE176" i="21"/>
  <c r="BO96" i="22"/>
  <c r="BJ173" i="21"/>
  <c r="AX170" i="21"/>
  <c r="AM188" i="21"/>
  <c r="AL199" i="21"/>
  <c r="BM177" i="21"/>
  <c r="AJ91" i="22"/>
  <c r="BF197" i="21"/>
  <c r="AE184" i="21"/>
  <c r="AC199" i="21"/>
  <c r="BD181" i="21"/>
  <c r="AW197" i="21"/>
  <c r="AK184" i="21"/>
  <c r="AC174" i="21"/>
  <c r="BF194" i="21"/>
  <c r="AK197" i="21"/>
  <c r="BK193" i="21"/>
  <c r="AL91" i="22"/>
  <c r="BM184" i="21"/>
  <c r="AL188" i="21"/>
  <c r="AY174" i="21"/>
  <c r="AU88" i="22"/>
  <c r="BI176" i="21"/>
  <c r="AX196" i="21"/>
  <c r="AR166" i="21"/>
  <c r="BA188" i="21"/>
  <c r="BO98" i="22"/>
  <c r="AO184" i="21"/>
  <c r="BA173" i="21"/>
  <c r="BN291" i="21"/>
  <c r="AD188" i="21"/>
  <c r="BK91" i="22"/>
  <c r="BG168" i="21"/>
  <c r="BA90" i="22"/>
  <c r="AK290" i="21"/>
  <c r="AF169" i="21"/>
  <c r="AL181" i="21"/>
  <c r="AX178" i="21"/>
  <c r="AX167" i="21"/>
  <c r="AQ194" i="21"/>
  <c r="BD188" i="21"/>
  <c r="BN196" i="21"/>
  <c r="AN177" i="21"/>
  <c r="BK194" i="21"/>
  <c r="BH90" i="22"/>
  <c r="AB169" i="21"/>
  <c r="AT189" i="21"/>
  <c r="AK194" i="21"/>
  <c r="BC189" i="21"/>
  <c r="BI192" i="21"/>
  <c r="BH183" i="21"/>
  <c r="BF182" i="21"/>
  <c r="AM168" i="21"/>
  <c r="AY100" i="22"/>
  <c r="AX194" i="21"/>
  <c r="AT188" i="21"/>
  <c r="BN174" i="21"/>
  <c r="AJ223" i="21"/>
  <c r="AO206" i="21"/>
  <c r="AX241" i="21"/>
  <c r="BK206" i="21"/>
  <c r="AC162" i="21"/>
  <c r="AG238" i="21"/>
  <c r="AC290" i="21"/>
  <c r="BK293" i="21"/>
  <c r="BH120" i="21"/>
  <c r="AB120" i="21"/>
  <c r="AW294" i="21"/>
  <c r="AC297" i="21"/>
  <c r="BM292" i="21"/>
  <c r="AZ294" i="21"/>
  <c r="AH295" i="21"/>
  <c r="AE219" i="21"/>
  <c r="AP222" i="21"/>
  <c r="AK295" i="21"/>
  <c r="AU293" i="21"/>
  <c r="BK290" i="21"/>
  <c r="AC238" i="21"/>
  <c r="AC294" i="21"/>
  <c r="AV294" i="21"/>
  <c r="AH294" i="21"/>
  <c r="AP289" i="21"/>
  <c r="AN120" i="21"/>
  <c r="AV297" i="21"/>
  <c r="BH127" i="21"/>
  <c r="AO146" i="21"/>
  <c r="BD127" i="21"/>
  <c r="AE294" i="21"/>
  <c r="AE297" i="21"/>
  <c r="AT127" i="21"/>
  <c r="AA219" i="21"/>
  <c r="AA457" i="21"/>
  <c r="AF290" i="21"/>
  <c r="AL295" i="21"/>
  <c r="AA170" i="21"/>
  <c r="BL206" i="21"/>
  <c r="BB135" i="21"/>
  <c r="AB296" i="21"/>
  <c r="AU294" i="21"/>
  <c r="AQ120" i="21"/>
  <c r="BG297" i="21"/>
  <c r="BM146" i="21"/>
  <c r="AA120" i="21"/>
  <c r="AI146" i="21"/>
  <c r="AN135" i="21"/>
  <c r="BL146" i="21"/>
  <c r="BB127" i="21"/>
  <c r="BE222" i="21"/>
  <c r="AD120" i="21"/>
  <c r="BA135" i="21"/>
  <c r="AI294" i="21"/>
  <c r="AW207" i="21"/>
  <c r="BG175" i="21"/>
  <c r="AL297" i="21"/>
  <c r="AJ207" i="21"/>
  <c r="AN289" i="21"/>
  <c r="BD161" i="21"/>
  <c r="AP120" i="21"/>
  <c r="AX135" i="21"/>
  <c r="AJ135" i="21"/>
  <c r="AX294" i="21"/>
  <c r="AC296" i="21"/>
  <c r="BB207" i="21"/>
  <c r="AH163" i="21"/>
  <c r="BG291" i="21"/>
  <c r="AL223" i="21"/>
  <c r="AZ242" i="21"/>
  <c r="BB163" i="21"/>
  <c r="AA187" i="21"/>
  <c r="AA178" i="21"/>
  <c r="BK187" i="21"/>
  <c r="BD187" i="21"/>
  <c r="BF295" i="21"/>
  <c r="BK162" i="21"/>
  <c r="AE160" i="21"/>
  <c r="AI163" i="21"/>
  <c r="AQ222" i="21"/>
  <c r="BN166" i="21"/>
  <c r="AA182" i="21"/>
  <c r="BG160" i="21"/>
  <c r="AO295" i="21"/>
  <c r="BB295" i="21"/>
  <c r="AA176" i="21"/>
  <c r="AB135" i="21"/>
  <c r="AI287" i="21"/>
  <c r="BA294" i="21"/>
  <c r="BG242" i="21"/>
  <c r="AD290" i="21"/>
  <c r="BB120" i="21"/>
  <c r="AV222" i="21"/>
  <c r="BA297" i="21"/>
  <c r="BC170" i="21"/>
  <c r="BI241" i="21"/>
  <c r="AA168" i="21"/>
  <c r="AY291" i="21"/>
  <c r="AP73" i="23"/>
  <c r="BL75" i="23"/>
  <c r="BG46" i="23"/>
  <c r="AA68" i="23"/>
  <c r="AR122" i="22"/>
  <c r="BM132" i="22"/>
  <c r="AB138" i="22"/>
  <c r="AY137" i="22"/>
  <c r="AC141" i="22"/>
  <c r="AQ137" i="22"/>
  <c r="BB135" i="22"/>
  <c r="AL136" i="22"/>
  <c r="BB142" i="22"/>
  <c r="AT137" i="22"/>
  <c r="AT142" i="22"/>
  <c r="AM137" i="22"/>
  <c r="BG140" i="22"/>
  <c r="BO136" i="22"/>
  <c r="BI245" i="21"/>
  <c r="BF253" i="21"/>
  <c r="BI247" i="21"/>
  <c r="AM248" i="21"/>
  <c r="BG253" i="21"/>
  <c r="AT253" i="21"/>
  <c r="AB246" i="21"/>
  <c r="AU246" i="21"/>
  <c r="BA248" i="21"/>
  <c r="BF250" i="21"/>
  <c r="AV249" i="21"/>
  <c r="AF222" i="21"/>
  <c r="AG302" i="21" s="1"/>
  <c r="AF182" i="21"/>
  <c r="AF96" i="22"/>
  <c r="AJ295" i="21"/>
  <c r="AT85" i="22"/>
  <c r="AY175" i="21"/>
  <c r="AY122" i="22" s="1"/>
  <c r="BD73" i="23"/>
  <c r="BC74" i="23"/>
  <c r="BM58" i="23"/>
  <c r="AG56" i="23"/>
  <c r="BA70" i="23"/>
  <c r="AA73" i="23"/>
  <c r="BD65" i="23"/>
  <c r="AX65" i="23"/>
  <c r="AM57" i="23"/>
  <c r="BL73" i="23"/>
  <c r="AD53" i="23"/>
  <c r="AF64" i="23"/>
  <c r="AF79" i="23" s="1"/>
  <c r="AX56" i="23"/>
  <c r="BO73" i="23"/>
  <c r="AH71" i="23"/>
  <c r="AG47" i="23"/>
  <c r="AF46" i="23"/>
  <c r="AK68" i="23"/>
  <c r="AN70" i="23"/>
  <c r="AK75" i="23"/>
  <c r="BC54" i="23"/>
  <c r="BF57" i="23"/>
  <c r="AY69" i="23"/>
  <c r="AB76" i="23"/>
  <c r="AT53" i="23"/>
  <c r="AJ69" i="23"/>
  <c r="AX72" i="23"/>
  <c r="AY68" i="23"/>
  <c r="AD58" i="23"/>
  <c r="AI70" i="23"/>
  <c r="BK49" i="23"/>
  <c r="AR64" i="23"/>
  <c r="BE58" i="23"/>
  <c r="AZ58" i="23"/>
  <c r="BM54" i="23"/>
  <c r="BN68" i="23"/>
  <c r="BG74" i="23"/>
  <c r="BA57" i="23"/>
  <c r="AS49" i="23"/>
  <c r="AT54" i="23"/>
  <c r="AF65" i="23"/>
  <c r="AF66" i="23" s="1"/>
  <c r="BL46" i="23"/>
  <c r="AE68" i="23"/>
  <c r="AM76" i="23"/>
  <c r="AF73" i="23"/>
  <c r="BI72" i="23"/>
  <c r="AS74" i="23"/>
  <c r="AJ64" i="23"/>
  <c r="AW74" i="23"/>
  <c r="BH68" i="23"/>
  <c r="BM53" i="23"/>
  <c r="AP56" i="23"/>
  <c r="AX69" i="23"/>
  <c r="AE57" i="23"/>
  <c r="BE48" i="23"/>
  <c r="AM70" i="23"/>
  <c r="BK56" i="23"/>
  <c r="AI47" i="23"/>
  <c r="BN56" i="23"/>
  <c r="AE53" i="23"/>
  <c r="AY74" i="23"/>
  <c r="BA55" i="23"/>
  <c r="AE71" i="23"/>
  <c r="AY56" i="23"/>
  <c r="BH58" i="23"/>
  <c r="BH72" i="23"/>
  <c r="BL70" i="23"/>
  <c r="AF58" i="23"/>
  <c r="BN71" i="23"/>
  <c r="AF47" i="23"/>
  <c r="AK71" i="23"/>
  <c r="AI74" i="23"/>
  <c r="BO49" i="23"/>
  <c r="AU73" i="23"/>
  <c r="BC47" i="23"/>
  <c r="BM46" i="23"/>
  <c r="BH57" i="23"/>
  <c r="AS58" i="23"/>
  <c r="BN54" i="23"/>
  <c r="BJ70" i="23"/>
  <c r="AE76" i="23"/>
  <c r="AK70" i="23"/>
  <c r="BE74" i="23"/>
  <c r="BD54" i="23"/>
  <c r="AX75" i="23"/>
  <c r="AY58" i="23"/>
  <c r="BM297" i="21"/>
  <c r="AA92" i="22"/>
  <c r="AA109" i="23"/>
  <c r="AO85" i="22"/>
  <c r="BF131" i="22"/>
  <c r="AI85" i="22"/>
  <c r="BO90" i="22"/>
  <c r="BG65" i="23"/>
  <c r="BG81" i="22"/>
  <c r="BI131" i="22"/>
  <c r="BB131" i="22"/>
  <c r="AB46" i="23"/>
  <c r="AB108" i="22"/>
  <c r="AB109" i="23"/>
  <c r="BG82" i="22"/>
  <c r="AC92" i="22"/>
  <c r="AN81" i="22"/>
  <c r="AM47" i="23"/>
  <c r="AC83" i="22"/>
  <c r="AG81" i="22"/>
  <c r="AA116" i="22"/>
  <c r="BN196" i="22"/>
  <c r="AG114" i="23"/>
  <c r="AA89" i="22"/>
  <c r="BI48" i="23"/>
  <c r="AD132" i="22"/>
  <c r="AD133" i="22" s="1"/>
  <c r="AD45" i="23"/>
  <c r="AR83" i="22"/>
  <c r="AT81" i="22"/>
  <c r="BM45" i="23"/>
  <c r="BB90" i="22"/>
  <c r="AZ64" i="23"/>
  <c r="BJ106" i="23"/>
  <c r="BA106" i="23"/>
  <c r="BM199" i="22"/>
  <c r="BA83" i="22"/>
  <c r="AA135" i="22"/>
  <c r="BK81" i="22"/>
  <c r="AU47" i="23"/>
  <c r="BM49" i="23"/>
  <c r="AQ65" i="23"/>
  <c r="AB45" i="23"/>
  <c r="BE49" i="23"/>
  <c r="AI55" i="23"/>
  <c r="BH64" i="23"/>
  <c r="AU55" i="23"/>
  <c r="BE81" i="22"/>
  <c r="AH45" i="23"/>
  <c r="AU82" i="23"/>
  <c r="AK195" i="22"/>
  <c r="BO117" i="22"/>
  <c r="AW45" i="23"/>
  <c r="AO64" i="23"/>
  <c r="BF45" i="23"/>
  <c r="AV45" i="23"/>
  <c r="AE48" i="23"/>
  <c r="BH193" i="22"/>
  <c r="BG83" i="22"/>
  <c r="AZ97" i="22"/>
  <c r="AM92" i="22"/>
  <c r="BI90" i="22"/>
  <c r="BK64" i="23"/>
  <c r="BJ206" i="21"/>
  <c r="AP287" i="21"/>
  <c r="BN242" i="21"/>
  <c r="AY170" i="21"/>
  <c r="AB248" i="21"/>
  <c r="AS250" i="21"/>
  <c r="AY247" i="21"/>
  <c r="AC251" i="21"/>
  <c r="AQ247" i="21"/>
  <c r="AE251" i="21"/>
  <c r="BB245" i="21"/>
  <c r="AT249" i="21"/>
  <c r="AL246" i="21"/>
  <c r="BK247" i="21"/>
  <c r="BB252" i="21"/>
  <c r="AB250" i="21"/>
  <c r="AT247" i="21"/>
  <c r="AR253" i="21"/>
  <c r="AG248" i="21"/>
  <c r="AT252" i="21"/>
  <c r="AB247" i="21"/>
  <c r="BN245" i="21"/>
  <c r="AC253" i="21"/>
  <c r="AM247" i="21"/>
  <c r="AC247" i="21"/>
  <c r="AE245" i="21"/>
  <c r="BA245" i="21"/>
  <c r="BG250" i="21"/>
  <c r="BM250" i="21"/>
  <c r="AH253" i="21"/>
  <c r="BO246" i="21"/>
  <c r="BG246" i="21"/>
  <c r="AV136" i="22"/>
  <c r="AN135" i="22"/>
  <c r="AX140" i="22"/>
  <c r="BM142" i="22"/>
  <c r="BO142" i="22"/>
  <c r="BC137" i="22"/>
  <c r="AW142" i="22"/>
  <c r="AH137" i="22"/>
  <c r="AH142" i="22"/>
  <c r="AI139" i="22"/>
  <c r="BM135" i="22"/>
  <c r="AC135" i="22"/>
  <c r="BC140" i="22"/>
  <c r="AR136" i="22"/>
  <c r="AT138" i="22"/>
  <c r="BK136" i="22"/>
  <c r="AS135" i="22"/>
  <c r="BL139" i="22"/>
  <c r="BK140" i="22"/>
  <c r="AD141" i="22"/>
  <c r="BL142" i="22"/>
  <c r="AF136" i="22"/>
  <c r="BM137" i="22"/>
  <c r="BJ139" i="22"/>
  <c r="AR142" i="22"/>
  <c r="BM143" i="22"/>
  <c r="AK143" i="22"/>
  <c r="BK135" i="22"/>
  <c r="AO143" i="22"/>
  <c r="BD143" i="22"/>
  <c r="BN141" i="22"/>
  <c r="AE143" i="22"/>
  <c r="AK137" i="22"/>
  <c r="BF137" i="22"/>
  <c r="BE141" i="22"/>
  <c r="AQ143" i="22"/>
  <c r="AD142" i="22"/>
  <c r="BF136" i="22"/>
  <c r="AS141" i="22"/>
  <c r="AH135" i="22"/>
  <c r="AJ135" i="22"/>
  <c r="BH143" i="22"/>
  <c r="BM141" i="22"/>
  <c r="AQ139" i="22"/>
  <c r="AY138" i="22"/>
  <c r="BA141" i="22"/>
  <c r="AP140" i="22"/>
  <c r="AS143" i="22"/>
  <c r="AA142" i="22"/>
  <c r="AD140" i="22"/>
  <c r="BO139" i="22"/>
  <c r="BK138" i="22"/>
  <c r="AN136" i="22"/>
  <c r="BE142" i="22"/>
  <c r="BJ140" i="22"/>
  <c r="AG141" i="22"/>
  <c r="AX143" i="22"/>
  <c r="AV135" i="22"/>
  <c r="AM135" i="22"/>
  <c r="BC138" i="22"/>
  <c r="AD139" i="22"/>
  <c r="AN137" i="22"/>
  <c r="BN143" i="22"/>
  <c r="AD131" i="22"/>
  <c r="AC132" i="22"/>
  <c r="AC133" i="22" s="1"/>
  <c r="AA131" i="22"/>
  <c r="AA146" i="22" s="1"/>
  <c r="BA132" i="22"/>
  <c r="BE241" i="21"/>
  <c r="AO242" i="21"/>
  <c r="AK241" i="21"/>
  <c r="AT187" i="21"/>
  <c r="AL132" i="22"/>
  <c r="BK132" i="22"/>
  <c r="BC132" i="22"/>
  <c r="AF206" i="21"/>
  <c r="AI132" i="22"/>
  <c r="BL132" i="22"/>
  <c r="AP99" i="22"/>
  <c r="AK89" i="22"/>
  <c r="AT186" i="21"/>
  <c r="BN289" i="21"/>
  <c r="AQ195" i="21"/>
  <c r="AE170" i="21"/>
  <c r="AF163" i="21"/>
  <c r="BF97" i="22"/>
  <c r="AE198" i="21"/>
  <c r="AI193" i="21"/>
  <c r="AF199" i="21"/>
  <c r="AE96" i="22"/>
  <c r="AD95" i="22"/>
  <c r="AM95" i="22"/>
  <c r="AJ100" i="22"/>
  <c r="BB177" i="21"/>
  <c r="AD163" i="21"/>
  <c r="BF184" i="21"/>
  <c r="AC176" i="21"/>
  <c r="AY89" i="22"/>
  <c r="AR92" i="22"/>
  <c r="AH176" i="21"/>
  <c r="AI177" i="21"/>
  <c r="AF174" i="21"/>
  <c r="AT92" i="22"/>
  <c r="AQ89" i="22"/>
  <c r="AF175" i="21"/>
  <c r="AI174" i="21"/>
  <c r="AH182" i="21"/>
  <c r="AI192" i="21"/>
  <c r="AN83" i="22"/>
  <c r="AH96" i="22"/>
  <c r="BO192" i="21"/>
  <c r="BJ184" i="21"/>
  <c r="BC177" i="21"/>
  <c r="AY185" i="21"/>
  <c r="BE189" i="21"/>
  <c r="AB166" i="21"/>
  <c r="BK170" i="21"/>
  <c r="AN82" i="22"/>
  <c r="AF185" i="21"/>
  <c r="AS161" i="21"/>
  <c r="BK292" i="21"/>
  <c r="AB98" i="22"/>
  <c r="BB100" i="22"/>
  <c r="AL92" i="22"/>
  <c r="AD91" i="22"/>
  <c r="AM195" i="21"/>
  <c r="BG97" i="22"/>
  <c r="AJ177" i="21"/>
  <c r="BB184" i="21"/>
  <c r="AY197" i="21"/>
  <c r="BA82" i="22"/>
  <c r="BI95" i="22"/>
  <c r="AM181" i="21"/>
  <c r="AS173" i="21"/>
  <c r="AE195" i="21"/>
  <c r="AX84" i="22"/>
  <c r="AC168" i="21"/>
  <c r="AE89" i="22"/>
  <c r="AT84" i="22"/>
  <c r="AH193" i="21"/>
  <c r="BH291" i="21"/>
  <c r="AT95" i="22"/>
  <c r="AK90" i="22"/>
  <c r="AP85" i="22"/>
  <c r="BM200" i="21"/>
  <c r="AL163" i="21"/>
  <c r="AD196" i="21"/>
  <c r="AW82" i="22"/>
  <c r="AJ196" i="21"/>
  <c r="AL98" i="22"/>
  <c r="AA95" i="22"/>
  <c r="BI84" i="22"/>
  <c r="AT163" i="21"/>
  <c r="AO160" i="21"/>
  <c r="AW181" i="21"/>
  <c r="AJ197" i="21"/>
  <c r="BN100" i="22"/>
  <c r="AX85" i="22"/>
  <c r="BO85" i="22"/>
  <c r="AI200" i="21"/>
  <c r="AC169" i="21"/>
  <c r="AP195" i="21"/>
  <c r="AY91" i="22"/>
  <c r="AN176" i="21"/>
  <c r="BM89" i="22"/>
  <c r="BA196" i="21"/>
  <c r="AY184" i="21"/>
  <c r="BG177" i="21"/>
  <c r="BB198" i="21"/>
  <c r="AT197" i="21"/>
  <c r="BF199" i="21"/>
  <c r="AN169" i="21"/>
  <c r="BM198" i="21"/>
  <c r="AG173" i="21"/>
  <c r="BJ90" i="22"/>
  <c r="AW97" i="22"/>
  <c r="AV196" i="21"/>
  <c r="AU92" i="22"/>
  <c r="AV183" i="21"/>
  <c r="BE167" i="21"/>
  <c r="BH96" i="22"/>
  <c r="BN200" i="21"/>
  <c r="AJ193" i="21"/>
  <c r="BC96" i="22"/>
  <c r="AH188" i="21"/>
  <c r="BN197" i="21"/>
  <c r="AK98" i="22"/>
  <c r="AZ182" i="21"/>
  <c r="BE200" i="21"/>
  <c r="AM198" i="21"/>
  <c r="BE99" i="22"/>
  <c r="AV178" i="21"/>
  <c r="BO95" i="22"/>
  <c r="AH186" i="21"/>
  <c r="AM99" i="22"/>
  <c r="AJ174" i="21"/>
  <c r="AJ89" i="22"/>
  <c r="AC88" i="22"/>
  <c r="BM185" i="21"/>
  <c r="BB193" i="21"/>
  <c r="AS196" i="21"/>
  <c r="BK182" i="21"/>
  <c r="AV173" i="21"/>
  <c r="BM182" i="21"/>
  <c r="AW177" i="21"/>
  <c r="BK200" i="21"/>
  <c r="BD200" i="21"/>
  <c r="AQ173" i="21"/>
  <c r="AT166" i="21"/>
  <c r="BN168" i="21"/>
  <c r="BD169" i="21"/>
  <c r="AY168" i="21"/>
  <c r="AW173" i="21"/>
  <c r="BH92" i="22"/>
  <c r="BD166" i="21"/>
  <c r="BE168" i="21"/>
  <c r="BE198" i="21"/>
  <c r="AB167" i="21"/>
  <c r="BN99" i="22"/>
  <c r="BA192" i="21"/>
  <c r="AS98" i="22"/>
  <c r="BF185" i="21"/>
  <c r="AQ178" i="21"/>
  <c r="BA96" i="22"/>
  <c r="BF174" i="21"/>
  <c r="AU181" i="21"/>
  <c r="AJ291" i="21"/>
  <c r="BF186" i="21"/>
  <c r="BO89" i="22"/>
  <c r="AR96" i="22"/>
  <c r="BE98" i="22"/>
  <c r="AP178" i="21"/>
  <c r="BJ95" i="22"/>
  <c r="AX92" i="22"/>
  <c r="BH185" i="21"/>
  <c r="BM194" i="21"/>
  <c r="BM99" i="22"/>
  <c r="BD182" i="21"/>
  <c r="AO198" i="21"/>
  <c r="BI196" i="21"/>
  <c r="AO196" i="21"/>
  <c r="AN193" i="21"/>
  <c r="AU199" i="21"/>
  <c r="BO196" i="21"/>
  <c r="AV181" i="21"/>
  <c r="AC96" i="22"/>
  <c r="AV194" i="21"/>
  <c r="AS189" i="21"/>
  <c r="BL192" i="21"/>
  <c r="BK196" i="21"/>
  <c r="AO178" i="21"/>
  <c r="AY96" i="22"/>
  <c r="AO176" i="21"/>
  <c r="BI98" i="22"/>
  <c r="BM169" i="21"/>
  <c r="AR88" i="22"/>
  <c r="AW184" i="21"/>
  <c r="BD185" i="21"/>
  <c r="BG167" i="21"/>
  <c r="AH161" i="21"/>
  <c r="BA95" i="22"/>
  <c r="BN84" i="22"/>
  <c r="BC199" i="21"/>
  <c r="BH177" i="21"/>
  <c r="AR199" i="21"/>
  <c r="BG90" i="22"/>
  <c r="AH195" i="21"/>
  <c r="AL83" i="22"/>
  <c r="AF91" i="22"/>
  <c r="BO184" i="21"/>
  <c r="AT199" i="21"/>
  <c r="AZ196" i="21"/>
  <c r="AX100" i="22"/>
  <c r="AX89" i="22"/>
  <c r="AV193" i="21"/>
  <c r="BO188" i="21"/>
  <c r="AP193" i="21"/>
  <c r="AP196" i="21"/>
  <c r="AN99" i="22"/>
  <c r="AY183" i="21"/>
  <c r="AB91" i="22"/>
  <c r="BH184" i="21"/>
  <c r="AT169" i="21"/>
  <c r="BB181" i="21"/>
  <c r="AN185" i="21"/>
  <c r="AP169" i="21"/>
  <c r="AL183" i="21"/>
  <c r="AM90" i="22"/>
  <c r="AW200" i="21"/>
  <c r="BJ199" i="21"/>
  <c r="BN96" i="22"/>
  <c r="AV289" i="21"/>
  <c r="BF294" i="21"/>
  <c r="BA206" i="21"/>
  <c r="BM162" i="21"/>
  <c r="BH160" i="21"/>
  <c r="BF293" i="21"/>
  <c r="AF297" i="21"/>
  <c r="AA235" i="21"/>
  <c r="AX297" i="21"/>
  <c r="AE222" i="21"/>
  <c r="AM296" i="21"/>
  <c r="AI162" i="21"/>
  <c r="AD287" i="21"/>
  <c r="AY163" i="21"/>
  <c r="AW293" i="21"/>
  <c r="AB226" i="21"/>
  <c r="AS223" i="21"/>
  <c r="BN206" i="21"/>
  <c r="BN222" i="21"/>
  <c r="BA127" i="21"/>
  <c r="BB297" i="21"/>
  <c r="AX146" i="21"/>
  <c r="AY241" i="21"/>
  <c r="BE127" i="21"/>
  <c r="BE120" i="21"/>
  <c r="BH241" i="21"/>
  <c r="AD223" i="21"/>
  <c r="BL223" i="21"/>
  <c r="BO207" i="21"/>
  <c r="AI223" i="21"/>
  <c r="BH294" i="21"/>
  <c r="AA222" i="21"/>
  <c r="AB219" i="21"/>
  <c r="AI241" i="21"/>
  <c r="AT287" i="21"/>
  <c r="AA135" i="21"/>
  <c r="AC146" i="21"/>
  <c r="AY289" i="21"/>
  <c r="BK207" i="21"/>
  <c r="AO289" i="21"/>
  <c r="AD297" i="21"/>
  <c r="AD146" i="21"/>
  <c r="AG241" i="21"/>
  <c r="AE120" i="21"/>
  <c r="AI292" i="21"/>
  <c r="BC207" i="21"/>
  <c r="BF287" i="21"/>
  <c r="AL287" i="21"/>
  <c r="AJ127" i="21"/>
  <c r="AF135" i="21"/>
  <c r="AE293" i="21"/>
  <c r="BD207" i="21"/>
  <c r="AF226" i="21"/>
  <c r="AJ296" i="21"/>
  <c r="AK297" i="21"/>
  <c r="AH292" i="21"/>
  <c r="AL207" i="21"/>
  <c r="AC223" i="21"/>
  <c r="AC135" i="21"/>
  <c r="AG293" i="21"/>
  <c r="BG162" i="21"/>
  <c r="AL222" i="21"/>
  <c r="BI295" i="21"/>
  <c r="BI187" i="21"/>
  <c r="AA238" i="21"/>
  <c r="AB206" i="21"/>
  <c r="BF290" i="21"/>
  <c r="AS187" i="21"/>
  <c r="BJ187" i="21"/>
  <c r="AN293" i="21"/>
  <c r="AN175" i="21"/>
  <c r="AY160" i="21"/>
  <c r="AX160" i="21"/>
  <c r="BN120" i="21"/>
  <c r="BF289" i="21"/>
  <c r="AN187" i="21"/>
  <c r="BN160" i="21"/>
  <c r="AP296" i="21"/>
  <c r="AE295" i="21"/>
  <c r="AH223" i="21"/>
  <c r="AJ168" i="21"/>
  <c r="BA292" i="21"/>
  <c r="BG223" i="21"/>
  <c r="AK162" i="21"/>
  <c r="BN295" i="21"/>
  <c r="AZ295" i="21"/>
  <c r="BF242" i="21"/>
  <c r="BI223" i="21"/>
  <c r="AA249" i="21"/>
  <c r="AY162" i="21"/>
  <c r="AD160" i="21"/>
  <c r="BJ292" i="21"/>
  <c r="BB223" i="21"/>
  <c r="AW241" i="21"/>
  <c r="AO161" i="21"/>
  <c r="BI161" i="21"/>
  <c r="BA295" i="21"/>
  <c r="AU222" i="21"/>
  <c r="BA302" i="21"/>
  <c r="BG259" i="21"/>
  <c r="BI259" i="21"/>
  <c r="BN297" i="21"/>
  <c r="BN203" i="22" s="1"/>
  <c r="AZ54" i="23"/>
  <c r="AU72" i="23"/>
  <c r="AU68" i="23"/>
  <c r="AK54" i="23"/>
  <c r="AW69" i="23"/>
  <c r="AW73" i="23"/>
  <c r="BO68" i="23"/>
  <c r="BB72" i="23"/>
  <c r="BH70" i="23"/>
  <c r="AX76" i="23"/>
  <c r="AD48" i="23"/>
  <c r="AI57" i="23"/>
  <c r="AD72" i="23"/>
  <c r="BL53" i="23"/>
  <c r="AC58" i="23"/>
  <c r="BF58" i="23"/>
  <c r="AG71" i="23"/>
  <c r="AQ70" i="23"/>
  <c r="BF56" i="23"/>
  <c r="BI69" i="23"/>
  <c r="AQ57" i="23"/>
  <c r="BH48" i="23"/>
  <c r="BI53" i="23"/>
  <c r="BM71" i="23"/>
  <c r="AJ75" i="23"/>
  <c r="AP74" i="23"/>
  <c r="BM48" i="23"/>
  <c r="BE65" i="23"/>
  <c r="BH46" i="23"/>
  <c r="AU58" i="23"/>
  <c r="BF74" i="23"/>
  <c r="AT241" i="21"/>
  <c r="AT149" i="22" s="1"/>
  <c r="AA96" i="22"/>
  <c r="BJ85" i="22"/>
  <c r="AB132" i="22"/>
  <c r="AB133" i="22" s="1"/>
  <c r="AW84" i="22"/>
  <c r="AC47" i="23"/>
  <c r="AS107" i="22"/>
  <c r="BC92" i="22"/>
  <c r="AB107" i="22"/>
  <c r="AA195" i="22"/>
  <c r="BE45" i="23"/>
  <c r="AU85" i="22"/>
  <c r="BC131" i="22"/>
  <c r="BG47" i="23"/>
  <c r="AS82" i="22"/>
  <c r="BG294" i="21"/>
  <c r="AC252" i="21"/>
  <c r="AD248" i="21"/>
  <c r="AX252" i="21"/>
  <c r="AU249" i="21"/>
  <c r="BA253" i="21"/>
  <c r="AQ245" i="21"/>
  <c r="AS242" i="21"/>
  <c r="AJ242" i="21"/>
  <c r="BD241" i="21"/>
  <c r="AX242" i="21"/>
  <c r="AC194" i="21"/>
  <c r="AB196" i="21"/>
  <c r="AK160" i="21"/>
  <c r="BM178" i="21"/>
  <c r="AI173" i="21"/>
  <c r="BK189" i="21"/>
  <c r="AI99" i="22"/>
  <c r="AJ188" i="21"/>
  <c r="BJ293" i="21"/>
  <c r="BA175" i="21"/>
  <c r="BG289" i="21"/>
  <c r="AJ166" i="21"/>
  <c r="AZ198" i="21"/>
  <c r="AE199" i="21"/>
  <c r="BN194" i="21"/>
  <c r="BD91" i="22"/>
  <c r="AE177" i="21"/>
  <c r="BJ193" i="21"/>
  <c r="BN173" i="21"/>
  <c r="AH83" i="22"/>
  <c r="BA197" i="21"/>
  <c r="AB181" i="21"/>
  <c r="BK185" i="21"/>
  <c r="BA222" i="21"/>
  <c r="BA259" i="21" s="1"/>
  <c r="BG293" i="21"/>
  <c r="AW120" i="21"/>
  <c r="AS294" i="21"/>
  <c r="BL241" i="21"/>
  <c r="AF223" i="21"/>
  <c r="AD241" i="21"/>
  <c r="AD296" i="21"/>
  <c r="AG289" i="21"/>
  <c r="BD146" i="21"/>
  <c r="BD162" i="21"/>
  <c r="AN207" i="21"/>
  <c r="AI206" i="21"/>
  <c r="AA246" i="21"/>
  <c r="BM289" i="21"/>
  <c r="AH241" i="21"/>
  <c r="AZ175" i="21"/>
  <c r="AZ259" i="21"/>
  <c r="AG235" i="21"/>
  <c r="AJ289" i="21"/>
  <c r="AL168" i="21"/>
  <c r="AQ95" i="22"/>
  <c r="AY90" i="22"/>
  <c r="AZ199" i="21"/>
  <c r="AE192" i="21"/>
  <c r="BL198" i="21"/>
  <c r="AM184" i="21"/>
  <c r="AC173" i="21"/>
  <c r="AQ192" i="21"/>
  <c r="BI193" i="21"/>
  <c r="AO98" i="22"/>
  <c r="AN166" i="21"/>
  <c r="AI197" i="21"/>
  <c r="BE194" i="21"/>
  <c r="BD186" i="21"/>
  <c r="AT184" i="21"/>
  <c r="AV185" i="21"/>
  <c r="AJ162" i="21"/>
  <c r="AE226" i="21"/>
  <c r="AF305" i="21"/>
  <c r="AE242" i="21"/>
  <c r="AS293" i="21"/>
  <c r="BI287" i="21"/>
  <c r="AB222" i="21"/>
  <c r="AU296" i="21"/>
  <c r="AA161" i="21"/>
  <c r="AB242" i="21"/>
  <c r="AO163" i="21"/>
  <c r="BG241" i="21"/>
  <c r="BD302" i="21"/>
  <c r="AW99" i="22"/>
  <c r="AT88" i="22"/>
  <c r="AF187" i="21"/>
  <c r="AU192" i="21"/>
  <c r="AQ100" i="22"/>
  <c r="AE186" i="21"/>
  <c r="AG182" i="21"/>
  <c r="BH178" i="21"/>
  <c r="BJ174" i="21"/>
  <c r="AV174" i="21"/>
  <c r="AU178" i="21"/>
  <c r="AK189" i="21"/>
  <c r="AL177" i="21"/>
  <c r="BC292" i="21"/>
  <c r="BG120" i="21"/>
  <c r="AP206" i="21"/>
  <c r="AS146" i="21"/>
  <c r="AI207" i="21"/>
  <c r="AG287" i="21"/>
  <c r="AF219" i="21"/>
  <c r="AL241" i="21"/>
  <c r="BG161" i="21"/>
  <c r="AO292" i="21"/>
  <c r="AS295" i="21"/>
  <c r="AY187" i="21"/>
  <c r="AV290" i="21"/>
  <c r="AU162" i="21"/>
  <c r="BK146" i="21"/>
  <c r="BK161" i="21"/>
  <c r="AL127" i="21"/>
  <c r="AI289" i="21"/>
  <c r="BF207" i="21"/>
  <c r="BI163" i="21"/>
  <c r="BH187" i="21"/>
  <c r="AT295" i="21"/>
  <c r="AK294" i="21"/>
  <c r="BF206" i="21"/>
  <c r="BF291" i="21"/>
  <c r="AM222" i="21"/>
  <c r="AV242" i="21"/>
  <c r="AO174" i="21"/>
  <c r="BI166" i="21"/>
  <c r="AS182" i="21"/>
  <c r="AQ177" i="21"/>
  <c r="AO170" i="21"/>
  <c r="AJ84" i="22"/>
  <c r="AP100" i="22"/>
  <c r="BI178" i="21"/>
  <c r="BL178" i="21"/>
  <c r="BA193" i="21"/>
  <c r="BG170" i="21"/>
  <c r="AS178" i="21"/>
  <c r="AT91" i="22"/>
  <c r="BE294" i="21"/>
  <c r="AX289" i="21"/>
  <c r="BH290" i="21"/>
  <c r="AN173" i="21"/>
  <c r="BD199" i="21"/>
  <c r="BN90" i="22"/>
  <c r="AW95" i="22"/>
  <c r="BO198" i="21"/>
  <c r="BI182" i="21"/>
  <c r="BH99" i="22"/>
  <c r="AG184" i="21"/>
  <c r="AQ174" i="21"/>
  <c r="AN189" i="21"/>
  <c r="AF170" i="21"/>
  <c r="AX198" i="21"/>
  <c r="AV127" i="21"/>
  <c r="BJ135" i="21"/>
  <c r="AE235" i="21"/>
  <c r="AH207" i="21"/>
  <c r="BC146" i="21"/>
  <c r="AJ146" i="21"/>
  <c r="AQ135" i="21"/>
  <c r="AD127" i="21"/>
  <c r="AB207" i="21"/>
  <c r="BK295" i="21"/>
  <c r="AW289" i="21"/>
  <c r="AA198" i="21"/>
  <c r="BK241" i="21"/>
  <c r="BN292" i="21"/>
  <c r="BJ302" i="21"/>
  <c r="AP163" i="21"/>
  <c r="BO287" i="21"/>
  <c r="AD167" i="21"/>
  <c r="AS188" i="21"/>
  <c r="BH197" i="21"/>
  <c r="BL199" i="21"/>
  <c r="BI177" i="21"/>
  <c r="AZ188" i="21"/>
  <c r="BK166" i="21"/>
  <c r="BL183" i="21"/>
  <c r="AT198" i="21"/>
  <c r="BE174" i="21"/>
  <c r="AQ169" i="21"/>
  <c r="BI120" i="21"/>
  <c r="BJ294" i="21"/>
  <c r="AA456" i="21"/>
  <c r="BF135" i="21"/>
  <c r="AE287" i="21"/>
  <c r="AM146" i="21"/>
  <c r="AK207" i="21"/>
  <c r="AO175" i="21"/>
  <c r="BM187" i="21"/>
  <c r="AW223" i="21"/>
  <c r="BJ295" i="21"/>
  <c r="AN290" i="21"/>
  <c r="AJ96" i="22"/>
  <c r="AV295" i="21"/>
  <c r="AC120" i="21"/>
  <c r="AV100" i="22"/>
  <c r="BL184" i="21"/>
  <c r="BD88" i="22"/>
  <c r="AB89" i="22"/>
  <c r="BF96" i="22"/>
  <c r="AI176" i="21"/>
  <c r="BA198" i="21"/>
  <c r="AG169" i="21"/>
  <c r="BG89" i="22"/>
  <c r="BI167" i="21"/>
  <c r="AM185" i="21"/>
  <c r="AM174" i="21"/>
  <c r="AP91" i="22"/>
  <c r="BE296" i="21"/>
  <c r="AE223" i="21"/>
  <c r="BL162" i="21"/>
  <c r="AS120" i="21"/>
  <c r="BB296" i="21"/>
  <c r="AN294" i="21"/>
  <c r="BE206" i="21"/>
  <c r="BL290" i="21"/>
  <c r="AI161" i="21"/>
  <c r="AY297" i="21"/>
  <c r="AC289" i="21"/>
  <c r="AZ187" i="21"/>
  <c r="BB174" i="21"/>
  <c r="AV95" i="22"/>
  <c r="AU182" i="21"/>
  <c r="BE90" i="22"/>
  <c r="BC176" i="21"/>
  <c r="BB169" i="21"/>
  <c r="BD175" i="21"/>
  <c r="AO100" i="22"/>
  <c r="BM91" i="22"/>
  <c r="AB170" i="21"/>
  <c r="AS199" i="21"/>
  <c r="AI182" i="21"/>
  <c r="AS194" i="21"/>
  <c r="AQ287" i="21"/>
  <c r="AC207" i="21"/>
  <c r="BH207" i="21"/>
  <c r="AA188" i="21"/>
  <c r="BP115" i="23" l="1"/>
  <c r="BP202" i="22"/>
  <c r="BP200" i="22"/>
  <c r="BP113" i="23"/>
  <c r="BP203" i="22"/>
  <c r="BP116" i="23"/>
  <c r="AD155" i="3"/>
  <c r="AE155" i="3" s="1"/>
  <c r="AF155" i="3" s="1"/>
  <c r="AC51" i="22"/>
  <c r="AC461" i="21"/>
  <c r="BN116" i="23"/>
  <c r="BJ66" i="23"/>
  <c r="AZ198" i="22"/>
  <c r="AH66" i="23"/>
  <c r="BE66" i="23"/>
  <c r="AN197" i="22"/>
  <c r="BL67" i="23"/>
  <c r="AK67" i="23"/>
  <c r="AL66" i="23"/>
  <c r="AJ67" i="23"/>
  <c r="AJ82" i="23"/>
  <c r="AP67" i="23"/>
  <c r="AQ133" i="22"/>
  <c r="AU133" i="22"/>
  <c r="AO133" i="22"/>
  <c r="BM66" i="23"/>
  <c r="BA200" i="22"/>
  <c r="AT94" i="22"/>
  <c r="BH87" i="22"/>
  <c r="AK123" i="22"/>
  <c r="AA120" i="22"/>
  <c r="BA107" i="22"/>
  <c r="BN161" i="22"/>
  <c r="BA159" i="22"/>
  <c r="BK153" i="22"/>
  <c r="AT156" i="22"/>
  <c r="BL208" i="22"/>
  <c r="BD203" i="22"/>
  <c r="AD201" i="22"/>
  <c r="BE196" i="22"/>
  <c r="AH112" i="23"/>
  <c r="BE114" i="23"/>
  <c r="AY94" i="22"/>
  <c r="AE103" i="22"/>
  <c r="BI196" i="22"/>
  <c r="AZ60" i="23"/>
  <c r="BC108" i="23"/>
  <c r="AF202" i="22"/>
  <c r="AL103" i="22"/>
  <c r="BA103" i="22"/>
  <c r="AO197" i="22"/>
  <c r="BL52" i="23"/>
  <c r="BM196" i="22"/>
  <c r="BA115" i="22"/>
  <c r="BO121" i="22"/>
  <c r="AW113" i="22"/>
  <c r="AM125" i="22"/>
  <c r="AK113" i="22"/>
  <c r="AJ107" i="22"/>
  <c r="BG123" i="22"/>
  <c r="AP109" i="23"/>
  <c r="AM161" i="22"/>
  <c r="AT159" i="22"/>
  <c r="BJ154" i="22"/>
  <c r="AJ159" i="22"/>
  <c r="BN83" i="23"/>
  <c r="AU168" i="22"/>
  <c r="BK109" i="22"/>
  <c r="AK201" i="22"/>
  <c r="AY121" i="22"/>
  <c r="AY116" i="22"/>
  <c r="AI150" i="22"/>
  <c r="AX161" i="22"/>
  <c r="BH161" i="22"/>
  <c r="AK161" i="22"/>
  <c r="AR154" i="22"/>
  <c r="AV154" i="22"/>
  <c r="BM149" i="22"/>
  <c r="BM151" i="22" s="1"/>
  <c r="BN117" i="22"/>
  <c r="AE197" i="22"/>
  <c r="AL108" i="23"/>
  <c r="AV199" i="22"/>
  <c r="BF94" i="22"/>
  <c r="AW102" i="22"/>
  <c r="BH102" i="22"/>
  <c r="AA52" i="23"/>
  <c r="AL197" i="22"/>
  <c r="AO102" i="22"/>
  <c r="AH195" i="22"/>
  <c r="BL195" i="22"/>
  <c r="AN125" i="22"/>
  <c r="AD124" i="22"/>
  <c r="BJ117" i="22"/>
  <c r="AE125" i="22"/>
  <c r="AH125" i="22"/>
  <c r="AG121" i="22"/>
  <c r="BJ109" i="22"/>
  <c r="BC196" i="22"/>
  <c r="AQ115" i="22"/>
  <c r="AR150" i="22"/>
  <c r="AM150" i="22"/>
  <c r="BB154" i="22"/>
  <c r="AH154" i="22"/>
  <c r="AP156" i="22"/>
  <c r="BD158" i="22"/>
  <c r="AU161" i="22"/>
  <c r="AK156" i="22"/>
  <c r="BL154" i="22"/>
  <c r="BL156" i="22"/>
  <c r="BE208" i="22"/>
  <c r="BK115" i="23"/>
  <c r="BB51" i="23"/>
  <c r="AV113" i="23"/>
  <c r="BJ115" i="22"/>
  <c r="BD112" i="23"/>
  <c r="AT111" i="23"/>
  <c r="AM149" i="22"/>
  <c r="AW110" i="22"/>
  <c r="AZ103" i="22"/>
  <c r="BJ94" i="22"/>
  <c r="AT102" i="22"/>
  <c r="AG94" i="22"/>
  <c r="AI87" i="22"/>
  <c r="AB103" i="22"/>
  <c r="AV103" i="22"/>
  <c r="AR102" i="22"/>
  <c r="AN94" i="22"/>
  <c r="BG196" i="22"/>
  <c r="BK203" i="22"/>
  <c r="AC109" i="22"/>
  <c r="BL111" i="23"/>
  <c r="BH116" i="22"/>
  <c r="AV107" i="22"/>
  <c r="AV113" i="22"/>
  <c r="AX123" i="22"/>
  <c r="AN83" i="23"/>
  <c r="BO155" i="22"/>
  <c r="AX156" i="22"/>
  <c r="BF157" i="22"/>
  <c r="BD60" i="23"/>
  <c r="BB114" i="23"/>
  <c r="AP51" i="23"/>
  <c r="AK196" i="22"/>
  <c r="BC156" i="22"/>
  <c r="AI109" i="23"/>
  <c r="AU109" i="23"/>
  <c r="AM87" i="22"/>
  <c r="AC107" i="22"/>
  <c r="BD113" i="23"/>
  <c r="AN149" i="22"/>
  <c r="BI107" i="22"/>
  <c r="AI102" i="22"/>
  <c r="AM203" i="22"/>
  <c r="AW94" i="22"/>
  <c r="BC102" i="22"/>
  <c r="AJ51" i="23"/>
  <c r="AF52" i="23"/>
  <c r="AA61" i="23"/>
  <c r="BB109" i="23"/>
  <c r="BN202" i="22"/>
  <c r="BA82" i="23"/>
  <c r="BE108" i="22"/>
  <c r="AB115" i="22"/>
  <c r="AI117" i="22"/>
  <c r="AT115" i="22"/>
  <c r="AP110" i="23"/>
  <c r="AX112" i="23"/>
  <c r="BB122" i="22"/>
  <c r="AU123" i="22"/>
  <c r="BG116" i="22"/>
  <c r="BB197" i="22"/>
  <c r="AK160" i="22"/>
  <c r="AO154" i="22"/>
  <c r="AO158" i="22"/>
  <c r="BG157" i="22"/>
  <c r="BG160" i="22"/>
  <c r="AN158" i="22"/>
  <c r="AV160" i="22"/>
  <c r="BL51" i="23"/>
  <c r="AJ112" i="23"/>
  <c r="AQ114" i="23"/>
  <c r="AZ150" i="22"/>
  <c r="BL103" i="22"/>
  <c r="AQ87" i="22"/>
  <c r="BC198" i="22"/>
  <c r="BH111" i="23"/>
  <c r="AC117" i="22"/>
  <c r="BC158" i="22"/>
  <c r="AF195" i="22"/>
  <c r="BG167" i="22"/>
  <c r="AW108" i="22"/>
  <c r="AW201" i="22"/>
  <c r="BK200" i="22"/>
  <c r="AW111" i="23"/>
  <c r="BI111" i="23"/>
  <c r="AK102" i="22"/>
  <c r="BI60" i="23"/>
  <c r="AH115" i="23"/>
  <c r="AO94" i="22"/>
  <c r="AP200" i="22"/>
  <c r="AS195" i="22"/>
  <c r="AS60" i="23"/>
  <c r="BN112" i="23"/>
  <c r="BL123" i="22"/>
  <c r="AU121" i="22"/>
  <c r="BN200" i="22"/>
  <c r="AN115" i="22"/>
  <c r="AF108" i="22"/>
  <c r="AF110" i="23"/>
  <c r="AG124" i="22"/>
  <c r="AR115" i="22"/>
  <c r="AS156" i="22"/>
  <c r="AI153" i="22"/>
  <c r="AP157" i="22"/>
  <c r="AX157" i="22"/>
  <c r="BO115" i="23"/>
  <c r="AE200" i="22"/>
  <c r="AT197" i="22"/>
  <c r="BC113" i="23"/>
  <c r="AZ167" i="22"/>
  <c r="BN111" i="23"/>
  <c r="AH82" i="23"/>
  <c r="BK201" i="22"/>
  <c r="AL149" i="22"/>
  <c r="AB67" i="23"/>
  <c r="AG193" i="22"/>
  <c r="AM103" i="22"/>
  <c r="AG195" i="22"/>
  <c r="BB202" i="22"/>
  <c r="AD149" i="22"/>
  <c r="AD272" i="22" s="1"/>
  <c r="AS87" i="22"/>
  <c r="BO106" i="23"/>
  <c r="BJ200" i="22"/>
  <c r="AW87" i="22"/>
  <c r="AQ106" i="23"/>
  <c r="BE200" i="22"/>
  <c r="BJ121" i="22"/>
  <c r="BL125" i="22"/>
  <c r="AO117" i="22"/>
  <c r="AD114" i="22"/>
  <c r="BJ109" i="23"/>
  <c r="BA122" i="22"/>
  <c r="AI115" i="22"/>
  <c r="BC114" i="22"/>
  <c r="AI112" i="23"/>
  <c r="AI120" i="22"/>
  <c r="AP107" i="22"/>
  <c r="AY106" i="23"/>
  <c r="AC106" i="23"/>
  <c r="BH160" i="22"/>
  <c r="AJ158" i="22"/>
  <c r="BI159" i="22"/>
  <c r="AD154" i="22"/>
  <c r="BG161" i="22"/>
  <c r="BI155" i="22"/>
  <c r="AC160" i="22"/>
  <c r="AC198" i="22"/>
  <c r="BI149" i="22"/>
  <c r="AI200" i="22"/>
  <c r="AP195" i="22"/>
  <c r="AD116" i="22"/>
  <c r="BI150" i="22"/>
  <c r="AU209" i="22"/>
  <c r="BA114" i="23"/>
  <c r="AY109" i="22"/>
  <c r="AK109" i="22"/>
  <c r="AP115" i="23"/>
  <c r="AN199" i="22"/>
  <c r="BG109" i="22"/>
  <c r="AK116" i="23"/>
  <c r="AJ52" i="23"/>
  <c r="AE51" i="23"/>
  <c r="AD116" i="23"/>
  <c r="AC61" i="23"/>
  <c r="AI82" i="23"/>
  <c r="BE52" i="23"/>
  <c r="AX116" i="23"/>
  <c r="AK199" i="22"/>
  <c r="AV108" i="23"/>
  <c r="AO123" i="22"/>
  <c r="BE115" i="22"/>
  <c r="AG120" i="22"/>
  <c r="BH197" i="22"/>
  <c r="BK117" i="22"/>
  <c r="AI124" i="22"/>
  <c r="AE117" i="22"/>
  <c r="BE82" i="23"/>
  <c r="AG156" i="22"/>
  <c r="BB153" i="22"/>
  <c r="AB156" i="22"/>
  <c r="BA87" i="22"/>
  <c r="AO243" i="21"/>
  <c r="AT259" i="21"/>
  <c r="AB75" i="21"/>
  <c r="AA299" i="22"/>
  <c r="AC256" i="21"/>
  <c r="AI133" i="22"/>
  <c r="BB244" i="21"/>
  <c r="AZ244" i="21"/>
  <c r="BF165" i="21"/>
  <c r="BG244" i="21"/>
  <c r="BA165" i="21"/>
  <c r="AB272" i="21"/>
  <c r="AG243" i="21"/>
  <c r="AE243" i="21"/>
  <c r="BF244" i="21"/>
  <c r="AG165" i="21"/>
  <c r="AQ244" i="21"/>
  <c r="BO244" i="21"/>
  <c r="AK244" i="21"/>
  <c r="AF260" i="21"/>
  <c r="BE172" i="21"/>
  <c r="AB180" i="21"/>
  <c r="AG191" i="21"/>
  <c r="AT302" i="21"/>
  <c r="AT180" i="21"/>
  <c r="AM259" i="21"/>
  <c r="BC191" i="21"/>
  <c r="BL259" i="21"/>
  <c r="AI302" i="21"/>
  <c r="AB172" i="21"/>
  <c r="AE302" i="21"/>
  <c r="AO220" i="21"/>
  <c r="AB191" i="21"/>
  <c r="AO191" i="21"/>
  <c r="AM172" i="21"/>
  <c r="BA134" i="22"/>
  <c r="BC134" i="22"/>
  <c r="AA134" i="22"/>
  <c r="AX134" i="22"/>
  <c r="AL134" i="22"/>
  <c r="AS134" i="22"/>
  <c r="BN134" i="22"/>
  <c r="AR218" i="21"/>
  <c r="AP218" i="21"/>
  <c r="BH218" i="21"/>
  <c r="BL133" i="22"/>
  <c r="BN107" i="22"/>
  <c r="BE165" i="21"/>
  <c r="AN172" i="21"/>
  <c r="AA123" i="22"/>
  <c r="BG172" i="21"/>
  <c r="AP122" i="22"/>
  <c r="BC107" i="22"/>
  <c r="AA421" i="21"/>
  <c r="AW180" i="21"/>
  <c r="AA396" i="21"/>
  <c r="BM172" i="21"/>
  <c r="AS172" i="21"/>
  <c r="AN165" i="21"/>
  <c r="BF180" i="21"/>
  <c r="AD159" i="21"/>
  <c r="AY220" i="21"/>
  <c r="AI259" i="21"/>
  <c r="AB280" i="21"/>
  <c r="BH220" i="21"/>
  <c r="AZ302" i="21"/>
  <c r="AB220" i="21"/>
  <c r="AC259" i="21"/>
  <c r="AH302" i="21"/>
  <c r="AU159" i="21"/>
  <c r="AK220" i="21"/>
  <c r="AL243" i="21"/>
  <c r="AD259" i="21"/>
  <c r="AN243" i="21"/>
  <c r="BI159" i="21"/>
  <c r="AI159" i="21"/>
  <c r="AA244" i="21"/>
  <c r="AO288" i="21"/>
  <c r="AT288" i="21"/>
  <c r="AW243" i="21"/>
  <c r="BG303" i="21"/>
  <c r="AR259" i="21"/>
  <c r="BF260" i="21"/>
  <c r="AA191" i="21"/>
  <c r="AW259" i="21"/>
  <c r="AR302" i="21"/>
  <c r="AA404" i="21"/>
  <c r="BI260" i="21"/>
  <c r="BF259" i="21"/>
  <c r="AA405" i="21"/>
  <c r="AX284" i="21"/>
  <c r="BO284" i="21"/>
  <c r="BP318" i="21" s="1"/>
  <c r="BC284" i="21"/>
  <c r="AW303" i="21"/>
  <c r="BK257" i="21"/>
  <c r="AM66" i="23"/>
  <c r="AQ110" i="23"/>
  <c r="BI154" i="22"/>
  <c r="AO161" i="22"/>
  <c r="AO115" i="23"/>
  <c r="BA115" i="23"/>
  <c r="AO116" i="22"/>
  <c r="AW110" i="23"/>
  <c r="BD156" i="22"/>
  <c r="AD161" i="22"/>
  <c r="BB87" i="22"/>
  <c r="AT198" i="22"/>
  <c r="AR109" i="23"/>
  <c r="BI108" i="23"/>
  <c r="AF113" i="23"/>
  <c r="BL121" i="22"/>
  <c r="AI114" i="22"/>
  <c r="BB156" i="22"/>
  <c r="BD102" i="22"/>
  <c r="BG111" i="23"/>
  <c r="AA110" i="23"/>
  <c r="AU120" i="22"/>
  <c r="BG52" i="23"/>
  <c r="AS52" i="23"/>
  <c r="AF94" i="22"/>
  <c r="AD113" i="23"/>
  <c r="AE123" i="22"/>
  <c r="AV124" i="22"/>
  <c r="BH114" i="22"/>
  <c r="AG108" i="22"/>
  <c r="BC160" i="22"/>
  <c r="AH158" i="22"/>
  <c r="BL87" i="22"/>
  <c r="BB52" i="23"/>
  <c r="BL83" i="23"/>
  <c r="BC115" i="22"/>
  <c r="AJ113" i="23"/>
  <c r="AS116" i="23"/>
  <c r="BN199" i="22"/>
  <c r="AL125" i="22"/>
  <c r="BC112" i="23"/>
  <c r="AW109" i="22"/>
  <c r="AL161" i="22"/>
  <c r="AZ113" i="23"/>
  <c r="AO110" i="22"/>
  <c r="AD115" i="23"/>
  <c r="AP110" i="22"/>
  <c r="AM121" i="22"/>
  <c r="AJ113" i="22"/>
  <c r="AI199" i="22"/>
  <c r="AY193" i="22"/>
  <c r="AE156" i="22"/>
  <c r="AE116" i="23"/>
  <c r="BA201" i="22"/>
  <c r="AK203" i="22"/>
  <c r="AI149" i="22"/>
  <c r="AV195" i="22"/>
  <c r="BA153" i="22"/>
  <c r="AA318" i="22"/>
  <c r="BE243" i="21"/>
  <c r="AV165" i="21"/>
  <c r="AX149" i="22"/>
  <c r="BE244" i="21"/>
  <c r="BD172" i="21"/>
  <c r="AB303" i="21"/>
  <c r="BC159" i="21"/>
  <c r="BL243" i="21"/>
  <c r="AD263" i="21"/>
  <c r="BE259" i="21"/>
  <c r="AS302" i="21"/>
  <c r="BH66" i="23"/>
  <c r="BD66" i="23"/>
  <c r="AT66" i="23"/>
  <c r="AI66" i="23"/>
  <c r="AN66" i="23"/>
  <c r="AY67" i="23"/>
  <c r="AN67" i="23"/>
  <c r="AL67" i="23"/>
  <c r="BM116" i="23"/>
  <c r="AW67" i="23"/>
  <c r="AB82" i="23"/>
  <c r="AB185" i="23" s="1"/>
  <c r="AD67" i="23"/>
  <c r="AQ243" i="21"/>
  <c r="BI67" i="23"/>
  <c r="BE111" i="23"/>
  <c r="AY302" i="21"/>
  <c r="AT133" i="22"/>
  <c r="AV133" i="22"/>
  <c r="BA113" i="23"/>
  <c r="AT52" i="23"/>
  <c r="BH51" i="23"/>
  <c r="BC121" i="22"/>
  <c r="AL123" i="22"/>
  <c r="AN107" i="22"/>
  <c r="AN155" i="22"/>
  <c r="AQ157" i="22"/>
  <c r="BM161" i="22"/>
  <c r="AC153" i="22"/>
  <c r="BL121" i="23"/>
  <c r="BD116" i="23"/>
  <c r="AD114" i="23"/>
  <c r="BE109" i="23"/>
  <c r="AD195" i="22"/>
  <c r="BL201" i="22"/>
  <c r="AY52" i="23"/>
  <c r="AE61" i="23"/>
  <c r="BI109" i="23"/>
  <c r="AH193" i="22"/>
  <c r="AX202" i="22"/>
  <c r="BI203" i="22"/>
  <c r="AF115" i="23"/>
  <c r="AL61" i="23"/>
  <c r="BA61" i="23"/>
  <c r="AO110" i="23"/>
  <c r="BM109" i="23"/>
  <c r="BK116" i="22"/>
  <c r="AL114" i="22"/>
  <c r="BL120" i="22"/>
  <c r="BL108" i="22"/>
  <c r="AF199" i="22"/>
  <c r="AF123" i="22"/>
  <c r="BN108" i="22"/>
  <c r="AD123" i="22"/>
  <c r="AZ156" i="22"/>
  <c r="BD154" i="22"/>
  <c r="BG156" i="22"/>
  <c r="AZ155" i="22"/>
  <c r="AP193" i="22"/>
  <c r="AY197" i="22"/>
  <c r="BB110" i="22"/>
  <c r="AK114" i="23"/>
  <c r="BO114" i="22"/>
  <c r="BO110" i="22"/>
  <c r="AI83" i="23"/>
  <c r="BE160" i="22"/>
  <c r="AH153" i="22"/>
  <c r="BM153" i="22"/>
  <c r="BM82" i="23"/>
  <c r="BM84" i="23" s="1"/>
  <c r="AM198" i="22"/>
  <c r="AE110" i="23"/>
  <c r="AU198" i="22"/>
  <c r="AV112" i="23"/>
  <c r="BF52" i="23"/>
  <c r="AW60" i="23"/>
  <c r="BH60" i="23"/>
  <c r="AU102" i="22"/>
  <c r="AM196" i="22"/>
  <c r="BB109" i="22"/>
  <c r="AL110" i="23"/>
  <c r="AO60" i="23"/>
  <c r="AH108" i="23"/>
  <c r="AL102" i="22"/>
  <c r="AB203" i="22"/>
  <c r="BL108" i="23"/>
  <c r="BK120" i="22"/>
  <c r="BN114" i="22"/>
  <c r="AM122" i="22"/>
  <c r="AZ108" i="22"/>
  <c r="BF117" i="22"/>
  <c r="AC197" i="22"/>
  <c r="AL109" i="22"/>
  <c r="AC124" i="22"/>
  <c r="AU197" i="22"/>
  <c r="BC109" i="23"/>
  <c r="AK125" i="22"/>
  <c r="AR83" i="23"/>
  <c r="AM83" i="23"/>
  <c r="BJ159" i="22"/>
  <c r="BB157" i="22"/>
  <c r="AB153" i="22"/>
  <c r="AL159" i="22"/>
  <c r="BN157" i="22"/>
  <c r="AK158" i="22"/>
  <c r="BM154" i="22"/>
  <c r="BO156" i="22"/>
  <c r="BE121" i="23"/>
  <c r="AQ66" i="23"/>
  <c r="BG150" i="22"/>
  <c r="AH201" i="22"/>
  <c r="BC167" i="22"/>
  <c r="AA150" i="22"/>
  <c r="AA151" i="22" s="1"/>
  <c r="AM82" i="23"/>
  <c r="AC110" i="22"/>
  <c r="AZ61" i="23"/>
  <c r="BJ52" i="23"/>
  <c r="AT60" i="23"/>
  <c r="AG52" i="23"/>
  <c r="AI51" i="23"/>
  <c r="AB61" i="23"/>
  <c r="AV61" i="23"/>
  <c r="AR60" i="23"/>
  <c r="AN52" i="23"/>
  <c r="BG109" i="23"/>
  <c r="BK116" i="23"/>
  <c r="AQ195" i="22"/>
  <c r="BK121" i="22"/>
  <c r="AX116" i="22"/>
  <c r="AU124" i="22"/>
  <c r="AQ200" i="22"/>
  <c r="AL113" i="22"/>
  <c r="BG121" i="22"/>
  <c r="AK193" i="22"/>
  <c r="AE160" i="22"/>
  <c r="BL155" i="22"/>
  <c r="BB158" i="22"/>
  <c r="AP155" i="22"/>
  <c r="AQ209" i="22"/>
  <c r="AX200" i="22"/>
  <c r="BD108" i="22"/>
  <c r="AK109" i="23"/>
  <c r="BE203" i="22"/>
  <c r="AW150" i="22"/>
  <c r="BB115" i="22"/>
  <c r="AM51" i="23"/>
  <c r="BC94" i="22"/>
  <c r="AN82" i="23"/>
  <c r="AT199" i="22"/>
  <c r="AI60" i="23"/>
  <c r="AM116" i="23"/>
  <c r="AW52" i="23"/>
  <c r="BC60" i="23"/>
  <c r="AL87" i="22"/>
  <c r="BG103" i="22"/>
  <c r="BK102" i="22"/>
  <c r="AK202" i="22"/>
  <c r="BL202" i="22"/>
  <c r="BN115" i="23"/>
  <c r="AM199" i="22"/>
  <c r="BO125" i="22"/>
  <c r="AU115" i="22"/>
  <c r="AQ123" i="22"/>
  <c r="AX124" i="22"/>
  <c r="AZ124" i="22"/>
  <c r="AB109" i="22"/>
  <c r="BH199" i="22"/>
  <c r="AI197" i="22"/>
  <c r="BB110" i="23"/>
  <c r="AH107" i="22"/>
  <c r="BG153" i="22"/>
  <c r="AR158" i="22"/>
  <c r="BI160" i="22"/>
  <c r="AE158" i="22"/>
  <c r="AR159" i="22"/>
  <c r="AP153" i="22"/>
  <c r="AO155" i="22"/>
  <c r="BN149" i="22"/>
  <c r="BO115" i="22"/>
  <c r="AZ83" i="23"/>
  <c r="BL61" i="23"/>
  <c r="AQ51" i="23"/>
  <c r="BC111" i="23"/>
  <c r="AB123" i="22"/>
  <c r="BK150" i="22"/>
  <c r="BI208" i="22"/>
  <c r="AF108" i="23"/>
  <c r="AX167" i="22"/>
  <c r="AE110" i="22"/>
  <c r="AW114" i="23"/>
  <c r="BK113" i="23"/>
  <c r="AS193" i="22"/>
  <c r="AU110" i="22"/>
  <c r="AK60" i="23"/>
  <c r="AO52" i="23"/>
  <c r="AP113" i="23"/>
  <c r="AS108" i="23"/>
  <c r="BO102" i="22"/>
  <c r="AP109" i="22"/>
  <c r="AO87" i="22"/>
  <c r="AQ117" i="22"/>
  <c r="AR120" i="22"/>
  <c r="BN113" i="23"/>
  <c r="BA125" i="22"/>
  <c r="AG122" i="22"/>
  <c r="AJ120" i="22"/>
  <c r="AI116" i="22"/>
  <c r="AV197" i="22"/>
  <c r="AJ193" i="22"/>
  <c r="BF160" i="22"/>
  <c r="AJ161" i="22"/>
  <c r="AR153" i="22"/>
  <c r="AA153" i="22"/>
  <c r="AC202" i="22"/>
  <c r="AE113" i="23"/>
  <c r="AT110" i="23"/>
  <c r="BD202" i="22"/>
  <c r="AV150" i="22"/>
  <c r="BF197" i="22"/>
  <c r="BK149" i="22"/>
  <c r="BM195" i="22"/>
  <c r="AW195" i="22"/>
  <c r="BK114" i="23"/>
  <c r="AL82" i="23"/>
  <c r="AI108" i="22"/>
  <c r="AG106" i="23"/>
  <c r="AM61" i="23"/>
  <c r="AG108" i="23"/>
  <c r="BB115" i="23"/>
  <c r="AD82" i="23"/>
  <c r="AS51" i="23"/>
  <c r="BK103" i="22"/>
  <c r="BJ113" i="23"/>
  <c r="AW51" i="23"/>
  <c r="AV94" i="22"/>
  <c r="BE113" i="23"/>
  <c r="AQ121" i="22"/>
  <c r="AN113" i="22"/>
  <c r="AC120" i="22"/>
  <c r="AN120" i="22"/>
  <c r="AQ109" i="22"/>
  <c r="AQ199" i="22"/>
  <c r="AL198" i="22"/>
  <c r="AJ201" i="22"/>
  <c r="AW125" i="22"/>
  <c r="AH124" i="22"/>
  <c r="AX150" i="22"/>
  <c r="AJ150" i="22"/>
  <c r="AY154" i="22"/>
  <c r="BA161" i="22"/>
  <c r="BA155" i="22"/>
  <c r="BL158" i="22"/>
  <c r="AX160" i="22"/>
  <c r="BE157" i="22"/>
  <c r="AN159" i="22"/>
  <c r="AF158" i="22"/>
  <c r="AG161" i="22"/>
  <c r="AX154" i="22"/>
  <c r="AC111" i="23"/>
  <c r="BI82" i="23"/>
  <c r="AI113" i="23"/>
  <c r="AP108" i="23"/>
  <c r="AB116" i="22"/>
  <c r="BG200" i="22"/>
  <c r="BI83" i="23"/>
  <c r="AU122" i="23"/>
  <c r="BI108" i="22"/>
  <c r="AA157" i="22"/>
  <c r="BF195" i="22"/>
  <c r="AN112" i="23"/>
  <c r="AG199" i="22"/>
  <c r="AJ202" i="22"/>
  <c r="AL193" i="22"/>
  <c r="AG149" i="22"/>
  <c r="AG171" i="22" s="1"/>
  <c r="AO195" i="22"/>
  <c r="BH200" i="22"/>
  <c r="AX103" i="22"/>
  <c r="AW199" i="22"/>
  <c r="AF203" i="22"/>
  <c r="AK112" i="23"/>
  <c r="AP116" i="22"/>
  <c r="AO125" i="22"/>
  <c r="BD113" i="22"/>
  <c r="AW124" i="22"/>
  <c r="AN116" i="22"/>
  <c r="BH110" i="23"/>
  <c r="AB113" i="22"/>
  <c r="AH123" i="22"/>
  <c r="BN195" i="22"/>
  <c r="BG154" i="22"/>
  <c r="AE153" i="22"/>
  <c r="AR161" i="22"/>
  <c r="AE159" i="22"/>
  <c r="BC154" i="22"/>
  <c r="BA51" i="23"/>
  <c r="AC362" i="21"/>
  <c r="AU302" i="21"/>
  <c r="AA313" i="22"/>
  <c r="AP243" i="21"/>
  <c r="AE362" i="21"/>
  <c r="AE256" i="21"/>
  <c r="AT303" i="21"/>
  <c r="AH165" i="21"/>
  <c r="AM133" i="22"/>
  <c r="AS243" i="21"/>
  <c r="AX165" i="21"/>
  <c r="AB149" i="22"/>
  <c r="AB171" i="22" s="1"/>
  <c r="AG150" i="22"/>
  <c r="AG151" i="22" s="1"/>
  <c r="AE150" i="22"/>
  <c r="AE151" i="22" s="1"/>
  <c r="BK244" i="21"/>
  <c r="AB165" i="21"/>
  <c r="AE244" i="21"/>
  <c r="BN244" i="21"/>
  <c r="AR244" i="21"/>
  <c r="AM159" i="21"/>
  <c r="AU165" i="21"/>
  <c r="AD165" i="21"/>
  <c r="BH191" i="21"/>
  <c r="AD302" i="21"/>
  <c r="AJ302" i="21"/>
  <c r="AH172" i="21"/>
  <c r="AK172" i="21"/>
  <c r="AM303" i="21"/>
  <c r="AG260" i="21"/>
  <c r="AQ220" i="21"/>
  <c r="BO172" i="21"/>
  <c r="BE191" i="21"/>
  <c r="BB191" i="21"/>
  <c r="BL191" i="21"/>
  <c r="AV191" i="21"/>
  <c r="BI218" i="21"/>
  <c r="AT218" i="21"/>
  <c r="AI218" i="21"/>
  <c r="AV218" i="21"/>
  <c r="AG218" i="21"/>
  <c r="AR134" i="22"/>
  <c r="AP134" i="22"/>
  <c r="BH134" i="22"/>
  <c r="AH133" i="22"/>
  <c r="AZ172" i="21"/>
  <c r="AN180" i="21"/>
  <c r="BE113" i="22"/>
  <c r="AN122" i="22"/>
  <c r="BJ180" i="21"/>
  <c r="BG122" i="22"/>
  <c r="AA408" i="21"/>
  <c r="AJ172" i="21"/>
  <c r="AL172" i="21"/>
  <c r="AF302" i="21"/>
  <c r="AA412" i="21"/>
  <c r="BM122" i="22"/>
  <c r="AS122" i="22"/>
  <c r="AN117" i="22"/>
  <c r="AA419" i="21"/>
  <c r="AJ260" i="21"/>
  <c r="AA272" i="21"/>
  <c r="BN303" i="21"/>
  <c r="BH288" i="21"/>
  <c r="AB378" i="21"/>
  <c r="BH260" i="21"/>
  <c r="AF220" i="21"/>
  <c r="AP260" i="21"/>
  <c r="AZ288" i="21"/>
  <c r="BE303" i="21"/>
  <c r="AB263" i="21"/>
  <c r="BC288" i="21"/>
  <c r="AA159" i="21"/>
  <c r="BB159" i="21"/>
  <c r="AM243" i="21"/>
  <c r="AO159" i="21"/>
  <c r="BL288" i="21"/>
  <c r="AC159" i="21"/>
  <c r="AV243" i="21"/>
  <c r="AJ288" i="21"/>
  <c r="AW288" i="21"/>
  <c r="BG243" i="21"/>
  <c r="BG260" i="21"/>
  <c r="AU172" i="21"/>
  <c r="BF303" i="21"/>
  <c r="AA451" i="21"/>
  <c r="AQ259" i="21"/>
  <c r="BM260" i="21"/>
  <c r="AA395" i="21"/>
  <c r="BF243" i="21"/>
  <c r="BG302" i="21"/>
  <c r="AH243" i="21"/>
  <c r="BF220" i="21"/>
  <c r="BC257" i="21"/>
  <c r="BF159" i="21"/>
  <c r="BO257" i="21"/>
  <c r="BL66" i="23"/>
  <c r="AY82" i="23"/>
  <c r="AY84" i="23" s="1"/>
  <c r="AO67" i="23"/>
  <c r="AZ66" i="23"/>
  <c r="AE114" i="22"/>
  <c r="BK154" i="22"/>
  <c r="AG109" i="22"/>
  <c r="AF51" i="23"/>
  <c r="BC195" i="22"/>
  <c r="BL94" i="22"/>
  <c r="AQ113" i="22"/>
  <c r="AW123" i="22"/>
  <c r="BE158" i="22"/>
  <c r="AO114" i="23"/>
  <c r="AK114" i="22"/>
  <c r="BK107" i="22"/>
  <c r="AO116" i="23"/>
  <c r="AA94" i="22"/>
  <c r="AJ117" i="22"/>
  <c r="BE106" i="23"/>
  <c r="BN154" i="22"/>
  <c r="AI161" i="22"/>
  <c r="AR121" i="22"/>
  <c r="AU52" i="23"/>
  <c r="AR113" i="23"/>
  <c r="BJ110" i="23"/>
  <c r="BL198" i="22"/>
  <c r="BB196" i="22"/>
  <c r="BM108" i="22"/>
  <c r="BO161" i="22"/>
  <c r="AA125" i="22"/>
  <c r="BH198" i="22"/>
  <c r="AB108" i="23"/>
  <c r="BI102" i="22"/>
  <c r="AS102" i="22"/>
  <c r="AJ123" i="22"/>
  <c r="AS157" i="22"/>
  <c r="BC200" i="22"/>
  <c r="BD109" i="22"/>
  <c r="AQ193" i="22"/>
  <c r="AK110" i="23"/>
  <c r="BF158" i="22"/>
  <c r="AX110" i="23"/>
  <c r="AY107" i="22"/>
  <c r="AC103" i="22"/>
  <c r="AQ120" i="22"/>
  <c r="BE149" i="22"/>
  <c r="AE263" i="21"/>
  <c r="AR149" i="22"/>
  <c r="BO191" i="21"/>
  <c r="AU180" i="21"/>
  <c r="BN191" i="21"/>
  <c r="AL218" i="21"/>
  <c r="BN218" i="21"/>
  <c r="AW134" i="22"/>
  <c r="BA260" i="21"/>
  <c r="BL109" i="22"/>
  <c r="AA411" i="21"/>
  <c r="AZ110" i="22"/>
  <c r="AV122" i="22"/>
  <c r="AX159" i="21"/>
  <c r="AD272" i="21"/>
  <c r="BB243" i="21"/>
  <c r="BK288" i="21"/>
  <c r="AA430" i="21"/>
  <c r="AA417" i="21"/>
  <c r="BI303" i="21"/>
  <c r="AR66" i="23"/>
  <c r="AP66" i="23"/>
  <c r="AO66" i="23"/>
  <c r="AR67" i="23"/>
  <c r="AA67" i="23"/>
  <c r="AC67" i="23"/>
  <c r="BD67" i="23"/>
  <c r="BE67" i="23"/>
  <c r="AV67" i="23"/>
  <c r="AA204" i="23"/>
  <c r="BE198" i="22"/>
  <c r="AU67" i="23"/>
  <c r="AW133" i="22"/>
  <c r="BH133" i="22"/>
  <c r="BF133" i="22"/>
  <c r="AX220" i="21"/>
  <c r="AZ109" i="22"/>
  <c r="BH121" i="22"/>
  <c r="AN108" i="22"/>
  <c r="AV153" i="22"/>
  <c r="AJ153" i="22"/>
  <c r="AR160" i="22"/>
  <c r="AH160" i="22"/>
  <c r="BO168" i="22"/>
  <c r="BO203" i="22"/>
  <c r="AE109" i="22"/>
  <c r="AD108" i="23"/>
  <c r="BL114" i="23"/>
  <c r="AI94" i="22"/>
  <c r="AH106" i="23"/>
  <c r="AX115" i="23"/>
  <c r="BI116" i="23"/>
  <c r="AP102" i="22"/>
  <c r="AY202" i="22"/>
  <c r="BF87" i="22"/>
  <c r="BA197" i="22"/>
  <c r="AB193" i="22"/>
  <c r="AR110" i="22"/>
  <c r="AK122" i="22"/>
  <c r="BO116" i="22"/>
  <c r="BD125" i="22"/>
  <c r="AF112" i="23"/>
  <c r="AG115" i="22"/>
  <c r="AF107" i="22"/>
  <c r="BD121" i="22"/>
  <c r="BD168" i="22"/>
  <c r="BH158" i="22"/>
  <c r="BJ156" i="22"/>
  <c r="BK157" i="22"/>
  <c r="AS160" i="22"/>
  <c r="AP106" i="23"/>
  <c r="AY110" i="23"/>
  <c r="AN195" i="22"/>
  <c r="BK199" i="22"/>
  <c r="BN124" i="22"/>
  <c r="AW107" i="22"/>
  <c r="AL150" i="22"/>
  <c r="AN154" i="22"/>
  <c r="BJ157" i="22"/>
  <c r="AI157" i="22"/>
  <c r="AW193" i="22"/>
  <c r="AM111" i="23"/>
  <c r="AU107" i="22"/>
  <c r="AU111" i="23"/>
  <c r="AB199" i="22"/>
  <c r="AJ203" i="22"/>
  <c r="AF103" i="22"/>
  <c r="AG167" i="22"/>
  <c r="AU60" i="23"/>
  <c r="AM109" i="23"/>
  <c r="AX94" i="22"/>
  <c r="BF198" i="22"/>
  <c r="AX198" i="22"/>
  <c r="AJ110" i="22"/>
  <c r="AL60" i="23"/>
  <c r="AB116" i="23"/>
  <c r="BO200" i="22"/>
  <c r="AS117" i="22"/>
  <c r="BF114" i="22"/>
  <c r="AR107" i="22"/>
  <c r="AL120" i="22"/>
  <c r="BL124" i="22"/>
  <c r="AC110" i="23"/>
  <c r="AR114" i="22"/>
  <c r="AH122" i="22"/>
  <c r="AU110" i="23"/>
  <c r="AZ193" i="22"/>
  <c r="AS149" i="22"/>
  <c r="AM159" i="22"/>
  <c r="AW159" i="22"/>
  <c r="BA157" i="22"/>
  <c r="AB161" i="22"/>
  <c r="AS155" i="22"/>
  <c r="BE161" i="22"/>
  <c r="BN155" i="22"/>
  <c r="AP159" i="22"/>
  <c r="AD150" i="22"/>
  <c r="AD151" i="22" s="1"/>
  <c r="BG83" i="23"/>
  <c r="AH114" i="23"/>
  <c r="AV108" i="22"/>
  <c r="AA83" i="23"/>
  <c r="AM201" i="22"/>
  <c r="BE199" i="22"/>
  <c r="AF149" i="22"/>
  <c r="AF272" i="22" s="1"/>
  <c r="AG202" i="22"/>
  <c r="BC87" i="22"/>
  <c r="AH94" i="22"/>
  <c r="BI103" i="22"/>
  <c r="BJ103" i="22"/>
  <c r="AF198" i="22"/>
  <c r="BL200" i="22"/>
  <c r="BG102" i="22"/>
  <c r="BN94" i="22"/>
  <c r="BI202" i="22"/>
  <c r="AU103" i="22"/>
  <c r="AQ108" i="23"/>
  <c r="BA117" i="22"/>
  <c r="AF113" i="22"/>
  <c r="AS110" i="22"/>
  <c r="AQ113" i="23"/>
  <c r="BC108" i="22"/>
  <c r="AE122" i="22"/>
  <c r="AA109" i="22"/>
  <c r="AK106" i="23"/>
  <c r="AW156" i="22"/>
  <c r="AE154" i="22"/>
  <c r="AG158" i="22"/>
  <c r="AU160" i="22"/>
  <c r="AQ122" i="23"/>
  <c r="BM102" i="22"/>
  <c r="AX113" i="23"/>
  <c r="BG115" i="22"/>
  <c r="BE116" i="23"/>
  <c r="AW83" i="23"/>
  <c r="BD201" i="22"/>
  <c r="AD199" i="22"/>
  <c r="BC52" i="23"/>
  <c r="AV198" i="22"/>
  <c r="AE202" i="22"/>
  <c r="AT112" i="23"/>
  <c r="AH102" i="22"/>
  <c r="AR94" i="22"/>
  <c r="AG103" i="22"/>
  <c r="AZ87" i="22"/>
  <c r="AV87" i="22"/>
  <c r="AL51" i="23"/>
  <c r="BG61" i="23"/>
  <c r="BK60" i="23"/>
  <c r="AK115" i="23"/>
  <c r="BL115" i="23"/>
  <c r="AK103" i="22"/>
  <c r="BH103" i="22"/>
  <c r="AM112" i="23"/>
  <c r="AE116" i="22"/>
  <c r="AH120" i="22"/>
  <c r="BO109" i="22"/>
  <c r="BK114" i="22"/>
  <c r="AH117" i="22"/>
  <c r="AY201" i="22"/>
  <c r="BH112" i="23"/>
  <c r="AI110" i="23"/>
  <c r="AG123" i="22"/>
  <c r="BJ150" i="22"/>
  <c r="BM208" i="22"/>
  <c r="AK159" i="22"/>
  <c r="BH159" i="22"/>
  <c r="AL156" i="22"/>
  <c r="AM157" i="22"/>
  <c r="BN158" i="22"/>
  <c r="BL161" i="22"/>
  <c r="BN82" i="23"/>
  <c r="AW196" i="22"/>
  <c r="AL203" i="22"/>
  <c r="AI103" i="22"/>
  <c r="AV203" i="22"/>
  <c r="BN121" i="22"/>
  <c r="AH121" i="22"/>
  <c r="BK83" i="23"/>
  <c r="BI121" i="23"/>
  <c r="BO167" i="22"/>
  <c r="BC120" i="22"/>
  <c r="BO198" i="22"/>
  <c r="AB94" i="22"/>
  <c r="AS106" i="23"/>
  <c r="AM197" i="22"/>
  <c r="AR103" i="22"/>
  <c r="BF103" i="22"/>
  <c r="AR87" i="22"/>
  <c r="AP103" i="22"/>
  <c r="BO60" i="23"/>
  <c r="BA195" i="22"/>
  <c r="AO51" i="23"/>
  <c r="AP113" i="22"/>
  <c r="BM107" i="22"/>
  <c r="AB124" i="22"/>
  <c r="BI121" i="22"/>
  <c r="AR124" i="22"/>
  <c r="BC110" i="22"/>
  <c r="AH116" i="22"/>
  <c r="BL122" i="22"/>
  <c r="AV110" i="23"/>
  <c r="AJ106" i="23"/>
  <c r="AO153" i="22"/>
  <c r="BM157" i="22"/>
  <c r="AD155" i="22"/>
  <c r="AC115" i="23"/>
  <c r="BD94" i="22"/>
  <c r="AC121" i="22"/>
  <c r="AL117" i="22"/>
  <c r="BD115" i="23"/>
  <c r="AV83" i="23"/>
  <c r="BF110" i="23"/>
  <c r="BK82" i="23"/>
  <c r="BM108" i="23"/>
  <c r="AW108" i="23"/>
  <c r="AT201" i="22"/>
  <c r="AA108" i="22"/>
  <c r="AD94" i="22"/>
  <c r="AJ195" i="22"/>
  <c r="BC103" i="22"/>
  <c r="AN200" i="22"/>
  <c r="AE193" i="22"/>
  <c r="BF102" i="22"/>
  <c r="BJ102" i="22"/>
  <c r="BK61" i="23"/>
  <c r="AS200" i="22"/>
  <c r="BI87" i="22"/>
  <c r="AV52" i="23"/>
  <c r="AJ109" i="22"/>
  <c r="AS125" i="22"/>
  <c r="BH125" i="22"/>
  <c r="AE124" i="22"/>
  <c r="AQ124" i="22"/>
  <c r="BI113" i="22"/>
  <c r="BE122" i="22"/>
  <c r="AQ112" i="23"/>
  <c r="AL111" i="23"/>
  <c r="AJ114" i="23"/>
  <c r="BD107" i="22"/>
  <c r="BK125" i="22"/>
  <c r="AX83" i="23"/>
  <c r="AJ83" i="23"/>
  <c r="BD159" i="22"/>
  <c r="BO158" i="22"/>
  <c r="AI156" i="22"/>
  <c r="BI158" i="22"/>
  <c r="BF159" i="22"/>
  <c r="AT153" i="22"/>
  <c r="AB154" i="22"/>
  <c r="AM160" i="22"/>
  <c r="AH197" i="22"/>
  <c r="BK66" i="23"/>
  <c r="AI193" i="22"/>
  <c r="AD87" i="22"/>
  <c r="BK196" i="22"/>
  <c r="AX125" i="22"/>
  <c r="BG113" i="23"/>
  <c r="AY199" i="22"/>
  <c r="BK168" i="22"/>
  <c r="AO108" i="22"/>
  <c r="BF150" i="22"/>
  <c r="BF108" i="23"/>
  <c r="AG112" i="23"/>
  <c r="AJ115" i="23"/>
  <c r="AL106" i="23"/>
  <c r="AG82" i="23"/>
  <c r="AO108" i="23"/>
  <c r="BH113" i="23"/>
  <c r="AX61" i="23"/>
  <c r="AW112" i="23"/>
  <c r="AI109" i="22"/>
  <c r="AF116" i="23"/>
  <c r="AT202" i="22"/>
  <c r="AT116" i="22"/>
  <c r="AP125" i="22"/>
  <c r="AW120" i="22"/>
  <c r="AV120" i="22"/>
  <c r="BG124" i="22"/>
  <c r="AC115" i="22"/>
  <c r="BC124" i="22"/>
  <c r="AC123" i="22"/>
  <c r="BN108" i="23"/>
  <c r="BO154" i="22"/>
  <c r="AC155" i="22"/>
  <c r="AT155" i="22"/>
  <c r="AQ155" i="22"/>
  <c r="AR195" i="22"/>
  <c r="BL115" i="22"/>
  <c r="AB146" i="22"/>
  <c r="AA76" i="21"/>
  <c r="AB78" i="21"/>
  <c r="AC280" i="21"/>
  <c r="AE272" i="21"/>
  <c r="BO165" i="21"/>
  <c r="AL244" i="21"/>
  <c r="AU244" i="21"/>
  <c r="AG172" i="21"/>
  <c r="BE133" i="22"/>
  <c r="BA172" i="21"/>
  <c r="AY243" i="21"/>
  <c r="AC378" i="21"/>
  <c r="AB243" i="21"/>
  <c r="BC243" i="21"/>
  <c r="BJ244" i="21"/>
  <c r="AA133" i="22"/>
  <c r="AT244" i="21"/>
  <c r="AP244" i="21"/>
  <c r="BD244" i="21"/>
  <c r="BM244" i="21"/>
  <c r="AK260" i="21"/>
  <c r="AT165" i="21"/>
  <c r="AL159" i="21"/>
  <c r="AE191" i="21"/>
  <c r="AP303" i="21"/>
  <c r="AC165" i="21"/>
  <c r="AK259" i="21"/>
  <c r="AX180" i="21"/>
  <c r="BN260" i="21"/>
  <c r="BD191" i="21"/>
  <c r="AP259" i="21"/>
  <c r="AC260" i="21"/>
  <c r="AC302" i="21"/>
  <c r="AF259" i="21"/>
  <c r="BD165" i="21"/>
  <c r="AS165" i="21"/>
  <c r="AS191" i="21"/>
  <c r="AK191" i="21"/>
  <c r="BI134" i="22"/>
  <c r="AT134" i="22"/>
  <c r="AI134" i="22"/>
  <c r="AV134" i="22"/>
  <c r="AG134" i="22"/>
  <c r="BO218" i="21"/>
  <c r="AF218" i="21"/>
  <c r="AO218" i="21"/>
  <c r="AC146" i="22"/>
  <c r="AZ122" i="22"/>
  <c r="AT159" i="21"/>
  <c r="AA434" i="21"/>
  <c r="BH180" i="21"/>
  <c r="AS180" i="21"/>
  <c r="BJ172" i="21"/>
  <c r="AC180" i="21"/>
  <c r="AJ122" i="22"/>
  <c r="AL122" i="22"/>
  <c r="BA180" i="21"/>
  <c r="AA124" i="22"/>
  <c r="AA420" i="21"/>
  <c r="AA410" i="21"/>
  <c r="BH159" i="21"/>
  <c r="AA429" i="21"/>
  <c r="BH172" i="21"/>
  <c r="AJ259" i="21"/>
  <c r="AP159" i="21"/>
  <c r="AJ159" i="21"/>
  <c r="AA362" i="21"/>
  <c r="AA263" i="21"/>
  <c r="AR260" i="21"/>
  <c r="AA220" i="21"/>
  <c r="BO302" i="21"/>
  <c r="AS260" i="21"/>
  <c r="AR288" i="21"/>
  <c r="AF288" i="21"/>
  <c r="AB256" i="21"/>
  <c r="AD280" i="21"/>
  <c r="AF263" i="21"/>
  <c r="BE220" i="21"/>
  <c r="AV159" i="21"/>
  <c r="AM288" i="21"/>
  <c r="BD288" i="21"/>
  <c r="BE288" i="21"/>
  <c r="BN165" i="21"/>
  <c r="AY159" i="21"/>
  <c r="AH303" i="21"/>
  <c r="AZ243" i="21"/>
  <c r="AW302" i="21"/>
  <c r="AO302" i="21"/>
  <c r="AA428" i="21"/>
  <c r="AE159" i="21"/>
  <c r="BM303" i="21"/>
  <c r="BD259" i="21"/>
  <c r="BD284" i="21" s="1"/>
  <c r="AV302" i="21"/>
  <c r="AB83" i="23"/>
  <c r="AB84" i="23" s="1"/>
  <c r="BN61" i="23"/>
  <c r="AF156" i="22"/>
  <c r="AN153" i="22"/>
  <c r="Z109" i="23"/>
  <c r="AG114" i="22"/>
  <c r="AH156" i="22"/>
  <c r="AF160" i="22"/>
  <c r="BK202" i="22"/>
  <c r="BD199" i="22"/>
  <c r="BL116" i="23"/>
  <c r="BF116" i="23"/>
  <c r="BH113" i="22"/>
  <c r="BM110" i="23"/>
  <c r="BH154" i="22"/>
  <c r="BD115" i="22"/>
  <c r="BB201" i="22"/>
  <c r="AI196" i="22"/>
  <c r="AJ109" i="23"/>
  <c r="AC52" i="23"/>
  <c r="AJ87" i="22"/>
  <c r="AU116" i="23"/>
  <c r="AX199" i="22"/>
  <c r="BE107" i="22"/>
  <c r="AC82" i="23"/>
  <c r="BD160" i="22"/>
  <c r="AJ199" i="22"/>
  <c r="BM61" i="23"/>
  <c r="AQ161" i="22"/>
  <c r="AP111" i="23"/>
  <c r="AH202" i="22"/>
  <c r="BE125" i="22"/>
  <c r="AF197" i="22"/>
  <c r="BL153" i="22"/>
  <c r="BO202" i="22"/>
  <c r="AH149" i="22"/>
  <c r="AB134" i="22"/>
  <c r="AS61" i="23"/>
  <c r="BG51" i="23"/>
  <c r="AG116" i="22"/>
  <c r="AK107" i="22"/>
  <c r="AU157" i="22"/>
  <c r="AD156" i="22"/>
  <c r="BF114" i="23"/>
  <c r="AV82" i="23"/>
  <c r="BI114" i="23"/>
  <c r="BE94" i="22"/>
  <c r="BM116" i="22"/>
  <c r="AF121" i="22"/>
  <c r="AT157" i="22"/>
  <c r="AB61" i="21"/>
  <c r="AI165" i="21"/>
  <c r="AY244" i="21"/>
  <c r="AS244" i="21"/>
  <c r="AY191" i="21"/>
  <c r="AJ180" i="21"/>
  <c r="AL191" i="21"/>
  <c r="BA218" i="21"/>
  <c r="AA218" i="21"/>
  <c r="AS218" i="21"/>
  <c r="AK134" i="22"/>
  <c r="AX122" i="22"/>
  <c r="AJ115" i="22"/>
  <c r="AP172" i="21"/>
  <c r="AO113" i="22"/>
  <c r="AQ302" i="21"/>
  <c r="AX257" i="21"/>
  <c r="AA66" i="23"/>
  <c r="BJ303" i="21"/>
  <c r="BB66" i="23"/>
  <c r="AT83" i="23"/>
  <c r="BG67" i="23"/>
  <c r="BO66" i="23"/>
  <c r="AI67" i="23"/>
  <c r="AZ67" i="23"/>
  <c r="AX82" i="23"/>
  <c r="BA67" i="23"/>
  <c r="AA82" i="23"/>
  <c r="AG67" i="23"/>
  <c r="AR82" i="23"/>
  <c r="BI66" i="23"/>
  <c r="BN243" i="21"/>
  <c r="BI133" i="22"/>
  <c r="AU66" i="23"/>
  <c r="AU117" i="22"/>
  <c r="AT117" i="22"/>
  <c r="BJ158" i="22"/>
  <c r="AS159" i="22"/>
  <c r="BM155" i="22"/>
  <c r="BO116" i="23"/>
  <c r="BL199" i="22"/>
  <c r="BK197" i="22"/>
  <c r="AA121" i="22"/>
  <c r="AI52" i="23"/>
  <c r="AI202" i="22"/>
  <c r="BB103" i="22"/>
  <c r="AP94" i="22"/>
  <c r="AF193" i="22"/>
  <c r="AP60" i="23"/>
  <c r="AY115" i="23"/>
  <c r="BF51" i="23"/>
  <c r="BA110" i="23"/>
  <c r="AB106" i="23"/>
  <c r="AV202" i="22"/>
  <c r="AY125" i="22"/>
  <c r="BO123" i="22"/>
  <c r="AD121" i="22"/>
  <c r="AW116" i="22"/>
  <c r="AG117" i="22"/>
  <c r="BF123" i="22"/>
  <c r="Z195" i="22"/>
  <c r="AZ114" i="22"/>
  <c r="BO87" i="22"/>
  <c r="AG157" i="22"/>
  <c r="AY157" i="22"/>
  <c r="AC154" i="22"/>
  <c r="AQ156" i="22"/>
  <c r="BN109" i="22"/>
  <c r="AA115" i="22"/>
  <c r="AN108" i="23"/>
  <c r="BK112" i="23"/>
  <c r="BH117" i="22"/>
  <c r="AL83" i="23"/>
  <c r="BF154" i="22"/>
  <c r="AF154" i="22"/>
  <c r="AH155" i="22"/>
  <c r="BD198" i="22"/>
  <c r="AW106" i="23"/>
  <c r="BF149" i="22"/>
  <c r="AP108" i="22"/>
  <c r="AB112" i="23"/>
  <c r="AJ116" i="23"/>
  <c r="AF61" i="23"/>
  <c r="AH103" i="22"/>
  <c r="BJ87" i="22"/>
  <c r="BB200" i="22"/>
  <c r="AX52" i="23"/>
  <c r="BF111" i="23"/>
  <c r="AX111" i="23"/>
  <c r="AE196" i="22"/>
  <c r="AW203" i="22"/>
  <c r="AG110" i="22"/>
  <c r="BO113" i="23"/>
  <c r="AS124" i="22"/>
  <c r="AB122" i="22"/>
  <c r="AY124" i="22"/>
  <c r="AA113" i="22"/>
  <c r="AS114" i="22"/>
  <c r="AX120" i="22"/>
  <c r="AD198" i="22"/>
  <c r="BL107" i="22"/>
  <c r="AS121" i="22"/>
  <c r="AZ106" i="23"/>
  <c r="AS82" i="23"/>
  <c r="AK153" i="22"/>
  <c r="AW154" i="22"/>
  <c r="BA158" i="22"/>
  <c r="AY158" i="22"/>
  <c r="BN156" i="22"/>
  <c r="AV161" i="22"/>
  <c r="BC157" i="22"/>
  <c r="AD83" i="23"/>
  <c r="AD84" i="23" s="1"/>
  <c r="BG197" i="22"/>
  <c r="AC196" i="22"/>
  <c r="BI120" i="22"/>
  <c r="AU122" i="22"/>
  <c r="AM114" i="23"/>
  <c r="BE112" i="23"/>
  <c r="AF82" i="23"/>
  <c r="AG115" i="23"/>
  <c r="BC51" i="23"/>
  <c r="AH52" i="23"/>
  <c r="BI61" i="23"/>
  <c r="BJ61" i="23"/>
  <c r="AF111" i="23"/>
  <c r="BL113" i="23"/>
  <c r="BG60" i="23"/>
  <c r="BN52" i="23"/>
  <c r="BI115" i="23"/>
  <c r="AU61" i="23"/>
  <c r="BB199" i="22"/>
  <c r="BF115" i="22"/>
  <c r="BC125" i="22"/>
  <c r="AU114" i="22"/>
  <c r="AT124" i="22"/>
  <c r="BJ124" i="22"/>
  <c r="BG110" i="22"/>
  <c r="BH108" i="22"/>
  <c r="AF115" i="22"/>
  <c r="BE150" i="22"/>
  <c r="BE153" i="22"/>
  <c r="AI155" i="22"/>
  <c r="AZ161" i="22"/>
  <c r="BD196" i="22"/>
  <c r="BM60" i="23"/>
  <c r="AJ102" i="22"/>
  <c r="BM124" i="22"/>
  <c r="AX201" i="22"/>
  <c r="AM113" i="22"/>
  <c r="BD114" i="23"/>
  <c r="AD112" i="23"/>
  <c r="BJ149" i="22"/>
  <c r="AV111" i="23"/>
  <c r="AE115" i="23"/>
  <c r="BF110" i="22"/>
  <c r="AH60" i="23"/>
  <c r="AR52" i="23"/>
  <c r="AG61" i="23"/>
  <c r="AZ51" i="23"/>
  <c r="AV51" i="23"/>
  <c r="BK87" i="22"/>
  <c r="AG200" i="22"/>
  <c r="AS202" i="22"/>
  <c r="BI200" i="22"/>
  <c r="AK61" i="23"/>
  <c r="BH61" i="23"/>
  <c r="BF202" i="22"/>
  <c r="BM113" i="22"/>
  <c r="BG125" i="22"/>
  <c r="BC116" i="22"/>
  <c r="BD123" i="22"/>
  <c r="BA109" i="22"/>
  <c r="AY114" i="23"/>
  <c r="BF120" i="22"/>
  <c r="AI107" i="22"/>
  <c r="AK117" i="22"/>
  <c r="BH195" i="22"/>
  <c r="BJ83" i="23"/>
  <c r="BM121" i="23"/>
  <c r="BA160" i="22"/>
  <c r="AG154" i="22"/>
  <c r="AF155" i="22"/>
  <c r="BM156" i="22"/>
  <c r="AO160" i="22"/>
  <c r="AY161" i="22"/>
  <c r="AC156" i="22"/>
  <c r="BJ153" i="22"/>
  <c r="AQ149" i="22"/>
  <c r="AW109" i="23"/>
  <c r="BG107" i="22"/>
  <c r="AL116" i="23"/>
  <c r="AI61" i="23"/>
  <c r="AV116" i="23"/>
  <c r="AM115" i="22"/>
  <c r="AQ114" i="22"/>
  <c r="BA150" i="22"/>
  <c r="BE120" i="22"/>
  <c r="BC202" i="22"/>
  <c r="BL193" i="22"/>
  <c r="BK193" i="22"/>
  <c r="BO111" i="23"/>
  <c r="AB52" i="23"/>
  <c r="AD102" i="22"/>
  <c r="AM110" i="23"/>
  <c r="AR61" i="23"/>
  <c r="AZ94" i="22"/>
  <c r="BF61" i="23"/>
  <c r="AR51" i="23"/>
  <c r="AP61" i="23"/>
  <c r="BE102" i="22"/>
  <c r="BA108" i="23"/>
  <c r="BO94" i="22"/>
  <c r="BO113" i="22"/>
  <c r="BD124" i="22"/>
  <c r="BO122" i="22"/>
  <c r="BA113" i="22"/>
  <c r="AK121" i="22"/>
  <c r="AD108" i="22"/>
  <c r="AK198" i="22"/>
  <c r="BE109" i="22"/>
  <c r="AH115" i="22"/>
  <c r="AG209" i="22"/>
  <c r="AU155" i="22"/>
  <c r="AV156" i="22"/>
  <c r="AC157" i="22"/>
  <c r="AG160" i="22"/>
  <c r="AU200" i="22"/>
  <c r="BD52" i="23"/>
  <c r="AX117" i="22"/>
  <c r="AE121" i="22"/>
  <c r="BI167" i="22"/>
  <c r="BH196" i="22"/>
  <c r="AV196" i="22"/>
  <c r="BG149" i="22"/>
  <c r="AS201" i="22"/>
  <c r="AX195" i="22"/>
  <c r="AT114" i="23"/>
  <c r="AD52" i="23"/>
  <c r="AJ108" i="23"/>
  <c r="BC61" i="23"/>
  <c r="AN113" i="23"/>
  <c r="AE106" i="23"/>
  <c r="BF60" i="23"/>
  <c r="BJ60" i="23"/>
  <c r="AS199" i="22"/>
  <c r="AS113" i="23"/>
  <c r="BI51" i="23"/>
  <c r="AT200" i="22"/>
  <c r="AQ116" i="22"/>
  <c r="AU125" i="22"/>
  <c r="BN120" i="22"/>
  <c r="BB116" i="22"/>
  <c r="BI124" i="22"/>
  <c r="AE120" i="22"/>
  <c r="BL110" i="22"/>
  <c r="BJ199" i="22"/>
  <c r="AM109" i="22"/>
  <c r="AG208" i="22"/>
  <c r="AP150" i="22"/>
  <c r="AQ153" i="22"/>
  <c r="BO153" i="22"/>
  <c r="AL155" i="22"/>
  <c r="AN156" i="22"/>
  <c r="AH159" i="22"/>
  <c r="BK159" i="22"/>
  <c r="BF156" i="22"/>
  <c r="AM156" i="22"/>
  <c r="AQ160" i="22"/>
  <c r="AH110" i="23"/>
  <c r="AI106" i="23"/>
  <c r="AD51" i="23"/>
  <c r="BK109" i="23"/>
  <c r="AF116" i="22"/>
  <c r="AY112" i="23"/>
  <c r="AW149" i="22"/>
  <c r="BF83" i="23"/>
  <c r="BA198" i="22"/>
  <c r="AC102" i="22"/>
  <c r="AE199" i="22"/>
  <c r="BF193" i="22"/>
  <c r="AY195" i="22"/>
  <c r="AA102" i="22"/>
  <c r="BH149" i="22"/>
  <c r="BB203" i="22"/>
  <c r="AM202" i="22"/>
  <c r="BF199" i="22"/>
  <c r="AT115" i="23"/>
  <c r="AJ197" i="22"/>
  <c r="AY115" i="22"/>
  <c r="AJ121" i="22"/>
  <c r="AN123" i="22"/>
  <c r="AS120" i="22"/>
  <c r="AI121" i="22"/>
  <c r="AD110" i="22"/>
  <c r="AK149" i="22"/>
  <c r="AH161" i="22"/>
  <c r="AM155" i="22"/>
  <c r="AB158" i="22"/>
  <c r="AC159" i="22"/>
  <c r="AR108" i="23"/>
  <c r="BI197" i="22"/>
  <c r="Z449" i="21"/>
  <c r="Z314" i="22"/>
  <c r="AA316" i="22"/>
  <c r="AC272" i="21"/>
  <c r="AX303" i="21"/>
  <c r="AG146" i="22"/>
  <c r="Z450" i="21"/>
  <c r="AR165" i="21"/>
  <c r="AF172" i="21"/>
  <c r="AE378" i="21"/>
  <c r="AY149" i="22"/>
  <c r="AY151" i="22" s="1"/>
  <c r="AC149" i="22"/>
  <c r="AB150" i="22"/>
  <c r="BC150" i="22"/>
  <c r="BC151" i="22" s="1"/>
  <c r="AX244" i="21"/>
  <c r="AX191" i="21"/>
  <c r="AC244" i="21"/>
  <c r="BA244" i="21"/>
  <c r="AO244" i="21"/>
  <c r="AI244" i="21"/>
  <c r="BB302" i="21"/>
  <c r="BO180" i="21"/>
  <c r="AG180" i="21"/>
  <c r="AQ165" i="21"/>
  <c r="AD180" i="21"/>
  <c r="BN180" i="21"/>
  <c r="BG180" i="21"/>
  <c r="BJ159" i="21"/>
  <c r="AS159" i="21"/>
  <c r="AK180" i="21"/>
  <c r="AH191" i="21"/>
  <c r="BE260" i="21"/>
  <c r="AA401" i="21"/>
  <c r="BJ191" i="21"/>
  <c r="BG191" i="21"/>
  <c r="AE218" i="21"/>
  <c r="BM218" i="21"/>
  <c r="BK218" i="21"/>
  <c r="BJ218" i="21"/>
  <c r="AQ218" i="21"/>
  <c r="AY218" i="21"/>
  <c r="AU218" i="21"/>
  <c r="AC218" i="21"/>
  <c r="BO134" i="22"/>
  <c r="AF134" i="22"/>
  <c r="AO134" i="22"/>
  <c r="AR133" i="22"/>
  <c r="AG133" i="22"/>
  <c r="BF172" i="21"/>
  <c r="AT109" i="22"/>
  <c r="AF159" i="21"/>
  <c r="BI180" i="21"/>
  <c r="BJ122" i="22"/>
  <c r="BL180" i="21"/>
  <c r="AA280" i="21"/>
  <c r="AE180" i="21"/>
  <c r="AH159" i="21"/>
  <c r="AL180" i="21"/>
  <c r="AA122" i="22"/>
  <c r="BH109" i="22"/>
  <c r="AR180" i="21"/>
  <c r="BH122" i="22"/>
  <c r="AJ220" i="21"/>
  <c r="AL302" i="21"/>
  <c r="AA259" i="21"/>
  <c r="AD256" i="21"/>
  <c r="AA378" i="21"/>
  <c r="AF256" i="21"/>
  <c r="AI303" i="21"/>
  <c r="BN220" i="21"/>
  <c r="AS259" i="21"/>
  <c r="AS220" i="21"/>
  <c r="BD159" i="21"/>
  <c r="AI243" i="21"/>
  <c r="AG288" i="21"/>
  <c r="AB362" i="21"/>
  <c r="AD362" i="21"/>
  <c r="AF362" i="21"/>
  <c r="AX288" i="21"/>
  <c r="AK159" i="21"/>
  <c r="AA180" i="21"/>
  <c r="AM220" i="21"/>
  <c r="BI288" i="21"/>
  <c r="BJ288" i="21"/>
  <c r="AH260" i="21"/>
  <c r="AL260" i="21"/>
  <c r="AV259" i="21"/>
  <c r="AN259" i="21"/>
  <c r="AV260" i="21"/>
  <c r="BC302" i="21"/>
  <c r="AA435" i="21"/>
  <c r="AA402" i="21"/>
  <c r="AW260" i="21"/>
  <c r="AN303" i="21"/>
  <c r="AN220" i="21"/>
  <c r="BB259" i="21"/>
  <c r="BN302" i="21"/>
  <c r="AN260" i="21"/>
  <c r="AT243" i="21"/>
  <c r="BJ67" i="23"/>
  <c r="AM67" i="23"/>
  <c r="BM133" i="22"/>
  <c r="AL133" i="22"/>
  <c r="AV66" i="23"/>
  <c r="AC116" i="23"/>
  <c r="AP158" i="22"/>
  <c r="AL113" i="23"/>
  <c r="BE201" i="22"/>
  <c r="AZ102" i="22"/>
  <c r="AW115" i="23"/>
  <c r="AQ107" i="22"/>
  <c r="AP196" i="22"/>
  <c r="BN150" i="22"/>
  <c r="BI123" i="22"/>
  <c r="AY156" i="22"/>
  <c r="BF108" i="22"/>
  <c r="BN60" i="23"/>
  <c r="AQ61" i="23"/>
  <c r="AI125" i="22"/>
  <c r="AI159" i="22"/>
  <c r="BE156" i="22"/>
  <c r="AP161" i="22"/>
  <c r="AW198" i="22"/>
  <c r="AD115" i="22"/>
  <c r="BH121" i="23"/>
  <c r="AQ60" i="23"/>
  <c r="BO193" i="22"/>
  <c r="AV121" i="22"/>
  <c r="AD113" i="22"/>
  <c r="AC193" i="22"/>
  <c r="BC153" i="22"/>
  <c r="AB51" i="23"/>
  <c r="BN114" i="23"/>
  <c r="AE87" i="22"/>
  <c r="AD106" i="23"/>
  <c r="AL110" i="22"/>
  <c r="BO114" i="23"/>
  <c r="AB244" i="21"/>
  <c r="AN191" i="21"/>
  <c r="BL165" i="21"/>
  <c r="BB133" i="22"/>
  <c r="BC218" i="21"/>
  <c r="AX218" i="21"/>
  <c r="AF165" i="21"/>
  <c r="BN159" i="21"/>
  <c r="BD180" i="21"/>
  <c r="BK180" i="21"/>
  <c r="AE220" i="21"/>
  <c r="AB260" i="21"/>
  <c r="BK159" i="21"/>
  <c r="AP288" i="21"/>
  <c r="BB260" i="21"/>
  <c r="AA243" i="21"/>
  <c r="AL220" i="21"/>
  <c r="AA79" i="23"/>
  <c r="BJ260" i="21"/>
  <c r="BJ168" i="22" s="1"/>
  <c r="BH259" i="21"/>
  <c r="BH167" i="22" s="1"/>
  <c r="AT150" i="22"/>
  <c r="AT151" i="22" s="1"/>
  <c r="BA66" i="23"/>
  <c r="AU193" i="22"/>
  <c r="BF67" i="23"/>
  <c r="BC67" i="23"/>
  <c r="BC83" i="23"/>
  <c r="BC84" i="23" s="1"/>
  <c r="BO83" i="23"/>
  <c r="BO84" i="23" s="1"/>
  <c r="AQ150" i="22"/>
  <c r="AT67" i="23"/>
  <c r="BD220" i="21"/>
  <c r="BK133" i="22"/>
  <c r="BG133" i="22"/>
  <c r="BF66" i="23"/>
  <c r="AN133" i="22"/>
  <c r="BG203" i="22"/>
  <c r="AC200" i="22"/>
  <c r="AW122" i="22"/>
  <c r="AK115" i="22"/>
  <c r="AM120" i="22"/>
  <c r="BK156" i="22"/>
  <c r="AD160" i="22"/>
  <c r="BL160" i="22"/>
  <c r="BO160" i="22"/>
  <c r="BG201" i="22"/>
  <c r="AZ117" i="22"/>
  <c r="BL102" i="22"/>
  <c r="BL112" i="23"/>
  <c r="BK110" i="23"/>
  <c r="BA199" i="22"/>
  <c r="BE197" i="22"/>
  <c r="AI115" i="23"/>
  <c r="BB61" i="23"/>
  <c r="AP52" i="23"/>
  <c r="AF106" i="23"/>
  <c r="AM94" i="22"/>
  <c r="AI203" i="22"/>
  <c r="BJ202" i="22"/>
  <c r="BK110" i="22"/>
  <c r="AV115" i="23"/>
  <c r="BH201" i="22"/>
  <c r="AU113" i="22"/>
  <c r="BM121" i="22"/>
  <c r="AO120" i="22"/>
  <c r="AF120" i="22"/>
  <c r="BD120" i="22"/>
  <c r="AH113" i="22"/>
  <c r="BH120" i="22"/>
  <c r="Z108" i="23"/>
  <c r="AU201" i="22"/>
  <c r="BO51" i="23"/>
  <c r="AT158" i="22"/>
  <c r="AQ158" i="22"/>
  <c r="BC197" i="22"/>
  <c r="AD196" i="22"/>
  <c r="AL201" i="22"/>
  <c r="BN197" i="22"/>
  <c r="AC113" i="22"/>
  <c r="AD158" i="22"/>
  <c r="BE159" i="22"/>
  <c r="AD159" i="22"/>
  <c r="AW160" i="22"/>
  <c r="BD111" i="23"/>
  <c r="AG107" i="22"/>
  <c r="BF82" i="23"/>
  <c r="BB195" i="22"/>
  <c r="AM102" i="22"/>
  <c r="AC201" i="22"/>
  <c r="AH61" i="23"/>
  <c r="BJ51" i="23"/>
  <c r="BB113" i="23"/>
  <c r="AE195" i="22"/>
  <c r="BK94" i="22"/>
  <c r="BM87" i="22"/>
  <c r="AE109" i="23"/>
  <c r="AW116" i="23"/>
  <c r="AX87" i="22"/>
  <c r="BB198" i="22"/>
  <c r="BJ123" i="22"/>
  <c r="AV123" i="22"/>
  <c r="AS113" i="22"/>
  <c r="AZ197" i="22"/>
  <c r="AH196" i="22"/>
  <c r="AD111" i="23"/>
  <c r="AB125" i="22"/>
  <c r="AQ122" i="22"/>
  <c r="AK150" i="22"/>
  <c r="AP149" i="22"/>
  <c r="BH150" i="22"/>
  <c r="BN160" i="22"/>
  <c r="AM154" i="22"/>
  <c r="AO157" i="22"/>
  <c r="AB159" i="22"/>
  <c r="AA155" i="22"/>
  <c r="AJ157" i="22"/>
  <c r="AZ154" i="22"/>
  <c r="AP201" i="22"/>
  <c r="BG110" i="23"/>
  <c r="AC109" i="23"/>
  <c r="BB125" i="22"/>
  <c r="AT195" i="22"/>
  <c r="AO196" i="22"/>
  <c r="AL202" i="22"/>
  <c r="AP199" i="22"/>
  <c r="AE94" i="22"/>
  <c r="AH87" i="22"/>
  <c r="AO200" i="22"/>
  <c r="AB200" i="22"/>
  <c r="AR198" i="22"/>
  <c r="AQ94" i="22"/>
  <c r="BE103" i="22"/>
  <c r="AQ202" i="22"/>
  <c r="AX196" i="22"/>
  <c r="AM200" i="22"/>
  <c r="BD195" i="22"/>
  <c r="BB112" i="23"/>
  <c r="BL116" i="22"/>
  <c r="BF116" i="22"/>
  <c r="AF125" i="22"/>
  <c r="AV116" i="22"/>
  <c r="AY108" i="22"/>
  <c r="BJ116" i="22"/>
  <c r="AM110" i="22"/>
  <c r="AQ110" i="22"/>
  <c r="BE83" i="23"/>
  <c r="AX153" i="22"/>
  <c r="AJ154" i="22"/>
  <c r="AJ156" i="22"/>
  <c r="BB161" i="22"/>
  <c r="BD109" i="23"/>
  <c r="AJ60" i="23"/>
  <c r="BH94" i="22"/>
  <c r="AO199" i="22"/>
  <c r="AX114" i="23"/>
  <c r="BC122" i="22"/>
  <c r="BD208" i="22"/>
  <c r="AJ198" i="22"/>
  <c r="BJ82" i="23"/>
  <c r="AA199" i="22"/>
  <c r="AR108" i="22"/>
  <c r="AY102" i="22"/>
  <c r="AQ203" i="22"/>
  <c r="AK94" i="22"/>
  <c r="AR203" i="22"/>
  <c r="AV102" i="22"/>
  <c r="BK51" i="23"/>
  <c r="AG113" i="23"/>
  <c r="AS115" i="23"/>
  <c r="BI113" i="23"/>
  <c r="AR197" i="22"/>
  <c r="BD117" i="22"/>
  <c r="BF115" i="23"/>
  <c r="AN114" i="22"/>
  <c r="AW115" i="22"/>
  <c r="BE117" i="22"/>
  <c r="BA124" i="22"/>
  <c r="BI116" i="22"/>
  <c r="AS116" i="22"/>
  <c r="AT107" i="22"/>
  <c r="BJ114" i="22"/>
  <c r="AG125" i="22"/>
  <c r="AR109" i="22"/>
  <c r="AP117" i="22"/>
  <c r="BH108" i="23"/>
  <c r="AH150" i="22"/>
  <c r="AE149" i="22"/>
  <c r="AE186" i="22" s="1"/>
  <c r="AI158" i="22"/>
  <c r="AW161" i="22"/>
  <c r="BC159" i="22"/>
  <c r="BC161" i="22"/>
  <c r="AG155" i="22"/>
  <c r="AN157" i="22"/>
  <c r="AO156" i="22"/>
  <c r="AQ159" i="22"/>
  <c r="AH157" i="22"/>
  <c r="AQ82" i="23"/>
  <c r="BB193" i="22"/>
  <c r="BN113" i="22"/>
  <c r="BA102" i="22"/>
  <c r="AA87" i="22"/>
  <c r="AN87" i="22"/>
  <c r="AN124" i="22"/>
  <c r="AR117" i="22"/>
  <c r="BA83" i="23"/>
  <c r="BJ208" i="22"/>
  <c r="BK208" i="22"/>
  <c r="BC115" i="23"/>
  <c r="BL106" i="23"/>
  <c r="BK106" i="23"/>
  <c r="AZ149" i="22"/>
  <c r="AQ196" i="22"/>
  <c r="AD60" i="23"/>
  <c r="AC199" i="22"/>
  <c r="AM195" i="22"/>
  <c r="AZ52" i="23"/>
  <c r="AW103" i="22"/>
  <c r="BG202" i="22"/>
  <c r="BD110" i="22"/>
  <c r="BE60" i="23"/>
  <c r="AG198" i="22"/>
  <c r="BO52" i="23"/>
  <c r="AN201" i="22"/>
  <c r="BD114" i="22"/>
  <c r="AZ125" i="22"/>
  <c r="BF125" i="22"/>
  <c r="AZ120" i="22"/>
  <c r="AB120" i="22"/>
  <c r="AK111" i="23"/>
  <c r="AV114" i="22"/>
  <c r="AN202" i="22"/>
  <c r="AG122" i="23"/>
  <c r="AP160" i="22"/>
  <c r="AV155" i="22"/>
  <c r="AL158" i="22"/>
  <c r="AU113" i="23"/>
  <c r="AO103" i="22"/>
  <c r="BE123" i="22"/>
  <c r="BM159" i="22"/>
  <c r="BJ167" i="22"/>
  <c r="BH109" i="23"/>
  <c r="AV109" i="23"/>
  <c r="BG82" i="23"/>
  <c r="AS114" i="23"/>
  <c r="AX108" i="23"/>
  <c r="BG108" i="22"/>
  <c r="BL196" i="22"/>
  <c r="AJ103" i="22"/>
  <c r="BD103" i="22"/>
  <c r="AU202" i="22"/>
  <c r="AL94" i="22"/>
  <c r="BK108" i="22"/>
  <c r="AS112" i="23"/>
  <c r="AU109" i="22"/>
  <c r="AT113" i="23"/>
  <c r="AL124" i="22"/>
  <c r="AB117" i="22"/>
  <c r="BD122" i="22"/>
  <c r="BK113" i="22"/>
  <c r="AL115" i="22"/>
  <c r="AF124" i="22"/>
  <c r="AV110" i="22"/>
  <c r="BN123" i="22"/>
  <c r="AB121" i="22"/>
  <c r="BJ112" i="23"/>
  <c r="BH123" i="22"/>
  <c r="BM125" i="22"/>
  <c r="AG121" i="23"/>
  <c r="AP83" i="23"/>
  <c r="BL159" i="22"/>
  <c r="AV158" i="22"/>
  <c r="AV157" i="22"/>
  <c r="AA156" i="22"/>
  <c r="AM158" i="22"/>
  <c r="AU154" i="22"/>
  <c r="AI154" i="22"/>
  <c r="AS154" i="22"/>
  <c r="BF161" i="22"/>
  <c r="BJ203" i="22"/>
  <c r="BK209" i="22"/>
  <c r="AB102" i="22"/>
  <c r="AN102" i="22"/>
  <c r="BM198" i="22"/>
  <c r="BN193" i="22"/>
  <c r="AW82" i="23"/>
  <c r="AZ201" i="22"/>
  <c r="BA111" i="23"/>
  <c r="BN87" i="22"/>
  <c r="BF196" i="22"/>
  <c r="AC60" i="23"/>
  <c r="AE112" i="23"/>
  <c r="BF106" i="23"/>
  <c r="AY108" i="23"/>
  <c r="AA60" i="23"/>
  <c r="BH82" i="23"/>
  <c r="BB116" i="23"/>
  <c r="AM115" i="23"/>
  <c r="BF112" i="23"/>
  <c r="BH124" i="22"/>
  <c r="AJ110" i="23"/>
  <c r="BD116" i="22"/>
  <c r="AV125" i="22"/>
  <c r="AC116" i="22"/>
  <c r="AJ124" i="22"/>
  <c r="AF122" i="22"/>
  <c r="BB124" i="22"/>
  <c r="AK82" i="23"/>
  <c r="BM158" i="22"/>
  <c r="AC161" i="22"/>
  <c r="BB160" i="22"/>
  <c r="AY155" i="22"/>
  <c r="AZ196" i="22"/>
  <c r="BI110" i="23"/>
  <c r="AS133" i="22"/>
  <c r="AB77" i="21"/>
  <c r="AB79" i="21"/>
  <c r="BD243" i="21"/>
  <c r="BA133" i="22"/>
  <c r="AK133" i="22"/>
  <c r="AT220" i="21"/>
  <c r="AN159" i="21"/>
  <c r="BI244" i="21"/>
  <c r="BA220" i="21"/>
  <c r="BH165" i="21"/>
  <c r="AF243" i="21"/>
  <c r="AJ243" i="21"/>
  <c r="BO243" i="21"/>
  <c r="AC243" i="21"/>
  <c r="BB180" i="21"/>
  <c r="BJ165" i="21"/>
  <c r="BA243" i="21"/>
  <c r="BH244" i="21"/>
  <c r="AW244" i="21"/>
  <c r="AL165" i="21"/>
  <c r="BD303" i="21"/>
  <c r="AU220" i="21"/>
  <c r="AI260" i="21"/>
  <c r="AU191" i="21"/>
  <c r="AR191" i="21"/>
  <c r="BM191" i="21"/>
  <c r="AD191" i="21"/>
  <c r="AP165" i="21"/>
  <c r="BG220" i="21"/>
  <c r="AW172" i="21"/>
  <c r="BI220" i="21"/>
  <c r="BF191" i="21"/>
  <c r="AQ191" i="21"/>
  <c r="AE134" i="22"/>
  <c r="BM134" i="22"/>
  <c r="BK134" i="22"/>
  <c r="BJ134" i="22"/>
  <c r="AQ134" i="22"/>
  <c r="AY134" i="22"/>
  <c r="AU134" i="22"/>
  <c r="AC134" i="22"/>
  <c r="AN218" i="21"/>
  <c r="AZ218" i="21"/>
  <c r="BD218" i="21"/>
  <c r="BO133" i="22"/>
  <c r="AY180" i="21"/>
  <c r="BF122" i="22"/>
  <c r="AC172" i="21"/>
  <c r="AF109" i="22"/>
  <c r="AI180" i="21"/>
  <c r="BC180" i="21"/>
  <c r="BM159" i="21"/>
  <c r="AP180" i="21"/>
  <c r="AH110" i="22"/>
  <c r="AY172" i="21"/>
  <c r="AT172" i="21"/>
  <c r="AQ159" i="21"/>
  <c r="AB159" i="21"/>
  <c r="AD172" i="21"/>
  <c r="AG300" i="21"/>
  <c r="AO260" i="21"/>
  <c r="AR159" i="21"/>
  <c r="AD378" i="21"/>
  <c r="AG272" i="21"/>
  <c r="AY259" i="21"/>
  <c r="AD303" i="21"/>
  <c r="AA260" i="21"/>
  <c r="AP220" i="21"/>
  <c r="AU288" i="21"/>
  <c r="AK303" i="21"/>
  <c r="BB288" i="21"/>
  <c r="AE288" i="21"/>
  <c r="AG256" i="21"/>
  <c r="AA288" i="21"/>
  <c r="AY288" i="21"/>
  <c r="AN302" i="21"/>
  <c r="AC303" i="21"/>
  <c r="BG288" i="21"/>
  <c r="AG159" i="21"/>
  <c r="BC165" i="21"/>
  <c r="AL303" i="21"/>
  <c r="AV220" i="21"/>
  <c r="AV303" i="21"/>
  <c r="AA413" i="21"/>
  <c r="BN67" i="23"/>
  <c r="AE111" i="23"/>
  <c r="BD200" i="22"/>
  <c r="BC122" i="23"/>
  <c r="AW66" i="23"/>
  <c r="AT160" i="22"/>
  <c r="AE260" i="21"/>
  <c r="AM134" i="22"/>
  <c r="BM243" i="21"/>
  <c r="AS66" i="23"/>
  <c r="AX66" i="23"/>
  <c r="AY66" i="23"/>
  <c r="AJ66" i="23"/>
  <c r="BM67" i="23"/>
  <c r="AF83" i="23"/>
  <c r="AF84" i="23" s="1"/>
  <c r="AH67" i="23"/>
  <c r="BK67" i="23"/>
  <c r="AG83" i="23"/>
  <c r="AG84" i="23" s="1"/>
  <c r="AC83" i="23"/>
  <c r="AC84" i="23" s="1"/>
  <c r="AQ67" i="23"/>
  <c r="AU106" i="23"/>
  <c r="AS67" i="23"/>
  <c r="AQ260" i="21"/>
  <c r="AQ168" i="22" s="1"/>
  <c r="AY133" i="22"/>
  <c r="BN66" i="23"/>
  <c r="BJ133" i="22"/>
  <c r="AZ133" i="22"/>
  <c r="BG116" i="23"/>
  <c r="AC113" i="23"/>
  <c r="BM114" i="22"/>
  <c r="AT120" i="22"/>
  <c r="AP124" i="22"/>
  <c r="BO157" i="22"/>
  <c r="BF155" i="22"/>
  <c r="BK158" i="22"/>
  <c r="AX158" i="22"/>
  <c r="BG114" i="23"/>
  <c r="BB113" i="22"/>
  <c r="BL60" i="23"/>
  <c r="AR193" i="22"/>
  <c r="AK87" i="22"/>
  <c r="BA112" i="23"/>
  <c r="BE110" i="23"/>
  <c r="AG102" i="22"/>
  <c r="AT103" i="22"/>
  <c r="AZ203" i="22"/>
  <c r="AX109" i="22"/>
  <c r="AM52" i="23"/>
  <c r="AI116" i="23"/>
  <c r="BJ115" i="23"/>
  <c r="AO209" i="22"/>
  <c r="BM109" i="22"/>
  <c r="BH114" i="23"/>
  <c r="AL116" i="22"/>
  <c r="AM114" i="22"/>
  <c r="AW114" i="22"/>
  <c r="AK116" i="22"/>
  <c r="BL197" i="22"/>
  <c r="BM120" i="22"/>
  <c r="AU114" i="23"/>
  <c r="AT154" i="22"/>
  <c r="AW157" i="22"/>
  <c r="BC110" i="23"/>
  <c r="AD109" i="23"/>
  <c r="AL114" i="23"/>
  <c r="BN110" i="23"/>
  <c r="AM124" i="22"/>
  <c r="AJ125" i="22"/>
  <c r="AS161" i="22"/>
  <c r="AK155" i="22"/>
  <c r="BL157" i="22"/>
  <c r="BC155" i="22"/>
  <c r="AQ198" i="22"/>
  <c r="AJ108" i="22"/>
  <c r="AG197" i="22"/>
  <c r="AO193" i="22"/>
  <c r="BB108" i="23"/>
  <c r="AM60" i="23"/>
  <c r="AC114" i="23"/>
  <c r="AG87" i="22"/>
  <c r="AR202" i="22"/>
  <c r="AY103" i="22"/>
  <c r="AE108" i="23"/>
  <c r="BK52" i="23"/>
  <c r="BM51" i="23"/>
  <c r="AB197" i="22"/>
  <c r="AZ202" i="22"/>
  <c r="AX51" i="23"/>
  <c r="BB111" i="23"/>
  <c r="BJ113" i="22"/>
  <c r="AC125" i="22"/>
  <c r="AR116" i="22"/>
  <c r="AZ110" i="23"/>
  <c r="AH109" i="23"/>
  <c r="AN110" i="22"/>
  <c r="AX115" i="22"/>
  <c r="AZ123" i="22"/>
  <c r="BK124" i="22"/>
  <c r="AK83" i="23"/>
  <c r="AP82" i="23"/>
  <c r="BH83" i="23"/>
  <c r="AG153" i="22"/>
  <c r="BK160" i="22"/>
  <c r="AR156" i="22"/>
  <c r="BI157" i="22"/>
  <c r="BJ155" i="22"/>
  <c r="AF161" i="22"/>
  <c r="AF157" i="22"/>
  <c r="BO159" i="22"/>
  <c r="AP114" i="23"/>
  <c r="BA203" i="22"/>
  <c r="AB202" i="22"/>
  <c r="AX114" i="22"/>
  <c r="AY114" i="22"/>
  <c r="AT108" i="23"/>
  <c r="AO109" i="23"/>
  <c r="AL115" i="23"/>
  <c r="AP112" i="23"/>
  <c r="AE52" i="23"/>
  <c r="AH51" i="23"/>
  <c r="AO113" i="23"/>
  <c r="AB113" i="23"/>
  <c r="AR111" i="23"/>
  <c r="AQ52" i="23"/>
  <c r="BE61" i="23"/>
  <c r="AQ115" i="23"/>
  <c r="AX109" i="23"/>
  <c r="AM113" i="23"/>
  <c r="BD108" i="23"/>
  <c r="AZ116" i="22"/>
  <c r="BL114" i="22"/>
  <c r="AF201" i="22"/>
  <c r="AM123" i="22"/>
  <c r="AP121" i="22"/>
  <c r="AM107" i="22"/>
  <c r="AD197" i="22"/>
  <c r="AI160" i="22"/>
  <c r="AF153" i="22"/>
  <c r="AR155" i="22"/>
  <c r="BJ161" i="22"/>
  <c r="BO209" i="22"/>
  <c r="AO149" i="22"/>
  <c r="AX102" i="22"/>
  <c r="BH52" i="23"/>
  <c r="AO112" i="23"/>
  <c r="BB149" i="22"/>
  <c r="BJ195" i="22"/>
  <c r="BD121" i="23"/>
  <c r="AJ111" i="23"/>
  <c r="AA112" i="23"/>
  <c r="AN203" i="22"/>
  <c r="AY60" i="23"/>
  <c r="AQ116" i="23"/>
  <c r="AK52" i="23"/>
  <c r="AR116" i="23"/>
  <c r="AV60" i="23"/>
  <c r="AS196" i="22"/>
  <c r="AU87" i="22"/>
  <c r="AB201" i="22"/>
  <c r="AY200" i="22"/>
  <c r="AD109" i="22"/>
  <c r="AR110" i="23"/>
  <c r="AG196" i="22"/>
  <c r="AR125" i="22"/>
  <c r="BF113" i="22"/>
  <c r="AU116" i="22"/>
  <c r="AP123" i="22"/>
  <c r="AX121" i="22"/>
  <c r="AY113" i="22"/>
  <c r="AT108" i="22"/>
  <c r="AY123" i="22"/>
  <c r="BD197" i="22"/>
  <c r="AW117" i="22"/>
  <c r="BD150" i="22"/>
  <c r="AH83" i="23"/>
  <c r="AE82" i="23"/>
  <c r="BE155" i="22"/>
  <c r="AA158" i="22"/>
  <c r="BB159" i="22"/>
  <c r="AZ158" i="22"/>
  <c r="AX155" i="22"/>
  <c r="BH153" i="22"/>
  <c r="AN161" i="22"/>
  <c r="AQ154" i="22"/>
  <c r="BH203" i="22"/>
  <c r="BB106" i="23"/>
  <c r="AI110" i="22"/>
  <c r="BA60" i="23"/>
  <c r="AA51" i="23"/>
  <c r="AN51" i="23"/>
  <c r="BJ120" i="22"/>
  <c r="AD120" i="22"/>
  <c r="AM153" i="22"/>
  <c r="BJ121" i="23"/>
  <c r="BK121" i="23"/>
  <c r="AX193" i="22"/>
  <c r="AK108" i="22"/>
  <c r="AZ82" i="23"/>
  <c r="AQ109" i="23"/>
  <c r="AC112" i="23"/>
  <c r="AM108" i="23"/>
  <c r="AZ195" i="22"/>
  <c r="AW61" i="23"/>
  <c r="BG115" i="23"/>
  <c r="AY87" i="22"/>
  <c r="BH202" i="22"/>
  <c r="AG111" i="23"/>
  <c r="BD87" i="22"/>
  <c r="AN114" i="23"/>
  <c r="AZ113" i="22"/>
  <c r="BN116" i="22"/>
  <c r="AZ121" i="22"/>
  <c r="AY198" i="22"/>
  <c r="AK120" i="22"/>
  <c r="BB120" i="22"/>
  <c r="AN115" i="23"/>
  <c r="AP154" i="22"/>
  <c r="BG159" i="22"/>
  <c r="BB155" i="22"/>
  <c r="AY153" i="22"/>
  <c r="BM202" i="22"/>
  <c r="AV193" i="22"/>
  <c r="BB102" i="22"/>
  <c r="AO61" i="23"/>
  <c r="BA121" i="22"/>
  <c r="BM200" i="22"/>
  <c r="BC168" i="22"/>
  <c r="AN196" i="22"/>
  <c r="AC195" i="22"/>
  <c r="AK200" i="22"/>
  <c r="AO198" i="22"/>
  <c r="AA154" i="22"/>
  <c r="AY203" i="22"/>
  <c r="BL109" i="23"/>
  <c r="AJ61" i="23"/>
  <c r="BD61" i="23"/>
  <c r="AU115" i="23"/>
  <c r="AL52" i="23"/>
  <c r="BI193" i="22"/>
  <c r="BL149" i="22"/>
  <c r="BG199" i="22"/>
  <c r="BA167" i="22"/>
  <c r="BE121" i="22"/>
  <c r="BI114" i="22"/>
  <c r="AV201" i="22"/>
  <c r="BI125" i="22"/>
  <c r="BB121" i="22"/>
  <c r="AO121" i="22"/>
  <c r="BG195" i="22"/>
  <c r="AE113" i="22"/>
  <c r="BG120" i="22"/>
  <c r="AI201" i="22"/>
  <c r="BD149" i="22"/>
  <c r="AS150" i="22"/>
  <c r="AZ160" i="22"/>
  <c r="AL157" i="22"/>
  <c r="BH157" i="22"/>
  <c r="AB160" i="22"/>
  <c r="AW153" i="22"/>
  <c r="AT161" i="22"/>
  <c r="BF153" i="22"/>
  <c r="BJ116" i="23"/>
  <c r="BK122" i="23"/>
  <c r="AB60" i="23"/>
  <c r="AN60" i="23"/>
  <c r="BM111" i="23"/>
  <c r="BK167" i="22"/>
  <c r="BN106" i="23"/>
  <c r="BA208" i="22"/>
  <c r="BJ198" i="22"/>
  <c r="AZ114" i="23"/>
  <c r="AE201" i="22"/>
  <c r="BN51" i="23"/>
  <c r="BF109" i="23"/>
  <c r="AH198" i="22"/>
  <c r="AF102" i="22"/>
  <c r="AI198" i="22"/>
  <c r="AD103" i="22"/>
  <c r="AT193" i="22"/>
  <c r="BE87" i="22"/>
  <c r="BA94" i="22"/>
  <c r="AY110" i="22"/>
  <c r="BH107" i="22"/>
  <c r="BF200" i="22"/>
  <c r="AH108" i="22"/>
  <c r="BF121" i="22"/>
  <c r="BN115" i="22"/>
  <c r="AO107" i="22"/>
  <c r="BK198" i="22"/>
  <c r="AO150" i="22"/>
  <c r="BG158" i="22"/>
  <c r="BN153" i="22"/>
  <c r="BK155" i="22"/>
  <c r="AS158" i="22"/>
  <c r="AZ109" i="23"/>
  <c r="BO197" i="22"/>
  <c r="AO259" i="21"/>
  <c r="AA315" i="22"/>
  <c r="AA317" i="22"/>
  <c r="AE280" i="21"/>
  <c r="AP133" i="22"/>
  <c r="BM165" i="21"/>
  <c r="AT260" i="21"/>
  <c r="AR172" i="21"/>
  <c r="AK243" i="21"/>
  <c r="BA191" i="21"/>
  <c r="AF150" i="22"/>
  <c r="AF151" i="22" s="1"/>
  <c r="AJ149" i="22"/>
  <c r="BO150" i="22"/>
  <c r="BO151" i="22" s="1"/>
  <c r="AC150" i="22"/>
  <c r="AC151" i="22" s="1"/>
  <c r="AY165" i="21"/>
  <c r="AK165" i="21"/>
  <c r="AD244" i="21"/>
  <c r="AJ244" i="21"/>
  <c r="AF244" i="21"/>
  <c r="BC244" i="21"/>
  <c r="BL303" i="21"/>
  <c r="AF180" i="21"/>
  <c r="AZ220" i="21"/>
  <c r="BK191" i="21"/>
  <c r="AQ172" i="21"/>
  <c r="AE259" i="21"/>
  <c r="BI191" i="21"/>
  <c r="AI191" i="21"/>
  <c r="AS303" i="21"/>
  <c r="AT191" i="21"/>
  <c r="AG220" i="21"/>
  <c r="BK172" i="21"/>
  <c r="AH220" i="21"/>
  <c r="AO180" i="21"/>
  <c r="AP191" i="21"/>
  <c r="BG218" i="21"/>
  <c r="AJ218" i="21"/>
  <c r="AH218" i="21"/>
  <c r="BF218" i="21"/>
  <c r="BB218" i="21"/>
  <c r="BL218" i="21"/>
  <c r="BE218" i="21"/>
  <c r="AD218" i="21"/>
  <c r="AN134" i="22"/>
  <c r="AZ134" i="22"/>
  <c r="BD134" i="22"/>
  <c r="AA433" i="21"/>
  <c r="BI172" i="21"/>
  <c r="AC122" i="22"/>
  <c r="BE159" i="21"/>
  <c r="AA397" i="21"/>
  <c r="AI172" i="21"/>
  <c r="BM110" i="22"/>
  <c r="AO172" i="21"/>
  <c r="AZ180" i="21"/>
  <c r="AY120" i="22"/>
  <c r="AV180" i="21"/>
  <c r="AT122" i="22"/>
  <c r="AQ108" i="22"/>
  <c r="AB110" i="22"/>
  <c r="AD122" i="22"/>
  <c r="BI243" i="21"/>
  <c r="AY303" i="21"/>
  <c r="AA462" i="21"/>
  <c r="AF280" i="21"/>
  <c r="AG378" i="21"/>
  <c r="BL260" i="21"/>
  <c r="BL220" i="21"/>
  <c r="BN259" i="21"/>
  <c r="AA416" i="21"/>
  <c r="AA165" i="21"/>
  <c r="AM260" i="21"/>
  <c r="AA432" i="21"/>
  <c r="AS288" i="21"/>
  <c r="AG362" i="21"/>
  <c r="AD220" i="21"/>
  <c r="BF288" i="21"/>
  <c r="AF272" i="21"/>
  <c r="AG280" i="21"/>
  <c r="BN288" i="21"/>
  <c r="AW159" i="21"/>
  <c r="AL288" i="21"/>
  <c r="AQ288" i="21"/>
  <c r="AZ303" i="21"/>
  <c r="BM180" i="21"/>
  <c r="AA424" i="21"/>
  <c r="BB165" i="21"/>
  <c r="BB220" i="21"/>
  <c r="AA418" i="21"/>
  <c r="BM220" i="21"/>
  <c r="AA422" i="21"/>
  <c r="AA409" i="21"/>
  <c r="AU259" i="21"/>
  <c r="AM302" i="21"/>
  <c r="BK284" i="21"/>
  <c r="AZ165" i="21"/>
  <c r="AW220" i="21"/>
  <c r="AL259" i="21"/>
  <c r="BK300" i="21"/>
  <c r="BC66" i="23"/>
  <c r="BB67" i="23"/>
  <c r="AU83" i="23"/>
  <c r="AU84" i="23" s="1"/>
  <c r="AJ114" i="22"/>
  <c r="AH199" i="22"/>
  <c r="AN61" i="23"/>
  <c r="BM106" i="23"/>
  <c r="BA114" i="22"/>
  <c r="AF159" i="22"/>
  <c r="AH113" i="23"/>
  <c r="AD157" i="22"/>
  <c r="AT51" i="23"/>
  <c r="AL112" i="23"/>
  <c r="AT121" i="22"/>
  <c r="AG116" i="23"/>
  <c r="AN106" i="23"/>
  <c r="BD153" i="22"/>
  <c r="BH156" i="22"/>
  <c r="AV200" i="22"/>
  <c r="AE60" i="23"/>
  <c r="AN121" i="22"/>
  <c r="AW121" i="22"/>
  <c r="AN150" i="22"/>
  <c r="AY160" i="22"/>
  <c r="AP87" i="22"/>
  <c r="AU196" i="22"/>
  <c r="BM52" i="23"/>
  <c r="AA103" i="22"/>
  <c r="BB114" i="22"/>
  <c r="BA123" i="22"/>
  <c r="BH155" i="22"/>
  <c r="BJ160" i="22"/>
  <c r="AQ201" i="22"/>
  <c r="AU112" i="23"/>
  <c r="BF109" i="22"/>
  <c r="BI198" i="22"/>
  <c r="AH116" i="23"/>
  <c r="AI108" i="23"/>
  <c r="BJ196" i="22"/>
  <c r="BC106" i="23"/>
  <c r="AD107" i="22"/>
  <c r="AJ94" i="22"/>
  <c r="AB114" i="22"/>
  <c r="AF110" i="22"/>
  <c r="AA427" i="21"/>
  <c r="AA149" i="22"/>
  <c r="AA164" i="22" s="1"/>
  <c r="AG244" i="21"/>
  <c r="AE172" i="21"/>
  <c r="AJ303" i="21"/>
  <c r="AA107" i="22"/>
  <c r="AG263" i="21"/>
  <c r="BJ243" i="21"/>
  <c r="AX302" i="21"/>
  <c r="AT109" i="23"/>
  <c r="AK66" i="23"/>
  <c r="AN110" i="23"/>
  <c r="AX67" i="23"/>
  <c r="BH67" i="23"/>
  <c r="AE83" i="23"/>
  <c r="AE84" i="23" s="1"/>
  <c r="BO67" i="23"/>
  <c r="AQ83" i="23"/>
  <c r="AE67" i="23"/>
  <c r="AT82" i="23"/>
  <c r="AF67" i="23"/>
  <c r="AF124" i="23"/>
  <c r="AX133" i="22"/>
  <c r="BC133" i="22"/>
  <c r="BN133" i="22"/>
  <c r="AF196" i="22"/>
  <c r="AC203" i="22"/>
  <c r="AS123" i="22"/>
  <c r="AX110" i="22"/>
  <c r="AA160" i="22"/>
  <c r="AE161" i="22"/>
  <c r="AS153" i="22"/>
  <c r="AL200" i="22"/>
  <c r="AE108" i="22"/>
  <c r="AR106" i="23"/>
  <c r="AK51" i="23"/>
  <c r="AM193" i="22"/>
  <c r="AF87" i="22"/>
  <c r="AN103" i="22"/>
  <c r="AG60" i="23"/>
  <c r="AT61" i="23"/>
  <c r="AZ116" i="23"/>
  <c r="BM193" i="22"/>
  <c r="AQ197" i="22"/>
  <c r="BN103" i="22"/>
  <c r="AW202" i="22"/>
  <c r="BI94" i="22"/>
  <c r="AO122" i="23"/>
  <c r="BH115" i="22"/>
  <c r="AM116" i="22"/>
  <c r="AX108" i="22"/>
  <c r="BJ107" i="22"/>
  <c r="BL110" i="23"/>
  <c r="AI113" i="22"/>
  <c r="AH114" i="22"/>
  <c r="BK115" i="22"/>
  <c r="BB150" i="22"/>
  <c r="AZ159" i="22"/>
  <c r="AB157" i="22"/>
  <c r="AK154" i="22"/>
  <c r="AY117" i="22"/>
  <c r="BG66" i="23"/>
  <c r="AO201" i="22"/>
  <c r="AH200" i="22"/>
  <c r="AR113" i="22"/>
  <c r="BE124" i="22"/>
  <c r="BN159" i="22"/>
  <c r="BM160" i="22"/>
  <c r="AQ111" i="23"/>
  <c r="AG110" i="23"/>
  <c r="AO106" i="23"/>
  <c r="AO203" i="22"/>
  <c r="AT87" i="22"/>
  <c r="AO202" i="22"/>
  <c r="BN102" i="22"/>
  <c r="AG51" i="23"/>
  <c r="AR115" i="23"/>
  <c r="AY61" i="23"/>
  <c r="AL199" i="22"/>
  <c r="AQ103" i="22"/>
  <c r="BA202" i="22"/>
  <c r="AB110" i="23"/>
  <c r="AZ115" i="23"/>
  <c r="BJ125" i="22"/>
  <c r="AT125" i="22"/>
  <c r="BM123" i="22"/>
  <c r="BA116" i="22"/>
  <c r="Z196" i="22"/>
  <c r="AL121" i="22"/>
  <c r="BB123" i="22"/>
  <c r="AE198" i="22"/>
  <c r="AG203" i="22"/>
  <c r="AO109" i="22"/>
  <c r="AT114" i="22"/>
  <c r="BH110" i="22"/>
  <c r="AW197" i="22"/>
  <c r="AN193" i="22"/>
  <c r="BE193" i="22"/>
  <c r="AK157" i="22"/>
  <c r="AA161" i="22"/>
  <c r="BI156" i="22"/>
  <c r="AW155" i="22"/>
  <c r="AJ160" i="22"/>
  <c r="BD155" i="22"/>
  <c r="BD157" i="22"/>
  <c r="AX159" i="22"/>
  <c r="AJ155" i="22"/>
  <c r="AK110" i="22"/>
  <c r="BA116" i="23"/>
  <c r="AB115" i="23"/>
  <c r="BA120" i="22"/>
  <c r="AG159" i="22"/>
  <c r="AU94" i="22"/>
  <c r="AR196" i="22"/>
  <c r="BK195" i="22"/>
  <c r="AE102" i="22"/>
  <c r="AR200" i="22"/>
  <c r="BL203" i="22"/>
  <c r="BI195" i="22"/>
  <c r="BJ197" i="22"/>
  <c r="BF203" i="22"/>
  <c r="AF200" i="22"/>
  <c r="AK124" i="22"/>
  <c r="BB117" i="22"/>
  <c r="AF114" i="23"/>
  <c r="BK123" i="22"/>
  <c r="BF107" i="22"/>
  <c r="BM197" i="22"/>
  <c r="AR123" i="22"/>
  <c r="AD110" i="23"/>
  <c r="AZ157" i="22"/>
  <c r="AE155" i="22"/>
  <c r="AU159" i="22"/>
  <c r="BO122" i="23"/>
  <c r="AO82" i="23"/>
  <c r="BC117" i="22"/>
  <c r="AX60" i="23"/>
  <c r="AW200" i="22"/>
  <c r="BG198" i="22"/>
  <c r="BB82" i="23"/>
  <c r="BJ108" i="23"/>
  <c r="AH167" i="22"/>
  <c r="AA197" i="22"/>
  <c r="AJ196" i="22"/>
  <c r="AA114" i="22"/>
  <c r="BG193" i="22"/>
  <c r="AN116" i="23"/>
  <c r="AC94" i="22"/>
  <c r="BM94" i="22"/>
  <c r="BG94" i="22"/>
  <c r="BO103" i="22"/>
  <c r="AS94" i="22"/>
  <c r="AS109" i="23"/>
  <c r="AU51" i="23"/>
  <c r="AB114" i="23"/>
  <c r="AY113" i="23"/>
  <c r="AU203" i="22"/>
  <c r="AD200" i="22"/>
  <c r="AG109" i="23"/>
  <c r="AF114" i="22"/>
  <c r="AO124" i="22"/>
  <c r="AS115" i="22"/>
  <c r="AV115" i="22"/>
  <c r="AP114" i="22"/>
  <c r="BF124" i="22"/>
  <c r="AP120" i="22"/>
  <c r="BC109" i="22"/>
  <c r="AZ107" i="22"/>
  <c r="BD110" i="23"/>
  <c r="BO124" i="22"/>
  <c r="BC113" i="22"/>
  <c r="BD83" i="23"/>
  <c r="AC263" i="21"/>
  <c r="BE154" i="22"/>
  <c r="AO159" i="22"/>
  <c r="AD153" i="22"/>
  <c r="AW158" i="22"/>
  <c r="AR157" i="22"/>
  <c r="AL160" i="22"/>
  <c r="AZ153" i="22"/>
  <c r="AY159" i="22"/>
  <c r="AE157" i="22"/>
  <c r="BH116" i="23"/>
  <c r="AB66" i="23"/>
  <c r="AE107" i="22"/>
  <c r="BB94" i="22"/>
  <c r="BM103" i="22"/>
  <c r="AU199" i="22"/>
  <c r="BN125" i="22"/>
  <c r="BL150" i="22"/>
  <c r="BC209" i="22"/>
  <c r="AX106" i="23"/>
  <c r="AB195" i="22"/>
  <c r="AP198" i="22"/>
  <c r="AM117" i="22"/>
  <c r="AJ200" i="22"/>
  <c r="AV109" i="22"/>
  <c r="AZ108" i="23"/>
  <c r="AS203" i="22"/>
  <c r="AH203" i="22"/>
  <c r="AY51" i="23"/>
  <c r="BH115" i="23"/>
  <c r="BO107" i="22"/>
  <c r="BD51" i="23"/>
  <c r="AT123" i="22"/>
  <c r="AO114" i="22"/>
  <c r="BC199" i="22"/>
  <c r="AY111" i="23"/>
  <c r="AD117" i="22"/>
  <c r="BA154" i="22"/>
  <c r="AL153" i="22"/>
  <c r="AC158" i="22"/>
  <c r="AN160" i="22"/>
  <c r="BM115" i="23"/>
  <c r="AV106" i="23"/>
  <c r="BB60" i="23"/>
  <c r="AZ200" i="22"/>
  <c r="BO120" i="22"/>
  <c r="BM113" i="23"/>
  <c r="BH208" i="22"/>
  <c r="AN109" i="23"/>
  <c r="AC108" i="23"/>
  <c r="AK113" i="23"/>
  <c r="AO111" i="23"/>
  <c r="BJ201" i="22"/>
  <c r="AY116" i="23"/>
  <c r="AQ102" i="22"/>
  <c r="BI110" i="22"/>
  <c r="AI195" i="22"/>
  <c r="AD202" i="22"/>
  <c r="AS103" i="22"/>
  <c r="AC87" i="22"/>
  <c r="BI106" i="23"/>
  <c r="BL82" i="23"/>
  <c r="BG87" i="22"/>
  <c r="BG112" i="23"/>
  <c r="BE202" i="22"/>
  <c r="AF117" i="22"/>
  <c r="BG117" i="22"/>
  <c r="AV114" i="23"/>
  <c r="BC123" i="22"/>
  <c r="AC114" i="22"/>
  <c r="BG108" i="23"/>
  <c r="AK197" i="22"/>
  <c r="AG113" i="22"/>
  <c r="AD125" i="22"/>
  <c r="AI114" i="23"/>
  <c r="BD82" i="23"/>
  <c r="AS83" i="23"/>
  <c r="AV159" i="22"/>
  <c r="AU153" i="22"/>
  <c r="BG155" i="22"/>
  <c r="BI161" i="22"/>
  <c r="BA156" i="22"/>
  <c r="AU158" i="22"/>
  <c r="AU156" i="22"/>
  <c r="AP115" i="22"/>
  <c r="BC193" i="22"/>
  <c r="BF201" i="22"/>
  <c r="AE203" i="22"/>
  <c r="AB87" i="22"/>
  <c r="AX197" i="22"/>
  <c r="AX168" i="22"/>
  <c r="AV149" i="22"/>
  <c r="BA121" i="23"/>
  <c r="BJ111" i="23"/>
  <c r="BN201" i="22"/>
  <c r="AE114" i="23"/>
  <c r="AX107" i="22"/>
  <c r="BI201" i="22"/>
  <c r="AH111" i="23"/>
  <c r="AF60" i="23"/>
  <c r="AI111" i="23"/>
  <c r="AD61" i="23"/>
  <c r="AT106" i="23"/>
  <c r="BE51" i="23"/>
  <c r="BA52" i="23"/>
  <c r="AD193" i="22"/>
  <c r="BF113" i="23"/>
  <c r="BG114" i="22"/>
  <c r="AQ125" i="22"/>
  <c r="AT113" i="22"/>
  <c r="BE114" i="22"/>
  <c r="AT110" i="22"/>
  <c r="BK111" i="23"/>
  <c r="AO83" i="23"/>
  <c r="AB155" i="22"/>
  <c r="AL154" i="22"/>
  <c r="BO201" i="22"/>
  <c r="BO110" i="23"/>
  <c r="AP302" i="21"/>
  <c r="AB80" i="21"/>
  <c r="BI165" i="21"/>
  <c r="AW191" i="21"/>
  <c r="AD146" i="22"/>
  <c r="Z288" i="21"/>
  <c r="AJ133" i="22"/>
  <c r="BK165" i="21"/>
  <c r="AJ191" i="21"/>
  <c r="AA256" i="21"/>
  <c r="AR243" i="21"/>
  <c r="AX243" i="21"/>
  <c r="AU243" i="21"/>
  <c r="AV244" i="21"/>
  <c r="AM191" i="21"/>
  <c r="AM244" i="21"/>
  <c r="AH244" i="21"/>
  <c r="BL244" i="21"/>
  <c r="AN244" i="21"/>
  <c r="AD260" i="21"/>
  <c r="BA159" i="21"/>
  <c r="BF302" i="21"/>
  <c r="BH303" i="21"/>
  <c r="AW165" i="21"/>
  <c r="AY260" i="21"/>
  <c r="AF191" i="21"/>
  <c r="AR303" i="21"/>
  <c r="BL172" i="21"/>
  <c r="AQ180" i="21"/>
  <c r="AC191" i="21"/>
  <c r="BB172" i="21"/>
  <c r="AE165" i="21"/>
  <c r="AK302" i="21"/>
  <c r="AZ191" i="21"/>
  <c r="BO159" i="21"/>
  <c r="BG134" i="22"/>
  <c r="AJ134" i="22"/>
  <c r="AH134" i="22"/>
  <c r="BF134" i="22"/>
  <c r="BB134" i="22"/>
  <c r="BL134" i="22"/>
  <c r="BE134" i="22"/>
  <c r="AD134" i="22"/>
  <c r="AK218" i="21"/>
  <c r="AW218" i="21"/>
  <c r="AM218" i="21"/>
  <c r="BA303" i="21"/>
  <c r="AX172" i="21"/>
  <c r="BI122" i="22"/>
  <c r="BL159" i="21"/>
  <c r="AJ165" i="21"/>
  <c r="BE110" i="22"/>
  <c r="AA110" i="22"/>
  <c r="AI122" i="22"/>
  <c r="BE180" i="21"/>
  <c r="AO122" i="22"/>
  <c r="AO165" i="21"/>
  <c r="AZ159" i="21"/>
  <c r="AA394" i="21"/>
  <c r="BN172" i="21"/>
  <c r="AH180" i="21"/>
  <c r="AV172" i="21"/>
  <c r="AE303" i="21"/>
  <c r="BM288" i="21"/>
  <c r="AF378" i="21"/>
  <c r="AB259" i="21"/>
  <c r="AR220" i="21"/>
  <c r="AI220" i="21"/>
  <c r="AA303" i="21"/>
  <c r="AI288" i="21"/>
  <c r="AK288" i="21"/>
  <c r="AF303" i="21"/>
  <c r="AM180" i="21"/>
  <c r="BK243" i="21"/>
  <c r="AC288" i="21"/>
  <c r="AV288" i="21"/>
  <c r="AH288" i="21"/>
  <c r="AC220" i="21"/>
  <c r="AD288" i="21"/>
  <c r="BG159" i="21"/>
  <c r="BA288" i="21"/>
  <c r="BC172" i="21"/>
  <c r="AZ260" i="21"/>
  <c r="BB303" i="21"/>
  <c r="AA403" i="21"/>
  <c r="BM259" i="21"/>
  <c r="AB218" i="21"/>
  <c r="AA431" i="21"/>
  <c r="AZ111" i="23"/>
  <c r="BM203" i="22"/>
  <c r="AF211" i="22"/>
  <c r="AF109" i="23"/>
  <c r="BI109" i="22"/>
  <c r="BD161" i="22"/>
  <c r="AZ115" i="22"/>
  <c r="AM106" i="23"/>
  <c r="BI52" i="23"/>
  <c r="AJ116" i="22"/>
  <c r="BJ108" i="22"/>
  <c r="BB83" i="23"/>
  <c r="AL195" i="22"/>
  <c r="BK108" i="23"/>
  <c r="AE115" i="22"/>
  <c r="AW113" i="23"/>
  <c r="BG106" i="23"/>
  <c r="BO61" i="23"/>
  <c r="BA149" i="22"/>
  <c r="AP197" i="22"/>
  <c r="BA108" i="22"/>
  <c r="BK161" i="22"/>
  <c r="BB107" i="22"/>
  <c r="AA117" i="22"/>
  <c r="BN198" i="22"/>
  <c r="BJ114" i="23"/>
  <c r="AC51" i="23"/>
  <c r="BE115" i="23"/>
  <c r="AI123" i="22"/>
  <c r="AV117" i="22"/>
  <c r="BI153" i="22"/>
  <c r="AP202" i="22"/>
  <c r="AD203" i="22"/>
  <c r="AX203" i="22"/>
  <c r="AS108" i="22"/>
  <c r="AD243" i="21"/>
  <c r="BD133" i="22"/>
  <c r="AU150" i="22"/>
  <c r="AU151" i="22" s="1"/>
  <c r="BG165" i="21"/>
  <c r="AB302" i="21"/>
  <c r="BN122" i="22"/>
  <c r="BH243" i="21"/>
  <c r="AB288" i="21"/>
  <c r="AN288" i="21"/>
  <c r="AA423" i="21"/>
  <c r="AM165" i="21"/>
  <c r="AA172" i="21"/>
  <c r="AG155" i="3" l="1"/>
  <c r="AH155" i="3" s="1"/>
  <c r="AI155" i="3" s="1"/>
  <c r="BP224" i="22"/>
  <c r="BP137" i="23"/>
  <c r="BD257" i="21"/>
  <c r="AC322" i="22"/>
  <c r="AD84" i="21"/>
  <c r="BJ257" i="21"/>
  <c r="BJ165" i="22" s="1"/>
  <c r="AB99" i="23"/>
  <c r="BF107" i="23"/>
  <c r="AU107" i="23"/>
  <c r="BL122" i="23"/>
  <c r="BJ107" i="23"/>
  <c r="AW255" i="21"/>
  <c r="AW163" i="22" s="1"/>
  <c r="AW164" i="22" s="1"/>
  <c r="BO121" i="23"/>
  <c r="AO85" i="23"/>
  <c r="AW107" i="23"/>
  <c r="AO78" i="23"/>
  <c r="AO79" i="23" s="1"/>
  <c r="AT107" i="23"/>
  <c r="BI78" i="23"/>
  <c r="BI79" i="23" s="1"/>
  <c r="AX121" i="23"/>
  <c r="AB107" i="23"/>
  <c r="BA107" i="23"/>
  <c r="BM107" i="23"/>
  <c r="AK85" i="23"/>
  <c r="BA151" i="22"/>
  <c r="AS84" i="23"/>
  <c r="AK151" i="22"/>
  <c r="AD180" i="22"/>
  <c r="AD171" i="22"/>
  <c r="BI84" i="23"/>
  <c r="BC119" i="22"/>
  <c r="BK106" i="22"/>
  <c r="BN119" i="22"/>
  <c r="AG78" i="23"/>
  <c r="AP112" i="22"/>
  <c r="AW85" i="23"/>
  <c r="AM128" i="22"/>
  <c r="AE145" i="22"/>
  <c r="AM127" i="22"/>
  <c r="AZ127" i="22"/>
  <c r="BE168" i="22"/>
  <c r="AI85" i="23"/>
  <c r="BK112" i="22"/>
  <c r="AP121" i="23"/>
  <c r="AE185" i="23"/>
  <c r="AF99" i="23"/>
  <c r="AN209" i="22"/>
  <c r="AL122" i="23"/>
  <c r="AM168" i="22"/>
  <c r="BM106" i="22"/>
  <c r="AM119" i="22"/>
  <c r="BD128" i="22"/>
  <c r="AK168" i="22"/>
  <c r="AH121" i="23"/>
  <c r="AV209" i="22"/>
  <c r="AD122" i="23"/>
  <c r="AF106" i="22"/>
  <c r="BC78" i="23"/>
  <c r="BC79" i="23" s="1"/>
  <c r="AM209" i="22"/>
  <c r="AD121" i="23"/>
  <c r="AX152" i="22"/>
  <c r="AM84" i="23"/>
  <c r="AZ209" i="22"/>
  <c r="BG208" i="22"/>
  <c r="AH122" i="23"/>
  <c r="BF122" i="23"/>
  <c r="AA167" i="22"/>
  <c r="BJ119" i="22"/>
  <c r="AB128" i="22"/>
  <c r="AM167" i="22"/>
  <c r="AR85" i="23"/>
  <c r="AZ112" i="22"/>
  <c r="AY85" i="23"/>
  <c r="AM208" i="22"/>
  <c r="AA85" i="23"/>
  <c r="AG206" i="22"/>
  <c r="AZ119" i="22"/>
  <c r="AB208" i="22"/>
  <c r="AU127" i="22"/>
  <c r="AB112" i="22"/>
  <c r="AL85" i="23"/>
  <c r="AW84" i="23"/>
  <c r="AD185" i="23"/>
  <c r="AC99" i="23"/>
  <c r="BN209" i="22"/>
  <c r="BG119" i="22"/>
  <c r="AK208" i="22"/>
  <c r="AR122" i="23"/>
  <c r="BA106" i="22"/>
  <c r="AH112" i="22"/>
  <c r="AL84" i="23"/>
  <c r="BK119" i="22"/>
  <c r="BH84" i="23"/>
  <c r="AB438" i="21"/>
  <c r="AY255" i="21"/>
  <c r="AA73" i="21"/>
  <c r="AB55" i="21"/>
  <c r="AB432" i="21" s="1"/>
  <c r="AB39" i="21"/>
  <c r="AB416" i="21" s="1"/>
  <c r="AB36" i="21"/>
  <c r="AB413" i="21" s="1"/>
  <c r="AB17" i="21"/>
  <c r="AB34" i="21"/>
  <c r="AB411" i="21" s="1"/>
  <c r="AT257" i="21"/>
  <c r="AJ255" i="21"/>
  <c r="AN299" i="21"/>
  <c r="AA299" i="21"/>
  <c r="BC300" i="21"/>
  <c r="BC299" i="21"/>
  <c r="AE300" i="21"/>
  <c r="AK300" i="21"/>
  <c r="BH255" i="21"/>
  <c r="BA209" i="22"/>
  <c r="BH299" i="21"/>
  <c r="BK299" i="21"/>
  <c r="BD300" i="21"/>
  <c r="AS300" i="21"/>
  <c r="AT300" i="21"/>
  <c r="AO300" i="21"/>
  <c r="AC299" i="21"/>
  <c r="BJ255" i="21"/>
  <c r="BE318" i="21"/>
  <c r="BO190" i="22"/>
  <c r="AZ168" i="22"/>
  <c r="BI168" i="22"/>
  <c r="AQ167" i="22"/>
  <c r="AO168" i="22"/>
  <c r="AY167" i="22"/>
  <c r="BN257" i="21"/>
  <c r="AO152" i="22"/>
  <c r="AP255" i="21"/>
  <c r="AK255" i="21"/>
  <c r="AJ300" i="21"/>
  <c r="AJ257" i="21"/>
  <c r="AC225" i="21"/>
  <c r="BN225" i="21"/>
  <c r="BN234" i="21" s="1"/>
  <c r="AO284" i="21"/>
  <c r="BE145" i="22"/>
  <c r="BE146" i="22" s="1"/>
  <c r="AH145" i="22"/>
  <c r="AH146" i="22" s="1"/>
  <c r="AS145" i="22"/>
  <c r="AS146" i="22" s="1"/>
  <c r="AR219" i="21"/>
  <c r="AT219" i="21"/>
  <c r="BL219" i="21"/>
  <c r="AM145" i="22"/>
  <c r="AM146" i="22" s="1"/>
  <c r="AX145" i="22"/>
  <c r="AX146" i="22" s="1"/>
  <c r="BJ225" i="21"/>
  <c r="BJ234" i="21" s="1"/>
  <c r="BN145" i="22"/>
  <c r="BN146" i="22" s="1"/>
  <c r="BC145" i="22"/>
  <c r="BC146" i="22" s="1"/>
  <c r="AM225" i="21"/>
  <c r="AM234" i="21" s="1"/>
  <c r="BN300" i="21"/>
  <c r="AY284" i="21"/>
  <c r="AP284" i="21"/>
  <c r="BG300" i="21"/>
  <c r="AA393" i="21"/>
  <c r="AV257" i="21"/>
  <c r="AA415" i="21"/>
  <c r="AD284" i="21"/>
  <c r="BH284" i="21"/>
  <c r="BD255" i="21"/>
  <c r="AP152" i="22"/>
  <c r="AB300" i="21"/>
  <c r="BF225" i="21"/>
  <c r="BF234" i="21" s="1"/>
  <c r="AY219" i="21"/>
  <c r="AJ219" i="21"/>
  <c r="AL219" i="21"/>
  <c r="AT145" i="22"/>
  <c r="AT146" i="22" s="1"/>
  <c r="BL145" i="22"/>
  <c r="BL146" i="22" s="1"/>
  <c r="BI219" i="21"/>
  <c r="BB225" i="21"/>
  <c r="BB234" i="21" s="1"/>
  <c r="AB225" i="21"/>
  <c r="AR257" i="21"/>
  <c r="AQ299" i="21"/>
  <c r="AM300" i="21"/>
  <c r="AY152" i="22"/>
  <c r="AB51" i="21"/>
  <c r="AB428" i="21" s="1"/>
  <c r="AI209" i="22"/>
  <c r="BM209" i="22"/>
  <c r="BI284" i="21"/>
  <c r="AB151" i="22"/>
  <c r="AH219" i="21"/>
  <c r="AF300" i="21"/>
  <c r="BC219" i="21"/>
  <c r="BD167" i="22"/>
  <c r="AB90" i="23"/>
  <c r="BE85" i="23"/>
  <c r="BE78" i="23"/>
  <c r="BE79" i="23" s="1"/>
  <c r="BC85" i="23"/>
  <c r="BI107" i="23"/>
  <c r="AJ107" i="23"/>
  <c r="AP122" i="23"/>
  <c r="AS121" i="23"/>
  <c r="BH78" i="23"/>
  <c r="BH79" i="23" s="1"/>
  <c r="AD107" i="23"/>
  <c r="AE122" i="23"/>
  <c r="BO85" i="23"/>
  <c r="BD151" i="22"/>
  <c r="AG180" i="22"/>
  <c r="AN151" i="22"/>
  <c r="AA186" i="22"/>
  <c r="AR151" i="22"/>
  <c r="AF171" i="22"/>
  <c r="AD106" i="22"/>
  <c r="AB168" i="22"/>
  <c r="AZ106" i="22"/>
  <c r="AK128" i="22"/>
  <c r="AD128" i="22"/>
  <c r="AF152" i="22"/>
  <c r="AV152" i="22"/>
  <c r="AB28" i="22"/>
  <c r="AE78" i="23"/>
  <c r="AF209" i="22"/>
  <c r="AO119" i="22"/>
  <c r="AH128" i="22"/>
  <c r="AQ112" i="22"/>
  <c r="AJ152" i="22"/>
  <c r="Z194" i="22"/>
  <c r="AG185" i="23"/>
  <c r="AE90" i="23"/>
  <c r="AF87" i="23"/>
  <c r="AI128" i="22"/>
  <c r="AN122" i="23"/>
  <c r="AV168" i="22"/>
  <c r="AA112" i="22"/>
  <c r="BC127" i="22"/>
  <c r="BL128" i="22"/>
  <c r="BN168" i="22"/>
  <c r="BM152" i="22"/>
  <c r="AR119" i="22"/>
  <c r="AS209" i="22"/>
  <c r="AV122" i="23"/>
  <c r="AR106" i="22"/>
  <c r="AM122" i="23"/>
  <c r="BH128" i="22"/>
  <c r="AX85" i="23"/>
  <c r="AZ208" i="22"/>
  <c r="AZ122" i="23"/>
  <c r="BG121" i="23"/>
  <c r="BC165" i="22"/>
  <c r="AL208" i="22"/>
  <c r="AS127" i="22"/>
  <c r="AE208" i="22"/>
  <c r="BJ152" i="22"/>
  <c r="BA112" i="22"/>
  <c r="AM121" i="23"/>
  <c r="AI106" i="22"/>
  <c r="AG119" i="23"/>
  <c r="BD225" i="21"/>
  <c r="BD234" i="21" s="1"/>
  <c r="AB121" i="23"/>
  <c r="BG112" i="22"/>
  <c r="BK152" i="22"/>
  <c r="BO112" i="22"/>
  <c r="BE84" i="23"/>
  <c r="AD90" i="23"/>
  <c r="AC87" i="23"/>
  <c r="BN122" i="23"/>
  <c r="AN119" i="22"/>
  <c r="AK121" i="23"/>
  <c r="AF128" i="22"/>
  <c r="AD168" i="22"/>
  <c r="AT209" i="22"/>
  <c r="AT128" i="22"/>
  <c r="AU225" i="21"/>
  <c r="AU226" i="21" s="1"/>
  <c r="AV305" i="21"/>
  <c r="AB457" i="21"/>
  <c r="Z311" i="22"/>
  <c r="AB57" i="21"/>
  <c r="AB434" i="21" s="1"/>
  <c r="AB52" i="21"/>
  <c r="AB429" i="21" s="1"/>
  <c r="AB32" i="21"/>
  <c r="AA288" i="22"/>
  <c r="AN255" i="21"/>
  <c r="AI255" i="21"/>
  <c r="AN194" i="22"/>
  <c r="AA194" i="22"/>
  <c r="BC208" i="22"/>
  <c r="BC194" i="22"/>
  <c r="AE209" i="22"/>
  <c r="AK209" i="22"/>
  <c r="AU299" i="21"/>
  <c r="BJ299" i="21"/>
  <c r="BH194" i="22"/>
  <c r="BK194" i="22"/>
  <c r="BD209" i="22"/>
  <c r="AS208" i="22"/>
  <c r="AT208" i="22"/>
  <c r="AO208" i="22"/>
  <c r="AC194" i="22"/>
  <c r="BL318" i="21"/>
  <c r="BD190" i="22"/>
  <c r="AR255" i="21"/>
  <c r="AD300" i="21"/>
  <c r="AF284" i="21"/>
  <c r="AG257" i="21"/>
  <c r="BC255" i="21"/>
  <c r="AK152" i="22"/>
  <c r="AJ284" i="21"/>
  <c r="AR225" i="21"/>
  <c r="AI219" i="21"/>
  <c r="AR145" i="22"/>
  <c r="AR146" i="22" s="1"/>
  <c r="AW219" i="21"/>
  <c r="BD219" i="21"/>
  <c r="BA219" i="21"/>
  <c r="BH257" i="21"/>
  <c r="AV300" i="21"/>
  <c r="BF257" i="21"/>
  <c r="BO88" i="23"/>
  <c r="AB27" i="21"/>
  <c r="AB404" i="21" s="1"/>
  <c r="BA300" i="21"/>
  <c r="BF300" i="21"/>
  <c r="AY257" i="21"/>
  <c r="BN219" i="21"/>
  <c r="AA255" i="21"/>
  <c r="AA185" i="23"/>
  <c r="AB93" i="23"/>
  <c r="BG107" i="23"/>
  <c r="BL78" i="23"/>
  <c r="BL79" i="23" s="1"/>
  <c r="AH255" i="21"/>
  <c r="AX107" i="23"/>
  <c r="AO151" i="22"/>
  <c r="BE107" i="23"/>
  <c r="AS107" i="23"/>
  <c r="BL107" i="23"/>
  <c r="BD85" i="23"/>
  <c r="AO107" i="23"/>
  <c r="BN85" i="23"/>
  <c r="AP107" i="23"/>
  <c r="AP78" i="23"/>
  <c r="AP79" i="23" s="1"/>
  <c r="AH107" i="23"/>
  <c r="BN78" i="23"/>
  <c r="BN79" i="23" s="1"/>
  <c r="AQ85" i="23"/>
  <c r="AZ151" i="22"/>
  <c r="BK151" i="22"/>
  <c r="AG164" i="22"/>
  <c r="AP151" i="22"/>
  <c r="AJ151" i="22"/>
  <c r="AL151" i="22"/>
  <c r="AK84" i="23"/>
  <c r="BD127" i="22"/>
  <c r="AX106" i="22"/>
  <c r="AO112" i="22"/>
  <c r="BG128" i="22"/>
  <c r="BM128" i="22"/>
  <c r="AF85" i="23"/>
  <c r="AV85" i="23"/>
  <c r="AB20" i="23"/>
  <c r="BK128" i="22"/>
  <c r="AF122" i="23"/>
  <c r="AI119" i="22"/>
  <c r="AK127" i="22"/>
  <c r="AG127" i="22"/>
  <c r="AJ85" i="23"/>
  <c r="Z107" i="23"/>
  <c r="AG99" i="23"/>
  <c r="AE99" i="23"/>
  <c r="AF93" i="23"/>
  <c r="AE167" i="22"/>
  <c r="AN167" i="22"/>
  <c r="BH119" i="22"/>
  <c r="AI127" i="22"/>
  <c r="AS112" i="22"/>
  <c r="AX127" i="22"/>
  <c r="BM85" i="23"/>
  <c r="AT168" i="22"/>
  <c r="AS122" i="23"/>
  <c r="AG106" i="22"/>
  <c r="BF119" i="22"/>
  <c r="AD112" i="22"/>
  <c r="BH112" i="22"/>
  <c r="AZ121" i="23"/>
  <c r="BN208" i="22"/>
  <c r="BF167" i="22"/>
  <c r="BC88" i="23"/>
  <c r="AL121" i="23"/>
  <c r="BH127" i="22"/>
  <c r="AE121" i="23"/>
  <c r="AT127" i="22"/>
  <c r="BJ85" i="23"/>
  <c r="BK127" i="22"/>
  <c r="BK206" i="22"/>
  <c r="BB167" i="22"/>
  <c r="AV167" i="22"/>
  <c r="BF168" i="22"/>
  <c r="BI106" i="22"/>
  <c r="AF208" i="22"/>
  <c r="BD78" i="23"/>
  <c r="BD79" i="23" s="1"/>
  <c r="BN128" i="22"/>
  <c r="AE168" i="22"/>
  <c r="BK85" i="23"/>
  <c r="AB45" i="22"/>
  <c r="AA84" i="23"/>
  <c r="AD99" i="23"/>
  <c r="BE112" i="22"/>
  <c r="AE112" i="22"/>
  <c r="AY168" i="22"/>
  <c r="AN152" i="22"/>
  <c r="AT122" i="23"/>
  <c r="BI128" i="22"/>
  <c r="AM255" i="21"/>
  <c r="AU300" i="21"/>
  <c r="AU152" i="22"/>
  <c r="AB74" i="21"/>
  <c r="AB56" i="21"/>
  <c r="AB433" i="21" s="1"/>
  <c r="AB43" i="21"/>
  <c r="AB18" i="21"/>
  <c r="AB19" i="21"/>
  <c r="AA272" i="22"/>
  <c r="BF255" i="21"/>
  <c r="BG255" i="21"/>
  <c r="BB299" i="21"/>
  <c r="AL299" i="21"/>
  <c r="AK299" i="21"/>
  <c r="AP300" i="21"/>
  <c r="AY300" i="21"/>
  <c r="AB299" i="21"/>
  <c r="AU194" i="22"/>
  <c r="BJ194" i="22"/>
  <c r="BE299" i="21"/>
  <c r="AS299" i="21"/>
  <c r="BI300" i="21"/>
  <c r="AW299" i="21"/>
  <c r="AE299" i="21"/>
  <c r="AM299" i="21"/>
  <c r="AT299" i="21"/>
  <c r="BE300" i="21"/>
  <c r="BK190" i="22"/>
  <c r="AC300" i="21"/>
  <c r="AC164" i="22"/>
  <c r="AB272" i="22"/>
  <c r="AD167" i="22"/>
  <c r="AF167" i="22"/>
  <c r="AG168" i="22"/>
  <c r="BH168" i="22"/>
  <c r="BC152" i="22"/>
  <c r="BD152" i="22"/>
  <c r="AT255" i="21"/>
  <c r="BO255" i="21"/>
  <c r="AZ225" i="21"/>
  <c r="AZ234" i="21" s="1"/>
  <c r="AM257" i="21"/>
  <c r="AE225" i="21"/>
  <c r="AA225" i="21"/>
  <c r="AI145" i="22"/>
  <c r="AI146" i="22" s="1"/>
  <c r="AY145" i="22"/>
  <c r="AY146" i="22" s="1"/>
  <c r="AJ145" i="22"/>
  <c r="AL145" i="22"/>
  <c r="AL146" i="22" s="1"/>
  <c r="BK219" i="21"/>
  <c r="BB219" i="21"/>
  <c r="AW145" i="22"/>
  <c r="AW146" i="22" s="1"/>
  <c r="BI145" i="22"/>
  <c r="BD145" i="22"/>
  <c r="BD146" i="22" s="1"/>
  <c r="BA145" i="22"/>
  <c r="BA146" i="22" s="1"/>
  <c r="AB257" i="21"/>
  <c r="AZ300" i="21"/>
  <c r="BF284" i="21"/>
  <c r="AA290" i="22"/>
  <c r="AK194" i="22"/>
  <c r="AY209" i="22"/>
  <c r="BD299" i="21"/>
  <c r="BE194" i="22"/>
  <c r="BI209" i="22"/>
  <c r="AE194" i="22"/>
  <c r="AT194" i="22"/>
  <c r="AY318" i="21"/>
  <c r="AC186" i="22"/>
  <c r="AB164" i="22"/>
  <c r="BA257" i="21"/>
  <c r="AH257" i="21"/>
  <c r="BE257" i="21"/>
  <c r="AU257" i="21"/>
  <c r="AP257" i="21"/>
  <c r="BA255" i="21"/>
  <c r="AT152" i="22"/>
  <c r="BO152" i="22"/>
  <c r="AK284" i="21"/>
  <c r="AP225" i="21"/>
  <c r="AP226" i="21" s="1"/>
  <c r="AQ219" i="21"/>
  <c r="AH225" i="21"/>
  <c r="BB145" i="22"/>
  <c r="BF219" i="21"/>
  <c r="BL284" i="21"/>
  <c r="AN300" i="21"/>
  <c r="AL257" i="21"/>
  <c r="AW284" i="21"/>
  <c r="AH209" i="22"/>
  <c r="AB46" i="21"/>
  <c r="BL194" i="22"/>
  <c r="AA209" i="22"/>
  <c r="AO257" i="21"/>
  <c r="AE164" i="22"/>
  <c r="AS219" i="21"/>
  <c r="AX219" i="21"/>
  <c r="AR284" i="21"/>
  <c r="BJ284" i="21"/>
  <c r="BK318" i="21" s="1"/>
  <c r="AX84" i="23"/>
  <c r="AB87" i="23"/>
  <c r="AY107" i="23"/>
  <c r="BB78" i="23"/>
  <c r="BB79" i="23" s="1"/>
  <c r="AV255" i="21"/>
  <c r="AV256" i="21" s="1"/>
  <c r="AG107" i="23"/>
  <c r="AR84" i="23"/>
  <c r="BD107" i="23"/>
  <c r="AU78" i="23"/>
  <c r="AU79" i="23" s="1"/>
  <c r="BC121" i="23"/>
  <c r="BC107" i="23"/>
  <c r="BA85" i="23"/>
  <c r="AV78" i="23"/>
  <c r="AV79" i="23" s="1"/>
  <c r="AP85" i="23"/>
  <c r="AR78" i="23"/>
  <c r="AR79" i="23" s="1"/>
  <c r="AV107" i="23"/>
  <c r="AS78" i="23"/>
  <c r="AS79" i="23" s="1"/>
  <c r="AZ255" i="21"/>
  <c r="AZ256" i="21" s="1"/>
  <c r="BJ84" i="23"/>
  <c r="AP84" i="23"/>
  <c r="AE171" i="22"/>
  <c r="AG186" i="22"/>
  <c r="BE151" i="22"/>
  <c r="BI151" i="22"/>
  <c r="AF186" i="22"/>
  <c r="BG84" i="23"/>
  <c r="AG152" i="22"/>
  <c r="AJ167" i="22"/>
  <c r="BE127" i="22"/>
  <c r="BF128" i="22"/>
  <c r="AR128" i="22"/>
  <c r="AH152" i="22"/>
  <c r="AI112" i="22"/>
  <c r="AI84" i="23"/>
  <c r="AB167" i="22"/>
  <c r="BE106" i="22"/>
  <c r="AS106" i="22"/>
  <c r="BO127" i="22"/>
  <c r="AD152" i="22"/>
  <c r="AG87" i="23"/>
  <c r="AE87" i="23"/>
  <c r="AF90" i="23"/>
  <c r="AF127" i="22"/>
  <c r="AL168" i="22"/>
  <c r="AQ106" i="22"/>
  <c r="AC119" i="22"/>
  <c r="BD112" i="22"/>
  <c r="AK167" i="22"/>
  <c r="BH152" i="22"/>
  <c r="BM112" i="22"/>
  <c r="AQ119" i="22"/>
  <c r="AY106" i="22"/>
  <c r="AL127" i="22"/>
  <c r="AX225" i="21"/>
  <c r="AX226" i="21" s="1"/>
  <c r="BB128" i="22"/>
  <c r="AK119" i="22"/>
  <c r="AU112" i="22"/>
  <c r="BI152" i="22"/>
  <c r="BC106" i="22"/>
  <c r="BN121" i="23"/>
  <c r="AL167" i="22"/>
  <c r="AU119" i="22"/>
  <c r="AT106" i="22"/>
  <c r="AB119" i="22"/>
  <c r="AG128" i="22"/>
  <c r="AF119" i="22"/>
  <c r="BO225" i="21"/>
  <c r="BO226" i="21" s="1"/>
  <c r="BK119" i="23"/>
  <c r="BC112" i="22"/>
  <c r="AR208" i="22"/>
  <c r="BB106" i="22"/>
  <c r="AF121" i="23"/>
  <c r="AB209" i="22"/>
  <c r="BD119" i="22"/>
  <c r="BA119" i="22"/>
  <c r="AA43" i="22"/>
  <c r="BB209" i="22"/>
  <c r="AD87" i="23"/>
  <c r="AM112" i="22"/>
  <c r="AV119" i="22"/>
  <c r="BB119" i="22"/>
  <c r="AW112" i="22"/>
  <c r="AN85" i="23"/>
  <c r="AU208" i="22"/>
  <c r="AU106" i="22"/>
  <c r="BL152" i="22"/>
  <c r="AA72" i="21"/>
  <c r="AA449" i="21" s="1"/>
  <c r="AD255" i="21"/>
  <c r="AB452" i="21"/>
  <c r="AA312" i="22"/>
  <c r="AB53" i="21"/>
  <c r="AB430" i="21" s="1"/>
  <c r="AB50" i="21"/>
  <c r="AA289" i="22"/>
  <c r="AG255" i="21"/>
  <c r="AT284" i="21"/>
  <c r="AE284" i="21"/>
  <c r="BB194" i="22"/>
  <c r="AL194" i="22"/>
  <c r="AP209" i="22"/>
  <c r="AB194" i="22"/>
  <c r="BM255" i="21"/>
  <c r="AS194" i="22"/>
  <c r="AW194" i="22"/>
  <c r="AM194" i="22"/>
  <c r="BE209" i="22"/>
  <c r="BD318" i="21"/>
  <c r="BE255" i="21"/>
  <c r="AG225" i="21"/>
  <c r="BM225" i="21"/>
  <c r="BM234" i="21" s="1"/>
  <c r="AO219" i="21"/>
  <c r="BG219" i="21"/>
  <c r="BK145" i="22"/>
  <c r="BK146" i="22" s="1"/>
  <c r="AK219" i="21"/>
  <c r="AZ219" i="21"/>
  <c r="AB284" i="21"/>
  <c r="BE284" i="21"/>
  <c r="AA407" i="21"/>
  <c r="BM284" i="21"/>
  <c r="AC127" i="22"/>
  <c r="BA225" i="21"/>
  <c r="BA226" i="21" s="1"/>
  <c r="BN194" i="22"/>
  <c r="AO255" i="21"/>
  <c r="AF257" i="21"/>
  <c r="AD225" i="21"/>
  <c r="AQ257" i="21"/>
  <c r="AE255" i="21"/>
  <c r="AE163" i="22" s="1"/>
  <c r="AW151" i="22"/>
  <c r="AQ151" i="22"/>
  <c r="AA107" i="23"/>
  <c r="BF78" i="23"/>
  <c r="BF79" i="23" s="1"/>
  <c r="AY208" i="22"/>
  <c r="AI122" i="23"/>
  <c r="BN107" i="23"/>
  <c r="AM107" i="23"/>
  <c r="AY78" i="23"/>
  <c r="AY79" i="23" s="1"/>
  <c r="BM122" i="23"/>
  <c r="BE122" i="23"/>
  <c r="AC255" i="21"/>
  <c r="AC163" i="22" s="1"/>
  <c r="AI78" i="23"/>
  <c r="AI79" i="23" s="1"/>
  <c r="AT85" i="23"/>
  <c r="BK107" i="23"/>
  <c r="AT121" i="23"/>
  <c r="AC107" i="23"/>
  <c r="AL78" i="23"/>
  <c r="AL79" i="23" s="1"/>
  <c r="BJ151" i="22"/>
  <c r="BB151" i="22"/>
  <c r="AY121" i="23"/>
  <c r="BH151" i="22"/>
  <c r="AM151" i="22"/>
  <c r="AN84" i="23"/>
  <c r="AD186" i="22"/>
  <c r="AG85" i="23"/>
  <c r="AD119" i="22"/>
  <c r="AJ112" i="22"/>
  <c r="AU128" i="22"/>
  <c r="AH85" i="23"/>
  <c r="AV112" i="22"/>
  <c r="AN168" i="22"/>
  <c r="AC209" i="22"/>
  <c r="BI119" i="22"/>
  <c r="BJ106" i="22"/>
  <c r="BB208" i="22"/>
  <c r="AD85" i="23"/>
  <c r="AW128" i="22"/>
  <c r="AG93" i="23"/>
  <c r="AE93" i="23"/>
  <c r="BM127" i="22"/>
  <c r="AT119" i="22"/>
  <c r="AC208" i="22"/>
  <c r="AC112" i="22"/>
  <c r="BH85" i="23"/>
  <c r="AO167" i="22"/>
  <c r="AB42" i="22"/>
  <c r="BN112" i="22"/>
  <c r="AH106" i="22"/>
  <c r="AX78" i="23"/>
  <c r="AX79" i="23" s="1"/>
  <c r="BE128" i="22"/>
  <c r="AH119" i="22"/>
  <c r="AM106" i="22"/>
  <c r="BI85" i="23"/>
  <c r="BG152" i="22"/>
  <c r="AA119" i="22"/>
  <c r="AC106" i="22"/>
  <c r="BF127" i="22"/>
  <c r="AD145" i="22"/>
  <c r="AI208" i="22"/>
  <c r="AB127" i="22"/>
  <c r="AR112" i="22"/>
  <c r="BO78" i="23"/>
  <c r="BO79" i="23" s="1"/>
  <c r="AR121" i="23"/>
  <c r="AR167" i="22"/>
  <c r="AS168" i="22"/>
  <c r="AL119" i="22"/>
  <c r="AB122" i="23"/>
  <c r="AY128" i="22"/>
  <c r="AG119" i="22"/>
  <c r="Z310" i="22"/>
  <c r="BB122" i="23"/>
  <c r="AD93" i="23"/>
  <c r="AN112" i="22"/>
  <c r="AC145" i="22"/>
  <c r="AC128" i="22"/>
  <c r="BH209" i="22"/>
  <c r="AG112" i="22"/>
  <c r="AU121" i="23"/>
  <c r="BN106" i="22"/>
  <c r="BL85" i="23"/>
  <c r="AA453" i="21"/>
  <c r="AB255" i="21"/>
  <c r="AT225" i="21"/>
  <c r="AT234" i="21" s="1"/>
  <c r="AB58" i="21"/>
  <c r="AB45" i="21"/>
  <c r="AB422" i="21" s="1"/>
  <c r="AB54" i="21"/>
  <c r="AB431" i="21" s="1"/>
  <c r="AB25" i="21"/>
  <c r="AB402" i="21" s="1"/>
  <c r="AB20" i="21"/>
  <c r="BL255" i="21"/>
  <c r="Z299" i="21"/>
  <c r="BH300" i="21"/>
  <c r="BA299" i="21"/>
  <c r="AO299" i="21"/>
  <c r="BO300" i="21"/>
  <c r="BL300" i="21"/>
  <c r="BI299" i="21"/>
  <c r="BD194" i="22"/>
  <c r="AF299" i="21"/>
  <c r="BG299" i="21"/>
  <c r="AI299" i="21"/>
  <c r="AJ299" i="21"/>
  <c r="AR299" i="21"/>
  <c r="BF299" i="21"/>
  <c r="AZ299" i="21"/>
  <c r="AX190" i="22"/>
  <c r="BC190" i="22"/>
  <c r="AC180" i="22"/>
  <c r="AB186" i="22"/>
  <c r="BA168" i="22"/>
  <c r="AH168" i="22"/>
  <c r="BE167" i="22"/>
  <c r="AU167" i="22"/>
  <c r="AP168" i="22"/>
  <c r="BE152" i="22"/>
  <c r="BA152" i="22"/>
  <c r="AQ255" i="21"/>
  <c r="AE272" i="22"/>
  <c r="AI225" i="21"/>
  <c r="AI226" i="21" s="1"/>
  <c r="BH225" i="21"/>
  <c r="AO145" i="22"/>
  <c r="AO146" i="22" s="1"/>
  <c r="AQ145" i="22"/>
  <c r="AQ146" i="22" s="1"/>
  <c r="BG145" i="22"/>
  <c r="BG146" i="22" s="1"/>
  <c r="BH219" i="21"/>
  <c r="BM219" i="21"/>
  <c r="AO225" i="21"/>
  <c r="AK145" i="22"/>
  <c r="AK146" i="22" s="1"/>
  <c r="AZ145" i="22"/>
  <c r="AZ146" i="22" s="1"/>
  <c r="BF145" i="22"/>
  <c r="BF146" i="22" s="1"/>
  <c r="AI257" i="21"/>
  <c r="AA257" i="21"/>
  <c r="AH300" i="21"/>
  <c r="AU284" i="21"/>
  <c r="AH284" i="21"/>
  <c r="AL284" i="21"/>
  <c r="AW257" i="21"/>
  <c r="BM257" i="21"/>
  <c r="BB257" i="21"/>
  <c r="AW300" i="21"/>
  <c r="BI257" i="21"/>
  <c r="BG78" i="23"/>
  <c r="BG79" i="23" s="1"/>
  <c r="BJ128" i="22"/>
  <c r="BB85" i="23"/>
  <c r="AF112" i="22"/>
  <c r="AH208" i="22"/>
  <c r="BI127" i="22"/>
  <c r="AD208" i="22"/>
  <c r="AB44" i="22"/>
  <c r="BF209" i="22"/>
  <c r="BC128" i="22"/>
  <c r="BB84" i="23"/>
  <c r="AA128" i="22"/>
  <c r="AE85" i="23"/>
  <c r="BF112" i="22"/>
  <c r="AW127" i="22"/>
  <c r="AR209" i="22"/>
  <c r="AQ84" i="23"/>
  <c r="AL255" i="21"/>
  <c r="AB24" i="21"/>
  <c r="AB401" i="21" s="1"/>
  <c r="AE257" i="21"/>
  <c r="AX208" i="22"/>
  <c r="AV194" i="22"/>
  <c r="AQ284" i="21"/>
  <c r="AS152" i="22"/>
  <c r="BE219" i="21"/>
  <c r="AS284" i="21"/>
  <c r="AA426" i="21"/>
  <c r="BJ122" i="23"/>
  <c r="AA90" i="23"/>
  <c r="AA99" i="23"/>
  <c r="AE107" i="23"/>
  <c r="AH78" i="23"/>
  <c r="AH79" i="23" s="1"/>
  <c r="BC103" i="23"/>
  <c r="AZ78" i="23"/>
  <c r="AZ79" i="23" s="1"/>
  <c r="BA122" i="23"/>
  <c r="AQ78" i="23"/>
  <c r="AQ79" i="23" s="1"/>
  <c r="AO121" i="23"/>
  <c r="AZ107" i="23"/>
  <c r="AM78" i="23"/>
  <c r="AM79" i="23" s="1"/>
  <c r="AL107" i="23"/>
  <c r="AK107" i="23"/>
  <c r="BG151" i="22"/>
  <c r="AH151" i="22"/>
  <c r="AV151" i="22"/>
  <c r="AI151" i="22"/>
  <c r="BN151" i="22"/>
  <c r="BA84" i="23"/>
  <c r="AQ194" i="22"/>
  <c r="AB106" i="22"/>
  <c r="BL106" i="22"/>
  <c r="AW119" i="22"/>
  <c r="AI168" i="22"/>
  <c r="AM152" i="22"/>
  <c r="AB152" i="22"/>
  <c r="AB145" i="22"/>
  <c r="AC122" i="23"/>
  <c r="AJ168" i="22"/>
  <c r="AV128" i="22"/>
  <c r="BG127" i="22"/>
  <c r="BB121" i="23"/>
  <c r="AK112" i="22"/>
  <c r="BI112" i="22"/>
  <c r="AG90" i="23"/>
  <c r="AH84" i="23"/>
  <c r="AX165" i="22"/>
  <c r="AY119" i="22"/>
  <c r="AY127" i="22"/>
  <c r="AC121" i="23"/>
  <c r="AE128" i="22"/>
  <c r="BJ112" i="22"/>
  <c r="BN84" i="23"/>
  <c r="AV208" i="22"/>
  <c r="AV106" i="22"/>
  <c r="AE127" i="22"/>
  <c r="AA145" i="22"/>
  <c r="BO119" i="22"/>
  <c r="AJ208" i="22"/>
  <c r="AC152" i="22"/>
  <c r="AN106" i="22"/>
  <c r="BG85" i="23"/>
  <c r="AW208" i="22"/>
  <c r="BB255" i="21"/>
  <c r="AO106" i="22"/>
  <c r="BH106" i="22"/>
  <c r="AD78" i="23"/>
  <c r="AI121" i="23"/>
  <c r="BE119" i="22"/>
  <c r="AX209" i="22"/>
  <c r="BK225" i="21"/>
  <c r="BK234" i="21" s="1"/>
  <c r="AE106" i="22"/>
  <c r="AW167" i="22"/>
  <c r="BG209" i="22"/>
  <c r="AR168" i="22"/>
  <c r="AJ119" i="22"/>
  <c r="AP128" i="22"/>
  <c r="AJ127" i="22"/>
  <c r="AE119" i="22"/>
  <c r="AU255" i="21"/>
  <c r="AV84" i="23"/>
  <c r="AC185" i="23"/>
  <c r="BB168" i="22"/>
  <c r="AS119" i="22"/>
  <c r="AC78" i="23"/>
  <c r="AQ127" i="22"/>
  <c r="BH122" i="23"/>
  <c r="BF152" i="22"/>
  <c r="AF145" i="22"/>
  <c r="AZ152" i="22"/>
  <c r="BI255" i="21"/>
  <c r="AB85" i="21"/>
  <c r="AB52" i="22" s="1"/>
  <c r="AB42" i="21"/>
  <c r="AB419" i="21" s="1"/>
  <c r="AB41" i="21"/>
  <c r="AB418" i="21" s="1"/>
  <c r="AB44" i="21"/>
  <c r="AB421" i="21" s="1"/>
  <c r="AB35" i="21"/>
  <c r="AB412" i="21" s="1"/>
  <c r="AA291" i="22"/>
  <c r="AA171" i="22"/>
  <c r="AC272" i="22"/>
  <c r="BA194" i="22"/>
  <c r="AO194" i="22"/>
  <c r="BO208" i="22"/>
  <c r="BL209" i="22"/>
  <c r="BI194" i="22"/>
  <c r="AG299" i="21"/>
  <c r="AF194" i="22"/>
  <c r="BG194" i="22"/>
  <c r="AI194" i="22"/>
  <c r="AJ194" i="22"/>
  <c r="AR194" i="22"/>
  <c r="BF194" i="22"/>
  <c r="AZ194" i="22"/>
  <c r="AX255" i="21"/>
  <c r="AC257" i="21"/>
  <c r="AI284" i="21"/>
  <c r="BN284" i="21"/>
  <c r="BL257" i="21"/>
  <c r="BG257" i="21"/>
  <c r="AD257" i="21"/>
  <c r="AL300" i="21"/>
  <c r="AQ152" i="22"/>
  <c r="AR300" i="21"/>
  <c r="BE225" i="21"/>
  <c r="AN225" i="21"/>
  <c r="AN226" i="21" s="1"/>
  <c r="BO219" i="21"/>
  <c r="BJ219" i="21"/>
  <c r="AY225" i="21"/>
  <c r="AY234" i="21" s="1"/>
  <c r="BH145" i="22"/>
  <c r="BH146" i="22" s="1"/>
  <c r="BM145" i="22"/>
  <c r="BM146" i="22" s="1"/>
  <c r="AF225" i="21"/>
  <c r="AV219" i="21"/>
  <c r="AU219" i="21"/>
  <c r="AN219" i="21"/>
  <c r="AK225" i="21"/>
  <c r="AK226" i="21" s="1"/>
  <c r="BG284" i="21"/>
  <c r="AM284" i="21"/>
  <c r="AZ257" i="21"/>
  <c r="AA400" i="21"/>
  <c r="AN257" i="21"/>
  <c r="AX103" i="23"/>
  <c r="AJ128" i="22"/>
  <c r="AK106" i="22"/>
  <c r="AT112" i="22"/>
  <c r="BF106" i="22"/>
  <c r="BC225" i="21"/>
  <c r="BC234" i="21" s="1"/>
  <c r="AX128" i="22"/>
  <c r="BK88" i="23"/>
  <c r="AS167" i="22"/>
  <c r="AR152" i="22"/>
  <c r="AW168" i="22"/>
  <c r="AA152" i="22"/>
  <c r="AN127" i="22"/>
  <c r="AJ122" i="23"/>
  <c r="AL152" i="22"/>
  <c r="AC90" i="23"/>
  <c r="AZ128" i="22"/>
  <c r="AX112" i="22"/>
  <c r="AT167" i="22"/>
  <c r="AB455" i="21"/>
  <c r="AB180" i="22"/>
  <c r="AY194" i="22"/>
  <c r="AX194" i="22"/>
  <c r="AD194" i="22"/>
  <c r="AH194" i="22"/>
  <c r="BB300" i="21"/>
  <c r="BN152" i="22"/>
  <c r="AP145" i="22"/>
  <c r="AP146" i="22" s="1"/>
  <c r="AW225" i="21"/>
  <c r="AV284" i="21"/>
  <c r="BJ209" i="22"/>
  <c r="AA93" i="23"/>
  <c r="AA87" i="23"/>
  <c r="BB107" i="23"/>
  <c r="AJ78" i="23"/>
  <c r="AJ79" i="23" s="1"/>
  <c r="AY122" i="23"/>
  <c r="AN78" i="23"/>
  <c r="AN79" i="23" s="1"/>
  <c r="AK78" i="23"/>
  <c r="AK79" i="23" s="1"/>
  <c r="AF107" i="23"/>
  <c r="BJ78" i="23"/>
  <c r="BJ79" i="23" s="1"/>
  <c r="BK103" i="23"/>
  <c r="AN107" i="23"/>
  <c r="AW78" i="23"/>
  <c r="AW79" i="23" s="1"/>
  <c r="AI107" i="23"/>
  <c r="BA78" i="23"/>
  <c r="BA79" i="23" s="1"/>
  <c r="BF84" i="23"/>
  <c r="AS151" i="22"/>
  <c r="AX151" i="22"/>
  <c r="AF164" i="22"/>
  <c r="BM167" i="22"/>
  <c r="AQ107" i="23"/>
  <c r="AH127" i="22"/>
  <c r="AX119" i="22"/>
  <c r="AL112" i="22"/>
  <c r="AM85" i="23"/>
  <c r="AB85" i="23"/>
  <c r="AB78" i="23"/>
  <c r="AN208" i="22"/>
  <c r="AR127" i="22"/>
  <c r="AS128" i="22"/>
  <c r="BN127" i="22"/>
  <c r="AY112" i="22"/>
  <c r="AB47" i="22"/>
  <c r="BD84" i="23"/>
  <c r="BG106" i="22"/>
  <c r="BB152" i="22"/>
  <c r="AX88" i="23"/>
  <c r="AA127" i="22"/>
  <c r="BA284" i="21"/>
  <c r="AC168" i="22"/>
  <c r="AL106" i="22"/>
  <c r="BB127" i="22"/>
  <c r="AV121" i="23"/>
  <c r="AA168" i="22"/>
  <c r="BL127" i="22"/>
  <c r="AA78" i="23"/>
  <c r="AJ121" i="23"/>
  <c r="AC85" i="23"/>
  <c r="AB46" i="22"/>
  <c r="BD165" i="22"/>
  <c r="BK165" i="22"/>
  <c r="AW121" i="23"/>
  <c r="BM168" i="22"/>
  <c r="BD106" i="22"/>
  <c r="BA127" i="22"/>
  <c r="BO106" i="22"/>
  <c r="BL167" i="22"/>
  <c r="AF168" i="22"/>
  <c r="AX122" i="23"/>
  <c r="BK78" i="23"/>
  <c r="BK79" i="23" s="1"/>
  <c r="BB112" i="22"/>
  <c r="AW209" i="22"/>
  <c r="BO165" i="22"/>
  <c r="BG122" i="23"/>
  <c r="AJ106" i="22"/>
  <c r="BJ127" i="22"/>
  <c r="AL128" i="22"/>
  <c r="AJ209" i="22"/>
  <c r="BL112" i="22"/>
  <c r="AE152" i="22"/>
  <c r="AU85" i="23"/>
  <c r="BL84" i="23"/>
  <c r="AN128" i="22"/>
  <c r="AC93" i="23"/>
  <c r="BM119" i="22"/>
  <c r="AQ128" i="22"/>
  <c r="BL119" i="22"/>
  <c r="BF208" i="22"/>
  <c r="BF85" i="23"/>
  <c r="AF78" i="23"/>
  <c r="AZ85" i="23"/>
  <c r="Z448" i="21"/>
  <c r="AB454" i="21"/>
  <c r="AA323" i="22"/>
  <c r="AB40" i="21"/>
  <c r="AB417" i="21" s="1"/>
  <c r="AB47" i="21"/>
  <c r="AB424" i="21" s="1"/>
  <c r="AB26" i="21"/>
  <c r="AB28" i="21"/>
  <c r="AB405" i="21" s="1"/>
  <c r="AB33" i="21"/>
  <c r="AB410" i="21" s="1"/>
  <c r="AA180" i="22"/>
  <c r="BK255" i="21"/>
  <c r="AF255" i="21"/>
  <c r="AY299" i="21"/>
  <c r="AQ300" i="21"/>
  <c r="AX299" i="21"/>
  <c r="AP299" i="21"/>
  <c r="BL299" i="21"/>
  <c r="AD299" i="21"/>
  <c r="AG194" i="22"/>
  <c r="AI300" i="21"/>
  <c r="BN299" i="21"/>
  <c r="AX300" i="21"/>
  <c r="AH299" i="21"/>
  <c r="BM299" i="21"/>
  <c r="BM300" i="21"/>
  <c r="AV299" i="21"/>
  <c r="AA300" i="21"/>
  <c r="BJ190" i="22"/>
  <c r="AC171" i="22"/>
  <c r="AC167" i="22"/>
  <c r="AI167" i="22"/>
  <c r="BN167" i="22"/>
  <c r="BL168" i="22"/>
  <c r="BG168" i="22"/>
  <c r="BI225" i="21"/>
  <c r="BN255" i="21"/>
  <c r="AS255" i="21"/>
  <c r="AE180" i="22"/>
  <c r="AS225" i="21"/>
  <c r="AV225" i="21"/>
  <c r="AV234" i="21" s="1"/>
  <c r="BO145" i="22"/>
  <c r="BO146" i="22" s="1"/>
  <c r="BJ145" i="22"/>
  <c r="BJ146" i="22" s="1"/>
  <c r="AJ225" i="21"/>
  <c r="AJ234" i="21" s="1"/>
  <c r="AP219" i="21"/>
  <c r="AQ225" i="21"/>
  <c r="BG225" i="21"/>
  <c r="BG234" i="21" s="1"/>
  <c r="AV145" i="22"/>
  <c r="AV146" i="22" s="1"/>
  <c r="AU145" i="22"/>
  <c r="AU146" i="22" s="1"/>
  <c r="AN145" i="22"/>
  <c r="AN146" i="22" s="1"/>
  <c r="BL225" i="21"/>
  <c r="AC284" i="21"/>
  <c r="AA284" i="21"/>
  <c r="AS257" i="21"/>
  <c r="BB284" i="21"/>
  <c r="AN284" i="21"/>
  <c r="AL225" i="21"/>
  <c r="BJ300" i="21"/>
  <c r="BJ119" i="23" s="1"/>
  <c r="AT84" i="23"/>
  <c r="AJ84" i="23"/>
  <c r="AK122" i="23"/>
  <c r="BD122" i="23"/>
  <c r="BD103" i="23"/>
  <c r="AR107" i="23"/>
  <c r="BM78" i="23"/>
  <c r="BM79" i="23" s="1"/>
  <c r="BO103" i="23"/>
  <c r="BH107" i="23"/>
  <c r="AT78" i="23"/>
  <c r="AT79" i="23" s="1"/>
  <c r="BI122" i="23"/>
  <c r="AQ121" i="23"/>
  <c r="AA122" i="23"/>
  <c r="AS85" i="23"/>
  <c r="BL151" i="22"/>
  <c r="AO84" i="23"/>
  <c r="AG272" i="22"/>
  <c r="BF151" i="22"/>
  <c r="AD164" i="22"/>
  <c r="AF180" i="22"/>
  <c r="AW106" i="22"/>
  <c r="AG145" i="22"/>
  <c r="AW152" i="22"/>
  <c r="AP119" i="22"/>
  <c r="AN121" i="23"/>
  <c r="AV127" i="22"/>
  <c r="AD127" i="22"/>
  <c r="AI152" i="22"/>
  <c r="AP208" i="22"/>
  <c r="BK84" i="23"/>
  <c r="AF185" i="23"/>
  <c r="AL209" i="22"/>
  <c r="AP127" i="22"/>
  <c r="AP167" i="22"/>
  <c r="BA128" i="22"/>
  <c r="AD209" i="22"/>
  <c r="AG284" i="21"/>
  <c r="BD88" i="23"/>
  <c r="AO128" i="22"/>
  <c r="AW122" i="23"/>
  <c r="AP106" i="22"/>
  <c r="BO128" i="22"/>
  <c r="AZ84" i="23"/>
  <c r="AA106" i="22"/>
  <c r="BF121" i="23"/>
  <c r="AO127" i="22"/>
  <c r="AB456" i="21"/>
  <c r="AB31" i="21"/>
  <c r="AQ208" i="22"/>
  <c r="AP194" i="22"/>
  <c r="BM194" i="22"/>
  <c r="AZ284" i="21"/>
  <c r="AK257" i="21"/>
  <c r="AM219" i="21"/>
  <c r="AA463" i="21"/>
  <c r="AJ155" i="3" l="1"/>
  <c r="BJ88" i="23"/>
  <c r="AK155" i="3"/>
  <c r="BJ103" i="23"/>
  <c r="AE86" i="23"/>
  <c r="AD51" i="22"/>
  <c r="AD461" i="21"/>
  <c r="AZ163" i="22"/>
  <c r="AZ164" i="22" s="1"/>
  <c r="AV163" i="22"/>
  <c r="AV164" i="22" s="1"/>
  <c r="BE86" i="23"/>
  <c r="BE87" i="23" s="1"/>
  <c r="BI103" i="23"/>
  <c r="AO103" i="23"/>
  <c r="BL103" i="23"/>
  <c r="AF88" i="23"/>
  <c r="AZ88" i="23"/>
  <c r="AA103" i="23"/>
  <c r="AI88" i="23"/>
  <c r="AD103" i="23"/>
  <c r="BO86" i="23"/>
  <c r="BO87" i="23" s="1"/>
  <c r="AU163" i="22"/>
  <c r="AU164" i="22" s="1"/>
  <c r="AO88" i="23"/>
  <c r="AM165" i="22"/>
  <c r="AY206" i="22"/>
  <c r="AB451" i="21"/>
  <c r="AL88" i="23"/>
  <c r="AW118" i="23"/>
  <c r="AP119" i="23"/>
  <c r="AD163" i="22"/>
  <c r="BG88" i="23"/>
  <c r="AI256" i="21"/>
  <c r="AU119" i="23"/>
  <c r="AA310" i="22"/>
  <c r="AJ88" i="23"/>
  <c r="AO119" i="23"/>
  <c r="BD119" i="23"/>
  <c r="AK119" i="23"/>
  <c r="BC119" i="23"/>
  <c r="AT88" i="23"/>
  <c r="AH88" i="23"/>
  <c r="BA119" i="23"/>
  <c r="AF119" i="23"/>
  <c r="BM118" i="23"/>
  <c r="BN118" i="23"/>
  <c r="AP118" i="23"/>
  <c r="AY118" i="23"/>
  <c r="AA297" i="22"/>
  <c r="AD165" i="22"/>
  <c r="AA163" i="22"/>
  <c r="AD206" i="22"/>
  <c r="BF205" i="22"/>
  <c r="AI205" i="22"/>
  <c r="BL256" i="21"/>
  <c r="BL137" i="23"/>
  <c r="AC77" i="21"/>
  <c r="AB397" i="21"/>
  <c r="AB18" i="22"/>
  <c r="AT312" i="21"/>
  <c r="AC56" i="21"/>
  <c r="AC42" i="21"/>
  <c r="AB427" i="21"/>
  <c r="BJ262" i="21"/>
  <c r="AO234" i="21"/>
  <c r="AF312" i="21"/>
  <c r="AB312" i="21"/>
  <c r="BL226" i="21"/>
  <c r="AC312" i="21"/>
  <c r="AV312" i="21"/>
  <c r="AW312" i="21"/>
  <c r="AJ206" i="22"/>
  <c r="BM312" i="21"/>
  <c r="AJ318" i="21"/>
  <c r="AK318" i="21"/>
  <c r="AX318" i="21"/>
  <c r="AQ318" i="21"/>
  <c r="AS318" i="21"/>
  <c r="AO318" i="21"/>
  <c r="AI318" i="21"/>
  <c r="AJ262" i="21"/>
  <c r="AZ190" i="22"/>
  <c r="BE262" i="21"/>
  <c r="AI165" i="22"/>
  <c r="BB262" i="21"/>
  <c r="AN262" i="21"/>
  <c r="BD256" i="21"/>
  <c r="AO256" i="21"/>
  <c r="AG234" i="21"/>
  <c r="BC262" i="21"/>
  <c r="AY235" i="21"/>
  <c r="AR234" i="21"/>
  <c r="BN226" i="21"/>
  <c r="BB226" i="21"/>
  <c r="AJ146" i="22"/>
  <c r="BG190" i="22"/>
  <c r="BF262" i="21"/>
  <c r="BO256" i="21"/>
  <c r="AV235" i="21"/>
  <c r="AE234" i="21"/>
  <c r="AW256" i="21"/>
  <c r="AC86" i="23"/>
  <c r="AV88" i="23"/>
  <c r="AZ103" i="23"/>
  <c r="AJ119" i="23"/>
  <c r="AK103" i="23"/>
  <c r="AO86" i="23"/>
  <c r="AO87" i="23" s="1"/>
  <c r="AS88" i="23"/>
  <c r="AM103" i="23"/>
  <c r="BM103" i="23"/>
  <c r="AQ86" i="23"/>
  <c r="AQ87" i="23" s="1"/>
  <c r="AW86" i="23"/>
  <c r="AW87" i="23" s="1"/>
  <c r="AT86" i="23"/>
  <c r="AT87" i="23" s="1"/>
  <c r="AV124" i="23"/>
  <c r="AX234" i="21"/>
  <c r="AX235" i="21" s="1"/>
  <c r="AB462" i="21"/>
  <c r="AU318" i="21"/>
  <c r="AM88" i="23"/>
  <c r="AY119" i="23"/>
  <c r="AC75" i="21"/>
  <c r="AC42" i="22" s="1"/>
  <c r="BE224" i="22"/>
  <c r="AS205" i="22"/>
  <c r="AL205" i="22"/>
  <c r="AD86" i="23"/>
  <c r="BL165" i="22"/>
  <c r="BF206" i="22"/>
  <c r="AI86" i="23"/>
  <c r="AI87" i="23" s="1"/>
  <c r="AA39" i="22"/>
  <c r="AA296" i="22"/>
  <c r="BN165" i="22"/>
  <c r="AT206" i="22"/>
  <c r="BK205" i="22"/>
  <c r="AA205" i="22"/>
  <c r="AB394" i="21"/>
  <c r="BA165" i="22"/>
  <c r="AE165" i="22"/>
  <c r="AA206" i="22"/>
  <c r="AH205" i="22"/>
  <c r="AI206" i="22"/>
  <c r="AF163" i="22"/>
  <c r="AA202" i="23"/>
  <c r="AD88" i="23"/>
  <c r="AA86" i="23"/>
  <c r="AD119" i="23"/>
  <c r="BA190" i="22"/>
  <c r="BF118" i="23"/>
  <c r="AI118" i="23"/>
  <c r="BL86" i="23"/>
  <c r="BL87" i="23" s="1"/>
  <c r="BM163" i="22"/>
  <c r="BM164" i="22" s="1"/>
  <c r="BI163" i="22"/>
  <c r="BI164" i="22" s="1"/>
  <c r="Z312" i="21"/>
  <c r="BE312" i="21"/>
  <c r="AB30" i="21"/>
  <c r="BH312" i="21"/>
  <c r="AC40" i="21"/>
  <c r="AC417" i="21" s="1"/>
  <c r="AC51" i="21"/>
  <c r="AC428" i="21" s="1"/>
  <c r="AC25" i="21"/>
  <c r="AC402" i="21" s="1"/>
  <c r="AC24" i="21"/>
  <c r="BK262" i="21"/>
  <c r="BI234" i="21"/>
  <c r="BB312" i="21"/>
  <c r="BL305" i="21"/>
  <c r="BL312" i="21" s="1"/>
  <c r="BK312" i="21"/>
  <c r="AV206" i="22"/>
  <c r="AW206" i="22"/>
  <c r="AZ312" i="21"/>
  <c r="AX312" i="21"/>
  <c r="AI190" i="22"/>
  <c r="AJ190" i="22"/>
  <c r="AW190" i="22"/>
  <c r="AP190" i="22"/>
  <c r="AR190" i="22"/>
  <c r="AN190" i="22"/>
  <c r="AH190" i="22"/>
  <c r="BH318" i="21"/>
  <c r="AO262" i="21"/>
  <c r="AC262" i="21"/>
  <c r="AR262" i="21"/>
  <c r="AG262" i="21"/>
  <c r="BB165" i="22"/>
  <c r="AN165" i="22"/>
  <c r="BD163" i="22"/>
  <c r="BD164" i="22"/>
  <c r="AO163" i="22"/>
  <c r="AO164" i="22" s="1"/>
  <c r="BN262" i="21"/>
  <c r="BF235" i="21"/>
  <c r="BE234" i="21"/>
  <c r="BM226" i="21"/>
  <c r="AK234" i="21"/>
  <c r="AB72" i="21"/>
  <c r="AA473" i="21"/>
  <c r="BN318" i="21"/>
  <c r="AZ262" i="21"/>
  <c r="BE256" i="21"/>
  <c r="AW234" i="21"/>
  <c r="BJ206" i="22"/>
  <c r="AH86" i="23"/>
  <c r="AH87" i="23" s="1"/>
  <c r="AQ118" i="23"/>
  <c r="AV103" i="23"/>
  <c r="AK86" i="23"/>
  <c r="AK87" i="23" s="1"/>
  <c r="BH103" i="23"/>
  <c r="BN103" i="23"/>
  <c r="AC103" i="23"/>
  <c r="BG103" i="23"/>
  <c r="AW103" i="23"/>
  <c r="BF103" i="23"/>
  <c r="AV211" i="22"/>
  <c r="AG190" i="22"/>
  <c r="AT103" i="23"/>
  <c r="BE206" i="22"/>
  <c r="AK205" i="22"/>
  <c r="AB76" i="21"/>
  <c r="AB453" i="21" s="1"/>
  <c r="AB314" i="22" s="1"/>
  <c r="BE137" i="23"/>
  <c r="AS118" i="23"/>
  <c r="AL118" i="23"/>
  <c r="AB19" i="22"/>
  <c r="BL88" i="23"/>
  <c r="BF119" i="23"/>
  <c r="AN256" i="21"/>
  <c r="BD205" i="22"/>
  <c r="AA201" i="23"/>
  <c r="BN88" i="23"/>
  <c r="AT119" i="23"/>
  <c r="BK118" i="23"/>
  <c r="AA118" i="23"/>
  <c r="AC80" i="21"/>
  <c r="AC47" i="22" s="1"/>
  <c r="BA88" i="23"/>
  <c r="AE88" i="23"/>
  <c r="AA119" i="23"/>
  <c r="AH118" i="23"/>
  <c r="AI119" i="23"/>
  <c r="AF86" i="23"/>
  <c r="AA287" i="22"/>
  <c r="AY224" i="22"/>
  <c r="AL206" i="22"/>
  <c r="AR163" i="22"/>
  <c r="AR164" i="22" s="1"/>
  <c r="AB315" i="22"/>
  <c r="AC206" i="22"/>
  <c r="AR205" i="22"/>
  <c r="BG205" i="22"/>
  <c r="BL206" i="22"/>
  <c r="BA205" i="22"/>
  <c r="AB20" i="22"/>
  <c r="BM86" i="23"/>
  <c r="BM87" i="23" s="1"/>
  <c r="AB299" i="22"/>
  <c r="AB16" i="21"/>
  <c r="AB41" i="22"/>
  <c r="AA450" i="21"/>
  <c r="AC39" i="21"/>
  <c r="AC416" i="21" s="1"/>
  <c r="AC53" i="21"/>
  <c r="AC430" i="21" s="1"/>
  <c r="AO312" i="21"/>
  <c r="AC27" i="21"/>
  <c r="AC404" i="21" s="1"/>
  <c r="AX262" i="21"/>
  <c r="BI226" i="21"/>
  <c r="AD262" i="21"/>
  <c r="AE312" i="21"/>
  <c r="BN312" i="21"/>
  <c r="AZ206" i="22"/>
  <c r="AZ318" i="21"/>
  <c r="BF318" i="21"/>
  <c r="AW318" i="21"/>
  <c r="BI318" i="21"/>
  <c r="AK262" i="21"/>
  <c r="BM262" i="21"/>
  <c r="BC256" i="21"/>
  <c r="BH226" i="21"/>
  <c r="BI305" i="21"/>
  <c r="AH256" i="21"/>
  <c r="AR88" i="23"/>
  <c r="AP86" i="23"/>
  <c r="AP87" i="23" s="1"/>
  <c r="AN103" i="23"/>
  <c r="AI103" i="23"/>
  <c r="BM88" i="23"/>
  <c r="AM86" i="23"/>
  <c r="AM87" i="23" s="1"/>
  <c r="BF88" i="23"/>
  <c r="AF103" i="23"/>
  <c r="BB163" i="22"/>
  <c r="BB164" i="22" s="1"/>
  <c r="AM256" i="21"/>
  <c r="AB163" i="22"/>
  <c r="BE119" i="23"/>
  <c r="AK118" i="23"/>
  <c r="BB206" i="22"/>
  <c r="AT205" i="22"/>
  <c r="BE205" i="22"/>
  <c r="AB206" i="22"/>
  <c r="AC165" i="22"/>
  <c r="AH318" i="21"/>
  <c r="AN86" i="23"/>
  <c r="AN87" i="23" s="1"/>
  <c r="BD118" i="23"/>
  <c r="AM206" i="22"/>
  <c r="BJ256" i="21"/>
  <c r="BH205" i="22"/>
  <c r="AE206" i="22"/>
  <c r="AN205" i="22"/>
  <c r="AP165" i="22"/>
  <c r="AY163" i="22"/>
  <c r="AY164" i="22" s="1"/>
  <c r="AV205" i="22"/>
  <c r="AX206" i="22"/>
  <c r="AD205" i="22"/>
  <c r="AX205" i="22"/>
  <c r="BK256" i="21"/>
  <c r="AA197" i="23"/>
  <c r="AY137" i="23"/>
  <c r="AL119" i="23"/>
  <c r="AR86" i="23"/>
  <c r="AR87" i="23" s="1"/>
  <c r="AC119" i="23"/>
  <c r="AR118" i="23"/>
  <c r="BG118" i="23"/>
  <c r="BL119" i="23"/>
  <c r="BA118" i="23"/>
  <c r="BA234" i="21"/>
  <c r="BA235" i="21" s="1"/>
  <c r="AU234" i="21"/>
  <c r="AU235" i="21" s="1"/>
  <c r="AB317" i="22"/>
  <c r="AB23" i="21"/>
  <c r="AB49" i="21"/>
  <c r="AA40" i="22"/>
  <c r="AC45" i="21"/>
  <c r="AC422" i="21" s="1"/>
  <c r="BL163" i="22"/>
  <c r="BL164" i="22" s="1"/>
  <c r="BJ312" i="21"/>
  <c r="AC36" i="21"/>
  <c r="AS312" i="21"/>
  <c r="AX256" i="21"/>
  <c r="AI312" i="21"/>
  <c r="AL312" i="21"/>
  <c r="BN206" i="22"/>
  <c r="AA312" i="21"/>
  <c r="AY190" i="22"/>
  <c r="BE190" i="22"/>
  <c r="AV190" i="22"/>
  <c r="AA190" i="22"/>
  <c r="BH190" i="22"/>
  <c r="BM190" i="22"/>
  <c r="AR318" i="21"/>
  <c r="BG262" i="21"/>
  <c r="AW262" i="21"/>
  <c r="AB262" i="21"/>
  <c r="AU165" i="22"/>
  <c r="AZ165" i="22"/>
  <c r="BF165" i="22"/>
  <c r="BM165" i="22"/>
  <c r="BE163" i="22"/>
  <c r="BC163" i="22"/>
  <c r="BC164" i="22" s="1"/>
  <c r="BO163" i="22"/>
  <c r="BO164" i="22" s="1"/>
  <c r="AZ235" i="21"/>
  <c r="AM235" i="21"/>
  <c r="BJ226" i="21"/>
  <c r="AI234" i="21"/>
  <c r="AD234" i="21"/>
  <c r="AA262" i="21"/>
  <c r="BG312" i="21"/>
  <c r="BG318" i="21"/>
  <c r="AG318" i="21"/>
  <c r="AT318" i="21"/>
  <c r="AV262" i="21"/>
  <c r="AS256" i="21"/>
  <c r="AT256" i="21"/>
  <c r="BO262" i="21"/>
  <c r="BK235" i="21"/>
  <c r="BG235" i="21"/>
  <c r="AV226" i="21"/>
  <c r="AM226" i="21"/>
  <c r="AN305" i="21"/>
  <c r="AQ234" i="21"/>
  <c r="AL226" i="21"/>
  <c r="BN119" i="23"/>
  <c r="AL165" i="22"/>
  <c r="AB396" i="21"/>
  <c r="AO206" i="22"/>
  <c r="BC206" i="22"/>
  <c r="AF206" i="22"/>
  <c r="AP205" i="22"/>
  <c r="AO118" i="23"/>
  <c r="AT226" i="21"/>
  <c r="AU305" i="21"/>
  <c r="BH256" i="21"/>
  <c r="AA324" i="22"/>
  <c r="BG163" i="22"/>
  <c r="BG164" i="22" s="1"/>
  <c r="BM256" i="21"/>
  <c r="BF312" i="21"/>
  <c r="AK312" i="21"/>
  <c r="AM262" i="21"/>
  <c r="AH206" i="22"/>
  <c r="AB190" i="22"/>
  <c r="AD190" i="22"/>
  <c r="BA318" i="21"/>
  <c r="AH163" i="22"/>
  <c r="AH164" i="22" s="1"/>
  <c r="BH88" i="23"/>
  <c r="BG119" i="23"/>
  <c r="BA103" i="23"/>
  <c r="AS86" i="23"/>
  <c r="AS87" i="23" s="1"/>
  <c r="AW88" i="23"/>
  <c r="AU88" i="23"/>
  <c r="AL103" i="23"/>
  <c r="AU86" i="23"/>
  <c r="AU87" i="23" s="1"/>
  <c r="AV119" i="23"/>
  <c r="BC226" i="21"/>
  <c r="BB318" i="21"/>
  <c r="AB86" i="23"/>
  <c r="AM205" i="22"/>
  <c r="BB205" i="22"/>
  <c r="BB119" i="23"/>
  <c r="AT118" i="23"/>
  <c r="BE118" i="23"/>
  <c r="AB119" i="23"/>
  <c r="AC88" i="23"/>
  <c r="BJ205" i="22"/>
  <c r="AG163" i="22"/>
  <c r="AM119" i="23"/>
  <c r="BJ86" i="23"/>
  <c r="BJ87" i="23" s="1"/>
  <c r="BH118" i="23"/>
  <c r="AE119" i="23"/>
  <c r="AN118" i="23"/>
  <c r="AP88" i="23"/>
  <c r="AY86" i="23"/>
  <c r="AY87" i="23" s="1"/>
  <c r="AV118" i="23"/>
  <c r="AX119" i="23"/>
  <c r="AD118" i="23"/>
  <c r="AX118" i="23"/>
  <c r="BK86" i="23"/>
  <c r="BK87" i="23" s="1"/>
  <c r="AR206" i="22"/>
  <c r="Z309" i="22"/>
  <c r="AG165" i="22"/>
  <c r="BD224" i="22"/>
  <c r="AA294" i="22"/>
  <c r="AZ205" i="22"/>
  <c r="AJ205" i="22"/>
  <c r="AF205" i="22"/>
  <c r="BO206" i="22"/>
  <c r="BH206" i="22"/>
  <c r="AY256" i="21"/>
  <c r="AB435" i="21"/>
  <c r="AC58" i="21" s="1"/>
  <c r="AC435" i="21" s="1"/>
  <c r="AB420" i="21"/>
  <c r="AC43" i="21" s="1"/>
  <c r="AB318" i="22"/>
  <c r="AC78" i="21"/>
  <c r="AB17" i="22"/>
  <c r="AC54" i="21"/>
  <c r="AC431" i="21" s="1"/>
  <c r="AC28" i="21"/>
  <c r="AC405" i="21" s="1"/>
  <c r="AC33" i="21"/>
  <c r="AE190" i="22"/>
  <c r="AY262" i="21"/>
  <c r="BJ163" i="22"/>
  <c r="BJ164" i="22" s="1"/>
  <c r="AP312" i="21"/>
  <c r="BD312" i="21"/>
  <c r="AD312" i="21"/>
  <c r="AM318" i="21"/>
  <c r="AL318" i="21"/>
  <c r="AN318" i="21"/>
  <c r="AQ190" i="22"/>
  <c r="BL262" i="21"/>
  <c r="AW165" i="22"/>
  <c r="AB165" i="22"/>
  <c r="AS262" i="21"/>
  <c r="AQ262" i="21"/>
  <c r="AK256" i="21"/>
  <c r="AQ256" i="21"/>
  <c r="BN235" i="21"/>
  <c r="AW226" i="21"/>
  <c r="AF234" i="21"/>
  <c r="AA399" i="21"/>
  <c r="AQ103" i="23"/>
  <c r="BA206" i="22"/>
  <c r="AL86" i="23"/>
  <c r="AL87" i="23" s="1"/>
  <c r="Z118" i="23"/>
  <c r="AB409" i="21"/>
  <c r="AC32" i="21" s="1"/>
  <c r="AC57" i="21"/>
  <c r="AR256" i="21"/>
  <c r="AQ205" i="22"/>
  <c r="BN190" i="22"/>
  <c r="AU190" i="22"/>
  <c r="AC190" i="22"/>
  <c r="BI165" i="22"/>
  <c r="BN163" i="22"/>
  <c r="BN164" i="22" s="1"/>
  <c r="BB235" i="21"/>
  <c r="AP234" i="21"/>
  <c r="AA234" i="21"/>
  <c r="BI146" i="22"/>
  <c r="AM312" i="21"/>
  <c r="AR165" i="22"/>
  <c r="AT262" i="21"/>
  <c r="AC234" i="21"/>
  <c r="AB318" i="21"/>
  <c r="BE103" i="23"/>
  <c r="AJ103" i="23"/>
  <c r="AP103" i="23"/>
  <c r="AV86" i="23"/>
  <c r="AV87" i="23" s="1"/>
  <c r="AQ88" i="23"/>
  <c r="BN86" i="23"/>
  <c r="BN87" i="23" s="1"/>
  <c r="BI88" i="23"/>
  <c r="AH103" i="23"/>
  <c r="BB86" i="23"/>
  <c r="BB87" i="23" s="1"/>
  <c r="AG103" i="23"/>
  <c r="BB256" i="21"/>
  <c r="BK226" i="21"/>
  <c r="AY165" i="22"/>
  <c r="AM118" i="23"/>
  <c r="BB118" i="23"/>
  <c r="AF318" i="21"/>
  <c r="AE205" i="22"/>
  <c r="AB205" i="22"/>
  <c r="BG256" i="21"/>
  <c r="BD262" i="21"/>
  <c r="AX163" i="22"/>
  <c r="AX164" i="22" s="1"/>
  <c r="BJ118" i="23"/>
  <c r="AG86" i="23"/>
  <c r="AA165" i="22"/>
  <c r="AC205" i="22"/>
  <c r="AS206" i="22"/>
  <c r="BH163" i="22"/>
  <c r="BH164" i="22" s="1"/>
  <c r="BC205" i="22"/>
  <c r="AJ163" i="22"/>
  <c r="AJ164" i="22" s="1"/>
  <c r="BE165" i="22"/>
  <c r="BK224" i="22"/>
  <c r="AC61" i="21"/>
  <c r="BM206" i="22"/>
  <c r="BL205" i="22"/>
  <c r="AQ206" i="22"/>
  <c r="AC79" i="21"/>
  <c r="AR119" i="23"/>
  <c r="Z211" i="23"/>
  <c r="AG88" i="23"/>
  <c r="BD137" i="23"/>
  <c r="AA199" i="23"/>
  <c r="AZ118" i="23"/>
  <c r="AJ118" i="23"/>
  <c r="AF118" i="23"/>
  <c r="BO119" i="23"/>
  <c r="BH119" i="23"/>
  <c r="BI256" i="21"/>
  <c r="AA71" i="21"/>
  <c r="AB423" i="21"/>
  <c r="AC46" i="21" s="1"/>
  <c r="AI163" i="22"/>
  <c r="AI164" i="22" s="1"/>
  <c r="AB395" i="21"/>
  <c r="AB313" i="22"/>
  <c r="AB316" i="22"/>
  <c r="AC41" i="21"/>
  <c r="AC418" i="21" s="1"/>
  <c r="AC47" i="21"/>
  <c r="AC424" i="21" s="1"/>
  <c r="AC34" i="21"/>
  <c r="BF256" i="21"/>
  <c r="AT190" i="22"/>
  <c r="AG312" i="21"/>
  <c r="AO226" i="21"/>
  <c r="AY312" i="21"/>
  <c r="BH234" i="21"/>
  <c r="BA312" i="21"/>
  <c r="BG206" i="22"/>
  <c r="AL190" i="22"/>
  <c r="BF190" i="22"/>
  <c r="AK190" i="22"/>
  <c r="AF190" i="22"/>
  <c r="AM190" i="22"/>
  <c r="AS190" i="22"/>
  <c r="BJ318" i="21"/>
  <c r="AS234" i="21"/>
  <c r="AS235" i="21" s="1"/>
  <c r="BH262" i="21"/>
  <c r="AS165" i="22"/>
  <c r="AV165" i="22"/>
  <c r="AQ165" i="22"/>
  <c r="AK163" i="22"/>
  <c r="AS163" i="22"/>
  <c r="AS164" i="22" s="1"/>
  <c r="AQ163" i="22"/>
  <c r="AQ164" i="22" s="1"/>
  <c r="AT163" i="22"/>
  <c r="AT164" i="22" s="1"/>
  <c r="BA262" i="21"/>
  <c r="BC235" i="21"/>
  <c r="AT235" i="21"/>
  <c r="AJ235" i="21"/>
  <c r="AQ226" i="21"/>
  <c r="AR226" i="21"/>
  <c r="AN234" i="21"/>
  <c r="AY226" i="21"/>
  <c r="BB146" i="22"/>
  <c r="AL234" i="21"/>
  <c r="BC318" i="21"/>
  <c r="AD318" i="21"/>
  <c r="BH165" i="22"/>
  <c r="BI262" i="21"/>
  <c r="BN256" i="21"/>
  <c r="BA256" i="21"/>
  <c r="AB234" i="21"/>
  <c r="BG226" i="21"/>
  <c r="BF226" i="21"/>
  <c r="AR103" i="23"/>
  <c r="AH119" i="23"/>
  <c r="AB103" i="23"/>
  <c r="AA200" i="23"/>
  <c r="AP206" i="22"/>
  <c r="AU118" i="23"/>
  <c r="AJ165" i="22"/>
  <c r="AK206" i="22"/>
  <c r="AH165" i="22"/>
  <c r="BN205" i="22"/>
  <c r="AK88" i="23"/>
  <c r="AB408" i="21"/>
  <c r="AC31" i="21" s="1"/>
  <c r="AC408" i="21" s="1"/>
  <c r="AH234" i="21"/>
  <c r="AN119" i="23"/>
  <c r="BC86" i="23"/>
  <c r="BC87" i="23" s="1"/>
  <c r="AY103" i="23"/>
  <c r="AW119" i="23"/>
  <c r="AS103" i="23"/>
  <c r="BB103" i="23"/>
  <c r="BB88" i="23"/>
  <c r="AN88" i="23"/>
  <c r="AU103" i="23"/>
  <c r="AZ119" i="23"/>
  <c r="AZ86" i="23"/>
  <c r="AZ87" i="23" s="1"/>
  <c r="BO234" i="21"/>
  <c r="BO235" i="21" s="1"/>
  <c r="AU256" i="21"/>
  <c r="AY88" i="23"/>
  <c r="AA295" i="22"/>
  <c r="BI206" i="22"/>
  <c r="BF163" i="22"/>
  <c r="BF164" i="22" s="1"/>
  <c r="AE103" i="23"/>
  <c r="AE118" i="23"/>
  <c r="AB118" i="23"/>
  <c r="BG86" i="23"/>
  <c r="BG87" i="23" s="1"/>
  <c r="BD86" i="23"/>
  <c r="BD87" i="23" s="1"/>
  <c r="AX86" i="23"/>
  <c r="AX87" i="23" s="1"/>
  <c r="AU205" i="22"/>
  <c r="AA314" i="22"/>
  <c r="AA88" i="23"/>
  <c r="AC118" i="23"/>
  <c r="AS119" i="23"/>
  <c r="BH86" i="23"/>
  <c r="BH87" i="23" s="1"/>
  <c r="BC118" i="23"/>
  <c r="AJ86" i="23"/>
  <c r="AJ87" i="23" s="1"/>
  <c r="BE88" i="23"/>
  <c r="BK137" i="23"/>
  <c r="AB204" i="23"/>
  <c r="BM119" i="23"/>
  <c r="BL118" i="23"/>
  <c r="AQ119" i="23"/>
  <c r="AL256" i="21"/>
  <c r="AK165" i="22"/>
  <c r="AG205" i="22"/>
  <c r="AM163" i="22"/>
  <c r="AM164" i="22" s="1"/>
  <c r="BI205" i="22"/>
  <c r="AO205" i="22"/>
  <c r="Z205" i="22"/>
  <c r="BI86" i="23"/>
  <c r="BI87" i="23" s="1"/>
  <c r="AL163" i="22"/>
  <c r="AL164" i="22" s="1"/>
  <c r="AE262" i="21"/>
  <c r="AN163" i="22"/>
  <c r="AN164" i="22" s="1"/>
  <c r="AB403" i="21"/>
  <c r="AB400" i="21" s="1"/>
  <c r="BC312" i="21"/>
  <c r="AB86" i="21"/>
  <c r="AB463" i="21" s="1"/>
  <c r="AC44" i="21"/>
  <c r="AC55" i="21"/>
  <c r="AC432" i="21" s="1"/>
  <c r="AC35" i="21"/>
  <c r="AJ256" i="21"/>
  <c r="BK163" i="22"/>
  <c r="BK164" i="22" s="1"/>
  <c r="AR312" i="21"/>
  <c r="AQ312" i="21"/>
  <c r="AN206" i="22"/>
  <c r="AH312" i="21"/>
  <c r="BO318" i="21"/>
  <c r="BM318" i="21"/>
  <c r="AC318" i="21"/>
  <c r="AV318" i="21"/>
  <c r="AE318" i="21"/>
  <c r="AP318" i="21"/>
  <c r="BI190" i="22"/>
  <c r="AH262" i="21"/>
  <c r="AF262" i="21"/>
  <c r="AP256" i="21"/>
  <c r="AP262" i="21"/>
  <c r="BD235" i="21"/>
  <c r="AJ226" i="21"/>
  <c r="BL234" i="21"/>
  <c r="AH226" i="21"/>
  <c r="AL262" i="21"/>
  <c r="BA86" i="23"/>
  <c r="BA87" i="23" s="1"/>
  <c r="AB88" i="23"/>
  <c r="BD226" i="21"/>
  <c r="AO165" i="22"/>
  <c r="BI119" i="23"/>
  <c r="BF86" i="23"/>
  <c r="BF87" i="23" s="1"/>
  <c r="AW205" i="22"/>
  <c r="BG165" i="22"/>
  <c r="AU206" i="22"/>
  <c r="BD206" i="22"/>
  <c r="AT165" i="22"/>
  <c r="BM205" i="22"/>
  <c r="AY205" i="22"/>
  <c r="AG118" i="23"/>
  <c r="BI118" i="23"/>
  <c r="BL224" i="22"/>
  <c r="AB38" i="21"/>
  <c r="AC52" i="21"/>
  <c r="AC429" i="21" s="1"/>
  <c r="AZ226" i="21"/>
  <c r="AJ312" i="21"/>
  <c r="BL190" i="22"/>
  <c r="BB190" i="22"/>
  <c r="AO190" i="22"/>
  <c r="AS226" i="21"/>
  <c r="AI262" i="21"/>
  <c r="AF165" i="22"/>
  <c r="AP163" i="22"/>
  <c r="AP164" i="22" s="1"/>
  <c r="BA163" i="22"/>
  <c r="BA164" i="22" s="1"/>
  <c r="BM235" i="21"/>
  <c r="BE226" i="21"/>
  <c r="AU262" i="21"/>
  <c r="BJ235" i="21"/>
  <c r="AL155" i="3" l="1"/>
  <c r="AM155" i="3" s="1"/>
  <c r="AN155" i="3" s="1"/>
  <c r="AD322" i="22"/>
  <c r="AE84" i="21"/>
  <c r="AN312" i="21"/>
  <c r="AF89" i="23"/>
  <c r="AG89" i="23"/>
  <c r="AB312" i="22"/>
  <c r="AC19" i="21"/>
  <c r="AC396" i="21" s="1"/>
  <c r="AQ271" i="21"/>
  <c r="AN224" i="22"/>
  <c r="BN170" i="22"/>
  <c r="AA218" i="22"/>
  <c r="BJ170" i="22"/>
  <c r="BJ171" i="22" s="1"/>
  <c r="AE170" i="22"/>
  <c r="AH271" i="21"/>
  <c r="BN224" i="22"/>
  <c r="AZ224" i="22"/>
  <c r="AY170" i="22"/>
  <c r="AY171" i="22" s="1"/>
  <c r="AF224" i="22"/>
  <c r="AV170" i="22"/>
  <c r="AV171" i="22" s="1"/>
  <c r="BI224" i="22"/>
  <c r="BH137" i="23"/>
  <c r="AL131" i="23"/>
  <c r="AB16" i="22"/>
  <c r="AS224" i="22"/>
  <c r="BM218" i="22"/>
  <c r="AC76" i="21"/>
  <c r="AC453" i="21" s="1"/>
  <c r="BH89" i="23"/>
  <c r="BH90" i="23" s="1"/>
  <c r="AW131" i="23"/>
  <c r="AX89" i="23"/>
  <c r="AX90" i="23" s="1"/>
  <c r="AV224" i="22"/>
  <c r="BK271" i="21"/>
  <c r="AB43" i="22"/>
  <c r="AS89" i="23"/>
  <c r="AS90" i="23" s="1"/>
  <c r="BO137" i="23"/>
  <c r="AF131" i="23"/>
  <c r="AB199" i="23"/>
  <c r="AM137" i="23"/>
  <c r="AR131" i="23"/>
  <c r="AB407" i="21"/>
  <c r="AC18" i="21"/>
  <c r="AC30" i="21"/>
  <c r="AC45" i="22"/>
  <c r="AC38" i="21"/>
  <c r="AC434" i="21"/>
  <c r="BK170" i="22"/>
  <c r="BK171" i="22" s="1"/>
  <c r="AM263" i="21"/>
  <c r="BM271" i="21"/>
  <c r="AV263" i="21"/>
  <c r="AH170" i="22"/>
  <c r="AH171" i="22" s="1"/>
  <c r="BM263" i="21"/>
  <c r="AA271" i="21"/>
  <c r="AF170" i="22"/>
  <c r="BA263" i="21"/>
  <c r="BE235" i="21"/>
  <c r="AV89" i="23"/>
  <c r="AV90" i="23" s="1"/>
  <c r="AV218" i="22"/>
  <c r="AB393" i="21"/>
  <c r="AD52" i="21"/>
  <c r="BA271" i="21"/>
  <c r="AC20" i="23"/>
  <c r="AB290" i="22"/>
  <c r="BI312" i="21"/>
  <c r="AN124" i="23"/>
  <c r="AB323" i="22"/>
  <c r="AC452" i="21"/>
  <c r="AD75" i="21" s="1"/>
  <c r="AQ89" i="23"/>
  <c r="AQ90" i="23" s="1"/>
  <c r="AN137" i="23"/>
  <c r="BN89" i="23"/>
  <c r="BN90" i="23" s="1"/>
  <c r="AA131" i="23"/>
  <c r="BJ89" i="23"/>
  <c r="BJ90" i="23" s="1"/>
  <c r="AE89" i="23"/>
  <c r="AH89" i="23"/>
  <c r="AH90" i="23" s="1"/>
  <c r="BN137" i="23"/>
  <c r="AY89" i="23"/>
  <c r="AY90" i="23" s="1"/>
  <c r="BI137" i="23"/>
  <c r="AX218" i="22"/>
  <c r="AI218" i="22"/>
  <c r="AB13" i="23"/>
  <c r="AC20" i="21"/>
  <c r="AC397" i="21" s="1"/>
  <c r="AC455" i="21"/>
  <c r="BD271" i="21"/>
  <c r="BD179" i="22" s="1"/>
  <c r="BD180" i="22" s="1"/>
  <c r="BD170" i="22"/>
  <c r="BD171" i="22" s="1"/>
  <c r="AU124" i="23"/>
  <c r="AN211" i="22"/>
  <c r="AC85" i="21"/>
  <c r="AC52" i="22" s="1"/>
  <c r="AA293" i="22"/>
  <c r="AL224" i="22"/>
  <c r="AR263" i="21"/>
  <c r="BA218" i="22"/>
  <c r="BJ218" i="22"/>
  <c r="BD263" i="21"/>
  <c r="BF170" i="22"/>
  <c r="BF171" i="22" s="1"/>
  <c r="AN170" i="22"/>
  <c r="AN171" i="22" s="1"/>
  <c r="AA334" i="22"/>
  <c r="AD218" i="22"/>
  <c r="AO218" i="22"/>
  <c r="AU224" i="22"/>
  <c r="BM170" i="22"/>
  <c r="BM171" i="22" s="1"/>
  <c r="AX131" i="23"/>
  <c r="AI131" i="23"/>
  <c r="AX224" i="22"/>
  <c r="AS218" i="22"/>
  <c r="AQ137" i="23"/>
  <c r="BK131" i="23"/>
  <c r="BM224" i="22"/>
  <c r="AB25" i="22"/>
  <c r="AP137" i="23"/>
  <c r="AV131" i="23"/>
  <c r="AK131" i="23"/>
  <c r="AT137" i="23"/>
  <c r="BG131" i="23"/>
  <c r="BH131" i="23"/>
  <c r="AB415" i="21"/>
  <c r="AB22" i="21"/>
  <c r="AC409" i="21"/>
  <c r="AB73" i="21"/>
  <c r="AC419" i="21"/>
  <c r="AC433" i="21"/>
  <c r="AC401" i="21"/>
  <c r="AN271" i="21"/>
  <c r="AJ263" i="21"/>
  <c r="BL170" i="22"/>
  <c r="BL171" i="22" s="1"/>
  <c r="AZ170" i="22"/>
  <c r="AR271" i="21"/>
  <c r="AI170" i="22"/>
  <c r="AU271" i="21"/>
  <c r="AK164" i="22"/>
  <c r="BL235" i="21"/>
  <c r="AP235" i="21"/>
  <c r="BB224" i="22"/>
  <c r="BL124" i="23"/>
  <c r="AU211" i="22"/>
  <c r="AC74" i="21"/>
  <c r="AC41" i="22" s="1"/>
  <c r="AA198" i="23"/>
  <c r="AL137" i="23"/>
  <c r="AR89" i="23"/>
  <c r="AR90" i="23" s="1"/>
  <c r="BA131" i="23"/>
  <c r="BJ131" i="23"/>
  <c r="BF89" i="23"/>
  <c r="BF90" i="23" s="1"/>
  <c r="AN89" i="23"/>
  <c r="AN90" i="23" s="1"/>
  <c r="AA216" i="23"/>
  <c r="AD131" i="23"/>
  <c r="AO131" i="23"/>
  <c r="AU137" i="23"/>
  <c r="BM89" i="23"/>
  <c r="BM90" i="23" s="1"/>
  <c r="AC170" i="22"/>
  <c r="AZ218" i="22"/>
  <c r="AX137" i="23"/>
  <c r="AS131" i="23"/>
  <c r="AM218" i="22"/>
  <c r="BL218" i="22"/>
  <c r="BM137" i="23"/>
  <c r="AB17" i="23"/>
  <c r="BE170" i="22"/>
  <c r="BE171" i="22" s="1"/>
  <c r="BC224" i="22"/>
  <c r="AC218" i="22"/>
  <c r="BF218" i="22"/>
  <c r="AG224" i="22"/>
  <c r="AQ218" i="22"/>
  <c r="AB289" i="22"/>
  <c r="AC420" i="21"/>
  <c r="AD43" i="21" s="1"/>
  <c r="BH235" i="21"/>
  <c r="AD54" i="21"/>
  <c r="AD431" i="21" s="1"/>
  <c r="AD27" i="21"/>
  <c r="AO271" i="21"/>
  <c r="BE271" i="21"/>
  <c r="BL271" i="21"/>
  <c r="AR170" i="22"/>
  <c r="AQ263" i="21"/>
  <c r="BO271" i="21"/>
  <c r="AP224" i="22"/>
  <c r="AM170" i="22"/>
  <c r="AM171" i="22" s="1"/>
  <c r="AI263" i="21"/>
  <c r="BD89" i="23"/>
  <c r="BD90" i="23" s="1"/>
  <c r="BA224" i="22"/>
  <c r="AW170" i="22"/>
  <c r="AW171" i="22" s="1"/>
  <c r="AC423" i="21"/>
  <c r="AD46" i="21" s="1"/>
  <c r="AD423" i="21" s="1"/>
  <c r="AA311" i="22"/>
  <c r="BK263" i="21"/>
  <c r="AB271" i="21"/>
  <c r="AU263" i="21"/>
  <c r="AR235" i="21"/>
  <c r="AJ271" i="21"/>
  <c r="AU312" i="21"/>
  <c r="AA89" i="23"/>
  <c r="BL211" i="22"/>
  <c r="AC456" i="21"/>
  <c r="AD79" i="21" s="1"/>
  <c r="AT170" i="22"/>
  <c r="AT171" i="22" s="1"/>
  <c r="BG224" i="22"/>
  <c r="BG263" i="21"/>
  <c r="AY218" i="22"/>
  <c r="AT218" i="22"/>
  <c r="BI271" i="21"/>
  <c r="BL263" i="21"/>
  <c r="BB170" i="22"/>
  <c r="BB171" i="22" s="1"/>
  <c r="AW224" i="22"/>
  <c r="BD218" i="22"/>
  <c r="AB26" i="22"/>
  <c r="AP170" i="22"/>
  <c r="AP171" i="22" s="1"/>
  <c r="AZ263" i="21"/>
  <c r="AB39" i="22"/>
  <c r="AC89" i="23"/>
  <c r="AZ131" i="23"/>
  <c r="AH224" i="22"/>
  <c r="AK224" i="22"/>
  <c r="AE218" i="22"/>
  <c r="AB24" i="22"/>
  <c r="AM131" i="23"/>
  <c r="BA137" i="23"/>
  <c r="BL131" i="23"/>
  <c r="AD224" i="22"/>
  <c r="AH218" i="22"/>
  <c r="Z218" i="22"/>
  <c r="BE89" i="23"/>
  <c r="BE90" i="23" s="1"/>
  <c r="BC137" i="23"/>
  <c r="AC131" i="23"/>
  <c r="AW89" i="23"/>
  <c r="AW90" i="23" s="1"/>
  <c r="BF131" i="23"/>
  <c r="AG137" i="23"/>
  <c r="AQ131" i="23"/>
  <c r="AB426" i="21"/>
  <c r="AE271" i="21"/>
  <c r="AD271" i="21"/>
  <c r="AX170" i="22"/>
  <c r="AX171" i="22" s="1"/>
  <c r="AD58" i="21"/>
  <c r="AD55" i="21"/>
  <c r="AD432" i="21" s="1"/>
  <c r="AC412" i="21"/>
  <c r="BB263" i="21"/>
  <c r="BE263" i="21"/>
  <c r="AK263" i="21"/>
  <c r="AB170" i="22"/>
  <c r="AQ170" i="22"/>
  <c r="BO263" i="21"/>
  <c r="AN235" i="21"/>
  <c r="BH218" i="22"/>
  <c r="AD47" i="21"/>
  <c r="AI271" i="21"/>
  <c r="AB89" i="23"/>
  <c r="AC17" i="21"/>
  <c r="AC17" i="22" s="1"/>
  <c r="AT89" i="23"/>
  <c r="AT90" i="23" s="1"/>
  <c r="BG137" i="23"/>
  <c r="BG89" i="23"/>
  <c r="BG90" i="23" s="1"/>
  <c r="AY131" i="23"/>
  <c r="AT131" i="23"/>
  <c r="BI89" i="23"/>
  <c r="BI90" i="23" s="1"/>
  <c r="BL89" i="23"/>
  <c r="BL90" i="23" s="1"/>
  <c r="BB89" i="23"/>
  <c r="BB90" i="23" s="1"/>
  <c r="AW137" i="23"/>
  <c r="BD131" i="23"/>
  <c r="AB18" i="23"/>
  <c r="AP89" i="23"/>
  <c r="AP90" i="23" s="1"/>
  <c r="AZ89" i="23"/>
  <c r="AZ90" i="23" s="1"/>
  <c r="AB224" i="22"/>
  <c r="AO170" i="22"/>
  <c r="BN218" i="22"/>
  <c r="AB53" i="22"/>
  <c r="AH137" i="23"/>
  <c r="AK137" i="23"/>
  <c r="AE131" i="23"/>
  <c r="AB16" i="23"/>
  <c r="BA170" i="22"/>
  <c r="BA171" i="22" s="1"/>
  <c r="AJ218" i="22"/>
  <c r="BB218" i="22"/>
  <c r="AD137" i="23"/>
  <c r="AH131" i="23"/>
  <c r="Z131" i="23"/>
  <c r="BO170" i="22"/>
  <c r="AC224" i="22"/>
  <c r="AB218" i="22"/>
  <c r="BJ224" i="22"/>
  <c r="AB288" i="22"/>
  <c r="BJ263" i="21"/>
  <c r="AC26" i="21"/>
  <c r="AC23" i="21" s="1"/>
  <c r="BI235" i="21"/>
  <c r="AX271" i="21"/>
  <c r="AC421" i="21"/>
  <c r="AD40" i="21"/>
  <c r="AD417" i="21" s="1"/>
  <c r="AD31" i="21"/>
  <c r="AH263" i="21"/>
  <c r="BG271" i="21"/>
  <c r="AC271" i="21"/>
  <c r="BB271" i="21"/>
  <c r="BI263" i="21"/>
  <c r="AS263" i="21"/>
  <c r="BE164" i="22"/>
  <c r="BN263" i="21"/>
  <c r="AT263" i="21"/>
  <c r="AH235" i="21"/>
  <c r="AL235" i="21"/>
  <c r="AU89" i="23"/>
  <c r="AU90" i="23" s="1"/>
  <c r="AG131" i="23"/>
  <c r="AJ89" i="23"/>
  <c r="AJ90" i="23" s="1"/>
  <c r="AK89" i="23"/>
  <c r="AK90" i="23" s="1"/>
  <c r="AP131" i="23"/>
  <c r="AL89" i="23"/>
  <c r="AL90" i="23" s="1"/>
  <c r="BH224" i="22"/>
  <c r="BC131" i="23"/>
  <c r="AJ137" i="23"/>
  <c r="BE131" i="23"/>
  <c r="AW218" i="22"/>
  <c r="AX263" i="21"/>
  <c r="AM89" i="23"/>
  <c r="AM90" i="23" s="1"/>
  <c r="AS271" i="21"/>
  <c r="AF218" i="22"/>
  <c r="AB294" i="22"/>
  <c r="AB83" i="21"/>
  <c r="AB324" i="22"/>
  <c r="AD41" i="21"/>
  <c r="BF271" i="21"/>
  <c r="AW263" i="21"/>
  <c r="AG170" i="22"/>
  <c r="AP271" i="21"/>
  <c r="AD51" i="21"/>
  <c r="AP263" i="21"/>
  <c r="AB449" i="21"/>
  <c r="AZ137" i="23"/>
  <c r="BM131" i="23"/>
  <c r="BK218" i="22"/>
  <c r="BK89" i="23"/>
  <c r="BK90" i="23" s="1"/>
  <c r="AK218" i="22"/>
  <c r="BG218" i="22"/>
  <c r="AB291" i="22"/>
  <c r="AC410" i="21"/>
  <c r="AZ271" i="21"/>
  <c r="AI235" i="21"/>
  <c r="BI124" i="23"/>
  <c r="AC28" i="22"/>
  <c r="AI224" i="22"/>
  <c r="AU170" i="22"/>
  <c r="AU171" i="22" s="1"/>
  <c r="AR224" i="22"/>
  <c r="AG218" i="22"/>
  <c r="AC457" i="21"/>
  <c r="AC318" i="22" s="1"/>
  <c r="AJ170" i="22"/>
  <c r="AJ171" i="22" s="1"/>
  <c r="BC170" i="22"/>
  <c r="AK170" i="22"/>
  <c r="BF224" i="22"/>
  <c r="AP218" i="22"/>
  <c r="AB23" i="22"/>
  <c r="AL170" i="22"/>
  <c r="AL171" i="22" s="1"/>
  <c r="AB137" i="23"/>
  <c r="AO89" i="23"/>
  <c r="AO90" i="23" s="1"/>
  <c r="BN131" i="23"/>
  <c r="BC218" i="22"/>
  <c r="AO224" i="22"/>
  <c r="AJ224" i="22"/>
  <c r="AD170" i="22"/>
  <c r="BE218" i="22"/>
  <c r="BA89" i="23"/>
  <c r="BA90" i="23" s="1"/>
  <c r="AJ131" i="23"/>
  <c r="BB131" i="23"/>
  <c r="AE224" i="22"/>
  <c r="AM271" i="21"/>
  <c r="AA38" i="22"/>
  <c r="BO89" i="23"/>
  <c r="BO90" i="23" s="1"/>
  <c r="AC137" i="23"/>
  <c r="AB131" i="23"/>
  <c r="BJ137" i="23"/>
  <c r="AA448" i="21"/>
  <c r="BJ271" i="21"/>
  <c r="AC454" i="21"/>
  <c r="AC413" i="21"/>
  <c r="AD36" i="21" s="1"/>
  <c r="AD413" i="21" s="1"/>
  <c r="AC86" i="21"/>
  <c r="AD53" i="21"/>
  <c r="AD45" i="21"/>
  <c r="AD28" i="21"/>
  <c r="AY271" i="21"/>
  <c r="BF263" i="21"/>
  <c r="AW271" i="21"/>
  <c r="AG271" i="21"/>
  <c r="BI170" i="22"/>
  <c r="AS170" i="22"/>
  <c r="BN271" i="21"/>
  <c r="AT271" i="21"/>
  <c r="AW235" i="21"/>
  <c r="AD25" i="21"/>
  <c r="AL271" i="21"/>
  <c r="AI89" i="23"/>
  <c r="AI90" i="23" s="1"/>
  <c r="BI211" i="22"/>
  <c r="BB137" i="23"/>
  <c r="AC438" i="21"/>
  <c r="AI137" i="23"/>
  <c r="AR137" i="23"/>
  <c r="AC46" i="22"/>
  <c r="BC89" i="23"/>
  <c r="BC90" i="23" s="1"/>
  <c r="BF137" i="23"/>
  <c r="AB15" i="23"/>
  <c r="AL218" i="22"/>
  <c r="AO137" i="23"/>
  <c r="AD89" i="23"/>
  <c r="BH263" i="21"/>
  <c r="AE137" i="23"/>
  <c r="AA27" i="23"/>
  <c r="BO224" i="22"/>
  <c r="AM224" i="22"/>
  <c r="AR218" i="22"/>
  <c r="AC44" i="22"/>
  <c r="AO235" i="21"/>
  <c r="AC50" i="21"/>
  <c r="AC411" i="21"/>
  <c r="AN263" i="21"/>
  <c r="AO263" i="21"/>
  <c r="AK271" i="21"/>
  <c r="AF271" i="21"/>
  <c r="BH271" i="21"/>
  <c r="BC271" i="21"/>
  <c r="AK235" i="21"/>
  <c r="AL263" i="21"/>
  <c r="BH170" i="22"/>
  <c r="BC263" i="21"/>
  <c r="AD39" i="21"/>
  <c r="AF137" i="23"/>
  <c r="AS137" i="23"/>
  <c r="AQ224" i="22"/>
  <c r="AV137" i="23"/>
  <c r="AT224" i="22"/>
  <c r="AY263" i="21"/>
  <c r="AV271" i="21"/>
  <c r="BG170" i="22"/>
  <c r="BG171" i="22" s="1"/>
  <c r="AA170" i="22"/>
  <c r="AQ235" i="21"/>
  <c r="AO155" i="3" l="1"/>
  <c r="AE51" i="22"/>
  <c r="AE461" i="21"/>
  <c r="BB92" i="23"/>
  <c r="BB93" i="23" s="1"/>
  <c r="AG92" i="23"/>
  <c r="AB197" i="23"/>
  <c r="AY179" i="22"/>
  <c r="AY180" i="22" s="1"/>
  <c r="AD78" i="21"/>
  <c r="AB29" i="23"/>
  <c r="AD420" i="21"/>
  <c r="BB179" i="22"/>
  <c r="BB180" i="22" s="1"/>
  <c r="AI92" i="23"/>
  <c r="AI93" i="23" s="1"/>
  <c r="AS92" i="23"/>
  <c r="AS93" i="23" s="1"/>
  <c r="AT92" i="23"/>
  <c r="AT93" i="23" s="1"/>
  <c r="AC462" i="21"/>
  <c r="AC317" i="22"/>
  <c r="AS179" i="22"/>
  <c r="AS180" i="22" s="1"/>
  <c r="AM179" i="22"/>
  <c r="AM180" i="22" s="1"/>
  <c r="BI272" i="21"/>
  <c r="AB296" i="22"/>
  <c r="AN92" i="23"/>
  <c r="AN93" i="23" s="1"/>
  <c r="AB22" i="22"/>
  <c r="BM92" i="23"/>
  <c r="BM93" i="23" s="1"/>
  <c r="AA92" i="23"/>
  <c r="AF179" i="22"/>
  <c r="AB71" i="21"/>
  <c r="BG179" i="22"/>
  <c r="BG180" i="22" s="1"/>
  <c r="AC291" i="22"/>
  <c r="AD77" i="21"/>
  <c r="AD404" i="21"/>
  <c r="AE27" i="21" s="1"/>
  <c r="AE404" i="21" s="1"/>
  <c r="AD435" i="21"/>
  <c r="AE46" i="21"/>
  <c r="AE423" i="21" s="1"/>
  <c r="AD44" i="21"/>
  <c r="AD35" i="21"/>
  <c r="AK272" i="21"/>
  <c r="BH272" i="21"/>
  <c r="BL272" i="21"/>
  <c r="AQ171" i="22"/>
  <c r="AZ92" i="23"/>
  <c r="AZ93" i="23" s="1"/>
  <c r="AD61" i="21"/>
  <c r="AD28" i="22" s="1"/>
  <c r="BN92" i="23"/>
  <c r="BN93" i="23" s="1"/>
  <c r="AC313" i="22"/>
  <c r="AH272" i="21"/>
  <c r="AC20" i="22"/>
  <c r="BE272" i="21"/>
  <c r="AB201" i="23"/>
  <c r="AB297" i="22"/>
  <c r="AB14" i="23"/>
  <c r="AD456" i="21"/>
  <c r="AD317" i="22" s="1"/>
  <c r="BF272" i="21"/>
  <c r="AF92" i="23"/>
  <c r="AC53" i="22"/>
  <c r="BG92" i="23"/>
  <c r="BG93" i="23" s="1"/>
  <c r="BJ272" i="21"/>
  <c r="AC315" i="22"/>
  <c r="AD405" i="21"/>
  <c r="AE28" i="21" s="1"/>
  <c r="AC83" i="21"/>
  <c r="AE40" i="21"/>
  <c r="AE417" i="21" s="1"/>
  <c r="AE55" i="21"/>
  <c r="AD19" i="21"/>
  <c r="AK179" i="22"/>
  <c r="AK180" i="22" s="1"/>
  <c r="BH179" i="22"/>
  <c r="BH180" i="22" s="1"/>
  <c r="BL179" i="22"/>
  <c r="BL180" i="22" s="1"/>
  <c r="AO171" i="22"/>
  <c r="AD402" i="21"/>
  <c r="AY272" i="21"/>
  <c r="AE54" i="21"/>
  <c r="AE431" i="21" s="1"/>
  <c r="BO179" i="22"/>
  <c r="BO180" i="22" s="1"/>
  <c r="BH171" i="22"/>
  <c r="BK272" i="21"/>
  <c r="AD76" i="21"/>
  <c r="AD43" i="22" s="1"/>
  <c r="AC17" i="23"/>
  <c r="AD179" i="22"/>
  <c r="AD56" i="21"/>
  <c r="BN272" i="21"/>
  <c r="AL272" i="21"/>
  <c r="AK92" i="23"/>
  <c r="AK93" i="23" s="1"/>
  <c r="BI218" i="22"/>
  <c r="AD46" i="22"/>
  <c r="BM272" i="21"/>
  <c r="AD92" i="23"/>
  <c r="AD418" i="21"/>
  <c r="AW179" i="22"/>
  <c r="AW180" i="22" s="1"/>
  <c r="AZ179" i="22"/>
  <c r="AZ180" i="22" s="1"/>
  <c r="AC72" i="21"/>
  <c r="BE179" i="22"/>
  <c r="BE180" i="22" s="1"/>
  <c r="AC415" i="21"/>
  <c r="AP272" i="21"/>
  <c r="AN131" i="23"/>
  <c r="AH179" i="22"/>
  <c r="AH180" i="22" s="1"/>
  <c r="AA179" i="22"/>
  <c r="AD20" i="21"/>
  <c r="BN179" i="22"/>
  <c r="BN180" i="22" s="1"/>
  <c r="BL92" i="23"/>
  <c r="BL93" i="23" s="1"/>
  <c r="BC92" i="23"/>
  <c r="BC93" i="23" s="1"/>
  <c r="AC451" i="21"/>
  <c r="BI131" i="23"/>
  <c r="AC19" i="22"/>
  <c r="AC299" i="22"/>
  <c r="BE92" i="23"/>
  <c r="BE93" i="23" s="1"/>
  <c r="AL179" i="22"/>
  <c r="AL180" i="22" s="1"/>
  <c r="AB202" i="23"/>
  <c r="AB295" i="22"/>
  <c r="AC23" i="22"/>
  <c r="BF92" i="23"/>
  <c r="BF93" i="23" s="1"/>
  <c r="AW272" i="21"/>
  <c r="AX272" i="21"/>
  <c r="BJ92" i="23"/>
  <c r="BJ93" i="23" s="1"/>
  <c r="AC18" i="22"/>
  <c r="AD430" i="21"/>
  <c r="AD408" i="21"/>
  <c r="AE31" i="21" s="1"/>
  <c r="AD42" i="21"/>
  <c r="AD57" i="21"/>
  <c r="AC290" i="22"/>
  <c r="BM179" i="22"/>
  <c r="BM180" i="22" s="1"/>
  <c r="AR272" i="21"/>
  <c r="AI272" i="21"/>
  <c r="BC272" i="21"/>
  <c r="BI171" i="22"/>
  <c r="BC171" i="22"/>
  <c r="AD416" i="21"/>
  <c r="AO92" i="23"/>
  <c r="AO93" i="23" s="1"/>
  <c r="AE179" i="22"/>
  <c r="AG179" i="22"/>
  <c r="BJ179" i="22"/>
  <c r="BJ180" i="22" s="1"/>
  <c r="AC314" i="22"/>
  <c r="AB450" i="21"/>
  <c r="AD429" i="21"/>
  <c r="BF179" i="22"/>
  <c r="BF180" i="22" s="1"/>
  <c r="AU272" i="21"/>
  <c r="BA272" i="21"/>
  <c r="AR171" i="22"/>
  <c r="BK92" i="23"/>
  <c r="BK93" i="23" s="1"/>
  <c r="BK179" i="22"/>
  <c r="BK180" i="22" s="1"/>
  <c r="AB92" i="23"/>
  <c r="AC25" i="22"/>
  <c r="AC403" i="21"/>
  <c r="AD26" i="21" s="1"/>
  <c r="AD403" i="21" s="1"/>
  <c r="AE26" i="21" s="1"/>
  <c r="AE403" i="21" s="1"/>
  <c r="AB40" i="22"/>
  <c r="AN272" i="21"/>
  <c r="AU179" i="22"/>
  <c r="AU180" i="22" s="1"/>
  <c r="AT179" i="22"/>
  <c r="AT180" i="22" s="1"/>
  <c r="AQ179" i="22"/>
  <c r="AQ180" i="22" s="1"/>
  <c r="AC43" i="22"/>
  <c r="AC179" i="22"/>
  <c r="AD422" i="21"/>
  <c r="AE45" i="21" s="1"/>
  <c r="AE422" i="21" s="1"/>
  <c r="BG272" i="21"/>
  <c r="AZ272" i="21"/>
  <c r="AK171" i="22"/>
  <c r="BA92" i="23"/>
  <c r="BA93" i="23" s="1"/>
  <c r="AC394" i="21"/>
  <c r="AN179" i="22"/>
  <c r="AN180" i="22" s="1"/>
  <c r="AC92" i="23"/>
  <c r="AC316" i="22"/>
  <c r="AP179" i="22"/>
  <c r="AP180" i="22" s="1"/>
  <c r="BO171" i="22"/>
  <c r="AU131" i="23"/>
  <c r="AM92" i="23"/>
  <c r="AM93" i="23" s="1"/>
  <c r="BH92" i="23"/>
  <c r="BH93" i="23" s="1"/>
  <c r="BD92" i="23"/>
  <c r="BD93" i="23" s="1"/>
  <c r="AM272" i="21"/>
  <c r="AD452" i="21"/>
  <c r="AE75" i="21" s="1"/>
  <c r="AO179" i="22"/>
  <c r="AO180" i="22" s="1"/>
  <c r="AL92" i="23"/>
  <c r="AL93" i="23" s="1"/>
  <c r="AQ272" i="21"/>
  <c r="AB200" i="23"/>
  <c r="AC15" i="23"/>
  <c r="AC395" i="21"/>
  <c r="AD18" i="21" s="1"/>
  <c r="AW92" i="23"/>
  <c r="AW93" i="23" s="1"/>
  <c r="AX92" i="23"/>
  <c r="AX93" i="23" s="1"/>
  <c r="AB399" i="21"/>
  <c r="AC463" i="21"/>
  <c r="AC407" i="21"/>
  <c r="AC22" i="21"/>
  <c r="AC427" i="21"/>
  <c r="AO272" i="21"/>
  <c r="AD34" i="21"/>
  <c r="AV179" i="22"/>
  <c r="AV180" i="22" s="1"/>
  <c r="AR179" i="22"/>
  <c r="AR180" i="22" s="1"/>
  <c r="AI179" i="22"/>
  <c r="AI180" i="22" s="1"/>
  <c r="BC179" i="22"/>
  <c r="BC180" i="22" s="1"/>
  <c r="AI171" i="22"/>
  <c r="AD428" i="21"/>
  <c r="BD272" i="21"/>
  <c r="AH92" i="23"/>
  <c r="AH93" i="23" s="1"/>
  <c r="BO92" i="23"/>
  <c r="BO93" i="23" s="1"/>
  <c r="BI92" i="23"/>
  <c r="BI93" i="23" s="1"/>
  <c r="AS272" i="21"/>
  <c r="AD42" i="22"/>
  <c r="AB179" i="22"/>
  <c r="AJ272" i="21"/>
  <c r="AD80" i="21"/>
  <c r="AA309" i="22"/>
  <c r="AC24" i="22"/>
  <c r="AX179" i="22"/>
  <c r="AX180" i="22" s="1"/>
  <c r="AC49" i="21"/>
  <c r="AD24" i="21"/>
  <c r="BO272" i="21"/>
  <c r="AT272" i="21"/>
  <c r="BN171" i="22"/>
  <c r="AU218" i="22"/>
  <c r="AQ92" i="23"/>
  <c r="AQ93" i="23" s="1"/>
  <c r="AU92" i="23"/>
  <c r="AU93" i="23" s="1"/>
  <c r="BI179" i="22"/>
  <c r="BI180" i="22" s="1"/>
  <c r="AB287" i="22"/>
  <c r="AJ92" i="23"/>
  <c r="AJ93" i="23" s="1"/>
  <c r="AA211" i="23"/>
  <c r="AE92" i="23"/>
  <c r="AC16" i="23"/>
  <c r="AD32" i="21"/>
  <c r="AJ179" i="22"/>
  <c r="AJ180" i="22" s="1"/>
  <c r="BA179" i="22"/>
  <c r="BA180" i="22" s="1"/>
  <c r="AS171" i="22"/>
  <c r="AN218" i="22"/>
  <c r="AP92" i="23"/>
  <c r="AP93" i="23" s="1"/>
  <c r="AC204" i="23"/>
  <c r="AV272" i="21"/>
  <c r="AB50" i="22"/>
  <c r="AC16" i="21"/>
  <c r="AD33" i="21"/>
  <c r="BB272" i="21"/>
  <c r="AZ171" i="22"/>
  <c r="AR92" i="23"/>
  <c r="AR93" i="23" s="1"/>
  <c r="AB310" i="22"/>
  <c r="AV92" i="23"/>
  <c r="AV93" i="23" s="1"/>
  <c r="AY92" i="23"/>
  <c r="AY93" i="23" s="1"/>
  <c r="AD424" i="21"/>
  <c r="AE36" i="21"/>
  <c r="AE413" i="21" s="1"/>
  <c r="AP155" i="3" l="1"/>
  <c r="AF84" i="21"/>
  <c r="AE322" i="22"/>
  <c r="AD438" i="21"/>
  <c r="AD204" i="23" s="1"/>
  <c r="AD17" i="21"/>
  <c r="AD16" i="21" s="1"/>
  <c r="AD13" i="23" s="1"/>
  <c r="AB198" i="23"/>
  <c r="AC296" i="22"/>
  <c r="AD457" i="21"/>
  <c r="AD318" i="22" s="1"/>
  <c r="AD18" i="22"/>
  <c r="AE58" i="21"/>
  <c r="AE435" i="21" s="1"/>
  <c r="AF58" i="21" s="1"/>
  <c r="AF435" i="21" s="1"/>
  <c r="AG58" i="21" s="1"/>
  <c r="AG435" i="21" s="1"/>
  <c r="AH58" i="21" s="1"/>
  <c r="AH435" i="21" s="1"/>
  <c r="AI58" i="21" s="1"/>
  <c r="AI435" i="21" s="1"/>
  <c r="AJ58" i="21" s="1"/>
  <c r="AJ435" i="21" s="1"/>
  <c r="AK58" i="21" s="1"/>
  <c r="AK435" i="21" s="1"/>
  <c r="AL58" i="21" s="1"/>
  <c r="AL435" i="21" s="1"/>
  <c r="AM58" i="21" s="1"/>
  <c r="AM435" i="21" s="1"/>
  <c r="AN58" i="21" s="1"/>
  <c r="AN435" i="21" s="1"/>
  <c r="AO58" i="21" s="1"/>
  <c r="AO435" i="21" s="1"/>
  <c r="AP58" i="21" s="1"/>
  <c r="AP435" i="21" s="1"/>
  <c r="AQ58" i="21" s="1"/>
  <c r="AQ435" i="21" s="1"/>
  <c r="AR58" i="21" s="1"/>
  <c r="AR435" i="21" s="1"/>
  <c r="AS58" i="21" s="1"/>
  <c r="AS435" i="21" s="1"/>
  <c r="AT58" i="21" s="1"/>
  <c r="AT435" i="21" s="1"/>
  <c r="AU58" i="21" s="1"/>
  <c r="AU435" i="21" s="1"/>
  <c r="AV58" i="21" s="1"/>
  <c r="AV435" i="21" s="1"/>
  <c r="AW58" i="21" s="1"/>
  <c r="AW435" i="21" s="1"/>
  <c r="AX58" i="21" s="1"/>
  <c r="AX435" i="21" s="1"/>
  <c r="AY58" i="21" s="1"/>
  <c r="AY435" i="21" s="1"/>
  <c r="AZ58" i="21" s="1"/>
  <c r="AZ435" i="21" s="1"/>
  <c r="BA58" i="21" s="1"/>
  <c r="BA435" i="21" s="1"/>
  <c r="BB58" i="21" s="1"/>
  <c r="BB435" i="21" s="1"/>
  <c r="BC58" i="21" s="1"/>
  <c r="BC435" i="21" s="1"/>
  <c r="BD58" i="21" s="1"/>
  <c r="BD435" i="21" s="1"/>
  <c r="BE58" i="21" s="1"/>
  <c r="BE435" i="21" s="1"/>
  <c r="BF58" i="21" s="1"/>
  <c r="BF435" i="21" s="1"/>
  <c r="BG58" i="21" s="1"/>
  <c r="BG435" i="21" s="1"/>
  <c r="BH58" i="21" s="1"/>
  <c r="BH435" i="21" s="1"/>
  <c r="BI58" i="21" s="1"/>
  <c r="BI435" i="21" s="1"/>
  <c r="BJ58" i="21" s="1"/>
  <c r="BJ435" i="21" s="1"/>
  <c r="BK58" i="21" s="1"/>
  <c r="BK435" i="21" s="1"/>
  <c r="BL58" i="21" s="1"/>
  <c r="BL435" i="21" s="1"/>
  <c r="BM58" i="21" s="1"/>
  <c r="BM435" i="21" s="1"/>
  <c r="BN58" i="21" s="1"/>
  <c r="BN435" i="21" s="1"/>
  <c r="BO58" i="21" s="1"/>
  <c r="BO435" i="21" s="1"/>
  <c r="BP58" i="21" s="1"/>
  <c r="AD30" i="21"/>
  <c r="AE52" i="21"/>
  <c r="AE429" i="21" s="1"/>
  <c r="AF52" i="21" s="1"/>
  <c r="AF429" i="21" s="1"/>
  <c r="AG52" i="21" s="1"/>
  <c r="AG429" i="21" s="1"/>
  <c r="AH52" i="21" s="1"/>
  <c r="AH429" i="21" s="1"/>
  <c r="AI52" i="21" s="1"/>
  <c r="AI429" i="21" s="1"/>
  <c r="AJ52" i="21" s="1"/>
  <c r="AJ429" i="21" s="1"/>
  <c r="AK52" i="21" s="1"/>
  <c r="AK429" i="21" s="1"/>
  <c r="AL52" i="21" s="1"/>
  <c r="AL429" i="21" s="1"/>
  <c r="AM52" i="21" s="1"/>
  <c r="AM429" i="21" s="1"/>
  <c r="AN52" i="21" s="1"/>
  <c r="AN429" i="21" s="1"/>
  <c r="AO52" i="21" s="1"/>
  <c r="AO429" i="21" s="1"/>
  <c r="AP52" i="21" s="1"/>
  <c r="AP429" i="21" s="1"/>
  <c r="AQ52" i="21" s="1"/>
  <c r="AQ429" i="21" s="1"/>
  <c r="AR52" i="21" s="1"/>
  <c r="AR429" i="21" s="1"/>
  <c r="AS52" i="21" s="1"/>
  <c r="AS429" i="21" s="1"/>
  <c r="AT52" i="21" s="1"/>
  <c r="AT429" i="21" s="1"/>
  <c r="AU52" i="21" s="1"/>
  <c r="AU429" i="21" s="1"/>
  <c r="AV52" i="21" s="1"/>
  <c r="AV429" i="21" s="1"/>
  <c r="AW52" i="21" s="1"/>
  <c r="AW429" i="21" s="1"/>
  <c r="AX52" i="21" s="1"/>
  <c r="AX429" i="21" s="1"/>
  <c r="AY52" i="21" s="1"/>
  <c r="AY429" i="21" s="1"/>
  <c r="AZ52" i="21" s="1"/>
  <c r="AF40" i="21"/>
  <c r="AF417" i="21" s="1"/>
  <c r="AG40" i="21" s="1"/>
  <c r="AG417" i="21" s="1"/>
  <c r="AH40" i="21" s="1"/>
  <c r="AH417" i="21" s="1"/>
  <c r="AI40" i="21" s="1"/>
  <c r="AI417" i="21" s="1"/>
  <c r="AJ40" i="21" s="1"/>
  <c r="AJ417" i="21" s="1"/>
  <c r="AK40" i="21" s="1"/>
  <c r="AK417" i="21" s="1"/>
  <c r="AL40" i="21" s="1"/>
  <c r="AL417" i="21" s="1"/>
  <c r="AM40" i="21" s="1"/>
  <c r="AM417" i="21" s="1"/>
  <c r="AN40" i="21" s="1"/>
  <c r="AN417" i="21" s="1"/>
  <c r="AO40" i="21" s="1"/>
  <c r="AO417" i="21" s="1"/>
  <c r="AP40" i="21" s="1"/>
  <c r="AP417" i="21" s="1"/>
  <c r="AQ40" i="21" s="1"/>
  <c r="AQ417" i="21" s="1"/>
  <c r="AR40" i="21" s="1"/>
  <c r="AR417" i="21" s="1"/>
  <c r="AS40" i="21" s="1"/>
  <c r="AS417" i="21" s="1"/>
  <c r="AT40" i="21" s="1"/>
  <c r="AF26" i="21"/>
  <c r="AF403" i="21" s="1"/>
  <c r="AG26" i="21" s="1"/>
  <c r="AG403" i="21" s="1"/>
  <c r="AH26" i="21" s="1"/>
  <c r="AH403" i="21" s="1"/>
  <c r="AI26" i="21" s="1"/>
  <c r="AI403" i="21" s="1"/>
  <c r="AJ26" i="21" s="1"/>
  <c r="AJ403" i="21" s="1"/>
  <c r="AK26" i="21" s="1"/>
  <c r="AK403" i="21" s="1"/>
  <c r="AL26" i="21" s="1"/>
  <c r="AL403" i="21" s="1"/>
  <c r="AM26" i="21" s="1"/>
  <c r="AM403" i="21" s="1"/>
  <c r="AN26" i="21" s="1"/>
  <c r="AN403" i="21" s="1"/>
  <c r="AO26" i="21" s="1"/>
  <c r="AO403" i="21" s="1"/>
  <c r="AP26" i="21" s="1"/>
  <c r="AP403" i="21" s="1"/>
  <c r="AQ26" i="21" s="1"/>
  <c r="AQ403" i="21" s="1"/>
  <c r="AR26" i="21" s="1"/>
  <c r="AR403" i="21" s="1"/>
  <c r="AS26" i="21" s="1"/>
  <c r="AS403" i="21" s="1"/>
  <c r="AT26" i="21" s="1"/>
  <c r="AT403" i="21" s="1"/>
  <c r="AU26" i="21" s="1"/>
  <c r="AU403" i="21" s="1"/>
  <c r="AV26" i="21" s="1"/>
  <c r="AV403" i="21" s="1"/>
  <c r="AW26" i="21" s="1"/>
  <c r="AW403" i="21" s="1"/>
  <c r="AX26" i="21" s="1"/>
  <c r="AX403" i="21" s="1"/>
  <c r="AY26" i="21" s="1"/>
  <c r="AY403" i="21" s="1"/>
  <c r="AZ26" i="21" s="1"/>
  <c r="AZ403" i="21" s="1"/>
  <c r="BA26" i="21" s="1"/>
  <c r="BA403" i="21" s="1"/>
  <c r="BB26" i="21" s="1"/>
  <c r="BB403" i="21" s="1"/>
  <c r="BC26" i="21" s="1"/>
  <c r="BC403" i="21" s="1"/>
  <c r="BD26" i="21" s="1"/>
  <c r="BD403" i="21" s="1"/>
  <c r="BE26" i="21" s="1"/>
  <c r="BE403" i="21" s="1"/>
  <c r="BF26" i="21" s="1"/>
  <c r="BF403" i="21" s="1"/>
  <c r="BG26" i="21" s="1"/>
  <c r="BG403" i="21" s="1"/>
  <c r="BH26" i="21" s="1"/>
  <c r="BH403" i="21" s="1"/>
  <c r="BI26" i="21" s="1"/>
  <c r="BI403" i="21" s="1"/>
  <c r="BJ26" i="21" s="1"/>
  <c r="BJ403" i="21" s="1"/>
  <c r="BK26" i="21" s="1"/>
  <c r="BK403" i="21" s="1"/>
  <c r="BL26" i="21" s="1"/>
  <c r="BL403" i="21" s="1"/>
  <c r="BM26" i="21" s="1"/>
  <c r="BM403" i="21" s="1"/>
  <c r="BN26" i="21" s="1"/>
  <c r="BN403" i="21" s="1"/>
  <c r="BO26" i="21" s="1"/>
  <c r="BO403" i="21" s="1"/>
  <c r="BP26" i="21" s="1"/>
  <c r="AE25" i="21"/>
  <c r="AE402" i="21" s="1"/>
  <c r="AF25" i="21" s="1"/>
  <c r="AF402" i="21" s="1"/>
  <c r="AG25" i="21" s="1"/>
  <c r="AG402" i="21" s="1"/>
  <c r="AH25" i="21" s="1"/>
  <c r="AH402" i="21" s="1"/>
  <c r="AI25" i="21" s="1"/>
  <c r="AI402" i="21" s="1"/>
  <c r="AJ25" i="21" s="1"/>
  <c r="AJ402" i="21" s="1"/>
  <c r="AK25" i="21" s="1"/>
  <c r="AK402" i="21" s="1"/>
  <c r="AL25" i="21" s="1"/>
  <c r="AL402" i="21" s="1"/>
  <c r="AM25" i="21" s="1"/>
  <c r="AM402" i="21" s="1"/>
  <c r="AN25" i="21" s="1"/>
  <c r="AN402" i="21" s="1"/>
  <c r="AO25" i="21" s="1"/>
  <c r="AO402" i="21" s="1"/>
  <c r="AP25" i="21" s="1"/>
  <c r="AP402" i="21" s="1"/>
  <c r="AQ25" i="21" s="1"/>
  <c r="AQ402" i="21" s="1"/>
  <c r="AR25" i="21" s="1"/>
  <c r="AR402" i="21" s="1"/>
  <c r="AS25" i="21" s="1"/>
  <c r="AS402" i="21" s="1"/>
  <c r="AT25" i="21" s="1"/>
  <c r="AT402" i="21" s="1"/>
  <c r="AU25" i="21" s="1"/>
  <c r="AU402" i="21" s="1"/>
  <c r="AV25" i="21" s="1"/>
  <c r="AV402" i="21" s="1"/>
  <c r="AW25" i="21" s="1"/>
  <c r="AW402" i="21" s="1"/>
  <c r="AX25" i="21" s="1"/>
  <c r="AX402" i="21" s="1"/>
  <c r="AY25" i="21" s="1"/>
  <c r="AY402" i="21" s="1"/>
  <c r="AZ25" i="21" s="1"/>
  <c r="AD20" i="23"/>
  <c r="AC393" i="21"/>
  <c r="AC287" i="22" s="1"/>
  <c r="AC22" i="22"/>
  <c r="AC201" i="23"/>
  <c r="AD86" i="21"/>
  <c r="AC400" i="21"/>
  <c r="AC399" i="21" s="1"/>
  <c r="AE53" i="21"/>
  <c r="AE430" i="21" s="1"/>
  <c r="AF53" i="21" s="1"/>
  <c r="AF430" i="21" s="1"/>
  <c r="AG53" i="21" s="1"/>
  <c r="AG430" i="21" s="1"/>
  <c r="AH53" i="21" s="1"/>
  <c r="AH430" i="21" s="1"/>
  <c r="AI53" i="21" s="1"/>
  <c r="AI430" i="21" s="1"/>
  <c r="AJ53" i="21" s="1"/>
  <c r="AJ430" i="21" s="1"/>
  <c r="AK53" i="21" s="1"/>
  <c r="AK430" i="21" s="1"/>
  <c r="AL53" i="21" s="1"/>
  <c r="AL430" i="21" s="1"/>
  <c r="AM53" i="21" s="1"/>
  <c r="AM430" i="21" s="1"/>
  <c r="AN53" i="21" s="1"/>
  <c r="AN430" i="21" s="1"/>
  <c r="AO53" i="21" s="1"/>
  <c r="AO430" i="21" s="1"/>
  <c r="AP53" i="21" s="1"/>
  <c r="AP430" i="21" s="1"/>
  <c r="AQ53" i="21" s="1"/>
  <c r="AQ430" i="21" s="1"/>
  <c r="AR53" i="21" s="1"/>
  <c r="AR430" i="21" s="1"/>
  <c r="AS53" i="21" s="1"/>
  <c r="AS430" i="21" s="1"/>
  <c r="AT53" i="21" s="1"/>
  <c r="AT430" i="21" s="1"/>
  <c r="AU53" i="21" s="1"/>
  <c r="AU430" i="21" s="1"/>
  <c r="AV53" i="21" s="1"/>
  <c r="AV430" i="21" s="1"/>
  <c r="AW53" i="21" s="1"/>
  <c r="AW430" i="21" s="1"/>
  <c r="AX53" i="21" s="1"/>
  <c r="AX430" i="21" s="1"/>
  <c r="AY53" i="21" s="1"/>
  <c r="AY430" i="21" s="1"/>
  <c r="AZ53" i="21" s="1"/>
  <c r="AZ430" i="21" s="1"/>
  <c r="BA53" i="21" s="1"/>
  <c r="BA430" i="21" s="1"/>
  <c r="BB53" i="21" s="1"/>
  <c r="BB430" i="21" s="1"/>
  <c r="BC53" i="21" s="1"/>
  <c r="BC430" i="21" s="1"/>
  <c r="BD53" i="21" s="1"/>
  <c r="BD430" i="21" s="1"/>
  <c r="BE53" i="21" s="1"/>
  <c r="BE430" i="21" s="1"/>
  <c r="BF53" i="21" s="1"/>
  <c r="BF430" i="21" s="1"/>
  <c r="BG53" i="21" s="1"/>
  <c r="BG430" i="21" s="1"/>
  <c r="BH53" i="21" s="1"/>
  <c r="BH430" i="21" s="1"/>
  <c r="BI53" i="21" s="1"/>
  <c r="BI430" i="21" s="1"/>
  <c r="BJ53" i="21" s="1"/>
  <c r="BJ430" i="21" s="1"/>
  <c r="BK53" i="21" s="1"/>
  <c r="BK430" i="21" s="1"/>
  <c r="BL53" i="21" s="1"/>
  <c r="BL430" i="21" s="1"/>
  <c r="BM53" i="21" s="1"/>
  <c r="BM430" i="21" s="1"/>
  <c r="BN53" i="21" s="1"/>
  <c r="BN430" i="21" s="1"/>
  <c r="BO53" i="21" s="1"/>
  <c r="BO430" i="21" s="1"/>
  <c r="BP53" i="21" s="1"/>
  <c r="AD455" i="21"/>
  <c r="AD316" i="22" s="1"/>
  <c r="AD421" i="21"/>
  <c r="AD433" i="21"/>
  <c r="AD19" i="22"/>
  <c r="AC449" i="21"/>
  <c r="AC310" i="22" s="1"/>
  <c r="AD74" i="21"/>
  <c r="AD451" i="21" s="1"/>
  <c r="AC14" i="23"/>
  <c r="AD395" i="21"/>
  <c r="AE18" i="21" s="1"/>
  <c r="AE395" i="21" s="1"/>
  <c r="AE289" i="22" s="1"/>
  <c r="AC26" i="22"/>
  <c r="AD20" i="22"/>
  <c r="AD38" i="21"/>
  <c r="AD45" i="22"/>
  <c r="AF46" i="21"/>
  <c r="AF423" i="21" s="1"/>
  <c r="AG46" i="21" s="1"/>
  <c r="AG423" i="21" s="1"/>
  <c r="AH46" i="21" s="1"/>
  <c r="AH423" i="21" s="1"/>
  <c r="AI46" i="21" s="1"/>
  <c r="AI423" i="21" s="1"/>
  <c r="AJ46" i="21" s="1"/>
  <c r="AJ423" i="21" s="1"/>
  <c r="AK46" i="21" s="1"/>
  <c r="AK423" i="21" s="1"/>
  <c r="AL46" i="21" s="1"/>
  <c r="AL423" i="21" s="1"/>
  <c r="AM46" i="21" s="1"/>
  <c r="AM423" i="21" s="1"/>
  <c r="AN46" i="21" s="1"/>
  <c r="AN423" i="21" s="1"/>
  <c r="AO46" i="21" s="1"/>
  <c r="AO423" i="21" s="1"/>
  <c r="AP46" i="21" s="1"/>
  <c r="AP423" i="21" s="1"/>
  <c r="AQ46" i="21" s="1"/>
  <c r="AQ423" i="21" s="1"/>
  <c r="AR46" i="21" s="1"/>
  <c r="AR423" i="21" s="1"/>
  <c r="AS46" i="21" s="1"/>
  <c r="AS423" i="21" s="1"/>
  <c r="AT46" i="21" s="1"/>
  <c r="AT423" i="21" s="1"/>
  <c r="AU46" i="21" s="1"/>
  <c r="AU423" i="21" s="1"/>
  <c r="AV46" i="21" s="1"/>
  <c r="AV423" i="21" s="1"/>
  <c r="AW46" i="21" s="1"/>
  <c r="AW423" i="21" s="1"/>
  <c r="AX46" i="21" s="1"/>
  <c r="AX423" i="21" s="1"/>
  <c r="AY46" i="21" s="1"/>
  <c r="AY423" i="21" s="1"/>
  <c r="AZ46" i="21" s="1"/>
  <c r="AZ423" i="21" s="1"/>
  <c r="BA46" i="21" s="1"/>
  <c r="BA423" i="21" s="1"/>
  <c r="BB46" i="21" s="1"/>
  <c r="BB423" i="21" s="1"/>
  <c r="BC46" i="21" s="1"/>
  <c r="BC423" i="21" s="1"/>
  <c r="BD46" i="21" s="1"/>
  <c r="BD423" i="21" s="1"/>
  <c r="BE46" i="21" s="1"/>
  <c r="BE423" i="21" s="1"/>
  <c r="BF46" i="21" s="1"/>
  <c r="AD401" i="21"/>
  <c r="AD396" i="21"/>
  <c r="AE19" i="21" s="1"/>
  <c r="AC312" i="22"/>
  <c r="AD397" i="21"/>
  <c r="AD291" i="22" s="1"/>
  <c r="AC16" i="22"/>
  <c r="AC18" i="23"/>
  <c r="AD409" i="21"/>
  <c r="AE41" i="21"/>
  <c r="AE418" i="21" s="1"/>
  <c r="AF41" i="21" s="1"/>
  <c r="AF418" i="21" s="1"/>
  <c r="AG41" i="21" s="1"/>
  <c r="AG418" i="21" s="1"/>
  <c r="AH41" i="21" s="1"/>
  <c r="AH418" i="21" s="1"/>
  <c r="AI41" i="21" s="1"/>
  <c r="AI418" i="21" s="1"/>
  <c r="AJ41" i="21" s="1"/>
  <c r="AJ418" i="21" s="1"/>
  <c r="AK41" i="21" s="1"/>
  <c r="AK418" i="21" s="1"/>
  <c r="AL41" i="21" s="1"/>
  <c r="AL418" i="21" s="1"/>
  <c r="AM41" i="21" s="1"/>
  <c r="AM418" i="21" s="1"/>
  <c r="AN41" i="21" s="1"/>
  <c r="AN418" i="21" s="1"/>
  <c r="AO41" i="21" s="1"/>
  <c r="AO418" i="21" s="1"/>
  <c r="AP41" i="21" s="1"/>
  <c r="AP418" i="21" s="1"/>
  <c r="AQ41" i="21" s="1"/>
  <c r="AQ418" i="21" s="1"/>
  <c r="AR41" i="21" s="1"/>
  <c r="AR418" i="21" s="1"/>
  <c r="AS41" i="21" s="1"/>
  <c r="AS418" i="21" s="1"/>
  <c r="AT41" i="21" s="1"/>
  <c r="AT418" i="21" s="1"/>
  <c r="AU41" i="21" s="1"/>
  <c r="AU418" i="21" s="1"/>
  <c r="AV41" i="21" s="1"/>
  <c r="AV418" i="21" s="1"/>
  <c r="AW41" i="21" s="1"/>
  <c r="AW418" i="21" s="1"/>
  <c r="AX41" i="21" s="1"/>
  <c r="AX418" i="21" s="1"/>
  <c r="AY41" i="21" s="1"/>
  <c r="AY418" i="21" s="1"/>
  <c r="AZ41" i="21" s="1"/>
  <c r="AZ418" i="21" s="1"/>
  <c r="BA41" i="21" s="1"/>
  <c r="BA418" i="21" s="1"/>
  <c r="BB41" i="21" s="1"/>
  <c r="BB418" i="21" s="1"/>
  <c r="BC41" i="21" s="1"/>
  <c r="BC418" i="21" s="1"/>
  <c r="BD41" i="21" s="1"/>
  <c r="BD418" i="21" s="1"/>
  <c r="BE41" i="21" s="1"/>
  <c r="BE418" i="21" s="1"/>
  <c r="BF41" i="21" s="1"/>
  <c r="BF418" i="21" s="1"/>
  <c r="BG41" i="21" s="1"/>
  <c r="BG418" i="21" s="1"/>
  <c r="BH41" i="21" s="1"/>
  <c r="BH418" i="21" s="1"/>
  <c r="BI41" i="21" s="1"/>
  <c r="BI418" i="21" s="1"/>
  <c r="BJ41" i="21" s="1"/>
  <c r="BJ418" i="21" s="1"/>
  <c r="BK41" i="21" s="1"/>
  <c r="BK418" i="21" s="1"/>
  <c r="BL41" i="21" s="1"/>
  <c r="BL418" i="21" s="1"/>
  <c r="BM41" i="21" s="1"/>
  <c r="BM418" i="21" s="1"/>
  <c r="BN41" i="21" s="1"/>
  <c r="BN418" i="21" s="1"/>
  <c r="BO41" i="21" s="1"/>
  <c r="BO418" i="21" s="1"/>
  <c r="BP41" i="21" s="1"/>
  <c r="AC73" i="21"/>
  <c r="AC450" i="21" s="1"/>
  <c r="AD434" i="21"/>
  <c r="AF27" i="21"/>
  <c r="AF404" i="21" s="1"/>
  <c r="AG27" i="21" s="1"/>
  <c r="AG404" i="21" s="1"/>
  <c r="AH27" i="21" s="1"/>
  <c r="AH404" i="21" s="1"/>
  <c r="AI27" i="21" s="1"/>
  <c r="AI404" i="21" s="1"/>
  <c r="AJ27" i="21" s="1"/>
  <c r="AJ404" i="21" s="1"/>
  <c r="AK27" i="21" s="1"/>
  <c r="AK404" i="21" s="1"/>
  <c r="AL27" i="21" s="1"/>
  <c r="AL404" i="21" s="1"/>
  <c r="AM27" i="21" s="1"/>
  <c r="AM404" i="21" s="1"/>
  <c r="AN27" i="21" s="1"/>
  <c r="AN404" i="21" s="1"/>
  <c r="AO27" i="21" s="1"/>
  <c r="AO404" i="21" s="1"/>
  <c r="AP27" i="21" s="1"/>
  <c r="AP404" i="21" s="1"/>
  <c r="AQ27" i="21" s="1"/>
  <c r="AQ404" i="21" s="1"/>
  <c r="AR27" i="21" s="1"/>
  <c r="AR404" i="21" s="1"/>
  <c r="AS27" i="21" s="1"/>
  <c r="AS404" i="21" s="1"/>
  <c r="AT27" i="21" s="1"/>
  <c r="AT404" i="21" s="1"/>
  <c r="AU27" i="21" s="1"/>
  <c r="AU404" i="21" s="1"/>
  <c r="AV27" i="21" s="1"/>
  <c r="AV404" i="21" s="1"/>
  <c r="AW27" i="21" s="1"/>
  <c r="AW404" i="21" s="1"/>
  <c r="AX27" i="21" s="1"/>
  <c r="AX404" i="21" s="1"/>
  <c r="AY27" i="21" s="1"/>
  <c r="AY404" i="21" s="1"/>
  <c r="AZ27" i="21" s="1"/>
  <c r="AZ404" i="21" s="1"/>
  <c r="BA27" i="21" s="1"/>
  <c r="BA404" i="21" s="1"/>
  <c r="BB27" i="21" s="1"/>
  <c r="BB404" i="21" s="1"/>
  <c r="BC27" i="21" s="1"/>
  <c r="AD410" i="21"/>
  <c r="AC288" i="22"/>
  <c r="AB448" i="21"/>
  <c r="AB211" i="23" s="1"/>
  <c r="AC29" i="23"/>
  <c r="AD44" i="22"/>
  <c r="AF45" i="21"/>
  <c r="AF422" i="21" s="1"/>
  <c r="AG45" i="21" s="1"/>
  <c r="AG422" i="21" s="1"/>
  <c r="AH45" i="21" s="1"/>
  <c r="AH422" i="21" s="1"/>
  <c r="AI45" i="21" s="1"/>
  <c r="AI422" i="21" s="1"/>
  <c r="AJ45" i="21" s="1"/>
  <c r="AJ422" i="21" s="1"/>
  <c r="AK45" i="21" s="1"/>
  <c r="AK422" i="21" s="1"/>
  <c r="AL45" i="21" s="1"/>
  <c r="AL422" i="21" s="1"/>
  <c r="AM45" i="21" s="1"/>
  <c r="AM422" i="21" s="1"/>
  <c r="AN45" i="21" s="1"/>
  <c r="AN422" i="21" s="1"/>
  <c r="AO45" i="21" s="1"/>
  <c r="AO422" i="21" s="1"/>
  <c r="AP45" i="21" s="1"/>
  <c r="AP422" i="21" s="1"/>
  <c r="AQ45" i="21" s="1"/>
  <c r="AQ422" i="21" s="1"/>
  <c r="AR45" i="21" s="1"/>
  <c r="AR422" i="21" s="1"/>
  <c r="AS45" i="21" s="1"/>
  <c r="AS422" i="21" s="1"/>
  <c r="AT45" i="21" s="1"/>
  <c r="AT422" i="21" s="1"/>
  <c r="AU45" i="21" s="1"/>
  <c r="AU422" i="21" s="1"/>
  <c r="AV45" i="21" s="1"/>
  <c r="AV422" i="21" s="1"/>
  <c r="AW45" i="21" s="1"/>
  <c r="AW422" i="21" s="1"/>
  <c r="AX45" i="21" s="1"/>
  <c r="AX422" i="21" s="1"/>
  <c r="AY45" i="21" s="1"/>
  <c r="AY422" i="21" s="1"/>
  <c r="AZ45" i="21" s="1"/>
  <c r="AZ422" i="21" s="1"/>
  <c r="BA45" i="21" s="1"/>
  <c r="BA422" i="21" s="1"/>
  <c r="BB45" i="21" s="1"/>
  <c r="BB422" i="21" s="1"/>
  <c r="BC45" i="21" s="1"/>
  <c r="BC422" i="21" s="1"/>
  <c r="BD45" i="21" s="1"/>
  <c r="BD422" i="21" s="1"/>
  <c r="AE39" i="21"/>
  <c r="AD47" i="22"/>
  <c r="AE47" i="21"/>
  <c r="AE424" i="21" s="1"/>
  <c r="AF47" i="21" s="1"/>
  <c r="AF424" i="21" s="1"/>
  <c r="AG47" i="21" s="1"/>
  <c r="AG424" i="21" s="1"/>
  <c r="AH47" i="21" s="1"/>
  <c r="AH424" i="21" s="1"/>
  <c r="AI47" i="21" s="1"/>
  <c r="AI424" i="21" s="1"/>
  <c r="AJ47" i="21" s="1"/>
  <c r="AJ424" i="21" s="1"/>
  <c r="AK47" i="21" s="1"/>
  <c r="AK424" i="21" s="1"/>
  <c r="AL47" i="21" s="1"/>
  <c r="AL424" i="21" s="1"/>
  <c r="AM47" i="21" s="1"/>
  <c r="AM424" i="21" s="1"/>
  <c r="AN47" i="21" s="1"/>
  <c r="AN424" i="21" s="1"/>
  <c r="AO47" i="21" s="1"/>
  <c r="AO424" i="21" s="1"/>
  <c r="AP47" i="21" s="1"/>
  <c r="AP424" i="21" s="1"/>
  <c r="AQ47" i="21" s="1"/>
  <c r="AQ424" i="21" s="1"/>
  <c r="AR47" i="21" s="1"/>
  <c r="AR424" i="21" s="1"/>
  <c r="AS47" i="21" s="1"/>
  <c r="AS424" i="21" s="1"/>
  <c r="AT47" i="21" s="1"/>
  <c r="AT424" i="21" s="1"/>
  <c r="AU47" i="21" s="1"/>
  <c r="AU424" i="21" s="1"/>
  <c r="AV47" i="21" s="1"/>
  <c r="AV424" i="21" s="1"/>
  <c r="AW47" i="21" s="1"/>
  <c r="AW424" i="21" s="1"/>
  <c r="AX47" i="21" s="1"/>
  <c r="AX424" i="21" s="1"/>
  <c r="AY47" i="21" s="1"/>
  <c r="AY424" i="21" s="1"/>
  <c r="AZ47" i="21" s="1"/>
  <c r="AZ424" i="21" s="1"/>
  <c r="BA47" i="21" s="1"/>
  <c r="BA424" i="21" s="1"/>
  <c r="BB47" i="21" s="1"/>
  <c r="BB424" i="21" s="1"/>
  <c r="BC47" i="21" s="1"/>
  <c r="BC424" i="21" s="1"/>
  <c r="BD47" i="21" s="1"/>
  <c r="BD424" i="21" s="1"/>
  <c r="BE47" i="21" s="1"/>
  <c r="BE424" i="21" s="1"/>
  <c r="BF47" i="21" s="1"/>
  <c r="BF424" i="21" s="1"/>
  <c r="BG47" i="21" s="1"/>
  <c r="BG424" i="21" s="1"/>
  <c r="BH47" i="21" s="1"/>
  <c r="AD23" i="21"/>
  <c r="AD22" i="21" s="1"/>
  <c r="AD14" i="23" s="1"/>
  <c r="AD85" i="21"/>
  <c r="AB38" i="22"/>
  <c r="AC13" i="23"/>
  <c r="AE79" i="21"/>
  <c r="AE46" i="22" s="1"/>
  <c r="AC324" i="22"/>
  <c r="AE452" i="21"/>
  <c r="AF75" i="21" s="1"/>
  <c r="AF42" i="22" s="1"/>
  <c r="AB311" i="22"/>
  <c r="AE43" i="21"/>
  <c r="AE420" i="21" s="1"/>
  <c r="AF43" i="21" s="1"/>
  <c r="AF420" i="21" s="1"/>
  <c r="AG43" i="21" s="1"/>
  <c r="AG420" i="21" s="1"/>
  <c r="AH43" i="21" s="1"/>
  <c r="AH420" i="21" s="1"/>
  <c r="AI43" i="21" s="1"/>
  <c r="AI420" i="21" s="1"/>
  <c r="AJ43" i="21" s="1"/>
  <c r="AJ420" i="21" s="1"/>
  <c r="AK43" i="21" s="1"/>
  <c r="AK420" i="21" s="1"/>
  <c r="AL43" i="21" s="1"/>
  <c r="AL420" i="21" s="1"/>
  <c r="AM43" i="21" s="1"/>
  <c r="AM420" i="21" s="1"/>
  <c r="AN43" i="21" s="1"/>
  <c r="AN420" i="21" s="1"/>
  <c r="AO43" i="21" s="1"/>
  <c r="AO420" i="21" s="1"/>
  <c r="AP43" i="21" s="1"/>
  <c r="AP420" i="21" s="1"/>
  <c r="AQ43" i="21" s="1"/>
  <c r="AQ420" i="21" s="1"/>
  <c r="AR43" i="21" s="1"/>
  <c r="AR420" i="21" s="1"/>
  <c r="AS43" i="21" s="1"/>
  <c r="AS420" i="21" s="1"/>
  <c r="AT43" i="21" s="1"/>
  <c r="AT420" i="21" s="1"/>
  <c r="AU43" i="21" s="1"/>
  <c r="AU420" i="21" s="1"/>
  <c r="AV43" i="21" s="1"/>
  <c r="AV420" i="21" s="1"/>
  <c r="AW43" i="21" s="1"/>
  <c r="AW420" i="21" s="1"/>
  <c r="AX43" i="21" s="1"/>
  <c r="AX420" i="21" s="1"/>
  <c r="AY43" i="21" s="1"/>
  <c r="AY420" i="21" s="1"/>
  <c r="AZ43" i="21" s="1"/>
  <c r="AF36" i="21"/>
  <c r="AF413" i="21" s="1"/>
  <c r="AG36" i="21" s="1"/>
  <c r="AG413" i="21" s="1"/>
  <c r="AH36" i="21" s="1"/>
  <c r="AH413" i="21" s="1"/>
  <c r="AI36" i="21" s="1"/>
  <c r="AI413" i="21" s="1"/>
  <c r="AJ36" i="21" s="1"/>
  <c r="AJ413" i="21" s="1"/>
  <c r="AK36" i="21" s="1"/>
  <c r="AK413" i="21" s="1"/>
  <c r="AL36" i="21" s="1"/>
  <c r="AL413" i="21" s="1"/>
  <c r="AM36" i="21" s="1"/>
  <c r="AM413" i="21" s="1"/>
  <c r="AN36" i="21" s="1"/>
  <c r="AN413" i="21" s="1"/>
  <c r="AO36" i="21" s="1"/>
  <c r="AO413" i="21" s="1"/>
  <c r="AP36" i="21" s="1"/>
  <c r="AP413" i="21" s="1"/>
  <c r="AQ36" i="21" s="1"/>
  <c r="AQ413" i="21" s="1"/>
  <c r="AR36" i="21" s="1"/>
  <c r="AR413" i="21" s="1"/>
  <c r="AS36" i="21" s="1"/>
  <c r="AS413" i="21" s="1"/>
  <c r="AT36" i="21" s="1"/>
  <c r="AT413" i="21" s="1"/>
  <c r="AU36" i="21" s="1"/>
  <c r="AU413" i="21" s="1"/>
  <c r="AV36" i="21" s="1"/>
  <c r="AV413" i="21" s="1"/>
  <c r="AW36" i="21" s="1"/>
  <c r="AW413" i="21" s="1"/>
  <c r="AX36" i="21" s="1"/>
  <c r="AX413" i="21" s="1"/>
  <c r="AY36" i="21" s="1"/>
  <c r="AY413" i="21" s="1"/>
  <c r="AZ36" i="21" s="1"/>
  <c r="AZ413" i="21" s="1"/>
  <c r="BA36" i="21" s="1"/>
  <c r="BA413" i="21" s="1"/>
  <c r="BB36" i="21" s="1"/>
  <c r="BB413" i="21" s="1"/>
  <c r="BC36" i="21" s="1"/>
  <c r="BC413" i="21" s="1"/>
  <c r="BD36" i="21" s="1"/>
  <c r="BD413" i="21" s="1"/>
  <c r="BE36" i="21" s="1"/>
  <c r="BE413" i="21" s="1"/>
  <c r="BF36" i="21" s="1"/>
  <c r="BF413" i="21" s="1"/>
  <c r="BG36" i="21" s="1"/>
  <c r="BG413" i="21" s="1"/>
  <c r="BH36" i="21" s="1"/>
  <c r="BH413" i="21" s="1"/>
  <c r="BI36" i="21" s="1"/>
  <c r="BI413" i="21" s="1"/>
  <c r="BJ36" i="21" s="1"/>
  <c r="BJ413" i="21" s="1"/>
  <c r="BK36" i="21" s="1"/>
  <c r="BK413" i="21" s="1"/>
  <c r="BL36" i="21" s="1"/>
  <c r="BL413" i="21" s="1"/>
  <c r="BM36" i="21" s="1"/>
  <c r="BM413" i="21" s="1"/>
  <c r="AC323" i="22"/>
  <c r="AB27" i="23"/>
  <c r="AC50" i="22"/>
  <c r="AC289" i="22"/>
  <c r="AD454" i="21"/>
  <c r="AE42" i="22"/>
  <c r="AF54" i="21"/>
  <c r="AF431" i="21" s="1"/>
  <c r="AG54" i="21" s="1"/>
  <c r="AG431" i="21" s="1"/>
  <c r="AH54" i="21" s="1"/>
  <c r="AH431" i="21" s="1"/>
  <c r="AI54" i="21" s="1"/>
  <c r="AI431" i="21" s="1"/>
  <c r="AJ54" i="21" s="1"/>
  <c r="AJ431" i="21" s="1"/>
  <c r="AK54" i="21" s="1"/>
  <c r="AK431" i="21" s="1"/>
  <c r="AL54" i="21" s="1"/>
  <c r="AL431" i="21" s="1"/>
  <c r="AM54" i="21" s="1"/>
  <c r="AM431" i="21" s="1"/>
  <c r="AN54" i="21" s="1"/>
  <c r="AN431" i="21" s="1"/>
  <c r="AO54" i="21" s="1"/>
  <c r="AO431" i="21" s="1"/>
  <c r="AP54" i="21" s="1"/>
  <c r="AP431" i="21" s="1"/>
  <c r="AQ54" i="21" s="1"/>
  <c r="AQ431" i="21" s="1"/>
  <c r="AR54" i="21" s="1"/>
  <c r="AR431" i="21" s="1"/>
  <c r="AS54" i="21" s="1"/>
  <c r="AS431" i="21" s="1"/>
  <c r="AT54" i="21" s="1"/>
  <c r="AT431" i="21" s="1"/>
  <c r="AU54" i="21" s="1"/>
  <c r="AU431" i="21" s="1"/>
  <c r="AV54" i="21" s="1"/>
  <c r="AV431" i="21" s="1"/>
  <c r="AW54" i="21" s="1"/>
  <c r="AW431" i="21" s="1"/>
  <c r="AX54" i="21" s="1"/>
  <c r="AX431" i="21" s="1"/>
  <c r="AY54" i="21" s="1"/>
  <c r="AY431" i="21" s="1"/>
  <c r="AZ54" i="21" s="1"/>
  <c r="AZ431" i="21" s="1"/>
  <c r="BA54" i="21" s="1"/>
  <c r="BA431" i="21" s="1"/>
  <c r="BB54" i="21" s="1"/>
  <c r="BB431" i="21" s="1"/>
  <c r="BC54" i="21" s="1"/>
  <c r="BC431" i="21" s="1"/>
  <c r="BD54" i="21" s="1"/>
  <c r="BD431" i="21" s="1"/>
  <c r="BE54" i="21" s="1"/>
  <c r="BE431" i="21" s="1"/>
  <c r="BF54" i="21" s="1"/>
  <c r="BF431" i="21" s="1"/>
  <c r="AD50" i="21"/>
  <c r="AD427" i="21" s="1"/>
  <c r="AE50" i="21" s="1"/>
  <c r="AE427" i="21" s="1"/>
  <c r="AF50" i="21" s="1"/>
  <c r="AF427" i="21" s="1"/>
  <c r="AG50" i="21" s="1"/>
  <c r="AG427" i="21" s="1"/>
  <c r="AH50" i="21" s="1"/>
  <c r="AH427" i="21" s="1"/>
  <c r="AD411" i="21"/>
  <c r="AE34" i="21" s="1"/>
  <c r="AE411" i="21" s="1"/>
  <c r="AF34" i="21" s="1"/>
  <c r="AF411" i="21" s="1"/>
  <c r="AG34" i="21" s="1"/>
  <c r="AG411" i="21" s="1"/>
  <c r="AH34" i="21" s="1"/>
  <c r="AH411" i="21" s="1"/>
  <c r="AI34" i="21" s="1"/>
  <c r="AI411" i="21" s="1"/>
  <c r="AJ34" i="21" s="1"/>
  <c r="AJ411" i="21" s="1"/>
  <c r="AK34" i="21" s="1"/>
  <c r="AK411" i="21" s="1"/>
  <c r="AL34" i="21" s="1"/>
  <c r="AL411" i="21" s="1"/>
  <c r="AM34" i="21" s="1"/>
  <c r="AM411" i="21" s="1"/>
  <c r="AN34" i="21" s="1"/>
  <c r="AN411" i="21" s="1"/>
  <c r="AO34" i="21" s="1"/>
  <c r="AO411" i="21" s="1"/>
  <c r="AP34" i="21" s="1"/>
  <c r="AP411" i="21" s="1"/>
  <c r="AQ34" i="21" s="1"/>
  <c r="AQ411" i="21" s="1"/>
  <c r="AR34" i="21" s="1"/>
  <c r="AR411" i="21" s="1"/>
  <c r="AS34" i="21" s="1"/>
  <c r="AS411" i="21" s="1"/>
  <c r="AT34" i="21" s="1"/>
  <c r="AT411" i="21" s="1"/>
  <c r="AU34" i="21" s="1"/>
  <c r="AU411" i="21" s="1"/>
  <c r="AV34" i="21" s="1"/>
  <c r="AV411" i="21" s="1"/>
  <c r="AW34" i="21" s="1"/>
  <c r="AW411" i="21" s="1"/>
  <c r="AX34" i="21" s="1"/>
  <c r="AX411" i="21" s="1"/>
  <c r="AY34" i="21" s="1"/>
  <c r="AY411" i="21" s="1"/>
  <c r="AD453" i="21"/>
  <c r="AC295" i="22"/>
  <c r="AE432" i="21"/>
  <c r="AF55" i="21" s="1"/>
  <c r="AF432" i="21" s="1"/>
  <c r="AG55" i="21" s="1"/>
  <c r="AG432" i="21" s="1"/>
  <c r="AH55" i="21" s="1"/>
  <c r="AH432" i="21" s="1"/>
  <c r="AI55" i="21" s="1"/>
  <c r="AI432" i="21" s="1"/>
  <c r="AJ55" i="21" s="1"/>
  <c r="AJ432" i="21" s="1"/>
  <c r="AK55" i="21" s="1"/>
  <c r="AK432" i="21" s="1"/>
  <c r="AL55" i="21" s="1"/>
  <c r="AL432" i="21" s="1"/>
  <c r="AM55" i="21" s="1"/>
  <c r="AM432" i="21" s="1"/>
  <c r="AN55" i="21" s="1"/>
  <c r="AN432" i="21" s="1"/>
  <c r="AO55" i="21" s="1"/>
  <c r="AO432" i="21" s="1"/>
  <c r="AP55" i="21" s="1"/>
  <c r="AP432" i="21" s="1"/>
  <c r="AQ55" i="21" s="1"/>
  <c r="AQ432" i="21" s="1"/>
  <c r="AR55" i="21" s="1"/>
  <c r="AR432" i="21" s="1"/>
  <c r="AS55" i="21" s="1"/>
  <c r="AS432" i="21" s="1"/>
  <c r="AT55" i="21" s="1"/>
  <c r="AT432" i="21" s="1"/>
  <c r="AU55" i="21" s="1"/>
  <c r="AU432" i="21" s="1"/>
  <c r="AV55" i="21" s="1"/>
  <c r="AV432" i="21" s="1"/>
  <c r="AW55" i="21" s="1"/>
  <c r="AW432" i="21" s="1"/>
  <c r="AX55" i="21" s="1"/>
  <c r="AX432" i="21" s="1"/>
  <c r="AY55" i="21" s="1"/>
  <c r="AY432" i="21" s="1"/>
  <c r="AZ55" i="21" s="1"/>
  <c r="AZ432" i="21" s="1"/>
  <c r="AC426" i="21"/>
  <c r="AC297" i="22" s="1"/>
  <c r="AD412" i="21"/>
  <c r="AE35" i="21" s="1"/>
  <c r="AE412" i="21" s="1"/>
  <c r="AF35" i="21" s="1"/>
  <c r="AF412" i="21" s="1"/>
  <c r="AG35" i="21" s="1"/>
  <c r="AG412" i="21" s="1"/>
  <c r="AH35" i="21" s="1"/>
  <c r="AH412" i="21" s="1"/>
  <c r="AI35" i="21" s="1"/>
  <c r="AI412" i="21" s="1"/>
  <c r="AJ35" i="21" s="1"/>
  <c r="AJ412" i="21" s="1"/>
  <c r="AK35" i="21" s="1"/>
  <c r="AK412" i="21" s="1"/>
  <c r="AL35" i="21" s="1"/>
  <c r="AL412" i="21" s="1"/>
  <c r="AM35" i="21" s="1"/>
  <c r="AM412" i="21" s="1"/>
  <c r="AN35" i="21" s="1"/>
  <c r="AN412" i="21" s="1"/>
  <c r="AO35" i="21" s="1"/>
  <c r="AO412" i="21" s="1"/>
  <c r="AP35" i="21" s="1"/>
  <c r="AP412" i="21" s="1"/>
  <c r="AQ35" i="21" s="1"/>
  <c r="AQ412" i="21" s="1"/>
  <c r="AR35" i="21" s="1"/>
  <c r="AR412" i="21" s="1"/>
  <c r="AS35" i="21" s="1"/>
  <c r="AS412" i="21" s="1"/>
  <c r="AT35" i="21" s="1"/>
  <c r="AT412" i="21" s="1"/>
  <c r="AU35" i="21" s="1"/>
  <c r="AU412" i="21" s="1"/>
  <c r="AV35" i="21" s="1"/>
  <c r="AV412" i="21" s="1"/>
  <c r="AW35" i="21" s="1"/>
  <c r="AW412" i="21" s="1"/>
  <c r="AX35" i="21" s="1"/>
  <c r="AX412" i="21" s="1"/>
  <c r="AY35" i="21" s="1"/>
  <c r="AY412" i="21" s="1"/>
  <c r="AD313" i="22"/>
  <c r="AB293" i="22"/>
  <c r="AC39" i="22"/>
  <c r="AC200" i="23"/>
  <c r="AE405" i="21"/>
  <c r="AF28" i="21" s="1"/>
  <c r="AF405" i="21" s="1"/>
  <c r="AG28" i="21" s="1"/>
  <c r="AG405" i="21" s="1"/>
  <c r="AH28" i="21" s="1"/>
  <c r="AH405" i="21" s="1"/>
  <c r="AI28" i="21" s="1"/>
  <c r="AI405" i="21" s="1"/>
  <c r="AJ28" i="21" s="1"/>
  <c r="AJ405" i="21" s="1"/>
  <c r="AK28" i="21" s="1"/>
  <c r="AK405" i="21" s="1"/>
  <c r="AL28" i="21" s="1"/>
  <c r="AL405" i="21" s="1"/>
  <c r="AM28" i="21" s="1"/>
  <c r="AM405" i="21" s="1"/>
  <c r="AN28" i="21" s="1"/>
  <c r="AN405" i="21" s="1"/>
  <c r="AO28" i="21" s="1"/>
  <c r="AO405" i="21" s="1"/>
  <c r="AP28" i="21" s="1"/>
  <c r="AP405" i="21" s="1"/>
  <c r="AQ28" i="21" s="1"/>
  <c r="AQ405" i="21" s="1"/>
  <c r="AR28" i="21" s="1"/>
  <c r="AR405" i="21" s="1"/>
  <c r="AS28" i="21" s="1"/>
  <c r="AS405" i="21" s="1"/>
  <c r="AT28" i="21" s="1"/>
  <c r="AT405" i="21" s="1"/>
  <c r="AU28" i="21" s="1"/>
  <c r="AU405" i="21" s="1"/>
  <c r="AV28" i="21" s="1"/>
  <c r="AV405" i="21" s="1"/>
  <c r="AW28" i="21" s="1"/>
  <c r="AW405" i="21" s="1"/>
  <c r="AX28" i="21" s="1"/>
  <c r="AX405" i="21" s="1"/>
  <c r="AY28" i="21" s="1"/>
  <c r="AY405" i="21" s="1"/>
  <c r="AZ28" i="21" s="1"/>
  <c r="AZ405" i="21" s="1"/>
  <c r="BA28" i="21" s="1"/>
  <c r="BA405" i="21" s="1"/>
  <c r="BB28" i="21" s="1"/>
  <c r="BB405" i="21" s="1"/>
  <c r="BC28" i="21" s="1"/>
  <c r="BC405" i="21" s="1"/>
  <c r="BD28" i="21" s="1"/>
  <c r="BD405" i="21" s="1"/>
  <c r="BE28" i="21" s="1"/>
  <c r="BE405" i="21" s="1"/>
  <c r="BF28" i="21" s="1"/>
  <c r="BF405" i="21" s="1"/>
  <c r="BG28" i="21" s="1"/>
  <c r="BG405" i="21" s="1"/>
  <c r="BH28" i="21" s="1"/>
  <c r="BH405" i="21" s="1"/>
  <c r="BI28" i="21" s="1"/>
  <c r="BI405" i="21" s="1"/>
  <c r="BJ28" i="21" s="1"/>
  <c r="BJ405" i="21" s="1"/>
  <c r="BK28" i="21" s="1"/>
  <c r="AD419" i="21"/>
  <c r="AE42" i="21" s="1"/>
  <c r="AE419" i="21" s="1"/>
  <c r="AF42" i="21" s="1"/>
  <c r="AF419" i="21" s="1"/>
  <c r="AG42" i="21" s="1"/>
  <c r="AG419" i="21" s="1"/>
  <c r="AH42" i="21" s="1"/>
  <c r="AH419" i="21" s="1"/>
  <c r="AI42" i="21" s="1"/>
  <c r="AI419" i="21" s="1"/>
  <c r="AJ42" i="21" s="1"/>
  <c r="AJ419" i="21" s="1"/>
  <c r="AK42" i="21" s="1"/>
  <c r="AK419" i="21" s="1"/>
  <c r="AL42" i="21" s="1"/>
  <c r="AL419" i="21" s="1"/>
  <c r="AM42" i="21" s="1"/>
  <c r="AM419" i="21" s="1"/>
  <c r="AN42" i="21" s="1"/>
  <c r="AN419" i="21" s="1"/>
  <c r="AO42" i="21" s="1"/>
  <c r="AO419" i="21" s="1"/>
  <c r="AP42" i="21" s="1"/>
  <c r="AP419" i="21" s="1"/>
  <c r="AQ42" i="21" s="1"/>
  <c r="AQ419" i="21" s="1"/>
  <c r="AR42" i="21" s="1"/>
  <c r="AR419" i="21" s="1"/>
  <c r="AS42" i="21" s="1"/>
  <c r="AS419" i="21" s="1"/>
  <c r="AT42" i="21" s="1"/>
  <c r="AT419" i="21" s="1"/>
  <c r="AU42" i="21" s="1"/>
  <c r="AU419" i="21" s="1"/>
  <c r="AV42" i="21" s="1"/>
  <c r="AV419" i="21" s="1"/>
  <c r="AW42" i="21" s="1"/>
  <c r="AW419" i="21" s="1"/>
  <c r="AX42" i="21" s="1"/>
  <c r="AX419" i="21" s="1"/>
  <c r="AY42" i="21" s="1"/>
  <c r="AY419" i="21" s="1"/>
  <c r="AE408" i="21"/>
  <c r="AF31" i="21" s="1"/>
  <c r="AF408" i="21" s="1"/>
  <c r="AG31" i="21" s="1"/>
  <c r="AG408" i="21" s="1"/>
  <c r="AH31" i="21" s="1"/>
  <c r="AH408" i="21" s="1"/>
  <c r="AI31" i="21" s="1"/>
  <c r="AI408" i="21" s="1"/>
  <c r="AJ31" i="21" s="1"/>
  <c r="AJ408" i="21" s="1"/>
  <c r="AK31" i="21" s="1"/>
  <c r="AK408" i="21" s="1"/>
  <c r="AL31" i="21" s="1"/>
  <c r="AL408" i="21" s="1"/>
  <c r="AM31" i="21" s="1"/>
  <c r="AM408" i="21" s="1"/>
  <c r="AN31" i="21" s="1"/>
  <c r="AN408" i="21" s="1"/>
  <c r="AE51" i="21"/>
  <c r="AE428" i="21" s="1"/>
  <c r="AF51" i="21" s="1"/>
  <c r="AF428" i="21" s="1"/>
  <c r="AG51" i="21" s="1"/>
  <c r="AG428" i="21" s="1"/>
  <c r="AH51" i="21" s="1"/>
  <c r="AH428" i="21" s="1"/>
  <c r="AI51" i="21" s="1"/>
  <c r="AI428" i="21" s="1"/>
  <c r="AJ51" i="21" s="1"/>
  <c r="AJ428" i="21" s="1"/>
  <c r="AK51" i="21" s="1"/>
  <c r="AK428" i="21" s="1"/>
  <c r="AL51" i="21" s="1"/>
  <c r="AL428" i="21" s="1"/>
  <c r="AM51" i="21" s="1"/>
  <c r="AM428" i="21" s="1"/>
  <c r="AN51" i="21" s="1"/>
  <c r="AN428" i="21" s="1"/>
  <c r="AO51" i="21" s="1"/>
  <c r="AO428" i="21" s="1"/>
  <c r="AP51" i="21" s="1"/>
  <c r="AP428" i="21" s="1"/>
  <c r="AQ51" i="21" s="1"/>
  <c r="AQ428" i="21" s="1"/>
  <c r="AR51" i="21" s="1"/>
  <c r="AR428" i="21" s="1"/>
  <c r="AS51" i="21" s="1"/>
  <c r="AS428" i="21" s="1"/>
  <c r="AT51" i="21" s="1"/>
  <c r="AT428" i="21" s="1"/>
  <c r="AU51" i="21" s="1"/>
  <c r="AU428" i="21" s="1"/>
  <c r="AV51" i="21" s="1"/>
  <c r="AV428" i="21" s="1"/>
  <c r="AW51" i="21" s="1"/>
  <c r="AW428" i="21" s="1"/>
  <c r="AX51" i="21" s="1"/>
  <c r="AX428" i="21" s="1"/>
  <c r="AY51" i="21" s="1"/>
  <c r="AY428" i="21" s="1"/>
  <c r="AZ51" i="21" s="1"/>
  <c r="AE20" i="21"/>
  <c r="AE397" i="21" s="1"/>
  <c r="AE291" i="22" s="1"/>
  <c r="AD25" i="22"/>
  <c r="AD17" i="23"/>
  <c r="AE56" i="21"/>
  <c r="AE433" i="21" s="1"/>
  <c r="AF56" i="21" s="1"/>
  <c r="AF433" i="21" s="1"/>
  <c r="AG56" i="21" s="1"/>
  <c r="AG433" i="21" s="1"/>
  <c r="AH56" i="21" s="1"/>
  <c r="AH433" i="21" s="1"/>
  <c r="AI56" i="21" s="1"/>
  <c r="AI433" i="21" s="1"/>
  <c r="AJ56" i="21" s="1"/>
  <c r="AJ433" i="21" s="1"/>
  <c r="AK56" i="21" s="1"/>
  <c r="AK433" i="21" s="1"/>
  <c r="AL56" i="21" s="1"/>
  <c r="AL433" i="21" s="1"/>
  <c r="AM56" i="21" s="1"/>
  <c r="AM433" i="21" s="1"/>
  <c r="AN56" i="21" s="1"/>
  <c r="AN433" i="21" s="1"/>
  <c r="AO56" i="21" s="1"/>
  <c r="AO433" i="21" s="1"/>
  <c r="AP56" i="21" s="1"/>
  <c r="AP433" i="21" s="1"/>
  <c r="AQ56" i="21" s="1"/>
  <c r="AQ433" i="21" s="1"/>
  <c r="AR56" i="21" s="1"/>
  <c r="AR433" i="21" s="1"/>
  <c r="AS56" i="21" s="1"/>
  <c r="AS433" i="21" s="1"/>
  <c r="AT56" i="21" s="1"/>
  <c r="AT433" i="21" s="1"/>
  <c r="AU56" i="21" s="1"/>
  <c r="AU433" i="21" s="1"/>
  <c r="AV56" i="21" s="1"/>
  <c r="AV433" i="21" s="1"/>
  <c r="AW56" i="21" s="1"/>
  <c r="AW433" i="21" s="1"/>
  <c r="AX56" i="21" s="1"/>
  <c r="AX433" i="21" s="1"/>
  <c r="AY56" i="21" s="1"/>
  <c r="AY433" i="21" s="1"/>
  <c r="AE33" i="21"/>
  <c r="AE410" i="21" s="1"/>
  <c r="AF33" i="21" s="1"/>
  <c r="AF410" i="21" s="1"/>
  <c r="AG33" i="21" s="1"/>
  <c r="AG410" i="21" s="1"/>
  <c r="AH33" i="21" s="1"/>
  <c r="AH410" i="21" s="1"/>
  <c r="AI33" i="21" s="1"/>
  <c r="AI410" i="21" s="1"/>
  <c r="AJ33" i="21" s="1"/>
  <c r="AJ410" i="21" s="1"/>
  <c r="AK33" i="21" s="1"/>
  <c r="AK410" i="21" s="1"/>
  <c r="AL33" i="21" s="1"/>
  <c r="AL410" i="21" s="1"/>
  <c r="AM33" i="21" s="1"/>
  <c r="AM410" i="21" s="1"/>
  <c r="AN33" i="21" s="1"/>
  <c r="AN410" i="21" s="1"/>
  <c r="AO33" i="21" s="1"/>
  <c r="AO410" i="21" s="1"/>
  <c r="AP33" i="21" s="1"/>
  <c r="AP410" i="21" s="1"/>
  <c r="AQ33" i="21" s="1"/>
  <c r="AQ410" i="21" s="1"/>
  <c r="AR33" i="21" s="1"/>
  <c r="AR410" i="21" s="1"/>
  <c r="AS33" i="21" s="1"/>
  <c r="AS410" i="21" s="1"/>
  <c r="AT33" i="21" s="1"/>
  <c r="AT410" i="21" s="1"/>
  <c r="AU33" i="21" s="1"/>
  <c r="AU410" i="21" s="1"/>
  <c r="AV33" i="21" s="1"/>
  <c r="AV410" i="21" s="1"/>
  <c r="AW33" i="21" s="1"/>
  <c r="AW410" i="21" s="1"/>
  <c r="AX33" i="21" s="1"/>
  <c r="AX410" i="21" s="1"/>
  <c r="AY33" i="21" s="1"/>
  <c r="AY410" i="21" s="1"/>
  <c r="AD72" i="21"/>
  <c r="AD449" i="21" s="1"/>
  <c r="AE72" i="21" s="1"/>
  <c r="AE39" i="22" s="1"/>
  <c r="AD299" i="22"/>
  <c r="AE57" i="21"/>
  <c r="AE434" i="21" s="1"/>
  <c r="AF57" i="21" s="1"/>
  <c r="AF434" i="21" s="1"/>
  <c r="AG57" i="21" s="1"/>
  <c r="AG434" i="21" s="1"/>
  <c r="AH57" i="21" s="1"/>
  <c r="AH434" i="21" s="1"/>
  <c r="AI57" i="21" s="1"/>
  <c r="AI434" i="21" s="1"/>
  <c r="AJ57" i="21" s="1"/>
  <c r="AJ434" i="21" s="1"/>
  <c r="AK57" i="21" s="1"/>
  <c r="AK434" i="21" s="1"/>
  <c r="AL57" i="21" s="1"/>
  <c r="AL434" i="21" s="1"/>
  <c r="AM57" i="21" s="1"/>
  <c r="AM434" i="21" s="1"/>
  <c r="AN57" i="21" s="1"/>
  <c r="AN434" i="21" s="1"/>
  <c r="AO57" i="21" s="1"/>
  <c r="AO434" i="21" s="1"/>
  <c r="AP57" i="21" s="1"/>
  <c r="AP434" i="21" s="1"/>
  <c r="AQ57" i="21" s="1"/>
  <c r="AQ434" i="21" s="1"/>
  <c r="AR57" i="21" s="1"/>
  <c r="AR434" i="21" s="1"/>
  <c r="AS57" i="21" s="1"/>
  <c r="AS434" i="21" s="1"/>
  <c r="AT57" i="21" s="1"/>
  <c r="AT434" i="21" s="1"/>
  <c r="AU57" i="21" s="1"/>
  <c r="AU434" i="21" s="1"/>
  <c r="AV57" i="21" s="1"/>
  <c r="AV434" i="21" s="1"/>
  <c r="AW57" i="21" s="1"/>
  <c r="AW434" i="21" s="1"/>
  <c r="AX57" i="21" s="1"/>
  <c r="AX434" i="21" s="1"/>
  <c r="AY57" i="21" s="1"/>
  <c r="AY434" i="21" s="1"/>
  <c r="AD41" i="22"/>
  <c r="AE78" i="21"/>
  <c r="AE455" i="21" s="1"/>
  <c r="AE316" i="22" s="1"/>
  <c r="AT417" i="21"/>
  <c r="AU40" i="21" s="1"/>
  <c r="AU417" i="21" s="1"/>
  <c r="AV40" i="21" s="1"/>
  <c r="AV417" i="21" s="1"/>
  <c r="AW40" i="21" s="1"/>
  <c r="AW417" i="21" s="1"/>
  <c r="AX40" i="21" s="1"/>
  <c r="AX417" i="21" s="1"/>
  <c r="AY40" i="21" s="1"/>
  <c r="AY417" i="21" s="1"/>
  <c r="AZ40" i="21" s="1"/>
  <c r="AZ417" i="21" s="1"/>
  <c r="BA40" i="21" s="1"/>
  <c r="BA417" i="21" s="1"/>
  <c r="AD83" i="21" l="1"/>
  <c r="AD50" i="22" s="1"/>
  <c r="AD289" i="22"/>
  <c r="AF452" i="21"/>
  <c r="AF313" i="22" s="1"/>
  <c r="AQ155" i="3"/>
  <c r="AE313" i="22"/>
  <c r="AE74" i="21"/>
  <c r="AE41" i="22" s="1"/>
  <c r="AD312" i="22"/>
  <c r="AD49" i="21"/>
  <c r="AD26" i="22" s="1"/>
  <c r="AF20" i="21"/>
  <c r="AF397" i="21" s="1"/>
  <c r="AF291" i="22" s="1"/>
  <c r="AD22" i="22"/>
  <c r="AE449" i="21"/>
  <c r="AE310" i="22" s="1"/>
  <c r="AC294" i="22"/>
  <c r="AC199" i="23"/>
  <c r="AD290" i="22"/>
  <c r="AC71" i="21"/>
  <c r="AB309" i="22"/>
  <c r="AC293" i="22"/>
  <c r="AC198" i="23"/>
  <c r="AC448" i="21"/>
  <c r="AD73" i="21"/>
  <c r="AD450" i="21" s="1"/>
  <c r="AC311" i="22"/>
  <c r="AE45" i="22"/>
  <c r="AF18" i="21"/>
  <c r="AF395" i="21" s="1"/>
  <c r="AG18" i="21" s="1"/>
  <c r="AC40" i="22"/>
  <c r="AE456" i="21"/>
  <c r="AE61" i="21"/>
  <c r="AE438" i="21" s="1"/>
  <c r="AE80" i="21"/>
  <c r="AD17" i="22"/>
  <c r="AC197" i="23"/>
  <c r="AE49" i="21"/>
  <c r="AD310" i="22"/>
  <c r="AE18" i="22"/>
  <c r="AD394" i="21"/>
  <c r="AD393" i="21" s="1"/>
  <c r="AD426" i="21"/>
  <c r="AC202" i="23"/>
  <c r="AE20" i="22"/>
  <c r="AF461" i="21"/>
  <c r="AF51" i="22"/>
  <c r="AE416" i="21"/>
  <c r="AO31" i="21"/>
  <c r="AH426" i="21"/>
  <c r="AI50" i="21"/>
  <c r="AH49" i="21"/>
  <c r="AG49" i="21"/>
  <c r="AG426" i="21"/>
  <c r="AF49" i="21"/>
  <c r="AD16" i="22"/>
  <c r="AD463" i="21"/>
  <c r="AD53" i="22"/>
  <c r="AD16" i="23"/>
  <c r="AD24" i="22"/>
  <c r="AD462" i="21"/>
  <c r="AD52" i="22"/>
  <c r="AE19" i="22"/>
  <c r="AE396" i="21"/>
  <c r="AE44" i="21"/>
  <c r="AE421" i="21" s="1"/>
  <c r="AF44" i="21" s="1"/>
  <c r="AF421" i="21" s="1"/>
  <c r="AG44" i="21" s="1"/>
  <c r="AG421" i="21" s="1"/>
  <c r="AH44" i="21" s="1"/>
  <c r="AH421" i="21" s="1"/>
  <c r="AI44" i="21" s="1"/>
  <c r="AI421" i="21" s="1"/>
  <c r="AJ44" i="21" s="1"/>
  <c r="AJ421" i="21" s="1"/>
  <c r="AK44" i="21" s="1"/>
  <c r="AK421" i="21" s="1"/>
  <c r="AL44" i="21" s="1"/>
  <c r="AL421" i="21" s="1"/>
  <c r="AM44" i="21" s="1"/>
  <c r="AM421" i="21" s="1"/>
  <c r="AN44" i="21" s="1"/>
  <c r="AN421" i="21" s="1"/>
  <c r="AO44" i="21" s="1"/>
  <c r="AO421" i="21" s="1"/>
  <c r="AP44" i="21" s="1"/>
  <c r="AP421" i="21" s="1"/>
  <c r="AQ44" i="21" s="1"/>
  <c r="AQ421" i="21" s="1"/>
  <c r="AR44" i="21" s="1"/>
  <c r="AR421" i="21" s="1"/>
  <c r="AS44" i="21" s="1"/>
  <c r="AS421" i="21" s="1"/>
  <c r="AT44" i="21" s="1"/>
  <c r="AT421" i="21" s="1"/>
  <c r="AU44" i="21" s="1"/>
  <c r="AU421" i="21" s="1"/>
  <c r="AV44" i="21" s="1"/>
  <c r="AV421" i="21" s="1"/>
  <c r="AW44" i="21" s="1"/>
  <c r="AW421" i="21" s="1"/>
  <c r="AX44" i="21" s="1"/>
  <c r="AX421" i="21" s="1"/>
  <c r="AY44" i="21" s="1"/>
  <c r="AY421" i="21" s="1"/>
  <c r="AZ44" i="21" s="1"/>
  <c r="AD415" i="21"/>
  <c r="AE426" i="21"/>
  <c r="AD315" i="22"/>
  <c r="AE77" i="21"/>
  <c r="AD400" i="21"/>
  <c r="AE24" i="21"/>
  <c r="AF426" i="21"/>
  <c r="AE32" i="21"/>
  <c r="AD407" i="21"/>
  <c r="AD314" i="22"/>
  <c r="AE76" i="21"/>
  <c r="AF78" i="21"/>
  <c r="AD23" i="22"/>
  <c r="AD15" i="23"/>
  <c r="AD39" i="22"/>
  <c r="BG54" i="21"/>
  <c r="AZ42" i="21"/>
  <c r="AZ57" i="21"/>
  <c r="AZ35" i="21"/>
  <c r="AZ33" i="21"/>
  <c r="AZ420" i="21"/>
  <c r="BN36" i="21"/>
  <c r="BF423" i="21"/>
  <c r="AZ402" i="21"/>
  <c r="BC404" i="21"/>
  <c r="AZ428" i="21"/>
  <c r="BB40" i="21"/>
  <c r="AZ34" i="21"/>
  <c r="BE45" i="21"/>
  <c r="BK405" i="21"/>
  <c r="AZ56" i="21"/>
  <c r="BH424" i="21"/>
  <c r="BA55" i="21"/>
  <c r="AZ429" i="21"/>
  <c r="AD29" i="23" l="1"/>
  <c r="AG20" i="21"/>
  <c r="AG397" i="21" s="1"/>
  <c r="AE451" i="21"/>
  <c r="AE312" i="22" s="1"/>
  <c r="AF20" i="22"/>
  <c r="AD18" i="23"/>
  <c r="AD71" i="21"/>
  <c r="AD38" i="22" s="1"/>
  <c r="AG75" i="21"/>
  <c r="AR155" i="3"/>
  <c r="AE17" i="21"/>
  <c r="AE394" i="21" s="1"/>
  <c r="AE20" i="23"/>
  <c r="AD288" i="22"/>
  <c r="AF72" i="21"/>
  <c r="AF39" i="22" s="1"/>
  <c r="AF289" i="22"/>
  <c r="AG20" i="22"/>
  <c r="AD40" i="22"/>
  <c r="AC38" i="22"/>
  <c r="AC27" i="23"/>
  <c r="AD297" i="22"/>
  <c r="AD202" i="23"/>
  <c r="AE28" i="22"/>
  <c r="AE47" i="22"/>
  <c r="AE457" i="21"/>
  <c r="AF18" i="22"/>
  <c r="AG84" i="21"/>
  <c r="AF322" i="22"/>
  <c r="AG18" i="22"/>
  <c r="AG395" i="21"/>
  <c r="AE26" i="22"/>
  <c r="AE18" i="23"/>
  <c r="AC211" i="23"/>
  <c r="AC309" i="22"/>
  <c r="AF79" i="21"/>
  <c r="AE317" i="22"/>
  <c r="AF202" i="23"/>
  <c r="AF297" i="22"/>
  <c r="AE297" i="22"/>
  <c r="AE202" i="23"/>
  <c r="AD311" i="22"/>
  <c r="AE73" i="21"/>
  <c r="AD448" i="21"/>
  <c r="AO408" i="21"/>
  <c r="AF455" i="21"/>
  <c r="AF45" i="22"/>
  <c r="AE401" i="21"/>
  <c r="AE23" i="21"/>
  <c r="AD201" i="23"/>
  <c r="AD296" i="22"/>
  <c r="AF74" i="21"/>
  <c r="AH26" i="22"/>
  <c r="AH18" i="23"/>
  <c r="AH20" i="21"/>
  <c r="AG291" i="22"/>
  <c r="AE43" i="22"/>
  <c r="AE453" i="21"/>
  <c r="AE454" i="21"/>
  <c r="AE44" i="22"/>
  <c r="AF18" i="23"/>
  <c r="AF26" i="22"/>
  <c r="AE299" i="22"/>
  <c r="AE204" i="23"/>
  <c r="AF61" i="21"/>
  <c r="AD295" i="22"/>
  <c r="AD200" i="23"/>
  <c r="AF39" i="21"/>
  <c r="AE415" i="21"/>
  <c r="AE409" i="21"/>
  <c r="AE30" i="21"/>
  <c r="AG297" i="22"/>
  <c r="AG202" i="23"/>
  <c r="AE38" i="21"/>
  <c r="AG18" i="23"/>
  <c r="AG26" i="22"/>
  <c r="AI49" i="21"/>
  <c r="AI427" i="21"/>
  <c r="AD199" i="23"/>
  <c r="AD294" i="22"/>
  <c r="AD399" i="21"/>
  <c r="AE290" i="22"/>
  <c r="AF19" i="21"/>
  <c r="AD197" i="23"/>
  <c r="AD287" i="22"/>
  <c r="AD323" i="22"/>
  <c r="AE85" i="21"/>
  <c r="AD324" i="22"/>
  <c r="AE86" i="21"/>
  <c r="AH297" i="22"/>
  <c r="AH202" i="23"/>
  <c r="BG431" i="21"/>
  <c r="BH54" i="21" s="1"/>
  <c r="BH431" i="21" s="1"/>
  <c r="BI54" i="21" s="1"/>
  <c r="BI431" i="21" s="1"/>
  <c r="BJ54" i="21" s="1"/>
  <c r="BG46" i="21"/>
  <c r="BG423" i="21" s="1"/>
  <c r="BH46" i="21" s="1"/>
  <c r="BH423" i="21" s="1"/>
  <c r="BI46" i="21" s="1"/>
  <c r="BI423" i="21" s="1"/>
  <c r="BD27" i="21"/>
  <c r="BD404" i="21" s="1"/>
  <c r="BE27" i="21" s="1"/>
  <c r="BE404" i="21" s="1"/>
  <c r="BF27" i="21" s="1"/>
  <c r="BF404" i="21" s="1"/>
  <c r="BA51" i="21"/>
  <c r="BA428" i="21" s="1"/>
  <c r="BB51" i="21" s="1"/>
  <c r="BB428" i="21" s="1"/>
  <c r="BC51" i="21" s="1"/>
  <c r="BC428" i="21" s="1"/>
  <c r="AZ412" i="21"/>
  <c r="BA35" i="21" s="1"/>
  <c r="BA412" i="21" s="1"/>
  <c r="BB35" i="21" s="1"/>
  <c r="BB412" i="21" s="1"/>
  <c r="BC35" i="21" s="1"/>
  <c r="BE422" i="21"/>
  <c r="BF45" i="21" s="1"/>
  <c r="BF422" i="21" s="1"/>
  <c r="BG45" i="21" s="1"/>
  <c r="BG422" i="21" s="1"/>
  <c r="BH45" i="21" s="1"/>
  <c r="AZ433" i="21"/>
  <c r="BA56" i="21" s="1"/>
  <c r="BA433" i="21" s="1"/>
  <c r="BB56" i="21" s="1"/>
  <c r="BB433" i="21" s="1"/>
  <c r="BC56" i="21" s="1"/>
  <c r="AZ419" i="21"/>
  <c r="BA42" i="21" s="1"/>
  <c r="BA419" i="21" s="1"/>
  <c r="BB42" i="21" s="1"/>
  <c r="BB419" i="21" s="1"/>
  <c r="BC42" i="21" s="1"/>
  <c r="BL28" i="21"/>
  <c r="BL405" i="21" s="1"/>
  <c r="BM28" i="21" s="1"/>
  <c r="BM405" i="21" s="1"/>
  <c r="BN28" i="21" s="1"/>
  <c r="BN405" i="21" s="1"/>
  <c r="AZ410" i="21"/>
  <c r="BA33" i="21" s="1"/>
  <c r="BA410" i="21" s="1"/>
  <c r="BB33" i="21" s="1"/>
  <c r="BB410" i="21" s="1"/>
  <c r="BC33" i="21" s="1"/>
  <c r="AZ421" i="21"/>
  <c r="BA44" i="21" s="1"/>
  <c r="BA421" i="21" s="1"/>
  <c r="BB44" i="21" s="1"/>
  <c r="BB421" i="21" s="1"/>
  <c r="BC44" i="21" s="1"/>
  <c r="AZ434" i="21"/>
  <c r="BA57" i="21" s="1"/>
  <c r="BA434" i="21" s="1"/>
  <c r="BB57" i="21" s="1"/>
  <c r="BB434" i="21" s="1"/>
  <c r="BC57" i="21" s="1"/>
  <c r="BN413" i="21"/>
  <c r="BO36" i="21" s="1"/>
  <c r="BO413" i="21" s="1"/>
  <c r="BP36" i="21" s="1"/>
  <c r="BI47" i="21"/>
  <c r="BI424" i="21" s="1"/>
  <c r="BJ47" i="21" s="1"/>
  <c r="BJ424" i="21" s="1"/>
  <c r="BK47" i="21" s="1"/>
  <c r="BK424" i="21" s="1"/>
  <c r="BA43" i="21"/>
  <c r="BA420" i="21" s="1"/>
  <c r="BB43" i="21" s="1"/>
  <c r="BB420" i="21" s="1"/>
  <c r="BC43" i="21" s="1"/>
  <c r="BC420" i="21" s="1"/>
  <c r="BA52" i="21"/>
  <c r="BA429" i="21" s="1"/>
  <c r="BB52" i="21" s="1"/>
  <c r="BB429" i="21" s="1"/>
  <c r="BC52" i="21" s="1"/>
  <c r="BC429" i="21" s="1"/>
  <c r="BA432" i="21"/>
  <c r="BB55" i="21" s="1"/>
  <c r="BB432" i="21" s="1"/>
  <c r="BC55" i="21" s="1"/>
  <c r="BC432" i="21" s="1"/>
  <c r="BD55" i="21" s="1"/>
  <c r="BB417" i="21"/>
  <c r="BC40" i="21" s="1"/>
  <c r="BC417" i="21" s="1"/>
  <c r="BD40" i="21" s="1"/>
  <c r="BD417" i="21" s="1"/>
  <c r="BE40" i="21" s="1"/>
  <c r="BA25" i="21"/>
  <c r="BA402" i="21" s="1"/>
  <c r="BB25" i="21" s="1"/>
  <c r="BB402" i="21" s="1"/>
  <c r="BC25" i="21" s="1"/>
  <c r="BC402" i="21" s="1"/>
  <c r="AZ411" i="21"/>
  <c r="BA34" i="21" s="1"/>
  <c r="BA411" i="21" s="1"/>
  <c r="BB34" i="21" s="1"/>
  <c r="BB411" i="21" s="1"/>
  <c r="BC34" i="21" s="1"/>
  <c r="AD27" i="23" l="1"/>
  <c r="AS155" i="3"/>
  <c r="AT155" i="3" s="1"/>
  <c r="AU155" i="3" s="1"/>
  <c r="AV155" i="3" s="1"/>
  <c r="AW155" i="3" s="1"/>
  <c r="AX155" i="3" s="1"/>
  <c r="AG42" i="22"/>
  <c r="AG452" i="21"/>
  <c r="AE16" i="21"/>
  <c r="AE16" i="22" s="1"/>
  <c r="AE17" i="22"/>
  <c r="AF449" i="21"/>
  <c r="AF310" i="22" s="1"/>
  <c r="AG461" i="21"/>
  <c r="AG51" i="22"/>
  <c r="AE318" i="22"/>
  <c r="AF80" i="21"/>
  <c r="AF456" i="21"/>
  <c r="AF46" i="22"/>
  <c r="AG289" i="22"/>
  <c r="AH18" i="21"/>
  <c r="AE53" i="22"/>
  <c r="AE463" i="21"/>
  <c r="AF19" i="22"/>
  <c r="AF396" i="21"/>
  <c r="AE296" i="22"/>
  <c r="AE201" i="23"/>
  <c r="AE15" i="23"/>
  <c r="AE22" i="21"/>
  <c r="AE23" i="22"/>
  <c r="AF416" i="21"/>
  <c r="AF38" i="21"/>
  <c r="AH397" i="21"/>
  <c r="AH20" i="22"/>
  <c r="AE400" i="21"/>
  <c r="AF24" i="21"/>
  <c r="AE462" i="21"/>
  <c r="AE52" i="22"/>
  <c r="AE83" i="21"/>
  <c r="AD293" i="22"/>
  <c r="AD198" i="23"/>
  <c r="AF316" i="22"/>
  <c r="AG78" i="21"/>
  <c r="AI426" i="21"/>
  <c r="AJ50" i="21"/>
  <c r="AE393" i="21"/>
  <c r="AF17" i="21"/>
  <c r="AE288" i="22"/>
  <c r="AE315" i="22"/>
  <c r="AF77" i="21"/>
  <c r="AF451" i="21"/>
  <c r="AF41" i="22"/>
  <c r="AP31" i="21"/>
  <c r="AI18" i="23"/>
  <c r="AI26" i="22"/>
  <c r="AE17" i="23"/>
  <c r="AE25" i="22"/>
  <c r="AE24" i="22"/>
  <c r="AE16" i="23"/>
  <c r="AE314" i="22"/>
  <c r="AF76" i="21"/>
  <c r="AD309" i="22"/>
  <c r="AD211" i="23"/>
  <c r="AF32" i="21"/>
  <c r="AE407" i="21"/>
  <c r="AF438" i="21"/>
  <c r="AF28" i="22"/>
  <c r="AF20" i="23"/>
  <c r="AE450" i="21"/>
  <c r="AE40" i="22"/>
  <c r="AE71" i="21"/>
  <c r="BD432" i="21"/>
  <c r="BE55" i="21" s="1"/>
  <c r="BE432" i="21" s="1"/>
  <c r="BF55" i="21" s="1"/>
  <c r="BF432" i="21" s="1"/>
  <c r="BG55" i="21" s="1"/>
  <c r="BG432" i="21" s="1"/>
  <c r="BH55" i="21" s="1"/>
  <c r="BH432" i="21" s="1"/>
  <c r="BC421" i="21"/>
  <c r="BD44" i="21" s="1"/>
  <c r="BD421" i="21" s="1"/>
  <c r="BE44" i="21" s="1"/>
  <c r="BE421" i="21" s="1"/>
  <c r="BF44" i="21" s="1"/>
  <c r="BF421" i="21" s="1"/>
  <c r="BG44" i="21" s="1"/>
  <c r="BG421" i="21" s="1"/>
  <c r="BC433" i="21"/>
  <c r="BD56" i="21" s="1"/>
  <c r="BD433" i="21" s="1"/>
  <c r="BE56" i="21" s="1"/>
  <c r="BE433" i="21" s="1"/>
  <c r="BF56" i="21" s="1"/>
  <c r="BF433" i="21" s="1"/>
  <c r="BG56" i="21" s="1"/>
  <c r="BG433" i="21" s="1"/>
  <c r="BC410" i="21"/>
  <c r="BD51" i="21"/>
  <c r="BD428" i="21" s="1"/>
  <c r="BE51" i="21" s="1"/>
  <c r="BE428" i="21" s="1"/>
  <c r="BF51" i="21" s="1"/>
  <c r="BF428" i="21" s="1"/>
  <c r="BG51" i="21" s="1"/>
  <c r="BG428" i="21" s="1"/>
  <c r="BH51" i="21" s="1"/>
  <c r="BC434" i="21"/>
  <c r="BD57" i="21" s="1"/>
  <c r="BD434" i="21" s="1"/>
  <c r="BE57" i="21" s="1"/>
  <c r="BE434" i="21" s="1"/>
  <c r="BF57" i="21" s="1"/>
  <c r="BF434" i="21" s="1"/>
  <c r="BG57" i="21" s="1"/>
  <c r="BG434" i="21" s="1"/>
  <c r="BD25" i="21"/>
  <c r="BD402" i="21" s="1"/>
  <c r="BE25" i="21" s="1"/>
  <c r="BE402" i="21" s="1"/>
  <c r="BF25" i="21" s="1"/>
  <c r="BF402" i="21" s="1"/>
  <c r="BG25" i="21" s="1"/>
  <c r="BG402" i="21" s="1"/>
  <c r="BH25" i="21" s="1"/>
  <c r="BJ431" i="21"/>
  <c r="BK54" i="21" s="1"/>
  <c r="BK431" i="21" s="1"/>
  <c r="BL54" i="21" s="1"/>
  <c r="BL431" i="21" s="1"/>
  <c r="BM54" i="21" s="1"/>
  <c r="BM431" i="21" s="1"/>
  <c r="BN54" i="21" s="1"/>
  <c r="BN431" i="21" s="1"/>
  <c r="BD52" i="21"/>
  <c r="BD429" i="21" s="1"/>
  <c r="BE52" i="21" s="1"/>
  <c r="BE429" i="21" s="1"/>
  <c r="BF52" i="21" s="1"/>
  <c r="BF429" i="21" s="1"/>
  <c r="BG52" i="21" s="1"/>
  <c r="BG429" i="21" s="1"/>
  <c r="BH52" i="21" s="1"/>
  <c r="BC419" i="21"/>
  <c r="BD42" i="21" s="1"/>
  <c r="BD419" i="21" s="1"/>
  <c r="BE42" i="21" s="1"/>
  <c r="BE419" i="21" s="1"/>
  <c r="BF42" i="21" s="1"/>
  <c r="BF419" i="21" s="1"/>
  <c r="BG42" i="21" s="1"/>
  <c r="BG419" i="21" s="1"/>
  <c r="BL47" i="21"/>
  <c r="BL424" i="21" s="1"/>
  <c r="BM47" i="21" s="1"/>
  <c r="BM424" i="21" s="1"/>
  <c r="BN47" i="21" s="1"/>
  <c r="BN424" i="21" s="1"/>
  <c r="BO47" i="21" s="1"/>
  <c r="BO424" i="21" s="1"/>
  <c r="BP47" i="21" s="1"/>
  <c r="BO28" i="21"/>
  <c r="BO405" i="21" s="1"/>
  <c r="BP28" i="21" s="1"/>
  <c r="BH422" i="21"/>
  <c r="BI45" i="21" s="1"/>
  <c r="BI422" i="21" s="1"/>
  <c r="BJ45" i="21" s="1"/>
  <c r="BJ422" i="21" s="1"/>
  <c r="BK45" i="21" s="1"/>
  <c r="BK422" i="21" s="1"/>
  <c r="BL45" i="21" s="1"/>
  <c r="BL422" i="21" s="1"/>
  <c r="BD43" i="21"/>
  <c r="BD420" i="21" s="1"/>
  <c r="BE43" i="21" s="1"/>
  <c r="BE420" i="21" s="1"/>
  <c r="BF43" i="21" s="1"/>
  <c r="BF420" i="21" s="1"/>
  <c r="BG43" i="21" s="1"/>
  <c r="BG420" i="21" s="1"/>
  <c r="BH43" i="21" s="1"/>
  <c r="BC412" i="21"/>
  <c r="BD35" i="21" s="1"/>
  <c r="BD412" i="21" s="1"/>
  <c r="BE35" i="21" s="1"/>
  <c r="BE412" i="21" s="1"/>
  <c r="BF35" i="21" s="1"/>
  <c r="BF412" i="21" s="1"/>
  <c r="BG35" i="21" s="1"/>
  <c r="BG412" i="21" s="1"/>
  <c r="BJ46" i="21"/>
  <c r="BJ423" i="21" s="1"/>
  <c r="BK46" i="21" s="1"/>
  <c r="BK423" i="21" s="1"/>
  <c r="BL46" i="21" s="1"/>
  <c r="BL423" i="21" s="1"/>
  <c r="BM46" i="21" s="1"/>
  <c r="BM423" i="21" s="1"/>
  <c r="BN46" i="21" s="1"/>
  <c r="BE417" i="21"/>
  <c r="BF40" i="21" s="1"/>
  <c r="BF417" i="21" s="1"/>
  <c r="BG40" i="21" s="1"/>
  <c r="BG417" i="21" s="1"/>
  <c r="BH40" i="21" s="1"/>
  <c r="BH417" i="21" s="1"/>
  <c r="BI40" i="21" s="1"/>
  <c r="BI417" i="21" s="1"/>
  <c r="BC411" i="21"/>
  <c r="BD34" i="21" s="1"/>
  <c r="BD411" i="21" s="1"/>
  <c r="BE34" i="21" s="1"/>
  <c r="BE411" i="21" s="1"/>
  <c r="BF34" i="21" s="1"/>
  <c r="BF411" i="21" s="1"/>
  <c r="BG34" i="21" s="1"/>
  <c r="BG411" i="21" s="1"/>
  <c r="BG27" i="21"/>
  <c r="BG404" i="21" s="1"/>
  <c r="BH27" i="21" s="1"/>
  <c r="BH404" i="21" s="1"/>
  <c r="BI27" i="21" s="1"/>
  <c r="BI404" i="21" s="1"/>
  <c r="BJ27" i="21" s="1"/>
  <c r="BJ404" i="21" s="1"/>
  <c r="BK27" i="21" s="1"/>
  <c r="BD33" i="21"/>
  <c r="BD410" i="21" s="1"/>
  <c r="BE33" i="21" s="1"/>
  <c r="BE410" i="21" s="1"/>
  <c r="BF33" i="21" s="1"/>
  <c r="BF410" i="21" s="1"/>
  <c r="BG33" i="21" s="1"/>
  <c r="BG410" i="21" s="1"/>
  <c r="AG72" i="21" l="1"/>
  <c r="AG313" i="22"/>
  <c r="AH75" i="21"/>
  <c r="AY155" i="3"/>
  <c r="AZ155" i="3" s="1"/>
  <c r="AE13" i="23"/>
  <c r="AH395" i="21"/>
  <c r="AH18" i="22"/>
  <c r="AG79" i="21"/>
  <c r="AF317" i="22"/>
  <c r="AF47" i="22"/>
  <c r="AF457" i="21"/>
  <c r="AH84" i="21"/>
  <c r="AG322" i="22"/>
  <c r="AG74" i="21"/>
  <c r="AF312" i="22"/>
  <c r="AF85" i="21"/>
  <c r="AE323" i="22"/>
  <c r="AE14" i="23"/>
  <c r="AE22" i="22"/>
  <c r="AF454" i="21"/>
  <c r="AF44" i="22"/>
  <c r="AG39" i="22"/>
  <c r="AG449" i="21"/>
  <c r="AF23" i="21"/>
  <c r="AF401" i="21"/>
  <c r="AF299" i="22"/>
  <c r="AG61" i="21"/>
  <c r="AF204" i="23"/>
  <c r="AJ49" i="21"/>
  <c r="AJ427" i="21"/>
  <c r="AE294" i="22"/>
  <c r="AE399" i="21"/>
  <c r="AE199" i="23"/>
  <c r="AE295" i="22"/>
  <c r="AE200" i="23"/>
  <c r="AF453" i="21"/>
  <c r="AF43" i="22"/>
  <c r="AI202" i="23"/>
  <c r="AI297" i="22"/>
  <c r="AF409" i="21"/>
  <c r="AF30" i="21"/>
  <c r="AG45" i="22"/>
  <c r="AG455" i="21"/>
  <c r="AI20" i="21"/>
  <c r="AH291" i="22"/>
  <c r="AF290" i="22"/>
  <c r="AG19" i="21"/>
  <c r="AE27" i="23"/>
  <c r="AE38" i="22"/>
  <c r="AF17" i="23"/>
  <c r="AF25" i="22"/>
  <c r="AP408" i="21"/>
  <c r="AF16" i="21"/>
  <c r="AF17" i="22"/>
  <c r="AF394" i="21"/>
  <c r="AE29" i="23"/>
  <c r="AE50" i="22"/>
  <c r="AF415" i="21"/>
  <c r="AG39" i="21"/>
  <c r="AE324" i="22"/>
  <c r="AF86" i="21"/>
  <c r="AE311" i="22"/>
  <c r="AF73" i="21"/>
  <c r="AE448" i="21"/>
  <c r="AE197" i="23"/>
  <c r="AE287" i="22"/>
  <c r="BM45" i="21"/>
  <c r="BM422" i="21" s="1"/>
  <c r="BN45" i="21" s="1"/>
  <c r="BN422" i="21" s="1"/>
  <c r="BO45" i="21" s="1"/>
  <c r="BH56" i="21"/>
  <c r="BH433" i="21" s="1"/>
  <c r="BI56" i="21" s="1"/>
  <c r="BI433" i="21" s="1"/>
  <c r="BJ56" i="21" s="1"/>
  <c r="BH34" i="21"/>
  <c r="BH411" i="21" s="1"/>
  <c r="BI34" i="21" s="1"/>
  <c r="BI411" i="21" s="1"/>
  <c r="BJ34" i="21" s="1"/>
  <c r="BH33" i="21"/>
  <c r="BH410" i="21" s="1"/>
  <c r="BI33" i="21" s="1"/>
  <c r="BI410" i="21" s="1"/>
  <c r="BJ33" i="21" s="1"/>
  <c r="BJ40" i="21"/>
  <c r="BJ417" i="21" s="1"/>
  <c r="BK40" i="21" s="1"/>
  <c r="BK417" i="21" s="1"/>
  <c r="BL40" i="21" s="1"/>
  <c r="BH429" i="21"/>
  <c r="BI52" i="21" s="1"/>
  <c r="BI429" i="21" s="1"/>
  <c r="BJ52" i="21" s="1"/>
  <c r="BJ429" i="21" s="1"/>
  <c r="BK404" i="21"/>
  <c r="BL27" i="21" s="1"/>
  <c r="BL404" i="21" s="1"/>
  <c r="BM27" i="21" s="1"/>
  <c r="BM404" i="21" s="1"/>
  <c r="BH428" i="21"/>
  <c r="BI51" i="21" s="1"/>
  <c r="BI428" i="21" s="1"/>
  <c r="BJ51" i="21" s="1"/>
  <c r="BJ428" i="21" s="1"/>
  <c r="BH35" i="21"/>
  <c r="BH412" i="21" s="1"/>
  <c r="BI35" i="21" s="1"/>
  <c r="BI412" i="21" s="1"/>
  <c r="BJ35" i="21" s="1"/>
  <c r="BH420" i="21"/>
  <c r="BI43" i="21" s="1"/>
  <c r="BI420" i="21" s="1"/>
  <c r="BJ43" i="21" s="1"/>
  <c r="BJ420" i="21" s="1"/>
  <c r="BH57" i="21"/>
  <c r="BH434" i="21" s="1"/>
  <c r="BI57" i="21" s="1"/>
  <c r="BI434" i="21" s="1"/>
  <c r="BJ57" i="21" s="1"/>
  <c r="BH42" i="21"/>
  <c r="BH419" i="21" s="1"/>
  <c r="BI42" i="21" s="1"/>
  <c r="BI419" i="21" s="1"/>
  <c r="BJ42" i="21" s="1"/>
  <c r="BO54" i="21"/>
  <c r="BO431" i="21" s="1"/>
  <c r="BP54" i="21" s="1"/>
  <c r="BH44" i="21"/>
  <c r="BH421" i="21" s="1"/>
  <c r="BI44" i="21" s="1"/>
  <c r="BI421" i="21" s="1"/>
  <c r="BJ44" i="21" s="1"/>
  <c r="BN423" i="21"/>
  <c r="BO46" i="21" s="1"/>
  <c r="BO423" i="21" s="1"/>
  <c r="BP46" i="21" s="1"/>
  <c r="BH402" i="21"/>
  <c r="BI25" i="21" s="1"/>
  <c r="BI402" i="21" s="1"/>
  <c r="BJ25" i="21" s="1"/>
  <c r="BJ402" i="21" s="1"/>
  <c r="BI55" i="21"/>
  <c r="BI432" i="21" s="1"/>
  <c r="BJ55" i="21" s="1"/>
  <c r="BJ432" i="21" s="1"/>
  <c r="BK55" i="21" s="1"/>
  <c r="AH452" i="21" l="1"/>
  <c r="AH42" i="22"/>
  <c r="BA155" i="3"/>
  <c r="BB155" i="3" s="1"/>
  <c r="AH289" i="22"/>
  <c r="AI18" i="21"/>
  <c r="AH461" i="21"/>
  <c r="AH51" i="22"/>
  <c r="AG80" i="21"/>
  <c r="AF318" i="22"/>
  <c r="AG456" i="21"/>
  <c r="AG46" i="22"/>
  <c r="AF40" i="22"/>
  <c r="AF450" i="21"/>
  <c r="AF71" i="21"/>
  <c r="AF288" i="22"/>
  <c r="AF393" i="21"/>
  <c r="AG17" i="21"/>
  <c r="AF462" i="21"/>
  <c r="AF52" i="22"/>
  <c r="AF83" i="21"/>
  <c r="AK50" i="21"/>
  <c r="AJ426" i="21"/>
  <c r="AG310" i="22"/>
  <c r="AH72" i="21"/>
  <c r="AF463" i="21"/>
  <c r="AF53" i="22"/>
  <c r="AF16" i="22"/>
  <c r="AF13" i="23"/>
  <c r="AJ18" i="23"/>
  <c r="AJ26" i="22"/>
  <c r="AG19" i="22"/>
  <c r="AG396" i="21"/>
  <c r="AF314" i="22"/>
  <c r="AG76" i="21"/>
  <c r="AG416" i="21"/>
  <c r="AG38" i="21"/>
  <c r="AQ31" i="21"/>
  <c r="AF16" i="23"/>
  <c r="AF24" i="22"/>
  <c r="AG438" i="21"/>
  <c r="AG28" i="22"/>
  <c r="AG20" i="23"/>
  <c r="AG77" i="21"/>
  <c r="AF315" i="22"/>
  <c r="AF201" i="23"/>
  <c r="AF296" i="22"/>
  <c r="AG32" i="21"/>
  <c r="AF407" i="21"/>
  <c r="AG41" i="22"/>
  <c r="AG451" i="21"/>
  <c r="AI20" i="22"/>
  <c r="AI397" i="21"/>
  <c r="AG24" i="21"/>
  <c r="AF400" i="21"/>
  <c r="AE211" i="23"/>
  <c r="AE309" i="22"/>
  <c r="AG316" i="22"/>
  <c r="AH78" i="21"/>
  <c r="AE198" i="23"/>
  <c r="AE293" i="22"/>
  <c r="AF15" i="23"/>
  <c r="AF23" i="22"/>
  <c r="AF22" i="21"/>
  <c r="BN27" i="21"/>
  <c r="BN404" i="21" s="1"/>
  <c r="BO27" i="21" s="1"/>
  <c r="BO404" i="21" s="1"/>
  <c r="BP27" i="21" s="1"/>
  <c r="BJ410" i="21"/>
  <c r="BK33" i="21" s="1"/>
  <c r="BK410" i="21" s="1"/>
  <c r="BL33" i="21" s="1"/>
  <c r="BL410" i="21" s="1"/>
  <c r="BM33" i="21" s="1"/>
  <c r="BL417" i="21"/>
  <c r="BM40" i="21" s="1"/>
  <c r="BM417" i="21" s="1"/>
  <c r="BN40" i="21" s="1"/>
  <c r="BN417" i="21" s="1"/>
  <c r="BO40" i="21" s="1"/>
  <c r="BJ419" i="21"/>
  <c r="BK42" i="21" s="1"/>
  <c r="BK419" i="21" s="1"/>
  <c r="BL42" i="21" s="1"/>
  <c r="BL419" i="21" s="1"/>
  <c r="BM42" i="21" s="1"/>
  <c r="BK43" i="21"/>
  <c r="BK420" i="21" s="1"/>
  <c r="BL43" i="21" s="1"/>
  <c r="BL420" i="21" s="1"/>
  <c r="BM43" i="21" s="1"/>
  <c r="BM420" i="21" s="1"/>
  <c r="BJ411" i="21"/>
  <c r="BK34" i="21" s="1"/>
  <c r="BK411" i="21" s="1"/>
  <c r="BL34" i="21" s="1"/>
  <c r="BL411" i="21" s="1"/>
  <c r="BM34" i="21" s="1"/>
  <c r="BJ421" i="21"/>
  <c r="BK44" i="21" s="1"/>
  <c r="BK421" i="21" s="1"/>
  <c r="BL44" i="21" s="1"/>
  <c r="BL421" i="21" s="1"/>
  <c r="BM44" i="21" s="1"/>
  <c r="BJ412" i="21"/>
  <c r="BK35" i="21" s="1"/>
  <c r="BK412" i="21" s="1"/>
  <c r="BL35" i="21" s="1"/>
  <c r="BL412" i="21" s="1"/>
  <c r="BM35" i="21" s="1"/>
  <c r="BK25" i="21"/>
  <c r="BK402" i="21" s="1"/>
  <c r="BL25" i="21" s="1"/>
  <c r="BL402" i="21" s="1"/>
  <c r="BM25" i="21" s="1"/>
  <c r="BM402" i="21" s="1"/>
  <c r="BJ434" i="21"/>
  <c r="BK57" i="21" s="1"/>
  <c r="BK434" i="21" s="1"/>
  <c r="BL57" i="21" s="1"/>
  <c r="BL434" i="21" s="1"/>
  <c r="BM57" i="21" s="1"/>
  <c r="BK432" i="21"/>
  <c r="BK51" i="21"/>
  <c r="BK428" i="21" s="1"/>
  <c r="BL51" i="21" s="1"/>
  <c r="BL428" i="21" s="1"/>
  <c r="BM51" i="21" s="1"/>
  <c r="BM428" i="21" s="1"/>
  <c r="BK52" i="21"/>
  <c r="BK429" i="21" s="1"/>
  <c r="BL52" i="21" s="1"/>
  <c r="BL429" i="21" s="1"/>
  <c r="BM52" i="21" s="1"/>
  <c r="BM429" i="21" s="1"/>
  <c r="BJ433" i="21"/>
  <c r="BK56" i="21" s="1"/>
  <c r="BK433" i="21" s="1"/>
  <c r="BL56" i="21" s="1"/>
  <c r="BL433" i="21" s="1"/>
  <c r="BM56" i="21" s="1"/>
  <c r="BO422" i="21"/>
  <c r="BP45" i="21" s="1"/>
  <c r="BL55" i="21"/>
  <c r="BL432" i="21" s="1"/>
  <c r="BM55" i="21" s="1"/>
  <c r="BM432" i="21" s="1"/>
  <c r="BN55" i="21" s="1"/>
  <c r="BC155" i="3" l="1"/>
  <c r="BD155" i="3" s="1"/>
  <c r="AH313" i="22"/>
  <c r="AI75" i="21"/>
  <c r="AG317" i="22"/>
  <c r="AH79" i="21"/>
  <c r="AI84" i="21"/>
  <c r="AH322" i="22"/>
  <c r="AG47" i="22"/>
  <c r="AG457" i="21"/>
  <c r="AI395" i="21"/>
  <c r="AI18" i="22"/>
  <c r="AG312" i="22"/>
  <c r="AH74" i="21"/>
  <c r="AG415" i="21"/>
  <c r="AH39" i="21"/>
  <c r="AJ202" i="23"/>
  <c r="AJ297" i="22"/>
  <c r="AG85" i="21"/>
  <c r="AF323" i="22"/>
  <c r="AF399" i="21"/>
  <c r="AF199" i="23"/>
  <c r="AF294" i="22"/>
  <c r="AF200" i="23"/>
  <c r="AF295" i="22"/>
  <c r="AG204" i="23"/>
  <c r="AG299" i="22"/>
  <c r="AH61" i="21"/>
  <c r="AK49" i="21"/>
  <c r="AK427" i="21"/>
  <c r="AG394" i="21"/>
  <c r="AG16" i="21"/>
  <c r="AG17" i="22"/>
  <c r="AG23" i="21"/>
  <c r="AG401" i="21"/>
  <c r="AG409" i="21"/>
  <c r="AG30" i="21"/>
  <c r="AG453" i="21"/>
  <c r="AG43" i="22"/>
  <c r="AF287" i="22"/>
  <c r="AF197" i="23"/>
  <c r="AH45" i="22"/>
  <c r="AH455" i="21"/>
  <c r="AI291" i="22"/>
  <c r="AJ20" i="21"/>
  <c r="AF324" i="22"/>
  <c r="AG86" i="21"/>
  <c r="AG290" i="22"/>
  <c r="AH19" i="21"/>
  <c r="AF38" i="22"/>
  <c r="AF27" i="23"/>
  <c r="AQ408" i="21"/>
  <c r="AH449" i="21"/>
  <c r="AH39" i="22"/>
  <c r="AF311" i="22"/>
  <c r="AG73" i="21"/>
  <c r="AF448" i="21"/>
  <c r="AF14" i="23"/>
  <c r="AF22" i="22"/>
  <c r="AG454" i="21"/>
  <c r="AG44" i="22"/>
  <c r="AG25" i="22"/>
  <c r="AG17" i="23"/>
  <c r="AF50" i="22"/>
  <c r="AF29" i="23"/>
  <c r="BN432" i="21"/>
  <c r="BO55" i="21" s="1"/>
  <c r="BO432" i="21" s="1"/>
  <c r="BP55" i="21" s="1"/>
  <c r="BN52" i="21"/>
  <c r="BN429" i="21" s="1"/>
  <c r="BO52" i="21" s="1"/>
  <c r="BM410" i="21"/>
  <c r="BN33" i="21" s="1"/>
  <c r="BN410" i="21" s="1"/>
  <c r="BM411" i="21"/>
  <c r="BN34" i="21" s="1"/>
  <c r="BN411" i="21" s="1"/>
  <c r="BM434" i="21"/>
  <c r="BN57" i="21" s="1"/>
  <c r="BN434" i="21" s="1"/>
  <c r="BN43" i="21"/>
  <c r="BN420" i="21" s="1"/>
  <c r="BO43" i="21" s="1"/>
  <c r="BM412" i="21"/>
  <c r="BN35" i="21" s="1"/>
  <c r="BN412" i="21" s="1"/>
  <c r="BM419" i="21"/>
  <c r="BN42" i="21" s="1"/>
  <c r="BN419" i="21" s="1"/>
  <c r="BN25" i="21"/>
  <c r="BN402" i="21" s="1"/>
  <c r="BO25" i="21" s="1"/>
  <c r="BN51" i="21"/>
  <c r="BN428" i="21" s="1"/>
  <c r="BO51" i="21" s="1"/>
  <c r="BM421" i="21"/>
  <c r="BN44" i="21" s="1"/>
  <c r="BN421" i="21" s="1"/>
  <c r="BO417" i="21"/>
  <c r="BP40" i="21" s="1"/>
  <c r="BM433" i="21"/>
  <c r="BN56" i="21" s="1"/>
  <c r="BN433" i="21" s="1"/>
  <c r="BE155" i="3" l="1"/>
  <c r="BF155" i="3" s="1"/>
  <c r="AI452" i="21"/>
  <c r="AI42" i="22"/>
  <c r="AI289" i="22"/>
  <c r="AJ18" i="21"/>
  <c r="AH80" i="21"/>
  <c r="AG318" i="22"/>
  <c r="AI461" i="21"/>
  <c r="AI51" i="22"/>
  <c r="AH456" i="21"/>
  <c r="AH46" i="22"/>
  <c r="AG450" i="21"/>
  <c r="AG40" i="22"/>
  <c r="AG71" i="21"/>
  <c r="AR31" i="21"/>
  <c r="AG463" i="21"/>
  <c r="AG53" i="22"/>
  <c r="AG393" i="21"/>
  <c r="AH17" i="21"/>
  <c r="AG288" i="22"/>
  <c r="AH77" i="21"/>
  <c r="AG315" i="22"/>
  <c r="AH76" i="21"/>
  <c r="AG314" i="22"/>
  <c r="AK426" i="21"/>
  <c r="AL50" i="21"/>
  <c r="AJ20" i="22"/>
  <c r="AJ397" i="21"/>
  <c r="AG16" i="23"/>
  <c r="AG24" i="22"/>
  <c r="AK18" i="23"/>
  <c r="AK26" i="22"/>
  <c r="AH32" i="21"/>
  <c r="AG407" i="21"/>
  <c r="AH38" i="21"/>
  <c r="AH416" i="21"/>
  <c r="AH396" i="21"/>
  <c r="AH19" i="22"/>
  <c r="AI78" i="21"/>
  <c r="AH316" i="22"/>
  <c r="AG400" i="21"/>
  <c r="AH24" i="21"/>
  <c r="AF198" i="23"/>
  <c r="AF293" i="22"/>
  <c r="AG201" i="23"/>
  <c r="AG296" i="22"/>
  <c r="AG16" i="22"/>
  <c r="AG13" i="23"/>
  <c r="AG15" i="23"/>
  <c r="AG22" i="21"/>
  <c r="AG23" i="22"/>
  <c r="AH28" i="22"/>
  <c r="AH438" i="21"/>
  <c r="AH20" i="23"/>
  <c r="AH451" i="21"/>
  <c r="AH41" i="22"/>
  <c r="AF309" i="22"/>
  <c r="AF211" i="23"/>
  <c r="AI72" i="21"/>
  <c r="AH310" i="22"/>
  <c r="AG462" i="21"/>
  <c r="AG52" i="22"/>
  <c r="AG83" i="21"/>
  <c r="BO429" i="21"/>
  <c r="BP52" i="21" s="1"/>
  <c r="BO428" i="21"/>
  <c r="BP51" i="21" s="1"/>
  <c r="BO44" i="21"/>
  <c r="BO402" i="21"/>
  <c r="BP25" i="21" s="1"/>
  <c r="BO34" i="21"/>
  <c r="BO42" i="21"/>
  <c r="BO35" i="21"/>
  <c r="BO33" i="21"/>
  <c r="BO57" i="21"/>
  <c r="BO56" i="21"/>
  <c r="BO420" i="21"/>
  <c r="BP43" i="21" s="1"/>
  <c r="AI313" i="22" l="1"/>
  <c r="AJ75" i="21"/>
  <c r="AH317" i="22"/>
  <c r="AI79" i="21"/>
  <c r="AJ84" i="21"/>
  <c r="AI322" i="22"/>
  <c r="AH457" i="21"/>
  <c r="AH47" i="22"/>
  <c r="AJ18" i="22"/>
  <c r="AJ395" i="21"/>
  <c r="AL427" i="21"/>
  <c r="AL49" i="21"/>
  <c r="AG323" i="22"/>
  <c r="AH85" i="21"/>
  <c r="AI74" i="21"/>
  <c r="AH312" i="22"/>
  <c r="AI455" i="21"/>
  <c r="AI45" i="22"/>
  <c r="AH30" i="21"/>
  <c r="AH409" i="21"/>
  <c r="AH86" i="21"/>
  <c r="AG324" i="22"/>
  <c r="AG199" i="23"/>
  <c r="AG294" i="22"/>
  <c r="AG399" i="21"/>
  <c r="BG155" i="3"/>
  <c r="AH453" i="21"/>
  <c r="AH43" i="22"/>
  <c r="AR408" i="21"/>
  <c r="AG200" i="23"/>
  <c r="AG295" i="22"/>
  <c r="AI61" i="21"/>
  <c r="AH299" i="22"/>
  <c r="AH204" i="23"/>
  <c r="AH290" i="22"/>
  <c r="AI19" i="21"/>
  <c r="AK20" i="21"/>
  <c r="AJ291" i="22"/>
  <c r="AI39" i="21"/>
  <c r="AH415" i="21"/>
  <c r="AH44" i="22"/>
  <c r="AH454" i="21"/>
  <c r="AG38" i="22"/>
  <c r="AG27" i="23"/>
  <c r="AG197" i="23"/>
  <c r="AG287" i="22"/>
  <c r="AK297" i="22"/>
  <c r="AK202" i="23"/>
  <c r="AI449" i="21"/>
  <c r="AI39" i="22"/>
  <c r="AH25" i="22"/>
  <c r="AH17" i="23"/>
  <c r="AG50" i="22"/>
  <c r="AG29" i="23"/>
  <c r="AG22" i="22"/>
  <c r="AG14" i="23"/>
  <c r="AH23" i="21"/>
  <c r="AH401" i="21"/>
  <c r="AH17" i="22"/>
  <c r="AH16" i="21"/>
  <c r="AH394" i="21"/>
  <c r="AG311" i="22"/>
  <c r="AH73" i="21"/>
  <c r="AG448" i="21"/>
  <c r="BO411" i="21"/>
  <c r="BP34" i="21" s="1"/>
  <c r="BO410" i="21"/>
  <c r="BP33" i="21" s="1"/>
  <c r="BO434" i="21"/>
  <c r="BP57" i="21" s="1"/>
  <c r="BO412" i="21"/>
  <c r="BP35" i="21" s="1"/>
  <c r="BO419" i="21"/>
  <c r="BP42" i="21" s="1"/>
  <c r="BO433" i="21"/>
  <c r="BP56" i="21" s="1"/>
  <c r="BO421" i="21"/>
  <c r="BP44" i="21" s="1"/>
  <c r="AJ42" i="22" l="1"/>
  <c r="AJ452" i="21"/>
  <c r="AI80" i="21"/>
  <c r="AH318" i="22"/>
  <c r="AJ51" i="22"/>
  <c r="AJ461" i="21"/>
  <c r="AK18" i="21"/>
  <c r="AJ289" i="22"/>
  <c r="AI46" i="22"/>
  <c r="AI456" i="21"/>
  <c r="AH16" i="22"/>
  <c r="AH13" i="23"/>
  <c r="AI451" i="21"/>
  <c r="AI41" i="22"/>
  <c r="AK397" i="21"/>
  <c r="AK20" i="22"/>
  <c r="AH393" i="21"/>
  <c r="AI17" i="21"/>
  <c r="AH288" i="22"/>
  <c r="AI77" i="21"/>
  <c r="AH315" i="22"/>
  <c r="AI19" i="22"/>
  <c r="AI396" i="21"/>
  <c r="AS31" i="21"/>
  <c r="AH463" i="21"/>
  <c r="AH53" i="22"/>
  <c r="AI416" i="21"/>
  <c r="AI38" i="21"/>
  <c r="AJ72" i="21"/>
  <c r="AI310" i="22"/>
  <c r="AI32" i="21"/>
  <c r="AH407" i="21"/>
  <c r="AH52" i="22"/>
  <c r="AH462" i="21"/>
  <c r="AH83" i="21"/>
  <c r="AG211" i="23"/>
  <c r="AG309" i="22"/>
  <c r="AH314" i="22"/>
  <c r="AI76" i="21"/>
  <c r="AH16" i="23"/>
  <c r="AH24" i="22"/>
  <c r="AH15" i="23"/>
  <c r="AH23" i="22"/>
  <c r="AH22" i="21"/>
  <c r="AH450" i="21"/>
  <c r="AH40" i="22"/>
  <c r="AH71" i="21"/>
  <c r="BH155" i="3"/>
  <c r="AL18" i="23"/>
  <c r="AL26" i="22"/>
  <c r="AI24" i="21"/>
  <c r="AH400" i="21"/>
  <c r="AH296" i="22"/>
  <c r="AH201" i="23"/>
  <c r="AI438" i="21"/>
  <c r="AI28" i="22"/>
  <c r="AI20" i="23"/>
  <c r="AG293" i="22"/>
  <c r="AG198" i="23"/>
  <c r="AI316" i="22"/>
  <c r="AJ78" i="21"/>
  <c r="AL426" i="21"/>
  <c r="AM50" i="21"/>
  <c r="AK75" i="21" l="1"/>
  <c r="AJ313" i="22"/>
  <c r="AK395" i="21"/>
  <c r="AK18" i="22"/>
  <c r="AK84" i="21"/>
  <c r="AJ322" i="22"/>
  <c r="AI317" i="22"/>
  <c r="AJ79" i="21"/>
  <c r="AI47" i="22"/>
  <c r="AI457" i="21"/>
  <c r="BI155" i="3"/>
  <c r="AI453" i="21"/>
  <c r="AI43" i="22"/>
  <c r="AH29" i="23"/>
  <c r="AH50" i="22"/>
  <c r="AH287" i="22"/>
  <c r="AH197" i="23"/>
  <c r="AL297" i="22"/>
  <c r="AL202" i="23"/>
  <c r="AH324" i="22"/>
  <c r="AI86" i="21"/>
  <c r="AI85" i="21"/>
  <c r="AH323" i="22"/>
  <c r="AS408" i="21"/>
  <c r="AI17" i="23"/>
  <c r="AI25" i="22"/>
  <c r="AI290" i="22"/>
  <c r="AJ19" i="21"/>
  <c r="AL20" i="21"/>
  <c r="AK291" i="22"/>
  <c r="AJ39" i="22"/>
  <c r="AJ449" i="21"/>
  <c r="AJ455" i="21"/>
  <c r="AJ45" i="22"/>
  <c r="AH294" i="22"/>
  <c r="AH399" i="21"/>
  <c r="AH199" i="23"/>
  <c r="AH22" i="22"/>
  <c r="AH14" i="23"/>
  <c r="AH295" i="22"/>
  <c r="AH200" i="23"/>
  <c r="AJ39" i="21"/>
  <c r="AI415" i="21"/>
  <c r="AH38" i="22"/>
  <c r="AH27" i="23"/>
  <c r="AJ74" i="21"/>
  <c r="AI312" i="22"/>
  <c r="AI409" i="21"/>
  <c r="AI30" i="21"/>
  <c r="AI44" i="22"/>
  <c r="AI454" i="21"/>
  <c r="AI394" i="21"/>
  <c r="AI17" i="22"/>
  <c r="AI16" i="21"/>
  <c r="AH311" i="22"/>
  <c r="AI73" i="21"/>
  <c r="AH448" i="21"/>
  <c r="AI23" i="21"/>
  <c r="AI401" i="21"/>
  <c r="AM427" i="21"/>
  <c r="AM49" i="21"/>
  <c r="AI299" i="22"/>
  <c r="AJ61" i="21"/>
  <c r="AI204" i="23"/>
  <c r="AF157" i="3"/>
  <c r="AT159" i="3"/>
  <c r="AJ157" i="3"/>
  <c r="AH159" i="3"/>
  <c r="AL159" i="3"/>
  <c r="BH157" i="3"/>
  <c r="BE159" i="3"/>
  <c r="AS157" i="3"/>
  <c r="AN159" i="3"/>
  <c r="BG157" i="3"/>
  <c r="AX159" i="3"/>
  <c r="BC159" i="3"/>
  <c r="AB159" i="3"/>
  <c r="BD159" i="3"/>
  <c r="BB157" i="3"/>
  <c r="AG159" i="3"/>
  <c r="BI159" i="3"/>
  <c r="AS159" i="3"/>
  <c r="AV159" i="3"/>
  <c r="BD157" i="3"/>
  <c r="BG159" i="3"/>
  <c r="AB157" i="3"/>
  <c r="AA157" i="3"/>
  <c r="BF157" i="3"/>
  <c r="AK159" i="3"/>
  <c r="AM157" i="3"/>
  <c r="AU159" i="3"/>
  <c r="AP159" i="3"/>
  <c r="AF159" i="3"/>
  <c r="AJ159" i="3"/>
  <c r="AQ159" i="3"/>
  <c r="AR157" i="3"/>
  <c r="AD159" i="3"/>
  <c r="AY159" i="3"/>
  <c r="AI159" i="3"/>
  <c r="BH159" i="3"/>
  <c r="BB159" i="3"/>
  <c r="AZ157" i="3"/>
  <c r="BA159" i="3"/>
  <c r="AC157" i="3"/>
  <c r="AK157" i="3"/>
  <c r="AA159" i="3"/>
  <c r="AB161" i="3"/>
  <c r="AE157" i="3"/>
  <c r="AW157" i="3"/>
  <c r="AT157" i="3"/>
  <c r="AN157" i="3"/>
  <c r="AW159" i="3"/>
  <c r="AL157" i="3"/>
  <c r="AU157" i="3"/>
  <c r="AZ159" i="3"/>
  <c r="AY157" i="3"/>
  <c r="AQ157" i="3"/>
  <c r="AO159" i="3"/>
  <c r="AO157" i="3"/>
  <c r="AP157" i="3"/>
  <c r="AI157" i="3"/>
  <c r="AR159" i="3"/>
  <c r="AE159" i="3"/>
  <c r="BE157" i="3"/>
  <c r="AV157" i="3"/>
  <c r="AG157" i="3"/>
  <c r="AC159" i="3"/>
  <c r="AD157" i="3"/>
  <c r="BF159" i="3"/>
  <c r="AH157" i="3"/>
  <c r="AM159" i="3"/>
  <c r="BA157" i="3"/>
  <c r="BI157" i="3"/>
  <c r="BC157" i="3"/>
  <c r="AX157" i="3"/>
  <c r="BH161" i="3"/>
  <c r="AV161" i="3"/>
  <c r="BE161" i="3"/>
  <c r="AS161" i="3"/>
  <c r="AZ161" i="3"/>
  <c r="AX161" i="3"/>
  <c r="BI161" i="3"/>
  <c r="BA161" i="3"/>
  <c r="AI161" i="3"/>
  <c r="BD161" i="3"/>
  <c r="AW161" i="3"/>
  <c r="AR161" i="3"/>
  <c r="AF161" i="3"/>
  <c r="AE161" i="3"/>
  <c r="AA161" i="3"/>
  <c r="BC161" i="3"/>
  <c r="AO161" i="3"/>
  <c r="AG161" i="3"/>
  <c r="AH161" i="3"/>
  <c r="BF161" i="3"/>
  <c r="AK161" i="3"/>
  <c r="AQ161" i="3"/>
  <c r="BB161" i="3"/>
  <c r="AD161" i="3"/>
  <c r="AY161" i="3"/>
  <c r="AJ161" i="3"/>
  <c r="BG161" i="3"/>
  <c r="AT161" i="3"/>
  <c r="AM161" i="3"/>
  <c r="AU161" i="3"/>
  <c r="AN161" i="3"/>
  <c r="AL161" i="3"/>
  <c r="AP161" i="3"/>
  <c r="AK42" i="22" l="1"/>
  <c r="AK452" i="21"/>
  <c r="AJ456" i="21"/>
  <c r="AJ46" i="22"/>
  <c r="AK51" i="22"/>
  <c r="AK461" i="21"/>
  <c r="AJ80" i="21"/>
  <c r="AI318" i="22"/>
  <c r="AL18" i="21"/>
  <c r="AK289" i="22"/>
  <c r="AM18" i="23"/>
  <c r="AM26" i="22"/>
  <c r="AJ396" i="21"/>
  <c r="AJ19" i="22"/>
  <c r="AI393" i="21"/>
  <c r="AI288" i="22"/>
  <c r="AJ17" i="21"/>
  <c r="AJ77" i="21"/>
  <c r="AI315" i="22"/>
  <c r="AJ316" i="22"/>
  <c r="AK78" i="21"/>
  <c r="AI400" i="21"/>
  <c r="AJ24" i="21"/>
  <c r="AI463" i="21"/>
  <c r="AI53" i="22"/>
  <c r="AH211" i="23"/>
  <c r="AH309" i="22"/>
  <c r="AI16" i="23"/>
  <c r="AI24" i="22"/>
  <c r="AK72" i="21"/>
  <c r="AJ310" i="22"/>
  <c r="AI23" i="22"/>
  <c r="AI15" i="23"/>
  <c r="AI22" i="21"/>
  <c r="AI40" i="22"/>
  <c r="AI450" i="21"/>
  <c r="AI71" i="21"/>
  <c r="AJ32" i="21"/>
  <c r="AI407" i="21"/>
  <c r="AT31" i="21"/>
  <c r="AM426" i="21"/>
  <c r="AN50" i="21"/>
  <c r="AJ28" i="22"/>
  <c r="AJ20" i="23"/>
  <c r="AJ438" i="21"/>
  <c r="AI201" i="23"/>
  <c r="AI296" i="22"/>
  <c r="AI314" i="22"/>
  <c r="AJ76" i="21"/>
  <c r="AI16" i="22"/>
  <c r="AI13" i="23"/>
  <c r="AJ451" i="21"/>
  <c r="AJ41" i="22"/>
  <c r="AJ416" i="21"/>
  <c r="AJ38" i="21"/>
  <c r="AH198" i="23"/>
  <c r="AH293" i="22"/>
  <c r="AL20" i="22"/>
  <c r="AL397" i="21"/>
  <c r="AI52" i="22"/>
  <c r="AI462" i="21"/>
  <c r="AI83" i="21"/>
  <c r="BJ155" i="3"/>
  <c r="AQ109" i="21"/>
  <c r="BC109" i="21"/>
  <c r="BC108" i="21"/>
  <c r="BG109" i="21"/>
  <c r="AX109" i="21"/>
  <c r="AG108" i="21"/>
  <c r="AL108" i="21"/>
  <c r="AZ109" i="21"/>
  <c r="AJ108" i="21"/>
  <c r="AO236" i="21"/>
  <c r="AI236" i="21"/>
  <c r="AS108" i="21"/>
  <c r="AF109" i="21"/>
  <c r="BF108" i="21"/>
  <c r="BH109" i="21"/>
  <c r="AU108" i="21"/>
  <c r="BH108" i="21"/>
  <c r="AH108" i="21"/>
  <c r="AM109" i="21"/>
  <c r="AT108" i="21"/>
  <c r="AS109" i="21"/>
  <c r="AB236" i="21"/>
  <c r="BC236" i="21"/>
  <c r="BD236" i="21"/>
  <c r="AA236" i="21"/>
  <c r="AJ236" i="21"/>
  <c r="BF236" i="21"/>
  <c r="AP236" i="21"/>
  <c r="BE236" i="21"/>
  <c r="BG236" i="21"/>
  <c r="AQ236" i="21"/>
  <c r="AD109" i="21"/>
  <c r="BI108" i="21"/>
  <c r="AK109" i="21"/>
  <c r="AU109" i="21"/>
  <c r="AN108" i="21"/>
  <c r="AA108" i="21"/>
  <c r="AP108" i="21"/>
  <c r="AV109" i="21"/>
  <c r="AI108" i="21"/>
  <c r="AR108" i="21"/>
  <c r="BI109" i="21"/>
  <c r="BB109" i="21"/>
  <c r="AI109" i="21"/>
  <c r="BB236" i="21"/>
  <c r="AL236" i="21"/>
  <c r="AM236" i="21"/>
  <c r="BA236" i="21"/>
  <c r="AS236" i="21"/>
  <c r="AO109" i="21"/>
  <c r="AD108" i="21"/>
  <c r="AF236" i="21"/>
  <c r="AU236" i="21"/>
  <c r="AV236" i="21"/>
  <c r="AK236" i="21"/>
  <c r="AT236" i="21"/>
  <c r="AD236" i="21"/>
  <c r="AE236" i="21"/>
  <c r="AY236" i="21"/>
  <c r="AT109" i="21"/>
  <c r="AP109" i="21"/>
  <c r="BE108" i="21"/>
  <c r="AN109" i="21"/>
  <c r="AY108" i="21"/>
  <c r="BA109" i="21"/>
  <c r="AC109" i="21"/>
  <c r="BG108" i="21"/>
  <c r="BD109" i="21"/>
  <c r="BB108" i="21"/>
  <c r="AZ108" i="21"/>
  <c r="AW108" i="21"/>
  <c r="AY109" i="21"/>
  <c r="AL109" i="21"/>
  <c r="BD108" i="21"/>
  <c r="AA109" i="21"/>
  <c r="AW109" i="21"/>
  <c r="AE108" i="21"/>
  <c r="AM108" i="21"/>
  <c r="AW236" i="21"/>
  <c r="AG236" i="21"/>
  <c r="AR236" i="21"/>
  <c r="BH236" i="21"/>
  <c r="BA108" i="21"/>
  <c r="AF108" i="21"/>
  <c r="AR109" i="21"/>
  <c r="BF109" i="21"/>
  <c r="AK108" i="21"/>
  <c r="AO108" i="21"/>
  <c r="AC108" i="21"/>
  <c r="AQ108" i="21"/>
  <c r="AE109" i="21"/>
  <c r="AB108" i="21"/>
  <c r="AB109" i="21"/>
  <c r="AH109" i="21"/>
  <c r="AV108" i="21"/>
  <c r="AJ109" i="21"/>
  <c r="BE109" i="21"/>
  <c r="AG109" i="21"/>
  <c r="AX108" i="21"/>
  <c r="AX236" i="21"/>
  <c r="AH236" i="21"/>
  <c r="AN236" i="21"/>
  <c r="BI236" i="21"/>
  <c r="AZ236" i="21"/>
  <c r="BJ157" i="3"/>
  <c r="BJ159" i="3"/>
  <c r="AC161" i="3"/>
  <c r="BJ161" i="3"/>
  <c r="AL75" i="21" l="1"/>
  <c r="AK313" i="22"/>
  <c r="AL395" i="21"/>
  <c r="AL18" i="22"/>
  <c r="AJ47" i="22"/>
  <c r="AJ457" i="21"/>
  <c r="AK322" i="22"/>
  <c r="AL84" i="21"/>
  <c r="AK79" i="21"/>
  <c r="AJ317" i="22"/>
  <c r="BJ236" i="21"/>
  <c r="BJ109" i="21"/>
  <c r="BJ112" i="21" s="1"/>
  <c r="BJ108" i="21"/>
  <c r="BJ111" i="21" s="1"/>
  <c r="AI295" i="22"/>
  <c r="AI200" i="23"/>
  <c r="AJ85" i="21"/>
  <c r="AI323" i="22"/>
  <c r="AJ299" i="22"/>
  <c r="AK61" i="21"/>
  <c r="AJ204" i="23"/>
  <c r="AJ30" i="21"/>
  <c r="AJ409" i="21"/>
  <c r="AJ17" i="22"/>
  <c r="AJ394" i="21"/>
  <c r="AJ16" i="21"/>
  <c r="AK74" i="21"/>
  <c r="AJ312" i="22"/>
  <c r="AI38" i="22"/>
  <c r="AI27" i="23"/>
  <c r="AK449" i="21"/>
  <c r="AK39" i="22"/>
  <c r="AI29" i="23"/>
  <c r="AI50" i="22"/>
  <c r="AK39" i="21"/>
  <c r="AJ415" i="21"/>
  <c r="AJ86" i="21"/>
  <c r="AI324" i="22"/>
  <c r="AL291" i="22"/>
  <c r="AM20" i="21"/>
  <c r="AI311" i="22"/>
  <c r="AJ73" i="21"/>
  <c r="AI448" i="21"/>
  <c r="AJ23" i="21"/>
  <c r="AJ401" i="21"/>
  <c r="AI287" i="22"/>
  <c r="AI197" i="23"/>
  <c r="AN427" i="21"/>
  <c r="AN49" i="21"/>
  <c r="AI199" i="23"/>
  <c r="AI294" i="22"/>
  <c r="AI399" i="21"/>
  <c r="AJ44" i="22"/>
  <c r="AJ454" i="21"/>
  <c r="AJ43" i="22"/>
  <c r="AJ453" i="21"/>
  <c r="AM202" i="23"/>
  <c r="AM297" i="22"/>
  <c r="AI22" i="22"/>
  <c r="AI14" i="23"/>
  <c r="AJ290" i="22"/>
  <c r="AK19" i="21"/>
  <c r="BK155" i="3"/>
  <c r="AJ25" i="22"/>
  <c r="AJ17" i="23"/>
  <c r="AT408" i="21"/>
  <c r="AK455" i="21"/>
  <c r="AK45" i="22"/>
  <c r="AS43" i="23"/>
  <c r="BG43" i="23"/>
  <c r="AT43" i="23"/>
  <c r="AP43" i="23"/>
  <c r="AB42" i="23"/>
  <c r="AK42" i="23"/>
  <c r="AD42" i="23"/>
  <c r="BA42" i="23"/>
  <c r="AE75" i="22"/>
  <c r="AW75" i="22"/>
  <c r="AI42" i="23"/>
  <c r="AH42" i="23"/>
  <c r="AJ75" i="22"/>
  <c r="BC75" i="22"/>
  <c r="AR112" i="21"/>
  <c r="AA112" i="21"/>
  <c r="BD112" i="21"/>
  <c r="AC112" i="21"/>
  <c r="AP112" i="21"/>
  <c r="BB112" i="21"/>
  <c r="AS112" i="21"/>
  <c r="BH112" i="21"/>
  <c r="AH112" i="21"/>
  <c r="AJ112" i="21"/>
  <c r="BE112" i="21"/>
  <c r="Z314" i="21"/>
  <c r="BE314" i="21"/>
  <c r="AF314" i="21"/>
  <c r="AY314" i="21"/>
  <c r="AW314" i="21"/>
  <c r="AP314" i="21"/>
  <c r="BA314" i="21"/>
  <c r="AE314" i="21"/>
  <c r="AD314" i="21"/>
  <c r="AV314" i="21"/>
  <c r="AJ273" i="21"/>
  <c r="BB273" i="21"/>
  <c r="AS273" i="21"/>
  <c r="AP273" i="21"/>
  <c r="BD273" i="21"/>
  <c r="AX273" i="21"/>
  <c r="AK273" i="21"/>
  <c r="AH273" i="21"/>
  <c r="BH273" i="21"/>
  <c r="AO43" i="23"/>
  <c r="AX42" i="23"/>
  <c r="AU111" i="21"/>
  <c r="BI111" i="21"/>
  <c r="AM237" i="21"/>
  <c r="AD237" i="21"/>
  <c r="AI460" i="21"/>
  <c r="AZ43" i="23"/>
  <c r="AM75" i="22"/>
  <c r="AG112" i="21"/>
  <c r="AS314" i="21"/>
  <c r="BH314" i="21"/>
  <c r="AD460" i="21"/>
  <c r="BA43" i="23"/>
  <c r="AW76" i="22"/>
  <c r="AI76" i="22"/>
  <c r="BG76" i="22"/>
  <c r="AG76" i="22"/>
  <c r="BF111" i="21"/>
  <c r="AG111" i="21"/>
  <c r="AX111" i="21"/>
  <c r="BB111" i="21"/>
  <c r="AW111" i="21"/>
  <c r="AC236" i="21"/>
  <c r="AB237" i="21"/>
  <c r="AN237" i="21"/>
  <c r="BF43" i="23"/>
  <c r="AW43" i="23"/>
  <c r="AQ75" i="22"/>
  <c r="BI75" i="22"/>
  <c r="AE42" i="23"/>
  <c r="AW42" i="23"/>
  <c r="AY75" i="22"/>
  <c r="AP75" i="22"/>
  <c r="BH75" i="22"/>
  <c r="AJ42" i="23"/>
  <c r="BC42" i="23"/>
  <c r="AR76" i="22"/>
  <c r="AA76" i="22"/>
  <c r="BD76" i="22"/>
  <c r="AC76" i="22"/>
  <c r="AP76" i="22"/>
  <c r="BB76" i="22"/>
  <c r="AS76" i="22"/>
  <c r="BH76" i="22"/>
  <c r="AH76" i="22"/>
  <c r="AJ76" i="22"/>
  <c r="BE76" i="22"/>
  <c r="AP111" i="21"/>
  <c r="AH111" i="21"/>
  <c r="AI111" i="21"/>
  <c r="AV111" i="21"/>
  <c r="AC111" i="21"/>
  <c r="AS111" i="21"/>
  <c r="BG111" i="21"/>
  <c r="AY111" i="21"/>
  <c r="AJ237" i="21"/>
  <c r="BB237" i="21"/>
  <c r="AS237" i="21"/>
  <c r="AP237" i="21"/>
  <c r="BD237" i="21"/>
  <c r="AX237" i="21"/>
  <c r="AK237" i="21"/>
  <c r="AH237" i="21"/>
  <c r="BH237" i="21"/>
  <c r="AF460" i="21"/>
  <c r="AB314" i="21"/>
  <c r="BF314" i="21"/>
  <c r="AX314" i="21"/>
  <c r="AO273" i="21"/>
  <c r="AU43" i="23"/>
  <c r="AO75" i="22"/>
  <c r="BG75" i="22"/>
  <c r="AR75" i="22"/>
  <c r="AG42" i="23"/>
  <c r="AV76" i="22"/>
  <c r="AX76" i="22"/>
  <c r="AU76" i="22"/>
  <c r="AK111" i="21"/>
  <c r="AZ237" i="21"/>
  <c r="AF43" i="23"/>
  <c r="BG42" i="23"/>
  <c r="BF42" i="23"/>
  <c r="BG112" i="21"/>
  <c r="AK314" i="21"/>
  <c r="AJ314" i="21"/>
  <c r="AG460" i="21"/>
  <c r="AJ43" i="23"/>
  <c r="AN43" i="23"/>
  <c r="AK75" i="22"/>
  <c r="BD42" i="23"/>
  <c r="BB43" i="23"/>
  <c r="AM43" i="23"/>
  <c r="AG43" i="23"/>
  <c r="AK43" i="23"/>
  <c r="AA43" i="23"/>
  <c r="AQ42" i="23"/>
  <c r="BI42" i="23"/>
  <c r="AY42" i="23"/>
  <c r="AP42" i="23"/>
  <c r="BH42" i="23"/>
  <c r="AL75" i="22"/>
  <c r="AO112" i="21"/>
  <c r="AL112" i="21"/>
  <c r="AD112" i="21"/>
  <c r="BA112" i="21"/>
  <c r="AE112" i="21"/>
  <c r="BI112" i="21"/>
  <c r="AZ112" i="21"/>
  <c r="AK112" i="21"/>
  <c r="AT112" i="21"/>
  <c r="AO314" i="21"/>
  <c r="AG314" i="21"/>
  <c r="AH314" i="21"/>
  <c r="AU314" i="21"/>
  <c r="AR314" i="21"/>
  <c r="BA273" i="21"/>
  <c r="BG273" i="21"/>
  <c r="BF273" i="21"/>
  <c r="BC273" i="21"/>
  <c r="AV273" i="21"/>
  <c r="AY273" i="21"/>
  <c r="AU273" i="21"/>
  <c r="AN75" i="22"/>
  <c r="AZ42" i="23"/>
  <c r="AD43" i="23"/>
  <c r="AR42" i="23"/>
  <c r="AW112" i="21"/>
  <c r="AN112" i="21"/>
  <c r="AQ112" i="21"/>
  <c r="AA314" i="21"/>
  <c r="AA111" i="21"/>
  <c r="AL273" i="21"/>
  <c r="AR273" i="21"/>
  <c r="AW273" i="21"/>
  <c r="BE273" i="21"/>
  <c r="AA273" i="21"/>
  <c r="AB273" i="21"/>
  <c r="BI273" i="21"/>
  <c r="BJ273" i="21"/>
  <c r="AF273" i="21"/>
  <c r="AN273" i="21"/>
  <c r="AT273" i="21"/>
  <c r="AI43" i="23"/>
  <c r="AH75" i="22"/>
  <c r="AN76" i="22"/>
  <c r="AQ76" i="22"/>
  <c r="BI237" i="21"/>
  <c r="AC460" i="21"/>
  <c r="BI43" i="23"/>
  <c r="BC43" i="23"/>
  <c r="BE43" i="23"/>
  <c r="AR43" i="23"/>
  <c r="AL43" i="23"/>
  <c r="AV75" i="22"/>
  <c r="AC75" i="22"/>
  <c r="BB75" i="22"/>
  <c r="AF75" i="22"/>
  <c r="BE75" i="22"/>
  <c r="AA75" i="22"/>
  <c r="AT75" i="22"/>
  <c r="AU75" i="22"/>
  <c r="AL42" i="23"/>
  <c r="AO76" i="22"/>
  <c r="AL76" i="22"/>
  <c r="AD76" i="22"/>
  <c r="BA76" i="22"/>
  <c r="AE76" i="22"/>
  <c r="BI76" i="22"/>
  <c r="AZ76" i="22"/>
  <c r="AK76" i="22"/>
  <c r="AT76" i="22"/>
  <c r="AN111" i="21"/>
  <c r="BH111" i="21"/>
  <c r="AJ111" i="21"/>
  <c r="BC111" i="21"/>
  <c r="AO111" i="21"/>
  <c r="AD111" i="21"/>
  <c r="BA111" i="21"/>
  <c r="BE111" i="21"/>
  <c r="BA237" i="21"/>
  <c r="BG237" i="21"/>
  <c r="BF237" i="21"/>
  <c r="BC237" i="21"/>
  <c r="AO237" i="21"/>
  <c r="AV237" i="21"/>
  <c r="AY237" i="21"/>
  <c r="AU237" i="21"/>
  <c r="AH460" i="21"/>
  <c r="AB460" i="21"/>
  <c r="AN314" i="21"/>
  <c r="BD314" i="21"/>
  <c r="AH43" i="23"/>
  <c r="BF76" i="22"/>
  <c r="AL111" i="21"/>
  <c r="BD111" i="21"/>
  <c r="AQ237" i="21"/>
  <c r="AI237" i="21"/>
  <c r="AS42" i="23"/>
  <c r="AI112" i="21"/>
  <c r="AF112" i="21"/>
  <c r="AT314" i="21"/>
  <c r="AL314" i="21"/>
  <c r="AX43" i="23"/>
  <c r="BA75" i="22"/>
  <c r="AI75" i="22"/>
  <c r="AQ111" i="21"/>
  <c r="AF111" i="21"/>
  <c r="AL237" i="21"/>
  <c r="AW237" i="21"/>
  <c r="BE237" i="21"/>
  <c r="BJ237" i="21"/>
  <c r="AT237" i="21"/>
  <c r="AV43" i="23"/>
  <c r="BH43" i="23"/>
  <c r="AQ43" i="23"/>
  <c r="AC43" i="23"/>
  <c r="BD43" i="23"/>
  <c r="AY43" i="23"/>
  <c r="AV42" i="23"/>
  <c r="AC42" i="23"/>
  <c r="BB42" i="23"/>
  <c r="AF42" i="23"/>
  <c r="BE42" i="23"/>
  <c r="AA42" i="23"/>
  <c r="AT42" i="23"/>
  <c r="AU42" i="23"/>
  <c r="AG75" i="22"/>
  <c r="AZ75" i="22"/>
  <c r="AX75" i="22"/>
  <c r="AB112" i="21"/>
  <c r="AY112" i="21"/>
  <c r="BF112" i="21"/>
  <c r="AV112" i="21"/>
  <c r="AM112" i="21"/>
  <c r="AX112" i="21"/>
  <c r="BC112" i="21"/>
  <c r="AU112" i="21"/>
  <c r="AM314" i="21"/>
  <c r="BG314" i="21"/>
  <c r="AI314" i="21"/>
  <c r="BB314" i="21"/>
  <c r="AC314" i="21"/>
  <c r="AZ314" i="21"/>
  <c r="AM273" i="21"/>
  <c r="AQ273" i="21"/>
  <c r="AG273" i="21"/>
  <c r="AI273" i="21"/>
  <c r="AE273" i="21"/>
  <c r="AZ273" i="21"/>
  <c r="AD273" i="21"/>
  <c r="AS75" i="22"/>
  <c r="BF75" i="22"/>
  <c r="AB76" i="22"/>
  <c r="AY76" i="22"/>
  <c r="AM76" i="22"/>
  <c r="BC76" i="22"/>
  <c r="AT111" i="21"/>
  <c r="AR111" i="21"/>
  <c r="AB111" i="21"/>
  <c r="AM111" i="21"/>
  <c r="AG237" i="21"/>
  <c r="AE237" i="21"/>
  <c r="AB43" i="23"/>
  <c r="AO42" i="23"/>
  <c r="BD75" i="22"/>
  <c r="AN42" i="23"/>
  <c r="AQ314" i="21"/>
  <c r="BC314" i="21"/>
  <c r="AE43" i="23"/>
  <c r="AB75" i="22"/>
  <c r="AD75" i="22"/>
  <c r="AM42" i="23"/>
  <c r="AF76" i="22"/>
  <c r="AZ111" i="21"/>
  <c r="AE111" i="21"/>
  <c r="AR237" i="21"/>
  <c r="AA237" i="21"/>
  <c r="AF237" i="21"/>
  <c r="AE460" i="21"/>
  <c r="BK159" i="3"/>
  <c r="BK157" i="3"/>
  <c r="BK161" i="3"/>
  <c r="AL452" i="21" l="1"/>
  <c r="AL42" i="22"/>
  <c r="BJ76" i="22"/>
  <c r="BI314" i="21"/>
  <c r="BI315" i="21" s="1"/>
  <c r="AK456" i="21"/>
  <c r="AK46" i="22"/>
  <c r="BJ42" i="23"/>
  <c r="AL461" i="21"/>
  <c r="AL51" i="22"/>
  <c r="AK80" i="21"/>
  <c r="AJ318" i="22"/>
  <c r="AL289" i="22"/>
  <c r="AM18" i="21"/>
  <c r="BK236" i="21"/>
  <c r="BK108" i="21"/>
  <c r="BK109" i="21"/>
  <c r="BJ75" i="22"/>
  <c r="BL155" i="3"/>
  <c r="AI198" i="23"/>
  <c r="AI293" i="22"/>
  <c r="AJ22" i="21"/>
  <c r="AJ15" i="23"/>
  <c r="AJ23" i="22"/>
  <c r="AI211" i="23"/>
  <c r="AI309" i="22"/>
  <c r="AJ463" i="21"/>
  <c r="AJ53" i="22"/>
  <c r="AJ40" i="22"/>
  <c r="AJ450" i="21"/>
  <c r="AJ71" i="21"/>
  <c r="AJ201" i="23"/>
  <c r="AJ296" i="22"/>
  <c r="AJ52" i="22"/>
  <c r="AJ462" i="21"/>
  <c r="AJ83" i="21"/>
  <c r="AK316" i="22"/>
  <c r="AL78" i="21"/>
  <c r="AK19" i="22"/>
  <c r="AK396" i="21"/>
  <c r="AN18" i="23"/>
  <c r="AN26" i="22"/>
  <c r="AK416" i="21"/>
  <c r="AK38" i="21"/>
  <c r="AK76" i="21"/>
  <c r="AJ314" i="22"/>
  <c r="AO50" i="21"/>
  <c r="AN426" i="21"/>
  <c r="AM397" i="21"/>
  <c r="AM20" i="22"/>
  <c r="AK451" i="21"/>
  <c r="AK41" i="22"/>
  <c r="AK32" i="21"/>
  <c r="AJ407" i="21"/>
  <c r="AU31" i="21"/>
  <c r="AJ16" i="22"/>
  <c r="AJ13" i="23"/>
  <c r="AJ24" i="22"/>
  <c r="AJ16" i="23"/>
  <c r="AJ315" i="22"/>
  <c r="AK77" i="21"/>
  <c r="AJ288" i="22"/>
  <c r="AJ393" i="21"/>
  <c r="AK17" i="21"/>
  <c r="BJ43" i="23"/>
  <c r="AJ400" i="21"/>
  <c r="AK24" i="21"/>
  <c r="AL72" i="21"/>
  <c r="AK310" i="22"/>
  <c r="AK438" i="21"/>
  <c r="AK28" i="22"/>
  <c r="AK20" i="23"/>
  <c r="Z133" i="23"/>
  <c r="AK133" i="23"/>
  <c r="BD133" i="23"/>
  <c r="AR133" i="23"/>
  <c r="AB133" i="23"/>
  <c r="AE181" i="22"/>
  <c r="AH321" i="22"/>
  <c r="AG181" i="22"/>
  <c r="AU181" i="22"/>
  <c r="BG181" i="22"/>
  <c r="AD321" i="22"/>
  <c r="AE79" i="22"/>
  <c r="AB94" i="23"/>
  <c r="AC213" i="23"/>
  <c r="BD94" i="23"/>
  <c r="BB94" i="23"/>
  <c r="BH79" i="22"/>
  <c r="BE181" i="22"/>
  <c r="AJ315" i="21"/>
  <c r="AD315" i="21"/>
  <c r="AE315" i="21"/>
  <c r="AS315" i="21"/>
  <c r="AI315" i="21"/>
  <c r="AN315" i="21"/>
  <c r="AX315" i="21"/>
  <c r="AA78" i="22"/>
  <c r="BI78" i="22"/>
  <c r="AR78" i="22"/>
  <c r="AE78" i="22"/>
  <c r="BH78" i="22"/>
  <c r="AF78" i="22"/>
  <c r="AG78" i="22"/>
  <c r="AC78" i="22"/>
  <c r="AI78" i="22"/>
  <c r="AS238" i="21"/>
  <c r="AC273" i="21"/>
  <c r="AM238" i="21"/>
  <c r="BG238" i="21"/>
  <c r="AD274" i="21"/>
  <c r="AG274" i="21"/>
  <c r="AO274" i="21"/>
  <c r="AF274" i="21"/>
  <c r="AW274" i="21"/>
  <c r="BD274" i="21"/>
  <c r="AA460" i="21"/>
  <c r="AY238" i="21"/>
  <c r="AT274" i="21"/>
  <c r="AT133" i="23"/>
  <c r="AZ133" i="23"/>
  <c r="AU133" i="23"/>
  <c r="AE94" i="23"/>
  <c r="AU79" i="22"/>
  <c r="AY79" i="22"/>
  <c r="AH213" i="23"/>
  <c r="AG94" i="23"/>
  <c r="AU94" i="23"/>
  <c r="BG94" i="23"/>
  <c r="AD213" i="23"/>
  <c r="BA79" i="22"/>
  <c r="AE321" i="22"/>
  <c r="AK181" i="22"/>
  <c r="AP181" i="22"/>
  <c r="AJ181" i="22"/>
  <c r="AS79" i="22"/>
  <c r="BE94" i="23"/>
  <c r="AI79" i="22"/>
  <c r="AJ220" i="22"/>
  <c r="AD220" i="22"/>
  <c r="AE220" i="22"/>
  <c r="AS220" i="22"/>
  <c r="AI220" i="22"/>
  <c r="AN220" i="22"/>
  <c r="AX220" i="22"/>
  <c r="AK283" i="21"/>
  <c r="AL283" i="21"/>
  <c r="AZ283" i="21"/>
  <c r="BA283" i="21"/>
  <c r="AN283" i="21"/>
  <c r="BB283" i="21"/>
  <c r="BF283" i="21"/>
  <c r="AV283" i="21"/>
  <c r="AH283" i="21"/>
  <c r="AT238" i="21"/>
  <c r="AK238" i="21"/>
  <c r="AZ274" i="21"/>
  <c r="AQ274" i="21"/>
  <c r="BC274" i="21"/>
  <c r="BI274" i="21"/>
  <c r="AL274" i="21"/>
  <c r="AP274" i="21"/>
  <c r="AN181" i="22"/>
  <c r="AH315" i="21"/>
  <c r="AP315" i="21"/>
  <c r="BA315" i="21"/>
  <c r="AQ315" i="21"/>
  <c r="AA315" i="21"/>
  <c r="AC315" i="21"/>
  <c r="AL78" i="22"/>
  <c r="AZ78" i="22"/>
  <c r="BA78" i="22"/>
  <c r="AN78" i="22"/>
  <c r="BB78" i="22"/>
  <c r="BF78" i="22"/>
  <c r="AV78" i="22"/>
  <c r="AH78" i="22"/>
  <c r="AN238" i="21"/>
  <c r="AZ238" i="21"/>
  <c r="BD238" i="21"/>
  <c r="BA238" i="21"/>
  <c r="AM274" i="21"/>
  <c r="AA274" i="21"/>
  <c r="BH274" i="21"/>
  <c r="AZ220" i="22"/>
  <c r="AE283" i="21"/>
  <c r="AQ238" i="21"/>
  <c r="AV133" i="23"/>
  <c r="AS133" i="23"/>
  <c r="AC133" i="23"/>
  <c r="AN133" i="23"/>
  <c r="AI181" i="22"/>
  <c r="BC79" i="22"/>
  <c r="AB321" i="22"/>
  <c r="AM181" i="22"/>
  <c r="AY181" i="22"/>
  <c r="AO181" i="22"/>
  <c r="AT79" i="22"/>
  <c r="AD79" i="22"/>
  <c r="AE213" i="23"/>
  <c r="AK94" i="23"/>
  <c r="AP94" i="23"/>
  <c r="AJ94" i="23"/>
  <c r="BB79" i="22"/>
  <c r="AR181" i="22"/>
  <c r="AN79" i="22"/>
  <c r="Z315" i="21"/>
  <c r="AM315" i="21"/>
  <c r="AG315" i="21"/>
  <c r="AK78" i="22"/>
  <c r="BC238" i="21"/>
  <c r="BF274" i="21"/>
  <c r="AS274" i="21"/>
  <c r="AF220" i="22"/>
  <c r="BI283" i="21"/>
  <c r="AG283" i="21"/>
  <c r="BI238" i="21"/>
  <c r="AA283" i="21"/>
  <c r="AW133" i="23"/>
  <c r="BC133" i="23"/>
  <c r="BA133" i="23"/>
  <c r="AH133" i="23"/>
  <c r="AI94" i="23"/>
  <c r="AX79" i="22"/>
  <c r="AB79" i="22"/>
  <c r="AB213" i="23"/>
  <c r="AM94" i="23"/>
  <c r="AY94" i="23"/>
  <c r="AO94" i="23"/>
  <c r="AK79" i="22"/>
  <c r="AL79" i="22"/>
  <c r="AI321" i="22"/>
  <c r="BH181" i="22"/>
  <c r="AX181" i="22"/>
  <c r="AS181" i="22"/>
  <c r="AT181" i="22"/>
  <c r="AP79" i="22"/>
  <c r="AN94" i="23"/>
  <c r="AR94" i="23"/>
  <c r="AG79" i="22"/>
  <c r="AH220" i="22"/>
  <c r="AP220" i="22"/>
  <c r="Z220" i="22"/>
  <c r="BA220" i="22"/>
  <c r="AQ220" i="22"/>
  <c r="AA220" i="22"/>
  <c r="AC220" i="22"/>
  <c r="AM220" i="22"/>
  <c r="AG220" i="22"/>
  <c r="BD283" i="21"/>
  <c r="AB283" i="21"/>
  <c r="AU283" i="21"/>
  <c r="BE283" i="21"/>
  <c r="AD283" i="21"/>
  <c r="BC283" i="21"/>
  <c r="AQ283" i="21"/>
  <c r="BG283" i="21"/>
  <c r="BJ283" i="21"/>
  <c r="AP283" i="21"/>
  <c r="BJ238" i="21"/>
  <c r="AP238" i="21"/>
  <c r="BH238" i="21"/>
  <c r="AE274" i="21"/>
  <c r="AU274" i="21"/>
  <c r="BG274" i="21"/>
  <c r="BE274" i="21"/>
  <c r="AH274" i="21"/>
  <c r="AD133" i="23"/>
  <c r="BF94" i="23"/>
  <c r="BI79" i="22"/>
  <c r="AC321" i="22"/>
  <c r="BD181" i="22"/>
  <c r="AT220" i="22"/>
  <c r="AA389" i="21"/>
  <c r="AL238" i="21"/>
  <c r="AA390" i="21"/>
  <c r="AY133" i="23"/>
  <c r="BH133" i="23"/>
  <c r="BB133" i="23"/>
  <c r="BG133" i="23"/>
  <c r="AG133" i="23"/>
  <c r="AQ181" i="22"/>
  <c r="AF181" i="22"/>
  <c r="AM79" i="22"/>
  <c r="AF321" i="22"/>
  <c r="BC181" i="22"/>
  <c r="AO79" i="22"/>
  <c r="AI213" i="23"/>
  <c r="BH94" i="23"/>
  <c r="AX94" i="23"/>
  <c r="AS94" i="23"/>
  <c r="AT94" i="23"/>
  <c r="BE79" i="22"/>
  <c r="AC79" i="22"/>
  <c r="BJ181" i="22"/>
  <c r="AL181" i="22"/>
  <c r="AF79" i="22"/>
  <c r="BF315" i="21"/>
  <c r="BC315" i="21"/>
  <c r="AY315" i="21"/>
  <c r="AW315" i="21"/>
  <c r="AK315" i="21"/>
  <c r="AL315" i="21"/>
  <c r="BG315" i="21"/>
  <c r="AR315" i="21"/>
  <c r="AO315" i="21"/>
  <c r="BD78" i="22"/>
  <c r="AB78" i="22"/>
  <c r="AU78" i="22"/>
  <c r="BE78" i="22"/>
  <c r="AD78" i="22"/>
  <c r="BC78" i="22"/>
  <c r="AQ78" i="22"/>
  <c r="BG78" i="22"/>
  <c r="BJ78" i="22"/>
  <c r="AP78" i="22"/>
  <c r="BE238" i="21"/>
  <c r="BB238" i="21"/>
  <c r="AU238" i="21"/>
  <c r="AY274" i="21"/>
  <c r="AR274" i="21"/>
  <c r="BB274" i="21"/>
  <c r="AE133" i="23"/>
  <c r="AZ94" i="23"/>
  <c r="BH220" i="22"/>
  <c r="AF133" i="23"/>
  <c r="AA133" i="23"/>
  <c r="AL133" i="23"/>
  <c r="AI133" i="23"/>
  <c r="AP133" i="23"/>
  <c r="AO133" i="23"/>
  <c r="AQ94" i="23"/>
  <c r="AF94" i="23"/>
  <c r="AV79" i="22"/>
  <c r="AF213" i="23"/>
  <c r="BC94" i="23"/>
  <c r="AZ79" i="22"/>
  <c r="AG321" i="22"/>
  <c r="AH181" i="22"/>
  <c r="AA181" i="22"/>
  <c r="AJ79" i="22"/>
  <c r="BD79" i="22"/>
  <c r="BJ94" i="23"/>
  <c r="AL94" i="23"/>
  <c r="AQ79" i="22"/>
  <c r="AW79" i="22"/>
  <c r="BF220" i="22"/>
  <c r="BC220" i="22"/>
  <c r="AY220" i="22"/>
  <c r="AW220" i="22"/>
  <c r="AK220" i="22"/>
  <c r="AL220" i="22"/>
  <c r="BG220" i="22"/>
  <c r="AR220" i="22"/>
  <c r="AO220" i="22"/>
  <c r="AM283" i="21"/>
  <c r="AT283" i="21"/>
  <c r="AO283" i="21"/>
  <c r="AJ283" i="21"/>
  <c r="AW283" i="21"/>
  <c r="AX283" i="21"/>
  <c r="AY283" i="21"/>
  <c r="AS283" i="21"/>
  <c r="Z459" i="21"/>
  <c r="AW238" i="21"/>
  <c r="AV238" i="21"/>
  <c r="AJ238" i="21"/>
  <c r="AN274" i="21"/>
  <c r="AK274" i="21"/>
  <c r="AJ274" i="21"/>
  <c r="BA94" i="23"/>
  <c r="AR79" i="22"/>
  <c r="AB220" i="22"/>
  <c r="BE220" i="22"/>
  <c r="BD220" i="22"/>
  <c r="AU220" i="22"/>
  <c r="AF283" i="21"/>
  <c r="AC283" i="21"/>
  <c r="BF238" i="21"/>
  <c r="AB274" i="21"/>
  <c r="BE133" i="23"/>
  <c r="AJ133" i="23"/>
  <c r="AM133" i="23"/>
  <c r="AX133" i="23"/>
  <c r="AW181" i="22"/>
  <c r="BF79" i="22"/>
  <c r="AD181" i="22"/>
  <c r="AV181" i="22"/>
  <c r="BF181" i="22"/>
  <c r="BA181" i="22"/>
  <c r="AZ181" i="22"/>
  <c r="BJ79" i="22"/>
  <c r="AG213" i="23"/>
  <c r="AH94" i="23"/>
  <c r="AA94" i="23"/>
  <c r="AH79" i="22"/>
  <c r="AA79" i="22"/>
  <c r="BI181" i="22"/>
  <c r="BG79" i="22"/>
  <c r="AB315" i="21"/>
  <c r="AF315" i="21"/>
  <c r="AV315" i="21"/>
  <c r="BE315" i="21"/>
  <c r="AT315" i="21"/>
  <c r="BD315" i="21"/>
  <c r="BB315" i="21"/>
  <c r="AZ315" i="21"/>
  <c r="BH315" i="21"/>
  <c r="AU315" i="21"/>
  <c r="AM78" i="22"/>
  <c r="AT78" i="22"/>
  <c r="AO78" i="22"/>
  <c r="AJ78" i="22"/>
  <c r="AW78" i="22"/>
  <c r="AX78" i="22"/>
  <c r="AY78" i="22"/>
  <c r="AS78" i="22"/>
  <c r="AX238" i="21"/>
  <c r="AR238" i="21"/>
  <c r="AH238" i="21"/>
  <c r="AI238" i="21"/>
  <c r="AO238" i="21"/>
  <c r="AI274" i="21"/>
  <c r="AV274" i="21"/>
  <c r="BA274" i="21"/>
  <c r="BJ274" i="21"/>
  <c r="AX274" i="21"/>
  <c r="AC237" i="21"/>
  <c r="AQ133" i="23"/>
  <c r="BF133" i="23"/>
  <c r="AW94" i="23"/>
  <c r="AD94" i="23"/>
  <c r="AV94" i="23"/>
  <c r="AB181" i="22"/>
  <c r="BB181" i="22"/>
  <c r="BI94" i="23"/>
  <c r="AV220" i="22"/>
  <c r="BB220" i="22"/>
  <c r="AR283" i="21"/>
  <c r="BH283" i="21"/>
  <c r="AI283" i="21"/>
  <c r="BL157" i="3"/>
  <c r="BL159" i="3"/>
  <c r="BL161" i="3"/>
  <c r="AL313" i="22" l="1"/>
  <c r="AM75" i="21"/>
  <c r="BI133" i="23"/>
  <c r="BI220" i="22"/>
  <c r="AK47" i="22"/>
  <c r="AK457" i="21"/>
  <c r="AL322" i="22"/>
  <c r="AM84" i="21"/>
  <c r="AM395" i="21"/>
  <c r="AM18" i="22"/>
  <c r="AL79" i="21"/>
  <c r="AK317" i="22"/>
  <c r="BL236" i="21"/>
  <c r="BL109" i="21"/>
  <c r="BL108" i="21"/>
  <c r="AL39" i="21"/>
  <c r="AK415" i="21"/>
  <c r="AJ287" i="22"/>
  <c r="AJ197" i="23"/>
  <c r="AN202" i="23"/>
  <c r="AN297" i="22"/>
  <c r="AL19" i="21"/>
  <c r="AK290" i="22"/>
  <c r="AJ14" i="23"/>
  <c r="AJ22" i="22"/>
  <c r="AU408" i="21"/>
  <c r="AO427" i="21"/>
  <c r="AO49" i="21"/>
  <c r="AK86" i="21"/>
  <c r="AJ324" i="22"/>
  <c r="AL74" i="21"/>
  <c r="AK312" i="22"/>
  <c r="AK401" i="21"/>
  <c r="AK23" i="21"/>
  <c r="AK454" i="21"/>
  <c r="AK44" i="22"/>
  <c r="AJ200" i="23"/>
  <c r="AJ295" i="22"/>
  <c r="AL455" i="21"/>
  <c r="AL45" i="22"/>
  <c r="AJ399" i="21"/>
  <c r="AJ294" i="22"/>
  <c r="AJ199" i="23"/>
  <c r="AK409" i="21"/>
  <c r="AK30" i="21"/>
  <c r="AK453" i="21"/>
  <c r="AK43" i="22"/>
  <c r="AJ27" i="23"/>
  <c r="AJ38" i="22"/>
  <c r="BM155" i="3"/>
  <c r="AK85" i="21"/>
  <c r="AJ323" i="22"/>
  <c r="AJ460" i="21"/>
  <c r="AL61" i="21"/>
  <c r="AK204" i="23"/>
  <c r="AK299" i="22"/>
  <c r="AK17" i="23"/>
  <c r="AK25" i="22"/>
  <c r="AJ29" i="23"/>
  <c r="AJ50" i="22"/>
  <c r="AK73" i="21"/>
  <c r="AJ311" i="22"/>
  <c r="AJ448" i="21"/>
  <c r="BK76" i="22"/>
  <c r="BK112" i="21"/>
  <c r="BK43" i="23"/>
  <c r="BK75" i="22"/>
  <c r="BK111" i="21"/>
  <c r="BK42" i="23"/>
  <c r="BJ314" i="21"/>
  <c r="AL39" i="22"/>
  <c r="AL449" i="21"/>
  <c r="AK16" i="21"/>
  <c r="AK394" i="21"/>
  <c r="AK17" i="22"/>
  <c r="AN20" i="21"/>
  <c r="AM291" i="22"/>
  <c r="BK237" i="21"/>
  <c r="BK273" i="21"/>
  <c r="AU102" i="23"/>
  <c r="AW189" i="22"/>
  <c r="AT189" i="22"/>
  <c r="BJ182" i="22"/>
  <c r="BA95" i="23"/>
  <c r="AY95" i="23"/>
  <c r="BG134" i="23"/>
  <c r="AW134" i="23"/>
  <c r="BH95" i="23"/>
  <c r="AM134" i="23"/>
  <c r="BA134" i="23"/>
  <c r="AI102" i="23"/>
  <c r="AJ95" i="23"/>
  <c r="AE182" i="22"/>
  <c r="BI182" i="22"/>
  <c r="AH189" i="22"/>
  <c r="BB189" i="22"/>
  <c r="AZ189" i="22"/>
  <c r="AF182" i="22"/>
  <c r="AX95" i="23"/>
  <c r="AZ221" i="22"/>
  <c r="BE221" i="22"/>
  <c r="AB221" i="22"/>
  <c r="AN317" i="21"/>
  <c r="BD317" i="21"/>
  <c r="AJ317" i="21"/>
  <c r="AW317" i="21"/>
  <c r="AV317" i="21"/>
  <c r="AP317" i="21"/>
  <c r="AT317" i="21"/>
  <c r="AX317" i="21"/>
  <c r="AK359" i="21"/>
  <c r="BG359" i="21"/>
  <c r="AD317" i="21"/>
  <c r="AI95" i="23"/>
  <c r="BJ189" i="22"/>
  <c r="AD189" i="22"/>
  <c r="BC359" i="21"/>
  <c r="BD359" i="21"/>
  <c r="AU359" i="21"/>
  <c r="AP102" i="23"/>
  <c r="BD102" i="23"/>
  <c r="AW102" i="23"/>
  <c r="AT102" i="23"/>
  <c r="BJ95" i="23"/>
  <c r="AG189" i="22"/>
  <c r="AY221" i="22"/>
  <c r="AU182" i="22"/>
  <c r="AA182" i="22"/>
  <c r="AG221" i="22"/>
  <c r="AC221" i="22"/>
  <c r="AP221" i="22"/>
  <c r="BH189" i="22"/>
  <c r="AE95" i="23"/>
  <c r="BI95" i="23"/>
  <c r="AH102" i="23"/>
  <c r="BB102" i="23"/>
  <c r="AZ102" i="23"/>
  <c r="AF95" i="23"/>
  <c r="AV182" i="22"/>
  <c r="AZ134" i="23"/>
  <c r="BE134" i="23"/>
  <c r="AB134" i="23"/>
  <c r="AY317" i="21"/>
  <c r="BI317" i="21"/>
  <c r="BB317" i="21"/>
  <c r="AR317" i="21"/>
  <c r="Z221" i="22"/>
  <c r="AQ189" i="22"/>
  <c r="AU189" i="22"/>
  <c r="AN359" i="21"/>
  <c r="AS359" i="21"/>
  <c r="AG359" i="21"/>
  <c r="AL359" i="21"/>
  <c r="AA82" i="21"/>
  <c r="BF359" i="21"/>
  <c r="AD359" i="21"/>
  <c r="BB359" i="21"/>
  <c r="AM102" i="23"/>
  <c r="AB182" i="22"/>
  <c r="BD95" i="23"/>
  <c r="AA359" i="21"/>
  <c r="BJ359" i="21"/>
  <c r="BJ102" i="23"/>
  <c r="Z134" i="23"/>
  <c r="AS189" i="22"/>
  <c r="AJ189" i="22"/>
  <c r="AE189" i="22"/>
  <c r="AR182" i="22"/>
  <c r="AA189" i="22"/>
  <c r="AN182" i="22"/>
  <c r="AG102" i="23"/>
  <c r="AY134" i="23"/>
  <c r="AU95" i="23"/>
  <c r="AA95" i="23"/>
  <c r="AG134" i="23"/>
  <c r="AC134" i="23"/>
  <c r="AP134" i="23"/>
  <c r="BH102" i="23"/>
  <c r="AH182" i="22"/>
  <c r="BC182" i="22"/>
  <c r="AV189" i="22"/>
  <c r="AN189" i="22"/>
  <c r="AL189" i="22"/>
  <c r="AA321" i="22"/>
  <c r="AO182" i="22"/>
  <c r="AX221" i="22"/>
  <c r="AS221" i="22"/>
  <c r="AD221" i="22"/>
  <c r="AV95" i="23"/>
  <c r="BB221" i="22"/>
  <c r="AV221" i="22"/>
  <c r="BC317" i="21"/>
  <c r="BA317" i="21"/>
  <c r="AH317" i="21"/>
  <c r="AS317" i="21"/>
  <c r="BF317" i="21"/>
  <c r="BG317" i="21"/>
  <c r="BB95" i="23"/>
  <c r="AR189" i="22"/>
  <c r="AK221" i="22"/>
  <c r="AS182" i="22"/>
  <c r="AQ221" i="22"/>
  <c r="AG95" i="23"/>
  <c r="AU134" i="23"/>
  <c r="AB12" i="21"/>
  <c r="AZ317" i="21"/>
  <c r="BG102" i="23"/>
  <c r="AC94" i="23"/>
  <c r="AS102" i="23"/>
  <c r="AJ102" i="23"/>
  <c r="AE102" i="23"/>
  <c r="AR95" i="23"/>
  <c r="AA102" i="23"/>
  <c r="AN95" i="23"/>
  <c r="Z320" i="22"/>
  <c r="AO221" i="22"/>
  <c r="AL221" i="22"/>
  <c r="BC221" i="22"/>
  <c r="AB189" i="22"/>
  <c r="BF182" i="22"/>
  <c r="AA221" i="22"/>
  <c r="AH221" i="22"/>
  <c r="BI189" i="22"/>
  <c r="AH95" i="23"/>
  <c r="BC95" i="23"/>
  <c r="AV102" i="23"/>
  <c r="AN102" i="23"/>
  <c r="AL102" i="23"/>
  <c r="AA213" i="23"/>
  <c r="AO95" i="23"/>
  <c r="AX134" i="23"/>
  <c r="AS134" i="23"/>
  <c r="AD134" i="23"/>
  <c r="AT182" i="22"/>
  <c r="BB134" i="23"/>
  <c r="AV134" i="23"/>
  <c r="BK317" i="21"/>
  <c r="AQ317" i="21"/>
  <c r="AO317" i="21"/>
  <c r="AM317" i="21"/>
  <c r="AP189" i="22"/>
  <c r="BC189" i="22"/>
  <c r="BD189" i="22"/>
  <c r="AM359" i="21"/>
  <c r="BI359" i="21"/>
  <c r="AR359" i="21"/>
  <c r="AT359" i="21"/>
  <c r="AQ102" i="23"/>
  <c r="AY189" i="22"/>
  <c r="AO189" i="22"/>
  <c r="AM189" i="22"/>
  <c r="AI182" i="22"/>
  <c r="BB182" i="22"/>
  <c r="Z212" i="23"/>
  <c r="AO134" i="23"/>
  <c r="AL134" i="23"/>
  <c r="BC134" i="23"/>
  <c r="AB102" i="23"/>
  <c r="BF95" i="23"/>
  <c r="AA134" i="23"/>
  <c r="AH134" i="23"/>
  <c r="BI102" i="23"/>
  <c r="BE182" i="22"/>
  <c r="AP182" i="22"/>
  <c r="AQ182" i="22"/>
  <c r="AK189" i="22"/>
  <c r="BD182" i="22"/>
  <c r="AG182" i="22"/>
  <c r="AN221" i="22"/>
  <c r="BI221" i="22"/>
  <c r="AT95" i="23"/>
  <c r="AU221" i="22"/>
  <c r="BD221" i="22"/>
  <c r="AF221" i="22"/>
  <c r="AF317" i="21"/>
  <c r="BL317" i="21"/>
  <c r="BM317" i="21"/>
  <c r="AG317" i="21"/>
  <c r="AC274" i="21"/>
  <c r="AP359" i="21"/>
  <c r="AQ359" i="21"/>
  <c r="AY102" i="23"/>
  <c r="AP95" i="23"/>
  <c r="AK102" i="23"/>
  <c r="AC189" i="22"/>
  <c r="AC181" i="22"/>
  <c r="AD102" i="23"/>
  <c r="AX189" i="22"/>
  <c r="AK182" i="22"/>
  <c r="AR102" i="23"/>
  <c r="AR134" i="23"/>
  <c r="AK134" i="23"/>
  <c r="BF134" i="23"/>
  <c r="AS95" i="23"/>
  <c r="AM95" i="23"/>
  <c r="AQ134" i="23"/>
  <c r="AB95" i="23"/>
  <c r="BG182" i="22"/>
  <c r="AL182" i="22"/>
  <c r="AZ182" i="22"/>
  <c r="BF189" i="22"/>
  <c r="BA189" i="22"/>
  <c r="AF189" i="22"/>
  <c r="AW182" i="22"/>
  <c r="AD182" i="22"/>
  <c r="AI221" i="22"/>
  <c r="AE221" i="22"/>
  <c r="AJ221" i="22"/>
  <c r="AC102" i="23"/>
  <c r="BH221" i="22"/>
  <c r="AT221" i="22"/>
  <c r="BE317" i="21"/>
  <c r="AA284" i="22"/>
  <c r="AA283" i="22"/>
  <c r="BJ317" i="21"/>
  <c r="BH317" i="21"/>
  <c r="AZ359" i="21"/>
  <c r="AW359" i="21"/>
  <c r="BE359" i="21"/>
  <c r="BA359" i="21"/>
  <c r="AE359" i="21"/>
  <c r="AV359" i="21"/>
  <c r="AA388" i="21"/>
  <c r="AO359" i="21"/>
  <c r="BH359" i="21"/>
  <c r="AI359" i="21"/>
  <c r="AH359" i="21"/>
  <c r="AX359" i="21"/>
  <c r="BC102" i="23"/>
  <c r="AR221" i="22"/>
  <c r="BF221" i="22"/>
  <c r="AM182" i="22"/>
  <c r="BE95" i="23"/>
  <c r="AQ95" i="23"/>
  <c r="BI134" i="23"/>
  <c r="BD134" i="23"/>
  <c r="AU317" i="21"/>
  <c r="BE102" i="23"/>
  <c r="AX102" i="23"/>
  <c r="AK95" i="23"/>
  <c r="BA182" i="22"/>
  <c r="AY182" i="22"/>
  <c r="BG221" i="22"/>
  <c r="AW221" i="22"/>
  <c r="BH182" i="22"/>
  <c r="AM221" i="22"/>
  <c r="BA221" i="22"/>
  <c r="AI189" i="22"/>
  <c r="AJ182" i="22"/>
  <c r="BG95" i="23"/>
  <c r="AL95" i="23"/>
  <c r="AZ95" i="23"/>
  <c r="BF102" i="23"/>
  <c r="BA102" i="23"/>
  <c r="AF102" i="23"/>
  <c r="AW95" i="23"/>
  <c r="AD95" i="23"/>
  <c r="AI134" i="23"/>
  <c r="AE134" i="23"/>
  <c r="AJ134" i="23"/>
  <c r="AX182" i="22"/>
  <c r="BH134" i="23"/>
  <c r="AT134" i="23"/>
  <c r="AE317" i="21"/>
  <c r="AK317" i="21"/>
  <c r="AL317" i="21"/>
  <c r="AI317" i="21"/>
  <c r="BG189" i="22"/>
  <c r="BE189" i="22"/>
  <c r="AJ359" i="21"/>
  <c r="AY359" i="21"/>
  <c r="AF359" i="21"/>
  <c r="AB359" i="21"/>
  <c r="AO102" i="23"/>
  <c r="AN134" i="23"/>
  <c r="AF134" i="23"/>
  <c r="AB13" i="21"/>
  <c r="BM159" i="3"/>
  <c r="BM157" i="3"/>
  <c r="BM161" i="3"/>
  <c r="AM452" i="21" l="1"/>
  <c r="AM42" i="22"/>
  <c r="AL456" i="21"/>
  <c r="AL46" i="22"/>
  <c r="AM289" i="22"/>
  <c r="AN18" i="21"/>
  <c r="AM51" i="22"/>
  <c r="AM461" i="21"/>
  <c r="AK318" i="22"/>
  <c r="AL80" i="21"/>
  <c r="BM236" i="21"/>
  <c r="BM108" i="21"/>
  <c r="BM109" i="21"/>
  <c r="BK274" i="21"/>
  <c r="BK94" i="23"/>
  <c r="BK181" i="22"/>
  <c r="AK16" i="22"/>
  <c r="AK13" i="23"/>
  <c r="AJ293" i="22"/>
  <c r="AJ198" i="23"/>
  <c r="AK400" i="21"/>
  <c r="AL24" i="21"/>
  <c r="AV31" i="21"/>
  <c r="BK238" i="21"/>
  <c r="BJ133" i="23"/>
  <c r="BJ315" i="21"/>
  <c r="BJ220" i="22"/>
  <c r="AL310" i="22"/>
  <c r="AM72" i="21"/>
  <c r="AJ211" i="23"/>
  <c r="AJ309" i="22"/>
  <c r="AL316" i="22"/>
  <c r="AM78" i="21"/>
  <c r="AL41" i="22"/>
  <c r="AL451" i="21"/>
  <c r="BK78" i="22"/>
  <c r="BK283" i="21"/>
  <c r="AL28" i="22"/>
  <c r="AL438" i="21"/>
  <c r="AL20" i="23"/>
  <c r="AL76" i="21"/>
  <c r="AK314" i="22"/>
  <c r="AK296" i="22"/>
  <c r="AK201" i="23"/>
  <c r="AK450" i="21"/>
  <c r="AK40" i="22"/>
  <c r="AK71" i="21"/>
  <c r="AJ213" i="23"/>
  <c r="AJ321" i="22"/>
  <c r="AK24" i="22"/>
  <c r="AK16" i="23"/>
  <c r="AK463" i="21"/>
  <c r="AK53" i="22"/>
  <c r="AL416" i="21"/>
  <c r="AL38" i="21"/>
  <c r="AN397" i="21"/>
  <c r="AN20" i="22"/>
  <c r="AK407" i="21"/>
  <c r="AL32" i="21"/>
  <c r="AO18" i="23"/>
  <c r="AO26" i="22"/>
  <c r="BL75" i="22"/>
  <c r="BL42" i="23"/>
  <c r="BL111" i="21"/>
  <c r="BK314" i="21"/>
  <c r="BK79" i="22"/>
  <c r="AK462" i="21"/>
  <c r="AK52" i="22"/>
  <c r="AK83" i="21"/>
  <c r="AK315" i="22"/>
  <c r="AL77" i="21"/>
  <c r="AP50" i="21"/>
  <c r="AO426" i="21"/>
  <c r="AL19" i="22"/>
  <c r="AL396" i="21"/>
  <c r="BL112" i="21"/>
  <c r="BL76" i="22"/>
  <c r="BL43" i="23"/>
  <c r="AL17" i="21"/>
  <c r="AK288" i="22"/>
  <c r="AK393" i="21"/>
  <c r="BN155" i="3"/>
  <c r="AK23" i="22"/>
  <c r="AK22" i="21"/>
  <c r="AK15" i="23"/>
  <c r="BL273" i="21"/>
  <c r="BL237" i="21"/>
  <c r="AQ136" i="23"/>
  <c r="AH136" i="23"/>
  <c r="BB136" i="23"/>
  <c r="BD136" i="23"/>
  <c r="AE136" i="23"/>
  <c r="BJ223" i="22"/>
  <c r="AT136" i="23"/>
  <c r="AZ136" i="23"/>
  <c r="AP136" i="23"/>
  <c r="BL136" i="23"/>
  <c r="AB13" i="22"/>
  <c r="BK223" i="22"/>
  <c r="BC223" i="22"/>
  <c r="BI223" i="22"/>
  <c r="BG223" i="22"/>
  <c r="AN223" i="22"/>
  <c r="AV223" i="22"/>
  <c r="AL223" i="22"/>
  <c r="BJ136" i="23"/>
  <c r="BH223" i="22"/>
  <c r="AF223" i="22"/>
  <c r="AB360" i="21"/>
  <c r="AQ223" i="22"/>
  <c r="BK136" i="23"/>
  <c r="BC136" i="23"/>
  <c r="BI136" i="23"/>
  <c r="BG136" i="23"/>
  <c r="AN136" i="23"/>
  <c r="AV136" i="23"/>
  <c r="AL136" i="23"/>
  <c r="BH136" i="23"/>
  <c r="AF136" i="23"/>
  <c r="AC359" i="21"/>
  <c r="AQ360" i="21" s="1"/>
  <c r="AA360" i="21"/>
  <c r="AH223" i="22"/>
  <c r="AM223" i="22"/>
  <c r="AS223" i="22"/>
  <c r="AA282" i="22"/>
  <c r="AY223" i="22"/>
  <c r="AW223" i="22"/>
  <c r="AB12" i="22"/>
  <c r="AC182" i="22"/>
  <c r="AA459" i="21"/>
  <c r="BM136" i="23"/>
  <c r="BB223" i="22"/>
  <c r="BD223" i="22"/>
  <c r="AE223" i="22"/>
  <c r="AD136" i="23"/>
  <c r="AT223" i="22"/>
  <c r="AZ223" i="22"/>
  <c r="AP223" i="22"/>
  <c r="BL223" i="22"/>
  <c r="AX223" i="22"/>
  <c r="AM136" i="23"/>
  <c r="AS136" i="23"/>
  <c r="AA195" i="23"/>
  <c r="AY136" i="23"/>
  <c r="AW136" i="23"/>
  <c r="AA49" i="22"/>
  <c r="AB390" i="21"/>
  <c r="AC13" i="21" s="1"/>
  <c r="AC95" i="23"/>
  <c r="AB389" i="21"/>
  <c r="AB96" i="21"/>
  <c r="AX136" i="23"/>
  <c r="AO223" i="22"/>
  <c r="BA223" i="22"/>
  <c r="BF223" i="22"/>
  <c r="AR223" i="22"/>
  <c r="AJ223" i="22"/>
  <c r="AI223" i="22"/>
  <c r="AK223" i="22"/>
  <c r="AA28" i="23"/>
  <c r="BE223" i="22"/>
  <c r="AU223" i="22"/>
  <c r="AG223" i="22"/>
  <c r="BM223" i="22"/>
  <c r="AO136" i="23"/>
  <c r="BA136" i="23"/>
  <c r="BF136" i="23"/>
  <c r="AR136" i="23"/>
  <c r="AJ136" i="23"/>
  <c r="AI136" i="23"/>
  <c r="AK136" i="23"/>
  <c r="AD223" i="22"/>
  <c r="BE136" i="23"/>
  <c r="AU136" i="23"/>
  <c r="AG136" i="23"/>
  <c r="AB11" i="21"/>
  <c r="BN159" i="3"/>
  <c r="BN157" i="3"/>
  <c r="BN161" i="3"/>
  <c r="AN75" i="21" l="1"/>
  <c r="AM313" i="22"/>
  <c r="AM322" i="22"/>
  <c r="AN84" i="21"/>
  <c r="AL457" i="21"/>
  <c r="AL47" i="22"/>
  <c r="AN18" i="22"/>
  <c r="AN395" i="21"/>
  <c r="AM79" i="21"/>
  <c r="AL317" i="22"/>
  <c r="BN236" i="21"/>
  <c r="BN108" i="21"/>
  <c r="BN109" i="21"/>
  <c r="AM19" i="21"/>
  <c r="AL290" i="22"/>
  <c r="AP49" i="21"/>
  <c r="AP427" i="21"/>
  <c r="BL78" i="22"/>
  <c r="BL283" i="21"/>
  <c r="AO20" i="21"/>
  <c r="AN291" i="22"/>
  <c r="AM39" i="22"/>
  <c r="AM449" i="21"/>
  <c r="BL79" i="22"/>
  <c r="AK22" i="22"/>
  <c r="AK14" i="23"/>
  <c r="AL17" i="22"/>
  <c r="AL394" i="21"/>
  <c r="AL16" i="21"/>
  <c r="AL454" i="21"/>
  <c r="AL44" i="22"/>
  <c r="AL17" i="23"/>
  <c r="AL25" i="22"/>
  <c r="AK38" i="22"/>
  <c r="AK27" i="23"/>
  <c r="AL43" i="22"/>
  <c r="AL453" i="21"/>
  <c r="AL312" i="22"/>
  <c r="AM74" i="21"/>
  <c r="AV408" i="21"/>
  <c r="BK102" i="23"/>
  <c r="BK189" i="22"/>
  <c r="BN317" i="21"/>
  <c r="AL415" i="21"/>
  <c r="AM39" i="21"/>
  <c r="AL23" i="21"/>
  <c r="AL401" i="21"/>
  <c r="AL409" i="21"/>
  <c r="AL30" i="21"/>
  <c r="BJ134" i="23"/>
  <c r="BJ221" i="22"/>
  <c r="AK200" i="23"/>
  <c r="AK295" i="22"/>
  <c r="BO155" i="3"/>
  <c r="AK29" i="23"/>
  <c r="AK50" i="22"/>
  <c r="AL73" i="21"/>
  <c r="AK311" i="22"/>
  <c r="AK448" i="21"/>
  <c r="AL204" i="23"/>
  <c r="AL299" i="22"/>
  <c r="AM61" i="21"/>
  <c r="AM45" i="22"/>
  <c r="AM455" i="21"/>
  <c r="AK399" i="21"/>
  <c r="AK199" i="23"/>
  <c r="AK294" i="22"/>
  <c r="AL86" i="21"/>
  <c r="AK324" i="22"/>
  <c r="BK95" i="23"/>
  <c r="BK359" i="21"/>
  <c r="BK182" i="22"/>
  <c r="BM76" i="22"/>
  <c r="BM112" i="21"/>
  <c r="BM43" i="23"/>
  <c r="BM75" i="22"/>
  <c r="BM111" i="21"/>
  <c r="BM42" i="23"/>
  <c r="BL314" i="21"/>
  <c r="AL85" i="21"/>
  <c r="AK323" i="22"/>
  <c r="AK460" i="21"/>
  <c r="BL238" i="21"/>
  <c r="BL274" i="21"/>
  <c r="BL94" i="23"/>
  <c r="BL181" i="22"/>
  <c r="AK287" i="22"/>
  <c r="AK197" i="23"/>
  <c r="AO202" i="23"/>
  <c r="AO297" i="22"/>
  <c r="BK315" i="21"/>
  <c r="BK133" i="23"/>
  <c r="BK220" i="22"/>
  <c r="BM273" i="21"/>
  <c r="BM237" i="21"/>
  <c r="AB361" i="21"/>
  <c r="AD360" i="21"/>
  <c r="AE363" i="21" s="1"/>
  <c r="AV360" i="21"/>
  <c r="AW363" i="21" s="1"/>
  <c r="AA212" i="23"/>
  <c r="AQ361" i="21"/>
  <c r="AP360" i="21"/>
  <c r="AQ363" i="21" s="1"/>
  <c r="BC360" i="21"/>
  <c r="AT360" i="21"/>
  <c r="AB388" i="21"/>
  <c r="AB82" i="21"/>
  <c r="AB363" i="21"/>
  <c r="AB283" i="22"/>
  <c r="AA320" i="22"/>
  <c r="AH360" i="21"/>
  <c r="AI363" i="21" s="1"/>
  <c r="AC360" i="21"/>
  <c r="AW360" i="21"/>
  <c r="AR360" i="21"/>
  <c r="AS363" i="21" s="1"/>
  <c r="AB473" i="21"/>
  <c r="AA361" i="21"/>
  <c r="AF360" i="21"/>
  <c r="AG363" i="21" s="1"/>
  <c r="AB11" i="22"/>
  <c r="AO360" i="21"/>
  <c r="AP363" i="21" s="1"/>
  <c r="AN360" i="21"/>
  <c r="AO363" i="21" s="1"/>
  <c r="BB360" i="21"/>
  <c r="BC363" i="21" s="1"/>
  <c r="AK360" i="21"/>
  <c r="AR363" i="21"/>
  <c r="AB63" i="22"/>
  <c r="AB11" i="23"/>
  <c r="AY360" i="21"/>
  <c r="AZ363" i="21" s="1"/>
  <c r="AS360" i="21"/>
  <c r="AT363" i="21" s="1"/>
  <c r="AC390" i="21"/>
  <c r="BA360" i="21"/>
  <c r="BB363" i="21" s="1"/>
  <c r="AM360" i="21"/>
  <c r="AI360" i="21"/>
  <c r="AJ363" i="21" s="1"/>
  <c r="Z321" i="21"/>
  <c r="AC13" i="22"/>
  <c r="AB284" i="22"/>
  <c r="AB32" i="23"/>
  <c r="AE360" i="21"/>
  <c r="AE361" i="21" s="1"/>
  <c r="AZ360" i="21"/>
  <c r="BA363" i="21" s="1"/>
  <c r="AJ360" i="21"/>
  <c r="AG360" i="21"/>
  <c r="AC363" i="21"/>
  <c r="AC12" i="21"/>
  <c r="AC12" i="22" s="1"/>
  <c r="AX360" i="21"/>
  <c r="AY363" i="21" s="1"/>
  <c r="AU360" i="21"/>
  <c r="AV363" i="21" s="1"/>
  <c r="AL360" i="21"/>
  <c r="BO159" i="3"/>
  <c r="BO157" i="3"/>
  <c r="BO161" i="3"/>
  <c r="AN452" i="21" l="1"/>
  <c r="AN42" i="22"/>
  <c r="AM456" i="21"/>
  <c r="AM46" i="22"/>
  <c r="AO18" i="21"/>
  <c r="AN289" i="22"/>
  <c r="AL318" i="22"/>
  <c r="AM80" i="21"/>
  <c r="AN461" i="21"/>
  <c r="AN51" i="22"/>
  <c r="BO236" i="21"/>
  <c r="BO108" i="21"/>
  <c r="BO109" i="21"/>
  <c r="AK211" i="23"/>
  <c r="Z194" i="24" s="1"/>
  <c r="AK309" i="22"/>
  <c r="AM38" i="21"/>
  <c r="AM416" i="21"/>
  <c r="AL315" i="22"/>
  <c r="AM77" i="21"/>
  <c r="AL462" i="21"/>
  <c r="AL52" i="22"/>
  <c r="AL83" i="21"/>
  <c r="AL296" i="22"/>
  <c r="AL201" i="23"/>
  <c r="AM76" i="21"/>
  <c r="AL314" i="22"/>
  <c r="AL13" i="23"/>
  <c r="AL16" i="22"/>
  <c r="AQ50" i="21"/>
  <c r="AP426" i="21"/>
  <c r="BL220" i="22"/>
  <c r="BL133" i="23"/>
  <c r="BL315" i="21"/>
  <c r="AK198" i="23"/>
  <c r="AK293" i="22"/>
  <c r="AL40" i="22"/>
  <c r="AL450" i="21"/>
  <c r="AL71" i="21"/>
  <c r="AL16" i="23"/>
  <c r="AL24" i="22"/>
  <c r="BN136" i="23"/>
  <c r="BN223" i="22"/>
  <c r="AL288" i="22"/>
  <c r="AL393" i="21"/>
  <c r="AM17" i="21"/>
  <c r="AP26" i="22"/>
  <c r="AP18" i="23"/>
  <c r="BL359" i="21"/>
  <c r="BL95" i="23"/>
  <c r="BL182" i="22"/>
  <c r="AM316" i="22"/>
  <c r="AN78" i="21"/>
  <c r="AL407" i="21"/>
  <c r="AM32" i="21"/>
  <c r="AM310" i="22"/>
  <c r="AN72" i="21"/>
  <c r="BK221" i="22"/>
  <c r="BK134" i="23"/>
  <c r="BM283" i="21"/>
  <c r="BP317" i="21" s="1"/>
  <c r="BM78" i="22"/>
  <c r="AL400" i="21"/>
  <c r="AM24" i="21"/>
  <c r="AM19" i="22"/>
  <c r="AM396" i="21"/>
  <c r="BN76" i="22"/>
  <c r="BN112" i="21"/>
  <c r="BN43" i="23"/>
  <c r="BN75" i="22"/>
  <c r="BN111" i="21"/>
  <c r="BM314" i="21"/>
  <c r="BN42" i="23"/>
  <c r="AM20" i="23"/>
  <c r="AM28" i="22"/>
  <c r="AM438" i="21"/>
  <c r="AL15" i="23"/>
  <c r="AL22" i="21"/>
  <c r="AL23" i="22"/>
  <c r="BM238" i="21"/>
  <c r="AW31" i="21"/>
  <c r="AO20" i="22"/>
  <c r="AO397" i="21"/>
  <c r="BM274" i="21"/>
  <c r="BM181" i="22"/>
  <c r="BM94" i="23"/>
  <c r="AK321" i="22"/>
  <c r="AK213" i="23"/>
  <c r="BM79" i="22"/>
  <c r="AL53" i="22"/>
  <c r="AL463" i="21"/>
  <c r="AM41" i="22"/>
  <c r="AM451" i="21"/>
  <c r="BO317" i="21"/>
  <c r="BL189" i="22"/>
  <c r="BL102" i="23"/>
  <c r="BN273" i="21"/>
  <c r="BN237" i="21"/>
  <c r="AC96" i="21"/>
  <c r="BD363" i="21"/>
  <c r="AQ362" i="21"/>
  <c r="AN361" i="21"/>
  <c r="AI361" i="21"/>
  <c r="AG361" i="21"/>
  <c r="AO361" i="21"/>
  <c r="AH361" i="21"/>
  <c r="Z332" i="21"/>
  <c r="AW361" i="21"/>
  <c r="AT361" i="21"/>
  <c r="AS361" i="21"/>
  <c r="AC361" i="21"/>
  <c r="Z328" i="21"/>
  <c r="AU361" i="21"/>
  <c r="AY361" i="21"/>
  <c r="AN363" i="21"/>
  <c r="AB216" i="23"/>
  <c r="AB334" i="22"/>
  <c r="BA361" i="21"/>
  <c r="AK363" i="21"/>
  <c r="AH363" i="21"/>
  <c r="AF363" i="21"/>
  <c r="BB361" i="21"/>
  <c r="AD363" i="21"/>
  <c r="AC11" i="21"/>
  <c r="AA439" i="21"/>
  <c r="AB49" i="22"/>
  <c r="AC284" i="22"/>
  <c r="AV361" i="21"/>
  <c r="AJ361" i="21"/>
  <c r="AL361" i="21"/>
  <c r="AK361" i="21"/>
  <c r="BD360" i="21"/>
  <c r="BD361" i="21" s="1"/>
  <c r="Z322" i="21"/>
  <c r="BC361" i="21"/>
  <c r="AU363" i="21"/>
  <c r="AC389" i="21"/>
  <c r="AB459" i="21"/>
  <c r="AD361" i="21"/>
  <c r="AL363" i="21"/>
  <c r="AX363" i="21"/>
  <c r="AD13" i="21"/>
  <c r="AD390" i="21" s="1"/>
  <c r="Z227" i="22"/>
  <c r="AB28" i="23"/>
  <c r="AB195" i="23"/>
  <c r="AX361" i="21"/>
  <c r="AR361" i="21"/>
  <c r="AP361" i="21"/>
  <c r="AZ361" i="21"/>
  <c r="AF361" i="21"/>
  <c r="Z140" i="23"/>
  <c r="AB282" i="22"/>
  <c r="AM361" i="21"/>
  <c r="AM363" i="21"/>
  <c r="AN313" i="22" l="1"/>
  <c r="AO75" i="21"/>
  <c r="BP223" i="22"/>
  <c r="BP136" i="23"/>
  <c r="Z228" i="22"/>
  <c r="AO84" i="21"/>
  <c r="AN322" i="22"/>
  <c r="AM47" i="22"/>
  <c r="AM457" i="21"/>
  <c r="AO395" i="21"/>
  <c r="AO18" i="22"/>
  <c r="AM317" i="22"/>
  <c r="AN79" i="21"/>
  <c r="BN274" i="21"/>
  <c r="BN181" i="22"/>
  <c r="BN94" i="23"/>
  <c r="AM86" i="21"/>
  <c r="AL324" i="22"/>
  <c r="AL22" i="22"/>
  <c r="AL14" i="23"/>
  <c r="BN283" i="21"/>
  <c r="BQ317" i="21" s="1"/>
  <c r="BN78" i="22"/>
  <c r="AL399" i="21"/>
  <c r="AL199" i="23"/>
  <c r="AL294" i="22"/>
  <c r="AN39" i="22"/>
  <c r="AN449" i="21"/>
  <c r="BN238" i="21"/>
  <c r="BO136" i="23"/>
  <c r="BO223" i="22"/>
  <c r="AN61" i="21"/>
  <c r="AM204" i="23"/>
  <c r="AM299" i="22"/>
  <c r="AM453" i="21"/>
  <c r="AM43" i="22"/>
  <c r="AM415" i="21"/>
  <c r="AN39" i="21"/>
  <c r="AW408" i="21"/>
  <c r="BM189" i="22"/>
  <c r="BM102" i="23"/>
  <c r="AM409" i="21"/>
  <c r="AM30" i="21"/>
  <c r="AL38" i="22"/>
  <c r="AL27" i="23"/>
  <c r="AM17" i="23"/>
  <c r="AM25" i="22"/>
  <c r="AN74" i="21"/>
  <c r="AM312" i="22"/>
  <c r="BM95" i="23"/>
  <c r="BM182" i="22"/>
  <c r="BM359" i="21"/>
  <c r="BN79" i="22"/>
  <c r="AL200" i="23"/>
  <c r="AL295" i="22"/>
  <c r="AM394" i="21"/>
  <c r="AM16" i="21"/>
  <c r="AM17" i="22"/>
  <c r="AL311" i="22"/>
  <c r="AM73" i="21"/>
  <c r="AL448" i="21"/>
  <c r="AN45" i="22"/>
  <c r="AN455" i="21"/>
  <c r="AL197" i="23"/>
  <c r="AL287" i="22"/>
  <c r="AP202" i="23"/>
  <c r="AP297" i="22"/>
  <c r="AL50" i="22"/>
  <c r="AL29" i="23"/>
  <c r="BO43" i="23"/>
  <c r="BO76" i="22"/>
  <c r="BO112" i="21"/>
  <c r="BO111" i="21"/>
  <c r="BO75" i="22"/>
  <c r="BO42" i="23"/>
  <c r="BN314" i="21"/>
  <c r="AM290" i="22"/>
  <c r="AN19" i="21"/>
  <c r="AQ427" i="21"/>
  <c r="AQ49" i="21"/>
  <c r="AM85" i="21"/>
  <c r="AL323" i="22"/>
  <c r="AL460" i="21"/>
  <c r="AP20" i="21"/>
  <c r="AO291" i="22"/>
  <c r="BM133" i="23"/>
  <c r="BM315" i="21"/>
  <c r="BM220" i="22"/>
  <c r="AM401" i="21"/>
  <c r="AM23" i="21"/>
  <c r="BL134" i="23"/>
  <c r="BL221" i="22"/>
  <c r="AM454" i="21"/>
  <c r="AM44" i="22"/>
  <c r="BO237" i="21"/>
  <c r="BO273" i="21"/>
  <c r="AB62" i="21"/>
  <c r="AP362" i="21"/>
  <c r="AJ362" i="21"/>
  <c r="AM362" i="21"/>
  <c r="AC388" i="21"/>
  <c r="AI362" i="21"/>
  <c r="AK362" i="21"/>
  <c r="Z238" i="22"/>
  <c r="Z333" i="21"/>
  <c r="AN362" i="21"/>
  <c r="BD362" i="21"/>
  <c r="AL362" i="21"/>
  <c r="Z329" i="21"/>
  <c r="AC32" i="23"/>
  <c r="Z141" i="23"/>
  <c r="AX362" i="21"/>
  <c r="AD13" i="22"/>
  <c r="AZ362" i="21"/>
  <c r="AV362" i="21"/>
  <c r="AU362" i="21"/>
  <c r="AW362" i="21"/>
  <c r="AO362" i="21"/>
  <c r="BA362" i="21"/>
  <c r="AA205" i="23"/>
  <c r="AD12" i="21"/>
  <c r="AD12" i="22" s="1"/>
  <c r="BE360" i="21"/>
  <c r="BF360" i="21" s="1"/>
  <c r="BF361" i="21" s="1"/>
  <c r="BC362" i="21"/>
  <c r="AC63" i="22"/>
  <c r="AA300" i="22"/>
  <c r="BE363" i="21"/>
  <c r="AB212" i="23"/>
  <c r="AC283" i="22"/>
  <c r="Z234" i="22"/>
  <c r="Z235" i="22" s="1"/>
  <c r="AD284" i="22"/>
  <c r="AY362" i="21"/>
  <c r="AC11" i="22"/>
  <c r="AT362" i="21"/>
  <c r="AC473" i="21"/>
  <c r="AS362" i="21"/>
  <c r="AR362" i="21"/>
  <c r="AE13" i="21"/>
  <c r="AB320" i="22"/>
  <c r="Z147" i="23"/>
  <c r="BB362" i="21"/>
  <c r="AC11" i="23"/>
  <c r="Z151" i="23"/>
  <c r="AH362" i="21"/>
  <c r="AC82" i="21"/>
  <c r="AO42" i="22" l="1"/>
  <c r="AO452" i="21"/>
  <c r="BQ136" i="23"/>
  <c r="BQ223" i="22"/>
  <c r="Z239" i="22"/>
  <c r="AO289" i="22"/>
  <c r="AP18" i="21"/>
  <c r="AN46" i="22"/>
  <c r="AN456" i="21"/>
  <c r="AN80" i="21"/>
  <c r="AM318" i="22"/>
  <c r="AO51" i="22"/>
  <c r="AO461" i="21"/>
  <c r="AM52" i="22"/>
  <c r="AM462" i="21"/>
  <c r="AM83" i="21"/>
  <c r="BO94" i="23"/>
  <c r="BO274" i="21"/>
  <c r="BO181" i="22"/>
  <c r="BO79" i="22"/>
  <c r="AM16" i="23"/>
  <c r="AM24" i="22"/>
  <c r="AR50" i="21"/>
  <c r="AQ426" i="21"/>
  <c r="AM314" i="22"/>
  <c r="AN76" i="21"/>
  <c r="AN77" i="21"/>
  <c r="AM315" i="22"/>
  <c r="AN41" i="22"/>
  <c r="AN451" i="21"/>
  <c r="AM463" i="21"/>
  <c r="AM53" i="22"/>
  <c r="AM296" i="22"/>
  <c r="AM201" i="23"/>
  <c r="BO238" i="21"/>
  <c r="AN316" i="22"/>
  <c r="AO78" i="21"/>
  <c r="AM407" i="21"/>
  <c r="AN32" i="21"/>
  <c r="AP397" i="21"/>
  <c r="AP20" i="22"/>
  <c r="BN315" i="21"/>
  <c r="BN220" i="22"/>
  <c r="BN133" i="23"/>
  <c r="AL309" i="22"/>
  <c r="AL211" i="23"/>
  <c r="AX31" i="21"/>
  <c r="AN28" i="22"/>
  <c r="AN438" i="21"/>
  <c r="AN20" i="23"/>
  <c r="BN189" i="22"/>
  <c r="BN102" i="23"/>
  <c r="AM13" i="23"/>
  <c r="AM16" i="22"/>
  <c r="AM393" i="21"/>
  <c r="AN17" i="21"/>
  <c r="AM288" i="22"/>
  <c r="AN19" i="22"/>
  <c r="AN396" i="21"/>
  <c r="AL213" i="23"/>
  <c r="AL321" i="22"/>
  <c r="AM40" i="22"/>
  <c r="AM450" i="21"/>
  <c r="AM71" i="21"/>
  <c r="AL198" i="23"/>
  <c r="AL293" i="22"/>
  <c r="AN24" i="21"/>
  <c r="AM400" i="21"/>
  <c r="BO283" i="21"/>
  <c r="BR317" i="21" s="1"/>
  <c r="BO78" i="22"/>
  <c r="AQ26" i="22"/>
  <c r="AQ18" i="23"/>
  <c r="AO72" i="21"/>
  <c r="AN310" i="22"/>
  <c r="BM134" i="23"/>
  <c r="BM221" i="22"/>
  <c r="AM15" i="23"/>
  <c r="AM22" i="21"/>
  <c r="AM23" i="22"/>
  <c r="AN416" i="21"/>
  <c r="AN38" i="21"/>
  <c r="BN359" i="21"/>
  <c r="BN95" i="23"/>
  <c r="BN182" i="22"/>
  <c r="Z148" i="23"/>
  <c r="BF363" i="21"/>
  <c r="BF362" i="21"/>
  <c r="AD389" i="21"/>
  <c r="AB21" i="23"/>
  <c r="AD96" i="21"/>
  <c r="AC28" i="23"/>
  <c r="AD11" i="21"/>
  <c r="Z152" i="23"/>
  <c r="BE361" i="21"/>
  <c r="BE362" i="21" s="1"/>
  <c r="BG360" i="21"/>
  <c r="AE13" i="22"/>
  <c r="AB439" i="21"/>
  <c r="AB29" i="22"/>
  <c r="AC334" i="22"/>
  <c r="AE390" i="21"/>
  <c r="AC459" i="21"/>
  <c r="AC216" i="23"/>
  <c r="AC49" i="22"/>
  <c r="AC282" i="22"/>
  <c r="AC195" i="23"/>
  <c r="BG363" i="21"/>
  <c r="AP75" i="21" l="1"/>
  <c r="AO313" i="22"/>
  <c r="BR223" i="22"/>
  <c r="BR136" i="23"/>
  <c r="AP84" i="21"/>
  <c r="AO322" i="22"/>
  <c r="AN47" i="22"/>
  <c r="AN457" i="21"/>
  <c r="AN317" i="22"/>
  <c r="AO79" i="21"/>
  <c r="AP18" i="22"/>
  <c r="AP395" i="21"/>
  <c r="AN401" i="21"/>
  <c r="AN23" i="21"/>
  <c r="AX408" i="21"/>
  <c r="AO449" i="21"/>
  <c r="AO39" i="22"/>
  <c r="AQ20" i="21"/>
  <c r="AP291" i="22"/>
  <c r="AN86" i="21"/>
  <c r="AM324" i="22"/>
  <c r="AM197" i="23"/>
  <c r="AM287" i="22"/>
  <c r="AN85" i="21"/>
  <c r="AM323" i="22"/>
  <c r="AM460" i="21"/>
  <c r="BN134" i="23"/>
  <c r="BN221" i="22"/>
  <c r="AR49" i="21"/>
  <c r="AR427" i="21"/>
  <c r="AN25" i="22"/>
  <c r="AN17" i="23"/>
  <c r="AN312" i="22"/>
  <c r="AO74" i="21"/>
  <c r="AO39" i="21"/>
  <c r="AN415" i="21"/>
  <c r="AM14" i="23"/>
  <c r="AM22" i="22"/>
  <c r="AO19" i="21"/>
  <c r="AN290" i="22"/>
  <c r="AN44" i="22"/>
  <c r="AN454" i="21"/>
  <c r="AM27" i="23"/>
  <c r="AM38" i="22"/>
  <c r="AN30" i="21"/>
  <c r="AN409" i="21"/>
  <c r="AN453" i="21"/>
  <c r="AN43" i="22"/>
  <c r="BO95" i="23"/>
  <c r="BO182" i="22"/>
  <c r="BO359" i="21"/>
  <c r="AM295" i="22"/>
  <c r="AM200" i="23"/>
  <c r="BO189" i="22"/>
  <c r="BO102" i="23"/>
  <c r="AN73" i="21"/>
  <c r="AM311" i="22"/>
  <c r="AM448" i="21"/>
  <c r="AO61" i="21"/>
  <c r="AN204" i="23"/>
  <c r="AN299" i="22"/>
  <c r="AM199" i="23"/>
  <c r="AM294" i="22"/>
  <c r="AM399" i="21"/>
  <c r="AN16" i="21"/>
  <c r="AN17" i="22"/>
  <c r="AN394" i="21"/>
  <c r="AO455" i="21"/>
  <c r="AO45" i="22"/>
  <c r="AQ202" i="23"/>
  <c r="AQ297" i="22"/>
  <c r="AM50" i="22"/>
  <c r="AM29" i="23"/>
  <c r="AB205" i="23"/>
  <c r="AB300" i="22"/>
  <c r="AD11" i="22"/>
  <c r="AC212" i="23"/>
  <c r="AD388" i="21"/>
  <c r="AD11" i="23"/>
  <c r="AD63" i="22"/>
  <c r="AC62" i="21"/>
  <c r="AC21" i="23" s="1"/>
  <c r="AE12" i="21"/>
  <c r="AE11" i="21" s="1"/>
  <c r="AE284" i="22"/>
  <c r="BH360" i="21"/>
  <c r="AF13" i="21"/>
  <c r="AC320" i="22"/>
  <c r="AD283" i="22"/>
  <c r="BH363" i="21"/>
  <c r="AD32" i="23"/>
  <c r="AD473" i="21"/>
  <c r="BG361" i="21"/>
  <c r="AD82" i="21"/>
  <c r="AP42" i="22" l="1"/>
  <c r="AP452" i="21"/>
  <c r="AO456" i="21"/>
  <c r="AO46" i="22"/>
  <c r="AP289" i="22"/>
  <c r="AQ18" i="21"/>
  <c r="AN318" i="22"/>
  <c r="AO80" i="21"/>
  <c r="AP51" i="22"/>
  <c r="AP461" i="21"/>
  <c r="AN16" i="23"/>
  <c r="AN24" i="22"/>
  <c r="AO396" i="21"/>
  <c r="AO19" i="22"/>
  <c r="AR426" i="21"/>
  <c r="AS50" i="21"/>
  <c r="AO32" i="21"/>
  <c r="AN407" i="21"/>
  <c r="AO310" i="22"/>
  <c r="AP72" i="21"/>
  <c r="AO17" i="21"/>
  <c r="AN393" i="21"/>
  <c r="AN288" i="22"/>
  <c r="AO438" i="21"/>
  <c r="AO20" i="23"/>
  <c r="AO28" i="22"/>
  <c r="AN296" i="22"/>
  <c r="AN201" i="23"/>
  <c r="AO316" i="22"/>
  <c r="AP78" i="21"/>
  <c r="AM211" i="23"/>
  <c r="AM309" i="22"/>
  <c r="AO77" i="21"/>
  <c r="AN315" i="22"/>
  <c r="AO38" i="21"/>
  <c r="AO416" i="21"/>
  <c r="AY31" i="21"/>
  <c r="AR26" i="22"/>
  <c r="AR18" i="23"/>
  <c r="AN13" i="23"/>
  <c r="AN16" i="22"/>
  <c r="AO451" i="21"/>
  <c r="AO41" i="22"/>
  <c r="AM321" i="22"/>
  <c r="AM213" i="23"/>
  <c r="AN53" i="22"/>
  <c r="AN463" i="21"/>
  <c r="AN23" i="22"/>
  <c r="AN22" i="21"/>
  <c r="AN15" i="23"/>
  <c r="AM198" i="23"/>
  <c r="AM293" i="22"/>
  <c r="AN450" i="21"/>
  <c r="AN40" i="22"/>
  <c r="AN71" i="21"/>
  <c r="AN400" i="21"/>
  <c r="AO24" i="21"/>
  <c r="AN314" i="22"/>
  <c r="AO76" i="21"/>
  <c r="AN462" i="21"/>
  <c r="AN52" i="22"/>
  <c r="AN83" i="21"/>
  <c r="AQ397" i="21"/>
  <c r="AQ20" i="22"/>
  <c r="AD49" i="22"/>
  <c r="AD334" i="22"/>
  <c r="BG362" i="21"/>
  <c r="AD216" i="23"/>
  <c r="AC439" i="21"/>
  <c r="BI360" i="21"/>
  <c r="BH361" i="21"/>
  <c r="AD459" i="21"/>
  <c r="AE11" i="22"/>
  <c r="AF390" i="21"/>
  <c r="BI363" i="21"/>
  <c r="AD195" i="23"/>
  <c r="AE11" i="23"/>
  <c r="AF13" i="22"/>
  <c r="AE96" i="21"/>
  <c r="AD282" i="22"/>
  <c r="AC29" i="22"/>
  <c r="AE389" i="21"/>
  <c r="AD28" i="23"/>
  <c r="AE12" i="22"/>
  <c r="AQ75" i="21" l="1"/>
  <c r="AP313" i="22"/>
  <c r="AO457" i="21"/>
  <c r="AO47" i="22"/>
  <c r="AQ18" i="22"/>
  <c r="AQ395" i="21"/>
  <c r="AP322" i="22"/>
  <c r="AQ84" i="21"/>
  <c r="AO317" i="22"/>
  <c r="AP79" i="21"/>
  <c r="AO290" i="22"/>
  <c r="AP19" i="21"/>
  <c r="AQ291" i="22"/>
  <c r="AR20" i="21"/>
  <c r="AY408" i="21"/>
  <c r="AN200" i="23"/>
  <c r="AN295" i="22"/>
  <c r="AN27" i="23"/>
  <c r="AN38" i="22"/>
  <c r="AP455" i="21"/>
  <c r="AP45" i="22"/>
  <c r="AN324" i="22"/>
  <c r="AO86" i="21"/>
  <c r="AO401" i="21"/>
  <c r="AO23" i="21"/>
  <c r="AP449" i="21"/>
  <c r="AP39" i="22"/>
  <c r="AN199" i="23"/>
  <c r="AN399" i="21"/>
  <c r="AN294" i="22"/>
  <c r="AN50" i="22"/>
  <c r="AN29" i="23"/>
  <c r="AO415" i="21"/>
  <c r="AP39" i="21"/>
  <c r="AO409" i="21"/>
  <c r="AO30" i="21"/>
  <c r="AP74" i="21"/>
  <c r="AO312" i="22"/>
  <c r="AO25" i="22"/>
  <c r="AO17" i="23"/>
  <c r="AS427" i="21"/>
  <c r="AS49" i="21"/>
  <c r="AN323" i="22"/>
  <c r="AO85" i="21"/>
  <c r="AN460" i="21"/>
  <c r="AN14" i="23"/>
  <c r="AN22" i="22"/>
  <c r="AN287" i="22"/>
  <c r="AN197" i="23"/>
  <c r="AR202" i="23"/>
  <c r="AR297" i="22"/>
  <c r="AN311" i="22"/>
  <c r="AO73" i="21"/>
  <c r="AN448" i="21"/>
  <c r="AO204" i="23"/>
  <c r="AO299" i="22"/>
  <c r="AP61" i="21"/>
  <c r="AO43" i="22"/>
  <c r="AO453" i="21"/>
  <c r="AO454" i="21"/>
  <c r="AO44" i="22"/>
  <c r="AO16" i="21"/>
  <c r="AO394" i="21"/>
  <c r="AO17" i="22"/>
  <c r="AC300" i="22"/>
  <c r="AE32" i="23"/>
  <c r="BJ360" i="21"/>
  <c r="BK360" i="21" s="1"/>
  <c r="AC205" i="23"/>
  <c r="AE63" i="22"/>
  <c r="AG13" i="21"/>
  <c r="AG390" i="21" s="1"/>
  <c r="AF284" i="22"/>
  <c r="BI361" i="21"/>
  <c r="BI362" i="21" s="1"/>
  <c r="AD62" i="21"/>
  <c r="AD29" i="22" s="1"/>
  <c r="AE283" i="22"/>
  <c r="AE473" i="21"/>
  <c r="AE216" i="23" s="1"/>
  <c r="AE388" i="21"/>
  <c r="AE195" i="23" s="1"/>
  <c r="AD320" i="22"/>
  <c r="AF12" i="21"/>
  <c r="AF389" i="21" s="1"/>
  <c r="AD212" i="23"/>
  <c r="BH362" i="21"/>
  <c r="BJ363" i="21"/>
  <c r="AE82" i="21"/>
  <c r="AE28" i="23" s="1"/>
  <c r="BK363" i="21"/>
  <c r="AQ42" i="22" l="1"/>
  <c r="AQ452" i="21"/>
  <c r="AD439" i="21"/>
  <c r="AD205" i="23" s="1"/>
  <c r="AE459" i="21"/>
  <c r="AE212" i="23" s="1"/>
  <c r="AE334" i="22"/>
  <c r="AF96" i="21"/>
  <c r="AF473" i="21" s="1"/>
  <c r="AF216" i="23" s="1"/>
  <c r="AG13" i="22"/>
  <c r="AF11" i="21"/>
  <c r="AF11" i="23" s="1"/>
  <c r="BJ361" i="21"/>
  <c r="BJ362" i="21" s="1"/>
  <c r="AE49" i="22"/>
  <c r="AG284" i="22"/>
  <c r="AH13" i="21"/>
  <c r="AQ51" i="22"/>
  <c r="AQ461" i="21"/>
  <c r="AF12" i="22"/>
  <c r="AQ289" i="22"/>
  <c r="AR18" i="21"/>
  <c r="AP46" i="22"/>
  <c r="AP456" i="21"/>
  <c r="AP80" i="21"/>
  <c r="AO318" i="22"/>
  <c r="AG12" i="21"/>
  <c r="AF283" i="22"/>
  <c r="AF388" i="21"/>
  <c r="BK361" i="21"/>
  <c r="BK362" i="21" s="1"/>
  <c r="BL363" i="21"/>
  <c r="BL360" i="21"/>
  <c r="AN293" i="22"/>
  <c r="AN198" i="23"/>
  <c r="AZ31" i="21"/>
  <c r="AO450" i="21"/>
  <c r="AO40" i="22"/>
  <c r="AO71" i="21"/>
  <c r="AO24" i="22"/>
  <c r="AO16" i="23"/>
  <c r="AR20" i="22"/>
  <c r="AR397" i="21"/>
  <c r="AO463" i="21"/>
  <c r="AO53" i="22"/>
  <c r="AO315" i="22"/>
  <c r="AP77" i="21"/>
  <c r="AN309" i="22"/>
  <c r="AN211" i="23"/>
  <c r="AE282" i="22"/>
  <c r="AP32" i="21"/>
  <c r="AO407" i="21"/>
  <c r="AQ78" i="21"/>
  <c r="AP316" i="22"/>
  <c r="AO314" i="22"/>
  <c r="AP76" i="21"/>
  <c r="AP38" i="21"/>
  <c r="AP416" i="21"/>
  <c r="AD21" i="23"/>
  <c r="AO52" i="22"/>
  <c r="AO462" i="21"/>
  <c r="AO83" i="21"/>
  <c r="AO201" i="23"/>
  <c r="AO296" i="22"/>
  <c r="AQ72" i="21"/>
  <c r="AP310" i="22"/>
  <c r="AN321" i="22"/>
  <c r="AN213" i="23"/>
  <c r="AP17" i="21"/>
  <c r="AO393" i="21"/>
  <c r="AO288" i="22"/>
  <c r="AP20" i="23"/>
  <c r="AP28" i="22"/>
  <c r="AP438" i="21"/>
  <c r="AO22" i="21"/>
  <c r="AO23" i="22"/>
  <c r="AO15" i="23"/>
  <c r="AP396" i="21"/>
  <c r="AP19" i="22"/>
  <c r="AS426" i="21"/>
  <c r="AT50" i="21"/>
  <c r="AP41" i="22"/>
  <c r="AP451" i="21"/>
  <c r="AO16" i="22"/>
  <c r="AO13" i="23"/>
  <c r="AS26" i="22"/>
  <c r="AS18" i="23"/>
  <c r="AO400" i="21"/>
  <c r="AP24" i="21"/>
  <c r="AF63" i="22" l="1"/>
  <c r="AD300" i="22"/>
  <c r="AG96" i="21"/>
  <c r="AG63" i="22" s="1"/>
  <c r="AF11" i="22"/>
  <c r="AE320" i="22"/>
  <c r="AF82" i="21"/>
  <c r="AF334" i="22"/>
  <c r="AF32" i="23"/>
  <c r="AR75" i="21"/>
  <c r="AQ313" i="22"/>
  <c r="AE62" i="21"/>
  <c r="AE29" i="22" s="1"/>
  <c r="AR18" i="22"/>
  <c r="AR395" i="21"/>
  <c r="AR84" i="21"/>
  <c r="AQ322" i="22"/>
  <c r="AP457" i="21"/>
  <c r="AP47" i="22"/>
  <c r="AH390" i="21"/>
  <c r="AH13" i="22"/>
  <c r="AQ79" i="21"/>
  <c r="AP317" i="22"/>
  <c r="AP17" i="23"/>
  <c r="AP25" i="22"/>
  <c r="AO311" i="22"/>
  <c r="AP73" i="21"/>
  <c r="AO448" i="21"/>
  <c r="AO38" i="22"/>
  <c r="AO27" i="23"/>
  <c r="AP453" i="21"/>
  <c r="AP43" i="22"/>
  <c r="AO294" i="22"/>
  <c r="AO199" i="23"/>
  <c r="AO399" i="21"/>
  <c r="AP312" i="22"/>
  <c r="AQ74" i="21"/>
  <c r="AO22" i="22"/>
  <c r="AO14" i="23"/>
  <c r="AO29" i="23"/>
  <c r="AO50" i="22"/>
  <c r="AO287" i="22"/>
  <c r="AO197" i="23"/>
  <c r="AZ408" i="21"/>
  <c r="AP85" i="21"/>
  <c r="AO323" i="22"/>
  <c r="AO460" i="21"/>
  <c r="AQ45" i="22"/>
  <c r="AQ455" i="21"/>
  <c r="AS20" i="21"/>
  <c r="AR291" i="22"/>
  <c r="BM360" i="21"/>
  <c r="AQ39" i="22"/>
  <c r="AQ449" i="21"/>
  <c r="AP401" i="21"/>
  <c r="AP23" i="21"/>
  <c r="AQ61" i="21"/>
  <c r="AP204" i="23"/>
  <c r="AP299" i="22"/>
  <c r="AT427" i="21"/>
  <c r="AT49" i="21"/>
  <c r="AO200" i="23"/>
  <c r="AO295" i="22"/>
  <c r="AF195" i="23"/>
  <c r="AF282" i="22"/>
  <c r="BM363" i="21"/>
  <c r="BL361" i="21"/>
  <c r="AP17" i="22"/>
  <c r="AP16" i="21"/>
  <c r="AP394" i="21"/>
  <c r="AP86" i="21"/>
  <c r="AO324" i="22"/>
  <c r="AS297" i="22"/>
  <c r="AS202" i="23"/>
  <c r="AP409" i="21"/>
  <c r="AP30" i="21"/>
  <c r="AP454" i="21"/>
  <c r="AP44" i="22"/>
  <c r="AP290" i="22"/>
  <c r="AQ19" i="21"/>
  <c r="AQ39" i="21"/>
  <c r="AP415" i="21"/>
  <c r="AG11" i="21"/>
  <c r="AG12" i="22"/>
  <c r="AG389" i="21"/>
  <c r="BB277" i="21"/>
  <c r="BB96" i="23" s="1"/>
  <c r="AS277" i="21"/>
  <c r="AS96" i="23" s="1"/>
  <c r="BF277" i="21"/>
  <c r="BF96" i="23" s="1"/>
  <c r="AV277" i="21"/>
  <c r="AV96" i="23" s="1"/>
  <c r="BD277" i="21"/>
  <c r="BL277" i="21"/>
  <c r="AM277" i="21"/>
  <c r="AN277" i="21"/>
  <c r="AI277" i="21"/>
  <c r="BI277" i="21"/>
  <c r="AZ277" i="21"/>
  <c r="AG32" i="23" l="1"/>
  <c r="AG473" i="21"/>
  <c r="AG334" i="22" s="1"/>
  <c r="AE21" i="23"/>
  <c r="AR42" i="22"/>
  <c r="AR452" i="21"/>
  <c r="AE439" i="21"/>
  <c r="AF28" i="23"/>
  <c r="AF49" i="22"/>
  <c r="AF459" i="21"/>
  <c r="BF183" i="22"/>
  <c r="AS183" i="22"/>
  <c r="AI13" i="21"/>
  <c r="AH284" i="22"/>
  <c r="BN360" i="21"/>
  <c r="BO363" i="21" s="1"/>
  <c r="AV183" i="22"/>
  <c r="AP318" i="22"/>
  <c r="AQ80" i="21"/>
  <c r="AR51" i="22"/>
  <c r="AR461" i="21"/>
  <c r="AS18" i="21"/>
  <c r="AR289" i="22"/>
  <c r="AQ46" i="22"/>
  <c r="AQ456" i="21"/>
  <c r="AO293" i="22"/>
  <c r="AO198" i="23"/>
  <c r="BB183" i="22"/>
  <c r="AP52" i="22"/>
  <c r="AP462" i="21"/>
  <c r="AP83" i="21"/>
  <c r="AQ32" i="21"/>
  <c r="AP407" i="21"/>
  <c r="BL362" i="21"/>
  <c r="AP23" i="22"/>
  <c r="AP22" i="21"/>
  <c r="AP15" i="23"/>
  <c r="AG283" i="22"/>
  <c r="AG388" i="21"/>
  <c r="AH12" i="21"/>
  <c r="AH96" i="21"/>
  <c r="AQ24" i="21"/>
  <c r="AP400" i="21"/>
  <c r="BA31" i="21"/>
  <c r="AO211" i="23"/>
  <c r="AO309" i="22"/>
  <c r="AG11" i="22"/>
  <c r="AG11" i="23"/>
  <c r="AT26" i="22"/>
  <c r="AT18" i="23"/>
  <c r="AQ310" i="22"/>
  <c r="AR72" i="21"/>
  <c r="AS20" i="22"/>
  <c r="AS397" i="21"/>
  <c r="AP450" i="21"/>
  <c r="AP40" i="22"/>
  <c r="AP71" i="21"/>
  <c r="AQ396" i="21"/>
  <c r="AQ19" i="22"/>
  <c r="AP463" i="21"/>
  <c r="AP53" i="22"/>
  <c r="AT426" i="21"/>
  <c r="AU50" i="21"/>
  <c r="AQ316" i="22"/>
  <c r="AR78" i="21"/>
  <c r="AP201" i="23"/>
  <c r="AP296" i="22"/>
  <c r="AQ17" i="21"/>
  <c r="AP393" i="21"/>
  <c r="AP288" i="22"/>
  <c r="AQ416" i="21"/>
  <c r="AQ38" i="21"/>
  <c r="AP315" i="22"/>
  <c r="AQ77" i="21"/>
  <c r="AP13" i="23"/>
  <c r="AP16" i="22"/>
  <c r="AO213" i="23"/>
  <c r="AO321" i="22"/>
  <c r="AQ451" i="21"/>
  <c r="AQ41" i="22"/>
  <c r="AP314" i="22"/>
  <c r="AQ76" i="21"/>
  <c r="AP24" i="22"/>
  <c r="AP16" i="23"/>
  <c r="AQ20" i="23"/>
  <c r="AQ28" i="22"/>
  <c r="AQ438" i="21"/>
  <c r="BN363" i="21"/>
  <c r="BM361" i="21"/>
  <c r="BL96" i="23"/>
  <c r="BE277" i="21"/>
  <c r="BN277" i="21"/>
  <c r="AZ183" i="22"/>
  <c r="AI183" i="22"/>
  <c r="BI183" i="22"/>
  <c r="AJ277" i="21"/>
  <c r="AF277" i="21"/>
  <c r="BK277" i="21"/>
  <c r="AX277" i="21"/>
  <c r="AI96" i="23"/>
  <c r="BD183" i="22"/>
  <c r="BI96" i="23"/>
  <c r="AG277" i="21"/>
  <c r="BA277" i="21"/>
  <c r="AK277" i="21"/>
  <c r="AR277" i="21"/>
  <c r="AA277" i="21"/>
  <c r="BC277" i="21"/>
  <c r="BD96" i="23"/>
  <c r="AY277" i="21"/>
  <c r="BJ277" i="21"/>
  <c r="AM183" i="22"/>
  <c r="AZ96" i="23"/>
  <c r="AD277" i="21"/>
  <c r="BM277" i="21"/>
  <c r="AP277" i="21"/>
  <c r="AM96" i="23"/>
  <c r="AN183" i="22"/>
  <c r="BO277" i="21"/>
  <c r="AN96" i="23"/>
  <c r="BL183" i="22"/>
  <c r="AW277" i="21"/>
  <c r="AG216" i="23" l="1"/>
  <c r="AF320" i="22"/>
  <c r="AF212" i="23"/>
  <c r="AG82" i="21"/>
  <c r="AE300" i="22"/>
  <c r="AE205" i="23"/>
  <c r="AF62" i="21"/>
  <c r="AR313" i="22"/>
  <c r="AS75" i="21"/>
  <c r="AQ47" i="22"/>
  <c r="AQ457" i="21"/>
  <c r="AR79" i="21"/>
  <c r="AQ317" i="22"/>
  <c r="BN361" i="21"/>
  <c r="AS395" i="21"/>
  <c r="AS18" i="22"/>
  <c r="AI13" i="22"/>
  <c r="AI390" i="21"/>
  <c r="AS84" i="21"/>
  <c r="AR322" i="22"/>
  <c r="BO360" i="21"/>
  <c r="BP363" i="21" s="1"/>
  <c r="AQ86" i="21"/>
  <c r="AP324" i="22"/>
  <c r="AP311" i="22"/>
  <c r="AQ73" i="21"/>
  <c r="AP448" i="21"/>
  <c r="AP199" i="23"/>
  <c r="AP294" i="22"/>
  <c r="AP399" i="21"/>
  <c r="AH63" i="22"/>
  <c r="AH32" i="23"/>
  <c r="AH473" i="21"/>
  <c r="AQ415" i="21"/>
  <c r="AR39" i="21"/>
  <c r="AT20" i="21"/>
  <c r="AS291" i="22"/>
  <c r="AQ23" i="21"/>
  <c r="AQ401" i="21"/>
  <c r="AP200" i="23"/>
  <c r="AP295" i="22"/>
  <c r="AP287" i="22"/>
  <c r="AP197" i="23"/>
  <c r="AU427" i="21"/>
  <c r="AU49" i="21"/>
  <c r="AH389" i="21"/>
  <c r="AH11" i="21"/>
  <c r="AH12" i="22"/>
  <c r="AQ409" i="21"/>
  <c r="AQ30" i="21"/>
  <c r="AP38" i="22"/>
  <c r="AP27" i="23"/>
  <c r="AQ17" i="23"/>
  <c r="AQ25" i="22"/>
  <c r="BM362" i="21"/>
  <c r="AQ17" i="22"/>
  <c r="AQ16" i="21"/>
  <c r="AQ394" i="21"/>
  <c r="AT297" i="22"/>
  <c r="AT202" i="23"/>
  <c r="AR39" i="22"/>
  <c r="AR449" i="21"/>
  <c r="AG195" i="23"/>
  <c r="AG282" i="22"/>
  <c r="AP50" i="22"/>
  <c r="AP29" i="23"/>
  <c r="AQ85" i="21"/>
  <c r="AP323" i="22"/>
  <c r="AP460" i="21"/>
  <c r="AP14" i="23"/>
  <c r="AP22" i="22"/>
  <c r="AR455" i="21"/>
  <c r="AR45" i="22"/>
  <c r="AQ453" i="21"/>
  <c r="AQ43" i="22"/>
  <c r="AQ299" i="22"/>
  <c r="AR61" i="21"/>
  <c r="AQ204" i="23"/>
  <c r="AQ312" i="22"/>
  <c r="AR74" i="21"/>
  <c r="AQ454" i="21"/>
  <c r="AQ44" i="22"/>
  <c r="AQ290" i="22"/>
  <c r="AR19" i="21"/>
  <c r="BA408" i="21"/>
  <c r="AK183" i="22"/>
  <c r="AP96" i="23"/>
  <c r="AF96" i="23"/>
  <c r="AX96" i="23"/>
  <c r="BH277" i="21"/>
  <c r="AE277" i="21"/>
  <c r="AT277" i="21"/>
  <c r="AD183" i="22"/>
  <c r="AC277" i="21"/>
  <c r="AP183" i="22"/>
  <c r="AK96" i="23"/>
  <c r="AW183" i="22"/>
  <c r="AR183" i="22"/>
  <c r="AJ183" i="22"/>
  <c r="AY183" i="22"/>
  <c r="BA96" i="23"/>
  <c r="BN96" i="23"/>
  <c r="BM183" i="22"/>
  <c r="AH277" i="21"/>
  <c r="BA183" i="22"/>
  <c r="BN183" i="22"/>
  <c r="AW96" i="23"/>
  <c r="AR96" i="23"/>
  <c r="AJ96" i="23"/>
  <c r="AY96" i="23"/>
  <c r="AQ277" i="21"/>
  <c r="BO183" i="22"/>
  <c r="BG277" i="21"/>
  <c r="BC96" i="23"/>
  <c r="AL277" i="21"/>
  <c r="AD96" i="23"/>
  <c r="AU277" i="21"/>
  <c r="AA183" i="22"/>
  <c r="AG183" i="22"/>
  <c r="BM96" i="23"/>
  <c r="AA96" i="23"/>
  <c r="BO96" i="23"/>
  <c r="AB277" i="21"/>
  <c r="BE183" i="22"/>
  <c r="BK96" i="23"/>
  <c r="AX183" i="22"/>
  <c r="AG96" i="23"/>
  <c r="BC183" i="22"/>
  <c r="BJ183" i="22"/>
  <c r="AO277" i="21"/>
  <c r="BK183" i="22"/>
  <c r="BJ96" i="23"/>
  <c r="BE96" i="23"/>
  <c r="AF183" i="22"/>
  <c r="AS452" i="21" l="1"/>
  <c r="AS42" i="22"/>
  <c r="AF29" i="22"/>
  <c r="AF21" i="23"/>
  <c r="AF439" i="21"/>
  <c r="AG459" i="21"/>
  <c r="AG28" i="23"/>
  <c r="AG49" i="22"/>
  <c r="AS289" i="22"/>
  <c r="AT18" i="21"/>
  <c r="BN362" i="21"/>
  <c r="BO361" i="21"/>
  <c r="AR46" i="22"/>
  <c r="AR456" i="21"/>
  <c r="AS51" i="22"/>
  <c r="AS461" i="21"/>
  <c r="AR80" i="21"/>
  <c r="AQ318" i="22"/>
  <c r="AJ13" i="21"/>
  <c r="AI284" i="22"/>
  <c r="AR41" i="22"/>
  <c r="AR451" i="21"/>
  <c r="AS78" i="21"/>
  <c r="AR316" i="22"/>
  <c r="AT397" i="21"/>
  <c r="AT20" i="22"/>
  <c r="AQ463" i="21"/>
  <c r="AQ53" i="22"/>
  <c r="AQ315" i="22"/>
  <c r="AR77" i="21"/>
  <c r="AS72" i="21"/>
  <c r="AR310" i="22"/>
  <c r="AR17" i="21"/>
  <c r="AQ393" i="21"/>
  <c r="AQ288" i="22"/>
  <c r="AQ16" i="23"/>
  <c r="AQ24" i="22"/>
  <c r="AR38" i="21"/>
  <c r="AR416" i="21"/>
  <c r="AP198" i="23"/>
  <c r="AP293" i="22"/>
  <c r="AQ52" i="22"/>
  <c r="AQ462" i="21"/>
  <c r="AQ83" i="21"/>
  <c r="AV50" i="21"/>
  <c r="AU426" i="21"/>
  <c r="AQ16" i="22"/>
  <c r="AQ13" i="23"/>
  <c r="AR32" i="21"/>
  <c r="AQ407" i="21"/>
  <c r="AQ201" i="23"/>
  <c r="AQ296" i="22"/>
  <c r="BB31" i="21"/>
  <c r="AR20" i="23"/>
  <c r="AR28" i="22"/>
  <c r="AR438" i="21"/>
  <c r="AH216" i="23"/>
  <c r="AH334" i="22"/>
  <c r="AI96" i="21"/>
  <c r="AU26" i="22"/>
  <c r="AU18" i="23"/>
  <c r="AR396" i="21"/>
  <c r="AR19" i="22"/>
  <c r="AH11" i="23"/>
  <c r="AH11" i="22"/>
  <c r="AP211" i="23"/>
  <c r="AP309" i="22"/>
  <c r="AQ314" i="22"/>
  <c r="AR76" i="21"/>
  <c r="AQ15" i="23"/>
  <c r="AQ23" i="22"/>
  <c r="AQ22" i="21"/>
  <c r="AP321" i="22"/>
  <c r="AP213" i="23"/>
  <c r="AH388" i="21"/>
  <c r="AI12" i="21"/>
  <c r="AH283" i="22"/>
  <c r="AQ400" i="21"/>
  <c r="AR24" i="21"/>
  <c r="AQ40" i="22"/>
  <c r="AQ450" i="21"/>
  <c r="AQ71" i="21"/>
  <c r="BH96" i="23"/>
  <c r="AB96" i="23"/>
  <c r="AL96" i="23"/>
  <c r="AQ96" i="23"/>
  <c r="BG96" i="23"/>
  <c r="AL183" i="22"/>
  <c r="AC183" i="22"/>
  <c r="AO183" i="22"/>
  <c r="BG183" i="22"/>
  <c r="AE183" i="22"/>
  <c r="AH96" i="23"/>
  <c r="AU183" i="22"/>
  <c r="AU96" i="23"/>
  <c r="AC96" i="23"/>
  <c r="AO96" i="23"/>
  <c r="AH183" i="22"/>
  <c r="AE96" i="23"/>
  <c r="AB183" i="22"/>
  <c r="AQ183" i="22"/>
  <c r="AT96" i="23"/>
  <c r="BH183" i="22"/>
  <c r="AT183" i="22"/>
  <c r="AG212" i="23" l="1"/>
  <c r="AH82" i="21"/>
  <c r="AG320" i="22"/>
  <c r="AF300" i="22"/>
  <c r="AG62" i="21"/>
  <c r="AF205" i="23"/>
  <c r="AS313" i="22"/>
  <c r="AT75" i="21"/>
  <c r="AS79" i="21"/>
  <c r="AR317" i="22"/>
  <c r="AJ13" i="22"/>
  <c r="AJ390" i="21"/>
  <c r="BO362" i="21"/>
  <c r="AR457" i="21"/>
  <c r="AR47" i="22"/>
  <c r="AS322" i="22"/>
  <c r="AT84" i="21"/>
  <c r="AT395" i="21"/>
  <c r="AT18" i="22"/>
  <c r="AR290" i="22"/>
  <c r="AS19" i="21"/>
  <c r="AR204" i="23"/>
  <c r="AS61" i="21"/>
  <c r="AR299" i="22"/>
  <c r="AU202" i="23"/>
  <c r="AU297" i="22"/>
  <c r="AR17" i="23"/>
  <c r="AR25" i="22"/>
  <c r="AQ287" i="22"/>
  <c r="AQ197" i="23"/>
  <c r="AR86" i="21"/>
  <c r="AQ324" i="22"/>
  <c r="AQ294" i="22"/>
  <c r="AQ199" i="23"/>
  <c r="AQ399" i="21"/>
  <c r="AR415" i="21"/>
  <c r="AS39" i="21"/>
  <c r="AQ200" i="23"/>
  <c r="AQ295" i="22"/>
  <c r="AV49" i="21"/>
  <c r="AV427" i="21"/>
  <c r="AR16" i="21"/>
  <c r="AR17" i="22"/>
  <c r="AR394" i="21"/>
  <c r="AR23" i="21"/>
  <c r="AR401" i="21"/>
  <c r="AI63" i="22"/>
  <c r="AI473" i="21"/>
  <c r="AI32" i="23"/>
  <c r="AR409" i="21"/>
  <c r="AR30" i="21"/>
  <c r="AQ50" i="22"/>
  <c r="AQ29" i="23"/>
  <c r="BB408" i="21"/>
  <c r="AR85" i="21"/>
  <c r="AQ323" i="22"/>
  <c r="AQ460" i="21"/>
  <c r="AS45" i="22"/>
  <c r="AS455" i="21"/>
  <c r="AQ14" i="23"/>
  <c r="AQ22" i="22"/>
  <c r="AQ38" i="22"/>
  <c r="AQ27" i="23"/>
  <c r="AI12" i="22"/>
  <c r="AI389" i="21"/>
  <c r="AI11" i="21"/>
  <c r="AR73" i="21"/>
  <c r="AQ311" i="22"/>
  <c r="AQ448" i="21"/>
  <c r="AH195" i="23"/>
  <c r="AH282" i="22"/>
  <c r="AS449" i="21"/>
  <c r="AS39" i="22"/>
  <c r="AS74" i="21"/>
  <c r="AR312" i="22"/>
  <c r="AR43" i="22"/>
  <c r="AR453" i="21"/>
  <c r="AR44" i="22"/>
  <c r="AR454" i="21"/>
  <c r="AU20" i="21"/>
  <c r="AT291" i="22"/>
  <c r="AV278" i="21"/>
  <c r="AH278" i="21"/>
  <c r="AG278" i="21"/>
  <c r="AQ278" i="21"/>
  <c r="AY278" i="21"/>
  <c r="AS278" i="21"/>
  <c r="BA278" i="21"/>
  <c r="AR278" i="21"/>
  <c r="AA278" i="21"/>
  <c r="AX278" i="21"/>
  <c r="AZ278" i="21"/>
  <c r="AE278" i="21"/>
  <c r="AK278" i="21"/>
  <c r="AT278" i="21"/>
  <c r="BB278" i="21"/>
  <c r="AP278" i="21"/>
  <c r="AD278" i="21"/>
  <c r="AF278" i="21"/>
  <c r="AN278" i="21"/>
  <c r="AJ278" i="21"/>
  <c r="AI278" i="21"/>
  <c r="AB278" i="21"/>
  <c r="AO278" i="21"/>
  <c r="AU278" i="21"/>
  <c r="AC278" i="21"/>
  <c r="AM278" i="21"/>
  <c r="AL278" i="21"/>
  <c r="AW278" i="21"/>
  <c r="AT42" i="22" l="1"/>
  <c r="AT452" i="21"/>
  <c r="AG21" i="23"/>
  <c r="AG439" i="21"/>
  <c r="AG29" i="22"/>
  <c r="AH459" i="21"/>
  <c r="AH28" i="23"/>
  <c r="AH49" i="22"/>
  <c r="AK13" i="21"/>
  <c r="AJ284" i="22"/>
  <c r="AT289" i="22"/>
  <c r="AU18" i="21"/>
  <c r="AS80" i="21"/>
  <c r="AR318" i="22"/>
  <c r="AT461" i="21"/>
  <c r="AT51" i="22"/>
  <c r="AS456" i="21"/>
  <c r="AS46" i="22"/>
  <c r="AS76" i="21"/>
  <c r="AR314" i="22"/>
  <c r="AS451" i="21"/>
  <c r="AS41" i="22"/>
  <c r="AR40" i="22"/>
  <c r="AR450" i="21"/>
  <c r="AR71" i="21"/>
  <c r="AS316" i="22"/>
  <c r="AT78" i="21"/>
  <c r="AR24" i="22"/>
  <c r="AR16" i="23"/>
  <c r="AR400" i="21"/>
  <c r="AS24" i="21"/>
  <c r="AS416" i="21"/>
  <c r="AS38" i="21"/>
  <c r="AI11" i="22"/>
  <c r="AI11" i="23"/>
  <c r="AI388" i="21"/>
  <c r="AJ12" i="21"/>
  <c r="AI283" i="22"/>
  <c r="AR393" i="21"/>
  <c r="AS17" i="21"/>
  <c r="AR288" i="22"/>
  <c r="AQ293" i="22"/>
  <c r="AQ198" i="23"/>
  <c r="AR52" i="22"/>
  <c r="AR462" i="21"/>
  <c r="AR83" i="21"/>
  <c r="AS310" i="22"/>
  <c r="AT72" i="21"/>
  <c r="AJ96" i="21"/>
  <c r="AI334" i="22"/>
  <c r="AI216" i="23"/>
  <c r="AR53" i="22"/>
  <c r="AR463" i="21"/>
  <c r="AS438" i="21"/>
  <c r="AS28" i="22"/>
  <c r="AS20" i="23"/>
  <c r="AU397" i="21"/>
  <c r="AU20" i="22"/>
  <c r="AR16" i="22"/>
  <c r="AR13" i="23"/>
  <c r="AR315" i="22"/>
  <c r="AS77" i="21"/>
  <c r="AQ321" i="22"/>
  <c r="AQ213" i="23"/>
  <c r="AW50" i="21"/>
  <c r="AV426" i="21"/>
  <c r="AS19" i="22"/>
  <c r="AS396" i="21"/>
  <c r="BC31" i="21"/>
  <c r="AS32" i="21"/>
  <c r="AR407" i="21"/>
  <c r="AR22" i="21"/>
  <c r="AR23" i="22"/>
  <c r="AR15" i="23"/>
  <c r="AR201" i="23"/>
  <c r="AR296" i="22"/>
  <c r="AQ309" i="22"/>
  <c r="AQ211" i="23"/>
  <c r="AV26" i="22"/>
  <c r="AV18" i="23"/>
  <c r="BB97" i="23"/>
  <c r="AI97" i="23"/>
  <c r="AQ97" i="23"/>
  <c r="AS97" i="23"/>
  <c r="AX97" i="23"/>
  <c r="AL97" i="23"/>
  <c r="AI279" i="21"/>
  <c r="AE279" i="21"/>
  <c r="AV279" i="21"/>
  <c r="AK279" i="21"/>
  <c r="AX279" i="21"/>
  <c r="AG279" i="21"/>
  <c r="AC279" i="21"/>
  <c r="AF319" i="21"/>
  <c r="AL319" i="21"/>
  <c r="AY319" i="21"/>
  <c r="AD319" i="21"/>
  <c r="AI184" i="22"/>
  <c r="AS184" i="22"/>
  <c r="AT184" i="22"/>
  <c r="AY184" i="22"/>
  <c r="AW184" i="22"/>
  <c r="AZ184" i="22"/>
  <c r="AO184" i="22"/>
  <c r="AA184" i="22"/>
  <c r="AM184" i="22"/>
  <c r="AB279" i="21"/>
  <c r="AJ319" i="21"/>
  <c r="AW319" i="21"/>
  <c r="AH319" i="21"/>
  <c r="AR97" i="23"/>
  <c r="AP97" i="23"/>
  <c r="AO319" i="21"/>
  <c r="AP319" i="21"/>
  <c r="AT97" i="23"/>
  <c r="AY97" i="23"/>
  <c r="AW97" i="23"/>
  <c r="AZ97" i="23"/>
  <c r="AO97" i="23"/>
  <c r="AA97" i="23"/>
  <c r="AM97" i="23"/>
  <c r="AC319" i="21"/>
  <c r="AS279" i="21"/>
  <c r="BA279" i="21"/>
  <c r="AP279" i="21"/>
  <c r="AT279" i="21"/>
  <c r="AA279" i="21"/>
  <c r="AW279" i="21"/>
  <c r="AQ319" i="21"/>
  <c r="AB319" i="21"/>
  <c r="AX319" i="21"/>
  <c r="AM319" i="21"/>
  <c r="AB184" i="22"/>
  <c r="AK184" i="22"/>
  <c r="AD184" i="22"/>
  <c r="BA184" i="22"/>
  <c r="AV184" i="22"/>
  <c r="AJ184" i="22"/>
  <c r="AG184" i="22"/>
  <c r="AC184" i="22"/>
  <c r="AM279" i="21"/>
  <c r="AT319" i="21"/>
  <c r="BB319" i="21"/>
  <c r="AU319" i="21"/>
  <c r="AH97" i="23"/>
  <c r="AF97" i="23"/>
  <c r="AD279" i="21"/>
  <c r="AO279" i="21"/>
  <c r="AQ184" i="22"/>
  <c r="AX184" i="22"/>
  <c r="BC278" i="21"/>
  <c r="BC319" i="21"/>
  <c r="AB97" i="23"/>
  <c r="AK97" i="23"/>
  <c r="AD97" i="23"/>
  <c r="BA97" i="23"/>
  <c r="AV97" i="23"/>
  <c r="AJ97" i="23"/>
  <c r="AG97" i="23"/>
  <c r="AC97" i="23"/>
  <c r="AN319" i="21"/>
  <c r="AJ279" i="21"/>
  <c r="AQ279" i="21"/>
  <c r="AU279" i="21"/>
  <c r="AZ279" i="21"/>
  <c r="AR279" i="21"/>
  <c r="AH279" i="21"/>
  <c r="AV319" i="21"/>
  <c r="AS319" i="21"/>
  <c r="AE97" i="23"/>
  <c r="AN97" i="23"/>
  <c r="AU97" i="23"/>
  <c r="AY279" i="21"/>
  <c r="BB279" i="21"/>
  <c r="AL279" i="21"/>
  <c r="AF279" i="21"/>
  <c r="BB184" i="22"/>
  <c r="AL184" i="22"/>
  <c r="AZ319" i="21"/>
  <c r="AE184" i="22"/>
  <c r="AH184" i="22"/>
  <c r="AR184" i="22"/>
  <c r="AN184" i="22"/>
  <c r="AF184" i="22"/>
  <c r="AP184" i="22"/>
  <c r="AU184" i="22"/>
  <c r="AN279" i="21"/>
  <c r="AK319" i="21"/>
  <c r="AR319" i="21"/>
  <c r="BA319" i="21"/>
  <c r="AI319" i="21"/>
  <c r="AE319" i="21"/>
  <c r="AG319" i="21"/>
  <c r="AH212" i="23" l="1"/>
  <c r="AI82" i="21"/>
  <c r="AH320" i="22"/>
  <c r="AH62" i="21"/>
  <c r="AG205" i="23"/>
  <c r="AG300" i="22"/>
  <c r="AT313" i="22"/>
  <c r="AU75" i="21"/>
  <c r="AU84" i="21"/>
  <c r="AT322" i="22"/>
  <c r="AS47" i="22"/>
  <c r="AS457" i="21"/>
  <c r="AU18" i="22"/>
  <c r="AU395" i="21"/>
  <c r="AT79" i="21"/>
  <c r="AS317" i="22"/>
  <c r="AK13" i="22"/>
  <c r="AK390" i="21"/>
  <c r="AJ63" i="22"/>
  <c r="AJ32" i="23"/>
  <c r="AJ473" i="21"/>
  <c r="AT19" i="21"/>
  <c r="AS290" i="22"/>
  <c r="AJ11" i="21"/>
  <c r="AJ12" i="22"/>
  <c r="AJ389" i="21"/>
  <c r="AS17" i="23"/>
  <c r="AS25" i="22"/>
  <c r="AI195" i="23"/>
  <c r="AI282" i="22"/>
  <c r="AS415" i="21"/>
  <c r="AT39" i="21"/>
  <c r="AR38" i="22"/>
  <c r="AR27" i="23"/>
  <c r="AS44" i="22"/>
  <c r="AS454" i="21"/>
  <c r="AS204" i="23"/>
  <c r="AT61" i="21"/>
  <c r="AS299" i="22"/>
  <c r="AT39" i="22"/>
  <c r="AT449" i="21"/>
  <c r="AS73" i="21"/>
  <c r="AR311" i="22"/>
  <c r="AR448" i="21"/>
  <c r="BC408" i="21"/>
  <c r="AR22" i="22"/>
  <c r="AR14" i="23"/>
  <c r="AV297" i="22"/>
  <c r="AV202" i="23"/>
  <c r="AS86" i="21"/>
  <c r="AR324" i="22"/>
  <c r="AS401" i="21"/>
  <c r="AS23" i="21"/>
  <c r="AR295" i="22"/>
  <c r="AR200" i="23"/>
  <c r="AW49" i="21"/>
  <c r="AW427" i="21"/>
  <c r="AR199" i="23"/>
  <c r="AR294" i="22"/>
  <c r="AR399" i="21"/>
  <c r="AV20" i="21"/>
  <c r="AU291" i="22"/>
  <c r="AT455" i="21"/>
  <c r="AT45" i="22"/>
  <c r="AS409" i="21"/>
  <c r="AS30" i="21"/>
  <c r="AR50" i="22"/>
  <c r="AR29" i="23"/>
  <c r="AS16" i="21"/>
  <c r="AS394" i="21"/>
  <c r="AS17" i="22"/>
  <c r="AT74" i="21"/>
  <c r="AS312" i="22"/>
  <c r="AS43" i="22"/>
  <c r="AS453" i="21"/>
  <c r="AS85" i="21"/>
  <c r="AR323" i="22"/>
  <c r="AR460" i="21"/>
  <c r="AR197" i="23"/>
  <c r="AR287" i="22"/>
  <c r="AL98" i="23"/>
  <c r="AL99" i="23" s="1"/>
  <c r="BA138" i="23"/>
  <c r="AN138" i="23"/>
  <c r="AW98" i="23"/>
  <c r="AW99" i="23" s="1"/>
  <c r="AJ138" i="23"/>
  <c r="AI98" i="23"/>
  <c r="AI99" i="23" s="1"/>
  <c r="AE185" i="22"/>
  <c r="AL225" i="22"/>
  <c r="AH225" i="22"/>
  <c r="AG225" i="22"/>
  <c r="AI225" i="22"/>
  <c r="AC225" i="22"/>
  <c r="AY225" i="22"/>
  <c r="AQ225" i="22"/>
  <c r="AP185" i="22"/>
  <c r="AP186" i="22" s="1"/>
  <c r="AI185" i="22"/>
  <c r="AI186" i="22" s="1"/>
  <c r="AW185" i="22"/>
  <c r="AW186" i="22" s="1"/>
  <c r="AH185" i="22"/>
  <c r="AR185" i="22"/>
  <c r="AR186" i="22" s="1"/>
  <c r="AM185" i="22"/>
  <c r="AM186" i="22" s="1"/>
  <c r="AZ280" i="21"/>
  <c r="AB316" i="21"/>
  <c r="AV280" i="21"/>
  <c r="AJ280" i="21"/>
  <c r="AK98" i="23"/>
  <c r="AK99" i="23" s="1"/>
  <c r="AJ225" i="22"/>
  <c r="AZ225" i="22"/>
  <c r="AK225" i="22"/>
  <c r="BC184" i="22"/>
  <c r="AQ138" i="23"/>
  <c r="AG316" i="21"/>
  <c r="AP280" i="21"/>
  <c r="AR280" i="21"/>
  <c r="BB98" i="23"/>
  <c r="BB99" i="23" s="1"/>
  <c r="AV138" i="23"/>
  <c r="AX138" i="23"/>
  <c r="AT98" i="23"/>
  <c r="AT99" i="23" s="1"/>
  <c r="AD138" i="23"/>
  <c r="AP138" i="23"/>
  <c r="AE98" i="23"/>
  <c r="AW316" i="21"/>
  <c r="AP316" i="21"/>
  <c r="BC316" i="21"/>
  <c r="AS316" i="21"/>
  <c r="AV316" i="21"/>
  <c r="AX316" i="21"/>
  <c r="BB316" i="21"/>
  <c r="BA280" i="21"/>
  <c r="AO280" i="21"/>
  <c r="AK280" i="21"/>
  <c r="AU280" i="21"/>
  <c r="AZ316" i="21"/>
  <c r="AY280" i="21"/>
  <c r="AI138" i="23"/>
  <c r="AJ185" i="22"/>
  <c r="AJ186" i="22" s="1"/>
  <c r="AL138" i="23"/>
  <c r="AL316" i="21"/>
  <c r="AQ316" i="21"/>
  <c r="AH280" i="21"/>
  <c r="AY98" i="23"/>
  <c r="AY99" i="23" s="1"/>
  <c r="AH98" i="23"/>
  <c r="AH99" i="23" s="1"/>
  <c r="AU138" i="23"/>
  <c r="AP98" i="23"/>
  <c r="AP99" i="23" s="1"/>
  <c r="AY138" i="23"/>
  <c r="BC138" i="23"/>
  <c r="AB185" i="22"/>
  <c r="AB225" i="22"/>
  <c r="AW225" i="22"/>
  <c r="AP225" i="22"/>
  <c r="BC225" i="22"/>
  <c r="AS225" i="22"/>
  <c r="AV225" i="22"/>
  <c r="AX225" i="22"/>
  <c r="BB225" i="22"/>
  <c r="BA185" i="22"/>
  <c r="BA186" i="22" s="1"/>
  <c r="AO185" i="22"/>
  <c r="AO186" i="22" s="1"/>
  <c r="AK185" i="22"/>
  <c r="AK186" i="22" s="1"/>
  <c r="AZ185" i="22"/>
  <c r="AZ186" i="22" s="1"/>
  <c r="AU185" i="22"/>
  <c r="AU186" i="22" s="1"/>
  <c r="BC279" i="21"/>
  <c r="AQ280" i="21"/>
  <c r="AD316" i="21"/>
  <c r="AU316" i="21"/>
  <c r="BD278" i="21"/>
  <c r="AV185" i="22"/>
  <c r="AV186" i="22" s="1"/>
  <c r="AN98" i="23"/>
  <c r="AN99" i="23" s="1"/>
  <c r="AD98" i="23"/>
  <c r="AC316" i="21"/>
  <c r="AM280" i="21"/>
  <c r="AO138" i="23"/>
  <c r="AR98" i="23"/>
  <c r="AR99" i="23" s="1"/>
  <c r="BB138" i="23"/>
  <c r="BA98" i="23"/>
  <c r="BA99" i="23" s="1"/>
  <c r="AW138" i="23"/>
  <c r="AZ138" i="23"/>
  <c r="AB98" i="23"/>
  <c r="AB138" i="23"/>
  <c r="AF316" i="21"/>
  <c r="AM316" i="21"/>
  <c r="AE316" i="21"/>
  <c r="BA316" i="21"/>
  <c r="AR316" i="21"/>
  <c r="AN316" i="21"/>
  <c r="AT316" i="21"/>
  <c r="AS280" i="21"/>
  <c r="AL280" i="21"/>
  <c r="BB280" i="21"/>
  <c r="AN280" i="21"/>
  <c r="BD319" i="21"/>
  <c r="AG138" i="23"/>
  <c r="AS138" i="23"/>
  <c r="AZ98" i="23"/>
  <c r="AZ99" i="23" s="1"/>
  <c r="AT138" i="23"/>
  <c r="AS98" i="23"/>
  <c r="AS99" i="23" s="1"/>
  <c r="AF138" i="23"/>
  <c r="BC97" i="23"/>
  <c r="AC185" i="22"/>
  <c r="AF185" i="22"/>
  <c r="AA185" i="22"/>
  <c r="AF225" i="22"/>
  <c r="AM225" i="22"/>
  <c r="AE225" i="22"/>
  <c r="BA225" i="22"/>
  <c r="AR225" i="22"/>
  <c r="AN225" i="22"/>
  <c r="AT225" i="22"/>
  <c r="AS185" i="22"/>
  <c r="AS186" i="22" s="1"/>
  <c r="AL185" i="22"/>
  <c r="AL186" i="22" s="1"/>
  <c r="BB185" i="22"/>
  <c r="BB186" i="22" s="1"/>
  <c r="AN185" i="22"/>
  <c r="AN186" i="22" s="1"/>
  <c r="AQ185" i="22"/>
  <c r="AQ186" i="22" s="1"/>
  <c r="AC98" i="23"/>
  <c r="AF98" i="23"/>
  <c r="AJ316" i="21"/>
  <c r="AK316" i="21"/>
  <c r="AT280" i="21"/>
  <c r="AQ98" i="23"/>
  <c r="AQ99" i="23" s="1"/>
  <c r="AD185" i="22"/>
  <c r="AD225" i="22"/>
  <c r="AO225" i="22"/>
  <c r="AT185" i="22"/>
  <c r="AT186" i="22" s="1"/>
  <c r="AY185" i="22"/>
  <c r="AY186" i="22" s="1"/>
  <c r="AO98" i="23"/>
  <c r="AO99" i="23" s="1"/>
  <c r="AV98" i="23"/>
  <c r="AV99" i="23" s="1"/>
  <c r="AH316" i="21"/>
  <c r="AY316" i="21"/>
  <c r="AW280" i="21"/>
  <c r="AM138" i="23"/>
  <c r="AR138" i="23"/>
  <c r="AU98" i="23"/>
  <c r="AU99" i="23" s="1"/>
  <c r="AM98" i="23"/>
  <c r="AM99" i="23" s="1"/>
  <c r="AC138" i="23"/>
  <c r="AX98" i="23"/>
  <c r="AX99" i="23" s="1"/>
  <c r="AA98" i="23"/>
  <c r="AO316" i="21"/>
  <c r="AX280" i="21"/>
  <c r="AH138" i="23"/>
  <c r="AG185" i="22"/>
  <c r="AU225" i="22"/>
  <c r="AX185" i="22"/>
  <c r="AX186" i="22" s="1"/>
  <c r="AJ98" i="23"/>
  <c r="AJ99" i="23" s="1"/>
  <c r="AG98" i="23"/>
  <c r="AI316" i="21"/>
  <c r="AI280" i="21"/>
  <c r="AE138" i="23"/>
  <c r="AK138" i="23"/>
  <c r="AH439" i="21" l="1"/>
  <c r="AH29" i="22"/>
  <c r="AH21" i="23"/>
  <c r="AU452" i="21"/>
  <c r="AU42" i="22"/>
  <c r="AI49" i="22"/>
  <c r="AI459" i="21"/>
  <c r="AI28" i="23"/>
  <c r="AU289" i="22"/>
  <c r="AV18" i="21"/>
  <c r="AL13" i="21"/>
  <c r="AK284" i="22"/>
  <c r="AS318" i="22"/>
  <c r="AT80" i="21"/>
  <c r="AT46" i="22"/>
  <c r="AT456" i="21"/>
  <c r="AU461" i="21"/>
  <c r="AU51" i="22"/>
  <c r="AR198" i="23"/>
  <c r="AR293" i="22"/>
  <c r="AK12" i="21"/>
  <c r="AJ283" i="22"/>
  <c r="AJ388" i="21"/>
  <c r="AS23" i="22"/>
  <c r="AS22" i="21"/>
  <c r="AS15" i="23"/>
  <c r="AS40" i="22"/>
  <c r="AS450" i="21"/>
  <c r="AS71" i="21"/>
  <c r="AT19" i="22"/>
  <c r="AT396" i="21"/>
  <c r="AT41" i="22"/>
  <c r="AT451" i="21"/>
  <c r="AT32" i="21"/>
  <c r="AS407" i="21"/>
  <c r="AX50" i="21"/>
  <c r="AW426" i="21"/>
  <c r="BD31" i="21"/>
  <c r="AS296" i="22"/>
  <c r="AS201" i="23"/>
  <c r="AT20" i="23"/>
  <c r="AT28" i="22"/>
  <c r="AT438" i="21"/>
  <c r="AR321" i="22"/>
  <c r="AR213" i="23"/>
  <c r="AW26" i="22"/>
  <c r="AW18" i="23"/>
  <c r="AK96" i="21"/>
  <c r="AJ334" i="22"/>
  <c r="AJ216" i="23"/>
  <c r="AT416" i="21"/>
  <c r="AT38" i="21"/>
  <c r="AS288" i="22"/>
  <c r="AT17" i="21"/>
  <c r="AS393" i="21"/>
  <c r="AU78" i="21"/>
  <c r="AT316" i="22"/>
  <c r="AS53" i="22"/>
  <c r="AS463" i="21"/>
  <c r="AS16" i="23"/>
  <c r="AS24" i="22"/>
  <c r="AS52" i="22"/>
  <c r="AS462" i="21"/>
  <c r="AS83" i="21"/>
  <c r="AS16" i="22"/>
  <c r="AS13" i="23"/>
  <c r="AS315" i="22"/>
  <c r="AT77" i="21"/>
  <c r="AS400" i="21"/>
  <c r="AT24" i="21"/>
  <c r="AJ11" i="22"/>
  <c r="AJ11" i="23"/>
  <c r="AS314" i="22"/>
  <c r="AT76" i="21"/>
  <c r="AV397" i="21"/>
  <c r="AV20" i="22"/>
  <c r="AR211" i="23"/>
  <c r="AR309" i="22"/>
  <c r="AT310" i="22"/>
  <c r="AU72" i="21"/>
  <c r="AG135" i="23"/>
  <c r="AD135" i="23"/>
  <c r="AF135" i="23"/>
  <c r="BD97" i="23"/>
  <c r="AK321" i="21"/>
  <c r="AK328" i="21" s="1"/>
  <c r="AJ321" i="21"/>
  <c r="AJ140" i="23" s="1"/>
  <c r="BA321" i="21"/>
  <c r="BA328" i="21" s="1"/>
  <c r="BB321" i="21"/>
  <c r="BB140" i="23" s="1"/>
  <c r="BC321" i="21"/>
  <c r="BC140" i="23" s="1"/>
  <c r="AY321" i="21"/>
  <c r="AY332" i="21" s="1"/>
  <c r="AH321" i="21"/>
  <c r="AH328" i="21" s="1"/>
  <c r="BC280" i="21"/>
  <c r="AX222" i="22"/>
  <c r="AL222" i="22"/>
  <c r="AE135" i="23"/>
  <c r="AF321" i="21"/>
  <c r="AF328" i="21" s="1"/>
  <c r="AH186" i="22"/>
  <c r="AH135" i="23"/>
  <c r="AJ135" i="23"/>
  <c r="BB135" i="23"/>
  <c r="BC185" i="22"/>
  <c r="BC186" i="22" s="1"/>
  <c r="AK222" i="22"/>
  <c r="AJ222" i="22"/>
  <c r="BA222" i="22"/>
  <c r="BB222" i="22"/>
  <c r="BC222" i="22"/>
  <c r="AY222" i="22"/>
  <c r="AH222" i="22"/>
  <c r="AB321" i="21"/>
  <c r="AB227" i="22" s="1"/>
  <c r="AV135" i="23"/>
  <c r="AO222" i="22"/>
  <c r="AE222" i="22"/>
  <c r="AC222" i="22"/>
  <c r="AU321" i="21"/>
  <c r="AU328" i="21" s="1"/>
  <c r="AQ321" i="21"/>
  <c r="AQ328" i="21" s="1"/>
  <c r="AM135" i="23"/>
  <c r="AD222" i="22"/>
  <c r="BD316" i="21"/>
  <c r="BD321" i="21" s="1"/>
  <c r="AL135" i="23"/>
  <c r="AT135" i="23"/>
  <c r="AX135" i="23"/>
  <c r="BC98" i="23"/>
  <c r="AO321" i="21"/>
  <c r="AO140" i="23" s="1"/>
  <c r="AT321" i="21"/>
  <c r="AT332" i="21" s="1"/>
  <c r="AT238" i="22" s="1"/>
  <c r="AE321" i="21"/>
  <c r="AE332" i="21" s="1"/>
  <c r="AE151" i="23" s="1"/>
  <c r="AX321" i="21"/>
  <c r="AX227" i="22" s="1"/>
  <c r="AP321" i="21"/>
  <c r="AP328" i="21" s="1"/>
  <c r="AC321" i="21"/>
  <c r="AC140" i="23" s="1"/>
  <c r="AL321" i="21"/>
  <c r="AL328" i="21" s="1"/>
  <c r="AN135" i="23"/>
  <c r="AB222" i="22"/>
  <c r="AT222" i="22"/>
  <c r="AP222" i="22"/>
  <c r="AI222" i="22"/>
  <c r="AP135" i="23"/>
  <c r="AG321" i="21"/>
  <c r="AG140" i="23" s="1"/>
  <c r="AW135" i="23"/>
  <c r="AF222" i="22"/>
  <c r="BE319" i="21"/>
  <c r="BE225" i="22" s="1"/>
  <c r="AU222" i="22"/>
  <c r="AQ222" i="22"/>
  <c r="AQ135" i="23"/>
  <c r="AU135" i="23"/>
  <c r="AR135" i="23"/>
  <c r="AS135" i="23"/>
  <c r="AB135" i="23"/>
  <c r="AZ321" i="21"/>
  <c r="AZ328" i="21" s="1"/>
  <c r="AN321" i="21"/>
  <c r="AN227" i="22" s="1"/>
  <c r="AM321" i="21"/>
  <c r="AM332" i="21" s="1"/>
  <c r="AV321" i="21"/>
  <c r="AV227" i="22" s="1"/>
  <c r="AW321" i="21"/>
  <c r="AW332" i="21" s="1"/>
  <c r="AI321" i="21"/>
  <c r="AI332" i="21" s="1"/>
  <c r="BE278" i="21"/>
  <c r="BE97" i="23" s="1"/>
  <c r="AA321" i="21"/>
  <c r="AN222" i="22"/>
  <c r="AV222" i="22"/>
  <c r="AW222" i="22"/>
  <c r="BD279" i="21"/>
  <c r="BD185" i="22" s="1"/>
  <c r="BD186" i="22" s="1"/>
  <c r="AR321" i="21"/>
  <c r="AR227" i="22" s="1"/>
  <c r="AS321" i="21"/>
  <c r="AS227" i="22" s="1"/>
  <c r="AZ135" i="23"/>
  <c r="AR222" i="22"/>
  <c r="AY135" i="23"/>
  <c r="AK135" i="23"/>
  <c r="BA135" i="23"/>
  <c r="BC135" i="23"/>
  <c r="BD225" i="22"/>
  <c r="AZ222" i="22"/>
  <c r="AM222" i="22"/>
  <c r="BD138" i="23"/>
  <c r="BD184" i="22"/>
  <c r="AS222" i="22"/>
  <c r="AG222" i="22"/>
  <c r="AC135" i="23"/>
  <c r="AO135" i="23"/>
  <c r="AD321" i="21"/>
  <c r="AD227" i="22" s="1"/>
  <c r="AI135" i="23"/>
  <c r="AU227" i="22"/>
  <c r="AU332" i="21"/>
  <c r="AU151" i="23" s="1"/>
  <c r="BC99" i="23"/>
  <c r="AU140" i="23"/>
  <c r="AP140" i="23"/>
  <c r="BC227" i="22"/>
  <c r="AY140" i="23"/>
  <c r="BA140" i="23"/>
  <c r="BC328" i="21"/>
  <c r="BC234" i="22" s="1"/>
  <c r="BA332" i="21" l="1"/>
  <c r="BA238" i="22" s="1"/>
  <c r="AK227" i="22"/>
  <c r="BA344" i="21"/>
  <c r="BA250" i="22" s="1"/>
  <c r="BA234" i="22"/>
  <c r="BE184" i="22"/>
  <c r="BF319" i="21"/>
  <c r="BF225" i="22" s="1"/>
  <c r="BC332" i="21"/>
  <c r="BC238" i="22" s="1"/>
  <c r="AP332" i="21"/>
  <c r="AP238" i="22" s="1"/>
  <c r="BA227" i="22"/>
  <c r="AW140" i="23"/>
  <c r="AL227" i="22"/>
  <c r="AH227" i="22"/>
  <c r="AH140" i="23"/>
  <c r="AE140" i="23"/>
  <c r="AB322" i="21"/>
  <c r="AP227" i="22"/>
  <c r="AW227" i="22"/>
  <c r="AI212" i="23"/>
  <c r="AJ82" i="21"/>
  <c r="AI320" i="22"/>
  <c r="BB227" i="22"/>
  <c r="AV75" i="21"/>
  <c r="AU313" i="22"/>
  <c r="AG332" i="21"/>
  <c r="AG238" i="22" s="1"/>
  <c r="AI62" i="21"/>
  <c r="AH300" i="22"/>
  <c r="AH205" i="23"/>
  <c r="BE279" i="21"/>
  <c r="BE98" i="23" s="1"/>
  <c r="BE99" i="23" s="1"/>
  <c r="BF278" i="21"/>
  <c r="BF279" i="21" s="1"/>
  <c r="BF98" i="23" s="1"/>
  <c r="BF99" i="23" s="1"/>
  <c r="AN140" i="23"/>
  <c r="AA337" i="21"/>
  <c r="AT140" i="23"/>
  <c r="AH332" i="21"/>
  <c r="AH151" i="23" s="1"/>
  <c r="BA147" i="23"/>
  <c r="AA338" i="21"/>
  <c r="AA156" i="23"/>
  <c r="Z150" i="24" s="1"/>
  <c r="AA243" i="22"/>
  <c r="AM140" i="23"/>
  <c r="AS322" i="21"/>
  <c r="BD135" i="23"/>
  <c r="AQ140" i="23"/>
  <c r="AK234" i="22"/>
  <c r="AK147" i="23"/>
  <c r="AH147" i="23"/>
  <c r="AH234" i="22"/>
  <c r="AH344" i="21"/>
  <c r="BD140" i="23"/>
  <c r="BD328" i="21"/>
  <c r="AM151" i="23"/>
  <c r="AM238" i="22"/>
  <c r="AU147" i="23"/>
  <c r="AU234" i="22"/>
  <c r="BD222" i="22"/>
  <c r="BA151" i="23"/>
  <c r="AV140" i="23"/>
  <c r="AM227" i="22"/>
  <c r="AM328" i="21"/>
  <c r="AK140" i="23"/>
  <c r="AK332" i="21"/>
  <c r="AK151" i="23" s="1"/>
  <c r="AT328" i="21"/>
  <c r="AT234" i="22" s="1"/>
  <c r="AJ227" i="22"/>
  <c r="AX328" i="21"/>
  <c r="AJ332" i="21"/>
  <c r="AE227" i="22"/>
  <c r="AV328" i="21"/>
  <c r="AE328" i="21"/>
  <c r="AE344" i="21" s="1"/>
  <c r="AE364" i="21" s="1"/>
  <c r="BD98" i="23"/>
  <c r="BD99" i="23" s="1"/>
  <c r="AJ328" i="21"/>
  <c r="AB328" i="21"/>
  <c r="AB234" i="22" s="1"/>
  <c r="AT227" i="22"/>
  <c r="BD280" i="21"/>
  <c r="AP151" i="23"/>
  <c r="AG328" i="21"/>
  <c r="AG234" i="22" s="1"/>
  <c r="AC328" i="21"/>
  <c r="AC234" i="22" s="1"/>
  <c r="AF332" i="21"/>
  <c r="AF238" i="22" s="1"/>
  <c r="AX140" i="23"/>
  <c r="AV332" i="21"/>
  <c r="AX332" i="21"/>
  <c r="AB140" i="23"/>
  <c r="AN328" i="21"/>
  <c r="AN344" i="21" s="1"/>
  <c r="AN364" i="21" s="1"/>
  <c r="BA364" i="21"/>
  <c r="BA261" i="22" s="1"/>
  <c r="BA163" i="23"/>
  <c r="BC151" i="23"/>
  <c r="AK344" i="21"/>
  <c r="AN332" i="21"/>
  <c r="AS332" i="21"/>
  <c r="AS238" i="22" s="1"/>
  <c r="BD227" i="22"/>
  <c r="BD332" i="21"/>
  <c r="BD238" i="22" s="1"/>
  <c r="AC332" i="21"/>
  <c r="AG322" i="21"/>
  <c r="AX322" i="21"/>
  <c r="AB332" i="21"/>
  <c r="AB151" i="23" s="1"/>
  <c r="AZ344" i="21"/>
  <c r="AZ147" i="23"/>
  <c r="AZ234" i="22"/>
  <c r="AW238" i="22"/>
  <c r="AW151" i="23"/>
  <c r="AP234" i="22"/>
  <c r="AP147" i="23"/>
  <c r="AP344" i="21"/>
  <c r="AF344" i="21"/>
  <c r="AF364" i="21" s="1"/>
  <c r="AF147" i="23"/>
  <c r="AF234" i="22"/>
  <c r="BC147" i="23"/>
  <c r="AG227" i="22"/>
  <c r="AL13" i="22"/>
  <c r="AL390" i="21"/>
  <c r="AT151" i="23"/>
  <c r="BC344" i="21"/>
  <c r="AR328" i="21"/>
  <c r="AR332" i="21"/>
  <c r="AR151" i="23" s="1"/>
  <c r="AR140" i="23"/>
  <c r="AW328" i="21"/>
  <c r="BB332" i="21"/>
  <c r="AZ332" i="21"/>
  <c r="AC227" i="22"/>
  <c r="AV84" i="21"/>
  <c r="AU322" i="22"/>
  <c r="AU79" i="21"/>
  <c r="AT317" i="22"/>
  <c r="BC322" i="21"/>
  <c r="AF140" i="23"/>
  <c r="AF227" i="22"/>
  <c r="BB328" i="21"/>
  <c r="AS328" i="21"/>
  <c r="AS234" i="22" s="1"/>
  <c r="AQ227" i="22"/>
  <c r="AP322" i="21"/>
  <c r="AV18" i="22"/>
  <c r="AV395" i="21"/>
  <c r="AZ140" i="23"/>
  <c r="AZ227" i="22"/>
  <c r="AT457" i="21"/>
  <c r="AT47" i="22"/>
  <c r="AQ147" i="23"/>
  <c r="AQ234" i="22"/>
  <c r="AQ344" i="21"/>
  <c r="AL344" i="21"/>
  <c r="AL147" i="23"/>
  <c r="AL234" i="22"/>
  <c r="AI238" i="22"/>
  <c r="AI151" i="23"/>
  <c r="AY238" i="22"/>
  <c r="AY151" i="23"/>
  <c r="AT16" i="21"/>
  <c r="AT17" i="22"/>
  <c r="AT394" i="21"/>
  <c r="AD332" i="21"/>
  <c r="AE322" i="21"/>
  <c r="AI140" i="23"/>
  <c r="AD322" i="21"/>
  <c r="AQ332" i="21"/>
  <c r="AL322" i="21"/>
  <c r="AM322" i="21"/>
  <c r="AJ322" i="21"/>
  <c r="AA332" i="21"/>
  <c r="AO227" i="22"/>
  <c r="AV322" i="21"/>
  <c r="AA328" i="21"/>
  <c r="AT401" i="21"/>
  <c r="AT23" i="21"/>
  <c r="AK63" i="22"/>
  <c r="AK32" i="23"/>
  <c r="AK473" i="21"/>
  <c r="AT290" i="22"/>
  <c r="AU19" i="21"/>
  <c r="AJ195" i="23"/>
  <c r="AJ282" i="22"/>
  <c r="AS294" i="22"/>
  <c r="AS199" i="23"/>
  <c r="AS399" i="21"/>
  <c r="AT25" i="22"/>
  <c r="AT17" i="23"/>
  <c r="AL140" i="23"/>
  <c r="AT322" i="21"/>
  <c r="AI322" i="21"/>
  <c r="AY227" i="22"/>
  <c r="AA140" i="23"/>
  <c r="AL332" i="21"/>
  <c r="BB322" i="21"/>
  <c r="AT86" i="21"/>
  <c r="AS324" i="22"/>
  <c r="AU39" i="21"/>
  <c r="AT415" i="21"/>
  <c r="AW297" i="22"/>
  <c r="AW202" i="23"/>
  <c r="AS27" i="23"/>
  <c r="AS38" i="22"/>
  <c r="AK12" i="22"/>
  <c r="AK11" i="21"/>
  <c r="AK389" i="21"/>
  <c r="AO322" i="21"/>
  <c r="BA322" i="21"/>
  <c r="AU344" i="21"/>
  <c r="AU238" i="22"/>
  <c r="BD322" i="21"/>
  <c r="AI227" i="22"/>
  <c r="AF322" i="21"/>
  <c r="AA227" i="22"/>
  <c r="AY322" i="21"/>
  <c r="AV291" i="22"/>
  <c r="AW20" i="21"/>
  <c r="AU61" i="21"/>
  <c r="AT299" i="22"/>
  <c r="AT204" i="23"/>
  <c r="BD408" i="21"/>
  <c r="AX427" i="21"/>
  <c r="AX49" i="21"/>
  <c r="AS311" i="22"/>
  <c r="AT73" i="21"/>
  <c r="AS448" i="21"/>
  <c r="AK322" i="21"/>
  <c r="AE238" i="22"/>
  <c r="AO328" i="21"/>
  <c r="AQ322" i="21"/>
  <c r="AU322" i="21"/>
  <c r="AS140" i="23"/>
  <c r="AT453" i="21"/>
  <c r="AT43" i="22"/>
  <c r="AS29" i="23"/>
  <c r="AS50" i="22"/>
  <c r="AS295" i="22"/>
  <c r="AS200" i="23"/>
  <c r="AO332" i="21"/>
  <c r="AN322" i="21"/>
  <c r="AH322" i="21"/>
  <c r="AZ322" i="21"/>
  <c r="AI328" i="21"/>
  <c r="AR322" i="21"/>
  <c r="AU39" i="22"/>
  <c r="AU449" i="21"/>
  <c r="AT44" i="22"/>
  <c r="AT454" i="21"/>
  <c r="AT85" i="21"/>
  <c r="AS323" i="22"/>
  <c r="AS460" i="21"/>
  <c r="AU45" i="22"/>
  <c r="AU455" i="21"/>
  <c r="AT409" i="21"/>
  <c r="AT30" i="21"/>
  <c r="BE316" i="21"/>
  <c r="AD328" i="21"/>
  <c r="AC322" i="21"/>
  <c r="BE138" i="23"/>
  <c r="AW322" i="21"/>
  <c r="AA322" i="21"/>
  <c r="AY328" i="21"/>
  <c r="AD140" i="23"/>
  <c r="AS287" i="22"/>
  <c r="AS197" i="23"/>
  <c r="AU74" i="21"/>
  <c r="AT312" i="22"/>
  <c r="AS22" i="22"/>
  <c r="AS14" i="23"/>
  <c r="BE185" i="22" l="1"/>
  <c r="BE186" i="22" s="1"/>
  <c r="AN250" i="22"/>
  <c r="BF138" i="23"/>
  <c r="BF316" i="21"/>
  <c r="AR238" i="22"/>
  <c r="BE280" i="21"/>
  <c r="BF280" i="21"/>
  <c r="BF185" i="22"/>
  <c r="BF186" i="22" s="1"/>
  <c r="AB147" i="23"/>
  <c r="AB344" i="21"/>
  <c r="BG278" i="21"/>
  <c r="BG279" i="21" s="1"/>
  <c r="BF97" i="23"/>
  <c r="BG319" i="21"/>
  <c r="BG225" i="22" s="1"/>
  <c r="BF184" i="22"/>
  <c r="AC344" i="21"/>
  <c r="AC364" i="21" s="1"/>
  <c r="AS151" i="23"/>
  <c r="AI21" i="23"/>
  <c r="AI29" i="22"/>
  <c r="AI439" i="21"/>
  <c r="AV452" i="21"/>
  <c r="AV42" i="22"/>
  <c r="AS344" i="21"/>
  <c r="AS364" i="21" s="1"/>
  <c r="AH238" i="22"/>
  <c r="AN234" i="22"/>
  <c r="AJ49" i="22"/>
  <c r="AJ28" i="23"/>
  <c r="AJ459" i="21"/>
  <c r="AG151" i="23"/>
  <c r="AK238" i="22"/>
  <c r="AF151" i="23"/>
  <c r="BA174" i="23"/>
  <c r="AC147" i="23"/>
  <c r="BD151" i="23"/>
  <c r="AA244" i="22"/>
  <c r="AA157" i="23"/>
  <c r="Z151" i="24" s="1"/>
  <c r="AN147" i="23"/>
  <c r="AT147" i="23"/>
  <c r="AS147" i="23"/>
  <c r="AT344" i="21"/>
  <c r="AT250" i="22" s="1"/>
  <c r="AG147" i="23"/>
  <c r="AG344" i="21"/>
  <c r="AV234" i="22"/>
  <c r="AV344" i="21"/>
  <c r="AM234" i="22"/>
  <c r="AM344" i="21"/>
  <c r="AM147" i="23"/>
  <c r="AV147" i="23"/>
  <c r="BD147" i="23"/>
  <c r="BD344" i="21"/>
  <c r="BD234" i="22"/>
  <c r="AN163" i="23"/>
  <c r="AX151" i="23"/>
  <c r="AX238" i="22"/>
  <c r="AX344" i="21"/>
  <c r="AX234" i="22"/>
  <c r="AX147" i="23"/>
  <c r="AH250" i="22"/>
  <c r="AH364" i="21"/>
  <c r="AJ151" i="23"/>
  <c r="AJ238" i="22"/>
  <c r="AV238" i="22"/>
  <c r="AV151" i="23"/>
  <c r="AJ344" i="21"/>
  <c r="AJ147" i="23"/>
  <c r="AJ234" i="22"/>
  <c r="AH163" i="23"/>
  <c r="AE147" i="23"/>
  <c r="AE234" i="22"/>
  <c r="AK163" i="23"/>
  <c r="AK364" i="21"/>
  <c r="AK250" i="22"/>
  <c r="AB238" i="22"/>
  <c r="AC151" i="23"/>
  <c r="AC238" i="22"/>
  <c r="AN238" i="22"/>
  <c r="AN151" i="23"/>
  <c r="AW234" i="22"/>
  <c r="AW147" i="23"/>
  <c r="AW344" i="21"/>
  <c r="AU80" i="21"/>
  <c r="AT318" i="22"/>
  <c r="BB234" i="22"/>
  <c r="BB147" i="23"/>
  <c r="BB344" i="21"/>
  <c r="AV461" i="21"/>
  <c r="AV51" i="22"/>
  <c r="AF250" i="22"/>
  <c r="AF163" i="23"/>
  <c r="BF321" i="21"/>
  <c r="BF135" i="23"/>
  <c r="BF222" i="22"/>
  <c r="AP250" i="22"/>
  <c r="AP163" i="23"/>
  <c r="AP364" i="21"/>
  <c r="AZ238" i="22"/>
  <c r="AZ151" i="23"/>
  <c r="AR344" i="21"/>
  <c r="AR147" i="23"/>
  <c r="AR234" i="22"/>
  <c r="AZ364" i="21"/>
  <c r="AZ163" i="23"/>
  <c r="AZ250" i="22"/>
  <c r="AU456" i="21"/>
  <c r="AU46" i="22"/>
  <c r="AV289" i="22"/>
  <c r="AW18" i="21"/>
  <c r="BB151" i="23"/>
  <c r="BB238" i="22"/>
  <c r="BC364" i="21"/>
  <c r="BC163" i="23"/>
  <c r="BC250" i="22"/>
  <c r="AC250" i="22"/>
  <c r="AC163" i="23"/>
  <c r="AE163" i="23"/>
  <c r="AE250" i="22"/>
  <c r="AL284" i="22"/>
  <c r="AM13" i="21"/>
  <c r="AN174" i="23"/>
  <c r="AN261" i="22"/>
  <c r="BE135" i="23"/>
  <c r="BE222" i="22"/>
  <c r="BE321" i="21"/>
  <c r="AU451" i="21"/>
  <c r="AU41" i="22"/>
  <c r="AF174" i="23"/>
  <c r="AF261" i="22"/>
  <c r="AS321" i="22"/>
  <c r="AS213" i="23"/>
  <c r="AX26" i="22"/>
  <c r="AX18" i="23"/>
  <c r="AT463" i="21"/>
  <c r="AT53" i="22"/>
  <c r="AU396" i="21"/>
  <c r="AU19" i="22"/>
  <c r="AT400" i="21"/>
  <c r="AU24" i="21"/>
  <c r="BA329" i="21"/>
  <c r="AO329" i="21"/>
  <c r="AN329" i="21"/>
  <c r="AA329" i="21"/>
  <c r="AD329" i="21"/>
  <c r="AF329" i="21"/>
  <c r="BC329" i="21"/>
  <c r="AI329" i="21"/>
  <c r="AL329" i="21"/>
  <c r="AM329" i="21"/>
  <c r="AZ329" i="21"/>
  <c r="AP329" i="21"/>
  <c r="AA234" i="22"/>
  <c r="AU329" i="21"/>
  <c r="AR329" i="21"/>
  <c r="AE329" i="21"/>
  <c r="AJ329" i="21"/>
  <c r="AH329" i="21"/>
  <c r="AW329" i="21"/>
  <c r="AV329" i="21"/>
  <c r="AB329" i="21"/>
  <c r="AY329" i="21"/>
  <c r="AA147" i="23"/>
  <c r="BB329" i="21"/>
  <c r="AX329" i="21"/>
  <c r="AQ329" i="21"/>
  <c r="AK329" i="21"/>
  <c r="AC329" i="21"/>
  <c r="AG329" i="21"/>
  <c r="AA344" i="21"/>
  <c r="AS329" i="21"/>
  <c r="BD329" i="21"/>
  <c r="AT329" i="21"/>
  <c r="AT16" i="23"/>
  <c r="AT24" i="22"/>
  <c r="AI147" i="23"/>
  <c r="AI344" i="21"/>
  <c r="AI234" i="22"/>
  <c r="AT314" i="22"/>
  <c r="AU76" i="21"/>
  <c r="AY50" i="21"/>
  <c r="AX426" i="21"/>
  <c r="AW397" i="21"/>
  <c r="AW20" i="22"/>
  <c r="AV78" i="21"/>
  <c r="AU316" i="22"/>
  <c r="AT450" i="21"/>
  <c r="AT40" i="22"/>
  <c r="AT71" i="21"/>
  <c r="AH333" i="21"/>
  <c r="BB333" i="21"/>
  <c r="AP333" i="21"/>
  <c r="AA238" i="22"/>
  <c r="AB333" i="21"/>
  <c r="AX333" i="21"/>
  <c r="AE333" i="21"/>
  <c r="AR333" i="21"/>
  <c r="AL333" i="21"/>
  <c r="AZ333" i="21"/>
  <c r="AF333" i="21"/>
  <c r="AU333" i="21"/>
  <c r="AG333" i="21"/>
  <c r="AQ333" i="21"/>
  <c r="AA333" i="21"/>
  <c r="AK333" i="21"/>
  <c r="BA333" i="21"/>
  <c r="AT333" i="21"/>
  <c r="AV333" i="21"/>
  <c r="AY333" i="21"/>
  <c r="AA151" i="23"/>
  <c r="AJ333" i="21"/>
  <c r="AS333" i="21"/>
  <c r="BC333" i="21"/>
  <c r="AD333" i="21"/>
  <c r="BD333" i="21"/>
  <c r="AO333" i="21"/>
  <c r="AN333" i="21"/>
  <c r="AW333" i="21"/>
  <c r="AM333" i="21"/>
  <c r="AI333" i="21"/>
  <c r="AC333" i="21"/>
  <c r="AT315" i="22"/>
  <c r="AU77" i="21"/>
  <c r="BE31" i="21"/>
  <c r="AQ250" i="22"/>
  <c r="AQ364" i="21"/>
  <c r="AQ163" i="23"/>
  <c r="AD234" i="22"/>
  <c r="AD344" i="21"/>
  <c r="AD147" i="23"/>
  <c r="AU416" i="21"/>
  <c r="AU38" i="21"/>
  <c r="AQ151" i="23"/>
  <c r="AQ238" i="22"/>
  <c r="AT462" i="21"/>
  <c r="AT52" i="22"/>
  <c r="AT83" i="21"/>
  <c r="AE261" i="22"/>
  <c r="AE174" i="23"/>
  <c r="AK334" i="22"/>
  <c r="AL96" i="21"/>
  <c r="AK216" i="23"/>
  <c r="AL364" i="21"/>
  <c r="AL163" i="23"/>
  <c r="AL250" i="22"/>
  <c r="AO147" i="23"/>
  <c r="AO344" i="21"/>
  <c r="AO234" i="22"/>
  <c r="AX228" i="22"/>
  <c r="AI228" i="22"/>
  <c r="BA228" i="22"/>
  <c r="AN228" i="22"/>
  <c r="AA228" i="22"/>
  <c r="AR228" i="22"/>
  <c r="AD228" i="22"/>
  <c r="AJ228" i="22"/>
  <c r="AC228" i="22"/>
  <c r="AE228" i="22"/>
  <c r="AQ228" i="22"/>
  <c r="AF228" i="22"/>
  <c r="AK228" i="22"/>
  <c r="AZ228" i="22"/>
  <c r="BD228" i="22"/>
  <c r="AL228" i="22"/>
  <c r="AV228" i="22"/>
  <c r="AY228" i="22"/>
  <c r="AS228" i="22"/>
  <c r="AP228" i="22"/>
  <c r="AB228" i="22"/>
  <c r="AU228" i="22"/>
  <c r="AW228" i="22"/>
  <c r="AT228" i="22"/>
  <c r="BC228" i="22"/>
  <c r="AH228" i="22"/>
  <c r="BB228" i="22"/>
  <c r="AG228" i="22"/>
  <c r="AO228" i="22"/>
  <c r="AM228" i="22"/>
  <c r="AK283" i="22"/>
  <c r="AK388" i="21"/>
  <c r="AL12" i="21"/>
  <c r="AT16" i="22"/>
  <c r="AT13" i="23"/>
  <c r="AU28" i="22"/>
  <c r="AU20" i="23"/>
  <c r="AU438" i="21"/>
  <c r="AC141" i="23"/>
  <c r="AQ141" i="23"/>
  <c r="AZ141" i="23"/>
  <c r="AI141" i="23"/>
  <c r="AY141" i="23"/>
  <c r="AU141" i="23"/>
  <c r="AN141" i="23"/>
  <c r="AP141" i="23"/>
  <c r="BD141" i="23"/>
  <c r="AJ141" i="23"/>
  <c r="AR141" i="23"/>
  <c r="AB141" i="23"/>
  <c r="BA141" i="23"/>
  <c r="AS141" i="23"/>
  <c r="AD141" i="23"/>
  <c r="AT141" i="23"/>
  <c r="AW141" i="23"/>
  <c r="AX141" i="23"/>
  <c r="BB141" i="23"/>
  <c r="AG141" i="23"/>
  <c r="AM141" i="23"/>
  <c r="AO141" i="23"/>
  <c r="AE141" i="23"/>
  <c r="AH141" i="23"/>
  <c r="AL141" i="23"/>
  <c r="AA141" i="23"/>
  <c r="AK141" i="23"/>
  <c r="AV141" i="23"/>
  <c r="AF141" i="23"/>
  <c r="BC141" i="23"/>
  <c r="AU32" i="21"/>
  <c r="AT407" i="21"/>
  <c r="AB364" i="21"/>
  <c r="AB250" i="22"/>
  <c r="AB163" i="23"/>
  <c r="AS198" i="23"/>
  <c r="AS293" i="22"/>
  <c r="AD238" i="22"/>
  <c r="AD151" i="23"/>
  <c r="AU17" i="21"/>
  <c r="AT288" i="22"/>
  <c r="AT393" i="21"/>
  <c r="AY147" i="23"/>
  <c r="AY234" i="22"/>
  <c r="AY344" i="21"/>
  <c r="AU310" i="22"/>
  <c r="AV72" i="21"/>
  <c r="AO151" i="23"/>
  <c r="AO238" i="22"/>
  <c r="AS211" i="23"/>
  <c r="AS309" i="22"/>
  <c r="AU250" i="22"/>
  <c r="AU163" i="23"/>
  <c r="AU364" i="21"/>
  <c r="AK11" i="22"/>
  <c r="AK11" i="23"/>
  <c r="AT201" i="23"/>
  <c r="AT296" i="22"/>
  <c r="AL151" i="23"/>
  <c r="AL238" i="22"/>
  <c r="AT15" i="23"/>
  <c r="AT23" i="22"/>
  <c r="AT22" i="21"/>
  <c r="AS163" i="23" l="1"/>
  <c r="AS250" i="22"/>
  <c r="BH278" i="21"/>
  <c r="BG184" i="22"/>
  <c r="BG97" i="23"/>
  <c r="BH319" i="21"/>
  <c r="BH225" i="22" s="1"/>
  <c r="BG138" i="23"/>
  <c r="BG316" i="21"/>
  <c r="BG321" i="21" s="1"/>
  <c r="BG322" i="21" s="1"/>
  <c r="AV313" i="22"/>
  <c r="AW75" i="21"/>
  <c r="AT163" i="23"/>
  <c r="AJ212" i="23"/>
  <c r="AJ320" i="22"/>
  <c r="AK82" i="21"/>
  <c r="AI205" i="23"/>
  <c r="AJ62" i="21"/>
  <c r="AI300" i="22"/>
  <c r="AT364" i="21"/>
  <c r="AT261" i="22" s="1"/>
  <c r="AM364" i="21"/>
  <c r="AM250" i="22"/>
  <c r="AM163" i="23"/>
  <c r="AX364" i="21"/>
  <c r="AX163" i="23"/>
  <c r="AX250" i="22"/>
  <c r="AV163" i="23"/>
  <c r="AV250" i="22"/>
  <c r="AV364" i="21"/>
  <c r="AH174" i="23"/>
  <c r="AH261" i="22"/>
  <c r="BD250" i="22"/>
  <c r="BD163" i="23"/>
  <c r="BD364" i="21"/>
  <c r="AG364" i="21"/>
  <c r="AG250" i="22"/>
  <c r="AG163" i="23"/>
  <c r="AJ163" i="23"/>
  <c r="AJ250" i="22"/>
  <c r="AJ364" i="21"/>
  <c r="AK174" i="23"/>
  <c r="AK261" i="22"/>
  <c r="AC261" i="22"/>
  <c r="AC174" i="23"/>
  <c r="AZ174" i="23"/>
  <c r="AZ261" i="22"/>
  <c r="BB364" i="21"/>
  <c r="BB163" i="23"/>
  <c r="BB250" i="22"/>
  <c r="AW18" i="22"/>
  <c r="AW395" i="21"/>
  <c r="AM13" i="22"/>
  <c r="AM390" i="21"/>
  <c r="AR250" i="22"/>
  <c r="AR163" i="23"/>
  <c r="AR364" i="21"/>
  <c r="BF328" i="21"/>
  <c r="BF227" i="22"/>
  <c r="BF140" i="23"/>
  <c r="BF332" i="21"/>
  <c r="AU47" i="22"/>
  <c r="AU457" i="21"/>
  <c r="AV79" i="21"/>
  <c r="AU317" i="22"/>
  <c r="AW250" i="22"/>
  <c r="AW163" i="23"/>
  <c r="AW364" i="21"/>
  <c r="BC261" i="22"/>
  <c r="BC174" i="23"/>
  <c r="AP174" i="23"/>
  <c r="AP261" i="22"/>
  <c r="AV322" i="22"/>
  <c r="AW84" i="21"/>
  <c r="AQ174" i="23"/>
  <c r="AQ261" i="22"/>
  <c r="AT14" i="23"/>
  <c r="AT22" i="22"/>
  <c r="BH184" i="22"/>
  <c r="BH97" i="23"/>
  <c r="BH279" i="21"/>
  <c r="BI319" i="21"/>
  <c r="AU312" i="22"/>
  <c r="AV74" i="21"/>
  <c r="AU174" i="23"/>
  <c r="AU261" i="22"/>
  <c r="AO250" i="22"/>
  <c r="AO364" i="21"/>
  <c r="AO163" i="23"/>
  <c r="AV39" i="21"/>
  <c r="AU415" i="21"/>
  <c r="AV45" i="22"/>
  <c r="AV455" i="21"/>
  <c r="AV19" i="21"/>
  <c r="AU290" i="22"/>
  <c r="BE332" i="21"/>
  <c r="BF322" i="21"/>
  <c r="BE140" i="23"/>
  <c r="BE328" i="21"/>
  <c r="BE227" i="22"/>
  <c r="BE322" i="21"/>
  <c r="AI364" i="21"/>
  <c r="AI250" i="22"/>
  <c r="AI163" i="23"/>
  <c r="AT287" i="22"/>
  <c r="AT197" i="23"/>
  <c r="AT50" i="22"/>
  <c r="AT29" i="23"/>
  <c r="AU454" i="21"/>
  <c r="AU44" i="22"/>
  <c r="AM239" i="22"/>
  <c r="AD239" i="22"/>
  <c r="AU239" i="22"/>
  <c r="AY239" i="22"/>
  <c r="AG239" i="22"/>
  <c r="AX239" i="22"/>
  <c r="BD239" i="22"/>
  <c r="AI239" i="22"/>
  <c r="AV239" i="22"/>
  <c r="AW239" i="22"/>
  <c r="AB239" i="22"/>
  <c r="AP239" i="22"/>
  <c r="AA239" i="22"/>
  <c r="AQ239" i="22"/>
  <c r="AZ239" i="22"/>
  <c r="AN239" i="22"/>
  <c r="AL239" i="22"/>
  <c r="AK239" i="22"/>
  <c r="AF239" i="22"/>
  <c r="AE239" i="22"/>
  <c r="BC239" i="22"/>
  <c r="BA239" i="22"/>
  <c r="BB239" i="22"/>
  <c r="AO239" i="22"/>
  <c r="AJ239" i="22"/>
  <c r="AS239" i="22"/>
  <c r="AR239" i="22"/>
  <c r="AC239" i="22"/>
  <c r="AH239" i="22"/>
  <c r="AT239" i="22"/>
  <c r="AW291" i="22"/>
  <c r="AX20" i="21"/>
  <c r="AT324" i="22"/>
  <c r="AU86" i="21"/>
  <c r="AU17" i="23"/>
  <c r="AU25" i="22"/>
  <c r="AT27" i="23"/>
  <c r="AT38" i="22"/>
  <c r="AB174" i="23"/>
  <c r="AB261" i="22"/>
  <c r="BI278" i="21"/>
  <c r="AU73" i="21"/>
  <c r="AT311" i="22"/>
  <c r="AT448" i="21"/>
  <c r="AX297" i="22"/>
  <c r="AX202" i="23"/>
  <c r="AA250" i="22"/>
  <c r="AA163" i="23"/>
  <c r="AA364" i="21"/>
  <c r="AF148" i="23"/>
  <c r="AH148" i="23"/>
  <c r="BA148" i="23"/>
  <c r="AL148" i="23"/>
  <c r="BB148" i="23"/>
  <c r="AE148" i="23"/>
  <c r="AZ148" i="23"/>
  <c r="AT148" i="23"/>
  <c r="BC148" i="23"/>
  <c r="AD148" i="23"/>
  <c r="AK148" i="23"/>
  <c r="AG148" i="23"/>
  <c r="AO148" i="23"/>
  <c r="AM148" i="23"/>
  <c r="AN148" i="23"/>
  <c r="AS148" i="23"/>
  <c r="AX148" i="23"/>
  <c r="AA148" i="23"/>
  <c r="AP148" i="23"/>
  <c r="BD148" i="23"/>
  <c r="AW148" i="23"/>
  <c r="AU148" i="23"/>
  <c r="AB148" i="23"/>
  <c r="AV148" i="23"/>
  <c r="AI148" i="23"/>
  <c r="AR148" i="23"/>
  <c r="AC148" i="23"/>
  <c r="AQ148" i="23"/>
  <c r="AY148" i="23"/>
  <c r="AJ148" i="23"/>
  <c r="AU23" i="21"/>
  <c r="AU401" i="21"/>
  <c r="AU16" i="21"/>
  <c r="AU17" i="22"/>
  <c r="AU394" i="21"/>
  <c r="AT200" i="23"/>
  <c r="AT295" i="22"/>
  <c r="AL389" i="21"/>
  <c r="AL11" i="21"/>
  <c r="AL12" i="22"/>
  <c r="AL174" i="23"/>
  <c r="AL261" i="22"/>
  <c r="AT323" i="22"/>
  <c r="AU85" i="21"/>
  <c r="AT460" i="21"/>
  <c r="AD364" i="21"/>
  <c r="AD250" i="22"/>
  <c r="AD163" i="23"/>
  <c r="AY49" i="21"/>
  <c r="AY427" i="21"/>
  <c r="AT399" i="21"/>
  <c r="AT199" i="23"/>
  <c r="AT294" i="22"/>
  <c r="AY364" i="21"/>
  <c r="AY163" i="23"/>
  <c r="AY250" i="22"/>
  <c r="AU409" i="21"/>
  <c r="AU30" i="21"/>
  <c r="AK195" i="23"/>
  <c r="AK282" i="22"/>
  <c r="AO152" i="23"/>
  <c r="AE152" i="23"/>
  <c r="AR152" i="23"/>
  <c r="AL152" i="23"/>
  <c r="AY152" i="23"/>
  <c r="AF152" i="23"/>
  <c r="AB152" i="23"/>
  <c r="AI152" i="23"/>
  <c r="AV152" i="23"/>
  <c r="AG152" i="23"/>
  <c r="AZ152" i="23"/>
  <c r="AS152" i="23"/>
  <c r="AX152" i="23"/>
  <c r="AD152" i="23"/>
  <c r="BC152" i="23"/>
  <c r="AN152" i="23"/>
  <c r="AP152" i="23"/>
  <c r="AT152" i="23"/>
  <c r="AM152" i="23"/>
  <c r="BD152" i="23"/>
  <c r="BA152" i="23"/>
  <c r="AK152" i="23"/>
  <c r="AH152" i="23"/>
  <c r="AJ152" i="23"/>
  <c r="AQ152" i="23"/>
  <c r="BB152" i="23"/>
  <c r="AC152" i="23"/>
  <c r="AW152" i="23"/>
  <c r="AU152" i="23"/>
  <c r="AA152" i="23"/>
  <c r="AS174" i="23"/>
  <c r="AS261" i="22"/>
  <c r="BG185" i="22"/>
  <c r="BG186" i="22" s="1"/>
  <c r="BG280" i="21"/>
  <c r="BG98" i="23"/>
  <c r="BG99" i="23" s="1"/>
  <c r="AV39" i="22"/>
  <c r="AV449" i="21"/>
  <c r="AU299" i="22"/>
  <c r="AU204" i="23"/>
  <c r="AV61" i="21"/>
  <c r="AL32" i="23"/>
  <c r="AL63" i="22"/>
  <c r="AL473" i="21"/>
  <c r="BE408" i="21"/>
  <c r="AU453" i="21"/>
  <c r="AU43" i="22"/>
  <c r="AI235" i="22"/>
  <c r="AD235" i="22"/>
  <c r="AF235" i="22"/>
  <c r="AK235" i="22"/>
  <c r="BA235" i="22"/>
  <c r="AW235" i="22"/>
  <c r="AM235" i="22"/>
  <c r="AO235" i="22"/>
  <c r="AS235" i="22"/>
  <c r="AY235" i="22"/>
  <c r="BC235" i="22"/>
  <c r="AN235" i="22"/>
  <c r="AC235" i="22"/>
  <c r="AR235" i="22"/>
  <c r="AZ235" i="22"/>
  <c r="AX235" i="22"/>
  <c r="AP235" i="22"/>
  <c r="AQ235" i="22"/>
  <c r="AU235" i="22"/>
  <c r="AJ235" i="22"/>
  <c r="AE235" i="22"/>
  <c r="BD235" i="22"/>
  <c r="AB235" i="22"/>
  <c r="AT235" i="22"/>
  <c r="AH235" i="22"/>
  <c r="AA235" i="22"/>
  <c r="AV235" i="22"/>
  <c r="BB235" i="22"/>
  <c r="AL235" i="22"/>
  <c r="AG235" i="22"/>
  <c r="BG332" i="21" l="1"/>
  <c r="BG140" i="23"/>
  <c r="BG222" i="22"/>
  <c r="BG328" i="21"/>
  <c r="BH316" i="21"/>
  <c r="BG227" i="22"/>
  <c r="BH138" i="23"/>
  <c r="BG135" i="23"/>
  <c r="AT174" i="23"/>
  <c r="AK459" i="21"/>
  <c r="AK49" i="22"/>
  <c r="AK28" i="23"/>
  <c r="AJ439" i="21"/>
  <c r="AJ21" i="23"/>
  <c r="AJ29" i="22"/>
  <c r="AW452" i="21"/>
  <c r="AW42" i="22"/>
  <c r="AG174" i="23"/>
  <c r="AG261" i="22"/>
  <c r="BD261" i="22"/>
  <c r="BD174" i="23"/>
  <c r="AJ261" i="22"/>
  <c r="AJ174" i="23"/>
  <c r="AX174" i="23"/>
  <c r="AX261" i="22"/>
  <c r="AV261" i="22"/>
  <c r="AV174" i="23"/>
  <c r="AM174" i="23"/>
  <c r="AM261" i="22"/>
  <c r="AW461" i="21"/>
  <c r="AW51" i="22"/>
  <c r="BF147" i="23"/>
  <c r="BF234" i="22"/>
  <c r="BF344" i="21"/>
  <c r="AR174" i="23"/>
  <c r="AR261" i="22"/>
  <c r="AV46" i="22"/>
  <c r="AV456" i="21"/>
  <c r="AV80" i="21"/>
  <c r="AU318" i="22"/>
  <c r="BB174" i="23"/>
  <c r="BB261" i="22"/>
  <c r="BF238" i="22"/>
  <c r="BF151" i="23"/>
  <c r="AN13" i="21"/>
  <c r="AM284" i="22"/>
  <c r="AW174" i="23"/>
  <c r="AW261" i="22"/>
  <c r="AX18" i="21"/>
  <c r="AW289" i="22"/>
  <c r="AV310" i="22"/>
  <c r="AW72" i="21"/>
  <c r="AU16" i="23"/>
  <c r="AU24" i="22"/>
  <c r="AV24" i="21"/>
  <c r="AU400" i="21"/>
  <c r="AT211" i="23"/>
  <c r="AT309" i="22"/>
  <c r="AV77" i="21"/>
  <c r="AU315" i="22"/>
  <c r="AV396" i="21"/>
  <c r="AV19" i="22"/>
  <c r="AU201" i="23"/>
  <c r="AU296" i="22"/>
  <c r="AV451" i="21"/>
  <c r="AV41" i="22"/>
  <c r="BI225" i="22"/>
  <c r="BI138" i="23"/>
  <c r="BI316" i="21"/>
  <c r="AV28" i="22"/>
  <c r="AV438" i="21"/>
  <c r="AV20" i="23"/>
  <c r="AV32" i="21"/>
  <c r="AU407" i="21"/>
  <c r="AD261" i="22"/>
  <c r="AD174" i="23"/>
  <c r="AU13" i="23"/>
  <c r="AU16" i="22"/>
  <c r="AU22" i="21"/>
  <c r="AU23" i="22"/>
  <c r="AU15" i="23"/>
  <c r="AV38" i="21"/>
  <c r="AV416" i="21"/>
  <c r="BH98" i="23"/>
  <c r="BH99" i="23" s="1"/>
  <c r="BH280" i="21"/>
  <c r="BH185" i="22"/>
  <c r="BH186" i="22" s="1"/>
  <c r="AT321" i="22"/>
  <c r="AT213" i="23"/>
  <c r="AU40" i="22"/>
  <c r="AU450" i="21"/>
  <c r="AU71" i="21"/>
  <c r="AU53" i="22"/>
  <c r="AU463" i="21"/>
  <c r="BF228" i="22"/>
  <c r="BG228" i="22"/>
  <c r="BE228" i="22"/>
  <c r="AV76" i="21"/>
  <c r="AU314" i="22"/>
  <c r="AU462" i="21"/>
  <c r="AU52" i="22"/>
  <c r="AU83" i="21"/>
  <c r="AL11" i="22"/>
  <c r="AL11" i="23"/>
  <c r="BH321" i="21"/>
  <c r="BH135" i="23"/>
  <c r="BH222" i="22"/>
  <c r="AA174" i="23"/>
  <c r="AA261" i="22"/>
  <c r="BI97" i="23"/>
  <c r="BJ319" i="21"/>
  <c r="BI184" i="22"/>
  <c r="BI279" i="21"/>
  <c r="AI174" i="23"/>
  <c r="AI261" i="22"/>
  <c r="BE234" i="22"/>
  <c r="BE147" i="23"/>
  <c r="BE344" i="21"/>
  <c r="BF329" i="21"/>
  <c r="BE329" i="21"/>
  <c r="BG329" i="21"/>
  <c r="AV316" i="22"/>
  <c r="AW78" i="21"/>
  <c r="BG238" i="22"/>
  <c r="BG151" i="23"/>
  <c r="BE141" i="23"/>
  <c r="BF141" i="23"/>
  <c r="BG141" i="23"/>
  <c r="AO174" i="23"/>
  <c r="AO261" i="22"/>
  <c r="AT293" i="22"/>
  <c r="AT198" i="23"/>
  <c r="AZ50" i="21"/>
  <c r="AY426" i="21"/>
  <c r="BG344" i="21"/>
  <c r="BG147" i="23"/>
  <c r="BG234" i="22"/>
  <c r="BJ278" i="21"/>
  <c r="AY174" i="23"/>
  <c r="AY261" i="22"/>
  <c r="AM12" i="21"/>
  <c r="AL283" i="22"/>
  <c r="AL388" i="21"/>
  <c r="AX397" i="21"/>
  <c r="AX20" i="22"/>
  <c r="BF31" i="21"/>
  <c r="AL216" i="23"/>
  <c r="AM96" i="21"/>
  <c r="AL334" i="22"/>
  <c r="AY26" i="22"/>
  <c r="AY18" i="23"/>
  <c r="BE151" i="23"/>
  <c r="BE238" i="22"/>
  <c r="BF333" i="21"/>
  <c r="BG333" i="21"/>
  <c r="BE333" i="21"/>
  <c r="AU288" i="22"/>
  <c r="AU393" i="21"/>
  <c r="AV17" i="21"/>
  <c r="AW313" i="22" l="1"/>
  <c r="AX75" i="21"/>
  <c r="AJ300" i="22"/>
  <c r="AJ205" i="23"/>
  <c r="AK62" i="21"/>
  <c r="AK212" i="23"/>
  <c r="AL82" i="21"/>
  <c r="AK320" i="22"/>
  <c r="AX395" i="21"/>
  <c r="AX18" i="22"/>
  <c r="BF163" i="23"/>
  <c r="BF250" i="22"/>
  <c r="BF364" i="21"/>
  <c r="AN13" i="22"/>
  <c r="AN390" i="21"/>
  <c r="AV47" i="22"/>
  <c r="AV457" i="21"/>
  <c r="AV317" i="22"/>
  <c r="AW79" i="21"/>
  <c r="AX84" i="21"/>
  <c r="AW322" i="22"/>
  <c r="BI185" i="22"/>
  <c r="BI98" i="23"/>
  <c r="BI280" i="21"/>
  <c r="BJ316" i="21"/>
  <c r="BJ225" i="22"/>
  <c r="BJ138" i="23"/>
  <c r="AU199" i="23"/>
  <c r="AU399" i="21"/>
  <c r="AU294" i="22"/>
  <c r="AV312" i="22"/>
  <c r="AW74" i="21"/>
  <c r="AV16" i="21"/>
  <c r="AV394" i="21"/>
  <c r="AV17" i="22"/>
  <c r="AL195" i="23"/>
  <c r="AL282" i="22"/>
  <c r="AU197" i="23"/>
  <c r="AU287" i="22"/>
  <c r="BE239" i="22"/>
  <c r="BG239" i="22"/>
  <c r="BF239" i="22"/>
  <c r="AU50" i="22"/>
  <c r="AU29" i="23"/>
  <c r="AU22" i="22"/>
  <c r="AU14" i="23"/>
  <c r="AV299" i="22"/>
  <c r="AW61" i="21"/>
  <c r="AV204" i="23"/>
  <c r="AV23" i="21"/>
  <c r="AV401" i="21"/>
  <c r="BG152" i="23"/>
  <c r="BE152" i="23"/>
  <c r="BF152" i="23"/>
  <c r="AM32" i="23"/>
  <c r="AM473" i="21"/>
  <c r="AM63" i="22"/>
  <c r="AM11" i="21"/>
  <c r="AM389" i="21"/>
  <c r="AM12" i="22"/>
  <c r="AU311" i="22"/>
  <c r="AV73" i="21"/>
  <c r="AU448" i="21"/>
  <c r="AX291" i="22"/>
  <c r="AY20" i="21"/>
  <c r="BG235" i="22"/>
  <c r="BE235" i="22"/>
  <c r="BF235" i="22"/>
  <c r="AV43" i="22"/>
  <c r="AV453" i="21"/>
  <c r="AV409" i="21"/>
  <c r="AV30" i="21"/>
  <c r="BG163" i="23"/>
  <c r="BG250" i="22"/>
  <c r="BG364" i="21"/>
  <c r="AU323" i="22"/>
  <c r="AV85" i="21"/>
  <c r="AU460" i="21"/>
  <c r="AU324" i="22"/>
  <c r="AV86" i="21"/>
  <c r="BI222" i="22"/>
  <c r="BI135" i="23"/>
  <c r="BI321" i="21"/>
  <c r="AV290" i="22"/>
  <c r="AW19" i="21"/>
  <c r="AW449" i="21"/>
  <c r="AW39" i="22"/>
  <c r="BG148" i="23"/>
  <c r="BE148" i="23"/>
  <c r="BF148" i="23"/>
  <c r="BH140" i="23"/>
  <c r="BH227" i="22"/>
  <c r="BH332" i="21"/>
  <c r="BH328" i="21"/>
  <c r="BH322" i="21"/>
  <c r="AU200" i="23"/>
  <c r="AU295" i="22"/>
  <c r="AW45" i="22"/>
  <c r="AW455" i="21"/>
  <c r="BF408" i="21"/>
  <c r="AY297" i="22"/>
  <c r="AY202" i="23"/>
  <c r="AV25" i="22"/>
  <c r="AV17" i="23"/>
  <c r="BJ184" i="22"/>
  <c r="BJ279" i="21"/>
  <c r="BJ97" i="23"/>
  <c r="BK319" i="21"/>
  <c r="BK278" i="21"/>
  <c r="AZ427" i="21"/>
  <c r="AZ49" i="21"/>
  <c r="BE250" i="22"/>
  <c r="BE364" i="21"/>
  <c r="BE163" i="23"/>
  <c r="AU38" i="22"/>
  <c r="AU27" i="23"/>
  <c r="AV415" i="21"/>
  <c r="AW39" i="21"/>
  <c r="AV44" i="22"/>
  <c r="AV454" i="21"/>
  <c r="AK29" i="22" l="1"/>
  <c r="AK439" i="21"/>
  <c r="AK21" i="23"/>
  <c r="AL49" i="22"/>
  <c r="AL28" i="23"/>
  <c r="AL459" i="21"/>
  <c r="AX452" i="21"/>
  <c r="AX42" i="22"/>
  <c r="AX51" i="22"/>
  <c r="AX461" i="21"/>
  <c r="AW46" i="22"/>
  <c r="AW456" i="21"/>
  <c r="BF174" i="23"/>
  <c r="BF261" i="22"/>
  <c r="AV318" i="22"/>
  <c r="AW80" i="21"/>
  <c r="AX289" i="22"/>
  <c r="AY18" i="21"/>
  <c r="AO13" i="21"/>
  <c r="AN284" i="22"/>
  <c r="AZ18" i="23"/>
  <c r="AZ26" i="22"/>
  <c r="BH151" i="23"/>
  <c r="BH238" i="22"/>
  <c r="BH333" i="21"/>
  <c r="AU321" i="22"/>
  <c r="AU213" i="23"/>
  <c r="AV16" i="23"/>
  <c r="AV24" i="22"/>
  <c r="AU293" i="22"/>
  <c r="AU198" i="23"/>
  <c r="BA50" i="21"/>
  <c r="AZ426" i="21"/>
  <c r="BH228" i="22"/>
  <c r="AW19" i="22"/>
  <c r="AW396" i="21"/>
  <c r="AV462" i="21"/>
  <c r="AV52" i="22"/>
  <c r="AV83" i="21"/>
  <c r="AW32" i="21"/>
  <c r="AV407" i="21"/>
  <c r="AU309" i="22"/>
  <c r="AU211" i="23"/>
  <c r="BK97" i="23"/>
  <c r="BL319" i="21"/>
  <c r="BK279" i="21"/>
  <c r="BK184" i="22"/>
  <c r="BG31" i="21"/>
  <c r="BH141" i="23"/>
  <c r="AW76" i="21"/>
  <c r="AV314" i="22"/>
  <c r="AV450" i="21"/>
  <c r="AV40" i="22"/>
  <c r="AV71" i="21"/>
  <c r="AM388" i="21"/>
  <c r="AM283" i="22"/>
  <c r="AN12" i="21"/>
  <c r="AV400" i="21"/>
  <c r="AW24" i="21"/>
  <c r="BI328" i="21"/>
  <c r="BI329" i="21" s="1"/>
  <c r="BI332" i="21"/>
  <c r="BI140" i="23"/>
  <c r="BI227" i="22"/>
  <c r="BG174" i="23"/>
  <c r="BG261" i="22"/>
  <c r="AM11" i="23"/>
  <c r="AM11" i="22"/>
  <c r="AV15" i="23"/>
  <c r="AV23" i="22"/>
  <c r="AV22" i="21"/>
  <c r="AV288" i="22"/>
  <c r="AV393" i="21"/>
  <c r="AW17" i="21"/>
  <c r="AW77" i="21"/>
  <c r="AV315" i="22"/>
  <c r="BL278" i="21"/>
  <c r="BM278" i="21" s="1"/>
  <c r="AV16" i="22"/>
  <c r="AV13" i="23"/>
  <c r="BJ135" i="23"/>
  <c r="BJ321" i="21"/>
  <c r="BJ222" i="22"/>
  <c r="BK138" i="23"/>
  <c r="BK316" i="21"/>
  <c r="BK225" i="22"/>
  <c r="AM334" i="22"/>
  <c r="AM216" i="23"/>
  <c r="AN96" i="21"/>
  <c r="AW20" i="23"/>
  <c r="AW28" i="22"/>
  <c r="AW438" i="21"/>
  <c r="AW451" i="21"/>
  <c r="AW41" i="22"/>
  <c r="AW38" i="21"/>
  <c r="AW416" i="21"/>
  <c r="BE174" i="23"/>
  <c r="BE261" i="22"/>
  <c r="AX78" i="21"/>
  <c r="AW316" i="22"/>
  <c r="AV463" i="21"/>
  <c r="AV53" i="22"/>
  <c r="BI99" i="23"/>
  <c r="AV201" i="23"/>
  <c r="AV296" i="22"/>
  <c r="BJ280" i="21"/>
  <c r="BJ185" i="22"/>
  <c r="BJ98" i="23"/>
  <c r="BI322" i="21"/>
  <c r="BH234" i="22"/>
  <c r="BH344" i="21"/>
  <c r="BH147" i="23"/>
  <c r="BH329" i="21"/>
  <c r="AW310" i="22"/>
  <c r="AX72" i="21"/>
  <c r="AY397" i="21"/>
  <c r="AY20" i="22"/>
  <c r="BI186" i="22"/>
  <c r="AX313" i="22" l="1"/>
  <c r="AY75" i="21"/>
  <c r="AL320" i="22"/>
  <c r="AL212" i="23"/>
  <c r="AM82" i="21"/>
  <c r="AL62" i="21"/>
  <c r="AK300" i="22"/>
  <c r="AK205" i="23"/>
  <c r="AW47" i="22"/>
  <c r="AW457" i="21"/>
  <c r="AO390" i="21"/>
  <c r="AO13" i="22"/>
  <c r="AX79" i="21"/>
  <c r="AW317" i="22"/>
  <c r="AY395" i="21"/>
  <c r="AY18" i="22"/>
  <c r="AX322" i="22"/>
  <c r="AY84" i="21"/>
  <c r="BM184" i="22"/>
  <c r="BM279" i="21"/>
  <c r="BM97" i="23"/>
  <c r="BN319" i="21"/>
  <c r="BN278" i="21"/>
  <c r="BH239" i="22"/>
  <c r="AV324" i="22"/>
  <c r="AW86" i="21"/>
  <c r="AW17" i="22"/>
  <c r="AW394" i="21"/>
  <c r="AW16" i="21"/>
  <c r="AV311" i="22"/>
  <c r="AW73" i="21"/>
  <c r="AV448" i="21"/>
  <c r="AV29" i="23"/>
  <c r="AV50" i="22"/>
  <c r="BA49" i="21"/>
  <c r="BA427" i="21"/>
  <c r="BI333" i="21"/>
  <c r="BH152" i="23"/>
  <c r="BK185" i="22"/>
  <c r="BK98" i="23"/>
  <c r="BK280" i="21"/>
  <c r="AZ297" i="22"/>
  <c r="AZ202" i="23"/>
  <c r="AN32" i="23"/>
  <c r="AN63" i="22"/>
  <c r="AN473" i="21"/>
  <c r="AV287" i="22"/>
  <c r="AV197" i="23"/>
  <c r="BL279" i="21"/>
  <c r="BL97" i="23"/>
  <c r="BM319" i="21"/>
  <c r="BL184" i="22"/>
  <c r="AV199" i="23"/>
  <c r="AV294" i="22"/>
  <c r="AV399" i="21"/>
  <c r="AW43" i="22"/>
  <c r="AW453" i="21"/>
  <c r="BL225" i="22"/>
  <c r="BL138" i="23"/>
  <c r="BL316" i="21"/>
  <c r="AV323" i="22"/>
  <c r="AW85" i="21"/>
  <c r="AV460" i="21"/>
  <c r="BJ186" i="22"/>
  <c r="AW409" i="21"/>
  <c r="AW30" i="21"/>
  <c r="BH148" i="23"/>
  <c r="AW415" i="21"/>
  <c r="AX39" i="21"/>
  <c r="BH250" i="22"/>
  <c r="BH364" i="21"/>
  <c r="BH163" i="23"/>
  <c r="AX455" i="21"/>
  <c r="AX45" i="22"/>
  <c r="AW25" i="22"/>
  <c r="AW17" i="23"/>
  <c r="AV14" i="23"/>
  <c r="AV22" i="22"/>
  <c r="AN12" i="22"/>
  <c r="AN389" i="21"/>
  <c r="AN11" i="21"/>
  <c r="AX19" i="21"/>
  <c r="AW290" i="22"/>
  <c r="BJ140" i="23"/>
  <c r="BJ227" i="22"/>
  <c r="BJ328" i="21"/>
  <c r="BJ332" i="21"/>
  <c r="BJ322" i="21"/>
  <c r="BI238" i="22"/>
  <c r="BI151" i="23"/>
  <c r="BI141" i="23"/>
  <c r="BG408" i="21"/>
  <c r="AX39" i="22"/>
  <c r="AX449" i="21"/>
  <c r="BK321" i="21"/>
  <c r="BK322" i="21" s="1"/>
  <c r="BK135" i="23"/>
  <c r="BK222" i="22"/>
  <c r="AW312" i="22"/>
  <c r="AX74" i="21"/>
  <c r="AW454" i="21"/>
  <c r="AW44" i="22"/>
  <c r="BI344" i="21"/>
  <c r="BI147" i="23"/>
  <c r="BI234" i="22"/>
  <c r="BI235" i="22" s="1"/>
  <c r="AM195" i="23"/>
  <c r="AM282" i="22"/>
  <c r="AW401" i="21"/>
  <c r="AW23" i="21"/>
  <c r="BH235" i="22"/>
  <c r="AZ20" i="21"/>
  <c r="AY291" i="22"/>
  <c r="BJ99" i="23"/>
  <c r="AX61" i="21"/>
  <c r="AW299" i="22"/>
  <c r="AW204" i="23"/>
  <c r="AV27" i="23"/>
  <c r="AV38" i="22"/>
  <c r="AV200" i="23"/>
  <c r="AV295" i="22"/>
  <c r="BI228" i="22"/>
  <c r="AL21" i="23" l="1"/>
  <c r="AL439" i="21"/>
  <c r="AL29" i="22"/>
  <c r="AM28" i="23"/>
  <c r="AM459" i="21"/>
  <c r="AM49" i="22"/>
  <c r="AY452" i="21"/>
  <c r="AY42" i="22"/>
  <c r="BO278" i="21"/>
  <c r="BP319" i="21" s="1"/>
  <c r="AX46" i="22"/>
  <c r="AX456" i="21"/>
  <c r="AY51" i="22"/>
  <c r="AY461" i="21"/>
  <c r="AO284" i="22"/>
  <c r="AP13" i="21"/>
  <c r="AX80" i="21"/>
  <c r="AW318" i="22"/>
  <c r="AZ18" i="21"/>
  <c r="AY289" i="22"/>
  <c r="AN11" i="22"/>
  <c r="AN11" i="23"/>
  <c r="AN388" i="21"/>
  <c r="AN283" i="22"/>
  <c r="AO12" i="21"/>
  <c r="AW16" i="23"/>
  <c r="AW24" i="22"/>
  <c r="AV213" i="23"/>
  <c r="AV321" i="22"/>
  <c r="AV198" i="23"/>
  <c r="AV293" i="22"/>
  <c r="BB50" i="21"/>
  <c r="BA426" i="21"/>
  <c r="AW288" i="22"/>
  <c r="AW393" i="21"/>
  <c r="AX17" i="21"/>
  <c r="BI163" i="23"/>
  <c r="BI250" i="22"/>
  <c r="BI364" i="21"/>
  <c r="AY78" i="21"/>
  <c r="AX316" i="22"/>
  <c r="BH174" i="23"/>
  <c r="BH261" i="22"/>
  <c r="AX32" i="21"/>
  <c r="AW407" i="21"/>
  <c r="AW52" i="22"/>
  <c r="AW462" i="21"/>
  <c r="AW83" i="21"/>
  <c r="BM138" i="23"/>
  <c r="BM225" i="22"/>
  <c r="BM316" i="21"/>
  <c r="BA18" i="23"/>
  <c r="BA26" i="22"/>
  <c r="BN225" i="22"/>
  <c r="BN316" i="21"/>
  <c r="BN138" i="23"/>
  <c r="AZ397" i="21"/>
  <c r="AZ20" i="22"/>
  <c r="AX41" i="22"/>
  <c r="AX451" i="21"/>
  <c r="AW53" i="22"/>
  <c r="AW463" i="21"/>
  <c r="AW13" i="23"/>
  <c r="AW16" i="22"/>
  <c r="AX77" i="21"/>
  <c r="AW315" i="22"/>
  <c r="AW23" i="22"/>
  <c r="AW22" i="21"/>
  <c r="AW15" i="23"/>
  <c r="BI148" i="23"/>
  <c r="BL222" i="22"/>
  <c r="BL321" i="21"/>
  <c r="BL322" i="21" s="1"/>
  <c r="BL135" i="23"/>
  <c r="BL98" i="23"/>
  <c r="BL185" i="22"/>
  <c r="BL280" i="21"/>
  <c r="BM98" i="23"/>
  <c r="BM99" i="23" s="1"/>
  <c r="BM280" i="21"/>
  <c r="BM185" i="22"/>
  <c r="BM186" i="22" s="1"/>
  <c r="BJ141" i="23"/>
  <c r="AW400" i="21"/>
  <c r="AX24" i="21"/>
  <c r="BK140" i="23"/>
  <c r="BK227" i="22"/>
  <c r="BK228" i="22" s="1"/>
  <c r="BK328" i="21"/>
  <c r="BK329" i="21" s="1"/>
  <c r="BK332" i="21"/>
  <c r="BK333" i="21" s="1"/>
  <c r="BH31" i="21"/>
  <c r="BI152" i="23"/>
  <c r="AV211" i="23"/>
  <c r="AV309" i="22"/>
  <c r="BI239" i="22"/>
  <c r="BJ228" i="22"/>
  <c r="BJ238" i="22"/>
  <c r="BJ151" i="23"/>
  <c r="AX396" i="21"/>
  <c r="AX19" i="22"/>
  <c r="BK99" i="23"/>
  <c r="AW450" i="21"/>
  <c r="AW40" i="22"/>
  <c r="AW71" i="21"/>
  <c r="BO319" i="21"/>
  <c r="BN184" i="22"/>
  <c r="BN97" i="23"/>
  <c r="BN279" i="21"/>
  <c r="AW296" i="22"/>
  <c r="AW201" i="23"/>
  <c r="AY72" i="21"/>
  <c r="AX310" i="22"/>
  <c r="AX438" i="21"/>
  <c r="AX20" i="23"/>
  <c r="AX28" i="22"/>
  <c r="BJ344" i="21"/>
  <c r="BJ234" i="22"/>
  <c r="BJ147" i="23"/>
  <c r="BJ148" i="23" s="1"/>
  <c r="BJ329" i="21"/>
  <c r="AX38" i="21"/>
  <c r="AX416" i="21"/>
  <c r="AX76" i="21"/>
  <c r="AW314" i="22"/>
  <c r="AN334" i="22"/>
  <c r="AO96" i="21"/>
  <c r="AN216" i="23"/>
  <c r="BK186" i="22"/>
  <c r="BJ333" i="21"/>
  <c r="AN82" i="21" l="1"/>
  <c r="AM320" i="22"/>
  <c r="AM212" i="23"/>
  <c r="AY313" i="22"/>
  <c r="AZ75" i="21"/>
  <c r="AL205" i="23"/>
  <c r="AM62" i="21"/>
  <c r="AL300" i="22"/>
  <c r="BP138" i="23"/>
  <c r="BP225" i="22"/>
  <c r="BP316" i="21"/>
  <c r="BO184" i="22"/>
  <c r="BJ239" i="22"/>
  <c r="BO97" i="23"/>
  <c r="BO279" i="21"/>
  <c r="BO280" i="21" s="1"/>
  <c r="AZ84" i="21"/>
  <c r="AY322" i="22"/>
  <c r="AZ18" i="22"/>
  <c r="AZ395" i="21"/>
  <c r="AY79" i="21"/>
  <c r="AX317" i="22"/>
  <c r="AX47" i="22"/>
  <c r="AX457" i="21"/>
  <c r="AP390" i="21"/>
  <c r="AP13" i="22"/>
  <c r="BJ152" i="23"/>
  <c r="AX86" i="21"/>
  <c r="AW324" i="22"/>
  <c r="AW295" i="22"/>
  <c r="AW200" i="23"/>
  <c r="AN195" i="23"/>
  <c r="AN282" i="22"/>
  <c r="AX43" i="22"/>
  <c r="AX453" i="21"/>
  <c r="AX401" i="21"/>
  <c r="AX23" i="21"/>
  <c r="BL186" i="22"/>
  <c r="AX409" i="21"/>
  <c r="AX30" i="21"/>
  <c r="BO138" i="23"/>
  <c r="BO316" i="21"/>
  <c r="BO225" i="22"/>
  <c r="BH408" i="21"/>
  <c r="AW294" i="22"/>
  <c r="AW399" i="21"/>
  <c r="AW199" i="23"/>
  <c r="BL99" i="23"/>
  <c r="BA20" i="21"/>
  <c r="AZ291" i="22"/>
  <c r="BM135" i="23"/>
  <c r="BM222" i="22"/>
  <c r="BM321" i="21"/>
  <c r="AX16" i="21"/>
  <c r="AX17" i="22"/>
  <c r="AX394" i="21"/>
  <c r="AX454" i="21"/>
  <c r="AX44" i="22"/>
  <c r="AW197" i="23"/>
  <c r="AW287" i="22"/>
  <c r="AY39" i="21"/>
  <c r="AX415" i="21"/>
  <c r="AY39" i="22"/>
  <c r="AY449" i="21"/>
  <c r="AW27" i="23"/>
  <c r="AW38" i="22"/>
  <c r="AY74" i="21"/>
  <c r="AX312" i="22"/>
  <c r="BK141" i="23"/>
  <c r="BJ163" i="23"/>
  <c r="BJ250" i="22"/>
  <c r="BJ364" i="21"/>
  <c r="AO63" i="22"/>
  <c r="AO473" i="21"/>
  <c r="AO32" i="23"/>
  <c r="AX17" i="23"/>
  <c r="AX25" i="22"/>
  <c r="AX290" i="22"/>
  <c r="AY19" i="21"/>
  <c r="BK238" i="22"/>
  <c r="BK151" i="23"/>
  <c r="BL227" i="22"/>
  <c r="BL332" i="21"/>
  <c r="BL328" i="21"/>
  <c r="BL140" i="23"/>
  <c r="BN222" i="22"/>
  <c r="BN321" i="21"/>
  <c r="BN135" i="23"/>
  <c r="AW29" i="23"/>
  <c r="AW50" i="22"/>
  <c r="AY45" i="22"/>
  <c r="AY455" i="21"/>
  <c r="BA202" i="23"/>
  <c r="BA297" i="22"/>
  <c r="BN98" i="23"/>
  <c r="BN280" i="21"/>
  <c r="BN185" i="22"/>
  <c r="BJ235" i="22"/>
  <c r="AX204" i="23"/>
  <c r="AY61" i="21"/>
  <c r="AX299" i="22"/>
  <c r="AX73" i="21"/>
  <c r="AW311" i="22"/>
  <c r="AW448" i="21"/>
  <c r="BK234" i="22"/>
  <c r="BK235" i="22" s="1"/>
  <c r="BK147" i="23"/>
  <c r="BK344" i="21"/>
  <c r="AW22" i="22"/>
  <c r="AW14" i="23"/>
  <c r="AX85" i="21"/>
  <c r="AW323" i="22"/>
  <c r="AW460" i="21"/>
  <c r="BI174" i="23"/>
  <c r="BI261" i="22"/>
  <c r="BB49" i="21"/>
  <c r="BB427" i="21"/>
  <c r="AO11" i="21"/>
  <c r="AO12" i="22"/>
  <c r="AO389" i="21"/>
  <c r="AM29" i="22" l="1"/>
  <c r="AM439" i="21"/>
  <c r="AM21" i="23"/>
  <c r="BO185" i="22"/>
  <c r="BO186" i="22" s="1"/>
  <c r="AZ452" i="21"/>
  <c r="AZ42" i="22"/>
  <c r="BO98" i="23"/>
  <c r="BO99" i="23" s="1"/>
  <c r="AN49" i="22"/>
  <c r="AN28" i="23"/>
  <c r="AN459" i="21"/>
  <c r="BP135" i="23"/>
  <c r="BP222" i="22"/>
  <c r="AQ13" i="21"/>
  <c r="AP284" i="22"/>
  <c r="AX318" i="22"/>
  <c r="AY80" i="21"/>
  <c r="AZ51" i="22"/>
  <c r="AZ461" i="21"/>
  <c r="AY46" i="22"/>
  <c r="AY456" i="21"/>
  <c r="BA18" i="21"/>
  <c r="AZ289" i="22"/>
  <c r="BB18" i="23"/>
  <c r="BB26" i="22"/>
  <c r="BK250" i="22"/>
  <c r="BK163" i="23"/>
  <c r="BK364" i="21"/>
  <c r="BN99" i="23"/>
  <c r="BL228" i="22"/>
  <c r="BM332" i="21"/>
  <c r="BM140" i="23"/>
  <c r="BM328" i="21"/>
  <c r="BM329" i="21" s="1"/>
  <c r="BM227" i="22"/>
  <c r="BM322" i="21"/>
  <c r="BN227" i="22"/>
  <c r="BN332" i="21"/>
  <c r="BN140" i="23"/>
  <c r="BN328" i="21"/>
  <c r="BN322" i="21"/>
  <c r="AX201" i="23"/>
  <c r="AX296" i="22"/>
  <c r="AW198" i="23"/>
  <c r="AW293" i="22"/>
  <c r="AX463" i="21"/>
  <c r="AX53" i="22"/>
  <c r="AW213" i="23"/>
  <c r="AW321" i="22"/>
  <c r="AW309" i="22"/>
  <c r="AW211" i="23"/>
  <c r="BK152" i="23"/>
  <c r="AY416" i="21"/>
  <c r="AY38" i="21"/>
  <c r="AX16" i="23"/>
  <c r="AX24" i="22"/>
  <c r="BK239" i="22"/>
  <c r="AX315" i="22"/>
  <c r="AY77" i="21"/>
  <c r="BA20" i="22"/>
  <c r="BA397" i="21"/>
  <c r="AY32" i="21"/>
  <c r="AX407" i="21"/>
  <c r="BK148" i="23"/>
  <c r="AO334" i="22"/>
  <c r="AP96" i="21"/>
  <c r="AO216" i="23"/>
  <c r="AX462" i="21"/>
  <c r="AX52" i="22"/>
  <c r="AX83" i="21"/>
  <c r="AZ78" i="21"/>
  <c r="AY316" i="22"/>
  <c r="BL141" i="23"/>
  <c r="AY396" i="21"/>
  <c r="AY19" i="22"/>
  <c r="AX288" i="22"/>
  <c r="AX393" i="21"/>
  <c r="AY17" i="21"/>
  <c r="BI31" i="21"/>
  <c r="AP12" i="21"/>
  <c r="AO283" i="22"/>
  <c r="AO388" i="21"/>
  <c r="AY451" i="21"/>
  <c r="AY41" i="22"/>
  <c r="AX40" i="22"/>
  <c r="AX450" i="21"/>
  <c r="AX71" i="21"/>
  <c r="AO11" i="23"/>
  <c r="AO11" i="22"/>
  <c r="BN186" i="22"/>
  <c r="BL234" i="22"/>
  <c r="BL344" i="21"/>
  <c r="BL147" i="23"/>
  <c r="BL148" i="23" s="1"/>
  <c r="BL329" i="21"/>
  <c r="AX15" i="23"/>
  <c r="AX23" i="22"/>
  <c r="AX22" i="21"/>
  <c r="AY76" i="21"/>
  <c r="AX314" i="22"/>
  <c r="BB426" i="21"/>
  <c r="BC50" i="21"/>
  <c r="AY438" i="21"/>
  <c r="AY28" i="22"/>
  <c r="AY20" i="23"/>
  <c r="BL238" i="22"/>
  <c r="BL239" i="22" s="1"/>
  <c r="BL151" i="23"/>
  <c r="BL333" i="21"/>
  <c r="BJ174" i="23"/>
  <c r="BJ261" i="22"/>
  <c r="AY310" i="22"/>
  <c r="AZ72" i="21"/>
  <c r="AX13" i="23"/>
  <c r="AX16" i="22"/>
  <c r="BO135" i="23"/>
  <c r="BO222" i="22"/>
  <c r="AY24" i="21"/>
  <c r="AX400" i="21"/>
  <c r="AZ313" i="22" l="1"/>
  <c r="BA75" i="21"/>
  <c r="AN212" i="23"/>
  <c r="AO82" i="21"/>
  <c r="AN320" i="22"/>
  <c r="AM205" i="23"/>
  <c r="AM300" i="22"/>
  <c r="AN62" i="21"/>
  <c r="BN329" i="21"/>
  <c r="AY457" i="21"/>
  <c r="AY47" i="22"/>
  <c r="BA84" i="21"/>
  <c r="AZ322" i="22"/>
  <c r="BA18" i="22"/>
  <c r="BA395" i="21"/>
  <c r="AZ79" i="21"/>
  <c r="AY317" i="22"/>
  <c r="BN141" i="23"/>
  <c r="AQ390" i="21"/>
  <c r="AQ13" i="22"/>
  <c r="BB297" i="22"/>
  <c r="BB202" i="23"/>
  <c r="BB20" i="21"/>
  <c r="BA291" i="22"/>
  <c r="BN151" i="23"/>
  <c r="BN238" i="22"/>
  <c r="BN333" i="21"/>
  <c r="BM234" i="22"/>
  <c r="BM344" i="21"/>
  <c r="BM147" i="23"/>
  <c r="BC49" i="21"/>
  <c r="BC427" i="21"/>
  <c r="AP389" i="21"/>
  <c r="AP11" i="21"/>
  <c r="AP12" i="22"/>
  <c r="AY290" i="22"/>
  <c r="AZ19" i="21"/>
  <c r="AP32" i="23"/>
  <c r="AP473" i="21"/>
  <c r="AP63" i="22"/>
  <c r="AY17" i="23"/>
  <c r="AY25" i="22"/>
  <c r="BN228" i="22"/>
  <c r="BM141" i="23"/>
  <c r="AY85" i="21"/>
  <c r="AX323" i="22"/>
  <c r="AX460" i="21"/>
  <c r="BM228" i="22"/>
  <c r="AZ449" i="21"/>
  <c r="AZ39" i="22"/>
  <c r="BL152" i="23"/>
  <c r="AY453" i="21"/>
  <c r="AY43" i="22"/>
  <c r="AX27" i="23"/>
  <c r="AX38" i="22"/>
  <c r="AY454" i="21"/>
  <c r="AY44" i="22"/>
  <c r="AZ39" i="21"/>
  <c r="AY415" i="21"/>
  <c r="AY86" i="21"/>
  <c r="AX324" i="22"/>
  <c r="BM238" i="22"/>
  <c r="BM151" i="23"/>
  <c r="BM333" i="21"/>
  <c r="BK261" i="22"/>
  <c r="BK174" i="23"/>
  <c r="BO337" i="21"/>
  <c r="AY409" i="21"/>
  <c r="AY30" i="21"/>
  <c r="AX294" i="22"/>
  <c r="AX399" i="21"/>
  <c r="AX199" i="23"/>
  <c r="AX22" i="22"/>
  <c r="AX14" i="23"/>
  <c r="AX311" i="22"/>
  <c r="AY73" i="21"/>
  <c r="AX448" i="21"/>
  <c r="AO195" i="23"/>
  <c r="AO282" i="22"/>
  <c r="AY23" i="21"/>
  <c r="AY401" i="21"/>
  <c r="BI408" i="21"/>
  <c r="AZ455" i="21"/>
  <c r="AZ45" i="22"/>
  <c r="BL163" i="23"/>
  <c r="BL364" i="21"/>
  <c r="BL250" i="22"/>
  <c r="AY17" i="22"/>
  <c r="AY394" i="21"/>
  <c r="AY16" i="21"/>
  <c r="AX29" i="23"/>
  <c r="AX50" i="22"/>
  <c r="AY204" i="23"/>
  <c r="AZ61" i="21"/>
  <c r="AY299" i="22"/>
  <c r="BL235" i="22"/>
  <c r="AY312" i="22"/>
  <c r="AZ74" i="21"/>
  <c r="AX287" i="22"/>
  <c r="AX197" i="23"/>
  <c r="AX295" i="22"/>
  <c r="AX200" i="23"/>
  <c r="BN234" i="22"/>
  <c r="BN235" i="22" s="1"/>
  <c r="BN344" i="21"/>
  <c r="BN147" i="23"/>
  <c r="AO49" i="22" l="1"/>
  <c r="AO459" i="21"/>
  <c r="AO28" i="23"/>
  <c r="AN29" i="22"/>
  <c r="AN21" i="23"/>
  <c r="AN439" i="21"/>
  <c r="BA452" i="21"/>
  <c r="BA42" i="22"/>
  <c r="AZ456" i="21"/>
  <c r="AZ46" i="22"/>
  <c r="BB18" i="21"/>
  <c r="BA289" i="22"/>
  <c r="BA51" i="22"/>
  <c r="BA461" i="21"/>
  <c r="AQ284" i="22"/>
  <c r="AR13" i="21"/>
  <c r="AZ80" i="21"/>
  <c r="AY318" i="22"/>
  <c r="AZ41" i="22"/>
  <c r="AZ451" i="21"/>
  <c r="AY16" i="22"/>
  <c r="AY13" i="23"/>
  <c r="AY53" i="22"/>
  <c r="AY463" i="21"/>
  <c r="AZ76" i="21"/>
  <c r="AY314" i="22"/>
  <c r="AY52" i="22"/>
  <c r="AY462" i="21"/>
  <c r="AY83" i="21"/>
  <c r="AZ19" i="22"/>
  <c r="AZ396" i="21"/>
  <c r="BM364" i="21"/>
  <c r="BM250" i="22"/>
  <c r="BM163" i="23"/>
  <c r="BB20" i="22"/>
  <c r="BB397" i="21"/>
  <c r="BC26" i="22"/>
  <c r="BC18" i="23"/>
  <c r="BM148" i="23"/>
  <c r="BN163" i="23"/>
  <c r="BN250" i="22"/>
  <c r="BN364" i="21"/>
  <c r="AZ17" i="21"/>
  <c r="AY288" i="22"/>
  <c r="AY393" i="21"/>
  <c r="AX293" i="22"/>
  <c r="AX198" i="23"/>
  <c r="AY296" i="22"/>
  <c r="AY201" i="23"/>
  <c r="BM235" i="22"/>
  <c r="AP216" i="23"/>
  <c r="AQ96" i="21"/>
  <c r="AP334" i="22"/>
  <c r="AY15" i="23"/>
  <c r="AY23" i="22"/>
  <c r="AY22" i="21"/>
  <c r="BN148" i="23"/>
  <c r="AZ416" i="21"/>
  <c r="AZ38" i="21"/>
  <c r="AX213" i="23"/>
  <c r="AX321" i="22"/>
  <c r="BA78" i="21"/>
  <c r="AZ316" i="22"/>
  <c r="AX309" i="22"/>
  <c r="AX211" i="23"/>
  <c r="BO243" i="22"/>
  <c r="BO156" i="23"/>
  <c r="BO338" i="21"/>
  <c r="BM152" i="23"/>
  <c r="BA72" i="21"/>
  <c r="AZ310" i="22"/>
  <c r="AP11" i="22"/>
  <c r="AP11" i="23"/>
  <c r="BN239" i="22"/>
  <c r="AY400" i="21"/>
  <c r="AZ24" i="21"/>
  <c r="BL174" i="23"/>
  <c r="BL261" i="22"/>
  <c r="AY40" i="22"/>
  <c r="AY450" i="21"/>
  <c r="AY71" i="21"/>
  <c r="BM239" i="22"/>
  <c r="AZ77" i="21"/>
  <c r="AY315" i="22"/>
  <c r="AP388" i="21"/>
  <c r="AQ12" i="21"/>
  <c r="AP283" i="22"/>
  <c r="BN152" i="23"/>
  <c r="AZ32" i="21"/>
  <c r="AY407" i="21"/>
  <c r="AZ20" i="23"/>
  <c r="AZ438" i="21"/>
  <c r="AZ28" i="22"/>
  <c r="BJ31" i="21"/>
  <c r="AY24" i="22"/>
  <c r="AY16" i="23"/>
  <c r="BC426" i="21"/>
  <c r="BD50" i="21"/>
  <c r="AN205" i="23" l="1"/>
  <c r="AO62" i="21"/>
  <c r="AN300" i="22"/>
  <c r="BB75" i="21"/>
  <c r="BA313" i="22"/>
  <c r="AP82" i="21"/>
  <c r="AO212" i="23"/>
  <c r="AO320" i="22"/>
  <c r="AR390" i="21"/>
  <c r="AR13" i="22"/>
  <c r="BA322" i="22"/>
  <c r="BB84" i="21"/>
  <c r="BB18" i="22"/>
  <c r="BB395" i="21"/>
  <c r="AZ47" i="22"/>
  <c r="AZ457" i="21"/>
  <c r="AZ317" i="22"/>
  <c r="BA79" i="21"/>
  <c r="BM174" i="23"/>
  <c r="BM261" i="22"/>
  <c r="AZ86" i="21"/>
  <c r="AY324" i="22"/>
  <c r="BC297" i="22"/>
  <c r="BC202" i="23"/>
  <c r="BJ408" i="21"/>
  <c r="AZ454" i="21"/>
  <c r="AZ44" i="22"/>
  <c r="BA39" i="21"/>
  <c r="AZ415" i="21"/>
  <c r="AY287" i="22"/>
  <c r="AY197" i="23"/>
  <c r="BA19" i="21"/>
  <c r="AZ290" i="22"/>
  <c r="AY295" i="22"/>
  <c r="AY200" i="23"/>
  <c r="AQ63" i="22"/>
  <c r="AQ473" i="21"/>
  <c r="AQ32" i="23"/>
  <c r="BA74" i="21"/>
  <c r="AZ312" i="22"/>
  <c r="AZ409" i="21"/>
  <c r="AZ30" i="21"/>
  <c r="AZ16" i="21"/>
  <c r="AZ394" i="21"/>
  <c r="AZ17" i="22"/>
  <c r="AY50" i="22"/>
  <c r="AY29" i="23"/>
  <c r="AY38" i="22"/>
  <c r="AY27" i="23"/>
  <c r="BN174" i="23"/>
  <c r="BN261" i="22"/>
  <c r="BC20" i="21"/>
  <c r="BB291" i="22"/>
  <c r="AY323" i="22"/>
  <c r="AZ85" i="21"/>
  <c r="AY460" i="21"/>
  <c r="BD427" i="21"/>
  <c r="BD49" i="21"/>
  <c r="AZ73" i="21"/>
  <c r="AY311" i="22"/>
  <c r="AY448" i="21"/>
  <c r="BA39" i="22"/>
  <c r="BA449" i="21"/>
  <c r="BA455" i="21"/>
  <c r="BA45" i="22"/>
  <c r="AZ25" i="22"/>
  <c r="AZ17" i="23"/>
  <c r="BA61" i="21"/>
  <c r="AZ299" i="22"/>
  <c r="AZ204" i="23"/>
  <c r="AQ12" i="22"/>
  <c r="AQ11" i="21"/>
  <c r="AQ389" i="21"/>
  <c r="AZ23" i="21"/>
  <c r="AZ401" i="21"/>
  <c r="AY22" i="22"/>
  <c r="AY14" i="23"/>
  <c r="AP282" i="22"/>
  <c r="AP195" i="23"/>
  <c r="AY199" i="23"/>
  <c r="AY294" i="22"/>
  <c r="AY399" i="21"/>
  <c r="BO244" i="22"/>
  <c r="BO157" i="23"/>
  <c r="AZ43" i="22"/>
  <c r="AZ453" i="21"/>
  <c r="AP49" i="22" l="1"/>
  <c r="AP459" i="21"/>
  <c r="AP28" i="23"/>
  <c r="BB42" i="22"/>
  <c r="BB452" i="21"/>
  <c r="AO29" i="22"/>
  <c r="AO439" i="21"/>
  <c r="AO21" i="23"/>
  <c r="BB289" i="22"/>
  <c r="BC18" i="21"/>
  <c r="BA80" i="21"/>
  <c r="AZ318" i="22"/>
  <c r="BB51" i="22"/>
  <c r="BB461" i="21"/>
  <c r="BA456" i="21"/>
  <c r="BA46" i="22"/>
  <c r="AS13" i="21"/>
  <c r="AR284" i="22"/>
  <c r="AZ22" i="21"/>
  <c r="AZ23" i="22"/>
  <c r="AZ15" i="23"/>
  <c r="BD18" i="23"/>
  <c r="BD26" i="22"/>
  <c r="AZ24" i="22"/>
  <c r="AZ16" i="23"/>
  <c r="AZ201" i="23"/>
  <c r="AZ296" i="22"/>
  <c r="BD426" i="21"/>
  <c r="BE50" i="21"/>
  <c r="BA32" i="21"/>
  <c r="AZ407" i="21"/>
  <c r="BA41" i="22"/>
  <c r="BA451" i="21"/>
  <c r="BA416" i="21"/>
  <c r="BA38" i="21"/>
  <c r="AZ53" i="22"/>
  <c r="AZ463" i="21"/>
  <c r="AY198" i="23"/>
  <c r="AY293" i="22"/>
  <c r="AY309" i="22"/>
  <c r="AY211" i="23"/>
  <c r="AY321" i="22"/>
  <c r="AY213" i="23"/>
  <c r="AZ462" i="21"/>
  <c r="AZ52" i="22"/>
  <c r="AZ83" i="21"/>
  <c r="AR96" i="21"/>
  <c r="AQ334" i="22"/>
  <c r="AQ216" i="23"/>
  <c r="AZ315" i="22"/>
  <c r="BA77" i="21"/>
  <c r="AR12" i="21"/>
  <c r="AQ388" i="21"/>
  <c r="AQ283" i="22"/>
  <c r="BB78" i="21"/>
  <c r="BA316" i="22"/>
  <c r="AZ40" i="22"/>
  <c r="AZ450" i="21"/>
  <c r="AZ71" i="21"/>
  <c r="AZ288" i="22"/>
  <c r="BA17" i="21"/>
  <c r="AZ393" i="21"/>
  <c r="AQ11" i="22"/>
  <c r="AQ11" i="23"/>
  <c r="BA76" i="21"/>
  <c r="AZ314" i="22"/>
  <c r="BA438" i="21"/>
  <c r="BA20" i="23"/>
  <c r="BA28" i="22"/>
  <c r="AZ16" i="22"/>
  <c r="AZ13" i="23"/>
  <c r="BA19" i="22"/>
  <c r="BA396" i="21"/>
  <c r="BK31" i="21"/>
  <c r="AZ400" i="21"/>
  <c r="BA24" i="21"/>
  <c r="BA310" i="22"/>
  <c r="BB72" i="21"/>
  <c r="BC20" i="22"/>
  <c r="BC397" i="21"/>
  <c r="AO300" i="22" l="1"/>
  <c r="AP62" i="21"/>
  <c r="AO205" i="23"/>
  <c r="BC75" i="21"/>
  <c r="BB313" i="22"/>
  <c r="AP320" i="22"/>
  <c r="AQ82" i="21"/>
  <c r="AP212" i="23"/>
  <c r="BA317" i="22"/>
  <c r="BB79" i="21"/>
  <c r="BC84" i="21"/>
  <c r="BB322" i="22"/>
  <c r="BA47" i="22"/>
  <c r="BA457" i="21"/>
  <c r="BC18" i="22"/>
  <c r="BC395" i="21"/>
  <c r="AS13" i="22"/>
  <c r="AS390" i="21"/>
  <c r="AQ282" i="22"/>
  <c r="AQ195" i="23"/>
  <c r="BA401" i="21"/>
  <c r="BA23" i="21"/>
  <c r="AR389" i="21"/>
  <c r="AR11" i="21"/>
  <c r="AR12" i="22"/>
  <c r="AZ323" i="22"/>
  <c r="BA85" i="21"/>
  <c r="AZ460" i="21"/>
  <c r="AZ200" i="23"/>
  <c r="AZ295" i="22"/>
  <c r="BA453" i="21"/>
  <c r="BA43" i="22"/>
  <c r="BA409" i="21"/>
  <c r="BA30" i="21"/>
  <c r="BA299" i="22"/>
  <c r="BA204" i="23"/>
  <c r="BB61" i="21"/>
  <c r="AZ399" i="21"/>
  <c r="AZ294" i="22"/>
  <c r="AZ199" i="23"/>
  <c r="AZ38" i="22"/>
  <c r="AZ27" i="23"/>
  <c r="BA454" i="21"/>
  <c r="BA44" i="22"/>
  <c r="AZ311" i="22"/>
  <c r="BA73" i="21"/>
  <c r="AZ448" i="21"/>
  <c r="AZ324" i="22"/>
  <c r="BA86" i="21"/>
  <c r="BE49" i="21"/>
  <c r="BE427" i="21"/>
  <c r="BC291" i="22"/>
  <c r="BD20" i="21"/>
  <c r="BK408" i="21"/>
  <c r="BD297" i="22"/>
  <c r="BD202" i="23"/>
  <c r="AZ14" i="23"/>
  <c r="AZ22" i="22"/>
  <c r="BA394" i="21"/>
  <c r="BA16" i="21"/>
  <c r="BA17" i="22"/>
  <c r="BA25" i="22"/>
  <c r="BA17" i="23"/>
  <c r="BB19" i="21"/>
  <c r="BA290" i="22"/>
  <c r="BB45" i="22"/>
  <c r="BB455" i="21"/>
  <c r="AR473" i="21"/>
  <c r="AR63" i="22"/>
  <c r="AR32" i="23"/>
  <c r="BA415" i="21"/>
  <c r="BB39" i="21"/>
  <c r="BB39" i="22"/>
  <c r="BB449" i="21"/>
  <c r="AZ197" i="23"/>
  <c r="AZ287" i="22"/>
  <c r="AZ50" i="22"/>
  <c r="AZ29" i="23"/>
  <c r="BA312" i="22"/>
  <c r="BB74" i="21"/>
  <c r="AQ28" i="23" l="1"/>
  <c r="AQ49" i="22"/>
  <c r="AQ459" i="21"/>
  <c r="BC452" i="21"/>
  <c r="BC42" i="22"/>
  <c r="AP21" i="23"/>
  <c r="AP29" i="22"/>
  <c r="AP439" i="21"/>
  <c r="BD18" i="21"/>
  <c r="BC289" i="22"/>
  <c r="BA318" i="22"/>
  <c r="BB80" i="21"/>
  <c r="BC51" i="22"/>
  <c r="BC461" i="21"/>
  <c r="AS284" i="22"/>
  <c r="AT13" i="21"/>
  <c r="BB46" i="22"/>
  <c r="BB456" i="21"/>
  <c r="BA15" i="23"/>
  <c r="BA22" i="21"/>
  <c r="BA23" i="22"/>
  <c r="AZ211" i="23"/>
  <c r="AZ309" i="22"/>
  <c r="BA400" i="21"/>
  <c r="BB24" i="21"/>
  <c r="BC78" i="21"/>
  <c r="BB316" i="22"/>
  <c r="BL31" i="21"/>
  <c r="BA40" i="22"/>
  <c r="BA450" i="21"/>
  <c r="BA71" i="21"/>
  <c r="AZ321" i="22"/>
  <c r="AZ213" i="23"/>
  <c r="BB416" i="21"/>
  <c r="BB38" i="21"/>
  <c r="BB396" i="21"/>
  <c r="BB19" i="22"/>
  <c r="BD20" i="22"/>
  <c r="BD397" i="21"/>
  <c r="BA52" i="22"/>
  <c r="BA462" i="21"/>
  <c r="BA83" i="21"/>
  <c r="BA296" i="22"/>
  <c r="BA201" i="23"/>
  <c r="BA16" i="22"/>
  <c r="BA13" i="23"/>
  <c r="BF50" i="21"/>
  <c r="BE426" i="21"/>
  <c r="AZ293" i="22"/>
  <c r="AZ198" i="23"/>
  <c r="BB76" i="21"/>
  <c r="BA314" i="22"/>
  <c r="BA288" i="22"/>
  <c r="BA393" i="21"/>
  <c r="BB17" i="21"/>
  <c r="BE18" i="23"/>
  <c r="BE26" i="22"/>
  <c r="BA16" i="23"/>
  <c r="BA24" i="22"/>
  <c r="BB451" i="21"/>
  <c r="BB41" i="22"/>
  <c r="BA53" i="22"/>
  <c r="BA463" i="21"/>
  <c r="BB32" i="21"/>
  <c r="BA407" i="21"/>
  <c r="AR11" i="22"/>
  <c r="AR11" i="23"/>
  <c r="BB310" i="22"/>
  <c r="BC72" i="21"/>
  <c r="AR216" i="23"/>
  <c r="AR334" i="22"/>
  <c r="AS96" i="21"/>
  <c r="BA315" i="22"/>
  <c r="BB77" i="21"/>
  <c r="BB20" i="23"/>
  <c r="BB438" i="21"/>
  <c r="BB28" i="22"/>
  <c r="AR283" i="22"/>
  <c r="AR388" i="21"/>
  <c r="AS12" i="21"/>
  <c r="BC313" i="22" l="1"/>
  <c r="BD75" i="21"/>
  <c r="AQ320" i="22"/>
  <c r="AR82" i="21"/>
  <c r="AQ212" i="23"/>
  <c r="AP300" i="22"/>
  <c r="AP205" i="23"/>
  <c r="AQ62" i="21"/>
  <c r="AT13" i="22"/>
  <c r="AT390" i="21"/>
  <c r="BB457" i="21"/>
  <c r="BB47" i="22"/>
  <c r="BC79" i="21"/>
  <c r="BB317" i="22"/>
  <c r="BC322" i="22"/>
  <c r="BD84" i="21"/>
  <c r="BD18" i="22"/>
  <c r="BD395" i="21"/>
  <c r="BB204" i="23"/>
  <c r="BB299" i="22"/>
  <c r="BC61" i="21"/>
  <c r="BB17" i="22"/>
  <c r="BB16" i="21"/>
  <c r="BB394" i="21"/>
  <c r="BA324" i="22"/>
  <c r="BB86" i="21"/>
  <c r="BA287" i="22"/>
  <c r="BA197" i="23"/>
  <c r="BD291" i="22"/>
  <c r="BE20" i="21"/>
  <c r="BB73" i="21"/>
  <c r="BA311" i="22"/>
  <c r="BA448" i="21"/>
  <c r="BB44" i="22"/>
  <c r="BB454" i="21"/>
  <c r="BC39" i="22"/>
  <c r="BC449" i="21"/>
  <c r="BA50" i="22"/>
  <c r="BA29" i="23"/>
  <c r="BL408" i="21"/>
  <c r="BF49" i="21"/>
  <c r="BF427" i="21"/>
  <c r="AS12" i="22"/>
  <c r="AS389" i="21"/>
  <c r="AS11" i="21"/>
  <c r="BB43" i="22"/>
  <c r="BB453" i="21"/>
  <c r="BA323" i="22"/>
  <c r="BB85" i="21"/>
  <c r="BA460" i="21"/>
  <c r="BB290" i="22"/>
  <c r="BC19" i="21"/>
  <c r="BC455" i="21"/>
  <c r="BC45" i="22"/>
  <c r="BA27" i="23"/>
  <c r="BA38" i="22"/>
  <c r="AR282" i="22"/>
  <c r="AR195" i="23"/>
  <c r="BC74" i="21"/>
  <c r="BB312" i="22"/>
  <c r="BB17" i="23"/>
  <c r="BB25" i="22"/>
  <c r="BB23" i="21"/>
  <c r="BB401" i="21"/>
  <c r="BA14" i="23"/>
  <c r="BA22" i="22"/>
  <c r="BB409" i="21"/>
  <c r="BB30" i="21"/>
  <c r="BC39" i="21"/>
  <c r="BB415" i="21"/>
  <c r="BA199" i="23"/>
  <c r="BA399" i="21"/>
  <c r="BA294" i="22"/>
  <c r="AS473" i="21"/>
  <c r="AS32" i="23"/>
  <c r="AS63" i="22"/>
  <c r="BA200" i="23"/>
  <c r="BA295" i="22"/>
  <c r="BE297" i="22"/>
  <c r="BE202" i="23"/>
  <c r="AQ439" i="21" l="1"/>
  <c r="AQ21" i="23"/>
  <c r="AQ29" i="22"/>
  <c r="BD42" i="22"/>
  <c r="BD452" i="21"/>
  <c r="AR459" i="21"/>
  <c r="AR28" i="23"/>
  <c r="AR49" i="22"/>
  <c r="BC456" i="21"/>
  <c r="BC46" i="22"/>
  <c r="BC80" i="21"/>
  <c r="BB318" i="22"/>
  <c r="BD289" i="22"/>
  <c r="BE18" i="21"/>
  <c r="AT284" i="22"/>
  <c r="AU13" i="21"/>
  <c r="BD461" i="21"/>
  <c r="BD51" i="22"/>
  <c r="BB23" i="22"/>
  <c r="BB15" i="23"/>
  <c r="BB22" i="21"/>
  <c r="BC19" i="22"/>
  <c r="BC396" i="21"/>
  <c r="AS216" i="23"/>
  <c r="AS334" i="22"/>
  <c r="AT96" i="21"/>
  <c r="AS11" i="22"/>
  <c r="AS11" i="23"/>
  <c r="BB393" i="21"/>
  <c r="BC17" i="21"/>
  <c r="BB288" i="22"/>
  <c r="BC76" i="21"/>
  <c r="BB314" i="22"/>
  <c r="BM31" i="21"/>
  <c r="BB24" i="22"/>
  <c r="BB16" i="23"/>
  <c r="BA321" i="22"/>
  <c r="BA213" i="23"/>
  <c r="AS388" i="21"/>
  <c r="AS283" i="22"/>
  <c r="AT12" i="21"/>
  <c r="BD72" i="21"/>
  <c r="BC310" i="22"/>
  <c r="BA309" i="22"/>
  <c r="BA211" i="23"/>
  <c r="BB13" i="23"/>
  <c r="BB16" i="22"/>
  <c r="BA198" i="23"/>
  <c r="BA293" i="22"/>
  <c r="BC32" i="21"/>
  <c r="BB407" i="21"/>
  <c r="BB52" i="22"/>
  <c r="BB462" i="21"/>
  <c r="BB83" i="21"/>
  <c r="BD78" i="21"/>
  <c r="BC316" i="22"/>
  <c r="BF426" i="21"/>
  <c r="BG50" i="21"/>
  <c r="BB40" i="22"/>
  <c r="BB450" i="21"/>
  <c r="BB71" i="21"/>
  <c r="BB463" i="21"/>
  <c r="BB53" i="22"/>
  <c r="BC20" i="23"/>
  <c r="BC28" i="22"/>
  <c r="BC438" i="21"/>
  <c r="BC41" i="22"/>
  <c r="BC451" i="21"/>
  <c r="BB201" i="23"/>
  <c r="BB296" i="22"/>
  <c r="BF26" i="22"/>
  <c r="BF18" i="23"/>
  <c r="BE397" i="21"/>
  <c r="BE20" i="22"/>
  <c r="BC416" i="21"/>
  <c r="BC38" i="21"/>
  <c r="BC24" i="21"/>
  <c r="BB400" i="21"/>
  <c r="BC77" i="21"/>
  <c r="BB315" i="22"/>
  <c r="BE75" i="21" l="1"/>
  <c r="BD313" i="22"/>
  <c r="AS82" i="21"/>
  <c r="AR320" i="22"/>
  <c r="AR212" i="23"/>
  <c r="AR62" i="21"/>
  <c r="AQ205" i="23"/>
  <c r="AQ300" i="22"/>
  <c r="AU390" i="21"/>
  <c r="AU13" i="22"/>
  <c r="BE395" i="21"/>
  <c r="BE18" i="22"/>
  <c r="BC47" i="22"/>
  <c r="BC457" i="21"/>
  <c r="BD322" i="22"/>
  <c r="BE84" i="21"/>
  <c r="BC317" i="22"/>
  <c r="BD79" i="21"/>
  <c r="BD449" i="21"/>
  <c r="BD39" i="22"/>
  <c r="BC415" i="21"/>
  <c r="BD39" i="21"/>
  <c r="BD74" i="21"/>
  <c r="BC312" i="22"/>
  <c r="BB311" i="22"/>
  <c r="BC73" i="21"/>
  <c r="BB448" i="21"/>
  <c r="AT11" i="21"/>
  <c r="AT12" i="22"/>
  <c r="AT389" i="21"/>
  <c r="BB22" i="22"/>
  <c r="BB14" i="23"/>
  <c r="BD45" i="22"/>
  <c r="BD455" i="21"/>
  <c r="BC401" i="21"/>
  <c r="BC23" i="21"/>
  <c r="BE291" i="22"/>
  <c r="BF20" i="21"/>
  <c r="BD61" i="21"/>
  <c r="BC204" i="23"/>
  <c r="BC299" i="22"/>
  <c r="BB29" i="23"/>
  <c r="BB50" i="22"/>
  <c r="AS282" i="22"/>
  <c r="AS195" i="23"/>
  <c r="BC43" i="22"/>
  <c r="BC453" i="21"/>
  <c r="BC85" i="21"/>
  <c r="BB323" i="22"/>
  <c r="BB460" i="21"/>
  <c r="AT32" i="23"/>
  <c r="AT63" i="22"/>
  <c r="AT473" i="21"/>
  <c r="BC290" i="22"/>
  <c r="BD19" i="21"/>
  <c r="BB27" i="23"/>
  <c r="BB38" i="22"/>
  <c r="BM408" i="21"/>
  <c r="BC44" i="22"/>
  <c r="BC454" i="21"/>
  <c r="BG427" i="21"/>
  <c r="BG49" i="21"/>
  <c r="BC16" i="21"/>
  <c r="BC17" i="22"/>
  <c r="BC394" i="21"/>
  <c r="BC86" i="21"/>
  <c r="BB324" i="22"/>
  <c r="BC409" i="21"/>
  <c r="BC30" i="21"/>
  <c r="BC25" i="22"/>
  <c r="BC17" i="23"/>
  <c r="BB199" i="23"/>
  <c r="BB294" i="22"/>
  <c r="BB399" i="21"/>
  <c r="BF202" i="23"/>
  <c r="BF297" i="22"/>
  <c r="BB200" i="23"/>
  <c r="BB295" i="22"/>
  <c r="BB197" i="23"/>
  <c r="BB287" i="22"/>
  <c r="AS49" i="22" l="1"/>
  <c r="AS459" i="21"/>
  <c r="AS28" i="23"/>
  <c r="AR21" i="23"/>
  <c r="AR29" i="22"/>
  <c r="AR439" i="21"/>
  <c r="BE452" i="21"/>
  <c r="BE42" i="22"/>
  <c r="BE51" i="22"/>
  <c r="BE461" i="21"/>
  <c r="BD80" i="21"/>
  <c r="BC318" i="22"/>
  <c r="BF18" i="21"/>
  <c r="BE289" i="22"/>
  <c r="BD46" i="22"/>
  <c r="BD456" i="21"/>
  <c r="AV13" i="21"/>
  <c r="AU284" i="22"/>
  <c r="BD19" i="22"/>
  <c r="BD396" i="21"/>
  <c r="AT11" i="23"/>
  <c r="AT11" i="22"/>
  <c r="BD416" i="21"/>
  <c r="BD38" i="21"/>
  <c r="BC53" i="22"/>
  <c r="BC463" i="21"/>
  <c r="BC15" i="23"/>
  <c r="BC23" i="22"/>
  <c r="BC22" i="21"/>
  <c r="AU12" i="21"/>
  <c r="AT283" i="22"/>
  <c r="AT388" i="21"/>
  <c r="BC288" i="22"/>
  <c r="BC393" i="21"/>
  <c r="BD17" i="21"/>
  <c r="BC462" i="21"/>
  <c r="BC52" i="22"/>
  <c r="BC83" i="21"/>
  <c r="BD28" i="22"/>
  <c r="BD438" i="21"/>
  <c r="BD20" i="23"/>
  <c r="BD24" i="21"/>
  <c r="BC400" i="21"/>
  <c r="BE78" i="21"/>
  <c r="BD316" i="22"/>
  <c r="BD451" i="21"/>
  <c r="BD41" i="22"/>
  <c r="BC13" i="23"/>
  <c r="BC16" i="22"/>
  <c r="BC201" i="23"/>
  <c r="BC296" i="22"/>
  <c r="BD76" i="21"/>
  <c r="BC314" i="22"/>
  <c r="BD77" i="21"/>
  <c r="BC315" i="22"/>
  <c r="BF20" i="22"/>
  <c r="BF397" i="21"/>
  <c r="BC24" i="22"/>
  <c r="BC16" i="23"/>
  <c r="BN31" i="21"/>
  <c r="BB211" i="23"/>
  <c r="BB309" i="22"/>
  <c r="BD32" i="21"/>
  <c r="BC407" i="21"/>
  <c r="BG18" i="23"/>
  <c r="BG26" i="22"/>
  <c r="BC40" i="22"/>
  <c r="BC450" i="21"/>
  <c r="BC71" i="21"/>
  <c r="BE72" i="21"/>
  <c r="BD310" i="22"/>
  <c r="BB198" i="23"/>
  <c r="BB293" i="22"/>
  <c r="AT216" i="23"/>
  <c r="AT334" i="22"/>
  <c r="AU96" i="21"/>
  <c r="BH50" i="21"/>
  <c r="BG426" i="21"/>
  <c r="BB213" i="23"/>
  <c r="BB321" i="22"/>
  <c r="AR300" i="22" l="1"/>
  <c r="AR205" i="23"/>
  <c r="AS62" i="21"/>
  <c r="BE313" i="22"/>
  <c r="BF75" i="21"/>
  <c r="AT82" i="21"/>
  <c r="AS212" i="23"/>
  <c r="AS320" i="22"/>
  <c r="BD317" i="22"/>
  <c r="BE79" i="21"/>
  <c r="BF395" i="21"/>
  <c r="BF18" i="22"/>
  <c r="BD47" i="22"/>
  <c r="BD457" i="21"/>
  <c r="BF84" i="21"/>
  <c r="BE322" i="22"/>
  <c r="AV390" i="21"/>
  <c r="AV13" i="22"/>
  <c r="BC323" i="22"/>
  <c r="BD85" i="21"/>
  <c r="BC460" i="21"/>
  <c r="BD44" i="22"/>
  <c r="BD454" i="21"/>
  <c r="BC399" i="21"/>
  <c r="BC199" i="23"/>
  <c r="BC294" i="22"/>
  <c r="BD17" i="22"/>
  <c r="BD16" i="21"/>
  <c r="BD394" i="21"/>
  <c r="BE39" i="21"/>
  <c r="BD415" i="21"/>
  <c r="BD401" i="21"/>
  <c r="BD23" i="21"/>
  <c r="BC197" i="23"/>
  <c r="BC287" i="22"/>
  <c r="BG202" i="23"/>
  <c r="BG297" i="22"/>
  <c r="BD17" i="23"/>
  <c r="BD25" i="22"/>
  <c r="BE39" i="22"/>
  <c r="BE449" i="21"/>
  <c r="BN408" i="21"/>
  <c r="BD453" i="21"/>
  <c r="BD43" i="22"/>
  <c r="BC22" i="22"/>
  <c r="BC14" i="23"/>
  <c r="BH427" i="21"/>
  <c r="BH49" i="21"/>
  <c r="AU389" i="21"/>
  <c r="AU12" i="22"/>
  <c r="AU11" i="21"/>
  <c r="AU63" i="22"/>
  <c r="AU32" i="23"/>
  <c r="AU473" i="21"/>
  <c r="BC38" i="22"/>
  <c r="BC27" i="23"/>
  <c r="BC200" i="23"/>
  <c r="BC295" i="22"/>
  <c r="BD299" i="22"/>
  <c r="BE61" i="21"/>
  <c r="BD204" i="23"/>
  <c r="BE45" i="22"/>
  <c r="BE455" i="21"/>
  <c r="BD73" i="21"/>
  <c r="BC311" i="22"/>
  <c r="BC448" i="21"/>
  <c r="BD409" i="21"/>
  <c r="BD30" i="21"/>
  <c r="BE19" i="21"/>
  <c r="BD290" i="22"/>
  <c r="BG20" i="21"/>
  <c r="BF291" i="22"/>
  <c r="BD312" i="22"/>
  <c r="BE74" i="21"/>
  <c r="BC29" i="23"/>
  <c r="BC50" i="22"/>
  <c r="AT282" i="22"/>
  <c r="AT195" i="23"/>
  <c r="BD86" i="21"/>
  <c r="BC324" i="22"/>
  <c r="BF452" i="21" l="1"/>
  <c r="BF42" i="22"/>
  <c r="AS21" i="23"/>
  <c r="AS439" i="21"/>
  <c r="AS29" i="22"/>
  <c r="AT49" i="22"/>
  <c r="AT28" i="23"/>
  <c r="AT459" i="21"/>
  <c r="BF461" i="21"/>
  <c r="BF51" i="22"/>
  <c r="BD318" i="22"/>
  <c r="BE80" i="21"/>
  <c r="BF289" i="22"/>
  <c r="BG18" i="21"/>
  <c r="BE456" i="21"/>
  <c r="BE46" i="22"/>
  <c r="AV284" i="22"/>
  <c r="AW13" i="21"/>
  <c r="BD15" i="23"/>
  <c r="BD22" i="21"/>
  <c r="BD23" i="22"/>
  <c r="BD462" i="21"/>
  <c r="BD52" i="22"/>
  <c r="BD83" i="21"/>
  <c r="BD450" i="21"/>
  <c r="BD40" i="22"/>
  <c r="BD71" i="21"/>
  <c r="BD400" i="21"/>
  <c r="BE24" i="21"/>
  <c r="BC198" i="23"/>
  <c r="BC293" i="22"/>
  <c r="BE76" i="21"/>
  <c r="BD314" i="22"/>
  <c r="BD296" i="22"/>
  <c r="BD201" i="23"/>
  <c r="BD315" i="22"/>
  <c r="BE77" i="21"/>
  <c r="BG397" i="21"/>
  <c r="BG20" i="22"/>
  <c r="BD16" i="23"/>
  <c r="BD24" i="22"/>
  <c r="AU11" i="22"/>
  <c r="AU11" i="23"/>
  <c r="BE416" i="21"/>
  <c r="BE38" i="21"/>
  <c r="BD463" i="21"/>
  <c r="BD53" i="22"/>
  <c r="BE32" i="21"/>
  <c r="BD407" i="21"/>
  <c r="BF78" i="21"/>
  <c r="BE316" i="22"/>
  <c r="BO31" i="21"/>
  <c r="BD288" i="22"/>
  <c r="BD393" i="21"/>
  <c r="BE17" i="21"/>
  <c r="BI50" i="21"/>
  <c r="BH426" i="21"/>
  <c r="BE396" i="21"/>
  <c r="BE19" i="22"/>
  <c r="BE451" i="21"/>
  <c r="BE41" i="22"/>
  <c r="BC211" i="23"/>
  <c r="BC309" i="22"/>
  <c r="AU388" i="21"/>
  <c r="AU283" i="22"/>
  <c r="AV12" i="21"/>
  <c r="BD13" i="23"/>
  <c r="BD16" i="22"/>
  <c r="BC321" i="22"/>
  <c r="BC213" i="23"/>
  <c r="AU216" i="23"/>
  <c r="AV96" i="21"/>
  <c r="AU334" i="22"/>
  <c r="BE438" i="21"/>
  <c r="BE28" i="22"/>
  <c r="BE20" i="23"/>
  <c r="BH26" i="22"/>
  <c r="BH18" i="23"/>
  <c r="BF72" i="21"/>
  <c r="BE310" i="22"/>
  <c r="AT62" i="21" l="1"/>
  <c r="AS205" i="23"/>
  <c r="AS300" i="22"/>
  <c r="AT212" i="23"/>
  <c r="AU82" i="21"/>
  <c r="AT320" i="22"/>
  <c r="BF313" i="22"/>
  <c r="BG75" i="21"/>
  <c r="BE317" i="22"/>
  <c r="BF79" i="21"/>
  <c r="BG395" i="21"/>
  <c r="BG18" i="22"/>
  <c r="BE47" i="22"/>
  <c r="BE457" i="21"/>
  <c r="AW390" i="21"/>
  <c r="AW13" i="22"/>
  <c r="BF322" i="22"/>
  <c r="BG84" i="21"/>
  <c r="BI427" i="21"/>
  <c r="BI49" i="21"/>
  <c r="BF45" i="22"/>
  <c r="BF455" i="21"/>
  <c r="BE43" i="22"/>
  <c r="BE453" i="21"/>
  <c r="BE23" i="21"/>
  <c r="BE401" i="21"/>
  <c r="BD14" i="23"/>
  <c r="BD22" i="22"/>
  <c r="BD200" i="23"/>
  <c r="BD295" i="22"/>
  <c r="BD199" i="23"/>
  <c r="BD399" i="21"/>
  <c r="BD294" i="22"/>
  <c r="BD27" i="23"/>
  <c r="BD38" i="22"/>
  <c r="BE409" i="21"/>
  <c r="BE30" i="21"/>
  <c r="BE25" i="22"/>
  <c r="BE17" i="23"/>
  <c r="BH297" i="22"/>
  <c r="BH202" i="23"/>
  <c r="BF39" i="21"/>
  <c r="BE415" i="21"/>
  <c r="BE44" i="22"/>
  <c r="BE454" i="21"/>
  <c r="BD311" i="22"/>
  <c r="BE73" i="21"/>
  <c r="BD448" i="21"/>
  <c r="BD324" i="22"/>
  <c r="BE86" i="21"/>
  <c r="BF449" i="21"/>
  <c r="BF39" i="22"/>
  <c r="AV11" i="21"/>
  <c r="AV389" i="21"/>
  <c r="AV12" i="22"/>
  <c r="BO408" i="21"/>
  <c r="BP31" i="21" s="1"/>
  <c r="BD29" i="23"/>
  <c r="BD50" i="22"/>
  <c r="BD197" i="23"/>
  <c r="BD287" i="22"/>
  <c r="BF61" i="21"/>
  <c r="BE299" i="22"/>
  <c r="BE204" i="23"/>
  <c r="BE312" i="22"/>
  <c r="BF74" i="21"/>
  <c r="BH20" i="21"/>
  <c r="BG291" i="22"/>
  <c r="AV32" i="23"/>
  <c r="AV473" i="21"/>
  <c r="AV63" i="22"/>
  <c r="AU195" i="23"/>
  <c r="AU282" i="22"/>
  <c r="BF19" i="21"/>
  <c r="BE290" i="22"/>
  <c r="BE16" i="21"/>
  <c r="BE17" i="22"/>
  <c r="BE394" i="21"/>
  <c r="BD323" i="22"/>
  <c r="BE85" i="21"/>
  <c r="BD460" i="21"/>
  <c r="BG452" i="21" l="1"/>
  <c r="BG42" i="22"/>
  <c r="AU49" i="22"/>
  <c r="AU459" i="21"/>
  <c r="AU28" i="23"/>
  <c r="AT21" i="23"/>
  <c r="AT29" i="22"/>
  <c r="AT439" i="21"/>
  <c r="BF80" i="21"/>
  <c r="BE318" i="22"/>
  <c r="AW284" i="22"/>
  <c r="AX13" i="21"/>
  <c r="BH18" i="21"/>
  <c r="BG289" i="22"/>
  <c r="BG461" i="21"/>
  <c r="BG51" i="22"/>
  <c r="BF456" i="21"/>
  <c r="BF46" i="22"/>
  <c r="BG72" i="21"/>
  <c r="BF310" i="22"/>
  <c r="BF416" i="21"/>
  <c r="BF38" i="21"/>
  <c r="BF19" i="22"/>
  <c r="BF396" i="21"/>
  <c r="BE463" i="21"/>
  <c r="BE53" i="22"/>
  <c r="BE24" i="22"/>
  <c r="BE16" i="23"/>
  <c r="BJ50" i="21"/>
  <c r="BI426" i="21"/>
  <c r="BF32" i="21"/>
  <c r="BE407" i="21"/>
  <c r="BE52" i="22"/>
  <c r="BE462" i="21"/>
  <c r="BE83" i="21"/>
  <c r="BH397" i="21"/>
  <c r="BH20" i="22"/>
  <c r="BF451" i="21"/>
  <c r="BF41" i="22"/>
  <c r="AW12" i="21"/>
  <c r="AV283" i="22"/>
  <c r="AV388" i="21"/>
  <c r="BF77" i="21"/>
  <c r="BE315" i="22"/>
  <c r="BE400" i="21"/>
  <c r="BF24" i="21"/>
  <c r="BG78" i="21"/>
  <c r="BF316" i="22"/>
  <c r="BD321" i="22"/>
  <c r="BD213" i="23"/>
  <c r="BF17" i="21"/>
  <c r="BE393" i="21"/>
  <c r="BE288" i="22"/>
  <c r="AV216" i="23"/>
  <c r="AW96" i="21"/>
  <c r="AV334" i="22"/>
  <c r="BF28" i="22"/>
  <c r="BF438" i="21"/>
  <c r="BF20" i="23"/>
  <c r="AV11" i="22"/>
  <c r="AV11" i="23"/>
  <c r="BE23" i="22"/>
  <c r="BE22" i="21"/>
  <c r="BE15" i="23"/>
  <c r="BE13" i="23"/>
  <c r="BE16" i="22"/>
  <c r="BE40" i="22"/>
  <c r="BE450" i="21"/>
  <c r="BE71" i="21"/>
  <c r="BD211" i="23"/>
  <c r="BD309" i="22"/>
  <c r="BE201" i="23"/>
  <c r="BE296" i="22"/>
  <c r="BD198" i="23"/>
  <c r="BD293" i="22"/>
  <c r="BF76" i="21"/>
  <c r="BE314" i="22"/>
  <c r="BI18" i="23"/>
  <c r="BI26" i="22"/>
  <c r="AT300" i="22" l="1"/>
  <c r="AU62" i="21"/>
  <c r="AT205" i="23"/>
  <c r="AV82" i="21"/>
  <c r="AU320" i="22"/>
  <c r="AU212" i="23"/>
  <c r="BH75" i="21"/>
  <c r="BG313" i="22"/>
  <c r="BG322" i="22"/>
  <c r="BH84" i="21"/>
  <c r="BH395" i="21"/>
  <c r="BH18" i="22"/>
  <c r="AX390" i="21"/>
  <c r="AX13" i="22"/>
  <c r="BG79" i="21"/>
  <c r="BF317" i="22"/>
  <c r="BF457" i="21"/>
  <c r="BF47" i="22"/>
  <c r="BF17" i="22"/>
  <c r="BF394" i="21"/>
  <c r="BF16" i="21"/>
  <c r="BF73" i="21"/>
  <c r="BE311" i="22"/>
  <c r="BE448" i="21"/>
  <c r="BG61" i="21"/>
  <c r="BF299" i="22"/>
  <c r="BF204" i="23"/>
  <c r="BF44" i="22"/>
  <c r="BF454" i="21"/>
  <c r="BE29" i="23"/>
  <c r="BE50" i="22"/>
  <c r="BI202" i="23"/>
  <c r="BI297" i="22"/>
  <c r="BE324" i="22"/>
  <c r="BF86" i="21"/>
  <c r="BF43" i="22"/>
  <c r="BF453" i="21"/>
  <c r="BF409" i="21"/>
  <c r="BF30" i="21"/>
  <c r="AV282" i="22"/>
  <c r="AV195" i="23"/>
  <c r="BE323" i="22"/>
  <c r="BF85" i="21"/>
  <c r="BE460" i="21"/>
  <c r="BJ427" i="21"/>
  <c r="BJ49" i="21"/>
  <c r="BE38" i="22"/>
  <c r="BE27" i="23"/>
  <c r="BG39" i="21"/>
  <c r="BF415" i="21"/>
  <c r="BG39" i="22"/>
  <c r="BG449" i="21"/>
  <c r="BI20" i="21"/>
  <c r="BH291" i="22"/>
  <c r="AW63" i="22"/>
  <c r="AW32" i="23"/>
  <c r="AW473" i="21"/>
  <c r="AW389" i="21"/>
  <c r="AW11" i="21"/>
  <c r="AW12" i="22"/>
  <c r="BG455" i="21"/>
  <c r="BG45" i="22"/>
  <c r="BG19" i="21"/>
  <c r="BF290" i="22"/>
  <c r="BE14" i="23"/>
  <c r="BE22" i="22"/>
  <c r="BF401" i="21"/>
  <c r="BF23" i="21"/>
  <c r="BG74" i="21"/>
  <c r="BF312" i="22"/>
  <c r="BE287" i="22"/>
  <c r="BE197" i="23"/>
  <c r="BE199" i="23"/>
  <c r="BE399" i="21"/>
  <c r="BE294" i="22"/>
  <c r="BE200" i="23"/>
  <c r="BE295" i="22"/>
  <c r="BF17" i="23"/>
  <c r="BF25" i="22"/>
  <c r="BH42" i="22" l="1"/>
  <c r="BH452" i="21"/>
  <c r="AV459" i="21"/>
  <c r="AV49" i="22"/>
  <c r="AV28" i="23"/>
  <c r="AU21" i="23"/>
  <c r="AU439" i="21"/>
  <c r="AU29" i="22"/>
  <c r="BG456" i="21"/>
  <c r="BG46" i="22"/>
  <c r="AX284" i="22"/>
  <c r="AY13" i="21"/>
  <c r="BI18" i="21"/>
  <c r="BH289" i="22"/>
  <c r="BH461" i="21"/>
  <c r="BH51" i="22"/>
  <c r="BG80" i="21"/>
  <c r="BF318" i="22"/>
  <c r="AW11" i="22"/>
  <c r="AW11" i="23"/>
  <c r="BI397" i="21"/>
  <c r="BI20" i="22"/>
  <c r="BF315" i="22"/>
  <c r="BG77" i="21"/>
  <c r="BF400" i="21"/>
  <c r="BG24" i="21"/>
  <c r="AX12" i="21"/>
  <c r="AW388" i="21"/>
  <c r="AW283" i="22"/>
  <c r="BH72" i="21"/>
  <c r="BG310" i="22"/>
  <c r="BF40" i="22"/>
  <c r="BF450" i="21"/>
  <c r="BF71" i="21"/>
  <c r="AX96" i="21"/>
  <c r="AW334" i="22"/>
  <c r="AW216" i="23"/>
  <c r="BJ26" i="22"/>
  <c r="BJ18" i="23"/>
  <c r="BF13" i="23"/>
  <c r="BF16" i="22"/>
  <c r="BF22" i="21"/>
  <c r="BF15" i="23"/>
  <c r="BF23" i="22"/>
  <c r="BG19" i="22"/>
  <c r="BG396" i="21"/>
  <c r="BH78" i="21"/>
  <c r="BG316" i="22"/>
  <c r="BF201" i="23"/>
  <c r="BF296" i="22"/>
  <c r="BJ426" i="21"/>
  <c r="BK50" i="21"/>
  <c r="BF16" i="23"/>
  <c r="BF24" i="22"/>
  <c r="BF288" i="22"/>
  <c r="BF393" i="21"/>
  <c r="BG17" i="21"/>
  <c r="BG416" i="21"/>
  <c r="BG38" i="21"/>
  <c r="BE213" i="23"/>
  <c r="BE321" i="22"/>
  <c r="BG32" i="21"/>
  <c r="BF407" i="21"/>
  <c r="BG28" i="22"/>
  <c r="BG438" i="21"/>
  <c r="BG20" i="23"/>
  <c r="BF462" i="21"/>
  <c r="BF52" i="22"/>
  <c r="BF83" i="21"/>
  <c r="BF314" i="22"/>
  <c r="BG76" i="21"/>
  <c r="BE309" i="22"/>
  <c r="BE211" i="23"/>
  <c r="BG451" i="21"/>
  <c r="BG41" i="22"/>
  <c r="BF463" i="21"/>
  <c r="BF53" i="22"/>
  <c r="BE198" i="23"/>
  <c r="BE293" i="22"/>
  <c r="AU300" i="22" l="1"/>
  <c r="AU205" i="23"/>
  <c r="AV62" i="21"/>
  <c r="AW82" i="21"/>
  <c r="AV320" i="22"/>
  <c r="AV212" i="23"/>
  <c r="BH313" i="22"/>
  <c r="BI75" i="21"/>
  <c r="BI84" i="21"/>
  <c r="BH322" i="22"/>
  <c r="BI395" i="21"/>
  <c r="BI18" i="22"/>
  <c r="AY13" i="22"/>
  <c r="AY390" i="21"/>
  <c r="BG47" i="22"/>
  <c r="BG457" i="21"/>
  <c r="BH79" i="21"/>
  <c r="BG317" i="22"/>
  <c r="BH39" i="21"/>
  <c r="BG415" i="21"/>
  <c r="BG85" i="21"/>
  <c r="BF323" i="22"/>
  <c r="BF460" i="21"/>
  <c r="BG204" i="23"/>
  <c r="BG299" i="22"/>
  <c r="BH61" i="21"/>
  <c r="BH455" i="21"/>
  <c r="BH45" i="22"/>
  <c r="BG44" i="22"/>
  <c r="BG454" i="21"/>
  <c r="BG290" i="22"/>
  <c r="BH19" i="21"/>
  <c r="BH39" i="22"/>
  <c r="BH449" i="21"/>
  <c r="BF200" i="23"/>
  <c r="BF295" i="22"/>
  <c r="BF294" i="22"/>
  <c r="BF399" i="21"/>
  <c r="BF199" i="23"/>
  <c r="BG312" i="22"/>
  <c r="BH74" i="21"/>
  <c r="BG409" i="21"/>
  <c r="BG30" i="21"/>
  <c r="BK427" i="21"/>
  <c r="BK49" i="21"/>
  <c r="BF27" i="23"/>
  <c r="BF38" i="22"/>
  <c r="BF324" i="22"/>
  <c r="BG86" i="21"/>
  <c r="BG43" i="22"/>
  <c r="BG453" i="21"/>
  <c r="BJ297" i="22"/>
  <c r="BJ202" i="23"/>
  <c r="AX473" i="21"/>
  <c r="AX63" i="22"/>
  <c r="AX32" i="23"/>
  <c r="BG73" i="21"/>
  <c r="BF311" i="22"/>
  <c r="BF448" i="21"/>
  <c r="AW195" i="23"/>
  <c r="AW282" i="22"/>
  <c r="BF22" i="22"/>
  <c r="BF14" i="23"/>
  <c r="AX11" i="21"/>
  <c r="AX389" i="21"/>
  <c r="AX12" i="22"/>
  <c r="BF287" i="22"/>
  <c r="BF197" i="23"/>
  <c r="BF50" i="22"/>
  <c r="BF29" i="23"/>
  <c r="BG17" i="23"/>
  <c r="BG25" i="22"/>
  <c r="BG16" i="21"/>
  <c r="BG17" i="22"/>
  <c r="BG394" i="21"/>
  <c r="BG401" i="21"/>
  <c r="BG23" i="21"/>
  <c r="BI291" i="22"/>
  <c r="BJ20" i="21"/>
  <c r="BI42" i="22" l="1"/>
  <c r="BI452" i="21"/>
  <c r="AW49" i="22"/>
  <c r="AW28" i="23"/>
  <c r="AW459" i="21"/>
  <c r="AV29" i="22"/>
  <c r="AV21" i="23"/>
  <c r="AV439" i="21"/>
  <c r="BI461" i="21"/>
  <c r="BI51" i="22"/>
  <c r="BH80" i="21"/>
  <c r="BG318" i="22"/>
  <c r="AY284" i="22"/>
  <c r="AZ13" i="21"/>
  <c r="BH456" i="21"/>
  <c r="BH46" i="22"/>
  <c r="BJ18" i="21"/>
  <c r="BI289" i="22"/>
  <c r="BH396" i="21"/>
  <c r="BH19" i="22"/>
  <c r="BH438" i="21"/>
  <c r="BH28" i="22"/>
  <c r="BH20" i="23"/>
  <c r="BG400" i="21"/>
  <c r="BH24" i="21"/>
  <c r="BF198" i="23"/>
  <c r="BF293" i="22"/>
  <c r="BG23" i="22"/>
  <c r="BG15" i="23"/>
  <c r="BG22" i="21"/>
  <c r="BI72" i="21"/>
  <c r="BH310" i="22"/>
  <c r="BG450" i="21"/>
  <c r="BG40" i="22"/>
  <c r="BG71" i="21"/>
  <c r="AY96" i="21"/>
  <c r="AX334" i="22"/>
  <c r="AX216" i="23"/>
  <c r="BH76" i="21"/>
  <c r="BG314" i="22"/>
  <c r="BF321" i="22"/>
  <c r="BF213" i="23"/>
  <c r="BG13" i="23"/>
  <c r="BG16" i="22"/>
  <c r="BG315" i="22"/>
  <c r="BH77" i="21"/>
  <c r="BH17" i="21"/>
  <c r="BG288" i="22"/>
  <c r="BG393" i="21"/>
  <c r="AX283" i="22"/>
  <c r="AY12" i="21"/>
  <c r="AX388" i="21"/>
  <c r="BG53" i="22"/>
  <c r="BG463" i="21"/>
  <c r="BG52" i="22"/>
  <c r="BG462" i="21"/>
  <c r="BG83" i="21"/>
  <c r="BJ397" i="21"/>
  <c r="BJ20" i="22"/>
  <c r="AX11" i="22"/>
  <c r="AX11" i="23"/>
  <c r="BF211" i="23"/>
  <c r="BF309" i="22"/>
  <c r="BK26" i="22"/>
  <c r="BK18" i="23"/>
  <c r="BG24" i="22"/>
  <c r="BG16" i="23"/>
  <c r="BH41" i="22"/>
  <c r="BH451" i="21"/>
  <c r="BG296" i="22"/>
  <c r="BG201" i="23"/>
  <c r="BL50" i="21"/>
  <c r="BK426" i="21"/>
  <c r="BH32" i="21"/>
  <c r="BG407" i="21"/>
  <c r="BH316" i="22"/>
  <c r="BI78" i="21"/>
  <c r="BH38" i="21"/>
  <c r="BH416" i="21"/>
  <c r="AW62" i="21" l="1"/>
  <c r="AV205" i="23"/>
  <c r="AV300" i="22"/>
  <c r="AW320" i="22"/>
  <c r="AW212" i="23"/>
  <c r="AX82" i="21"/>
  <c r="BI313" i="22"/>
  <c r="BJ75" i="21"/>
  <c r="BH317" i="22"/>
  <c r="BI79" i="21"/>
  <c r="AZ390" i="21"/>
  <c r="AZ13" i="22"/>
  <c r="BH457" i="21"/>
  <c r="BH47" i="22"/>
  <c r="BJ395" i="21"/>
  <c r="BJ18" i="22"/>
  <c r="BJ84" i="21"/>
  <c r="BI322" i="22"/>
  <c r="BH86" i="21"/>
  <c r="BG324" i="22"/>
  <c r="BH43" i="22"/>
  <c r="BH453" i="21"/>
  <c r="BH290" i="22"/>
  <c r="BI19" i="21"/>
  <c r="BH394" i="21"/>
  <c r="BH16" i="21"/>
  <c r="BH17" i="22"/>
  <c r="BK20" i="21"/>
  <c r="BJ291" i="22"/>
  <c r="BH44" i="22"/>
  <c r="BH454" i="21"/>
  <c r="BG14" i="23"/>
  <c r="BG22" i="22"/>
  <c r="BH23" i="21"/>
  <c r="BH401" i="21"/>
  <c r="BI45" i="22"/>
  <c r="BI455" i="21"/>
  <c r="BG295" i="22"/>
  <c r="BG200" i="23"/>
  <c r="BG29" i="23"/>
  <c r="BG50" i="22"/>
  <c r="AY32" i="23"/>
  <c r="AY473" i="21"/>
  <c r="AY63" i="22"/>
  <c r="BG399" i="21"/>
  <c r="BG199" i="23"/>
  <c r="BG294" i="22"/>
  <c r="BI449" i="21"/>
  <c r="BI39" i="22"/>
  <c r="BI39" i="21"/>
  <c r="BH415" i="21"/>
  <c r="BG287" i="22"/>
  <c r="BG197" i="23"/>
  <c r="BG311" i="22"/>
  <c r="BH73" i="21"/>
  <c r="BG448" i="21"/>
  <c r="BI74" i="21"/>
  <c r="BH312" i="22"/>
  <c r="BH409" i="21"/>
  <c r="BH30" i="21"/>
  <c r="BG323" i="22"/>
  <c r="BH85" i="21"/>
  <c r="BG460" i="21"/>
  <c r="BK202" i="23"/>
  <c r="BK297" i="22"/>
  <c r="AY11" i="21"/>
  <c r="AY12" i="22"/>
  <c r="AY389" i="21"/>
  <c r="BG38" i="22"/>
  <c r="BG27" i="23"/>
  <c r="BH17" i="23"/>
  <c r="BH25" i="22"/>
  <c r="AX195" i="23"/>
  <c r="AX282" i="22"/>
  <c r="BL49" i="21"/>
  <c r="BL427" i="21"/>
  <c r="BH204" i="23"/>
  <c r="BI61" i="21"/>
  <c r="BH299" i="22"/>
  <c r="BJ42" i="22" l="1"/>
  <c r="BJ452" i="21"/>
  <c r="AX459" i="21"/>
  <c r="AX49" i="22"/>
  <c r="AX28" i="23"/>
  <c r="AW29" i="22"/>
  <c r="AW439" i="21"/>
  <c r="AW21" i="23"/>
  <c r="BJ289" i="22"/>
  <c r="BK18" i="21"/>
  <c r="BI80" i="21"/>
  <c r="BH318" i="22"/>
  <c r="AZ284" i="22"/>
  <c r="BA13" i="21"/>
  <c r="BI46" i="22"/>
  <c r="BI456" i="21"/>
  <c r="BJ461" i="21"/>
  <c r="BJ51" i="22"/>
  <c r="BI416" i="21"/>
  <c r="BI38" i="21"/>
  <c r="BH400" i="21"/>
  <c r="BI24" i="21"/>
  <c r="BI41" i="22"/>
  <c r="BI451" i="21"/>
  <c r="BH15" i="23"/>
  <c r="BH22" i="21"/>
  <c r="BH23" i="22"/>
  <c r="BI396" i="21"/>
  <c r="BI19" i="22"/>
  <c r="BG211" i="23"/>
  <c r="BG309" i="22"/>
  <c r="BH296" i="22"/>
  <c r="BH201" i="23"/>
  <c r="AY388" i="21"/>
  <c r="AY283" i="22"/>
  <c r="AZ12" i="21"/>
  <c r="BG321" i="22"/>
  <c r="BG213" i="23"/>
  <c r="BH450" i="21"/>
  <c r="BH40" i="22"/>
  <c r="BH71" i="21"/>
  <c r="BI310" i="22"/>
  <c r="BJ72" i="21"/>
  <c r="BG198" i="23"/>
  <c r="BG293" i="22"/>
  <c r="BH13" i="23"/>
  <c r="BH16" i="22"/>
  <c r="BH314" i="22"/>
  <c r="BI76" i="21"/>
  <c r="BI32" i="21"/>
  <c r="BH407" i="21"/>
  <c r="BM50" i="21"/>
  <c r="BL426" i="21"/>
  <c r="BH52" i="22"/>
  <c r="BH462" i="21"/>
  <c r="BH83" i="21"/>
  <c r="BJ78" i="21"/>
  <c r="BI316" i="22"/>
  <c r="BI77" i="21"/>
  <c r="BH315" i="22"/>
  <c r="BI17" i="21"/>
  <c r="BH288" i="22"/>
  <c r="BH393" i="21"/>
  <c r="BK20" i="22"/>
  <c r="BK397" i="21"/>
  <c r="BI438" i="21"/>
  <c r="BI20" i="23"/>
  <c r="BI28" i="22"/>
  <c r="BL18" i="23"/>
  <c r="BL26" i="22"/>
  <c r="AY11" i="23"/>
  <c r="AY11" i="22"/>
  <c r="AY334" i="22"/>
  <c r="AZ96" i="21"/>
  <c r="AY216" i="23"/>
  <c r="BH24" i="22"/>
  <c r="BH16" i="23"/>
  <c r="BH53" i="22"/>
  <c r="BH463" i="21"/>
  <c r="AX62" i="21" l="1"/>
  <c r="AW300" i="22"/>
  <c r="AW205" i="23"/>
  <c r="AY82" i="21"/>
  <c r="AX320" i="22"/>
  <c r="AX212" i="23"/>
  <c r="BJ313" i="22"/>
  <c r="BK75" i="21"/>
  <c r="BI317" i="22"/>
  <c r="BJ79" i="21"/>
  <c r="BA13" i="22"/>
  <c r="BA390" i="21"/>
  <c r="BI47" i="22"/>
  <c r="BI457" i="21"/>
  <c r="BK18" i="22"/>
  <c r="BK395" i="21"/>
  <c r="BK84" i="21"/>
  <c r="BJ322" i="22"/>
  <c r="BI409" i="21"/>
  <c r="BI30" i="21"/>
  <c r="AZ389" i="21"/>
  <c r="AZ12" i="22"/>
  <c r="AZ11" i="21"/>
  <c r="BI17" i="22"/>
  <c r="BI16" i="21"/>
  <c r="BI394" i="21"/>
  <c r="AY195" i="23"/>
  <c r="AY282" i="22"/>
  <c r="BJ449" i="21"/>
  <c r="BJ39" i="22"/>
  <c r="BK291" i="22"/>
  <c r="BL20" i="21"/>
  <c r="BH29" i="23"/>
  <c r="BH50" i="22"/>
  <c r="BH38" i="22"/>
  <c r="BH27" i="23"/>
  <c r="BI23" i="21"/>
  <c r="BI401" i="21"/>
  <c r="BH197" i="23"/>
  <c r="BH287" i="22"/>
  <c r="BI415" i="21"/>
  <c r="BJ39" i="21"/>
  <c r="BI43" i="22"/>
  <c r="BI453" i="21"/>
  <c r="BI454" i="21"/>
  <c r="BI44" i="22"/>
  <c r="BH323" i="22"/>
  <c r="BI85" i="21"/>
  <c r="BH460" i="21"/>
  <c r="BH199" i="23"/>
  <c r="BH294" i="22"/>
  <c r="BH399" i="21"/>
  <c r="AZ32" i="23"/>
  <c r="AZ473" i="21"/>
  <c r="AZ63" i="22"/>
  <c r="BH311" i="22"/>
  <c r="BI73" i="21"/>
  <c r="BH448" i="21"/>
  <c r="BH22" i="22"/>
  <c r="BH14" i="23"/>
  <c r="BI204" i="23"/>
  <c r="BI299" i="22"/>
  <c r="BJ61" i="21"/>
  <c r="BJ455" i="21"/>
  <c r="BJ45" i="22"/>
  <c r="BL202" i="23"/>
  <c r="BL297" i="22"/>
  <c r="BH200" i="23"/>
  <c r="BH295" i="22"/>
  <c r="BI86" i="21"/>
  <c r="BH324" i="22"/>
  <c r="BM49" i="21"/>
  <c r="BM427" i="21"/>
  <c r="BI290" i="22"/>
  <c r="BJ19" i="21"/>
  <c r="BJ74" i="21"/>
  <c r="BI312" i="22"/>
  <c r="BI25" i="22"/>
  <c r="BI17" i="23"/>
  <c r="BK42" i="22" l="1"/>
  <c r="BK452" i="21"/>
  <c r="AY49" i="22"/>
  <c r="AY28" i="23"/>
  <c r="AY459" i="21"/>
  <c r="AX439" i="21"/>
  <c r="AX29" i="22"/>
  <c r="AX21" i="23"/>
  <c r="BL18" i="21"/>
  <c r="BK289" i="22"/>
  <c r="BI318" i="22"/>
  <c r="BJ80" i="21"/>
  <c r="BB13" i="21"/>
  <c r="BA284" i="22"/>
  <c r="BJ46" i="22"/>
  <c r="BJ456" i="21"/>
  <c r="BK461" i="21"/>
  <c r="BK51" i="22"/>
  <c r="BI315" i="22"/>
  <c r="BJ77" i="21"/>
  <c r="BJ396" i="21"/>
  <c r="BJ19" i="22"/>
  <c r="AZ11" i="22"/>
  <c r="AZ11" i="23"/>
  <c r="BI15" i="23"/>
  <c r="BI22" i="21"/>
  <c r="BI23" i="22"/>
  <c r="BL20" i="22"/>
  <c r="BL397" i="21"/>
  <c r="BJ24" i="21"/>
  <c r="BI400" i="21"/>
  <c r="BM426" i="21"/>
  <c r="BN50" i="21"/>
  <c r="BH309" i="22"/>
  <c r="BH211" i="23"/>
  <c r="AZ388" i="21"/>
  <c r="AZ283" i="22"/>
  <c r="BA12" i="21"/>
  <c r="BJ20" i="23"/>
  <c r="BJ28" i="22"/>
  <c r="BJ438" i="21"/>
  <c r="BI40" i="22"/>
  <c r="BI450" i="21"/>
  <c r="BI71" i="21"/>
  <c r="BH213" i="23"/>
  <c r="BH321" i="22"/>
  <c r="BH293" i="22"/>
  <c r="BH198" i="23"/>
  <c r="BM26" i="22"/>
  <c r="BM18" i="23"/>
  <c r="BI52" i="22"/>
  <c r="BI462" i="21"/>
  <c r="BI83" i="21"/>
  <c r="BJ416" i="21"/>
  <c r="BJ38" i="21"/>
  <c r="BJ41" i="22"/>
  <c r="BJ451" i="21"/>
  <c r="BK78" i="21"/>
  <c r="BJ316" i="22"/>
  <c r="BI53" i="22"/>
  <c r="BI463" i="21"/>
  <c r="BI201" i="23"/>
  <c r="BI296" i="22"/>
  <c r="BJ310" i="22"/>
  <c r="BK72" i="21"/>
  <c r="BI393" i="21"/>
  <c r="BI288" i="22"/>
  <c r="BJ17" i="21"/>
  <c r="BI16" i="23"/>
  <c r="BI24" i="22"/>
  <c r="BJ76" i="21"/>
  <c r="BI314" i="22"/>
  <c r="BA96" i="21"/>
  <c r="AZ334" i="22"/>
  <c r="AZ216" i="23"/>
  <c r="BI13" i="23"/>
  <c r="BI16" i="22"/>
  <c r="BJ32" i="21"/>
  <c r="BI407" i="21"/>
  <c r="AZ82" i="21" l="1"/>
  <c r="AY212" i="23"/>
  <c r="AY320" i="22"/>
  <c r="AY62" i="21"/>
  <c r="AX205" i="23"/>
  <c r="AX300" i="22"/>
  <c r="BK313" i="22"/>
  <c r="BL75" i="21"/>
  <c r="BJ317" i="22"/>
  <c r="BK79" i="21"/>
  <c r="BB390" i="21"/>
  <c r="BB13" i="22"/>
  <c r="BJ457" i="21"/>
  <c r="BJ47" i="22"/>
  <c r="BL84" i="21"/>
  <c r="BK322" i="22"/>
  <c r="BL18" i="22"/>
  <c r="BL395" i="21"/>
  <c r="BJ23" i="21"/>
  <c r="BJ401" i="21"/>
  <c r="BK19" i="21"/>
  <c r="BJ290" i="22"/>
  <c r="BJ312" i="22"/>
  <c r="BK74" i="21"/>
  <c r="BI323" i="22"/>
  <c r="BJ85" i="21"/>
  <c r="BI460" i="21"/>
  <c r="BJ73" i="21"/>
  <c r="BI311" i="22"/>
  <c r="BI448" i="21"/>
  <c r="BJ454" i="21"/>
  <c r="BJ44" i="22"/>
  <c r="BK45" i="22"/>
  <c r="BK455" i="21"/>
  <c r="BI295" i="22"/>
  <c r="BI200" i="23"/>
  <c r="BJ453" i="21"/>
  <c r="BJ43" i="22"/>
  <c r="BJ16" i="21"/>
  <c r="BJ17" i="22"/>
  <c r="BJ394" i="21"/>
  <c r="BI324" i="22"/>
  <c r="BJ86" i="21"/>
  <c r="BJ299" i="22"/>
  <c r="BK61" i="21"/>
  <c r="BJ204" i="23"/>
  <c r="BM20" i="21"/>
  <c r="BL291" i="22"/>
  <c r="BJ415" i="21"/>
  <c r="BK39" i="21"/>
  <c r="AZ282" i="22"/>
  <c r="AZ195" i="23"/>
  <c r="BI38" i="22"/>
  <c r="BI27" i="23"/>
  <c r="BJ409" i="21"/>
  <c r="BJ30" i="21"/>
  <c r="BI294" i="22"/>
  <c r="BI199" i="23"/>
  <c r="BI399" i="21"/>
  <c r="BI29" i="23"/>
  <c r="BI50" i="22"/>
  <c r="BI287" i="22"/>
  <c r="BI197" i="23"/>
  <c r="BA11" i="21"/>
  <c r="BA389" i="21"/>
  <c r="BA12" i="22"/>
  <c r="BN427" i="21"/>
  <c r="BN49" i="21"/>
  <c r="BA63" i="22"/>
  <c r="BA32" i="23"/>
  <c r="BA473" i="21"/>
  <c r="BK449" i="21"/>
  <c r="BK39" i="22"/>
  <c r="BJ25" i="22"/>
  <c r="BJ17" i="23"/>
  <c r="BM202" i="23"/>
  <c r="BM297" i="22"/>
  <c r="BI14" i="23"/>
  <c r="BI22" i="22"/>
  <c r="BL452" i="21" l="1"/>
  <c r="BL42" i="22"/>
  <c r="AY29" i="22"/>
  <c r="AY21" i="23"/>
  <c r="AY439" i="21"/>
  <c r="AZ49" i="22"/>
  <c r="AZ28" i="23"/>
  <c r="AZ459" i="21"/>
  <c r="BL461" i="21"/>
  <c r="BL51" i="22"/>
  <c r="BK80" i="21"/>
  <c r="BJ318" i="22"/>
  <c r="BB284" i="22"/>
  <c r="BC13" i="21"/>
  <c r="BM18" i="21"/>
  <c r="BL289" i="22"/>
  <c r="BK46" i="22"/>
  <c r="BK456" i="21"/>
  <c r="BN426" i="21"/>
  <c r="BO50" i="21"/>
  <c r="BJ296" i="22"/>
  <c r="BJ201" i="23"/>
  <c r="BM397" i="21"/>
  <c r="BM20" i="22"/>
  <c r="BJ16" i="22"/>
  <c r="BJ13" i="23"/>
  <c r="BN18" i="23"/>
  <c r="BN26" i="22"/>
  <c r="BL72" i="21"/>
  <c r="BK310" i="22"/>
  <c r="BJ24" i="22"/>
  <c r="BJ16" i="23"/>
  <c r="BL78" i="21"/>
  <c r="BK316" i="22"/>
  <c r="BI211" i="23"/>
  <c r="BI309" i="22"/>
  <c r="BB12" i="21"/>
  <c r="BA388" i="21"/>
  <c r="BA283" i="22"/>
  <c r="BK32" i="21"/>
  <c r="BJ407" i="21"/>
  <c r="BK28" i="22"/>
  <c r="BK438" i="21"/>
  <c r="BK20" i="23"/>
  <c r="BJ314" i="22"/>
  <c r="BK76" i="21"/>
  <c r="BK19" i="22"/>
  <c r="BK396" i="21"/>
  <c r="BK38" i="21"/>
  <c r="BK416" i="21"/>
  <c r="BA11" i="23"/>
  <c r="BA11" i="22"/>
  <c r="BI293" i="22"/>
  <c r="BI198" i="23"/>
  <c r="BJ450" i="21"/>
  <c r="BJ40" i="22"/>
  <c r="BJ71" i="21"/>
  <c r="BJ400" i="21"/>
  <c r="BK24" i="21"/>
  <c r="BK41" i="22"/>
  <c r="BK451" i="21"/>
  <c r="BJ53" i="22"/>
  <c r="BJ463" i="21"/>
  <c r="BK77" i="21"/>
  <c r="BJ315" i="22"/>
  <c r="BI321" i="22"/>
  <c r="BI213" i="23"/>
  <c r="BJ23" i="22"/>
  <c r="BJ22" i="21"/>
  <c r="BJ15" i="23"/>
  <c r="BJ462" i="21"/>
  <c r="BJ52" i="22"/>
  <c r="BJ83" i="21"/>
  <c r="BB96" i="21"/>
  <c r="BA334" i="22"/>
  <c r="BA216" i="23"/>
  <c r="BJ288" i="22"/>
  <c r="BJ393" i="21"/>
  <c r="BK17" i="21"/>
  <c r="BA82" i="21" l="1"/>
  <c r="AZ212" i="23"/>
  <c r="AZ320" i="22"/>
  <c r="AY205" i="23"/>
  <c r="AZ62" i="21"/>
  <c r="AY300" i="22"/>
  <c r="BM75" i="21"/>
  <c r="BL313" i="22"/>
  <c r="BM18" i="22"/>
  <c r="BM395" i="21"/>
  <c r="BC390" i="21"/>
  <c r="BC13" i="22"/>
  <c r="BK47" i="22"/>
  <c r="BK457" i="21"/>
  <c r="BK317" i="22"/>
  <c r="BL79" i="21"/>
  <c r="BL322" i="22"/>
  <c r="BM84" i="21"/>
  <c r="BK44" i="22"/>
  <c r="BK454" i="21"/>
  <c r="BL455" i="21"/>
  <c r="BL45" i="22"/>
  <c r="BL39" i="22"/>
  <c r="BL449" i="21"/>
  <c r="BK401" i="21"/>
  <c r="BK23" i="21"/>
  <c r="BK204" i="23"/>
  <c r="BL61" i="21"/>
  <c r="BK299" i="22"/>
  <c r="BA282" i="22"/>
  <c r="BA195" i="23"/>
  <c r="BJ294" i="22"/>
  <c r="BJ199" i="23"/>
  <c r="BJ399" i="21"/>
  <c r="BL39" i="21"/>
  <c r="BK415" i="21"/>
  <c r="BB11" i="21"/>
  <c r="BB389" i="21"/>
  <c r="BB12" i="22"/>
  <c r="BN20" i="21"/>
  <c r="BM291" i="22"/>
  <c r="BK409" i="21"/>
  <c r="BK30" i="21"/>
  <c r="BB32" i="23"/>
  <c r="BB473" i="21"/>
  <c r="BB63" i="22"/>
  <c r="BJ22" i="22"/>
  <c r="BJ14" i="23"/>
  <c r="BJ324" i="22"/>
  <c r="BK86" i="21"/>
  <c r="BJ38" i="22"/>
  <c r="BJ27" i="23"/>
  <c r="BK25" i="22"/>
  <c r="BK17" i="23"/>
  <c r="BK312" i="22"/>
  <c r="BL74" i="21"/>
  <c r="BJ29" i="23"/>
  <c r="BJ50" i="22"/>
  <c r="BL19" i="21"/>
  <c r="BK290" i="22"/>
  <c r="BK16" i="21"/>
  <c r="BK394" i="21"/>
  <c r="BK17" i="22"/>
  <c r="BK73" i="21"/>
  <c r="BJ311" i="22"/>
  <c r="BJ448" i="21"/>
  <c r="BO49" i="21"/>
  <c r="BO427" i="21"/>
  <c r="BP50" i="21" s="1"/>
  <c r="BJ287" i="22"/>
  <c r="BJ197" i="23"/>
  <c r="BJ323" i="22"/>
  <c r="BK85" i="21"/>
  <c r="BJ460" i="21"/>
  <c r="BK43" i="22"/>
  <c r="BK453" i="21"/>
  <c r="BJ200" i="23"/>
  <c r="BJ295" i="22"/>
  <c r="BN202" i="23"/>
  <c r="BN297" i="22"/>
  <c r="BM452" i="21" l="1"/>
  <c r="BM42" i="22"/>
  <c r="AZ29" i="22"/>
  <c r="AZ439" i="21"/>
  <c r="AZ21" i="23"/>
  <c r="BA28" i="23"/>
  <c r="BA49" i="22"/>
  <c r="BA459" i="21"/>
  <c r="BP49" i="21"/>
  <c r="BL46" i="22"/>
  <c r="BL456" i="21"/>
  <c r="BL80" i="21"/>
  <c r="BK318" i="22"/>
  <c r="BC284" i="22"/>
  <c r="BD13" i="21"/>
  <c r="BM461" i="21"/>
  <c r="BM51" i="22"/>
  <c r="BN18" i="21"/>
  <c r="BM289" i="22"/>
  <c r="BL38" i="21"/>
  <c r="BL416" i="21"/>
  <c r="BL451" i="21"/>
  <c r="BL41" i="22"/>
  <c r="BB216" i="23"/>
  <c r="BC96" i="21"/>
  <c r="BB334" i="22"/>
  <c r="BL32" i="21"/>
  <c r="BK407" i="21"/>
  <c r="BJ198" i="23"/>
  <c r="BJ293" i="22"/>
  <c r="BK15" i="23"/>
  <c r="BK22" i="21"/>
  <c r="BK23" i="22"/>
  <c r="BM78" i="21"/>
  <c r="BL316" i="22"/>
  <c r="BK314" i="22"/>
  <c r="BL76" i="21"/>
  <c r="BJ211" i="23"/>
  <c r="BJ309" i="22"/>
  <c r="BL19" i="22"/>
  <c r="BL396" i="21"/>
  <c r="BL24" i="21"/>
  <c r="BK400" i="21"/>
  <c r="BK24" i="22"/>
  <c r="BK16" i="23"/>
  <c r="BJ321" i="22"/>
  <c r="BJ213" i="23"/>
  <c r="BO426" i="21"/>
  <c r="BN397" i="21"/>
  <c r="BN20" i="22"/>
  <c r="BK462" i="21"/>
  <c r="BK52" i="22"/>
  <c r="BK83" i="21"/>
  <c r="BO18" i="23"/>
  <c r="BO26" i="22"/>
  <c r="BK40" i="22"/>
  <c r="BK450" i="21"/>
  <c r="BK71" i="21"/>
  <c r="BK463" i="21"/>
  <c r="BK53" i="22"/>
  <c r="BC12" i="21"/>
  <c r="BB283" i="22"/>
  <c r="BB388" i="21"/>
  <c r="BL17" i="21"/>
  <c r="BK393" i="21"/>
  <c r="BK288" i="22"/>
  <c r="BB11" i="22"/>
  <c r="BB11" i="23"/>
  <c r="BM72" i="21"/>
  <c r="BL310" i="22"/>
  <c r="BK16" i="22"/>
  <c r="BK13" i="23"/>
  <c r="BK201" i="23"/>
  <c r="BK296" i="22"/>
  <c r="BL438" i="21"/>
  <c r="BL28" i="22"/>
  <c r="BL20" i="23"/>
  <c r="BK315" i="22"/>
  <c r="BL77" i="21"/>
  <c r="BA212" i="23" l="1"/>
  <c r="BB82" i="21"/>
  <c r="BA320" i="22"/>
  <c r="BA62" i="21"/>
  <c r="AZ300" i="22"/>
  <c r="AZ205" i="23"/>
  <c r="BN75" i="21"/>
  <c r="BM313" i="22"/>
  <c r="BP26" i="22"/>
  <c r="BP18" i="23"/>
  <c r="BM322" i="22"/>
  <c r="BN84" i="21"/>
  <c r="BN395" i="21"/>
  <c r="BN18" i="22"/>
  <c r="BD390" i="21"/>
  <c r="BD13" i="22"/>
  <c r="BL47" i="22"/>
  <c r="BL457" i="21"/>
  <c r="BL317" i="22"/>
  <c r="BM79" i="21"/>
  <c r="BB195" i="23"/>
  <c r="BB282" i="22"/>
  <c r="BL73" i="21"/>
  <c r="BK311" i="22"/>
  <c r="BK448" i="21"/>
  <c r="BL453" i="21"/>
  <c r="BL43" i="22"/>
  <c r="BK38" i="22"/>
  <c r="BK27" i="23"/>
  <c r="BM61" i="21"/>
  <c r="BL204" i="23"/>
  <c r="BL299" i="22"/>
  <c r="BK287" i="22"/>
  <c r="BK197" i="23"/>
  <c r="BC389" i="21"/>
  <c r="BC12" i="22"/>
  <c r="BC11" i="21"/>
  <c r="BO20" i="21"/>
  <c r="BN291" i="22"/>
  <c r="BK294" i="22"/>
  <c r="BK399" i="21"/>
  <c r="BK199" i="23"/>
  <c r="BL312" i="22"/>
  <c r="BM74" i="21"/>
  <c r="BL17" i="22"/>
  <c r="BL394" i="21"/>
  <c r="BL16" i="21"/>
  <c r="BK324" i="22"/>
  <c r="BL86" i="21"/>
  <c r="BO202" i="23"/>
  <c r="BO297" i="22"/>
  <c r="BL23" i="21"/>
  <c r="BL401" i="21"/>
  <c r="BM45" i="22"/>
  <c r="BM455" i="21"/>
  <c r="BL415" i="21"/>
  <c r="BM39" i="21"/>
  <c r="BM449" i="21"/>
  <c r="BM39" i="22"/>
  <c r="BK29" i="23"/>
  <c r="BK50" i="22"/>
  <c r="BL290" i="22"/>
  <c r="BM19" i="21"/>
  <c r="BK295" i="22"/>
  <c r="BK200" i="23"/>
  <c r="BL17" i="23"/>
  <c r="BL25" i="22"/>
  <c r="BK14" i="23"/>
  <c r="BK22" i="22"/>
  <c r="BL409" i="21"/>
  <c r="BL30" i="21"/>
  <c r="BL44" i="22"/>
  <c r="BL454" i="21"/>
  <c r="BK323" i="22"/>
  <c r="BL85" i="21"/>
  <c r="BK460" i="21"/>
  <c r="BC63" i="22"/>
  <c r="BC473" i="21"/>
  <c r="BC32" i="23"/>
  <c r="BN42" i="22" l="1"/>
  <c r="BN452" i="21"/>
  <c r="BA21" i="23"/>
  <c r="BA439" i="21"/>
  <c r="BA29" i="22"/>
  <c r="BB459" i="21"/>
  <c r="BB49" i="22"/>
  <c r="BB28" i="23"/>
  <c r="BM80" i="21"/>
  <c r="BL318" i="22"/>
  <c r="BE13" i="21"/>
  <c r="BD284" i="22"/>
  <c r="BO18" i="21"/>
  <c r="BN289" i="22"/>
  <c r="BM456" i="21"/>
  <c r="BM46" i="22"/>
  <c r="BN461" i="21"/>
  <c r="BN51" i="22"/>
  <c r="BL15" i="23"/>
  <c r="BL23" i="22"/>
  <c r="BL22" i="21"/>
  <c r="BM76" i="21"/>
  <c r="BL314" i="22"/>
  <c r="BO397" i="21"/>
  <c r="BP20" i="21" s="1"/>
  <c r="BO20" i="22"/>
  <c r="BK211" i="23"/>
  <c r="BK309" i="22"/>
  <c r="BM310" i="22"/>
  <c r="BN72" i="21"/>
  <c r="BC11" i="22"/>
  <c r="BC11" i="23"/>
  <c r="BM416" i="21"/>
  <c r="BM38" i="21"/>
  <c r="BL463" i="21"/>
  <c r="BL53" i="22"/>
  <c r="BM41" i="22"/>
  <c r="BM451" i="21"/>
  <c r="BL450" i="21"/>
  <c r="BL40" i="22"/>
  <c r="BL71" i="21"/>
  <c r="BL16" i="23"/>
  <c r="BL24" i="22"/>
  <c r="BL296" i="22"/>
  <c r="BL201" i="23"/>
  <c r="BC388" i="21"/>
  <c r="BC283" i="22"/>
  <c r="BD12" i="21"/>
  <c r="BM28" i="22"/>
  <c r="BM438" i="21"/>
  <c r="BM20" i="23"/>
  <c r="BL315" i="22"/>
  <c r="BM77" i="21"/>
  <c r="BM32" i="21"/>
  <c r="BL407" i="21"/>
  <c r="BM316" i="22"/>
  <c r="BN78" i="21"/>
  <c r="BL13" i="23"/>
  <c r="BL16" i="22"/>
  <c r="BL393" i="21"/>
  <c r="BM17" i="21"/>
  <c r="BL288" i="22"/>
  <c r="BK198" i="23"/>
  <c r="BK293" i="22"/>
  <c r="BK321" i="22"/>
  <c r="BK213" i="23"/>
  <c r="BC334" i="22"/>
  <c r="BC216" i="23"/>
  <c r="BD96" i="21"/>
  <c r="BL462" i="21"/>
  <c r="BL52" i="22"/>
  <c r="BL83" i="21"/>
  <c r="BM396" i="21"/>
  <c r="BM19" i="22"/>
  <c r="BL400" i="21"/>
  <c r="BM24" i="21"/>
  <c r="BB62" i="21" l="1"/>
  <c r="BA300" i="22"/>
  <c r="BA205" i="23"/>
  <c r="BO75" i="21"/>
  <c r="BN313" i="22"/>
  <c r="BC82" i="21"/>
  <c r="BB212" i="23"/>
  <c r="BB320" i="22"/>
  <c r="BP20" i="22"/>
  <c r="BM47" i="22"/>
  <c r="BM457" i="21"/>
  <c r="BN79" i="21"/>
  <c r="BM317" i="22"/>
  <c r="BN322" i="22"/>
  <c r="BO84" i="21"/>
  <c r="BO395" i="21"/>
  <c r="BP18" i="21" s="1"/>
  <c r="BO18" i="22"/>
  <c r="BE390" i="21"/>
  <c r="BE13" i="22"/>
  <c r="BM85" i="21"/>
  <c r="BL323" i="22"/>
  <c r="BL460" i="21"/>
  <c r="BM17" i="22"/>
  <c r="BM16" i="21"/>
  <c r="BM394" i="21"/>
  <c r="BN449" i="21"/>
  <c r="BN39" i="22"/>
  <c r="BO291" i="22"/>
  <c r="BM453" i="21"/>
  <c r="BM43" i="22"/>
  <c r="BD32" i="23"/>
  <c r="BD473" i="21"/>
  <c r="BD63" i="22"/>
  <c r="BM86" i="21"/>
  <c r="BL324" i="22"/>
  <c r="BM290" i="22"/>
  <c r="BN19" i="21"/>
  <c r="BN61" i="21"/>
  <c r="BM299" i="22"/>
  <c r="BM204" i="23"/>
  <c r="BM25" i="22"/>
  <c r="BM17" i="23"/>
  <c r="BL295" i="22"/>
  <c r="BL200" i="23"/>
  <c r="BL38" i="22"/>
  <c r="BL27" i="23"/>
  <c r="BM415" i="21"/>
  <c r="BN39" i="21"/>
  <c r="BL14" i="23"/>
  <c r="BL22" i="22"/>
  <c r="BL287" i="22"/>
  <c r="BL197" i="23"/>
  <c r="BM23" i="21"/>
  <c r="BM401" i="21"/>
  <c r="BM409" i="21"/>
  <c r="BM30" i="21"/>
  <c r="BD389" i="21"/>
  <c r="BD12" i="22"/>
  <c r="BD11" i="21"/>
  <c r="BL294" i="22"/>
  <c r="BL199" i="23"/>
  <c r="BL399" i="21"/>
  <c r="BL29" i="23"/>
  <c r="BL50" i="22"/>
  <c r="BM454" i="21"/>
  <c r="BM44" i="22"/>
  <c r="BL311" i="22"/>
  <c r="BM73" i="21"/>
  <c r="BL448" i="21"/>
  <c r="BN455" i="21"/>
  <c r="BN45" i="22"/>
  <c r="BC195" i="23"/>
  <c r="BC282" i="22"/>
  <c r="BN74" i="21"/>
  <c r="BM312" i="22"/>
  <c r="BO452" i="21" l="1"/>
  <c r="BO42" i="22"/>
  <c r="BC28" i="23"/>
  <c r="BC459" i="21"/>
  <c r="BC49" i="22"/>
  <c r="BB21" i="23"/>
  <c r="BB439" i="21"/>
  <c r="BB29" i="22"/>
  <c r="BP18" i="22"/>
  <c r="BO289" i="22"/>
  <c r="BE284" i="22"/>
  <c r="BF13" i="21"/>
  <c r="BN46" i="22"/>
  <c r="BN456" i="21"/>
  <c r="BO461" i="21"/>
  <c r="BP84" i="21" s="1"/>
  <c r="BO51" i="22"/>
  <c r="BN80" i="21"/>
  <c r="BM318" i="22"/>
  <c r="BN24" i="21"/>
  <c r="BM400" i="21"/>
  <c r="BM16" i="22"/>
  <c r="BM13" i="23"/>
  <c r="BM22" i="21"/>
  <c r="BM15" i="23"/>
  <c r="BM23" i="22"/>
  <c r="BN396" i="21"/>
  <c r="BN19" i="22"/>
  <c r="BM314" i="22"/>
  <c r="BN76" i="21"/>
  <c r="BD11" i="23"/>
  <c r="BD11" i="22"/>
  <c r="BM450" i="21"/>
  <c r="BM40" i="22"/>
  <c r="BM71" i="21"/>
  <c r="BL211" i="23"/>
  <c r="BL309" i="22"/>
  <c r="BD283" i="22"/>
  <c r="BD388" i="21"/>
  <c r="BE12" i="21"/>
  <c r="BN310" i="22"/>
  <c r="BO72" i="21"/>
  <c r="BL213" i="23"/>
  <c r="BL321" i="22"/>
  <c r="BN41" i="22"/>
  <c r="BN451" i="21"/>
  <c r="BL198" i="23"/>
  <c r="BL293" i="22"/>
  <c r="BM24" i="22"/>
  <c r="BM16" i="23"/>
  <c r="BN416" i="21"/>
  <c r="BN38" i="21"/>
  <c r="BN28" i="22"/>
  <c r="BN438" i="21"/>
  <c r="BN20" i="23"/>
  <c r="BN316" i="22"/>
  <c r="BO78" i="21"/>
  <c r="BM315" i="22"/>
  <c r="BN77" i="21"/>
  <c r="BN32" i="21"/>
  <c r="BM407" i="21"/>
  <c r="BM201" i="23"/>
  <c r="BM296" i="22"/>
  <c r="BM53" i="22"/>
  <c r="BM463" i="21"/>
  <c r="BD334" i="22"/>
  <c r="BD216" i="23"/>
  <c r="BE96" i="21"/>
  <c r="BM288" i="22"/>
  <c r="BM393" i="21"/>
  <c r="BN17" i="21"/>
  <c r="BM462" i="21"/>
  <c r="BM52" i="22"/>
  <c r="BM83" i="21"/>
  <c r="BB205" i="23" l="1"/>
  <c r="BC62" i="21"/>
  <c r="BB300" i="22"/>
  <c r="BD82" i="21"/>
  <c r="BC212" i="23"/>
  <c r="BC320" i="22"/>
  <c r="BP75" i="21"/>
  <c r="BP42" i="22" s="1"/>
  <c r="BO313" i="22"/>
  <c r="BP51" i="22"/>
  <c r="BP461" i="21"/>
  <c r="BN47" i="22"/>
  <c r="BN457" i="21"/>
  <c r="BO322" i="22"/>
  <c r="BN317" i="22"/>
  <c r="BO79" i="21"/>
  <c r="BF13" i="22"/>
  <c r="BF390" i="21"/>
  <c r="BE473" i="21"/>
  <c r="BE63" i="22"/>
  <c r="BE32" i="23"/>
  <c r="BN409" i="21"/>
  <c r="BN30" i="21"/>
  <c r="BE11" i="21"/>
  <c r="BE389" i="21"/>
  <c r="BE12" i="22"/>
  <c r="BM199" i="23"/>
  <c r="BM399" i="21"/>
  <c r="BM294" i="22"/>
  <c r="BN299" i="22"/>
  <c r="BO61" i="21"/>
  <c r="BN204" i="23"/>
  <c r="BN312" i="22"/>
  <c r="BO74" i="21"/>
  <c r="BD282" i="22"/>
  <c r="BD195" i="23"/>
  <c r="BN453" i="21"/>
  <c r="BN43" i="22"/>
  <c r="BN23" i="21"/>
  <c r="BN401" i="21"/>
  <c r="BM27" i="23"/>
  <c r="BM38" i="22"/>
  <c r="BN454" i="21"/>
  <c r="BN44" i="22"/>
  <c r="BM29" i="23"/>
  <c r="BM50" i="22"/>
  <c r="BM324" i="22"/>
  <c r="BN86" i="21"/>
  <c r="BO45" i="22"/>
  <c r="BO455" i="21"/>
  <c r="BP78" i="21" s="1"/>
  <c r="BM323" i="22"/>
  <c r="BN85" i="21"/>
  <c r="BM460" i="21"/>
  <c r="BN73" i="21"/>
  <c r="BM311" i="22"/>
  <c r="BM448" i="21"/>
  <c r="BN290" i="22"/>
  <c r="BO19" i="21"/>
  <c r="BN16" i="21"/>
  <c r="BN394" i="21"/>
  <c r="BN17" i="22"/>
  <c r="BO39" i="22"/>
  <c r="BM197" i="23"/>
  <c r="BM287" i="22"/>
  <c r="BN17" i="23"/>
  <c r="BN25" i="22"/>
  <c r="BM295" i="22"/>
  <c r="BM200" i="23"/>
  <c r="BO39" i="21"/>
  <c r="BN415" i="21"/>
  <c r="BM14" i="23"/>
  <c r="BM22" i="22"/>
  <c r="BD28" i="23" l="1"/>
  <c r="BD459" i="21"/>
  <c r="BD49" i="22"/>
  <c r="BC29" i="22"/>
  <c r="BC439" i="21"/>
  <c r="BC21" i="23"/>
  <c r="BP322" i="22"/>
  <c r="BQ84" i="21"/>
  <c r="BP45" i="22"/>
  <c r="BF284" i="22"/>
  <c r="BG13" i="21"/>
  <c r="BO46" i="22"/>
  <c r="BO456" i="21"/>
  <c r="BP79" i="21" s="1"/>
  <c r="BO80" i="21"/>
  <c r="BN318" i="22"/>
  <c r="BN24" i="22"/>
  <c r="BN16" i="23"/>
  <c r="BN450" i="21"/>
  <c r="BN40" i="22"/>
  <c r="BN71" i="21"/>
  <c r="BO32" i="21"/>
  <c r="BN407" i="21"/>
  <c r="BN314" i="22"/>
  <c r="BO76" i="21"/>
  <c r="BO28" i="22"/>
  <c r="BO438" i="21"/>
  <c r="BP61" i="21" s="1"/>
  <c r="BO20" i="23"/>
  <c r="BM198" i="23"/>
  <c r="BM293" i="22"/>
  <c r="BO316" i="22"/>
  <c r="BN53" i="22"/>
  <c r="BN463" i="21"/>
  <c r="BF96" i="21"/>
  <c r="BE334" i="22"/>
  <c r="BE216" i="23"/>
  <c r="BO396" i="21"/>
  <c r="BP19" i="21" s="1"/>
  <c r="BO19" i="22"/>
  <c r="BM321" i="22"/>
  <c r="BM213" i="23"/>
  <c r="BO451" i="21"/>
  <c r="BP74" i="21" s="1"/>
  <c r="BO41" i="22"/>
  <c r="BN393" i="21"/>
  <c r="BO17" i="21"/>
  <c r="BN288" i="22"/>
  <c r="BN52" i="22"/>
  <c r="BN462" i="21"/>
  <c r="BN83" i="21"/>
  <c r="BE283" i="22"/>
  <c r="BE388" i="21"/>
  <c r="BF12" i="21"/>
  <c r="BN15" i="23"/>
  <c r="BN23" i="22"/>
  <c r="BN22" i="21"/>
  <c r="BN201" i="23"/>
  <c r="BN296" i="22"/>
  <c r="BO416" i="21"/>
  <c r="BP39" i="21" s="1"/>
  <c r="BO38" i="21"/>
  <c r="BN16" i="22"/>
  <c r="BN13" i="23"/>
  <c r="BM211" i="23"/>
  <c r="BM309" i="22"/>
  <c r="BN315" i="22"/>
  <c r="BO77" i="21"/>
  <c r="BN400" i="21"/>
  <c r="BO24" i="21"/>
  <c r="BE11" i="23"/>
  <c r="BE11" i="22"/>
  <c r="BC205" i="23" l="1"/>
  <c r="BC300" i="22"/>
  <c r="BD62" i="21"/>
  <c r="BD320" i="22"/>
  <c r="BE82" i="21"/>
  <c r="BD212" i="23"/>
  <c r="BP19" i="22"/>
  <c r="BP20" i="23"/>
  <c r="BP28" i="22"/>
  <c r="BP38" i="21"/>
  <c r="BP41" i="22"/>
  <c r="BQ461" i="21"/>
  <c r="BQ51" i="22"/>
  <c r="BP46" i="22"/>
  <c r="BO47" i="22"/>
  <c r="BO457" i="21"/>
  <c r="BP80" i="21" s="1"/>
  <c r="BO317" i="22"/>
  <c r="BG390" i="21"/>
  <c r="BG13" i="22"/>
  <c r="BO85" i="21"/>
  <c r="BN323" i="22"/>
  <c r="BN460" i="21"/>
  <c r="BO290" i="22"/>
  <c r="BN38" i="22"/>
  <c r="BN27" i="23"/>
  <c r="BO86" i="21"/>
  <c r="BN324" i="22"/>
  <c r="BO17" i="23"/>
  <c r="BO25" i="22"/>
  <c r="BO299" i="22"/>
  <c r="BO204" i="23"/>
  <c r="BO73" i="21"/>
  <c r="BN311" i="22"/>
  <c r="BN448" i="21"/>
  <c r="BN199" i="23"/>
  <c r="BN294" i="22"/>
  <c r="BN399" i="21"/>
  <c r="BO415" i="21"/>
  <c r="BO17" i="22"/>
  <c r="BO394" i="21"/>
  <c r="BP17" i="21" s="1"/>
  <c r="BO16" i="21"/>
  <c r="BN29" i="23"/>
  <c r="BN50" i="22"/>
  <c r="BO409" i="21"/>
  <c r="BP32" i="21" s="1"/>
  <c r="BO30" i="21"/>
  <c r="BF32" i="23"/>
  <c r="BF473" i="21"/>
  <c r="BF63" i="22"/>
  <c r="BO312" i="22"/>
  <c r="BO43" i="22"/>
  <c r="BF389" i="21"/>
  <c r="BF11" i="21"/>
  <c r="BF12" i="22"/>
  <c r="BE195" i="23"/>
  <c r="BE282" i="22"/>
  <c r="BO23" i="21"/>
  <c r="BO401" i="21"/>
  <c r="BP24" i="21" s="1"/>
  <c r="BO44" i="22"/>
  <c r="BO454" i="21"/>
  <c r="BP77" i="21" s="1"/>
  <c r="BN287" i="22"/>
  <c r="BN197" i="23"/>
  <c r="BN14" i="23"/>
  <c r="BN22" i="22"/>
  <c r="BN295" i="22"/>
  <c r="BN200" i="23"/>
  <c r="BE459" i="21" l="1"/>
  <c r="BE49" i="22"/>
  <c r="BE28" i="23"/>
  <c r="BD21" i="23"/>
  <c r="BD439" i="21"/>
  <c r="BD29" i="22"/>
  <c r="BP16" i="21"/>
  <c r="BP17" i="22"/>
  <c r="BP17" i="23"/>
  <c r="BP25" i="22"/>
  <c r="BP23" i="21"/>
  <c r="BP30" i="21"/>
  <c r="BP47" i="22"/>
  <c r="BP44" i="22"/>
  <c r="BQ322" i="22"/>
  <c r="BR84" i="21"/>
  <c r="BG284" i="22"/>
  <c r="BH13" i="21"/>
  <c r="BO318" i="22"/>
  <c r="BO393" i="21"/>
  <c r="BO288" i="22"/>
  <c r="BF388" i="21"/>
  <c r="BG12" i="21"/>
  <c r="BF283" i="22"/>
  <c r="BO407" i="21"/>
  <c r="BN211" i="23"/>
  <c r="BN309" i="22"/>
  <c r="BO16" i="23"/>
  <c r="BO24" i="22"/>
  <c r="BO201" i="23"/>
  <c r="BO296" i="22"/>
  <c r="BO40" i="22"/>
  <c r="BO71" i="21"/>
  <c r="BO315" i="22"/>
  <c r="BO463" i="21"/>
  <c r="BP86" i="21" s="1"/>
  <c r="BO53" i="22"/>
  <c r="BF11" i="22"/>
  <c r="BF11" i="23"/>
  <c r="BN321" i="22"/>
  <c r="BN213" i="23"/>
  <c r="BO400" i="21"/>
  <c r="BF334" i="22"/>
  <c r="BG96" i="21"/>
  <c r="BF216" i="23"/>
  <c r="BN198" i="23"/>
  <c r="BN293" i="22"/>
  <c r="BO22" i="21"/>
  <c r="BO23" i="22"/>
  <c r="BO15" i="23"/>
  <c r="BO13" i="23"/>
  <c r="BO16" i="22"/>
  <c r="BO462" i="21"/>
  <c r="BP85" i="21" s="1"/>
  <c r="BO52" i="22"/>
  <c r="BO83" i="21"/>
  <c r="BE62" i="21" l="1"/>
  <c r="BD205" i="23"/>
  <c r="BD300" i="22"/>
  <c r="BF82" i="21"/>
  <c r="BE320" i="22"/>
  <c r="BE212" i="23"/>
  <c r="BP22" i="21"/>
  <c r="BP23" i="22"/>
  <c r="BP15" i="23"/>
  <c r="BR51" i="22"/>
  <c r="BR461" i="21"/>
  <c r="BP52" i="22"/>
  <c r="BP83" i="21"/>
  <c r="BP13" i="23"/>
  <c r="BP16" i="22"/>
  <c r="BP53" i="22"/>
  <c r="BP24" i="22"/>
  <c r="BP16" i="23"/>
  <c r="BH390" i="21"/>
  <c r="BH13" i="22"/>
  <c r="BO22" i="22"/>
  <c r="BO14" i="23"/>
  <c r="BO323" i="22"/>
  <c r="BO460" i="21"/>
  <c r="BF195" i="23"/>
  <c r="BF282" i="22"/>
  <c r="BO27" i="23"/>
  <c r="BO38" i="22"/>
  <c r="BG473" i="21"/>
  <c r="BG32" i="23"/>
  <c r="BG63" i="22"/>
  <c r="BO197" i="23"/>
  <c r="BO287" i="22"/>
  <c r="BO324" i="22"/>
  <c r="BG11" i="21"/>
  <c r="BG389" i="21"/>
  <c r="BG12" i="22"/>
  <c r="BO294" i="22"/>
  <c r="BO399" i="21"/>
  <c r="BO199" i="23"/>
  <c r="BO295" i="22"/>
  <c r="BO200" i="23"/>
  <c r="BO29" i="23"/>
  <c r="BO50" i="22"/>
  <c r="BF49" i="22" l="1"/>
  <c r="BF28" i="23"/>
  <c r="BF459" i="21"/>
  <c r="BE439" i="21"/>
  <c r="BE21" i="23"/>
  <c r="BE29" i="22"/>
  <c r="BS84" i="21"/>
  <c r="BR322" i="22"/>
  <c r="BP50" i="22"/>
  <c r="BP29" i="23"/>
  <c r="BP14" i="23"/>
  <c r="BP22" i="22"/>
  <c r="BH284" i="22"/>
  <c r="BI13" i="21"/>
  <c r="BG283" i="22"/>
  <c r="BG388" i="21"/>
  <c r="BH12" i="21"/>
  <c r="BG11" i="23"/>
  <c r="BG11" i="22"/>
  <c r="BG216" i="23"/>
  <c r="BH96" i="21"/>
  <c r="BG334" i="22"/>
  <c r="BO213" i="23"/>
  <c r="BO321" i="22"/>
  <c r="BO198" i="23"/>
  <c r="BO293" i="22"/>
  <c r="BF320" i="22" l="1"/>
  <c r="BG82" i="21"/>
  <c r="BF212" i="23"/>
  <c r="BF62" i="21"/>
  <c r="BE205" i="23"/>
  <c r="BE300" i="22"/>
  <c r="BS51" i="22"/>
  <c r="BS461" i="21"/>
  <c r="BI390" i="21"/>
  <c r="BI13" i="22"/>
  <c r="BH12" i="22"/>
  <c r="BH11" i="21"/>
  <c r="BH389" i="21"/>
  <c r="BG195" i="23"/>
  <c r="BG282" i="22"/>
  <c r="BH473" i="21"/>
  <c r="BH63" i="22"/>
  <c r="BH32" i="23"/>
  <c r="BG459" i="21" l="1"/>
  <c r="BG28" i="23"/>
  <c r="BG49" i="22"/>
  <c r="BF21" i="23"/>
  <c r="BF29" i="22"/>
  <c r="BF439" i="21"/>
  <c r="BS322" i="22"/>
  <c r="BT84" i="21"/>
  <c r="BI284" i="22"/>
  <c r="BJ13" i="21"/>
  <c r="BH334" i="22"/>
  <c r="BI96" i="21"/>
  <c r="BH216" i="23"/>
  <c r="BH11" i="22"/>
  <c r="BH11" i="23"/>
  <c r="BH283" i="22"/>
  <c r="BI12" i="21"/>
  <c r="BH388" i="21"/>
  <c r="BF300" i="22" l="1"/>
  <c r="BF205" i="23"/>
  <c r="BG62" i="21"/>
  <c r="BG212" i="23"/>
  <c r="BH82" i="21"/>
  <c r="BG320" i="22"/>
  <c r="BT461" i="21"/>
  <c r="BT51" i="22"/>
  <c r="BJ13" i="22"/>
  <c r="BJ390" i="21"/>
  <c r="BI12" i="22"/>
  <c r="BI389" i="21"/>
  <c r="BI11" i="21"/>
  <c r="BI32" i="23"/>
  <c r="BI473" i="21"/>
  <c r="BI63" i="22"/>
  <c r="BH195" i="23"/>
  <c r="BH282" i="22"/>
  <c r="BH49" i="22" l="1"/>
  <c r="BH459" i="21"/>
  <c r="BH28" i="23"/>
  <c r="BG21" i="23"/>
  <c r="BG29" i="22"/>
  <c r="BG439" i="21"/>
  <c r="BT322" i="22"/>
  <c r="BU84" i="21"/>
  <c r="BJ284" i="22"/>
  <c r="BK13" i="21"/>
  <c r="BI11" i="23"/>
  <c r="BI11" i="22"/>
  <c r="BJ12" i="21"/>
  <c r="BI283" i="22"/>
  <c r="BI388" i="21"/>
  <c r="BI216" i="23"/>
  <c r="BI334" i="22"/>
  <c r="BJ96" i="21"/>
  <c r="BH62" i="21" l="1"/>
  <c r="BG300" i="22"/>
  <c r="BG205" i="23"/>
  <c r="BH212" i="23"/>
  <c r="BH320" i="22"/>
  <c r="BI82" i="21"/>
  <c r="BU461" i="21"/>
  <c r="BU51" i="22"/>
  <c r="BK13" i="22"/>
  <c r="BK390" i="21"/>
  <c r="BI195" i="23"/>
  <c r="BI282" i="22"/>
  <c r="BJ11" i="21"/>
  <c r="BJ389" i="21"/>
  <c r="BJ12" i="22"/>
  <c r="BJ32" i="23"/>
  <c r="BJ473" i="21"/>
  <c r="BJ63" i="22"/>
  <c r="W461" i="21"/>
  <c r="BI28" i="23" l="1"/>
  <c r="BI459" i="21"/>
  <c r="BI49" i="22"/>
  <c r="BH29" i="22"/>
  <c r="BH21" i="23"/>
  <c r="BH439" i="21"/>
  <c r="BU322" i="22"/>
  <c r="BK284" i="22"/>
  <c r="BL13" i="21"/>
  <c r="BJ11" i="22"/>
  <c r="BJ11" i="23"/>
  <c r="BJ216" i="23"/>
  <c r="BK96" i="21"/>
  <c r="BJ334" i="22"/>
  <c r="BJ388" i="21"/>
  <c r="BK12" i="21"/>
  <c r="BJ283" i="22"/>
  <c r="W322" i="22"/>
  <c r="BH300" i="22" l="1"/>
  <c r="BH205" i="23"/>
  <c r="BI62" i="21"/>
  <c r="BI212" i="23"/>
  <c r="BJ82" i="21"/>
  <c r="BI320" i="22"/>
  <c r="BL13" i="22"/>
  <c r="BL390" i="21"/>
  <c r="BK32" i="23"/>
  <c r="BK473" i="21"/>
  <c r="BK63" i="22"/>
  <c r="BJ195" i="23"/>
  <c r="BJ282" i="22"/>
  <c r="BK389" i="21"/>
  <c r="BK12" i="22"/>
  <c r="BK11" i="21"/>
  <c r="BJ459" i="21" l="1"/>
  <c r="BJ28" i="23"/>
  <c r="BJ49" i="22"/>
  <c r="BI439" i="21"/>
  <c r="BI29" i="22"/>
  <c r="BI21" i="23"/>
  <c r="BL284" i="22"/>
  <c r="BM13" i="21"/>
  <c r="BK216" i="23"/>
  <c r="BK334" i="22"/>
  <c r="BL96" i="21"/>
  <c r="BK11" i="23"/>
  <c r="BK11" i="22"/>
  <c r="BL12" i="21"/>
  <c r="BK283" i="22"/>
  <c r="BK388" i="21"/>
  <c r="BJ62" i="21" l="1"/>
  <c r="BI300" i="22"/>
  <c r="BI205" i="23"/>
  <c r="BJ212" i="23"/>
  <c r="BK82" i="21"/>
  <c r="BJ320" i="22"/>
  <c r="BM390" i="21"/>
  <c r="BM13" i="22"/>
  <c r="BL12" i="22"/>
  <c r="BL11" i="21"/>
  <c r="BL389" i="21"/>
  <c r="BK195" i="23"/>
  <c r="BK282" i="22"/>
  <c r="BL63" i="22"/>
  <c r="BL32" i="23"/>
  <c r="BL473" i="21"/>
  <c r="BK459" i="21" l="1"/>
  <c r="BK28" i="23"/>
  <c r="BK49" i="22"/>
  <c r="BJ29" i="22"/>
  <c r="BJ439" i="21"/>
  <c r="BJ21" i="23"/>
  <c r="BM284" i="22"/>
  <c r="BN13" i="21"/>
  <c r="BL334" i="22"/>
  <c r="BL216" i="23"/>
  <c r="BM96" i="21"/>
  <c r="BL388" i="21"/>
  <c r="BM12" i="21"/>
  <c r="BL283" i="22"/>
  <c r="BL11" i="23"/>
  <c r="BL11" i="22"/>
  <c r="BK62" i="21" l="1"/>
  <c r="BJ300" i="22"/>
  <c r="BJ205" i="23"/>
  <c r="BK320" i="22"/>
  <c r="BL82" i="21"/>
  <c r="BK212" i="23"/>
  <c r="BN390" i="21"/>
  <c r="BN13" i="22"/>
  <c r="BM63" i="22"/>
  <c r="BM32" i="23"/>
  <c r="BM473" i="21"/>
  <c r="BM12" i="22"/>
  <c r="BM389" i="21"/>
  <c r="BM11" i="21"/>
  <c r="BL195" i="23"/>
  <c r="BL282" i="22"/>
  <c r="BL28" i="23" l="1"/>
  <c r="BL49" i="22"/>
  <c r="BL459" i="21"/>
  <c r="BK21" i="23"/>
  <c r="BK439" i="21"/>
  <c r="BK29" i="22"/>
  <c r="BN284" i="22"/>
  <c r="BO13" i="21"/>
  <c r="BN96" i="21"/>
  <c r="BM334" i="22"/>
  <c r="BM216" i="23"/>
  <c r="BM283" i="22"/>
  <c r="BN12" i="21"/>
  <c r="BM388" i="21"/>
  <c r="BM11" i="23"/>
  <c r="BM11" i="22"/>
  <c r="BM82" i="21" l="1"/>
  <c r="BL212" i="23"/>
  <c r="BL320" i="22"/>
  <c r="BK300" i="22"/>
  <c r="BL62" i="21"/>
  <c r="BK205" i="23"/>
  <c r="BO13" i="22"/>
  <c r="BO390" i="21"/>
  <c r="BP13" i="21" s="1"/>
  <c r="BM282" i="22"/>
  <c r="BM195" i="23"/>
  <c r="BN389" i="21"/>
  <c r="BN11" i="21"/>
  <c r="BN12" i="22"/>
  <c r="BN63" i="22"/>
  <c r="BN473" i="21"/>
  <c r="BN32" i="23"/>
  <c r="BL21" i="23" l="1"/>
  <c r="BL439" i="21"/>
  <c r="BL29" i="22"/>
  <c r="BM28" i="23"/>
  <c r="BM459" i="21"/>
  <c r="BM49" i="22"/>
  <c r="BP13" i="22"/>
  <c r="BO284" i="22"/>
  <c r="BN216" i="23"/>
  <c r="BO96" i="21"/>
  <c r="BN334" i="22"/>
  <c r="BN11" i="23"/>
  <c r="BN11" i="22"/>
  <c r="BN388" i="21"/>
  <c r="BO12" i="21"/>
  <c r="BN283" i="22"/>
  <c r="BM320" i="22" l="1"/>
  <c r="BN82" i="21"/>
  <c r="BM212" i="23"/>
  <c r="BL205" i="23"/>
  <c r="BL300" i="22"/>
  <c r="BM62" i="21"/>
  <c r="BN195" i="23"/>
  <c r="BN282" i="22"/>
  <c r="BO473" i="21"/>
  <c r="BP96" i="21" s="1"/>
  <c r="BO32" i="23"/>
  <c r="BO63" i="22"/>
  <c r="BO389" i="21"/>
  <c r="BP12" i="21" s="1"/>
  <c r="BO12" i="22"/>
  <c r="BO11" i="21"/>
  <c r="BM439" i="21" l="1"/>
  <c r="BM21" i="23"/>
  <c r="BM29" i="22"/>
  <c r="BN49" i="22"/>
  <c r="BN28" i="23"/>
  <c r="BN459" i="21"/>
  <c r="BP32" i="23"/>
  <c r="BP63" i="22"/>
  <c r="BP12" i="22"/>
  <c r="BP11" i="21"/>
  <c r="BO11" i="22"/>
  <c r="BO11" i="23"/>
  <c r="BO216" i="23"/>
  <c r="BO334" i="22"/>
  <c r="BO283" i="22"/>
  <c r="BO388" i="21"/>
  <c r="Z55" i="24"/>
  <c r="Z61" i="24"/>
  <c r="Z54" i="24"/>
  <c r="Z63" i="24"/>
  <c r="Z112" i="24"/>
  <c r="Z115" i="24"/>
  <c r="Z89" i="24"/>
  <c r="Z79" i="24"/>
  <c r="Z90" i="24" s="1"/>
  <c r="Z196" i="24"/>
  <c r="AA26" i="24" s="1"/>
  <c r="Z195" i="24"/>
  <c r="Z146" i="24"/>
  <c r="Z147" i="24" s="1"/>
  <c r="Z52" i="24"/>
  <c r="Z71" i="24"/>
  <c r="Z108" i="24"/>
  <c r="Z48" i="24"/>
  <c r="Z116" i="24"/>
  <c r="Z187" i="24"/>
  <c r="AA17" i="24" s="1"/>
  <c r="Z131" i="24"/>
  <c r="Z188" i="24"/>
  <c r="AA18" i="24" s="1"/>
  <c r="Z143" i="24"/>
  <c r="Z144" i="24" s="1"/>
  <c r="Z121" i="24"/>
  <c r="Z117" i="24"/>
  <c r="Z72" i="24"/>
  <c r="Z70" i="24"/>
  <c r="Z103" i="24"/>
  <c r="Z106" i="24"/>
  <c r="Z110" i="24"/>
  <c r="Z100" i="24"/>
  <c r="Z183" i="24"/>
  <c r="Z91" i="24"/>
  <c r="Z93" i="24"/>
  <c r="Z53" i="24"/>
  <c r="Z68" i="24"/>
  <c r="Z43" i="24"/>
  <c r="Z64" i="24"/>
  <c r="Z58" i="24"/>
  <c r="Z104" i="24"/>
  <c r="Z83" i="24"/>
  <c r="Z184" i="24"/>
  <c r="AA14" i="24" s="1"/>
  <c r="Z99" i="24"/>
  <c r="Z94" i="24"/>
  <c r="Z65" i="24"/>
  <c r="Z42" i="24"/>
  <c r="Z45" i="24"/>
  <c r="Z109" i="24"/>
  <c r="Z111" i="24"/>
  <c r="Z118" i="24"/>
  <c r="Z85" i="24"/>
  <c r="Z185" i="24"/>
  <c r="AA15" i="24" s="1"/>
  <c r="Z92" i="24"/>
  <c r="Z135" i="24"/>
  <c r="Z62" i="24"/>
  <c r="Z44" i="24"/>
  <c r="Z66" i="24"/>
  <c r="Z113" i="24"/>
  <c r="Z57" i="24"/>
  <c r="Z119" i="24"/>
  <c r="Z134" i="24"/>
  <c r="AA24" i="24"/>
  <c r="Z133" i="24"/>
  <c r="Z95" i="24"/>
  <c r="Z46" i="24"/>
  <c r="Z67" i="24"/>
  <c r="Z50" i="24"/>
  <c r="Z80" i="24"/>
  <c r="Z49" i="24"/>
  <c r="Z75" i="24"/>
  <c r="Z76" i="24" s="1"/>
  <c r="Z128" i="24"/>
  <c r="Z40" i="24"/>
  <c r="Z181" i="24"/>
  <c r="AA11" i="24" s="1"/>
  <c r="Z132" i="24"/>
  <c r="Z39" i="24"/>
  <c r="Z69" i="24"/>
  <c r="Z51" i="24"/>
  <c r="Z73" i="24"/>
  <c r="Z107" i="24"/>
  <c r="Z105" i="24"/>
  <c r="Z82" i="24"/>
  <c r="Z86" i="24"/>
  <c r="Z130" i="24"/>
  <c r="Z199" i="24"/>
  <c r="AA29" i="24" s="1"/>
  <c r="Z137" i="24"/>
  <c r="AA194" i="24"/>
  <c r="AB24" i="24" s="1"/>
  <c r="AA183" i="24"/>
  <c r="AA48" i="24"/>
  <c r="AA71" i="24"/>
  <c r="AA70" i="24"/>
  <c r="AA111" i="24"/>
  <c r="AA110" i="24"/>
  <c r="AA115" i="24"/>
  <c r="AA199" i="24"/>
  <c r="AA187" i="24"/>
  <c r="AA52" i="24"/>
  <c r="AA91" i="24"/>
  <c r="AA143" i="24"/>
  <c r="AA144" i="24" s="1"/>
  <c r="AA50" i="24"/>
  <c r="AA109" i="24"/>
  <c r="AA196" i="24"/>
  <c r="AA161" i="24"/>
  <c r="AA54" i="24"/>
  <c r="AA79" i="24"/>
  <c r="AA95" i="24"/>
  <c r="AA63" i="24"/>
  <c r="AA80" i="24"/>
  <c r="AA69" i="24"/>
  <c r="AA67" i="24"/>
  <c r="AA39" i="24"/>
  <c r="AA93" i="24"/>
  <c r="AA137" i="24"/>
  <c r="AA135" i="24"/>
  <c r="AA128" i="24"/>
  <c r="AA184" i="24"/>
  <c r="AB14" i="24" s="1"/>
  <c r="AA40" i="24"/>
  <c r="AA42" i="24"/>
  <c r="AA85" i="24"/>
  <c r="AA43" i="24"/>
  <c r="AA53" i="24"/>
  <c r="AA99" i="24"/>
  <c r="AA121" i="24"/>
  <c r="AA113" i="24"/>
  <c r="AA82" i="24"/>
  <c r="AA195" i="24"/>
  <c r="AA154" i="24"/>
  <c r="AA61" i="24"/>
  <c r="AA65" i="24"/>
  <c r="AA72" i="24"/>
  <c r="AA13" i="24"/>
  <c r="AA46" i="24"/>
  <c r="AA73" i="24"/>
  <c r="AA89" i="24"/>
  <c r="AA112" i="24"/>
  <c r="AA105" i="24"/>
  <c r="AA133" i="24"/>
  <c r="AA100" i="24"/>
  <c r="AA181" i="24"/>
  <c r="AB11" i="24" s="1"/>
  <c r="AA86" i="24"/>
  <c r="AA25" i="24"/>
  <c r="AA66" i="24"/>
  <c r="AA62" i="24"/>
  <c r="AA58" i="24"/>
  <c r="AA83" i="24"/>
  <c r="AA116" i="24"/>
  <c r="AA118" i="24"/>
  <c r="AA132" i="24"/>
  <c r="AA108" i="24"/>
  <c r="AA130" i="24"/>
  <c r="AA68" i="24"/>
  <c r="AA104" i="24"/>
  <c r="AA185" i="24"/>
  <c r="AA106" i="24"/>
  <c r="AA55" i="24"/>
  <c r="AA45" i="24"/>
  <c r="AA49" i="24"/>
  <c r="AA64" i="24"/>
  <c r="AA119" i="24"/>
  <c r="AA92" i="24"/>
  <c r="AA134" i="24"/>
  <c r="AA188" i="24"/>
  <c r="AB18" i="24" s="1"/>
  <c r="AA146" i="24"/>
  <c r="AA147" i="24" s="1"/>
  <c r="AA51" i="24"/>
  <c r="AA57" i="24"/>
  <c r="AA44" i="24"/>
  <c r="AA131" i="24"/>
  <c r="AA75" i="24"/>
  <c r="AA94" i="24"/>
  <c r="AA103" i="24"/>
  <c r="AA107" i="24"/>
  <c r="AB194" i="24"/>
  <c r="AC24" i="24" s="1"/>
  <c r="AB195" i="24"/>
  <c r="AB185" i="24"/>
  <c r="AC15" i="24" s="1"/>
  <c r="AB121" i="24"/>
  <c r="AB119" i="24"/>
  <c r="AB105" i="24"/>
  <c r="AB99" i="24"/>
  <c r="AB68" i="24"/>
  <c r="AB73" i="24"/>
  <c r="AB42" i="24"/>
  <c r="AB83" i="24"/>
  <c r="AB45" i="24"/>
  <c r="AB13" i="24"/>
  <c r="AB63" i="24"/>
  <c r="AB29" i="24"/>
  <c r="AB199" i="24"/>
  <c r="AC29" i="24" s="1"/>
  <c r="AB183" i="24"/>
  <c r="AC13" i="24" s="1"/>
  <c r="AB143" i="24"/>
  <c r="AB130" i="24"/>
  <c r="AB113" i="24"/>
  <c r="AB100" i="24"/>
  <c r="AB91" i="24"/>
  <c r="AB86" i="24"/>
  <c r="AB94" i="24"/>
  <c r="AB62" i="24"/>
  <c r="AB48" i="24"/>
  <c r="AB181" i="24"/>
  <c r="AC11" i="24" s="1"/>
  <c r="AB154" i="24"/>
  <c r="AB134" i="24"/>
  <c r="AB128" i="24"/>
  <c r="AB109" i="24"/>
  <c r="AB135" i="24"/>
  <c r="AB39" i="24"/>
  <c r="AB79" i="24"/>
  <c r="AB72" i="24"/>
  <c r="AB50" i="24"/>
  <c r="AB55" i="24"/>
  <c r="AB53" i="24"/>
  <c r="AB15" i="24"/>
  <c r="AB25" i="24"/>
  <c r="AB196" i="24"/>
  <c r="AC26" i="24" s="1"/>
  <c r="AB187" i="24"/>
  <c r="AC17" i="24" s="1"/>
  <c r="AB137" i="24"/>
  <c r="AB138" i="24" s="1"/>
  <c r="AB103" i="24"/>
  <c r="AB93" i="24"/>
  <c r="AB67" i="24"/>
  <c r="AB64" i="24"/>
  <c r="AB40" i="24"/>
  <c r="AB46" i="24"/>
  <c r="AB61" i="24"/>
  <c r="AB133" i="24"/>
  <c r="AB116" i="24"/>
  <c r="AB115" i="24"/>
  <c r="AB82" i="24"/>
  <c r="AB89" i="24"/>
  <c r="AB71" i="24"/>
  <c r="AB95" i="24"/>
  <c r="AB44" i="24"/>
  <c r="AB70" i="24"/>
  <c r="AB17" i="24"/>
  <c r="AB26" i="24"/>
  <c r="AB54" i="24"/>
  <c r="AB188" i="24"/>
  <c r="AC18" i="24" s="1"/>
  <c r="AB161" i="24"/>
  <c r="AB146" i="24"/>
  <c r="AB132" i="24"/>
  <c r="AB111" i="24"/>
  <c r="AB110" i="24"/>
  <c r="AB69" i="24"/>
  <c r="AB75" i="24"/>
  <c r="AB52" i="24"/>
  <c r="AB57" i="24"/>
  <c r="AB65" i="24"/>
  <c r="AB58" i="24"/>
  <c r="AB184" i="24"/>
  <c r="AC14" i="24" s="1"/>
  <c r="AB108" i="24"/>
  <c r="AB118" i="24"/>
  <c r="AB104" i="24"/>
  <c r="AB92" i="24"/>
  <c r="AB66" i="24"/>
  <c r="AB43" i="24"/>
  <c r="AB131" i="24"/>
  <c r="AB112" i="24"/>
  <c r="AB106" i="24"/>
  <c r="AB107" i="24"/>
  <c r="AB80" i="24"/>
  <c r="AB81" i="24" s="1"/>
  <c r="AB51" i="24"/>
  <c r="AB85" i="24"/>
  <c r="AB49" i="24"/>
  <c r="AC25" i="24"/>
  <c r="W117" i="24"/>
  <c r="AB87" i="24" l="1"/>
  <c r="AB96" i="24"/>
  <c r="AA84" i="24"/>
  <c r="Z84" i="24"/>
  <c r="Z87" i="24"/>
  <c r="Z96" i="24"/>
  <c r="AB147" i="24"/>
  <c r="AB144" i="24"/>
  <c r="Z81" i="24"/>
  <c r="AA90" i="24"/>
  <c r="BN212" i="23"/>
  <c r="BN320" i="22"/>
  <c r="BO82" i="21"/>
  <c r="AB90" i="24"/>
  <c r="AA87" i="24"/>
  <c r="BM300" i="22"/>
  <c r="BN62" i="21"/>
  <c r="BM205" i="23"/>
  <c r="AA96" i="24"/>
  <c r="BP11" i="22"/>
  <c r="BP11" i="23"/>
  <c r="AA76" i="24"/>
  <c r="AA81" i="24"/>
  <c r="AB76" i="24"/>
  <c r="AA138" i="24"/>
  <c r="AB84" i="24"/>
  <c r="BO195" i="23"/>
  <c r="BO282" i="22"/>
  <c r="Z138" i="24"/>
  <c r="BO28" i="23" l="1"/>
  <c r="BO49" i="22"/>
  <c r="BN29" i="22"/>
  <c r="BN439" i="21"/>
  <c r="BN21" i="23"/>
  <c r="BN300" i="22" l="1"/>
  <c r="BN205" i="23"/>
  <c r="BO62" i="21"/>
  <c r="BP149" i="3"/>
  <c r="BQ149" i="3"/>
  <c r="BR149" i="3"/>
  <c r="BS149" i="3"/>
  <c r="BS151" i="3"/>
  <c r="BQ151" i="3"/>
  <c r="BP151" i="3"/>
  <c r="BR151" i="3"/>
  <c r="BT149" i="3"/>
  <c r="BT151" i="3"/>
  <c r="BU149" i="3"/>
  <c r="BU151" i="3"/>
  <c r="W149" i="3"/>
  <c r="W151" i="3"/>
  <c r="BU153" i="3"/>
  <c r="BO21" i="23" l="1"/>
  <c r="BO439" i="21"/>
  <c r="BO29" i="22"/>
  <c r="BU7" i="3"/>
  <c r="BS153" i="3"/>
  <c r="BP62" i="21" l="1"/>
  <c r="BO300" i="22"/>
  <c r="BO205" i="23"/>
  <c r="BS7" i="3"/>
  <c r="BQ153" i="3"/>
  <c r="BP29" i="22" l="1"/>
  <c r="BP21" i="23"/>
  <c r="BQ7" i="3"/>
  <c r="BP153" i="3"/>
  <c r="BP7" i="3"/>
  <c r="BR153" i="3"/>
  <c r="BR7" i="3"/>
  <c r="BT153" i="3"/>
  <c r="BT7" i="3"/>
  <c r="W153" i="3"/>
  <c r="BR15" i="3"/>
  <c r="BP137" i="3"/>
  <c r="BP212" i="21"/>
  <c r="BP72" i="23" s="1"/>
  <c r="BS44" i="3"/>
  <c r="BP249" i="21" l="1"/>
  <c r="BP157" i="22" s="1"/>
  <c r="BP139" i="22"/>
  <c r="BS122" i="21"/>
  <c r="BS167" i="21" s="1"/>
  <c r="BS114" i="22" s="1"/>
  <c r="BQ128" i="3"/>
  <c r="BQ127" i="3"/>
  <c r="BP127" i="3"/>
  <c r="BS113" i="3"/>
  <c r="BS89" i="22" l="1"/>
  <c r="BS150" i="21"/>
  <c r="BS195" i="21" s="1"/>
  <c r="BP133" i="3"/>
  <c r="BP208" i="21"/>
  <c r="BP134" i="3"/>
  <c r="BP209" i="21"/>
  <c r="BP135" i="3"/>
  <c r="BP210" i="21"/>
  <c r="BP136" i="3"/>
  <c r="BP211" i="21"/>
  <c r="BP138" i="3"/>
  <c r="BP213" i="21"/>
  <c r="BP139" i="3"/>
  <c r="BP214" i="21"/>
  <c r="BP140" i="3"/>
  <c r="BP215" i="21"/>
  <c r="BP141" i="3"/>
  <c r="BP216" i="21"/>
  <c r="BP207" i="21" s="1"/>
  <c r="BP135" i="22"/>
  <c r="BP68" i="23"/>
  <c r="BP245" i="21"/>
  <c r="BP153" i="22" s="1"/>
  <c r="BP246" i="21"/>
  <c r="BP247" i="21"/>
  <c r="BP248" i="21"/>
  <c r="BP250" i="21"/>
  <c r="BP251" i="21"/>
  <c r="BP252" i="21"/>
  <c r="BT139" i="3"/>
  <c r="BP134" i="22" l="1"/>
  <c r="BP67" i="23"/>
  <c r="BP253" i="21"/>
  <c r="BP244" i="21" s="1"/>
  <c r="BT214" i="21"/>
  <c r="BT74" i="23" s="1"/>
  <c r="BR125" i="3"/>
  <c r="BR34" i="3"/>
  <c r="BP24" i="3"/>
  <c r="BU124" i="3"/>
  <c r="BS54" i="3"/>
  <c r="BT124" i="3"/>
  <c r="BP129" i="3"/>
  <c r="BP126" i="3"/>
  <c r="BR132" i="3"/>
  <c r="BU23" i="3"/>
  <c r="BT251" i="21" l="1"/>
  <c r="BT159" i="22" s="1"/>
  <c r="BT141" i="22"/>
  <c r="BP152" i="22"/>
  <c r="BP85" i="23"/>
  <c r="BU117" i="21"/>
  <c r="BU291" i="21" s="1"/>
  <c r="BT68" i="3"/>
  <c r="BU110" i="23" l="1"/>
  <c r="BU197" i="22"/>
  <c r="BT130" i="21"/>
  <c r="BU292" i="21" s="1"/>
  <c r="BT48" i="3"/>
  <c r="BT123" i="21"/>
  <c r="BT92" i="3"/>
  <c r="BT141" i="21"/>
  <c r="BU294" i="21" s="1"/>
  <c r="BT93" i="3"/>
  <c r="BT142" i="21"/>
  <c r="BU295" i="21" s="1"/>
  <c r="BT51" i="3"/>
  <c r="BU296" i="21" l="1"/>
  <c r="BT125" i="21"/>
  <c r="BT95" i="3"/>
  <c r="BT144" i="21"/>
  <c r="BU297" i="21" s="1"/>
  <c r="BU288" i="21" s="1"/>
  <c r="BU162" i="21"/>
  <c r="BU109" i="22" s="1"/>
  <c r="BU48" i="23"/>
  <c r="BU84" i="22"/>
  <c r="BU133" i="3"/>
  <c r="BU194" i="22" l="1"/>
  <c r="BU107" i="23"/>
  <c r="BU208" i="21"/>
  <c r="BU134" i="3"/>
  <c r="BU209" i="21"/>
  <c r="BU135" i="3"/>
  <c r="BU210" i="21"/>
  <c r="BU136" i="3"/>
  <c r="BU211" i="21"/>
  <c r="BU137" i="3"/>
  <c r="BU212" i="21"/>
  <c r="BU138" i="3"/>
  <c r="BU213" i="21"/>
  <c r="BU139" i="3"/>
  <c r="BU214" i="21"/>
  <c r="BU140" i="3"/>
  <c r="BU215" i="21"/>
  <c r="BU141" i="3"/>
  <c r="BU216" i="21"/>
  <c r="BU207" i="21" s="1"/>
  <c r="BU68" i="23"/>
  <c r="BU135" i="22"/>
  <c r="BU245" i="21"/>
  <c r="BU153" i="22" s="1"/>
  <c r="BU246" i="21"/>
  <c r="BU247" i="21"/>
  <c r="BU248" i="21"/>
  <c r="BU249" i="21"/>
  <c r="BU250" i="21"/>
  <c r="BU251" i="21"/>
  <c r="BU252" i="21"/>
  <c r="BR105" i="3"/>
  <c r="BR92" i="3"/>
  <c r="BU134" i="22" l="1"/>
  <c r="BU67" i="23"/>
  <c r="BU253" i="21"/>
  <c r="BU244" i="21" s="1"/>
  <c r="BR141" i="21"/>
  <c r="BR186" i="21" s="1"/>
  <c r="BT12" i="3"/>
  <c r="BP11" i="3"/>
  <c r="BP48" i="3"/>
  <c r="BU152" i="22" l="1"/>
  <c r="BU85" i="23"/>
  <c r="BP123" i="21"/>
  <c r="BP92" i="3"/>
  <c r="BP141" i="21"/>
  <c r="BP93" i="3"/>
  <c r="BP142" i="21"/>
  <c r="BQ296" i="21" s="1"/>
  <c r="BP90" i="22"/>
  <c r="BQ294" i="21"/>
  <c r="BQ113" i="23" s="1"/>
  <c r="BP168" i="21"/>
  <c r="BP115" i="22" s="1"/>
  <c r="BQ137" i="3"/>
  <c r="BQ115" i="23" l="1"/>
  <c r="BQ202" i="22"/>
  <c r="BQ200" i="22"/>
  <c r="BQ212" i="21"/>
  <c r="BQ139" i="22" s="1"/>
  <c r="BR26" i="3"/>
  <c r="BU49" i="3"/>
  <c r="BT138" i="3"/>
  <c r="BQ72" i="23" l="1"/>
  <c r="BQ249" i="21"/>
  <c r="BQ157" i="22" s="1"/>
  <c r="BT213" i="21"/>
  <c r="BT140" i="22" s="1"/>
  <c r="BP71" i="3"/>
  <c r="BT26" i="3"/>
  <c r="BU130" i="3"/>
  <c r="BQ141" i="3"/>
  <c r="BT73" i="23" l="1"/>
  <c r="BT250" i="21"/>
  <c r="BT158" i="22" s="1"/>
  <c r="BQ216" i="21"/>
  <c r="BQ143" i="22" s="1"/>
  <c r="BS11" i="3"/>
  <c r="BT115" i="3"/>
  <c r="BQ76" i="23" l="1"/>
  <c r="BQ253" i="21"/>
  <c r="BQ161" i="22" s="1"/>
  <c r="BT152" i="21"/>
  <c r="BT197" i="21" s="1"/>
  <c r="BU70" i="3"/>
  <c r="BU131" i="21"/>
  <c r="BU98" i="22" s="1"/>
  <c r="BQ17" i="3"/>
  <c r="BU104" i="3"/>
  <c r="BS17" i="3"/>
  <c r="BU83" i="3"/>
  <c r="BS93" i="3"/>
  <c r="BU176" i="21" l="1"/>
  <c r="BU123" i="22" s="1"/>
  <c r="BU56" i="23"/>
  <c r="BS142" i="21"/>
  <c r="BT295" i="21" s="1"/>
  <c r="BT94" i="3"/>
  <c r="BT114" i="23" l="1"/>
  <c r="BT201" i="22"/>
  <c r="BS187" i="21"/>
  <c r="BT143" i="21"/>
  <c r="BT188" i="21" s="1"/>
  <c r="BU110" i="3"/>
  <c r="BU147" i="21"/>
  <c r="BU111" i="3"/>
  <c r="BU148" i="21"/>
  <c r="BU112" i="3"/>
  <c r="BU149" i="21"/>
  <c r="BU113" i="3"/>
  <c r="BU150" i="21"/>
  <c r="BU114" i="3"/>
  <c r="BU151" i="21"/>
  <c r="BU115" i="3"/>
  <c r="BU152" i="21"/>
  <c r="BU116" i="3"/>
  <c r="BU153" i="21"/>
  <c r="BU117" i="3"/>
  <c r="BU154" i="21"/>
  <c r="BU118" i="3"/>
  <c r="BU155" i="21"/>
  <c r="BU146" i="21" s="1"/>
  <c r="BU192" i="21"/>
  <c r="BU193" i="21"/>
  <c r="BU194" i="21"/>
  <c r="BU195" i="21"/>
  <c r="BU196" i="21"/>
  <c r="BU197" i="21"/>
  <c r="BU198" i="21"/>
  <c r="BU199" i="21"/>
  <c r="BT46" i="3"/>
  <c r="BQ40" i="3"/>
  <c r="BU48" i="3"/>
  <c r="BU61" i="23" l="1"/>
  <c r="BU103" i="22"/>
  <c r="BU200" i="21"/>
  <c r="BU191" i="21" s="1"/>
  <c r="BU128" i="22" s="1"/>
  <c r="BU123" i="21"/>
  <c r="BU90" i="22" s="1"/>
  <c r="BU14" i="3"/>
  <c r="BU126" i="3"/>
  <c r="BR59" i="3"/>
  <c r="BQ103" i="3"/>
  <c r="BP64" i="3"/>
  <c r="BT49" i="3"/>
  <c r="BU76" i="3"/>
  <c r="BP106" i="3"/>
  <c r="BU56" i="3"/>
  <c r="BS91" i="3"/>
  <c r="BU168" i="21" l="1"/>
  <c r="BU115" i="22" s="1"/>
  <c r="BS140" i="21"/>
  <c r="BS185" i="21" s="1"/>
  <c r="BS106" i="3"/>
  <c r="BQ23" i="3"/>
  <c r="BQ117" i="21"/>
  <c r="BQ162" i="21" s="1"/>
  <c r="BQ109" i="22" s="1"/>
  <c r="BP14" i="3"/>
  <c r="BT121" i="3"/>
  <c r="BQ48" i="23" l="1"/>
  <c r="BQ84" i="22"/>
  <c r="BQ291" i="21"/>
  <c r="BT205" i="21"/>
  <c r="BT65" i="23" s="1"/>
  <c r="BT143" i="3"/>
  <c r="BQ197" i="22" l="1"/>
  <c r="BQ110" i="23"/>
  <c r="BT204" i="21"/>
  <c r="BT241" i="21" s="1"/>
  <c r="BT132" i="22"/>
  <c r="BT242" i="21"/>
  <c r="BT150" i="22" s="1"/>
  <c r="BT83" i="23"/>
  <c r="BQ18" i="3"/>
  <c r="BQ106" i="3"/>
  <c r="BS39" i="3"/>
  <c r="BT98" i="3"/>
  <c r="BP33" i="3"/>
  <c r="BR87" i="3"/>
  <c r="BT243" i="21" l="1"/>
  <c r="BT82" i="23"/>
  <c r="BT84" i="23" s="1"/>
  <c r="BT149" i="22"/>
  <c r="BT151" i="22" s="1"/>
  <c r="BT131" i="22"/>
  <c r="BT133" i="22" s="1"/>
  <c r="BT64" i="23"/>
  <c r="BT66" i="23" s="1"/>
  <c r="BT206" i="21"/>
  <c r="BR136" i="21"/>
  <c r="BR88" i="3"/>
  <c r="BR137" i="21"/>
  <c r="BR89" i="3"/>
  <c r="BR138" i="21"/>
  <c r="BR90" i="3"/>
  <c r="BR139" i="21"/>
  <c r="BR91" i="3"/>
  <c r="BR140" i="21"/>
  <c r="BR93" i="3"/>
  <c r="BR142" i="21"/>
  <c r="BR94" i="3"/>
  <c r="BR143" i="21"/>
  <c r="BR95" i="3"/>
  <c r="BR144" i="21"/>
  <c r="BR135" i="21" s="1"/>
  <c r="BR181" i="21"/>
  <c r="BR182" i="21"/>
  <c r="BR183" i="21"/>
  <c r="BR184" i="21"/>
  <c r="BR185" i="21"/>
  <c r="BR187" i="21"/>
  <c r="BR188" i="21"/>
  <c r="BU73" i="3"/>
  <c r="BR60" i="23" l="1"/>
  <c r="BR102" i="22"/>
  <c r="BR189" i="21"/>
  <c r="BR180" i="21" s="1"/>
  <c r="BR127" i="22" s="1"/>
  <c r="BU133" i="21"/>
  <c r="BU100" i="22" s="1"/>
  <c r="BT130" i="3"/>
  <c r="BT14" i="3"/>
  <c r="BU57" i="3"/>
  <c r="BU132" i="3"/>
  <c r="BR36" i="3"/>
  <c r="BU24" i="3"/>
  <c r="BT135" i="3"/>
  <c r="BU178" i="21" l="1"/>
  <c r="BU125" i="22" s="1"/>
  <c r="BU58" i="23"/>
  <c r="BT210" i="21"/>
  <c r="BT247" i="21" s="1"/>
  <c r="BT155" i="22" s="1"/>
  <c r="BQ138" i="3"/>
  <c r="BT70" i="23" l="1"/>
  <c r="BT137" i="22"/>
  <c r="BQ213" i="21"/>
  <c r="BQ73" i="23" s="1"/>
  <c r="BR65" i="3"/>
  <c r="BQ140" i="22" l="1"/>
  <c r="BQ250" i="21"/>
  <c r="BQ158" i="22" s="1"/>
  <c r="BR128" i="21"/>
  <c r="BR66" i="3"/>
  <c r="BR129" i="21"/>
  <c r="BR68" i="3"/>
  <c r="BR130" i="21"/>
  <c r="BR70" i="3"/>
  <c r="BR131" i="21"/>
  <c r="BR72" i="3"/>
  <c r="BR132" i="21"/>
  <c r="BR73" i="3"/>
  <c r="BR133" i="21"/>
  <c r="BR127" i="21" s="1"/>
  <c r="BR53" i="23"/>
  <c r="BR95" i="22"/>
  <c r="BR173" i="21"/>
  <c r="BR120" i="22" s="1"/>
  <c r="BR174" i="21"/>
  <c r="BR175" i="21"/>
  <c r="BR176" i="21"/>
  <c r="BR177" i="21"/>
  <c r="BS129" i="3"/>
  <c r="BQ130" i="3"/>
  <c r="BU39" i="3"/>
  <c r="BS125" i="3"/>
  <c r="BU15" i="3"/>
  <c r="BQ132" i="3"/>
  <c r="BP49" i="3"/>
  <c r="BQ54" i="3"/>
  <c r="BS114" i="3"/>
  <c r="BR52" i="23" l="1"/>
  <c r="BR94" i="22"/>
  <c r="BR178" i="21"/>
  <c r="BR172" i="21" s="1"/>
  <c r="BR119" i="22" s="1"/>
  <c r="BS151" i="21"/>
  <c r="BS196" i="21" s="1"/>
  <c r="BR25" i="3"/>
  <c r="BR118" i="21"/>
  <c r="BR163" i="21" s="1"/>
  <c r="BR110" i="22" s="1"/>
  <c r="BR37" i="3"/>
  <c r="BP112" i="3"/>
  <c r="BR85" i="22" l="1"/>
  <c r="BQ293" i="21"/>
  <c r="BR49" i="23"/>
  <c r="BP149" i="21"/>
  <c r="BP194" i="21" s="1"/>
  <c r="BR136" i="3"/>
  <c r="BQ112" i="23" l="1"/>
  <c r="BQ199" i="22"/>
  <c r="BR211" i="21"/>
  <c r="BR138" i="22" s="1"/>
  <c r="BP23" i="3"/>
  <c r="BR248" i="21" l="1"/>
  <c r="BR156" i="22" s="1"/>
  <c r="BR71" i="23"/>
  <c r="BP117" i="21"/>
  <c r="BP162" i="21" s="1"/>
  <c r="BP109" i="22" s="1"/>
  <c r="BS38" i="3"/>
  <c r="BP60" i="3"/>
  <c r="BS60" i="3"/>
  <c r="BS27" i="3"/>
  <c r="BT83" i="3"/>
  <c r="BR51" i="3"/>
  <c r="BP84" i="22" l="1"/>
  <c r="BP48" i="23"/>
  <c r="BP291" i="21"/>
  <c r="BR125" i="21"/>
  <c r="BR170" i="21" s="1"/>
  <c r="BR117" i="22" s="1"/>
  <c r="BT23" i="3"/>
  <c r="BS297" i="21" l="1"/>
  <c r="BR92" i="22"/>
  <c r="BP110" i="23"/>
  <c r="BP197" i="22"/>
  <c r="BT117" i="21"/>
  <c r="BT48" i="23" s="1"/>
  <c r="BS121" i="3"/>
  <c r="BT162" i="21" l="1"/>
  <c r="BT109" i="22" s="1"/>
  <c r="BT291" i="21"/>
  <c r="BT84" i="22"/>
  <c r="BS116" i="23"/>
  <c r="BS203" i="22"/>
  <c r="BS205" i="21"/>
  <c r="BS242" i="21" s="1"/>
  <c r="BS150" i="22" s="1"/>
  <c r="BS143" i="3"/>
  <c r="BT110" i="23" l="1"/>
  <c r="BT197" i="22"/>
  <c r="BS204" i="21"/>
  <c r="BS64" i="23" s="1"/>
  <c r="BS66" i="23" s="1"/>
  <c r="BS83" i="23"/>
  <c r="BS65" i="23"/>
  <c r="BS132" i="22"/>
  <c r="BS80" i="3"/>
  <c r="BQ117" i="3"/>
  <c r="BS131" i="22" l="1"/>
  <c r="BS133" i="22" s="1"/>
  <c r="BS241" i="21"/>
  <c r="BS206" i="21"/>
  <c r="BQ154" i="21"/>
  <c r="BQ199" i="21" s="1"/>
  <c r="BT105" i="3"/>
  <c r="BP111" i="3"/>
  <c r="BS82" i="23" l="1"/>
  <c r="BS84" i="23" s="1"/>
  <c r="BS243" i="21"/>
  <c r="BS149" i="22"/>
  <c r="BS151" i="22" s="1"/>
  <c r="BP148" i="21"/>
  <c r="BP193" i="21" s="1"/>
  <c r="BQ68" i="3"/>
  <c r="BQ130" i="21"/>
  <c r="BQ97" i="22" s="1"/>
  <c r="BQ83" i="3"/>
  <c r="BR50" i="3"/>
  <c r="BQ55" i="23" l="1"/>
  <c r="BQ175" i="21"/>
  <c r="BQ122" i="22" s="1"/>
  <c r="BR292" i="21"/>
  <c r="BR124" i="21"/>
  <c r="BR91" i="22" s="1"/>
  <c r="BS14" i="3"/>
  <c r="BR55" i="3"/>
  <c r="BT36" i="3"/>
  <c r="BR169" i="21" l="1"/>
  <c r="BR116" i="22" s="1"/>
  <c r="BR111" i="23"/>
  <c r="BR198" i="22"/>
  <c r="BU140" i="22"/>
  <c r="BU158" i="22"/>
  <c r="BU73" i="23"/>
  <c r="BP186" i="21"/>
  <c r="BS133" i="3"/>
  <c r="BS208" i="21"/>
  <c r="BS134" i="3"/>
  <c r="BS209" i="21"/>
  <c r="BS135" i="3"/>
  <c r="BS210" i="21"/>
  <c r="BS136" i="3"/>
  <c r="BS211" i="21"/>
  <c r="BS137" i="3"/>
  <c r="BS212" i="21"/>
  <c r="BS138" i="3"/>
  <c r="BS213" i="21"/>
  <c r="BS139" i="3"/>
  <c r="BS214" i="21"/>
  <c r="BS140" i="3"/>
  <c r="BS215" i="21"/>
  <c r="BS141" i="3"/>
  <c r="BS216" i="21"/>
  <c r="BS207" i="21" s="1"/>
  <c r="BS218" i="21" s="1"/>
  <c r="BS222" i="21"/>
  <c r="BS223" i="21"/>
  <c r="BS220" i="21" s="1"/>
  <c r="BP155" i="3"/>
  <c r="BP159" i="3"/>
  <c r="BS225" i="21" l="1"/>
  <c r="BS234" i="21" s="1"/>
  <c r="BQ155" i="3"/>
  <c r="BQ159" i="3"/>
  <c r="BR155" i="3"/>
  <c r="BR159" i="3"/>
  <c r="BS155" i="3"/>
  <c r="BS159" i="3"/>
  <c r="BS161" i="3"/>
  <c r="BS236" i="21"/>
  <c r="BS237" i="21"/>
  <c r="BS238" i="21" s="1"/>
  <c r="BS235" i="21"/>
  <c r="BS226" i="21"/>
  <c r="BS219" i="21"/>
  <c r="BS145" i="22"/>
  <c r="BS146" i="22"/>
  <c r="BS78" i="23"/>
  <c r="BS79" i="23" s="1"/>
  <c r="BS303" i="21"/>
  <c r="BS122" i="23" s="1"/>
  <c r="BS260" i="21"/>
  <c r="BS168" i="22" s="1"/>
  <c r="BT287" i="21"/>
  <c r="BU21" i="3"/>
  <c r="BS209" i="22" l="1"/>
  <c r="BU115" i="21"/>
  <c r="BT289" i="21" s="1"/>
  <c r="BU22" i="3"/>
  <c r="BU116" i="21"/>
  <c r="BT290" i="21" s="1"/>
  <c r="BS68" i="3"/>
  <c r="BS130" i="21"/>
  <c r="BT292" i="21" s="1"/>
  <c r="BU25" i="3"/>
  <c r="BU118" i="21"/>
  <c r="BT293" i="21" s="1"/>
  <c r="BS48" i="3"/>
  <c r="BS123" i="21"/>
  <c r="BS92" i="3"/>
  <c r="BS141" i="21"/>
  <c r="BT294" i="21" s="1"/>
  <c r="BS51" i="3"/>
  <c r="BT296" i="21" l="1"/>
  <c r="BS125" i="21"/>
  <c r="BS95" i="3"/>
  <c r="BS144" i="21"/>
  <c r="BT297" i="21" s="1"/>
  <c r="BT288" i="21" s="1"/>
  <c r="BT299" i="21" s="1"/>
  <c r="BT302" i="21"/>
  <c r="BT223" i="21"/>
  <c r="BT303" i="21"/>
  <c r="BT155" i="3"/>
  <c r="BU155" i="3" s="1"/>
  <c r="BU157" i="3"/>
  <c r="BT300" i="21" l="1"/>
  <c r="BT312" i="21" s="1"/>
  <c r="BT118" i="23"/>
  <c r="BT205" i="22"/>
  <c r="BU108" i="21"/>
  <c r="BT314" i="21" s="1"/>
  <c r="BT315" i="21" s="1"/>
  <c r="BQ157" i="3"/>
  <c r="BQ108" i="21"/>
  <c r="BQ111" i="21" s="1"/>
  <c r="BQ283" i="21" s="1"/>
  <c r="BT317" i="21" s="1"/>
  <c r="BS21" i="3"/>
  <c r="BS115" i="21"/>
  <c r="BS160" i="21" s="1"/>
  <c r="BS22" i="3"/>
  <c r="BS116" i="21"/>
  <c r="BS161" i="21" s="1"/>
  <c r="BS23" i="3"/>
  <c r="BS117" i="21"/>
  <c r="BS162" i="21" s="1"/>
  <c r="BS25" i="3"/>
  <c r="BS118" i="21"/>
  <c r="BS163" i="21" s="1"/>
  <c r="BS284" i="21" s="1"/>
  <c r="BT318" i="21" s="1"/>
  <c r="BS170" i="21"/>
  <c r="BS175" i="21"/>
  <c r="BS189" i="21"/>
  <c r="BS259" i="21"/>
  <c r="BP143" i="3"/>
  <c r="BP204" i="21"/>
  <c r="BP241" i="21" s="1"/>
  <c r="BP255" i="21" s="1"/>
  <c r="BP161" i="3"/>
  <c r="BP222" i="21" l="1"/>
  <c r="BP259" i="21" s="1"/>
  <c r="BP223" i="21"/>
  <c r="BP260" i="21" s="1"/>
  <c r="BP236" i="21"/>
  <c r="BP273" i="21" s="1"/>
  <c r="BQ143" i="3"/>
  <c r="BP257" i="21" l="1"/>
  <c r="BP262" i="21" s="1"/>
  <c r="BP271" i="21" s="1"/>
  <c r="BP274" i="21" s="1"/>
  <c r="BP277" i="21" s="1"/>
  <c r="BQ204" i="21"/>
  <c r="BQ241" i="21" s="1"/>
  <c r="BQ133" i="3"/>
  <c r="BQ208" i="21"/>
  <c r="BQ245" i="21" s="1"/>
  <c r="BQ134" i="3"/>
  <c r="BQ209" i="21"/>
  <c r="BQ246" i="21" s="1"/>
  <c r="BQ135" i="3"/>
  <c r="BQ210" i="21"/>
  <c r="BQ247" i="21" s="1"/>
  <c r="BQ136" i="3"/>
  <c r="BQ211" i="21"/>
  <c r="BQ248" i="21" s="1"/>
  <c r="BQ139" i="3"/>
  <c r="BQ214" i="21"/>
  <c r="BQ251" i="21" s="1"/>
  <c r="BQ140" i="3"/>
  <c r="BQ215" i="21"/>
  <c r="BQ252" i="21" s="1"/>
  <c r="BQ244" i="21" s="1"/>
  <c r="BQ255" i="21" s="1"/>
  <c r="BQ222" i="21"/>
  <c r="BQ259" i="21" s="1"/>
  <c r="BQ223" i="21"/>
  <c r="BQ260" i="21" s="1"/>
  <c r="BQ161" i="3"/>
  <c r="BQ257" i="21" l="1"/>
  <c r="BQ262" i="21" s="1"/>
  <c r="BQ271" i="21" s="1"/>
  <c r="BQ236" i="21"/>
  <c r="BQ273" i="21" s="1"/>
  <c r="BR143" i="3"/>
  <c r="BQ274" i="21" l="1"/>
  <c r="BQ277" i="21" s="1"/>
  <c r="BR204" i="21"/>
  <c r="BR241" i="21" s="1"/>
  <c r="BR133" i="3"/>
  <c r="BR208" i="21"/>
  <c r="BR245" i="21" s="1"/>
  <c r="BR134" i="3"/>
  <c r="BR209" i="21"/>
  <c r="BR246" i="21" s="1"/>
  <c r="BR135" i="3"/>
  <c r="BR210" i="21"/>
  <c r="BR247" i="21" s="1"/>
  <c r="BR137" i="3"/>
  <c r="BR212" i="21"/>
  <c r="BR249" i="21" s="1"/>
  <c r="BR138" i="3"/>
  <c r="BR213" i="21"/>
  <c r="BR250" i="21" s="1"/>
  <c r="BR139" i="3"/>
  <c r="BR214" i="21"/>
  <c r="BR251" i="21" s="1"/>
  <c r="BR140" i="3"/>
  <c r="BR215" i="21"/>
  <c r="BR252" i="21" s="1"/>
  <c r="BR141" i="3"/>
  <c r="BR216" i="21"/>
  <c r="BR253" i="21" s="1"/>
  <c r="BR244" i="21" s="1"/>
  <c r="BR255" i="21" s="1"/>
  <c r="BR222" i="21"/>
  <c r="BR259" i="21" s="1"/>
  <c r="BR223" i="21"/>
  <c r="BR260" i="21" s="1"/>
  <c r="BR161" i="3"/>
  <c r="BR257" i="21" l="1"/>
  <c r="BR262" i="21" s="1"/>
  <c r="BR271" i="21" s="1"/>
  <c r="BR236" i="21"/>
  <c r="BR273" i="21" s="1"/>
  <c r="BS245" i="21"/>
  <c r="BS246" i="21"/>
  <c r="BS247" i="21"/>
  <c r="BS248" i="21"/>
  <c r="BS249" i="21"/>
  <c r="BS250" i="21"/>
  <c r="BS251" i="21"/>
  <c r="BS252" i="21"/>
  <c r="BS253" i="21"/>
  <c r="BS257" i="21"/>
  <c r="BS273" i="21"/>
  <c r="BP278" i="21"/>
  <c r="BQ278" i="21" s="1"/>
  <c r="BP21" i="3"/>
  <c r="BR274" i="21" l="1"/>
  <c r="BR277" i="21" s="1"/>
  <c r="BR278" i="21" s="1"/>
  <c r="BS244" i="21"/>
  <c r="BS255" i="21" s="1"/>
  <c r="BS262" i="21" s="1"/>
  <c r="BS271" i="21" s="1"/>
  <c r="BS274" i="21" s="1"/>
  <c r="BS277" i="21" s="1"/>
  <c r="BP115" i="21"/>
  <c r="BO289" i="21" s="1"/>
  <c r="BP22" i="3"/>
  <c r="BS278" i="21" l="1"/>
  <c r="BT319" i="21" s="1"/>
  <c r="BT316" i="21" s="1"/>
  <c r="BT321" i="21" s="1"/>
  <c r="BT140" i="23" s="1"/>
  <c r="BP116" i="21"/>
  <c r="BO290" i="21" s="1"/>
  <c r="BP25" i="3"/>
  <c r="BP118" i="21"/>
  <c r="BO293" i="21" s="1"/>
  <c r="BO288" i="21" s="1"/>
  <c r="BO299" i="21" s="1"/>
  <c r="BO312" i="21" s="1"/>
  <c r="BP157" i="3"/>
  <c r="BP108" i="21"/>
  <c r="BO314" i="21" s="1"/>
  <c r="BO315" i="21" s="1"/>
  <c r="BO321" i="21" s="1"/>
  <c r="BO140" i="23" s="1"/>
  <c r="BQ21" i="3"/>
  <c r="BQ115" i="21"/>
  <c r="BP289" i="21" s="1"/>
  <c r="BQ22" i="3"/>
  <c r="BQ116" i="21"/>
  <c r="BP290" i="21" s="1"/>
  <c r="BQ25" i="3"/>
  <c r="BQ118" i="21"/>
  <c r="BP293" i="21" s="1"/>
  <c r="BP288" i="21" s="1"/>
  <c r="BP299" i="21" s="1"/>
  <c r="BP312" i="21" s="1"/>
  <c r="BP321" i="21" s="1"/>
  <c r="BP140" i="23" s="1"/>
  <c r="BP303" i="21"/>
  <c r="BP300" i="21" s="1"/>
  <c r="BP314" i="21"/>
  <c r="BP315" i="21" s="1"/>
  <c r="BQ287" i="21"/>
  <c r="BR21" i="3"/>
  <c r="BR115" i="21"/>
  <c r="BQ289" i="21" s="1"/>
  <c r="BR22" i="3"/>
  <c r="BR116" i="21"/>
  <c r="BQ290" i="21" s="1"/>
  <c r="BP68" i="3"/>
  <c r="BP130" i="21"/>
  <c r="BQ292" i="21" s="1"/>
  <c r="BQ295" i="21"/>
  <c r="BP51" i="3"/>
  <c r="BP125" i="21"/>
  <c r="BP95" i="3"/>
  <c r="BP144" i="21"/>
  <c r="BQ297" i="21" s="1"/>
  <c r="BQ288" i="21" s="1"/>
  <c r="BQ299" i="21" s="1"/>
  <c r="BQ302" i="21"/>
  <c r="BQ303" i="21"/>
  <c r="BR157" i="3"/>
  <c r="BQ300" i="21" l="1"/>
  <c r="BQ312" i="21" s="1"/>
  <c r="BR108" i="21"/>
  <c r="BQ314" i="21" s="1"/>
  <c r="BQ315" i="21" s="1"/>
  <c r="BP160" i="21"/>
  <c r="BP161" i="21"/>
  <c r="BP163" i="21"/>
  <c r="BP170" i="21"/>
  <c r="BP175" i="21"/>
  <c r="BP189" i="21"/>
  <c r="BQ319" i="21"/>
  <c r="BR287" i="21"/>
  <c r="BR289" i="21"/>
  <c r="BR290" i="21"/>
  <c r="BR23" i="3"/>
  <c r="BP284" i="21" l="1"/>
  <c r="BQ318" i="21" s="1"/>
  <c r="BQ316" i="21" s="1"/>
  <c r="BQ321" i="21" s="1"/>
  <c r="BQ140" i="23" s="1"/>
  <c r="BR117" i="21"/>
  <c r="BR291" i="21" s="1"/>
  <c r="BR293" i="21"/>
  <c r="BQ48" i="3"/>
  <c r="BQ123" i="21"/>
  <c r="BQ92" i="3"/>
  <c r="BQ141" i="21"/>
  <c r="BR294" i="21" s="1"/>
  <c r="BQ93" i="3"/>
  <c r="BQ142" i="21"/>
  <c r="BR295" i="21" s="1"/>
  <c r="BQ51" i="3"/>
  <c r="BR296" i="21" l="1"/>
  <c r="BQ125" i="21"/>
  <c r="BQ95" i="3"/>
  <c r="BQ144" i="21"/>
  <c r="BR297" i="21" s="1"/>
  <c r="BR288" i="21" s="1"/>
  <c r="BR299" i="21" s="1"/>
  <c r="BR302" i="21"/>
  <c r="BR303" i="21"/>
  <c r="BS157" i="3"/>
  <c r="BR300" i="21" l="1"/>
  <c r="BR312" i="21" s="1"/>
  <c r="BS108" i="21"/>
  <c r="BR314" i="21" s="1"/>
  <c r="BR315" i="21" s="1"/>
  <c r="BQ160" i="21"/>
  <c r="BQ161" i="21"/>
  <c r="BQ163" i="21"/>
  <c r="BQ170" i="21"/>
  <c r="BQ189" i="21"/>
  <c r="BR319" i="21"/>
  <c r="BS287" i="21"/>
  <c r="BT21" i="3"/>
  <c r="BQ284" i="21" l="1"/>
  <c r="BR318" i="21" s="1"/>
  <c r="BR316" i="21" s="1"/>
  <c r="BR321" i="21" s="1"/>
  <c r="BR140" i="23" s="1"/>
  <c r="BT115" i="21"/>
  <c r="BS289" i="21" s="1"/>
  <c r="BT22" i="3"/>
  <c r="BT116" i="21"/>
  <c r="BS290" i="21" s="1"/>
  <c r="BS291" i="21"/>
  <c r="BS292" i="21"/>
  <c r="BT25" i="3"/>
  <c r="BT118" i="21"/>
  <c r="BS293" i="21" s="1"/>
  <c r="BR48" i="3"/>
  <c r="BR123" i="21"/>
  <c r="BS294" i="21" s="1"/>
  <c r="BS295" i="21"/>
  <c r="BS302" i="21"/>
  <c r="BS300" i="21" s="1"/>
  <c r="BT157" i="3"/>
  <c r="BS296" i="21" l="1"/>
  <c r="BS288" i="21" s="1"/>
  <c r="BS299" i="21" s="1"/>
  <c r="BS312" i="21" s="1"/>
  <c r="BT108" i="21"/>
  <c r="BS314" i="21" s="1"/>
  <c r="BS315" i="21" s="1"/>
  <c r="BP111" i="21"/>
  <c r="BP283" i="21" s="1"/>
  <c r="BS317" i="21" s="1"/>
  <c r="BR160" i="21"/>
  <c r="BR161" i="21"/>
  <c r="BR162" i="21"/>
  <c r="BS319" i="21"/>
  <c r="BT328" i="21"/>
  <c r="BT147" i="23" s="1"/>
  <c r="BP359" i="21"/>
  <c r="BP360" i="21" s="1"/>
  <c r="BQ359" i="21"/>
  <c r="BR359" i="21"/>
  <c r="BS359" i="21"/>
  <c r="BO332" i="21"/>
  <c r="BP332" i="21"/>
  <c r="BQ332" i="21"/>
  <c r="BR332" i="21"/>
  <c r="BT332" i="21"/>
  <c r="BU287" i="21"/>
  <c r="BU299" i="21" s="1"/>
  <c r="BT222" i="21"/>
  <c r="BU302" i="21" s="1"/>
  <c r="BU143" i="3"/>
  <c r="BR284" i="21" l="1"/>
  <c r="BS318" i="21" s="1"/>
  <c r="BS316" i="21" s="1"/>
  <c r="BS321" i="21" s="1"/>
  <c r="BQ360" i="21"/>
  <c r="BR360" i="21" s="1"/>
  <c r="BS360" i="21" s="1"/>
  <c r="BT363" i="21" s="1"/>
  <c r="BT344" i="21"/>
  <c r="BU204" i="21"/>
  <c r="BU223" i="21" s="1"/>
  <c r="BU303" i="21" s="1"/>
  <c r="BU300" i="21" s="1"/>
  <c r="BU312" i="21" s="1"/>
  <c r="BU305" i="21"/>
  <c r="BR111" i="21"/>
  <c r="BR283" i="21" s="1"/>
  <c r="BU317" i="21" s="1"/>
  <c r="BT160" i="21"/>
  <c r="BT161" i="21"/>
  <c r="BT163" i="21"/>
  <c r="BT170" i="21"/>
  <c r="BT175" i="21"/>
  <c r="BT189" i="21"/>
  <c r="BT259" i="21"/>
  <c r="BT260" i="21"/>
  <c r="BT133" i="3"/>
  <c r="BT284" i="21" l="1"/>
  <c r="BU318" i="21" s="1"/>
  <c r="BT364" i="21"/>
  <c r="BT250" i="22"/>
  <c r="BT163" i="23"/>
  <c r="BS140" i="23"/>
  <c r="BT141" i="23" s="1"/>
  <c r="BS332" i="21"/>
  <c r="BT208" i="21"/>
  <c r="BT245" i="21" s="1"/>
  <c r="BT134" i="3"/>
  <c r="BT209" i="21"/>
  <c r="BT246" i="21" s="1"/>
  <c r="BT136" i="3"/>
  <c r="BT211" i="21"/>
  <c r="BT248" i="21" s="1"/>
  <c r="BT137" i="3"/>
  <c r="BT212" i="21"/>
  <c r="BT249" i="21" s="1"/>
  <c r="BT140" i="3"/>
  <c r="BT215" i="21"/>
  <c r="BT252" i="21" s="1"/>
  <c r="BT141" i="3"/>
  <c r="BT216" i="21"/>
  <c r="BT253" i="21" s="1"/>
  <c r="BT244" i="21" s="1"/>
  <c r="BT255" i="21" s="1"/>
  <c r="BT262" i="21" s="1"/>
  <c r="BT271" i="21" s="1"/>
  <c r="BT257" i="21"/>
  <c r="BT159" i="3"/>
  <c r="BT161" i="3"/>
  <c r="BT236" i="21"/>
  <c r="BT273" i="21"/>
  <c r="BT274" i="21" s="1"/>
  <c r="BT277" i="21" s="1"/>
  <c r="BT278" i="21" s="1"/>
  <c r="BU319" i="21" s="1"/>
  <c r="BU316" i="21" s="1"/>
  <c r="BU321" i="21" s="1"/>
  <c r="BU332" i="21" s="1"/>
  <c r="W332" i="21"/>
  <c r="BU337" i="21"/>
  <c r="BU338" i="21" s="1"/>
  <c r="W338" i="21"/>
  <c r="W339" i="21"/>
  <c r="Z339" i="21" s="1"/>
  <c r="Z340" i="21" s="1"/>
  <c r="Z344" i="21" s="1"/>
  <c r="Z364" i="21" s="1"/>
  <c r="BO328" i="21"/>
  <c r="BO344" i="21" s="1"/>
  <c r="BO364" i="21" s="1"/>
  <c r="BP328" i="21"/>
  <c r="BP344" i="21" s="1"/>
  <c r="BP364" i="21" s="1"/>
  <c r="BQ328" i="21"/>
  <c r="BQ363" i="21"/>
  <c r="BR328" i="21"/>
  <c r="BR344" i="21" s="1"/>
  <c r="BR363" i="21"/>
  <c r="BS328" i="21"/>
  <c r="BS344" i="21" s="1"/>
  <c r="BS363" i="21"/>
  <c r="BT174" i="23"/>
  <c r="BT261" i="22"/>
  <c r="BT234" i="22"/>
  <c r="BO234" i="22"/>
  <c r="BR234" i="22"/>
  <c r="BT238" i="22"/>
  <c r="BO238" i="22"/>
  <c r="BP238" i="22"/>
  <c r="BQ238" i="22"/>
  <c r="BR238" i="22"/>
  <c r="BS238" i="22"/>
  <c r="BT151" i="23"/>
  <c r="BT227" i="22"/>
  <c r="BT218" i="22"/>
  <c r="BT131" i="23"/>
  <c r="BT106" i="23"/>
  <c r="BT193" i="22"/>
  <c r="BS167" i="22"/>
  <c r="BS88" i="23"/>
  <c r="BS165" i="22"/>
  <c r="BT121" i="23"/>
  <c r="BT208" i="22"/>
  <c r="BT206" i="22"/>
  <c r="BT119" i="23"/>
  <c r="BS361" i="21"/>
  <c r="BS362" i="21" s="1"/>
  <c r="BS272" i="21"/>
  <c r="BS263" i="21"/>
  <c r="BS256" i="21"/>
  <c r="BS86" i="23"/>
  <c r="BS87" i="23" s="1"/>
  <c r="BS96" i="23"/>
  <c r="BS183" i="22"/>
  <c r="BS95" i="23"/>
  <c r="BS182" i="22"/>
  <c r="BS92" i="23"/>
  <c r="BS93" i="23" s="1"/>
  <c r="BS179" i="22"/>
  <c r="BS180" i="22" s="1"/>
  <c r="BS89" i="23"/>
  <c r="BS90" i="23" s="1"/>
  <c r="BS170" i="22"/>
  <c r="BS171" i="22" s="1"/>
  <c r="BS163" i="22"/>
  <c r="BS164" i="22" s="1"/>
  <c r="BS190" i="22"/>
  <c r="BS103" i="23"/>
  <c r="BT137" i="23"/>
  <c r="BT224" i="22"/>
  <c r="BQ34" i="3"/>
  <c r="BP101" i="3"/>
  <c r="BQ114" i="3"/>
  <c r="BS234" i="22" l="1"/>
  <c r="BT239" i="22"/>
  <c r="BS364" i="21"/>
  <c r="BP234" i="22"/>
  <c r="BR364" i="21"/>
  <c r="Z367" i="21"/>
  <c r="Z372" i="21"/>
  <c r="Z369" i="21" s="1"/>
  <c r="BQ344" i="21"/>
  <c r="BQ364" i="21" s="1"/>
  <c r="BQ234" i="22"/>
  <c r="BQ151" i="21"/>
  <c r="BQ196" i="21" s="1"/>
  <c r="BP56" i="3"/>
  <c r="BT235" i="22" l="1"/>
  <c r="Z370" i="21"/>
  <c r="Z371" i="21" s="1"/>
  <c r="Z380" i="21"/>
  <c r="BQ109" i="23"/>
  <c r="BQ196" i="22"/>
  <c r="BR108" i="22"/>
  <c r="BR47" i="23"/>
  <c r="BR83" i="22"/>
  <c r="BS128" i="3"/>
  <c r="BU92" i="3"/>
  <c r="Z381" i="21" l="1"/>
  <c r="Z274" i="22"/>
  <c r="Z187" i="23"/>
  <c r="Z374" i="21"/>
  <c r="Z375" i="21" s="1"/>
  <c r="Z373" i="21"/>
  <c r="BU141" i="21"/>
  <c r="BU186" i="21" s="1"/>
  <c r="BU83" i="22"/>
  <c r="BT109" i="23"/>
  <c r="BT196" i="22"/>
  <c r="BU47" i="23"/>
  <c r="BU161" i="21"/>
  <c r="BU108" i="22" s="1"/>
  <c r="BT90" i="3"/>
  <c r="AA367" i="21" l="1"/>
  <c r="AA372" i="21"/>
  <c r="AA369" i="21" s="1"/>
  <c r="Z376" i="21"/>
  <c r="AA379" i="21" s="1"/>
  <c r="BT139" i="21"/>
  <c r="BT184" i="21" s="1"/>
  <c r="BU10" i="3"/>
  <c r="BT65" i="3"/>
  <c r="AA380" i="21" l="1"/>
  <c r="AA370" i="21"/>
  <c r="AA371" i="21" s="1"/>
  <c r="BT128" i="21"/>
  <c r="BT53" i="23" s="1"/>
  <c r="BT66" i="3"/>
  <c r="AA374" i="21" l="1"/>
  <c r="AA375" i="21" s="1"/>
  <c r="AA373" i="21"/>
  <c r="AA274" i="22"/>
  <c r="AA187" i="23"/>
  <c r="AA381" i="21"/>
  <c r="BT129" i="21"/>
  <c r="BT70" i="3"/>
  <c r="AB372" i="21" l="1"/>
  <c r="AB369" i="21" s="1"/>
  <c r="AB367" i="21"/>
  <c r="AA376" i="21"/>
  <c r="AB379" i="21" s="1"/>
  <c r="BT131" i="21"/>
  <c r="BT72" i="3"/>
  <c r="AB380" i="21" l="1"/>
  <c r="AB370" i="21"/>
  <c r="AB371" i="21" s="1"/>
  <c r="BT132" i="21"/>
  <c r="BT73" i="3"/>
  <c r="AB374" i="21" l="1"/>
  <c r="AB375" i="21" s="1"/>
  <c r="AB373" i="21"/>
  <c r="AB187" i="23"/>
  <c r="AB274" i="22"/>
  <c r="AB381" i="21"/>
  <c r="BT133" i="21"/>
  <c r="BT127" i="21" s="1"/>
  <c r="BT95" i="22"/>
  <c r="BT173" i="21"/>
  <c r="BT174" i="21"/>
  <c r="BT176" i="21"/>
  <c r="BT177" i="21"/>
  <c r="BT112" i="3"/>
  <c r="BT52" i="23" l="1"/>
  <c r="BT94" i="22"/>
  <c r="BT120" i="22"/>
  <c r="AC367" i="21"/>
  <c r="AC372" i="21"/>
  <c r="AC369" i="21" s="1"/>
  <c r="BT178" i="21"/>
  <c r="BT172" i="21" s="1"/>
  <c r="BT119" i="22" s="1"/>
  <c r="AB376" i="21"/>
  <c r="AC379" i="21" s="1"/>
  <c r="BT149" i="21"/>
  <c r="BT194" i="21" s="1"/>
  <c r="BR128" i="3"/>
  <c r="BQ28" i="3"/>
  <c r="BS16" i="3"/>
  <c r="BP45" i="3"/>
  <c r="AC380" i="21" l="1"/>
  <c r="AC370" i="21"/>
  <c r="AC371" i="21" s="1"/>
  <c r="BS73" i="23"/>
  <c r="BS140" i="22"/>
  <c r="BS158" i="22"/>
  <c r="BU45" i="3"/>
  <c r="AC187" i="23" l="1"/>
  <c r="AC274" i="22"/>
  <c r="AC381" i="21"/>
  <c r="AC374" i="21"/>
  <c r="AC375" i="21" s="1"/>
  <c r="AC373" i="21"/>
  <c r="BR109" i="22"/>
  <c r="BR84" i="22"/>
  <c r="BR110" i="23"/>
  <c r="BR197" i="22"/>
  <c r="BR48" i="23"/>
  <c r="BT127" i="3"/>
  <c r="AC376" i="21" l="1"/>
  <c r="AD379" i="21" s="1"/>
  <c r="AD372" i="21"/>
  <c r="AD369" i="21" s="1"/>
  <c r="AD367" i="21"/>
  <c r="BP71" i="23"/>
  <c r="BP138" i="22"/>
  <c r="BP156" i="22"/>
  <c r="BQ124" i="3"/>
  <c r="BU13" i="3"/>
  <c r="BQ15" i="3"/>
  <c r="AD380" i="21" l="1"/>
  <c r="AD370" i="21"/>
  <c r="AD371" i="21" s="1"/>
  <c r="BP46" i="23"/>
  <c r="BO108" i="23"/>
  <c r="BO195" i="22"/>
  <c r="BP82" i="22"/>
  <c r="BP159" i="21"/>
  <c r="BP106" i="22" s="1"/>
  <c r="BP107" i="22"/>
  <c r="BR140" i="22"/>
  <c r="BR158" i="22"/>
  <c r="BR73" i="23"/>
  <c r="BU34" i="3"/>
  <c r="BP10" i="3"/>
  <c r="BU71" i="3"/>
  <c r="AD374" i="21" l="1"/>
  <c r="AD375" i="21" s="1"/>
  <c r="AD373" i="21"/>
  <c r="AD187" i="23"/>
  <c r="AD274" i="22"/>
  <c r="AD381" i="21"/>
  <c r="BR100" i="22"/>
  <c r="BR125" i="22"/>
  <c r="BR58" i="23"/>
  <c r="BR123" i="3"/>
  <c r="BQ125" i="3"/>
  <c r="BQ50" i="3"/>
  <c r="AE367" i="21" l="1"/>
  <c r="AE372" i="21"/>
  <c r="AE369" i="21" s="1"/>
  <c r="AD376" i="21"/>
  <c r="AE379" i="21" s="1"/>
  <c r="BQ124" i="21"/>
  <c r="BQ169" i="21" s="1"/>
  <c r="BQ116" i="22" s="1"/>
  <c r="BQ186" i="21"/>
  <c r="BQ59" i="3"/>
  <c r="BU28" i="3"/>
  <c r="BP117" i="3"/>
  <c r="BQ91" i="22" l="1"/>
  <c r="AE380" i="21"/>
  <c r="AE370" i="21"/>
  <c r="AE371" i="21" s="1"/>
  <c r="BP154" i="21"/>
  <c r="BP199" i="21" s="1"/>
  <c r="BR61" i="3"/>
  <c r="BP38" i="3"/>
  <c r="BU93" i="3"/>
  <c r="AE374" i="21" l="1"/>
  <c r="AE375" i="21" s="1"/>
  <c r="AE376" i="21" s="1"/>
  <c r="AF379" i="21" s="1"/>
  <c r="AE373" i="21"/>
  <c r="AE187" i="23"/>
  <c r="AE274" i="22"/>
  <c r="AE381" i="21"/>
  <c r="BU142" i="21"/>
  <c r="BU187" i="21" s="1"/>
  <c r="BU201" i="22"/>
  <c r="BU114" i="23"/>
  <c r="BT187" i="21"/>
  <c r="BR115" i="3"/>
  <c r="AF372" i="21" l="1"/>
  <c r="AF369" i="21" s="1"/>
  <c r="AF367" i="21"/>
  <c r="BR152" i="21"/>
  <c r="BR197" i="21" s="1"/>
  <c r="BU65" i="3"/>
  <c r="AF380" i="21" l="1"/>
  <c r="AF370" i="21"/>
  <c r="AF371" i="21" s="1"/>
  <c r="BU128" i="21"/>
  <c r="BU53" i="23" s="1"/>
  <c r="BU66" i="3"/>
  <c r="AF374" i="21" l="1"/>
  <c r="AF375" i="21" s="1"/>
  <c r="AF376" i="21" s="1"/>
  <c r="AG379" i="21" s="1"/>
  <c r="AF373" i="21"/>
  <c r="AF187" i="23"/>
  <c r="AF274" i="22"/>
  <c r="AF381" i="21"/>
  <c r="BU129" i="21"/>
  <c r="BU68" i="3"/>
  <c r="AG367" i="21" l="1"/>
  <c r="AG372" i="21"/>
  <c r="AG369" i="21" s="1"/>
  <c r="BU130" i="21"/>
  <c r="BU72" i="3"/>
  <c r="AG380" i="21" l="1"/>
  <c r="AG370" i="21"/>
  <c r="AG371" i="21" s="1"/>
  <c r="BU132" i="21"/>
  <c r="BU177" i="21" s="1"/>
  <c r="BU95" i="22"/>
  <c r="BU173" i="21"/>
  <c r="BU174" i="21"/>
  <c r="BU175" i="21"/>
  <c r="BU129" i="3"/>
  <c r="BR77" i="3"/>
  <c r="BU172" i="21" l="1"/>
  <c r="BU119" i="22" s="1"/>
  <c r="BU120" i="22"/>
  <c r="AG374" i="21"/>
  <c r="AG375" i="21" s="1"/>
  <c r="AG376" i="21" s="1"/>
  <c r="AH379" i="21" s="1"/>
  <c r="AG373" i="21"/>
  <c r="BU127" i="21"/>
  <c r="AG187" i="23"/>
  <c r="AG274" i="22"/>
  <c r="AG381" i="21"/>
  <c r="BT136" i="22"/>
  <c r="BT69" i="23"/>
  <c r="BT154" i="22"/>
  <c r="BP109" i="3"/>
  <c r="AH372" i="21" l="1"/>
  <c r="AH369" i="21" s="1"/>
  <c r="AH367" i="21"/>
  <c r="BU94" i="22"/>
  <c r="BU52" i="23"/>
  <c r="BR113" i="23"/>
  <c r="BR200" i="22"/>
  <c r="BR115" i="23"/>
  <c r="BR202" i="22"/>
  <c r="BQ168" i="21"/>
  <c r="BQ115" i="22" s="1"/>
  <c r="BQ90" i="22"/>
  <c r="BT81" i="3"/>
  <c r="BR100" i="3"/>
  <c r="BS36" i="3"/>
  <c r="BS35" i="3"/>
  <c r="BU84" i="3"/>
  <c r="BP80" i="3"/>
  <c r="AH380" i="21" l="1"/>
  <c r="AH370" i="21"/>
  <c r="AH371" i="21" s="1"/>
  <c r="BS139" i="22"/>
  <c r="BS157" i="22"/>
  <c r="BS72" i="23"/>
  <c r="BS82" i="3"/>
  <c r="BR35" i="3"/>
  <c r="BT88" i="3"/>
  <c r="AH374" i="21" l="1"/>
  <c r="AH375" i="21" s="1"/>
  <c r="AH376" i="21" s="1"/>
  <c r="AI379" i="21" s="1"/>
  <c r="AH373" i="21"/>
  <c r="AH274" i="22"/>
  <c r="AH187" i="23"/>
  <c r="AH381" i="21"/>
  <c r="BT137" i="21"/>
  <c r="BT182" i="21" s="1"/>
  <c r="BQ26" i="3"/>
  <c r="BT45" i="3"/>
  <c r="BS105" i="3"/>
  <c r="AI367" i="21" l="1"/>
  <c r="AI372" i="21"/>
  <c r="AI369" i="21" s="1"/>
  <c r="BR137" i="22"/>
  <c r="BR155" i="22"/>
  <c r="BR70" i="23"/>
  <c r="BS33" i="3"/>
  <c r="BP132" i="3"/>
  <c r="BR10" i="3"/>
  <c r="BT129" i="3"/>
  <c r="BS28" i="3"/>
  <c r="AI380" i="21" l="1"/>
  <c r="AI370" i="21"/>
  <c r="AI371" i="21" s="1"/>
  <c r="BU139" i="22"/>
  <c r="BU157" i="22"/>
  <c r="BU72" i="23"/>
  <c r="BU106" i="3"/>
  <c r="AI374" i="21" l="1"/>
  <c r="AI375" i="21" s="1"/>
  <c r="AI376" i="21" s="1"/>
  <c r="AJ379" i="21" s="1"/>
  <c r="AI373" i="21"/>
  <c r="AI274" i="22"/>
  <c r="AI187" i="23"/>
  <c r="AI381" i="21"/>
  <c r="BT96" i="22"/>
  <c r="BT121" i="22"/>
  <c r="BT54" i="23"/>
  <c r="BT24" i="3"/>
  <c r="AJ372" i="21" l="1"/>
  <c r="AJ369" i="21" s="1"/>
  <c r="AJ367" i="21"/>
  <c r="BU142" i="22"/>
  <c r="BU160" i="22"/>
  <c r="BU75" i="23"/>
  <c r="BR112" i="3"/>
  <c r="AJ380" i="21" l="1"/>
  <c r="AJ370" i="21"/>
  <c r="AJ371" i="21" s="1"/>
  <c r="BR149" i="21"/>
  <c r="BR194" i="21" s="1"/>
  <c r="BP142" i="22"/>
  <c r="BP160" i="22"/>
  <c r="BP75" i="23"/>
  <c r="BS110" i="22"/>
  <c r="BS49" i="23"/>
  <c r="BR199" i="22"/>
  <c r="BR112" i="23"/>
  <c r="BS85" i="22"/>
  <c r="BR124" i="3"/>
  <c r="BS118" i="3"/>
  <c r="AJ374" i="21" l="1"/>
  <c r="AJ375" i="21" s="1"/>
  <c r="AJ376" i="21" s="1"/>
  <c r="AK379" i="21" s="1"/>
  <c r="AJ373" i="21"/>
  <c r="AJ187" i="23"/>
  <c r="AJ274" i="22"/>
  <c r="AJ381" i="21"/>
  <c r="BS155" i="21"/>
  <c r="BS200" i="21" s="1"/>
  <c r="BU37" i="3"/>
  <c r="BT78" i="3"/>
  <c r="BS43" i="3"/>
  <c r="AK367" i="21" l="1"/>
  <c r="AK372" i="21"/>
  <c r="AK369" i="21" s="1"/>
  <c r="BS121" i="21"/>
  <c r="BS88" i="22" s="1"/>
  <c r="BS50" i="3"/>
  <c r="AK380" i="21" l="1"/>
  <c r="AK370" i="21"/>
  <c r="AK371" i="21" s="1"/>
  <c r="BS124" i="21"/>
  <c r="BS169" i="21" s="1"/>
  <c r="BS166" i="21"/>
  <c r="BS168" i="21"/>
  <c r="BQ113" i="3"/>
  <c r="BS165" i="21" l="1"/>
  <c r="BS112" i="22" s="1"/>
  <c r="BS113" i="22"/>
  <c r="BS120" i="21"/>
  <c r="AK374" i="21"/>
  <c r="AK375" i="21" s="1"/>
  <c r="AK376" i="21" s="1"/>
  <c r="AL379" i="21" s="1"/>
  <c r="AK373" i="21"/>
  <c r="AK274" i="22"/>
  <c r="AK187" i="23"/>
  <c r="AK381" i="21"/>
  <c r="BQ150" i="21"/>
  <c r="BQ195" i="21" s="1"/>
  <c r="BQ80" i="3"/>
  <c r="AL372" i="21" l="1"/>
  <c r="AL369" i="21" s="1"/>
  <c r="AL367" i="21"/>
  <c r="BS51" i="23"/>
  <c r="BS87" i="22"/>
  <c r="BQ82" i="22"/>
  <c r="BQ107" i="22"/>
  <c r="BQ159" i="21"/>
  <c r="BQ106" i="22" s="1"/>
  <c r="BP195" i="22"/>
  <c r="BP107" i="23"/>
  <c r="BP194" i="22"/>
  <c r="BP108" i="23"/>
  <c r="BQ46" i="23"/>
  <c r="BS126" i="3"/>
  <c r="BR14" i="3"/>
  <c r="BP13" i="3"/>
  <c r="AL380" i="21" l="1"/>
  <c r="AL370" i="21"/>
  <c r="AL371" i="21" s="1"/>
  <c r="BR72" i="23"/>
  <c r="BR139" i="22"/>
  <c r="BR157" i="22"/>
  <c r="BQ14" i="3"/>
  <c r="BS99" i="3"/>
  <c r="BQ38" i="3"/>
  <c r="BS56" i="3"/>
  <c r="BP91" i="3"/>
  <c r="AL374" i="21" l="1"/>
  <c r="AL375" i="21" s="1"/>
  <c r="AL376" i="21" s="1"/>
  <c r="AM379" i="21" s="1"/>
  <c r="AL373" i="21"/>
  <c r="AL187" i="23"/>
  <c r="AL274" i="22"/>
  <c r="AL381" i="21"/>
  <c r="BP140" i="21"/>
  <c r="BP185" i="21" s="1"/>
  <c r="BT13" i="3"/>
  <c r="BS73" i="3"/>
  <c r="AM367" i="21" l="1"/>
  <c r="AM372" i="21"/>
  <c r="AM369" i="21" s="1"/>
  <c r="BS133" i="21"/>
  <c r="BS100" i="22" s="1"/>
  <c r="BT55" i="3"/>
  <c r="BQ129" i="3"/>
  <c r="BT109" i="3"/>
  <c r="BR43" i="3"/>
  <c r="BS58" i="23" l="1"/>
  <c r="BS178" i="21"/>
  <c r="BS125" i="22" s="1"/>
  <c r="AM380" i="21"/>
  <c r="AM370" i="21"/>
  <c r="AM371" i="21" s="1"/>
  <c r="BR121" i="21"/>
  <c r="BR88" i="22" s="1"/>
  <c r="BR44" i="3"/>
  <c r="BR166" i="21" l="1"/>
  <c r="BR113" i="22" s="1"/>
  <c r="AM374" i="21"/>
  <c r="AM375" i="21" s="1"/>
  <c r="AM376" i="21" s="1"/>
  <c r="AN379" i="21" s="1"/>
  <c r="AM373" i="21"/>
  <c r="AM274" i="22"/>
  <c r="AM187" i="23"/>
  <c r="AM381" i="21"/>
  <c r="BR122" i="21"/>
  <c r="BR167" i="21" s="1"/>
  <c r="BR165" i="21" s="1"/>
  <c r="BR112" i="22" s="1"/>
  <c r="BR168" i="21"/>
  <c r="BQ65" i="3"/>
  <c r="AN372" i="21" l="1"/>
  <c r="AN369" i="21" s="1"/>
  <c r="AN367" i="21"/>
  <c r="BR120" i="21"/>
  <c r="BQ128" i="21"/>
  <c r="BQ66" i="3"/>
  <c r="BR87" i="22" l="1"/>
  <c r="BR51" i="23"/>
  <c r="AN380" i="21"/>
  <c r="AN370" i="21"/>
  <c r="AN371" i="21" s="1"/>
  <c r="BQ129" i="21"/>
  <c r="BQ70" i="3"/>
  <c r="AN374" i="21" l="1"/>
  <c r="AN375" i="21" s="1"/>
  <c r="AN376" i="21" s="1"/>
  <c r="AO379" i="21" s="1"/>
  <c r="AN373" i="21"/>
  <c r="AN187" i="23"/>
  <c r="AN274" i="22"/>
  <c r="AN381" i="21"/>
  <c r="BQ131" i="21"/>
  <c r="BQ72" i="3"/>
  <c r="AO367" i="21" l="1"/>
  <c r="AO372" i="21"/>
  <c r="AO369" i="21" s="1"/>
  <c r="BQ132" i="21"/>
  <c r="BQ73" i="3"/>
  <c r="AO380" i="21" l="1"/>
  <c r="AO370" i="21"/>
  <c r="AO371" i="21" s="1"/>
  <c r="BQ133" i="21"/>
  <c r="BQ178" i="21" s="1"/>
  <c r="BQ95" i="22"/>
  <c r="BQ173" i="21"/>
  <c r="BQ120" i="22" s="1"/>
  <c r="BQ174" i="21"/>
  <c r="BQ176" i="21"/>
  <c r="BQ177" i="21"/>
  <c r="BQ53" i="23"/>
  <c r="BR81" i="3"/>
  <c r="BT71" i="3"/>
  <c r="BS94" i="3"/>
  <c r="BQ127" i="21" l="1"/>
  <c r="AO374" i="21"/>
  <c r="AO375" i="21" s="1"/>
  <c r="AO376" i="21" s="1"/>
  <c r="AP379" i="21" s="1"/>
  <c r="AO373" i="21"/>
  <c r="BQ172" i="21"/>
  <c r="BQ119" i="22" s="1"/>
  <c r="AO187" i="23"/>
  <c r="AO274" i="22"/>
  <c r="AO381" i="21"/>
  <c r="BS143" i="21"/>
  <c r="BS188" i="21" s="1"/>
  <c r="BT47" i="23"/>
  <c r="BT108" i="22"/>
  <c r="BS109" i="23"/>
  <c r="BS196" i="22"/>
  <c r="BT83" i="22"/>
  <c r="BR64" i="3"/>
  <c r="AP372" i="21" l="1"/>
  <c r="AP369" i="21" s="1"/>
  <c r="AP367" i="21"/>
  <c r="BQ94" i="22"/>
  <c r="BQ52" i="23"/>
  <c r="BQ98" i="22"/>
  <c r="BQ123" i="22"/>
  <c r="BQ56" i="23"/>
  <c r="BU46" i="23"/>
  <c r="BU82" i="22"/>
  <c r="BT107" i="23"/>
  <c r="BT194" i="22"/>
  <c r="BT108" i="23"/>
  <c r="BT195" i="22"/>
  <c r="BU160" i="21"/>
  <c r="BU163" i="21"/>
  <c r="BS84" i="3"/>
  <c r="BU159" i="21" l="1"/>
  <c r="BU106" i="22" s="1"/>
  <c r="BU107" i="22"/>
  <c r="AP380" i="21"/>
  <c r="AP370" i="21"/>
  <c r="AP371" i="21" s="1"/>
  <c r="BS74" i="23"/>
  <c r="BS141" i="22"/>
  <c r="BS159" i="22"/>
  <c r="BS132" i="3"/>
  <c r="BQ11" i="3"/>
  <c r="BP57" i="3"/>
  <c r="BS26" i="3"/>
  <c r="AP187" i="23" l="1"/>
  <c r="AP274" i="22"/>
  <c r="AP381" i="21"/>
  <c r="AP374" i="21"/>
  <c r="AP375" i="21" s="1"/>
  <c r="AP376" i="21" s="1"/>
  <c r="AQ379" i="21" s="1"/>
  <c r="AP373" i="21"/>
  <c r="BR89" i="22"/>
  <c r="BR114" i="22"/>
  <c r="BS24" i="3"/>
  <c r="BP34" i="3"/>
  <c r="AQ367" i="21" l="1"/>
  <c r="AQ372" i="21"/>
  <c r="AQ369" i="21" s="1"/>
  <c r="BP187" i="21"/>
  <c r="BQ114" i="23"/>
  <c r="BQ201" i="22"/>
  <c r="BP124" i="3"/>
  <c r="BR56" i="3"/>
  <c r="BP67" i="3"/>
  <c r="BR109" i="3"/>
  <c r="BP128" i="3"/>
  <c r="BU18" i="3"/>
  <c r="BS124" i="3"/>
  <c r="AQ380" i="21" l="1"/>
  <c r="AQ370" i="21"/>
  <c r="AQ371" i="21" s="1"/>
  <c r="BU143" i="22"/>
  <c r="BU161" i="22"/>
  <c r="BU76" i="23"/>
  <c r="BP61" i="3"/>
  <c r="BP18" i="3"/>
  <c r="BU54" i="3"/>
  <c r="AQ374" i="21" l="1"/>
  <c r="AQ375" i="21" s="1"/>
  <c r="AQ376" i="21" s="1"/>
  <c r="AR379" i="21" s="1"/>
  <c r="AQ373" i="21"/>
  <c r="AQ274" i="22"/>
  <c r="AQ187" i="23"/>
  <c r="AQ381" i="21"/>
  <c r="BQ75" i="23"/>
  <c r="BQ142" i="22"/>
  <c r="BQ160" i="22"/>
  <c r="BR98" i="22"/>
  <c r="BR123" i="22"/>
  <c r="BR56" i="23"/>
  <c r="BP65" i="3"/>
  <c r="AR372" i="21" l="1"/>
  <c r="AR369" i="21" s="1"/>
  <c r="AR367" i="21"/>
  <c r="BP128" i="21"/>
  <c r="BP53" i="23" s="1"/>
  <c r="BP66" i="3"/>
  <c r="AR380" i="21" l="1"/>
  <c r="AR370" i="21"/>
  <c r="AR371" i="21" s="1"/>
  <c r="BP129" i="21"/>
  <c r="BP70" i="3"/>
  <c r="AR374" i="21" l="1"/>
  <c r="AR375" i="21" s="1"/>
  <c r="AR376" i="21" s="1"/>
  <c r="AS379" i="21" s="1"/>
  <c r="AR373" i="21"/>
  <c r="AR187" i="23"/>
  <c r="AR274" i="22"/>
  <c r="AR381" i="21"/>
  <c r="BP131" i="21"/>
  <c r="BP72" i="3"/>
  <c r="AS367" i="21" l="1"/>
  <c r="AS372" i="21"/>
  <c r="AS369" i="21" s="1"/>
  <c r="BP132" i="21"/>
  <c r="BP73" i="3"/>
  <c r="AS380" i="21" l="1"/>
  <c r="AS370" i="21"/>
  <c r="AS371" i="21" s="1"/>
  <c r="BP133" i="21"/>
  <c r="BP127" i="21" s="1"/>
  <c r="BP95" i="22"/>
  <c r="BP173" i="21"/>
  <c r="BP174" i="21"/>
  <c r="BP176" i="21"/>
  <c r="BP177" i="21"/>
  <c r="BR86" i="3"/>
  <c r="BR16" i="3"/>
  <c r="BU27" i="3"/>
  <c r="BT102" i="3"/>
  <c r="BR110" i="3"/>
  <c r="BP52" i="23" l="1"/>
  <c r="BP94" i="22"/>
  <c r="BP120" i="22"/>
  <c r="BP178" i="21"/>
  <c r="BP172" i="21" s="1"/>
  <c r="BP119" i="22" s="1"/>
  <c r="AS374" i="21"/>
  <c r="AS375" i="21" s="1"/>
  <c r="AS376" i="21" s="1"/>
  <c r="AT379" i="21" s="1"/>
  <c r="AS373" i="21"/>
  <c r="AS187" i="23"/>
  <c r="AS274" i="22"/>
  <c r="AS381" i="21"/>
  <c r="BR147" i="21"/>
  <c r="BR192" i="21" s="1"/>
  <c r="BR111" i="3"/>
  <c r="AT372" i="21" l="1"/>
  <c r="AT369" i="21" s="1"/>
  <c r="AT367" i="21"/>
  <c r="BR148" i="21"/>
  <c r="BR193" i="21" s="1"/>
  <c r="BR113" i="3"/>
  <c r="AT380" i="21" l="1"/>
  <c r="AT370" i="21"/>
  <c r="AT371" i="21" s="1"/>
  <c r="BR150" i="21"/>
  <c r="BR195" i="21" s="1"/>
  <c r="BR114" i="3"/>
  <c r="AT374" i="21" l="1"/>
  <c r="AT375" i="21" s="1"/>
  <c r="AT376" i="21" s="1"/>
  <c r="AU379" i="21" s="1"/>
  <c r="AT373" i="21"/>
  <c r="AT187" i="23"/>
  <c r="AT274" i="22"/>
  <c r="AT381" i="21"/>
  <c r="BR151" i="21"/>
  <c r="BR196" i="21" s="1"/>
  <c r="BR116" i="3"/>
  <c r="AU367" i="21" l="1"/>
  <c r="AU372" i="21"/>
  <c r="AU369" i="21" s="1"/>
  <c r="BR153" i="21"/>
  <c r="BR198" i="21" s="1"/>
  <c r="BR117" i="3"/>
  <c r="AU380" i="21" l="1"/>
  <c r="AU370" i="21"/>
  <c r="AU371" i="21" s="1"/>
  <c r="AU374" i="21" s="1"/>
  <c r="AU375" i="21" s="1"/>
  <c r="AU376" i="21" s="1"/>
  <c r="AV379" i="21" s="1"/>
  <c r="BR154" i="21"/>
  <c r="BR199" i="21" s="1"/>
  <c r="BR118" i="3"/>
  <c r="AU187" i="23" l="1"/>
  <c r="AU274" i="22"/>
  <c r="AU381" i="21"/>
  <c r="BR155" i="21"/>
  <c r="BR200" i="21" s="1"/>
  <c r="BR191" i="21" s="1"/>
  <c r="BR128" i="22" s="1"/>
  <c r="BT138" i="22"/>
  <c r="BT71" i="23"/>
  <c r="BT156" i="22"/>
  <c r="BS92" i="22"/>
  <c r="BS117" i="22"/>
  <c r="BT116" i="23"/>
  <c r="BT203" i="22"/>
  <c r="BP109" i="23"/>
  <c r="BP196" i="22"/>
  <c r="BQ108" i="22"/>
  <c r="BQ47" i="23"/>
  <c r="BQ83" i="22"/>
  <c r="BS100" i="3"/>
  <c r="BU12" i="3"/>
  <c r="BR67" i="3"/>
  <c r="BR38" i="3"/>
  <c r="BT37" i="3"/>
  <c r="BR82" i="3"/>
  <c r="BU20" i="3"/>
  <c r="BR146" i="21" l="1"/>
  <c r="AV367" i="21"/>
  <c r="AV372" i="21"/>
  <c r="AV369" i="21" s="1"/>
  <c r="BU114" i="21"/>
  <c r="BU81" i="22" s="1"/>
  <c r="BT18" i="3"/>
  <c r="BU45" i="23" l="1"/>
  <c r="AV380" i="21"/>
  <c r="AV370" i="21"/>
  <c r="AV371" i="21" s="1"/>
  <c r="AV374" i="21" s="1"/>
  <c r="AV375" i="21" s="1"/>
  <c r="AV376" i="21" s="1"/>
  <c r="AW379" i="21" s="1"/>
  <c r="BR61" i="23"/>
  <c r="BR103" i="22"/>
  <c r="BR116" i="23"/>
  <c r="BR203" i="22"/>
  <c r="BQ117" i="22"/>
  <c r="BQ92" i="22"/>
  <c r="BS70" i="3"/>
  <c r="AV187" i="23" l="1"/>
  <c r="AV274" i="22"/>
  <c r="AV381" i="21"/>
  <c r="BS131" i="21"/>
  <c r="BS56" i="23" s="1"/>
  <c r="BR27" i="3"/>
  <c r="BS45" i="3"/>
  <c r="BS176" i="21" l="1"/>
  <c r="BS123" i="22" s="1"/>
  <c r="BS98" i="22"/>
  <c r="AW367" i="21"/>
  <c r="AW372" i="21"/>
  <c r="AW369" i="21" s="1"/>
  <c r="BU218" i="21"/>
  <c r="BU222" i="21"/>
  <c r="BU220" i="21" s="1"/>
  <c r="BU159" i="3"/>
  <c r="BU161" i="3"/>
  <c r="BU225" i="21" l="1"/>
  <c r="BU234" i="21" s="1"/>
  <c r="AW380" i="21"/>
  <c r="AW370" i="21"/>
  <c r="AW371" i="21" s="1"/>
  <c r="AW374" i="21" s="1"/>
  <c r="AW375" i="21" s="1"/>
  <c r="AW376" i="21" s="1"/>
  <c r="AX379" i="21" s="1"/>
  <c r="BU236" i="21"/>
  <c r="BU273" i="21" s="1"/>
  <c r="BU235" i="21"/>
  <c r="BU226" i="21"/>
  <c r="BU219" i="21"/>
  <c r="BU78" i="23"/>
  <c r="BU64" i="23"/>
  <c r="BU145" i="22"/>
  <c r="BU131" i="22"/>
  <c r="BU122" i="23"/>
  <c r="BU209" i="22"/>
  <c r="BU260" i="21"/>
  <c r="BU168" i="22" s="1"/>
  <c r="BU241" i="21"/>
  <c r="BU255" i="21" s="1"/>
  <c r="BU259" i="21"/>
  <c r="BU328" i="21"/>
  <c r="BU344" i="21" s="1"/>
  <c r="BT359" i="21"/>
  <c r="BT360" i="21" s="1"/>
  <c r="BU363" i="21" s="1"/>
  <c r="BU51" i="3"/>
  <c r="BU149" i="22" l="1"/>
  <c r="BU146" i="22"/>
  <c r="BU257" i="21"/>
  <c r="BU262" i="21" s="1"/>
  <c r="BU79" i="23"/>
  <c r="BU364" i="21"/>
  <c r="BU237" i="21"/>
  <c r="BU238" i="21" s="1"/>
  <c r="BU82" i="23"/>
  <c r="BU256" i="21"/>
  <c r="BU86" i="23"/>
  <c r="BU163" i="22"/>
  <c r="BU164" i="22" s="1"/>
  <c r="AW187" i="23"/>
  <c r="AW274" i="22"/>
  <c r="AW381" i="21"/>
  <c r="BU125" i="21"/>
  <c r="BU170" i="21" s="1"/>
  <c r="BU95" i="3"/>
  <c r="BU87" i="23" l="1"/>
  <c r="AX367" i="21"/>
  <c r="AX372" i="21"/>
  <c r="AX369" i="21" s="1"/>
  <c r="BU263" i="21"/>
  <c r="BU170" i="22"/>
  <c r="BU171" i="22" s="1"/>
  <c r="BU89" i="23"/>
  <c r="BU90" i="23" s="1"/>
  <c r="BU271" i="21"/>
  <c r="BU144" i="21"/>
  <c r="BU189" i="21" s="1"/>
  <c r="BU284" i="21" s="1"/>
  <c r="BU165" i="22"/>
  <c r="BU88" i="23"/>
  <c r="BU167" i="22"/>
  <c r="BP83" i="22"/>
  <c r="BO109" i="23"/>
  <c r="BO196" i="22"/>
  <c r="BP47" i="23"/>
  <c r="BP108" i="22"/>
  <c r="BS101" i="3"/>
  <c r="BS90" i="3"/>
  <c r="BU103" i="23" l="1"/>
  <c r="BU190" i="22"/>
  <c r="BU274" i="21"/>
  <c r="BU272" i="21"/>
  <c r="BU92" i="23"/>
  <c r="BU93" i="23" s="1"/>
  <c r="BU179" i="22"/>
  <c r="BU180" i="22" s="1"/>
  <c r="AX380" i="21"/>
  <c r="AX370" i="21"/>
  <c r="AX371" i="21" s="1"/>
  <c r="BS139" i="21"/>
  <c r="BS184" i="21" s="1"/>
  <c r="BP79" i="3"/>
  <c r="AX187" i="23" l="1"/>
  <c r="AX274" i="22"/>
  <c r="AX381" i="21"/>
  <c r="AX374" i="21"/>
  <c r="AX375" i="21" s="1"/>
  <c r="AX373" i="21"/>
  <c r="BU277" i="21"/>
  <c r="BU95" i="23"/>
  <c r="BU182" i="22"/>
  <c r="BU359" i="21"/>
  <c r="BU57" i="23"/>
  <c r="BU99" i="22"/>
  <c r="BU124" i="22"/>
  <c r="BQ76" i="3"/>
  <c r="BR78" i="3"/>
  <c r="BR54" i="3"/>
  <c r="BT40" i="3"/>
  <c r="BS130" i="3"/>
  <c r="AX376" i="21" l="1"/>
  <c r="AY379" i="21" s="1"/>
  <c r="BU96" i="23"/>
  <c r="BU278" i="21"/>
  <c r="BU279" i="21" s="1"/>
  <c r="BU183" i="22"/>
  <c r="BU360" i="21"/>
  <c r="BU361" i="21" s="1"/>
  <c r="BU362" i="21" s="1"/>
  <c r="AY367" i="21"/>
  <c r="AY372" i="21"/>
  <c r="AY369" i="21" s="1"/>
  <c r="BQ207" i="21"/>
  <c r="BQ134" i="22" s="1"/>
  <c r="BQ68" i="23"/>
  <c r="BQ135" i="22"/>
  <c r="BQ153" i="22"/>
  <c r="BQ152" i="22"/>
  <c r="BQ85" i="23"/>
  <c r="BP125" i="3"/>
  <c r="BU280" i="21" l="1"/>
  <c r="BU185" i="22"/>
  <c r="BU186" i="22" s="1"/>
  <c r="BU98" i="23"/>
  <c r="BU99" i="23" s="1"/>
  <c r="BQ67" i="23"/>
  <c r="AY380" i="21"/>
  <c r="AY370" i="21"/>
  <c r="AY371" i="21" s="1"/>
  <c r="BP141" i="22"/>
  <c r="BP74" i="23"/>
  <c r="BP159" i="22"/>
  <c r="BS138" i="22"/>
  <c r="BS156" i="22"/>
  <c r="BS71" i="23"/>
  <c r="BS135" i="22"/>
  <c r="BS153" i="22"/>
  <c r="BS85" i="23"/>
  <c r="BS152" i="22"/>
  <c r="BS67" i="23"/>
  <c r="BS134" i="22"/>
  <c r="BS68" i="23"/>
  <c r="BQ46" i="3"/>
  <c r="BP44" i="3"/>
  <c r="AY187" i="23" l="1"/>
  <c r="AY274" i="22"/>
  <c r="AY381" i="21"/>
  <c r="AY374" i="21"/>
  <c r="AY375" i="21" s="1"/>
  <c r="AY373" i="21"/>
  <c r="BP122" i="21"/>
  <c r="BP89" i="22" s="1"/>
  <c r="BU100" i="3"/>
  <c r="BQ90" i="3"/>
  <c r="AY376" i="21" l="1"/>
  <c r="AZ379" i="21" s="1"/>
  <c r="AZ372" i="21"/>
  <c r="AZ369" i="21" s="1"/>
  <c r="AZ367" i="21"/>
  <c r="BP167" i="21"/>
  <c r="BP114" i="22" s="1"/>
  <c r="BQ139" i="21"/>
  <c r="BQ184" i="21" s="1"/>
  <c r="BU74" i="23"/>
  <c r="BU141" i="22"/>
  <c r="BU159" i="22"/>
  <c r="BR124" i="22"/>
  <c r="BR99" i="22"/>
  <c r="BR57" i="23"/>
  <c r="BT139" i="22"/>
  <c r="BT157" i="22"/>
  <c r="BT72" i="23"/>
  <c r="BQ27" i="3"/>
  <c r="AZ380" i="21" l="1"/>
  <c r="AZ370" i="21"/>
  <c r="AZ371" i="21" s="1"/>
  <c r="BU138" i="22"/>
  <c r="BU156" i="22"/>
  <c r="BU71" i="23"/>
  <c r="BP58" i="3"/>
  <c r="BP27" i="3"/>
  <c r="BT128" i="3"/>
  <c r="BU125" i="3"/>
  <c r="BT32" i="3"/>
  <c r="BQ10" i="3"/>
  <c r="BS12" i="3"/>
  <c r="BS13" i="3"/>
  <c r="AZ374" i="21" l="1"/>
  <c r="AZ375" i="21" s="1"/>
  <c r="AZ187" i="23"/>
  <c r="AZ274" i="22"/>
  <c r="AZ381" i="21"/>
  <c r="BT97" i="22"/>
  <c r="BU111" i="23"/>
  <c r="BU198" i="22"/>
  <c r="BT122" i="22"/>
  <c r="BT55" i="23"/>
  <c r="BR76" i="23"/>
  <c r="BR143" i="22"/>
  <c r="BR161" i="22"/>
  <c r="BQ104" i="3"/>
  <c r="BA367" i="21" l="1"/>
  <c r="BA372" i="21"/>
  <c r="BA369" i="21" s="1"/>
  <c r="AZ376" i="21"/>
  <c r="BA379" i="21" s="1"/>
  <c r="BQ203" i="22"/>
  <c r="BQ116" i="23"/>
  <c r="BP92" i="22"/>
  <c r="BP117" i="22"/>
  <c r="BS18" i="3"/>
  <c r="BU90" i="3"/>
  <c r="BA380" i="21" l="1"/>
  <c r="BA370" i="21"/>
  <c r="BA371" i="21" s="1"/>
  <c r="BU139" i="21"/>
  <c r="BU184" i="21" s="1"/>
  <c r="BP15" i="3"/>
  <c r="BQ64" i="3"/>
  <c r="BT132" i="3"/>
  <c r="BA374" i="21" l="1"/>
  <c r="BA375" i="21" s="1"/>
  <c r="BA373" i="21"/>
  <c r="BA274" i="22"/>
  <c r="BA187" i="23"/>
  <c r="BA381" i="21"/>
  <c r="BT186" i="21"/>
  <c r="BQ12" i="3"/>
  <c r="BU81" i="3"/>
  <c r="BR99" i="3"/>
  <c r="BQ101" i="3"/>
  <c r="BB367" i="21" l="1"/>
  <c r="BB372" i="21"/>
  <c r="BB369" i="21" s="1"/>
  <c r="BA376" i="21"/>
  <c r="BB379" i="21" s="1"/>
  <c r="BU121" i="22"/>
  <c r="BU54" i="23"/>
  <c r="BU96" i="22"/>
  <c r="BT29" i="3"/>
  <c r="BQ78" i="3"/>
  <c r="BT39" i="3"/>
  <c r="BT67" i="3"/>
  <c r="BQ118" i="3"/>
  <c r="BB380" i="21" l="1"/>
  <c r="BB370" i="21"/>
  <c r="BB371" i="21" s="1"/>
  <c r="BQ155" i="21"/>
  <c r="BQ200" i="21" s="1"/>
  <c r="BT123" i="3"/>
  <c r="BS32" i="3"/>
  <c r="BQ69" i="3"/>
  <c r="BT77" i="3"/>
  <c r="BT89" i="3"/>
  <c r="BB187" i="23" l="1"/>
  <c r="BB274" i="22"/>
  <c r="BB381" i="21"/>
  <c r="BB374" i="21"/>
  <c r="BB375" i="21" s="1"/>
  <c r="BB373" i="21"/>
  <c r="BT138" i="21"/>
  <c r="BT183" i="21" s="1"/>
  <c r="BS102" i="3"/>
  <c r="BQ13" i="3"/>
  <c r="BR33" i="3"/>
  <c r="BS62" i="3"/>
  <c r="BQ81" i="3"/>
  <c r="BB376" i="21" l="1"/>
  <c r="BC379" i="21" s="1"/>
  <c r="BC372" i="21"/>
  <c r="BC367" i="21"/>
  <c r="BC369" i="21"/>
  <c r="BR55" i="23"/>
  <c r="BR97" i="22"/>
  <c r="BR122" i="22"/>
  <c r="BS198" i="22"/>
  <c r="BS111" i="23"/>
  <c r="BU123" i="3"/>
  <c r="BT11" i="3"/>
  <c r="BP35" i="3"/>
  <c r="BC380" i="21" l="1"/>
  <c r="BC370" i="21"/>
  <c r="BC371" i="21" s="1"/>
  <c r="BT76" i="23"/>
  <c r="BT143" i="22"/>
  <c r="BT161" i="22"/>
  <c r="BR12" i="3"/>
  <c r="BT10" i="3"/>
  <c r="BC374" i="21" l="1"/>
  <c r="BC375" i="21" s="1"/>
  <c r="BC376" i="21" s="1"/>
  <c r="BD379" i="21" s="1"/>
  <c r="BC373" i="21"/>
  <c r="BC187" i="23"/>
  <c r="BC274" i="22"/>
  <c r="BC381" i="21"/>
  <c r="BO112" i="23"/>
  <c r="BO199" i="22"/>
  <c r="BP85" i="22"/>
  <c r="BP110" i="22"/>
  <c r="BP49" i="23"/>
  <c r="BR11" i="3"/>
  <c r="BQ71" i="3"/>
  <c r="BD367" i="21" l="1"/>
  <c r="BD372" i="21"/>
  <c r="BD369" i="21" s="1"/>
  <c r="BS142" i="22"/>
  <c r="BS160" i="22"/>
  <c r="BS75" i="23"/>
  <c r="BU29" i="3"/>
  <c r="BU127" i="3"/>
  <c r="BU103" i="3"/>
  <c r="BD380" i="21" l="1"/>
  <c r="BD370" i="21"/>
  <c r="BD371" i="21" s="1"/>
  <c r="BU117" i="22"/>
  <c r="BU92" i="22"/>
  <c r="BR108" i="23"/>
  <c r="BR195" i="22"/>
  <c r="BR194" i="22"/>
  <c r="BR107" i="23"/>
  <c r="BS46" i="23"/>
  <c r="BS82" i="22"/>
  <c r="BS159" i="21"/>
  <c r="BS106" i="22" s="1"/>
  <c r="BS107" i="22"/>
  <c r="BQ126" i="3"/>
  <c r="BR127" i="3"/>
  <c r="BR28" i="3"/>
  <c r="BD374" i="21" l="1"/>
  <c r="BD375" i="21" s="1"/>
  <c r="BD376" i="21" s="1"/>
  <c r="BE379" i="21" s="1"/>
  <c r="BD373" i="21"/>
  <c r="BD187" i="23"/>
  <c r="BD274" i="22"/>
  <c r="BD381" i="21"/>
  <c r="BS76" i="23"/>
  <c r="BS143" i="22"/>
  <c r="BS161" i="22"/>
  <c r="BS108" i="22"/>
  <c r="BS47" i="23"/>
  <c r="BR109" i="23"/>
  <c r="BR196" i="22"/>
  <c r="BS83" i="22"/>
  <c r="BS127" i="3"/>
  <c r="BR129" i="3"/>
  <c r="BS57" i="3"/>
  <c r="BU17" i="3"/>
  <c r="BU36" i="3"/>
  <c r="BQ16" i="3"/>
  <c r="BS29" i="3"/>
  <c r="BS77" i="3"/>
  <c r="BP130" i="3"/>
  <c r="BE372" i="21" l="1"/>
  <c r="BE367" i="21"/>
  <c r="BE369" i="21"/>
  <c r="BQ137" i="22"/>
  <c r="BQ155" i="22"/>
  <c r="BQ70" i="23"/>
  <c r="BT15" i="3"/>
  <c r="BE380" i="21" l="1"/>
  <c r="BE370" i="21"/>
  <c r="BE371" i="21" s="1"/>
  <c r="BP76" i="23"/>
  <c r="BP143" i="22"/>
  <c r="BP161" i="22"/>
  <c r="BQ60" i="3"/>
  <c r="BT62" i="3"/>
  <c r="BP54" i="3"/>
  <c r="BE374" i="21" l="1"/>
  <c r="BE375" i="21" s="1"/>
  <c r="BE376" i="21" s="1"/>
  <c r="BF379" i="21" s="1"/>
  <c r="BE373" i="21"/>
  <c r="BE274" i="22"/>
  <c r="BE187" i="23"/>
  <c r="BE381" i="21"/>
  <c r="BQ71" i="23"/>
  <c r="BQ138" i="22"/>
  <c r="BQ156" i="22"/>
  <c r="BR102" i="3"/>
  <c r="BS122" i="3"/>
  <c r="BU32" i="3"/>
  <c r="BP94" i="3"/>
  <c r="BF367" i="21" l="1"/>
  <c r="BF372" i="21"/>
  <c r="BF369" i="21" s="1"/>
  <c r="BP143" i="21"/>
  <c r="BP188" i="21" s="1"/>
  <c r="BP98" i="22"/>
  <c r="BP56" i="23"/>
  <c r="BP123" i="22"/>
  <c r="BT58" i="3"/>
  <c r="BQ61" i="3"/>
  <c r="BU121" i="3"/>
  <c r="BF380" i="21" l="1"/>
  <c r="BF370" i="21"/>
  <c r="BF371" i="21" s="1"/>
  <c r="BU205" i="21"/>
  <c r="BU242" i="21" s="1"/>
  <c r="BR101" i="3"/>
  <c r="BU50" i="3"/>
  <c r="BU243" i="21" l="1"/>
  <c r="BU150" i="22"/>
  <c r="BU151" i="22" s="1"/>
  <c r="BU83" i="23"/>
  <c r="BU84" i="23" s="1"/>
  <c r="BU206" i="21"/>
  <c r="BU65" i="23"/>
  <c r="BU66" i="23" s="1"/>
  <c r="BU132" i="22"/>
  <c r="BU133" i="22" s="1"/>
  <c r="BF374" i="21"/>
  <c r="BF375" i="21" s="1"/>
  <c r="BF376" i="21" s="1"/>
  <c r="BG379" i="21" s="1"/>
  <c r="BF373" i="21"/>
  <c r="BF187" i="23"/>
  <c r="BF274" i="22"/>
  <c r="BF381" i="21"/>
  <c r="BU124" i="21"/>
  <c r="BU169" i="21" s="1"/>
  <c r="BU116" i="22" s="1"/>
  <c r="BP37" i="3"/>
  <c r="BU80" i="3"/>
  <c r="BT56" i="3"/>
  <c r="BU91" i="22" l="1"/>
  <c r="BG372" i="21"/>
  <c r="BG369" i="21" s="1"/>
  <c r="BG367" i="21"/>
  <c r="BT75" i="23"/>
  <c r="BT142" i="22"/>
  <c r="BT160" i="22"/>
  <c r="BT56" i="23"/>
  <c r="BT98" i="22"/>
  <c r="BT123" i="22"/>
  <c r="BQ57" i="23"/>
  <c r="BQ99" i="22"/>
  <c r="BQ124" i="22"/>
  <c r="BU70" i="23"/>
  <c r="BU137" i="22"/>
  <c r="BU155" i="22"/>
  <c r="BQ86" i="3"/>
  <c r="BS117" i="3"/>
  <c r="BG380" i="21" l="1"/>
  <c r="BG370" i="21"/>
  <c r="BG371" i="21" s="1"/>
  <c r="BS154" i="21"/>
  <c r="BS199" i="21" s="1"/>
  <c r="BR39" i="3"/>
  <c r="BP86" i="3"/>
  <c r="BT76" i="3"/>
  <c r="BR49" i="3"/>
  <c r="BR126" i="3"/>
  <c r="BR103" i="3"/>
  <c r="BQ121" i="3"/>
  <c r="BG374" i="21" l="1"/>
  <c r="BG375" i="21" s="1"/>
  <c r="BG376" i="21" s="1"/>
  <c r="BH379" i="21" s="1"/>
  <c r="BG373" i="21"/>
  <c r="BG187" i="23"/>
  <c r="BG274" i="22"/>
  <c r="BG381" i="21"/>
  <c r="BQ205" i="21"/>
  <c r="BQ206" i="21" s="1"/>
  <c r="BQ131" i="22"/>
  <c r="BQ149" i="22"/>
  <c r="BQ82" i="23"/>
  <c r="BQ64" i="23"/>
  <c r="BP40" i="3"/>
  <c r="BQ55" i="3"/>
  <c r="BR29" i="3"/>
  <c r="BP69" i="3"/>
  <c r="BS110" i="3"/>
  <c r="BQ132" i="22" l="1"/>
  <c r="BQ133" i="22" s="1"/>
  <c r="BH367" i="21"/>
  <c r="BH372" i="21"/>
  <c r="BH369" i="21" s="1"/>
  <c r="BQ65" i="23"/>
  <c r="BQ66" i="23" s="1"/>
  <c r="BQ242" i="21"/>
  <c r="BS147" i="21"/>
  <c r="BS111" i="3"/>
  <c r="BH380" i="21" l="1"/>
  <c r="BH370" i="21"/>
  <c r="BH371" i="21" s="1"/>
  <c r="BQ83" i="23"/>
  <c r="BQ84" i="23" s="1"/>
  <c r="BQ150" i="22"/>
  <c r="BQ151" i="22" s="1"/>
  <c r="BQ243" i="21"/>
  <c r="BS148" i="21"/>
  <c r="BS112" i="3"/>
  <c r="BH374" i="21" l="1"/>
  <c r="BH375" i="21" s="1"/>
  <c r="BH376" i="21" s="1"/>
  <c r="BI379" i="21" s="1"/>
  <c r="BH373" i="21"/>
  <c r="BH187" i="23"/>
  <c r="BH274" i="22"/>
  <c r="BH381" i="21"/>
  <c r="BS149" i="21"/>
  <c r="BS115" i="3"/>
  <c r="BI372" i="21" l="1"/>
  <c r="BI367" i="21"/>
  <c r="BI369" i="21"/>
  <c r="BS152" i="21"/>
  <c r="BS116" i="3"/>
  <c r="BI380" i="21" l="1"/>
  <c r="BI370" i="21"/>
  <c r="BI371" i="21" s="1"/>
  <c r="BS153" i="21"/>
  <c r="BS198" i="21" s="1"/>
  <c r="BS192" i="21"/>
  <c r="BS193" i="21"/>
  <c r="BS194" i="21"/>
  <c r="BS197" i="21"/>
  <c r="BP62" i="3"/>
  <c r="BS65" i="3"/>
  <c r="BS191" i="21" l="1"/>
  <c r="BS128" i="22" s="1"/>
  <c r="BS146" i="21"/>
  <c r="BI374" i="21"/>
  <c r="BI375" i="21" s="1"/>
  <c r="BI376" i="21" s="1"/>
  <c r="BJ379" i="21" s="1"/>
  <c r="BI373" i="21"/>
  <c r="BI187" i="23"/>
  <c r="BI274" i="22"/>
  <c r="BI381" i="21"/>
  <c r="BS128" i="21"/>
  <c r="BS173" i="21" s="1"/>
  <c r="BS120" i="22" s="1"/>
  <c r="BS66" i="3"/>
  <c r="BS53" i="23" l="1"/>
  <c r="BJ367" i="21"/>
  <c r="BJ372" i="21"/>
  <c r="BJ369" i="21" s="1"/>
  <c r="BS61" i="23"/>
  <c r="BS103" i="22"/>
  <c r="BS129" i="21"/>
  <c r="BS174" i="21" s="1"/>
  <c r="BS72" i="3"/>
  <c r="BJ380" i="21" l="1"/>
  <c r="BJ370" i="21"/>
  <c r="BJ371" i="21" s="1"/>
  <c r="BS132" i="21"/>
  <c r="BS177" i="21" s="1"/>
  <c r="BS172" i="21" s="1"/>
  <c r="BS119" i="22" s="1"/>
  <c r="BS95" i="22"/>
  <c r="BQ45" i="3"/>
  <c r="BR17" i="3"/>
  <c r="BR20" i="3"/>
  <c r="BS127" i="21" l="1"/>
  <c r="BJ374" i="21"/>
  <c r="BJ375" i="21" s="1"/>
  <c r="BJ376" i="21" s="1"/>
  <c r="BK379" i="21" s="1"/>
  <c r="BJ373" i="21"/>
  <c r="BJ187" i="23"/>
  <c r="BJ274" i="22"/>
  <c r="BJ381" i="21"/>
  <c r="BR114" i="21"/>
  <c r="BR81" i="22" s="1"/>
  <c r="BP29" i="3"/>
  <c r="BQ32" i="3"/>
  <c r="BS40" i="3"/>
  <c r="BP98" i="3"/>
  <c r="BT122" i="3"/>
  <c r="BQ110" i="3"/>
  <c r="BR45" i="23" l="1"/>
  <c r="BK372" i="21"/>
  <c r="BK369" i="21" s="1"/>
  <c r="BK367" i="21"/>
  <c r="BS52" i="23"/>
  <c r="BS94" i="22"/>
  <c r="BQ147" i="21"/>
  <c r="BQ111" i="3"/>
  <c r="BK380" i="21" l="1"/>
  <c r="BK370" i="21"/>
  <c r="BK371" i="21" s="1"/>
  <c r="BQ148" i="21"/>
  <c r="BQ112" i="3"/>
  <c r="BK374" i="21" l="1"/>
  <c r="BK375" i="21" s="1"/>
  <c r="BK376" i="21" s="1"/>
  <c r="BL379" i="21" s="1"/>
  <c r="BK373" i="21"/>
  <c r="BK187" i="23"/>
  <c r="BK274" i="22"/>
  <c r="BK381" i="21"/>
  <c r="BQ149" i="21"/>
  <c r="BQ115" i="3"/>
  <c r="BL367" i="21" l="1"/>
  <c r="BL372" i="21"/>
  <c r="BL369" i="21" s="1"/>
  <c r="BQ152" i="21"/>
  <c r="BQ116" i="3"/>
  <c r="BL380" i="21" l="1"/>
  <c r="BL370" i="21"/>
  <c r="BL371" i="21" s="1"/>
  <c r="BQ153" i="21"/>
  <c r="BQ198" i="21" s="1"/>
  <c r="BQ192" i="21"/>
  <c r="BQ193" i="21"/>
  <c r="BQ194" i="21"/>
  <c r="BQ197" i="21"/>
  <c r="BP70" i="23"/>
  <c r="BP137" i="22"/>
  <c r="BP155" i="22"/>
  <c r="BS76" i="3"/>
  <c r="BQ191" i="21" l="1"/>
  <c r="BQ128" i="22" s="1"/>
  <c r="BQ146" i="21"/>
  <c r="BL374" i="21"/>
  <c r="BL375" i="21" s="1"/>
  <c r="BL376" i="21" s="1"/>
  <c r="BM379" i="21" s="1"/>
  <c r="BL373" i="21"/>
  <c r="BL187" i="23"/>
  <c r="BL274" i="22"/>
  <c r="BL381" i="21"/>
  <c r="BT113" i="23"/>
  <c r="BT200" i="22"/>
  <c r="BS90" i="22"/>
  <c r="BS115" i="22"/>
  <c r="BT115" i="23"/>
  <c r="BT202" i="22"/>
  <c r="BS137" i="22"/>
  <c r="BS155" i="22"/>
  <c r="BS70" i="23"/>
  <c r="BS61" i="3"/>
  <c r="BR45" i="3"/>
  <c r="BU105" i="3"/>
  <c r="BQ37" i="3"/>
  <c r="BU58" i="3"/>
  <c r="BU79" i="3"/>
  <c r="BT16" i="3"/>
  <c r="BT28" i="3"/>
  <c r="BQ57" i="3"/>
  <c r="BM372" i="21" l="1"/>
  <c r="BM367" i="21"/>
  <c r="BM369" i="21"/>
  <c r="BQ103" i="22"/>
  <c r="BQ61" i="23"/>
  <c r="BR207" i="21"/>
  <c r="BR134" i="22" s="1"/>
  <c r="BR135" i="22"/>
  <c r="BR153" i="22"/>
  <c r="BR85" i="23"/>
  <c r="BR152" i="22"/>
  <c r="BR68" i="23"/>
  <c r="BT207" i="21"/>
  <c r="BT67" i="23" s="1"/>
  <c r="BT135" i="22"/>
  <c r="BT85" i="23"/>
  <c r="BT152" i="22"/>
  <c r="BT153" i="22"/>
  <c r="BT68" i="23"/>
  <c r="BU61" i="3"/>
  <c r="BQ62" i="3"/>
  <c r="BR67" i="23" l="1"/>
  <c r="BT134" i="22"/>
  <c r="BM380" i="21"/>
  <c r="BM370" i="21"/>
  <c r="BM371" i="21" s="1"/>
  <c r="BQ74" i="23"/>
  <c r="BQ141" i="22"/>
  <c r="BQ159" i="22"/>
  <c r="BP73" i="23"/>
  <c r="BP140" i="22"/>
  <c r="BP158" i="22"/>
  <c r="BQ110" i="22"/>
  <c r="BQ85" i="22"/>
  <c r="BP112" i="23"/>
  <c r="BP199" i="22"/>
  <c r="BQ49" i="23"/>
  <c r="BP26" i="3"/>
  <c r="BU78" i="3"/>
  <c r="BU88" i="3"/>
  <c r="BM374" i="21" l="1"/>
  <c r="BM375" i="21" s="1"/>
  <c r="BM376" i="21" s="1"/>
  <c r="BN379" i="21" s="1"/>
  <c r="BM373" i="21"/>
  <c r="BM187" i="23"/>
  <c r="BM274" i="22"/>
  <c r="BM381" i="21"/>
  <c r="BU137" i="21"/>
  <c r="BU182" i="21" s="1"/>
  <c r="BR98" i="3"/>
  <c r="BP55" i="3"/>
  <c r="BP88" i="3"/>
  <c r="BN367" i="21" l="1"/>
  <c r="BN372" i="21"/>
  <c r="BN369" i="21" s="1"/>
  <c r="BP137" i="21"/>
  <c r="BP182" i="21" s="1"/>
  <c r="BR96" i="22"/>
  <c r="BR54" i="23"/>
  <c r="BR121" i="22"/>
  <c r="BT20" i="3"/>
  <c r="BN380" i="21" l="1"/>
  <c r="BN370" i="21"/>
  <c r="BN371" i="21" s="1"/>
  <c r="BT114" i="21"/>
  <c r="BT45" i="23" s="1"/>
  <c r="BS88" i="3"/>
  <c r="BT81" i="22" l="1"/>
  <c r="BN374" i="21"/>
  <c r="BN375" i="21" s="1"/>
  <c r="BN376" i="21" s="1"/>
  <c r="BO379" i="21" s="1"/>
  <c r="BN373" i="21"/>
  <c r="BN274" i="22"/>
  <c r="BN187" i="23"/>
  <c r="BN381" i="21"/>
  <c r="BS137" i="21"/>
  <c r="BS182" i="21" s="1"/>
  <c r="BP218" i="21"/>
  <c r="BP145" i="22" s="1"/>
  <c r="BP220" i="21"/>
  <c r="BP131" i="22"/>
  <c r="BP64" i="23"/>
  <c r="BP88" i="23"/>
  <c r="BP165" i="22"/>
  <c r="BP167" i="22"/>
  <c r="BQ121" i="23"/>
  <c r="BQ208" i="22"/>
  <c r="BQ119" i="23"/>
  <c r="BQ206" i="22"/>
  <c r="BP168" i="22"/>
  <c r="BP209" i="22"/>
  <c r="BP122" i="23"/>
  <c r="BQ151" i="23"/>
  <c r="BQ227" i="22"/>
  <c r="BQ250" i="22"/>
  <c r="BQ163" i="23"/>
  <c r="BQ261" i="22"/>
  <c r="BQ174" i="23"/>
  <c r="BQ147" i="23"/>
  <c r="BQ131" i="23"/>
  <c r="BQ218" i="22"/>
  <c r="BQ205" i="22"/>
  <c r="BQ118" i="23"/>
  <c r="BQ106" i="23"/>
  <c r="BQ193" i="22"/>
  <c r="BP361" i="21"/>
  <c r="BP362" i="21" s="1"/>
  <c r="BP272" i="21"/>
  <c r="BP263" i="21"/>
  <c r="BP256" i="21"/>
  <c r="BQ224" i="22"/>
  <c r="BQ137" i="23"/>
  <c r="BP190" i="22"/>
  <c r="BP103" i="23"/>
  <c r="BP163" i="22"/>
  <c r="BP149" i="22"/>
  <c r="BP86" i="23"/>
  <c r="BP82" i="23"/>
  <c r="BP87" i="23" s="1"/>
  <c r="BP96" i="23"/>
  <c r="BP183" i="22"/>
  <c r="BP182" i="22"/>
  <c r="BP95" i="23"/>
  <c r="BP179" i="22"/>
  <c r="BP180" i="22" s="1"/>
  <c r="BP92" i="23"/>
  <c r="BP89" i="23"/>
  <c r="BP170" i="22"/>
  <c r="BP171" i="22" s="1"/>
  <c r="BT126" i="3"/>
  <c r="BP146" i="22" l="1"/>
  <c r="BP164" i="22"/>
  <c r="BP219" i="21"/>
  <c r="BP78" i="23"/>
  <c r="BP79" i="23" s="1"/>
  <c r="BP225" i="21"/>
  <c r="BP234" i="21" s="1"/>
  <c r="BO367" i="21"/>
  <c r="BO372" i="21"/>
  <c r="BO369" i="21" s="1"/>
  <c r="BP90" i="23"/>
  <c r="BP93" i="23"/>
  <c r="BR142" i="22"/>
  <c r="BR160" i="22"/>
  <c r="BR75" i="23"/>
  <c r="BQ29" i="3"/>
  <c r="BT101" i="3"/>
  <c r="BU26" i="3"/>
  <c r="BR58" i="3"/>
  <c r="BU69" i="3"/>
  <c r="BT87" i="3"/>
  <c r="BP226" i="21" l="1"/>
  <c r="BO380" i="21"/>
  <c r="BO370" i="21"/>
  <c r="BO371" i="21" s="1"/>
  <c r="BP237" i="21"/>
  <c r="BP238" i="21" s="1"/>
  <c r="BP235" i="21"/>
  <c r="BT136" i="21"/>
  <c r="BT91" i="3"/>
  <c r="BO374" i="21" l="1"/>
  <c r="BO375" i="21" s="1"/>
  <c r="BO376" i="21" s="1"/>
  <c r="BP379" i="21" s="1"/>
  <c r="BO373" i="21"/>
  <c r="BO274" i="22"/>
  <c r="BO187" i="23"/>
  <c r="BO381" i="21"/>
  <c r="BT140" i="21"/>
  <c r="BT185" i="21" s="1"/>
  <c r="BT180" i="21" s="1"/>
  <c r="BT127" i="22" s="1"/>
  <c r="BT181" i="21"/>
  <c r="BQ218" i="21"/>
  <c r="BQ219" i="21" s="1"/>
  <c r="BQ220" i="21"/>
  <c r="BQ88" i="23"/>
  <c r="BQ165" i="22"/>
  <c r="BQ167" i="22"/>
  <c r="BR121" i="23"/>
  <c r="BR208" i="22"/>
  <c r="BR119" i="23"/>
  <c r="BR206" i="22"/>
  <c r="BQ209" i="22"/>
  <c r="BQ122" i="23"/>
  <c r="BQ168" i="22"/>
  <c r="BQ279" i="21"/>
  <c r="BQ280" i="21" s="1"/>
  <c r="BQ361" i="21"/>
  <c r="BQ362" i="21" s="1"/>
  <c r="BQ272" i="21"/>
  <c r="BQ263" i="21"/>
  <c r="BQ256" i="21"/>
  <c r="BQ163" i="22"/>
  <c r="BQ164" i="22" s="1"/>
  <c r="BQ86" i="23"/>
  <c r="BQ87" i="23" s="1"/>
  <c r="BQ183" i="22"/>
  <c r="BQ96" i="23"/>
  <c r="BQ95" i="23"/>
  <c r="BQ182" i="22"/>
  <c r="BQ179" i="22"/>
  <c r="BQ180" i="22"/>
  <c r="BQ92" i="23"/>
  <c r="BQ93" i="23" s="1"/>
  <c r="BQ89" i="23"/>
  <c r="BQ90" i="23" s="1"/>
  <c r="BQ170" i="22"/>
  <c r="BQ171" i="22" s="1"/>
  <c r="BQ103" i="23"/>
  <c r="BQ190" i="22"/>
  <c r="BR137" i="23"/>
  <c r="BR224" i="22"/>
  <c r="BR205" i="22"/>
  <c r="BR239" i="22"/>
  <c r="BR151" i="23"/>
  <c r="BR227" i="22"/>
  <c r="BO227" i="22"/>
  <c r="BP227" i="22"/>
  <c r="BS227" i="22"/>
  <c r="BR141" i="23"/>
  <c r="BR147" i="23"/>
  <c r="BR163" i="23"/>
  <c r="BR250" i="22"/>
  <c r="BR174" i="23"/>
  <c r="BR261" i="22"/>
  <c r="BR218" i="22"/>
  <c r="BR131" i="23"/>
  <c r="BR118" i="23"/>
  <c r="BR106" i="23"/>
  <c r="BR193" i="22"/>
  <c r="BT54" i="3"/>
  <c r="BU128" i="3"/>
  <c r="BR24" i="3"/>
  <c r="BU87" i="3"/>
  <c r="BS228" i="22" l="1"/>
  <c r="BQ78" i="23"/>
  <c r="BQ79" i="23" s="1"/>
  <c r="BQ225" i="21"/>
  <c r="BQ234" i="21" s="1"/>
  <c r="BQ237" i="21" s="1"/>
  <c r="BQ238" i="21" s="1"/>
  <c r="BQ145" i="22"/>
  <c r="BQ146" i="22" s="1"/>
  <c r="BT135" i="21"/>
  <c r="BQ226" i="21"/>
  <c r="BP372" i="21"/>
  <c r="BP369" i="21" s="1"/>
  <c r="BP367" i="21"/>
  <c r="BU136" i="21"/>
  <c r="BU181" i="21" s="1"/>
  <c r="BU89" i="3"/>
  <c r="BQ235" i="21" l="1"/>
  <c r="BP380" i="21"/>
  <c r="BP370" i="21"/>
  <c r="BP371" i="21" s="1"/>
  <c r="BT102" i="22"/>
  <c r="BT60" i="23"/>
  <c r="BU138" i="21"/>
  <c r="BU183" i="21" s="1"/>
  <c r="BU91" i="3"/>
  <c r="BP374" i="21" l="1"/>
  <c r="BP375" i="21" s="1"/>
  <c r="BP373" i="21"/>
  <c r="BP187" i="23"/>
  <c r="BP274" i="22"/>
  <c r="BP381" i="21"/>
  <c r="BU140" i="21"/>
  <c r="BU185" i="21" s="1"/>
  <c r="BU94" i="3"/>
  <c r="BQ372" i="21" l="1"/>
  <c r="BQ369" i="21"/>
  <c r="BQ367" i="21"/>
  <c r="BP376" i="21"/>
  <c r="BQ379" i="21" s="1"/>
  <c r="BP269" i="22"/>
  <c r="BP182" i="23"/>
  <c r="BU143" i="21"/>
  <c r="BU188" i="21" s="1"/>
  <c r="BU180" i="21" s="1"/>
  <c r="BU127" i="22" s="1"/>
  <c r="BS83" i="3"/>
  <c r="BR42" i="3"/>
  <c r="BT27" i="3"/>
  <c r="BP90" i="3"/>
  <c r="BU135" i="21" l="1"/>
  <c r="BQ380" i="21"/>
  <c r="BQ370" i="21"/>
  <c r="BQ371" i="21" s="1"/>
  <c r="BP377" i="21"/>
  <c r="BP378" i="21" s="1"/>
  <c r="BP139" i="21"/>
  <c r="BP184" i="21" s="1"/>
  <c r="BT104" i="3"/>
  <c r="BT84" i="3"/>
  <c r="BQ58" i="3"/>
  <c r="BP28" i="3"/>
  <c r="BP36" i="3"/>
  <c r="BU107" i="3"/>
  <c r="BQ374" i="21" l="1"/>
  <c r="BQ375" i="21" s="1"/>
  <c r="BQ373" i="21"/>
  <c r="BQ274" i="22"/>
  <c r="BQ187" i="23"/>
  <c r="BQ381" i="21"/>
  <c r="BU60" i="23"/>
  <c r="BU102" i="22"/>
  <c r="BU115" i="23"/>
  <c r="BU202" i="22"/>
  <c r="BU113" i="23"/>
  <c r="BU200" i="22"/>
  <c r="BT90" i="22"/>
  <c r="BT168" i="21"/>
  <c r="BT115" i="22" s="1"/>
  <c r="BQ47" i="3"/>
  <c r="BU82" i="3"/>
  <c r="BU59" i="3"/>
  <c r="BR76" i="3"/>
  <c r="BP110" i="3"/>
  <c r="BQ275" i="22" l="1"/>
  <c r="BR372" i="21"/>
  <c r="BR369" i="21" s="1"/>
  <c r="BR367" i="21"/>
  <c r="BQ188" i="23"/>
  <c r="BQ376" i="21"/>
  <c r="BR379" i="21" s="1"/>
  <c r="BQ182" i="23"/>
  <c r="BQ269" i="22"/>
  <c r="BP147" i="21"/>
  <c r="BP113" i="3"/>
  <c r="BR380" i="21" l="1"/>
  <c r="BR370" i="21"/>
  <c r="BR371" i="21" s="1"/>
  <c r="BQ377" i="21"/>
  <c r="BP150" i="21"/>
  <c r="BP114" i="3"/>
  <c r="BR374" i="21" l="1"/>
  <c r="BR375" i="21" s="1"/>
  <c r="BR376" i="21" s="1"/>
  <c r="BS379" i="21" s="1"/>
  <c r="BR373" i="21"/>
  <c r="BQ184" i="23"/>
  <c r="BQ185" i="23" s="1"/>
  <c r="BQ378" i="21"/>
  <c r="BR187" i="23"/>
  <c r="BR188" i="23" s="1"/>
  <c r="BR274" i="22"/>
  <c r="BR275" i="22" s="1"/>
  <c r="BR381" i="21"/>
  <c r="BP151" i="21"/>
  <c r="BP115" i="3"/>
  <c r="BS372" i="21" l="1"/>
  <c r="BS369" i="21" s="1"/>
  <c r="BS367" i="21"/>
  <c r="BP152" i="21"/>
  <c r="BP116" i="3"/>
  <c r="BS380" i="21" l="1"/>
  <c r="BS370" i="21"/>
  <c r="BS371" i="21" s="1"/>
  <c r="BP153" i="21"/>
  <c r="BP118" i="3"/>
  <c r="BS374" i="21" l="1"/>
  <c r="BS375" i="21" s="1"/>
  <c r="BS373" i="21"/>
  <c r="BS187" i="23"/>
  <c r="BS274" i="22"/>
  <c r="BS381" i="21"/>
  <c r="BP155" i="21"/>
  <c r="BP200" i="21" s="1"/>
  <c r="BP191" i="21" s="1"/>
  <c r="BP128" i="22" s="1"/>
  <c r="BP192" i="21"/>
  <c r="BP195" i="21"/>
  <c r="BP196" i="21"/>
  <c r="BP197" i="21"/>
  <c r="BP198" i="21"/>
  <c r="BP47" i="3"/>
  <c r="BS109" i="3"/>
  <c r="BP146" i="21" l="1"/>
  <c r="BT367" i="21"/>
  <c r="BT372" i="21"/>
  <c r="BT369" i="21" s="1"/>
  <c r="BS182" i="23"/>
  <c r="BS269" i="22"/>
  <c r="BS376" i="21"/>
  <c r="BT379" i="21" s="1"/>
  <c r="BS186" i="21"/>
  <c r="BP50" i="3"/>
  <c r="BS377" i="21" l="1"/>
  <c r="BS378" i="21" s="1"/>
  <c r="BT380" i="21"/>
  <c r="BT370" i="21"/>
  <c r="BT371" i="21" s="1"/>
  <c r="BP103" i="22"/>
  <c r="BP61" i="23"/>
  <c r="BP124" i="21"/>
  <c r="BP91" i="22" s="1"/>
  <c r="BU67" i="3"/>
  <c r="BQ88" i="3"/>
  <c r="BT374" i="21" l="1"/>
  <c r="BT375" i="21" s="1"/>
  <c r="BT376" i="21" s="1"/>
  <c r="BT373" i="21"/>
  <c r="BP169" i="21"/>
  <c r="BP116" i="22" s="1"/>
  <c r="BT274" i="22"/>
  <c r="BT275" i="22" s="1"/>
  <c r="BT187" i="23"/>
  <c r="BT188" i="23" s="1"/>
  <c r="BT381" i="21"/>
  <c r="BQ137" i="21"/>
  <c r="BQ182" i="21" s="1"/>
  <c r="BP100" i="3"/>
  <c r="BP32" i="3"/>
  <c r="BT17" i="3"/>
  <c r="BP103" i="3"/>
  <c r="BU44" i="3"/>
  <c r="BU367" i="21" l="1"/>
  <c r="BU372" i="21"/>
  <c r="BU369" i="21" s="1"/>
  <c r="BU122" i="21"/>
  <c r="BU167" i="21" s="1"/>
  <c r="BU114" i="22" s="1"/>
  <c r="BU46" i="3"/>
  <c r="BU89" i="22" l="1"/>
  <c r="BU370" i="21"/>
  <c r="BU371" i="21" s="1"/>
  <c r="BU374" i="21" s="1"/>
  <c r="BU375" i="21" s="1"/>
  <c r="BS114" i="23"/>
  <c r="BS201" i="22"/>
  <c r="BT117" i="3"/>
  <c r="BU182" i="23" l="1"/>
  <c r="BU269" i="22"/>
  <c r="BU376" i="21"/>
  <c r="BU377" i="21" s="1"/>
  <c r="BT154" i="21"/>
  <c r="BT199" i="21" s="1"/>
  <c r="BQ91" i="3"/>
  <c r="BU378" i="21" l="1"/>
  <c r="BU271" i="22"/>
  <c r="BU272" i="22" s="1"/>
  <c r="BU184" i="23"/>
  <c r="BU185" i="23" s="1"/>
  <c r="BQ140" i="21"/>
  <c r="BQ185" i="21" s="1"/>
  <c r="BU42" i="3"/>
  <c r="BU122" i="3"/>
  <c r="BR71" i="3"/>
  <c r="BT43" i="3"/>
  <c r="BT121" i="21"/>
  <c r="BT88" i="22" s="1"/>
  <c r="BT44" i="3"/>
  <c r="BT122" i="21"/>
  <c r="BT50" i="3"/>
  <c r="BT124" i="21"/>
  <c r="BT120" i="21" s="1"/>
  <c r="BT166" i="21"/>
  <c r="BT113" i="22" s="1"/>
  <c r="BT167" i="21"/>
  <c r="BP121" i="3"/>
  <c r="BT87" i="22" l="1"/>
  <c r="BT51" i="23"/>
  <c r="BT169" i="21"/>
  <c r="BT165" i="21" s="1"/>
  <c r="BT112" i="22" s="1"/>
  <c r="BP205" i="21"/>
  <c r="BP242" i="21" s="1"/>
  <c r="BR79" i="3"/>
  <c r="BT86" i="3"/>
  <c r="BQ102" i="3"/>
  <c r="BP243" i="21" l="1"/>
  <c r="BP83" i="23"/>
  <c r="BP84" i="23" s="1"/>
  <c r="BP150" i="22"/>
  <c r="BP151" i="22" s="1"/>
  <c r="BP132" i="22"/>
  <c r="BP133" i="22" s="1"/>
  <c r="BP206" i="21"/>
  <c r="BP65" i="23"/>
  <c r="BP66" i="23" s="1"/>
  <c r="BR218" i="21"/>
  <c r="BR220" i="21"/>
  <c r="BR64" i="23"/>
  <c r="BR131" i="22"/>
  <c r="BR167" i="22"/>
  <c r="BR88" i="23"/>
  <c r="BR165" i="22"/>
  <c r="BS206" i="22"/>
  <c r="BS119" i="23"/>
  <c r="BS121" i="23"/>
  <c r="BS208" i="22"/>
  <c r="BS151" i="23"/>
  <c r="BO151" i="23"/>
  <c r="BP151" i="23"/>
  <c r="BS152" i="23" s="1"/>
  <c r="BS235" i="22"/>
  <c r="BS147" i="23"/>
  <c r="BO147" i="23"/>
  <c r="BP147" i="23"/>
  <c r="BS250" i="22"/>
  <c r="BS275" i="22"/>
  <c r="BS174" i="23"/>
  <c r="BS261" i="22"/>
  <c r="BS163" i="23"/>
  <c r="BS218" i="22"/>
  <c r="BS131" i="23"/>
  <c r="BS118" i="23"/>
  <c r="BS205" i="22"/>
  <c r="BS106" i="23"/>
  <c r="BS193" i="22"/>
  <c r="BR377" i="21"/>
  <c r="BR378" i="21" s="1"/>
  <c r="BR279" i="21"/>
  <c r="BR280" i="21" s="1"/>
  <c r="BR361" i="21"/>
  <c r="BR362" i="21" s="1"/>
  <c r="BR272" i="21"/>
  <c r="BR263" i="21"/>
  <c r="BR256" i="21"/>
  <c r="BR190" i="22"/>
  <c r="BR103" i="23"/>
  <c r="BS224" i="22"/>
  <c r="BS137" i="23"/>
  <c r="BR170" i="22"/>
  <c r="BR269" i="22"/>
  <c r="BR182" i="23"/>
  <c r="BR183" i="22"/>
  <c r="BR96" i="23"/>
  <c r="BR95" i="23"/>
  <c r="BR182" i="22"/>
  <c r="BR92" i="23"/>
  <c r="BR82" i="23"/>
  <c r="BR179" i="22"/>
  <c r="BR149" i="22"/>
  <c r="BR89" i="23"/>
  <c r="BR86" i="23"/>
  <c r="BR163" i="22"/>
  <c r="BR122" i="23"/>
  <c r="BR209" i="22"/>
  <c r="BR168" i="22"/>
  <c r="BR13" i="3"/>
  <c r="BT61" i="3"/>
  <c r="BS148" i="23" l="1"/>
  <c r="BR164" i="22"/>
  <c r="BR171" i="22"/>
  <c r="BR225" i="21"/>
  <c r="BR226" i="21" s="1"/>
  <c r="BR180" i="22"/>
  <c r="BR90" i="23"/>
  <c r="BR78" i="23"/>
  <c r="BR79" i="23" s="1"/>
  <c r="BR234" i="21"/>
  <c r="BR93" i="23"/>
  <c r="BR219" i="21"/>
  <c r="BR87" i="23"/>
  <c r="BR145" i="22"/>
  <c r="BR146" i="22" s="1"/>
  <c r="BQ125" i="22"/>
  <c r="BQ58" i="23"/>
  <c r="BQ100" i="22"/>
  <c r="BU109" i="3"/>
  <c r="BT47" i="3"/>
  <c r="BP39" i="3"/>
  <c r="BR237" i="21" l="1"/>
  <c r="BR238" i="21" s="1"/>
  <c r="BR235" i="21"/>
  <c r="BT99" i="22"/>
  <c r="BT57" i="23"/>
  <c r="BT124" i="22"/>
  <c r="BS107" i="3"/>
  <c r="BS103" i="3"/>
  <c r="BQ87" i="3"/>
  <c r="BQ136" i="21"/>
  <c r="BQ89" i="3"/>
  <c r="BQ138" i="21"/>
  <c r="BQ94" i="3"/>
  <c r="BQ143" i="21"/>
  <c r="BQ135" i="21" s="1"/>
  <c r="BQ181" i="21"/>
  <c r="BQ183" i="21"/>
  <c r="BQ187" i="21"/>
  <c r="BP136" i="22"/>
  <c r="BP154" i="22"/>
  <c r="BP69" i="23"/>
  <c r="BR40" i="3"/>
  <c r="BU98" i="3"/>
  <c r="BP105" i="3"/>
  <c r="BS71" i="3"/>
  <c r="BR46" i="3"/>
  <c r="BP122" i="3"/>
  <c r="BT79" i="3"/>
  <c r="BT60" i="3"/>
  <c r="BT64" i="3"/>
  <c r="BS86" i="3"/>
  <c r="BP99" i="3"/>
  <c r="BQ60" i="23" l="1"/>
  <c r="BQ102" i="22"/>
  <c r="BQ188" i="21"/>
  <c r="BQ180" i="21" s="1"/>
  <c r="BQ127" i="22" s="1"/>
  <c r="BU69" i="23"/>
  <c r="BU136" i="22"/>
  <c r="BU154" i="22"/>
  <c r="BU62" i="3"/>
  <c r="BS69" i="3"/>
  <c r="BT125" i="3"/>
  <c r="BS98" i="3"/>
  <c r="BS113" i="23"/>
  <c r="BS200" i="22"/>
  <c r="BR90" i="22"/>
  <c r="BS115" i="23"/>
  <c r="BS202" i="22"/>
  <c r="BR115" i="22"/>
  <c r="BU16" i="3"/>
  <c r="BP82" i="3"/>
  <c r="BS96" i="22"/>
  <c r="BS54" i="23"/>
  <c r="BS121" i="22"/>
  <c r="BU47" i="3"/>
  <c r="BQ98" i="3"/>
  <c r="BS123" i="3"/>
  <c r="BQ77" i="3"/>
  <c r="BP12" i="3"/>
  <c r="BP100" i="22"/>
  <c r="BP58" i="23"/>
  <c r="BP125" i="22"/>
  <c r="BP121" i="22"/>
  <c r="BP54" i="23"/>
  <c r="BP96" i="22"/>
  <c r="BR84" i="3"/>
  <c r="BT114" i="3"/>
  <c r="BT151" i="21"/>
  <c r="BT196" i="21" s="1"/>
  <c r="BP83" i="3"/>
  <c r="BP17" i="3"/>
  <c r="BU101" i="3"/>
  <c r="BS195" i="22"/>
  <c r="BS108" i="23"/>
  <c r="BS107" i="23"/>
  <c r="BS194" i="22"/>
  <c r="BT159" i="21"/>
  <c r="BT106" i="22" s="1"/>
  <c r="BT107" i="22"/>
  <c r="BT46" i="23"/>
  <c r="BT82" i="22"/>
  <c r="BR18" i="3"/>
  <c r="BQ84" i="3"/>
  <c r="BR106" i="3"/>
  <c r="BT38" i="3"/>
  <c r="BQ42" i="3"/>
  <c r="BT110" i="3"/>
  <c r="BT147" i="21"/>
  <c r="BT192" i="21" s="1"/>
  <c r="BT111" i="3"/>
  <c r="BT148" i="21"/>
  <c r="BT193" i="21" s="1"/>
  <c r="BT113" i="3"/>
  <c r="BT150" i="21"/>
  <c r="BT195" i="21" s="1"/>
  <c r="BT116" i="3"/>
  <c r="BT153" i="21"/>
  <c r="BT198" i="21" s="1"/>
  <c r="BT118" i="3"/>
  <c r="BT155" i="21"/>
  <c r="BT200" i="21" s="1"/>
  <c r="BT191" i="21" s="1"/>
  <c r="BT128" i="22" s="1"/>
  <c r="BP84" i="3"/>
  <c r="BR107" i="3"/>
  <c r="BT146" i="21" l="1"/>
  <c r="BQ96" i="22"/>
  <c r="BQ121" i="22"/>
  <c r="BQ54" i="23"/>
  <c r="BR47" i="3"/>
  <c r="BQ36" i="3"/>
  <c r="BT69" i="3"/>
  <c r="BT61" i="23" l="1"/>
  <c r="BT103" i="22"/>
  <c r="BT218" i="21"/>
  <c r="BT78" i="23" s="1"/>
  <c r="BT79" i="23" s="1"/>
  <c r="BT220" i="21"/>
  <c r="BU211" i="22"/>
  <c r="BU124" i="23"/>
  <c r="BT279" i="21"/>
  <c r="BT280" i="21" s="1"/>
  <c r="BT361" i="21"/>
  <c r="BT362" i="21" s="1"/>
  <c r="BT272" i="21"/>
  <c r="BT263" i="21"/>
  <c r="BT256" i="21"/>
  <c r="BT89" i="23"/>
  <c r="BT90" i="23" s="1"/>
  <c r="BT170" i="22"/>
  <c r="BT171" i="22" s="1"/>
  <c r="BT269" i="22"/>
  <c r="BT182" i="23"/>
  <c r="BT96" i="23"/>
  <c r="BT183" i="22"/>
  <c r="BT95" i="23"/>
  <c r="BT182" i="22"/>
  <c r="BT179" i="22"/>
  <c r="BT180" i="22" s="1"/>
  <c r="BT92" i="23"/>
  <c r="BT93" i="23" s="1"/>
  <c r="BT163" i="22"/>
  <c r="BT164" i="22" s="1"/>
  <c r="BT86" i="23"/>
  <c r="BT87" i="23"/>
  <c r="BT103" i="23"/>
  <c r="BT190" i="22"/>
  <c r="BU137" i="23"/>
  <c r="BU224" i="22"/>
  <c r="BT168" i="22"/>
  <c r="BT209" i="22"/>
  <c r="BT122" i="23"/>
  <c r="BU218" i="22"/>
  <c r="BU131" i="23"/>
  <c r="BU118" i="23"/>
  <c r="BU205" i="22"/>
  <c r="BU106" i="23"/>
  <c r="BU193" i="22"/>
  <c r="BU206" i="22"/>
  <c r="BU119" i="23"/>
  <c r="BU121" i="23"/>
  <c r="BU208" i="22"/>
  <c r="BT88" i="23"/>
  <c r="BT165" i="22"/>
  <c r="BT167" i="22"/>
  <c r="BS42" i="3"/>
  <c r="BQ43" i="3"/>
  <c r="BT145" i="22" l="1"/>
  <c r="BT146" i="22" s="1"/>
  <c r="BT219" i="21"/>
  <c r="BT225" i="21"/>
  <c r="BQ121" i="21"/>
  <c r="BQ44" i="3"/>
  <c r="BT226" i="21" l="1"/>
  <c r="BT234" i="21"/>
  <c r="BQ122" i="21"/>
  <c r="BQ167" i="21" s="1"/>
  <c r="BQ88" i="22"/>
  <c r="BQ166" i="21"/>
  <c r="BQ113" i="22" s="1"/>
  <c r="BR201" i="22"/>
  <c r="BR114" i="23"/>
  <c r="BS37" i="3"/>
  <c r="BP107" i="3"/>
  <c r="BS104" i="3"/>
  <c r="BS49" i="3"/>
  <c r="BU99" i="3"/>
  <c r="BT82" i="3"/>
  <c r="BR83" i="3"/>
  <c r="BS78" i="3"/>
  <c r="BQ56" i="3"/>
  <c r="BQ100" i="3"/>
  <c r="BP46" i="3"/>
  <c r="BQ109" i="3"/>
  <c r="BP20" i="3"/>
  <c r="BQ120" i="21" l="1"/>
  <c r="BT237" i="21"/>
  <c r="BT238" i="21" s="1"/>
  <c r="BT235" i="21"/>
  <c r="BQ165" i="21"/>
  <c r="BQ112" i="22" s="1"/>
  <c r="BP114" i="21"/>
  <c r="BP81" i="22" s="1"/>
  <c r="BT57" i="3"/>
  <c r="BQ33" i="3"/>
  <c r="BT100" i="3"/>
  <c r="BP45" i="23" l="1"/>
  <c r="BQ87" i="22"/>
  <c r="BQ51" i="23"/>
  <c r="BS136" i="22"/>
  <c r="BS69" i="23"/>
  <c r="BS154" i="22"/>
  <c r="BT99" i="3"/>
  <c r="BP81" i="3"/>
  <c r="BQ20" i="3"/>
  <c r="BQ114" i="21"/>
  <c r="BQ81" i="22" s="1"/>
  <c r="BS59" i="3"/>
  <c r="BQ45" i="23" l="1"/>
  <c r="BS99" i="22"/>
  <c r="BS124" i="22"/>
  <c r="BS57" i="23"/>
  <c r="BR74" i="23"/>
  <c r="BR141" i="22"/>
  <c r="BR159" i="22"/>
  <c r="BQ136" i="22"/>
  <c r="BQ154" i="22"/>
  <c r="BQ69" i="23"/>
  <c r="BR121" i="3"/>
  <c r="BR205" i="21"/>
  <c r="BR242" i="21" s="1"/>
  <c r="BQ39" i="3"/>
  <c r="BS55" i="3"/>
  <c r="BQ99" i="3"/>
  <c r="BQ123" i="3"/>
  <c r="BU33" i="3"/>
  <c r="BP43" i="3"/>
  <c r="BR243" i="21" l="1"/>
  <c r="BR83" i="23"/>
  <c r="BR84" i="23" s="1"/>
  <c r="BR150" i="22"/>
  <c r="BR151" i="22" s="1"/>
  <c r="BR65" i="23"/>
  <c r="BR66" i="23" s="1"/>
  <c r="BR206" i="21"/>
  <c r="BR132" i="22"/>
  <c r="BR133" i="22" s="1"/>
  <c r="BP121" i="21"/>
  <c r="BP120" i="21" s="1"/>
  <c r="BS97" i="22"/>
  <c r="BT111" i="23"/>
  <c r="BT198" i="22"/>
  <c r="BS122" i="22"/>
  <c r="BS55" i="23"/>
  <c r="BU102" i="3"/>
  <c r="BS46" i="3"/>
  <c r="BS81" i="3"/>
  <c r="BP51" i="23" l="1"/>
  <c r="BP87" i="22"/>
  <c r="BP166" i="21"/>
  <c r="BP88" i="22"/>
  <c r="BR82" i="22"/>
  <c r="BQ195" i="22"/>
  <c r="BQ194" i="22"/>
  <c r="BQ107" i="23"/>
  <c r="BQ108" i="23"/>
  <c r="BR46" i="23"/>
  <c r="BR107" i="22"/>
  <c r="BR159" i="21"/>
  <c r="BR106" i="22" s="1"/>
  <c r="BQ24" i="3"/>
  <c r="BS64" i="3"/>
  <c r="BQ49" i="3"/>
  <c r="BU60" i="3"/>
  <c r="BP123" i="3"/>
  <c r="BP104" i="3"/>
  <c r="BP113" i="22" l="1"/>
  <c r="BP165" i="21"/>
  <c r="BP112" i="22" s="1"/>
  <c r="BR136" i="22"/>
  <c r="BR69" i="23"/>
  <c r="BR154" i="22"/>
  <c r="BS91" i="22"/>
  <c r="BS116" i="22"/>
  <c r="BU77" i="3"/>
  <c r="BS10" i="3"/>
  <c r="BQ114" i="22"/>
  <c r="BQ89" i="22"/>
  <c r="BQ122" i="3"/>
  <c r="BQ107" i="3"/>
  <c r="BQ79" i="3"/>
  <c r="BT106" i="3"/>
  <c r="BU64" i="3"/>
  <c r="BT107" i="3"/>
  <c r="BR32" i="3"/>
  <c r="BT100" i="22"/>
  <c r="BT125" i="22"/>
  <c r="BT58" i="23"/>
  <c r="BS67" i="3"/>
  <c r="BT42" i="3"/>
  <c r="BP78" i="3"/>
  <c r="BP99" i="22"/>
  <c r="BP124" i="22"/>
  <c r="BP57" i="23"/>
  <c r="BR130" i="3"/>
  <c r="BT33" i="3"/>
  <c r="BT34" i="3"/>
  <c r="BP16" i="3"/>
  <c r="BR122" i="3"/>
  <c r="BU38" i="3"/>
  <c r="BP59" i="3"/>
  <c r="BP55" i="23"/>
  <c r="BP122" i="22"/>
  <c r="BP97" i="22"/>
  <c r="BQ198" i="22"/>
  <c r="BQ111" i="23"/>
  <c r="BU11" i="3"/>
  <c r="BS58" i="3"/>
  <c r="BT59" i="3"/>
  <c r="BR62" i="3"/>
  <c r="BT89" i="22"/>
  <c r="BT114" i="22"/>
  <c r="BR60" i="3"/>
  <c r="BP77" i="3"/>
  <c r="BS47" i="3"/>
  <c r="BR69" i="3"/>
  <c r="BR57" i="3"/>
  <c r="BP102" i="3"/>
  <c r="BU86" i="3"/>
  <c r="BS79" i="3"/>
  <c r="BU55" i="23"/>
  <c r="BU97" i="22"/>
  <c r="BU122" i="22"/>
  <c r="BU110" i="22"/>
  <c r="BT112" i="23"/>
  <c r="BT199" i="22"/>
  <c r="BU49" i="23"/>
  <c r="BU85" i="22"/>
  <c r="BU43" i="3"/>
  <c r="BU121" i="21"/>
  <c r="BU120" i="21" s="1"/>
  <c r="BU40" i="3"/>
  <c r="BP89" i="3"/>
  <c r="BU51" i="23" l="1"/>
  <c r="BU87" i="22"/>
  <c r="BU166" i="21"/>
  <c r="BU88" i="22"/>
  <c r="BP138" i="21"/>
  <c r="BP183" i="21" s="1"/>
  <c r="BQ82" i="3"/>
  <c r="BT80" i="3"/>
  <c r="BT35" i="3"/>
  <c r="BR80" i="3"/>
  <c r="BU165" i="21" l="1"/>
  <c r="BU112" i="22" s="1"/>
  <c r="BU113" i="22"/>
  <c r="BS110" i="23"/>
  <c r="BS197" i="22"/>
  <c r="BS109" i="22"/>
  <c r="BS48" i="23"/>
  <c r="BS84" i="22"/>
  <c r="BS89" i="3"/>
  <c r="BS138" i="21"/>
  <c r="BS183" i="21" s="1"/>
  <c r="BS87" i="3"/>
  <c r="BS136" i="21"/>
  <c r="BS181" i="21" s="1"/>
  <c r="BS180" i="21" s="1"/>
  <c r="BS127" i="22" s="1"/>
  <c r="BT91" i="22"/>
  <c r="BT116" i="22"/>
  <c r="BU35" i="3"/>
  <c r="BS34" i="3"/>
  <c r="BT103" i="3"/>
  <c r="BS15" i="3"/>
  <c r="BS20" i="3"/>
  <c r="BS135" i="21" l="1"/>
  <c r="BS114" i="21"/>
  <c r="BS45" i="23" s="1"/>
  <c r="BP76" i="3"/>
  <c r="BQ35" i="3"/>
  <c r="BR104" i="3"/>
  <c r="BQ105" i="3"/>
  <c r="BQ67" i="3"/>
  <c r="BP87" i="3"/>
  <c r="BS60" i="23" l="1"/>
  <c r="BS102" i="22"/>
  <c r="BS81" i="22"/>
  <c r="BP136" i="21"/>
  <c r="BP181" i="21" s="1"/>
  <c r="BP180" i="21" s="1"/>
  <c r="BP127" i="22" s="1"/>
  <c r="BP42" i="3"/>
  <c r="BP135" i="21" l="1"/>
  <c r="BT117" i="22"/>
  <c r="BU116" i="23"/>
  <c r="BU203" i="22"/>
  <c r="BT92" i="22"/>
  <c r="BT85" i="22"/>
  <c r="BT49" i="23"/>
  <c r="BS112" i="23"/>
  <c r="BS199" i="22"/>
  <c r="BT110" i="22"/>
  <c r="BU55" i="3"/>
  <c r="W7" i="3"/>
  <c r="W136" i="3"/>
  <c r="W137" i="3"/>
  <c r="W124" i="3"/>
  <c r="W39" i="3"/>
  <c r="W135" i="3"/>
  <c r="W141" i="3"/>
  <c r="W88" i="3"/>
  <c r="W140" i="3"/>
  <c r="W133" i="3"/>
  <c r="W113" i="3"/>
  <c r="W60" i="3"/>
  <c r="W13" i="3"/>
  <c r="W18" i="3"/>
  <c r="W27" i="3"/>
  <c r="W128" i="3"/>
  <c r="W126" i="3"/>
  <c r="W58" i="3"/>
  <c r="W118" i="3"/>
  <c r="W84" i="3"/>
  <c r="W92" i="3"/>
  <c r="W139" i="3"/>
  <c r="W122" i="3"/>
  <c r="W86" i="3"/>
  <c r="W44" i="3"/>
  <c r="W40" i="3"/>
  <c r="W77" i="3"/>
  <c r="W36" i="3"/>
  <c r="W10" i="3"/>
  <c r="W73" i="3"/>
  <c r="W106" i="3"/>
  <c r="W110" i="3"/>
  <c r="W71" i="3"/>
  <c r="W23" i="3"/>
  <c r="W65" i="3"/>
  <c r="W99" i="3"/>
  <c r="W111" i="3"/>
  <c r="W89" i="3"/>
  <c r="W21" i="3"/>
  <c r="W116" i="3"/>
  <c r="W112" i="3"/>
  <c r="W34" i="3"/>
  <c r="W134" i="3"/>
  <c r="W15" i="3"/>
  <c r="W48" i="3"/>
  <c r="W109" i="3"/>
  <c r="W47" i="3"/>
  <c r="W143" i="3"/>
  <c r="W117" i="3"/>
  <c r="W76" i="3"/>
  <c r="W115" i="3"/>
  <c r="W37" i="3"/>
  <c r="W100" i="3"/>
  <c r="W95" i="3"/>
  <c r="W64" i="3"/>
  <c r="W70" i="3"/>
  <c r="W46" i="3"/>
  <c r="W79" i="3"/>
  <c r="W72" i="3"/>
  <c r="W78" i="3"/>
  <c r="W87" i="3"/>
  <c r="W107" i="3"/>
  <c r="W69" i="3"/>
  <c r="W82" i="3"/>
  <c r="W51" i="3"/>
  <c r="W90" i="3"/>
  <c r="W32" i="3"/>
  <c r="W66" i="3"/>
  <c r="W91" i="3"/>
  <c r="W94" i="3"/>
  <c r="W121" i="3"/>
  <c r="W105" i="3"/>
  <c r="W138" i="3"/>
  <c r="W25" i="3"/>
  <c r="W104" i="3"/>
  <c r="W22" i="3"/>
  <c r="W103" i="3"/>
  <c r="W102" i="3"/>
  <c r="W17" i="3"/>
  <c r="W61" i="3"/>
  <c r="W35" i="3"/>
  <c r="W54" i="3"/>
  <c r="W12" i="3"/>
  <c r="W20" i="3"/>
  <c r="W68" i="3"/>
  <c r="W62" i="3"/>
  <c r="W81" i="3"/>
  <c r="W16" i="3"/>
  <c r="W14" i="3"/>
  <c r="W123" i="3"/>
  <c r="W33" i="3"/>
  <c r="W114" i="3"/>
  <c r="W43" i="3"/>
  <c r="W50" i="3"/>
  <c r="W93" i="3"/>
  <c r="BP60" i="23" l="1"/>
  <c r="BP102" i="22"/>
  <c r="V86" i="3"/>
  <c r="V109" i="3"/>
  <c r="W29" i="3"/>
  <c r="W131" i="21"/>
  <c r="W129" i="3"/>
  <c r="W152" i="21"/>
  <c r="W26" i="3"/>
  <c r="W148" i="21"/>
  <c r="W130" i="3"/>
  <c r="W208" i="21"/>
  <c r="W118" i="21"/>
  <c r="W150" i="21"/>
  <c r="W127" i="3"/>
  <c r="W11" i="3"/>
  <c r="W154" i="21"/>
  <c r="W121" i="21"/>
  <c r="W147" i="21"/>
  <c r="W209" i="21"/>
  <c r="W128" i="21"/>
  <c r="W45" i="3"/>
  <c r="W38" i="3"/>
  <c r="W143" i="21"/>
  <c r="W83" i="3"/>
  <c r="W55" i="3"/>
  <c r="W151" i="21"/>
  <c r="W101" i="3"/>
  <c r="W136" i="21"/>
  <c r="W56" i="3"/>
  <c r="W125" i="3"/>
  <c r="W204" i="21"/>
  <c r="W116" i="21"/>
  <c r="W124" i="21"/>
  <c r="W211" i="21"/>
  <c r="W149" i="21"/>
  <c r="W28" i="3"/>
  <c r="W142" i="21"/>
  <c r="W216" i="21"/>
  <c r="W144" i="21"/>
  <c r="W132" i="3"/>
  <c r="W67" i="3"/>
  <c r="W114" i="21"/>
  <c r="W139" i="21"/>
  <c r="W57" i="3"/>
  <c r="W129" i="21"/>
  <c r="W213" i="21"/>
  <c r="W212" i="21"/>
  <c r="W210" i="21"/>
  <c r="W132" i="21"/>
  <c r="W59" i="3"/>
  <c r="W49" i="3"/>
  <c r="W125" i="21"/>
  <c r="W115" i="21"/>
  <c r="W155" i="21"/>
  <c r="W130" i="21"/>
  <c r="W141" i="21"/>
  <c r="W153" i="21"/>
  <c r="W98" i="3"/>
  <c r="W205" i="21"/>
  <c r="W117" i="21"/>
  <c r="W123" i="21"/>
  <c r="W138" i="21"/>
  <c r="W122" i="21"/>
  <c r="W137" i="21"/>
  <c r="W214" i="21"/>
  <c r="W24" i="3"/>
  <c r="W140" i="21"/>
  <c r="W215" i="21"/>
  <c r="W42" i="3"/>
  <c r="W133" i="21"/>
  <c r="W80" i="3"/>
  <c r="V132" i="3"/>
  <c r="V119" i="21"/>
  <c r="V205" i="21"/>
  <c r="V204" i="21"/>
  <c r="V42" i="3"/>
  <c r="V20" i="3"/>
  <c r="V114" i="21"/>
  <c r="BP119" i="23"/>
  <c r="BP206" i="22"/>
  <c r="BP205" i="22"/>
  <c r="BP228" i="22"/>
  <c r="BP152" i="23"/>
  <c r="BP239" i="22"/>
  <c r="BP141" i="23"/>
  <c r="BP235" i="22"/>
  <c r="BP250" i="22"/>
  <c r="BP275" i="22"/>
  <c r="BP188" i="23"/>
  <c r="BP174" i="23"/>
  <c r="BP261" i="22"/>
  <c r="BP163" i="23"/>
  <c r="BP148" i="23"/>
  <c r="BP218" i="22"/>
  <c r="BP131" i="23"/>
  <c r="BP118" i="23"/>
  <c r="W206" i="21"/>
  <c r="V64" i="3"/>
  <c r="W70" i="23"/>
  <c r="W71" i="23"/>
  <c r="W73" i="23"/>
  <c r="W76" i="23"/>
  <c r="W75" i="23"/>
  <c r="W81" i="22"/>
  <c r="W49" i="23"/>
  <c r="W64" i="23"/>
  <c r="W146" i="21"/>
  <c r="W295" i="21"/>
  <c r="W185" i="21"/>
  <c r="W173" i="21"/>
  <c r="W46" i="23"/>
  <c r="W54" i="23"/>
  <c r="W53" i="23"/>
  <c r="W251" i="21"/>
  <c r="W252" i="21"/>
  <c r="W92" i="22"/>
  <c r="W96" i="22"/>
  <c r="W222" i="21"/>
  <c r="W194" i="21"/>
  <c r="W207" i="21"/>
  <c r="W176" i="21"/>
  <c r="W193" i="21"/>
  <c r="W163" i="21"/>
  <c r="W69" i="23"/>
  <c r="W142" i="22"/>
  <c r="W132" i="22"/>
  <c r="W169" i="21"/>
  <c r="W198" i="21"/>
  <c r="W181" i="21"/>
  <c r="W249" i="21"/>
  <c r="W68" i="23"/>
  <c r="W174" i="21"/>
  <c r="W65" i="23"/>
  <c r="W245" i="21"/>
  <c r="W100" i="22"/>
  <c r="W241" i="21"/>
  <c r="W187" i="21"/>
  <c r="W168" i="21"/>
  <c r="W48" i="23"/>
  <c r="W131" i="22"/>
  <c r="W253" i="21"/>
  <c r="W189" i="21"/>
  <c r="W55" i="23"/>
  <c r="W72" i="23"/>
  <c r="W136" i="22"/>
  <c r="W137" i="22"/>
  <c r="W85" i="22"/>
  <c r="W97" i="22"/>
  <c r="W88" i="22"/>
  <c r="W196" i="21"/>
  <c r="W162" i="21"/>
  <c r="W182" i="21"/>
  <c r="W160" i="21"/>
  <c r="W199" i="21"/>
  <c r="W297" i="21"/>
  <c r="W140" i="22"/>
  <c r="W186" i="21"/>
  <c r="W127" i="21"/>
  <c r="W247" i="21"/>
  <c r="W135" i="21"/>
  <c r="W188" i="21"/>
  <c r="W178" i="21"/>
  <c r="W56" i="23"/>
  <c r="W74" i="23"/>
  <c r="W138" i="22"/>
  <c r="W141" i="22"/>
  <c r="W82" i="22"/>
  <c r="W83" i="22"/>
  <c r="W99" i="22"/>
  <c r="W197" i="21"/>
  <c r="W167" i="21"/>
  <c r="W177" i="21"/>
  <c r="W246" i="21"/>
  <c r="W170" i="21"/>
  <c r="W293" i="21"/>
  <c r="W195" i="21"/>
  <c r="W120" i="21"/>
  <c r="W175" i="21"/>
  <c r="W57" i="23"/>
  <c r="W192" i="21"/>
  <c r="W242" i="21"/>
  <c r="W287" i="21"/>
  <c r="W95" i="22"/>
  <c r="W292" i="21"/>
  <c r="W89" i="22"/>
  <c r="W45" i="23"/>
  <c r="W47" i="23"/>
  <c r="W250" i="21"/>
  <c r="W135" i="22"/>
  <c r="W184" i="21"/>
  <c r="W90" i="22"/>
  <c r="W91" i="22"/>
  <c r="W161" i="21"/>
  <c r="W200" i="21"/>
  <c r="W296" i="21"/>
  <c r="W58" i="23"/>
  <c r="W84" i="22"/>
  <c r="W291" i="21"/>
  <c r="W139" i="22"/>
  <c r="W166" i="21"/>
  <c r="W248" i="21"/>
  <c r="W183" i="21"/>
  <c r="W143" i="22"/>
  <c r="W289" i="21"/>
  <c r="W223" i="21"/>
  <c r="W98" i="22"/>
  <c r="W290" i="21"/>
  <c r="W294" i="21"/>
  <c r="V86" i="22"/>
  <c r="V64" i="23"/>
  <c r="W133" i="22"/>
  <c r="V217" i="21"/>
  <c r="V145" i="21"/>
  <c r="W66" i="23"/>
  <c r="V45" i="23"/>
  <c r="V134" i="21"/>
  <c r="V50" i="23"/>
  <c r="V120" i="21"/>
  <c r="V131" i="22"/>
  <c r="V81" i="22"/>
  <c r="V242" i="21"/>
  <c r="V207" i="21"/>
  <c r="V127" i="21"/>
  <c r="V126" i="21"/>
  <c r="V132" i="22"/>
  <c r="V156" i="21"/>
  <c r="V65" i="23"/>
  <c r="V146" i="21"/>
  <c r="V58" i="24"/>
  <c r="W243" i="21"/>
  <c r="V135" i="21"/>
  <c r="V57" i="24"/>
  <c r="W156" i="22"/>
  <c r="W87" i="22"/>
  <c r="W150" i="22"/>
  <c r="W193" i="22"/>
  <c r="W122" i="22"/>
  <c r="W125" i="22"/>
  <c r="W165" i="21"/>
  <c r="W157" i="22"/>
  <c r="W107" i="22"/>
  <c r="W302" i="21"/>
  <c r="W159" i="22"/>
  <c r="W195" i="22"/>
  <c r="W112" i="23"/>
  <c r="W106" i="23"/>
  <c r="W202" i="22"/>
  <c r="W114" i="22"/>
  <c r="W94" i="22"/>
  <c r="W61" i="23"/>
  <c r="W154" i="22"/>
  <c r="W244" i="21"/>
  <c r="W134" i="22"/>
  <c r="W201" i="22"/>
  <c r="W160" i="22"/>
  <c r="W116" i="23"/>
  <c r="W67" i="23"/>
  <c r="W109" i="22"/>
  <c r="W159" i="21"/>
  <c r="W113" i="23"/>
  <c r="W200" i="22"/>
  <c r="W198" i="22"/>
  <c r="W121" i="22"/>
  <c r="W218" i="21"/>
  <c r="W83" i="23"/>
  <c r="W113" i="22"/>
  <c r="W110" i="23"/>
  <c r="W303" i="21"/>
  <c r="W109" i="23"/>
  <c r="W116" i="22"/>
  <c r="W52" i="23"/>
  <c r="W103" i="22"/>
  <c r="W196" i="22"/>
  <c r="W259" i="21"/>
  <c r="W155" i="22"/>
  <c r="W197" i="22"/>
  <c r="W51" i="23"/>
  <c r="W149" i="22"/>
  <c r="W115" i="22"/>
  <c r="W123" i="22"/>
  <c r="W260" i="21"/>
  <c r="W191" i="21"/>
  <c r="W82" i="23"/>
  <c r="W115" i="23"/>
  <c r="W203" i="22"/>
  <c r="W124" i="22"/>
  <c r="W108" i="22"/>
  <c r="W161" i="22"/>
  <c r="W180" i="21"/>
  <c r="W110" i="22"/>
  <c r="W114" i="23"/>
  <c r="W153" i="22"/>
  <c r="W158" i="22"/>
  <c r="W102" i="22"/>
  <c r="W120" i="22"/>
  <c r="W220" i="21"/>
  <c r="W60" i="23"/>
  <c r="W288" i="21"/>
  <c r="W108" i="23"/>
  <c r="W199" i="22"/>
  <c r="W172" i="21"/>
  <c r="W111" i="23"/>
  <c r="W117" i="22"/>
  <c r="V165" i="21"/>
  <c r="BO107" i="23"/>
  <c r="V51" i="23"/>
  <c r="V180" i="21"/>
  <c r="V61" i="23"/>
  <c r="V60" i="23"/>
  <c r="V77" i="23"/>
  <c r="V67" i="23"/>
  <c r="W84" i="23"/>
  <c r="V59" i="23"/>
  <c r="BO194" i="22"/>
  <c r="W219" i="21"/>
  <c r="V159" i="21"/>
  <c r="V220" i="21"/>
  <c r="W151" i="22"/>
  <c r="V93" i="22"/>
  <c r="V83" i="23"/>
  <c r="V218" i="21"/>
  <c r="V52" i="23"/>
  <c r="V94" i="22"/>
  <c r="V102" i="22"/>
  <c r="V150" i="22"/>
  <c r="V144" i="22"/>
  <c r="V191" i="21"/>
  <c r="V134" i="22"/>
  <c r="V103" i="22"/>
  <c r="V172" i="21"/>
  <c r="V87" i="22"/>
  <c r="V48" i="24"/>
  <c r="V288" i="21"/>
  <c r="V101" i="22"/>
  <c r="V244" i="21"/>
  <c r="W299" i="21"/>
  <c r="W119" i="22"/>
  <c r="W152" i="22"/>
  <c r="W255" i="21"/>
  <c r="W106" i="22"/>
  <c r="W85" i="23"/>
  <c r="W194" i="22"/>
  <c r="W300" i="21"/>
  <c r="W121" i="23"/>
  <c r="W209" i="22"/>
  <c r="W145" i="22"/>
  <c r="W168" i="22"/>
  <c r="W127" i="22"/>
  <c r="W257" i="21"/>
  <c r="W122" i="23"/>
  <c r="W167" i="22"/>
  <c r="W225" i="21"/>
  <c r="W128" i="22"/>
  <c r="W208" i="22"/>
  <c r="W112" i="22"/>
  <c r="W107" i="23"/>
  <c r="W78" i="23"/>
  <c r="V112" i="22"/>
  <c r="V128" i="22"/>
  <c r="W256" i="21"/>
  <c r="V194" i="22"/>
  <c r="V299" i="21"/>
  <c r="V85" i="23"/>
  <c r="V119" i="22"/>
  <c r="W146" i="22"/>
  <c r="V152" i="22"/>
  <c r="V225" i="21"/>
  <c r="V300" i="21"/>
  <c r="BO205" i="22"/>
  <c r="V257" i="21"/>
  <c r="V107" i="23"/>
  <c r="BO118" i="23"/>
  <c r="V78" i="23"/>
  <c r="W79" i="23"/>
  <c r="V127" i="22"/>
  <c r="V106" i="22"/>
  <c r="V255" i="21"/>
  <c r="W226" i="21"/>
  <c r="V82" i="24"/>
  <c r="V145" i="22"/>
  <c r="W305" i="21"/>
  <c r="W88" i="23"/>
  <c r="W234" i="21"/>
  <c r="W103" i="23"/>
  <c r="W206" i="22"/>
  <c r="W163" i="22"/>
  <c r="W262" i="21"/>
  <c r="W205" i="22"/>
  <c r="W165" i="22"/>
  <c r="W119" i="23"/>
  <c r="W86" i="23"/>
  <c r="W190" i="22"/>
  <c r="W118" i="23"/>
  <c r="V205" i="22"/>
  <c r="V119" i="23"/>
  <c r="V305" i="21"/>
  <c r="V206" i="22"/>
  <c r="W263" i="21"/>
  <c r="V163" i="22"/>
  <c r="V118" i="23"/>
  <c r="BO131" i="23"/>
  <c r="V165" i="22"/>
  <c r="V88" i="23"/>
  <c r="V262" i="21"/>
  <c r="W164" i="22"/>
  <c r="V85" i="24"/>
  <c r="V234" i="21"/>
  <c r="BO218" i="22"/>
  <c r="V86" i="23"/>
  <c r="W235" i="21"/>
  <c r="W87" i="23"/>
  <c r="W124" i="23"/>
  <c r="W211" i="22"/>
  <c r="W170" i="22"/>
  <c r="W224" i="22"/>
  <c r="W137" i="23"/>
  <c r="W312" i="21"/>
  <c r="W271" i="21"/>
  <c r="W89" i="23"/>
  <c r="W171" i="22"/>
  <c r="V312" i="21"/>
  <c r="V170" i="22"/>
  <c r="V124" i="23"/>
  <c r="W272" i="21"/>
  <c r="V89" i="23"/>
  <c r="W90" i="23"/>
  <c r="V271" i="21"/>
  <c r="V211" i="22"/>
  <c r="W218" i="22"/>
  <c r="W92" i="23"/>
  <c r="W131" i="23"/>
  <c r="W179" i="22"/>
  <c r="V179" i="22"/>
  <c r="W93" i="23"/>
  <c r="W180" i="22"/>
  <c r="V218" i="22"/>
  <c r="V131" i="23"/>
  <c r="BP435" i="21"/>
  <c r="BQ58" i="21"/>
  <c r="BQ435" i="21" s="1"/>
  <c r="BR58" i="21" s="1"/>
  <c r="BR435" i="21" s="1"/>
  <c r="BS58" i="21" s="1"/>
  <c r="BS435" i="21" s="1"/>
  <c r="BT58" i="21" s="1"/>
  <c r="BT435" i="21" s="1"/>
  <c r="BU58" i="21" s="1"/>
  <c r="BU435" i="21" s="1"/>
  <c r="BP430" i="21"/>
  <c r="BQ53" i="21" s="1"/>
  <c r="BQ430" i="21" s="1"/>
  <c r="BR53" i="21" s="1"/>
  <c r="BR430" i="21" s="1"/>
  <c r="BS53" i="21" s="1"/>
  <c r="BS430" i="21" s="1"/>
  <c r="BT53" i="21" s="1"/>
  <c r="BT430" i="21" s="1"/>
  <c r="BU53" i="21" s="1"/>
  <c r="BU430" i="21" s="1"/>
  <c r="V92" i="23"/>
  <c r="BP418" i="21"/>
  <c r="BQ41" i="21"/>
  <c r="BQ418" i="21" s="1"/>
  <c r="BR41" i="21" s="1"/>
  <c r="BR418" i="21" s="1"/>
  <c r="BS41" i="21" s="1"/>
  <c r="BS418" i="21" s="1"/>
  <c r="BT41" i="21" s="1"/>
  <c r="BT418" i="21" s="1"/>
  <c r="BU41" i="21" s="1"/>
  <c r="BU418" i="21" s="1"/>
  <c r="BP403" i="21"/>
  <c r="BQ26" i="21" s="1"/>
  <c r="BQ403" i="21" s="1"/>
  <c r="BR26" i="21" s="1"/>
  <c r="BR403" i="21" s="1"/>
  <c r="BS26" i="21" s="1"/>
  <c r="BS403" i="21" s="1"/>
  <c r="BT26" i="21" s="1"/>
  <c r="BT403" i="21" s="1"/>
  <c r="BU26" i="21" s="1"/>
  <c r="BU403" i="21" s="1"/>
  <c r="W435" i="21"/>
  <c r="W430" i="21"/>
  <c r="BP413" i="21"/>
  <c r="BQ36" i="21" s="1"/>
  <c r="BQ413" i="21" s="1"/>
  <c r="BR36" i="21" s="1"/>
  <c r="BR413" i="21" s="1"/>
  <c r="BS36" i="21" s="1"/>
  <c r="BS413" i="21" s="1"/>
  <c r="BT36" i="21" s="1"/>
  <c r="BT413" i="21" s="1"/>
  <c r="BU36" i="21" s="1"/>
  <c r="BU413" i="21" s="1"/>
  <c r="W418" i="21"/>
  <c r="W403" i="21"/>
  <c r="BP424" i="21"/>
  <c r="BQ47" i="21" s="1"/>
  <c r="BQ424" i="21" s="1"/>
  <c r="BR47" i="21" s="1"/>
  <c r="BR424" i="21" s="1"/>
  <c r="BS47" i="21" s="1"/>
  <c r="BS424" i="21" s="1"/>
  <c r="BT47" i="21" s="1"/>
  <c r="BT424" i="21" s="1"/>
  <c r="BU47" i="21" s="1"/>
  <c r="BU424" i="21" s="1"/>
  <c r="BP405" i="21"/>
  <c r="BQ28" i="21" s="1"/>
  <c r="BQ405" i="21" s="1"/>
  <c r="BR28" i="21" s="1"/>
  <c r="BR405" i="21" s="1"/>
  <c r="BS28" i="21" s="1"/>
  <c r="BS405" i="21" s="1"/>
  <c r="BT28" i="21" s="1"/>
  <c r="BT405" i="21" s="1"/>
  <c r="BU28" i="21" s="1"/>
  <c r="BU405" i="21" s="1"/>
  <c r="W413" i="21"/>
  <c r="BP431" i="21"/>
  <c r="BQ54" i="21" s="1"/>
  <c r="BQ431" i="21" s="1"/>
  <c r="BR54" i="21" s="1"/>
  <c r="BR431" i="21" s="1"/>
  <c r="BS54" i="21" s="1"/>
  <c r="BS431" i="21" s="1"/>
  <c r="BT54" i="21" s="1"/>
  <c r="BT431" i="21" s="1"/>
  <c r="BU54" i="21" s="1"/>
  <c r="BU431" i="21" s="1"/>
  <c r="BP423" i="21"/>
  <c r="BQ46" i="21" s="1"/>
  <c r="BQ423" i="21" s="1"/>
  <c r="BR46" i="21" s="1"/>
  <c r="BR423" i="21" s="1"/>
  <c r="BS46" i="21" s="1"/>
  <c r="BS423" i="21" s="1"/>
  <c r="BT46" i="21" s="1"/>
  <c r="BT423" i="21" s="1"/>
  <c r="BU46" i="21" s="1"/>
  <c r="BU423" i="21" s="1"/>
  <c r="W405" i="21"/>
  <c r="BP422" i="21"/>
  <c r="BQ45" i="21" s="1"/>
  <c r="BQ422" i="21" s="1"/>
  <c r="BR45" i="21" s="1"/>
  <c r="BR422" i="21" s="1"/>
  <c r="BS45" i="21" s="1"/>
  <c r="BS422" i="21" s="1"/>
  <c r="BT45" i="21" s="1"/>
  <c r="BT422" i="21" s="1"/>
  <c r="BU45" i="21" s="1"/>
  <c r="BU422" i="21" s="1"/>
  <c r="BP404" i="21"/>
  <c r="BQ27" i="21" s="1"/>
  <c r="BQ404" i="21" s="1"/>
  <c r="BR27" i="21" s="1"/>
  <c r="BR404" i="21" s="1"/>
  <c r="BS27" i="21" s="1"/>
  <c r="BS404" i="21" s="1"/>
  <c r="BT27" i="21" s="1"/>
  <c r="BT404" i="21" s="1"/>
  <c r="BU27" i="21" s="1"/>
  <c r="BU404" i="21" s="1"/>
  <c r="W424" i="21"/>
  <c r="BP417" i="21"/>
  <c r="BQ40" i="21" s="1"/>
  <c r="BQ417" i="21" s="1"/>
  <c r="BR40" i="21" s="1"/>
  <c r="BR417" i="21" s="1"/>
  <c r="BS40" i="21" s="1"/>
  <c r="BS417" i="21" s="1"/>
  <c r="BT40" i="21" s="1"/>
  <c r="BT417" i="21" s="1"/>
  <c r="BU40" i="21" s="1"/>
  <c r="BU417" i="21" s="1"/>
  <c r="BP432" i="21"/>
  <c r="BQ55" i="21" s="1"/>
  <c r="BQ432" i="21" s="1"/>
  <c r="BR55" i="21" s="1"/>
  <c r="BR432" i="21" s="1"/>
  <c r="BS55" i="21" s="1"/>
  <c r="BS432" i="21" s="1"/>
  <c r="BT55" i="21" s="1"/>
  <c r="BT432" i="21" s="1"/>
  <c r="BU55" i="21" s="1"/>
  <c r="BU432" i="21" s="1"/>
  <c r="W431" i="21"/>
  <c r="BP402" i="21"/>
  <c r="BQ25" i="21" s="1"/>
  <c r="BQ402" i="21" s="1"/>
  <c r="BR25" i="21" s="1"/>
  <c r="BR402" i="21" s="1"/>
  <c r="BS25" i="21" s="1"/>
  <c r="BS402" i="21" s="1"/>
  <c r="BT25" i="21" s="1"/>
  <c r="BT402" i="21" s="1"/>
  <c r="BU25" i="21" s="1"/>
  <c r="BU402" i="21" s="1"/>
  <c r="BP429" i="21"/>
  <c r="BQ52" i="21" s="1"/>
  <c r="BQ429" i="21" s="1"/>
  <c r="BR52" i="21" s="1"/>
  <c r="BR429" i="21" s="1"/>
  <c r="BS52" i="21" s="1"/>
  <c r="BS429" i="21" s="1"/>
  <c r="BT52" i="21" s="1"/>
  <c r="BT429" i="21" s="1"/>
  <c r="BU52" i="21" s="1"/>
  <c r="BU429" i="21" s="1"/>
  <c r="BP428" i="21"/>
  <c r="BQ51" i="21"/>
  <c r="BQ428" i="21" s="1"/>
  <c r="BR51" i="21" s="1"/>
  <c r="BR428" i="21" s="1"/>
  <c r="BS51" i="21" s="1"/>
  <c r="BS428" i="21" s="1"/>
  <c r="BT51" i="21" s="1"/>
  <c r="BT428" i="21" s="1"/>
  <c r="BU51" i="21" s="1"/>
  <c r="BU428" i="21" s="1"/>
  <c r="BP420" i="21"/>
  <c r="BQ43" i="21" s="1"/>
  <c r="BQ420" i="21" s="1"/>
  <c r="BR43" i="21" s="1"/>
  <c r="BR420" i="21" s="1"/>
  <c r="BS43" i="21" s="1"/>
  <c r="BS420" i="21" s="1"/>
  <c r="BT43" i="21" s="1"/>
  <c r="BT420" i="21" s="1"/>
  <c r="BU43" i="21" s="1"/>
  <c r="BU420" i="21" s="1"/>
  <c r="W423" i="21"/>
  <c r="BP412" i="21"/>
  <c r="BQ35" i="21" s="1"/>
  <c r="BQ412" i="21" s="1"/>
  <c r="BR35" i="21" s="1"/>
  <c r="BR412" i="21" s="1"/>
  <c r="BS35" i="21" s="1"/>
  <c r="BS412" i="21" s="1"/>
  <c r="BT35" i="21" s="1"/>
  <c r="BT412" i="21" s="1"/>
  <c r="BU35" i="21" s="1"/>
  <c r="BU412" i="21" s="1"/>
  <c r="BP419" i="21"/>
  <c r="BQ42" i="21" s="1"/>
  <c r="BQ419" i="21" s="1"/>
  <c r="BR42" i="21" s="1"/>
  <c r="BR419" i="21" s="1"/>
  <c r="BS42" i="21" s="1"/>
  <c r="BS419" i="21" s="1"/>
  <c r="BT42" i="21" s="1"/>
  <c r="BT419" i="21" s="1"/>
  <c r="BU42" i="21" s="1"/>
  <c r="BU419" i="21" s="1"/>
  <c r="BP433" i="21"/>
  <c r="BQ56" i="21" s="1"/>
  <c r="BQ433" i="21" s="1"/>
  <c r="BR56" i="21" s="1"/>
  <c r="BR433" i="21" s="1"/>
  <c r="BS56" i="21" s="1"/>
  <c r="BS433" i="21" s="1"/>
  <c r="BT56" i="21" s="1"/>
  <c r="BT433" i="21" s="1"/>
  <c r="BU56" i="21" s="1"/>
  <c r="BU433" i="21" s="1"/>
  <c r="BP421" i="21"/>
  <c r="BQ44" i="21" s="1"/>
  <c r="BQ421" i="21" s="1"/>
  <c r="BR44" i="21" s="1"/>
  <c r="BR421" i="21" s="1"/>
  <c r="BS44" i="21" s="1"/>
  <c r="BS421" i="21" s="1"/>
  <c r="BT44" i="21" s="1"/>
  <c r="BT421" i="21" s="1"/>
  <c r="BU44" i="21" s="1"/>
  <c r="BU421" i="21" s="1"/>
  <c r="BP411" i="21"/>
  <c r="BQ34" i="21" s="1"/>
  <c r="BQ411" i="21" s="1"/>
  <c r="BR34" i="21" s="1"/>
  <c r="BR411" i="21" s="1"/>
  <c r="BS34" i="21" s="1"/>
  <c r="BS411" i="21" s="1"/>
  <c r="BT34" i="21" s="1"/>
  <c r="BT411" i="21" s="1"/>
  <c r="BU34" i="21" s="1"/>
  <c r="BU411" i="21" s="1"/>
  <c r="BP410" i="21"/>
  <c r="BQ33" i="21" s="1"/>
  <c r="BQ410" i="21" s="1"/>
  <c r="BR33" i="21" s="1"/>
  <c r="BR410" i="21" s="1"/>
  <c r="BS33" i="21" s="1"/>
  <c r="BS410" i="21" s="1"/>
  <c r="BT33" i="21" s="1"/>
  <c r="BT410" i="21" s="1"/>
  <c r="BU33" i="21" s="1"/>
  <c r="BU410" i="21" s="1"/>
  <c r="BP434" i="21"/>
  <c r="BQ57" i="21" s="1"/>
  <c r="BQ434" i="21" s="1"/>
  <c r="BR57" i="21" s="1"/>
  <c r="BR434" i="21" s="1"/>
  <c r="BS57" i="21" s="1"/>
  <c r="BS434" i="21" s="1"/>
  <c r="BT57" i="21" s="1"/>
  <c r="BT434" i="21" s="1"/>
  <c r="BU57" i="21" s="1"/>
  <c r="BU434" i="21" s="1"/>
  <c r="W422" i="21"/>
  <c r="W404" i="21"/>
  <c r="W417" i="21"/>
  <c r="W284" i="21"/>
  <c r="W318" i="21"/>
  <c r="W432" i="21"/>
  <c r="W402" i="21"/>
  <c r="W429" i="21"/>
  <c r="W428" i="21"/>
  <c r="W420" i="21"/>
  <c r="BT133" i="23"/>
  <c r="BT220" i="22"/>
  <c r="BT221" i="22"/>
  <c r="BT134" i="23"/>
  <c r="BU42" i="23"/>
  <c r="BU111" i="21"/>
  <c r="BU78" i="22" s="1"/>
  <c r="BU75" i="22"/>
  <c r="BR109" i="21"/>
  <c r="BR43" i="23" s="1"/>
  <c r="BU109" i="21"/>
  <c r="BU112" i="21" s="1"/>
  <c r="BU79" i="22" s="1"/>
  <c r="BP109" i="21"/>
  <c r="BP43" i="23" s="1"/>
  <c r="BR75" i="22"/>
  <c r="BU223" i="22"/>
  <c r="BU136" i="23"/>
  <c r="BR102" i="23"/>
  <c r="BR189" i="22"/>
  <c r="BR78" i="22"/>
  <c r="BR42" i="23"/>
  <c r="BQ220" i="22"/>
  <c r="BQ133" i="23"/>
  <c r="BQ134" i="23"/>
  <c r="BQ221" i="22"/>
  <c r="BS220" i="22"/>
  <c r="BS134" i="23"/>
  <c r="BS221" i="22"/>
  <c r="BS133" i="23"/>
  <c r="BT111" i="21"/>
  <c r="BT283" i="21" s="1"/>
  <c r="BT42" i="23"/>
  <c r="BT75" i="22"/>
  <c r="BS109" i="21"/>
  <c r="BS112" i="21" s="1"/>
  <c r="BS79" i="22" s="1"/>
  <c r="BQ75" i="22"/>
  <c r="BP133" i="23"/>
  <c r="BP220" i="22"/>
  <c r="BP134" i="23"/>
  <c r="BP221" i="22"/>
  <c r="BT222" i="22"/>
  <c r="BT135" i="23"/>
  <c r="BT223" i="22"/>
  <c r="BT136" i="23"/>
  <c r="BQ102" i="23"/>
  <c r="BQ189" i="22"/>
  <c r="BQ78" i="22"/>
  <c r="BQ42" i="23"/>
  <c r="BR220" i="22"/>
  <c r="BR134" i="23"/>
  <c r="BR221" i="22"/>
  <c r="BR133" i="23"/>
  <c r="BS111" i="21"/>
  <c r="BS78" i="22" s="1"/>
  <c r="BS42" i="23"/>
  <c r="BS75" i="22"/>
  <c r="BQ109" i="21"/>
  <c r="BQ76" i="22" s="1"/>
  <c r="BT109" i="21"/>
  <c r="BT76" i="22" s="1"/>
  <c r="BP78" i="22"/>
  <c r="BP102" i="23"/>
  <c r="BP189" i="22"/>
  <c r="BS222" i="22"/>
  <c r="BS135" i="23"/>
  <c r="BS136" i="23"/>
  <c r="BS223" i="22"/>
  <c r="BP75" i="22"/>
  <c r="BO133" i="23"/>
  <c r="BO220" i="22"/>
  <c r="BO221" i="22"/>
  <c r="BO134" i="23"/>
  <c r="BP42" i="23"/>
  <c r="W155" i="3"/>
  <c r="W433" i="21"/>
  <c r="W419" i="21"/>
  <c r="W421" i="21"/>
  <c r="W411" i="21"/>
  <c r="W410" i="21"/>
  <c r="W434" i="21"/>
  <c r="W412" i="21"/>
  <c r="W159" i="3"/>
  <c r="W157" i="3"/>
  <c r="W161" i="3"/>
  <c r="BU283" i="21" l="1"/>
  <c r="BU189" i="22" s="1"/>
  <c r="BT78" i="22"/>
  <c r="BT102" i="23"/>
  <c r="BT189" i="22"/>
  <c r="BQ112" i="21"/>
  <c r="BQ79" i="22" s="1"/>
  <c r="BS283" i="21"/>
  <c r="BP76" i="22"/>
  <c r="BP112" i="21"/>
  <c r="BP79" i="22" s="1"/>
  <c r="BT43" i="23"/>
  <c r="BQ43" i="23"/>
  <c r="BR112" i="21"/>
  <c r="BR79" i="22" s="1"/>
  <c r="BR76" i="22"/>
  <c r="BT112" i="21"/>
  <c r="BT79" i="22" s="1"/>
  <c r="BS43" i="23"/>
  <c r="BU76" i="22"/>
  <c r="BS76" i="22"/>
  <c r="BU43" i="23"/>
  <c r="BP94" i="23"/>
  <c r="BP181" i="22"/>
  <c r="BT94" i="23"/>
  <c r="BT181" i="22"/>
  <c r="BU94" i="23"/>
  <c r="BU181" i="22"/>
  <c r="BS94" i="23"/>
  <c r="BS181" i="22"/>
  <c r="BQ181" i="22"/>
  <c r="BQ94" i="23"/>
  <c r="BR94" i="23"/>
  <c r="BR181" i="22"/>
  <c r="W236" i="21"/>
  <c r="W108" i="21"/>
  <c r="W109" i="21"/>
  <c r="BU102" i="23" l="1"/>
  <c r="BS189" i="22"/>
  <c r="BS102" i="23"/>
  <c r="V109" i="21"/>
  <c r="V108" i="21"/>
  <c r="W75" i="22"/>
  <c r="W76" i="22"/>
  <c r="W111" i="21"/>
  <c r="W42" i="23"/>
  <c r="W314" i="21"/>
  <c r="W237" i="21"/>
  <c r="W43" i="23"/>
  <c r="W112" i="21"/>
  <c r="W273" i="21"/>
  <c r="V43" i="23"/>
  <c r="BQ222" i="22"/>
  <c r="BQ135" i="23"/>
  <c r="W238" i="21"/>
  <c r="V237" i="21"/>
  <c r="V42" i="23"/>
  <c r="V76" i="22"/>
  <c r="V75" i="22"/>
  <c r="W317" i="21"/>
  <c r="W220" i="22"/>
  <c r="W133" i="23"/>
  <c r="W283" i="21"/>
  <c r="W94" i="23"/>
  <c r="W274" i="21"/>
  <c r="W78" i="22"/>
  <c r="W181" i="22"/>
  <c r="W79" i="22"/>
  <c r="W315" i="21"/>
  <c r="BR222" i="22"/>
  <c r="BR135" i="23"/>
  <c r="V274" i="21"/>
  <c r="W223" i="22"/>
  <c r="W136" i="23"/>
  <c r="W102" i="23"/>
  <c r="W95" i="23"/>
  <c r="W134" i="23"/>
  <c r="W182" i="22"/>
  <c r="W189" i="22"/>
  <c r="W221" i="22"/>
  <c r="W359" i="21"/>
  <c r="V359" i="21"/>
  <c r="V182" i="22"/>
  <c r="V95" i="23"/>
  <c r="W360" i="21"/>
  <c r="W361" i="21"/>
  <c r="W277" i="21"/>
  <c r="V361" i="21"/>
  <c r="W362" i="21"/>
  <c r="V277" i="21"/>
  <c r="V93" i="24" s="1"/>
  <c r="W96" i="23"/>
  <c r="W183" i="22"/>
  <c r="V96" i="23"/>
  <c r="V183" i="22"/>
  <c r="BP279" i="21"/>
  <c r="BP280" i="21"/>
  <c r="W363" i="21"/>
  <c r="BQ98" i="23"/>
  <c r="BQ99" i="23" s="1"/>
  <c r="BR185" i="22"/>
  <c r="BR186" i="22" s="1"/>
  <c r="BS279" i="21"/>
  <c r="BS280" i="21" s="1"/>
  <c r="BR98" i="23"/>
  <c r="BR99" i="23" s="1"/>
  <c r="BP185" i="22"/>
  <c r="BP186" i="22" s="1"/>
  <c r="BV360" i="21"/>
  <c r="BW360" i="21" s="1"/>
  <c r="BX360" i="21" s="1"/>
  <c r="BP98" i="23"/>
  <c r="BP99" i="23" s="1"/>
  <c r="BQ185" i="22"/>
  <c r="BQ186" i="22" s="1"/>
  <c r="BU135" i="23"/>
  <c r="BU222" i="22"/>
  <c r="BU243" i="22"/>
  <c r="BU156" i="23"/>
  <c r="BU244" i="22"/>
  <c r="BU157" i="23"/>
  <c r="BU151" i="23"/>
  <c r="BU152" i="23" s="1"/>
  <c r="BT98" i="23"/>
  <c r="BT99" i="23" s="1"/>
  <c r="BT185" i="22"/>
  <c r="BT186" i="22" s="1"/>
  <c r="BU140" i="23"/>
  <c r="BU141" i="23" s="1"/>
  <c r="BU238" i="22"/>
  <c r="BU227" i="22"/>
  <c r="BU228" i="22" s="1"/>
  <c r="BU147" i="23"/>
  <c r="BU234" i="22"/>
  <c r="BU235" i="22" s="1"/>
  <c r="BU322" i="21"/>
  <c r="BQ322" i="21"/>
  <c r="BU250" i="22"/>
  <c r="BU163" i="23"/>
  <c r="BS322" i="21"/>
  <c r="BT322" i="21"/>
  <c r="BR322" i="21"/>
  <c r="BP322" i="21"/>
  <c r="BQ228" i="22"/>
  <c r="BR333" i="21"/>
  <c r="BP333" i="21"/>
  <c r="BT228" i="22"/>
  <c r="BQ141" i="23"/>
  <c r="BS333" i="21"/>
  <c r="BQ333" i="21"/>
  <c r="BU174" i="23"/>
  <c r="BU261" i="22"/>
  <c r="BR228" i="22"/>
  <c r="BP329" i="21"/>
  <c r="BT329" i="21"/>
  <c r="BT333" i="21"/>
  <c r="BU333" i="21"/>
  <c r="BS141" i="23"/>
  <c r="BQ329" i="21"/>
  <c r="BS329" i="21"/>
  <c r="BR235" i="22"/>
  <c r="BS239" i="22"/>
  <c r="BQ152" i="23"/>
  <c r="BT152" i="23"/>
  <c r="BQ148" i="23"/>
  <c r="BT148" i="23"/>
  <c r="BR329" i="21"/>
  <c r="BQ239" i="22"/>
  <c r="BR148" i="23"/>
  <c r="BU239" i="22"/>
  <c r="W279" i="21"/>
  <c r="BS185" i="22" l="1"/>
  <c r="BS186" i="22" s="1"/>
  <c r="BV361" i="21"/>
  <c r="BS98" i="23"/>
  <c r="BS99" i="23" s="1"/>
  <c r="BX361" i="21"/>
  <c r="BW361" i="21"/>
  <c r="BY360" i="21"/>
  <c r="BY361" i="21" s="1"/>
  <c r="W280" i="21"/>
  <c r="BQ235" i="22"/>
  <c r="BR152" i="23"/>
  <c r="W278" i="21"/>
  <c r="W319" i="21"/>
  <c r="BZ360" i="21" l="1"/>
  <c r="BZ361" i="21" s="1"/>
  <c r="BQ225" i="22"/>
  <c r="BQ138" i="23"/>
  <c r="W316" i="21"/>
  <c r="CA360" i="21" l="1"/>
  <c r="CA361" i="21" s="1"/>
  <c r="BR225" i="22"/>
  <c r="BS225" i="22"/>
  <c r="BT225" i="22"/>
  <c r="BU225" i="22"/>
  <c r="W225" i="22"/>
  <c r="CB360" i="21" l="1"/>
  <c r="BR138" i="23"/>
  <c r="BS138" i="23"/>
  <c r="BT138" i="23"/>
  <c r="BU138" i="23"/>
  <c r="W138" i="23"/>
  <c r="CB361" i="21" l="1"/>
  <c r="CC360" i="21"/>
  <c r="CC361" i="21" s="1"/>
  <c r="BU329" i="21"/>
  <c r="V316" i="21"/>
  <c r="BU148" i="23"/>
  <c r="V279" i="21"/>
  <c r="W98" i="23"/>
  <c r="CD360" i="21" l="1"/>
  <c r="W99" i="23"/>
  <c r="BP184" i="22"/>
  <c r="BQ184" i="22"/>
  <c r="BR184" i="22"/>
  <c r="BS184" i="22"/>
  <c r="BT184" i="22"/>
  <c r="BU184" i="22"/>
  <c r="W184" i="22"/>
  <c r="CD361" i="21" l="1"/>
  <c r="CE360" i="21"/>
  <c r="CE361" i="21" s="1"/>
  <c r="BP97" i="23"/>
  <c r="BQ97" i="23"/>
  <c r="BR97" i="23"/>
  <c r="BS97" i="23"/>
  <c r="BT97" i="23"/>
  <c r="BU97" i="23"/>
  <c r="W97" i="23"/>
  <c r="W185" i="22"/>
  <c r="CF360" i="21" l="1"/>
  <c r="CF361" i="21" s="1"/>
  <c r="W186" i="22"/>
  <c r="W135" i="23"/>
  <c r="W222" i="22"/>
  <c r="W321" i="21"/>
  <c r="CG360" i="21"/>
  <c r="V185" i="22"/>
  <c r="BO322" i="21"/>
  <c r="V98" i="23"/>
  <c r="V222" i="22"/>
  <c r="V135" i="23"/>
  <c r="W328" i="21"/>
  <c r="W227" i="22"/>
  <c r="W337" i="21"/>
  <c r="W323" i="21"/>
  <c r="W322" i="21"/>
  <c r="W140" i="23"/>
  <c r="Z324" i="21"/>
  <c r="AA324" i="21"/>
  <c r="AB324" i="21"/>
  <c r="AC324" i="21"/>
  <c r="AD324" i="21"/>
  <c r="AE324" i="21"/>
  <c r="AF324" i="21"/>
  <c r="AG324" i="21"/>
  <c r="AH324" i="21"/>
  <c r="AI324" i="21"/>
  <c r="AJ324" i="21"/>
  <c r="AK324" i="21"/>
  <c r="AL324" i="21"/>
  <c r="AM324" i="21"/>
  <c r="AN324" i="21"/>
  <c r="AO324" i="21"/>
  <c r="AP324" i="21"/>
  <c r="AQ324" i="21"/>
  <c r="AR324" i="21"/>
  <c r="AS324" i="21"/>
  <c r="AT324" i="21"/>
  <c r="AU324" i="21"/>
  <c r="AV324" i="21"/>
  <c r="AW324" i="21"/>
  <c r="AX324" i="21"/>
  <c r="AY324" i="21"/>
  <c r="AZ324" i="21"/>
  <c r="BA324" i="21"/>
  <c r="BB324" i="21"/>
  <c r="BC324" i="21"/>
  <c r="BD324" i="21"/>
  <c r="BE324" i="21"/>
  <c r="BF324" i="21"/>
  <c r="BG324" i="21"/>
  <c r="BH324" i="21"/>
  <c r="BI324" i="21"/>
  <c r="BJ324" i="21"/>
  <c r="BK324" i="21"/>
  <c r="BL324" i="21"/>
  <c r="BM324" i="21"/>
  <c r="BN324" i="21"/>
  <c r="BO324" i="21"/>
  <c r="BP324" i="21"/>
  <c r="BQ324" i="21"/>
  <c r="BR324" i="21"/>
  <c r="BS324" i="21" s="1"/>
  <c r="W142" i="23"/>
  <c r="BO141" i="23"/>
  <c r="BO329" i="21"/>
  <c r="CH360" i="21"/>
  <c r="W229" i="22"/>
  <c r="BO333" i="21"/>
  <c r="CG361" i="21"/>
  <c r="BO228" i="22"/>
  <c r="W139" i="24"/>
  <c r="Z230" i="22"/>
  <c r="AA230" i="22"/>
  <c r="AB230" i="22"/>
  <c r="AC230" i="22"/>
  <c r="AD230" i="22"/>
  <c r="AE230" i="22"/>
  <c r="AF230" i="22"/>
  <c r="AG230" i="22"/>
  <c r="AH230" i="22"/>
  <c r="AI230" i="22"/>
  <c r="AJ230" i="22"/>
  <c r="AK230" i="22"/>
  <c r="AL230" i="22"/>
  <c r="AM230" i="22"/>
  <c r="AN230" i="22"/>
  <c r="AO230" i="22"/>
  <c r="AP230" i="22"/>
  <c r="AQ230" i="22"/>
  <c r="AR230" i="22"/>
  <c r="AS230" i="22"/>
  <c r="AT230" i="22"/>
  <c r="AU230" i="22"/>
  <c r="AV230" i="22"/>
  <c r="AW230" i="22"/>
  <c r="AX230" i="22"/>
  <c r="AY230" i="22"/>
  <c r="AZ230" i="22"/>
  <c r="BA230" i="22"/>
  <c r="BB230" i="22"/>
  <c r="BC230" i="22"/>
  <c r="BD230" i="22"/>
  <c r="BE230" i="22"/>
  <c r="BF230" i="22"/>
  <c r="BG230" i="22"/>
  <c r="BH230" i="22"/>
  <c r="BI230" i="22"/>
  <c r="BJ230" i="22"/>
  <c r="BK230" i="22"/>
  <c r="BL230" i="22"/>
  <c r="BM230" i="22"/>
  <c r="BN230" i="22"/>
  <c r="BO230" i="22"/>
  <c r="BP230" i="22"/>
  <c r="BQ230" i="22"/>
  <c r="BT324" i="21" l="1"/>
  <c r="BU324" i="21" s="1"/>
  <c r="BR230" i="22"/>
  <c r="BS230" i="22" s="1"/>
  <c r="W151" i="23"/>
  <c r="W238" i="22"/>
  <c r="Z143" i="23"/>
  <c r="AA143" i="23"/>
  <c r="AB143" i="23"/>
  <c r="AC143" i="23"/>
  <c r="AD143" i="23"/>
  <c r="AE143" i="23"/>
  <c r="AF143" i="23"/>
  <c r="AG143" i="23"/>
  <c r="AH143" i="23"/>
  <c r="AI143" i="23"/>
  <c r="AJ143" i="23"/>
  <c r="AK143" i="23"/>
  <c r="AL143" i="23"/>
  <c r="AM143" i="23"/>
  <c r="AN143" i="23"/>
  <c r="AO143" i="23"/>
  <c r="AP143" i="23"/>
  <c r="AQ143" i="23"/>
  <c r="AR143" i="23"/>
  <c r="AS143" i="23"/>
  <c r="AT143" i="23"/>
  <c r="AU143" i="23"/>
  <c r="AV143" i="23"/>
  <c r="AW143" i="23"/>
  <c r="AX143" i="23"/>
  <c r="AY143" i="23"/>
  <c r="AZ143" i="23"/>
  <c r="BA143" i="23"/>
  <c r="BB143" i="23"/>
  <c r="BC143" i="23"/>
  <c r="BD143" i="23"/>
  <c r="BE143" i="23"/>
  <c r="BF143" i="23"/>
  <c r="BG143" i="23"/>
  <c r="BH143" i="23"/>
  <c r="BI143" i="23"/>
  <c r="BJ143" i="23"/>
  <c r="BK143" i="23"/>
  <c r="BL143" i="23"/>
  <c r="BM143" i="23"/>
  <c r="BN143" i="23"/>
  <c r="BO143" i="23"/>
  <c r="BP143" i="23"/>
  <c r="BQ143" i="23"/>
  <c r="BT230" i="22" l="1"/>
  <c r="BU230" i="22" s="1"/>
  <c r="BR143" i="23"/>
  <c r="BS143" i="23" s="1"/>
  <c r="BT143" i="23" s="1"/>
  <c r="BU143" i="23" s="1"/>
  <c r="W141" i="23"/>
  <c r="W334" i="21"/>
  <c r="W333" i="21"/>
  <c r="W147" i="23"/>
  <c r="W228" i="22"/>
  <c r="W234" i="22"/>
  <c r="W156" i="23"/>
  <c r="W330" i="21"/>
  <c r="W329" i="21"/>
  <c r="W243" i="22"/>
  <c r="Z335" i="21"/>
  <c r="AA335" i="21"/>
  <c r="AB335" i="21"/>
  <c r="AC335" i="21"/>
  <c r="AD335" i="21"/>
  <c r="AE335" i="21"/>
  <c r="AF335" i="21"/>
  <c r="AG335" i="21"/>
  <c r="AH335" i="21"/>
  <c r="AI335" i="21"/>
  <c r="AJ335" i="21"/>
  <c r="AK335" i="21"/>
  <c r="AL335" i="21"/>
  <c r="AM335" i="21"/>
  <c r="AN335" i="21"/>
  <c r="AO335" i="21"/>
  <c r="AP335" i="21"/>
  <c r="AQ335" i="21"/>
  <c r="AR335" i="21"/>
  <c r="AS335" i="21"/>
  <c r="AT335" i="21"/>
  <c r="AU335" i="21"/>
  <c r="AV335" i="21"/>
  <c r="AW335" i="21"/>
  <c r="AX335" i="21"/>
  <c r="AY335" i="21"/>
  <c r="AZ335" i="21"/>
  <c r="BA335" i="21"/>
  <c r="BB335" i="21"/>
  <c r="BC335" i="21"/>
  <c r="BD335" i="21"/>
  <c r="BE335" i="21"/>
  <c r="BF335" i="21"/>
  <c r="BG335" i="21"/>
  <c r="BH335" i="21"/>
  <c r="BI335" i="21"/>
  <c r="BJ335" i="21"/>
  <c r="BK335" i="21"/>
  <c r="BL335" i="21"/>
  <c r="BM335" i="21"/>
  <c r="BN335" i="21"/>
  <c r="BO335" i="21"/>
  <c r="BP335" i="21"/>
  <c r="BQ335" i="21"/>
  <c r="BR335" i="21"/>
  <c r="BS335" i="21"/>
  <c r="BT335" i="21"/>
  <c r="BU335" i="21"/>
  <c r="W149" i="23"/>
  <c r="W145" i="24"/>
  <c r="BO148" i="23"/>
  <c r="BO239" i="22"/>
  <c r="BO250" i="22"/>
  <c r="BV278" i="21"/>
  <c r="W148" i="24"/>
  <c r="BO152" i="23"/>
  <c r="CH361" i="21"/>
  <c r="W153" i="23"/>
  <c r="CI360" i="21"/>
  <c r="W240" i="22"/>
  <c r="W236" i="22"/>
  <c r="BS339" i="21"/>
  <c r="BS158" i="23" s="1"/>
  <c r="BQ339" i="21"/>
  <c r="BQ158" i="23" s="1"/>
  <c r="BU339" i="21"/>
  <c r="BU245" i="22" s="1"/>
  <c r="BT339" i="21"/>
  <c r="BT158" i="23" s="1"/>
  <c r="BP339" i="21"/>
  <c r="BP158" i="23" s="1"/>
  <c r="BR339" i="21"/>
  <c r="BR245" i="22" s="1"/>
  <c r="BO163" i="23"/>
  <c r="BO235" i="22"/>
  <c r="W239" i="22"/>
  <c r="W157" i="23"/>
  <c r="W235" i="22"/>
  <c r="W244" i="22"/>
  <c r="W148" i="23"/>
  <c r="Z154" i="23"/>
  <c r="AA154" i="23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Z241" i="22"/>
  <c r="AA241" i="22"/>
  <c r="AB241" i="22"/>
  <c r="AC241" i="22"/>
  <c r="AD241" i="22"/>
  <c r="AE241" i="22"/>
  <c r="AF241" i="22"/>
  <c r="AG241" i="22"/>
  <c r="AH241" i="22"/>
  <c r="AI241" i="22"/>
  <c r="AJ241" i="22"/>
  <c r="AK241" i="22"/>
  <c r="AL241" i="22"/>
  <c r="AM241" i="22"/>
  <c r="AN241" i="22"/>
  <c r="AO241" i="22"/>
  <c r="AP241" i="22"/>
  <c r="AQ241" i="22"/>
  <c r="AR241" i="22"/>
  <c r="AS241" i="22"/>
  <c r="AT241" i="22"/>
  <c r="AU241" i="22"/>
  <c r="AV241" i="22"/>
  <c r="AW241" i="22"/>
  <c r="AX241" i="22"/>
  <c r="AY241" i="22"/>
  <c r="AZ241" i="22"/>
  <c r="BA241" i="22"/>
  <c r="BB241" i="22"/>
  <c r="BC241" i="22"/>
  <c r="BD241" i="22"/>
  <c r="BE241" i="22"/>
  <c r="BF241" i="22"/>
  <c r="BG241" i="22"/>
  <c r="BH241" i="22"/>
  <c r="BI241" i="22"/>
  <c r="BJ241" i="22"/>
  <c r="BK241" i="22"/>
  <c r="BL241" i="22"/>
  <c r="BM241" i="22"/>
  <c r="BN241" i="22"/>
  <c r="BO241" i="22"/>
  <c r="BP241" i="22"/>
  <c r="BQ241" i="22"/>
  <c r="BR241" i="22"/>
  <c r="BS241" i="22"/>
  <c r="BT241" i="22"/>
  <c r="BU241" i="22"/>
  <c r="W152" i="23"/>
  <c r="BS245" i="22" l="1"/>
  <c r="BR158" i="23"/>
  <c r="BU158" i="23"/>
  <c r="AC152" i="24" s="1"/>
  <c r="BP245" i="22"/>
  <c r="BQ245" i="22"/>
  <c r="BT245" i="22"/>
  <c r="BV184" i="22"/>
  <c r="CJ360" i="21"/>
  <c r="CJ361" i="21" s="1"/>
  <c r="AC339" i="21"/>
  <c r="AC158" i="23" s="1"/>
  <c r="AW339" i="21"/>
  <c r="AW158" i="23" s="1"/>
  <c r="AA152" i="24" s="1"/>
  <c r="AQ339" i="21"/>
  <c r="AQ245" i="22" s="1"/>
  <c r="BA339" i="21"/>
  <c r="BA245" i="22" s="1"/>
  <c r="AJ339" i="21"/>
  <c r="AJ158" i="23" s="1"/>
  <c r="AA339" i="21"/>
  <c r="BO339" i="21"/>
  <c r="BO158" i="23" s="1"/>
  <c r="BV97" i="23"/>
  <c r="CI361" i="21"/>
  <c r="BO174" i="23"/>
  <c r="BB339" i="21"/>
  <c r="BB158" i="23" s="1"/>
  <c r="AM339" i="21"/>
  <c r="AM245" i="22" s="1"/>
  <c r="AP339" i="21"/>
  <c r="AP245" i="22" s="1"/>
  <c r="BN339" i="21"/>
  <c r="BN245" i="22" s="1"/>
  <c r="AT339" i="21"/>
  <c r="AT158" i="23" s="1"/>
  <c r="BK339" i="21"/>
  <c r="BK158" i="23" s="1"/>
  <c r="BI339" i="21"/>
  <c r="BI158" i="23" s="1"/>
  <c r="AB152" i="24" s="1"/>
  <c r="BV279" i="21"/>
  <c r="BV185" i="22" s="1"/>
  <c r="BO261" i="22"/>
  <c r="AL339" i="21"/>
  <c r="BG339" i="21"/>
  <c r="BG158" i="23" s="1"/>
  <c r="AO339" i="21"/>
  <c r="AU339" i="21"/>
  <c r="AU158" i="23" s="1"/>
  <c r="BL339" i="21"/>
  <c r="BL158" i="23" s="1"/>
  <c r="AG339" i="21"/>
  <c r="AG158" i="23" s="1"/>
  <c r="BW278" i="21"/>
  <c r="BW184" i="22" s="1"/>
  <c r="BM339" i="21"/>
  <c r="BM245" i="22" s="1"/>
  <c r="AZ339" i="21"/>
  <c r="AZ158" i="23" s="1"/>
  <c r="AV339" i="21"/>
  <c r="AV245" i="22" s="1"/>
  <c r="BE339" i="21"/>
  <c r="BE245" i="22" s="1"/>
  <c r="BF339" i="21"/>
  <c r="BF158" i="23" s="1"/>
  <c r="BC339" i="21"/>
  <c r="BC158" i="23" s="1"/>
  <c r="BH339" i="21"/>
  <c r="BH158" i="23" s="1"/>
  <c r="AH339" i="21"/>
  <c r="AH158" i="23" s="1"/>
  <c r="W245" i="22"/>
  <c r="AX339" i="21"/>
  <c r="AX245" i="22" s="1"/>
  <c r="AI339" i="21"/>
  <c r="AI158" i="23" s="1"/>
  <c r="AR339" i="21"/>
  <c r="AR158" i="23" s="1"/>
  <c r="AF339" i="21"/>
  <c r="AF158" i="23" s="1"/>
  <c r="AD339" i="21"/>
  <c r="AK339" i="21"/>
  <c r="W158" i="23"/>
  <c r="AY339" i="21"/>
  <c r="AY245" i="22" s="1"/>
  <c r="AN339" i="21"/>
  <c r="BD339" i="21"/>
  <c r="BD245" i="22" s="1"/>
  <c r="BJ339" i="21"/>
  <c r="BJ245" i="22" s="1"/>
  <c r="AE339" i="21"/>
  <c r="AE245" i="22" s="1"/>
  <c r="AB339" i="21"/>
  <c r="AB245" i="22" s="1"/>
  <c r="AS339" i="21"/>
  <c r="AS158" i="23" s="1"/>
  <c r="Z245" i="22"/>
  <c r="Z158" i="23"/>
  <c r="AW245" i="22"/>
  <c r="W340" i="21"/>
  <c r="BJ158" i="23" l="1"/>
  <c r="BB245" i="22"/>
  <c r="BV98" i="23"/>
  <c r="BW97" i="23"/>
  <c r="BM158" i="23"/>
  <c r="BN158" i="23"/>
  <c r="AY158" i="23"/>
  <c r="BH245" i="22"/>
  <c r="AQ158" i="23"/>
  <c r="AC245" i="22"/>
  <c r="AK245" i="22"/>
  <c r="AE158" i="23"/>
  <c r="AH245" i="22"/>
  <c r="AU245" i="22"/>
  <c r="BK245" i="22"/>
  <c r="BO245" i="22"/>
  <c r="AK158" i="23"/>
  <c r="Z152" i="24" s="1"/>
  <c r="BI245" i="22"/>
  <c r="AS245" i="22"/>
  <c r="AT245" i="22"/>
  <c r="AG245" i="22"/>
  <c r="CK360" i="21"/>
  <c r="CK361" i="21" s="1"/>
  <c r="BF245" i="22"/>
  <c r="BX278" i="21"/>
  <c r="BX184" i="22" s="1"/>
  <c r="AX158" i="23"/>
  <c r="AZ245" i="22"/>
  <c r="AF245" i="22"/>
  <c r="BW279" i="21"/>
  <c r="BW98" i="23" s="1"/>
  <c r="AL245" i="22"/>
  <c r="AD158" i="23"/>
  <c r="BL245" i="22"/>
  <c r="AB158" i="23"/>
  <c r="AV158" i="23"/>
  <c r="AD245" i="22"/>
  <c r="BD158" i="23"/>
  <c r="AJ245" i="22"/>
  <c r="BC245" i="22"/>
  <c r="AI245" i="22"/>
  <c r="BA158" i="23"/>
  <c r="AP158" i="23"/>
  <c r="AL158" i="23"/>
  <c r="BG245" i="22"/>
  <c r="AM158" i="23"/>
  <c r="BE158" i="23"/>
  <c r="AO245" i="22"/>
  <c r="AA245" i="22"/>
  <c r="AR245" i="22"/>
  <c r="AA158" i="23"/>
  <c r="AN158" i="23"/>
  <c r="AN245" i="22"/>
  <c r="AO158" i="23"/>
  <c r="Z246" i="22"/>
  <c r="Z447" i="21"/>
  <c r="Z159" i="23"/>
  <c r="BR345" i="21"/>
  <c r="BU345" i="21"/>
  <c r="BP345" i="21"/>
  <c r="BS345" i="21"/>
  <c r="BQ345" i="21"/>
  <c r="BT345" i="21"/>
  <c r="W344" i="21"/>
  <c r="W159" i="23"/>
  <c r="W246" i="22"/>
  <c r="BX279" i="21" l="1"/>
  <c r="BX98" i="23" s="1"/>
  <c r="BW185" i="22"/>
  <c r="CL360" i="21"/>
  <c r="BX97" i="23"/>
  <c r="BY278" i="21"/>
  <c r="BY184" i="22" s="1"/>
  <c r="BG345" i="21"/>
  <c r="BA345" i="21"/>
  <c r="AD345" i="21"/>
  <c r="AH345" i="21"/>
  <c r="BO345" i="21"/>
  <c r="AY345" i="21"/>
  <c r="AN345" i="21"/>
  <c r="AB345" i="21"/>
  <c r="AV345" i="21"/>
  <c r="AJ345" i="21"/>
  <c r="AL345" i="21"/>
  <c r="AM345" i="21"/>
  <c r="AK345" i="21"/>
  <c r="BH345" i="21"/>
  <c r="BB345" i="21"/>
  <c r="AX345" i="21"/>
  <c r="BI345" i="21"/>
  <c r="AA70" i="21"/>
  <c r="BF345" i="21"/>
  <c r="Z163" i="23"/>
  <c r="BQ164" i="23" s="1"/>
  <c r="BD345" i="21"/>
  <c r="AT345" i="21"/>
  <c r="AI345" i="21"/>
  <c r="AS345" i="21"/>
  <c r="Z308" i="22"/>
  <c r="AG345" i="21"/>
  <c r="AO345" i="21"/>
  <c r="AR345" i="21"/>
  <c r="AZ345" i="21"/>
  <c r="BE345" i="21"/>
  <c r="Z210" i="23"/>
  <c r="AP345" i="21"/>
  <c r="BP365" i="21"/>
  <c r="BT365" i="21"/>
  <c r="BQ365" i="21"/>
  <c r="BR365" i="21"/>
  <c r="BU365" i="21"/>
  <c r="BS365" i="21"/>
  <c r="AQ345" i="21"/>
  <c r="Z250" i="22"/>
  <c r="BU251" i="22" s="1"/>
  <c r="BK345" i="21"/>
  <c r="AW345" i="21"/>
  <c r="BX185" i="22"/>
  <c r="BN345" i="21"/>
  <c r="BM345" i="21"/>
  <c r="AC345" i="21"/>
  <c r="AU345" i="21"/>
  <c r="AF345" i="21"/>
  <c r="AE345" i="21"/>
  <c r="CM360" i="21"/>
  <c r="CL361" i="21"/>
  <c r="Z345" i="21"/>
  <c r="BC345" i="21"/>
  <c r="AA345" i="21"/>
  <c r="BJ345" i="21"/>
  <c r="BL345" i="21"/>
  <c r="W346" i="21"/>
  <c r="W364" i="21"/>
  <c r="W345" i="21"/>
  <c r="W163" i="23"/>
  <c r="W250" i="22"/>
  <c r="BY97" i="23" l="1"/>
  <c r="BZ278" i="21"/>
  <c r="BP164" i="23"/>
  <c r="BY279" i="21"/>
  <c r="BR251" i="22"/>
  <c r="BT251" i="22"/>
  <c r="BS251" i="22"/>
  <c r="BQ251" i="22"/>
  <c r="BS164" i="23"/>
  <c r="BP251" i="22"/>
  <c r="BT164" i="23"/>
  <c r="BR164" i="23"/>
  <c r="BU164" i="23"/>
  <c r="BY185" i="22"/>
  <c r="AC251" i="22"/>
  <c r="BL251" i="22"/>
  <c r="AO251" i="22"/>
  <c r="BJ251" i="22"/>
  <c r="AX251" i="22"/>
  <c r="AK251" i="22"/>
  <c r="AJ164" i="23"/>
  <c r="BE164" i="23"/>
  <c r="AO164" i="23"/>
  <c r="AX164" i="23"/>
  <c r="AP164" i="23"/>
  <c r="AA26" i="23"/>
  <c r="AX365" i="21"/>
  <c r="AS365" i="21"/>
  <c r="AJ365" i="21"/>
  <c r="BN365" i="21"/>
  <c r="BO365" i="21"/>
  <c r="BG365" i="21"/>
  <c r="AD251" i="22"/>
  <c r="AY164" i="23"/>
  <c r="AV365" i="21"/>
  <c r="BY98" i="23"/>
  <c r="AI251" i="22"/>
  <c r="BC251" i="22"/>
  <c r="BF251" i="22"/>
  <c r="AA251" i="22"/>
  <c r="AQ251" i="22"/>
  <c r="AV251" i="22"/>
  <c r="AG164" i="23"/>
  <c r="BJ164" i="23"/>
  <c r="BI164" i="23"/>
  <c r="BN164" i="23"/>
  <c r="AB164" i="23"/>
  <c r="AA37" i="22"/>
  <c r="BE365" i="21"/>
  <c r="AQ365" i="21"/>
  <c r="Z174" i="23"/>
  <c r="BU175" i="23" s="1"/>
  <c r="AD365" i="21"/>
  <c r="BK365" i="21"/>
  <c r="BM365" i="21"/>
  <c r="Z251" i="22"/>
  <c r="BZ184" i="22"/>
  <c r="W165" i="23"/>
  <c r="AF251" i="22"/>
  <c r="BE251" i="22"/>
  <c r="AY251" i="22"/>
  <c r="AE251" i="22"/>
  <c r="AM251" i="22"/>
  <c r="BM164" i="23"/>
  <c r="BA164" i="23"/>
  <c r="AK164" i="23"/>
  <c r="BC164" i="23"/>
  <c r="AI164" i="23"/>
  <c r="AN164" i="23"/>
  <c r="BF365" i="21"/>
  <c r="AZ365" i="21"/>
  <c r="AL365" i="21"/>
  <c r="AC365" i="21"/>
  <c r="AG365" i="21"/>
  <c r="Z261" i="22"/>
  <c r="BT262" i="22" s="1"/>
  <c r="BN251" i="22"/>
  <c r="AA447" i="21"/>
  <c r="BU379" i="21"/>
  <c r="BU380" i="21" s="1"/>
  <c r="BU381" i="21" s="1"/>
  <c r="BU266" i="22"/>
  <c r="BU179" i="23"/>
  <c r="BU177" i="23"/>
  <c r="BU264" i="22"/>
  <c r="BU180" i="23"/>
  <c r="BU267" i="22"/>
  <c r="BT266" i="22"/>
  <c r="BT179" i="23"/>
  <c r="BT180" i="23"/>
  <c r="BT267" i="22"/>
  <c r="BT177" i="23"/>
  <c r="BT264" i="22"/>
  <c r="BS266" i="22"/>
  <c r="BS179" i="23"/>
  <c r="BS180" i="23"/>
  <c r="BS267" i="22"/>
  <c r="BS177" i="23"/>
  <c r="BS264" i="22"/>
  <c r="BR179" i="23"/>
  <c r="BR266" i="22"/>
  <c r="BR177" i="23"/>
  <c r="BR264" i="22"/>
  <c r="BR267" i="22"/>
  <c r="BR180" i="23"/>
  <c r="BQ266" i="22"/>
  <c r="BQ179" i="23"/>
  <c r="BQ267" i="22"/>
  <c r="BQ180" i="23"/>
  <c r="BQ264" i="22"/>
  <c r="BQ177" i="23"/>
  <c r="BZ279" i="21"/>
  <c r="W252" i="22"/>
  <c r="BM251" i="22"/>
  <c r="BD251" i="22"/>
  <c r="AN251" i="22"/>
  <c r="BI251" i="22"/>
  <c r="BH251" i="22"/>
  <c r="AU164" i="23"/>
  <c r="AS164" i="23"/>
  <c r="AD164" i="23"/>
  <c r="AF164" i="23"/>
  <c r="Z164" i="23"/>
  <c r="BK164" i="23"/>
  <c r="BC365" i="21"/>
  <c r="AN365" i="21"/>
  <c r="Z365" i="21"/>
  <c r="AF365" i="21"/>
  <c r="AR365" i="21"/>
  <c r="AI365" i="21"/>
  <c r="AG251" i="22"/>
  <c r="AM164" i="23"/>
  <c r="BA365" i="21"/>
  <c r="BZ97" i="23"/>
  <c r="W156" i="24"/>
  <c r="AP251" i="22"/>
  <c r="BB251" i="22"/>
  <c r="AZ251" i="22"/>
  <c r="AR251" i="22"/>
  <c r="AS251" i="22"/>
  <c r="BO164" i="23"/>
  <c r="AE164" i="23"/>
  <c r="AZ164" i="23"/>
  <c r="AR164" i="23"/>
  <c r="AH164" i="23"/>
  <c r="AK365" i="21"/>
  <c r="BL365" i="21"/>
  <c r="BB365" i="21"/>
  <c r="AT365" i="21"/>
  <c r="AA365" i="21"/>
  <c r="AV164" i="23"/>
  <c r="BJ365" i="21"/>
  <c r="CA278" i="21"/>
  <c r="AL251" i="22"/>
  <c r="BG251" i="22"/>
  <c r="BO251" i="22"/>
  <c r="AH251" i="22"/>
  <c r="BA251" i="22"/>
  <c r="AL164" i="23"/>
  <c r="BD164" i="23"/>
  <c r="AA164" i="23"/>
  <c r="AW164" i="23"/>
  <c r="AC164" i="23"/>
  <c r="BU268" i="22"/>
  <c r="BU181" i="23"/>
  <c r="BT181" i="23"/>
  <c r="BT268" i="22"/>
  <c r="BS268" i="22"/>
  <c r="BS181" i="23"/>
  <c r="BR268" i="22"/>
  <c r="BR181" i="23"/>
  <c r="BQ268" i="22"/>
  <c r="BQ181" i="23"/>
  <c r="BP268" i="22"/>
  <c r="BP181" i="23"/>
  <c r="AP365" i="21"/>
  <c r="BD365" i="21"/>
  <c r="AE365" i="21"/>
  <c r="AM365" i="21"/>
  <c r="AJ251" i="22"/>
  <c r="AQ164" i="23"/>
  <c r="AT164" i="23"/>
  <c r="AH365" i="21"/>
  <c r="CM361" i="21"/>
  <c r="AU251" i="22"/>
  <c r="AW251" i="22"/>
  <c r="AT251" i="22"/>
  <c r="AB251" i="22"/>
  <c r="BK251" i="22"/>
  <c r="BG164" i="23"/>
  <c r="BF164" i="23"/>
  <c r="BB164" i="23"/>
  <c r="BL164" i="23"/>
  <c r="BH164" i="23"/>
  <c r="AU365" i="21"/>
  <c r="AY365" i="21"/>
  <c r="AB365" i="21"/>
  <c r="AO365" i="21"/>
  <c r="AW365" i="21"/>
  <c r="BH365" i="21"/>
  <c r="CN360" i="21"/>
  <c r="BI365" i="21"/>
  <c r="W164" i="23"/>
  <c r="W261" i="22"/>
  <c r="W365" i="21"/>
  <c r="W251" i="22"/>
  <c r="W366" i="21"/>
  <c r="W174" i="23"/>
  <c r="BQ175" i="23" l="1"/>
  <c r="BP175" i="23"/>
  <c r="BT175" i="23"/>
  <c r="BQ262" i="22"/>
  <c r="BR262" i="22"/>
  <c r="BR175" i="23"/>
  <c r="BU262" i="22"/>
  <c r="BS175" i="23"/>
  <c r="BP262" i="22"/>
  <c r="BS262" i="22"/>
  <c r="CA184" i="22"/>
  <c r="AA308" i="22"/>
  <c r="AN175" i="23"/>
  <c r="BJ175" i="23"/>
  <c r="AI175" i="23"/>
  <c r="BL175" i="23"/>
  <c r="AS175" i="23"/>
  <c r="BJ262" i="22"/>
  <c r="BK262" i="22"/>
  <c r="AQ262" i="22"/>
  <c r="Z262" i="22"/>
  <c r="AC262" i="22"/>
  <c r="CO360" i="21"/>
  <c r="AD175" i="23"/>
  <c r="CA279" i="21"/>
  <c r="AY175" i="23"/>
  <c r="BA175" i="23"/>
  <c r="AQ175" i="23"/>
  <c r="BO175" i="23"/>
  <c r="AU175" i="23"/>
  <c r="AH262" i="22"/>
  <c r="AP262" i="22"/>
  <c r="BA262" i="22"/>
  <c r="AB262" i="22"/>
  <c r="AX262" i="22"/>
  <c r="BU187" i="23"/>
  <c r="BU188" i="23" s="1"/>
  <c r="BS188" i="23"/>
  <c r="Z188" i="23"/>
  <c r="BF262" i="22"/>
  <c r="CA97" i="23"/>
  <c r="W263" i="22"/>
  <c r="Z180" i="23"/>
  <c r="BE175" i="23"/>
  <c r="AT175" i="23"/>
  <c r="BD175" i="23"/>
  <c r="AX175" i="23"/>
  <c r="AG175" i="23"/>
  <c r="BC262" i="22"/>
  <c r="AJ262" i="22"/>
  <c r="AR262" i="22"/>
  <c r="AA262" i="22"/>
  <c r="BL262" i="22"/>
  <c r="BU373" i="21"/>
  <c r="Z175" i="23"/>
  <c r="CB278" i="21"/>
  <c r="W176" i="23"/>
  <c r="Z267" i="22"/>
  <c r="BG175" i="23"/>
  <c r="BF175" i="23"/>
  <c r="AK175" i="23"/>
  <c r="AV175" i="23"/>
  <c r="AZ175" i="23"/>
  <c r="AM262" i="22"/>
  <c r="AS262" i="22"/>
  <c r="BD262" i="22"/>
  <c r="AL262" i="22"/>
  <c r="AE262" i="22"/>
  <c r="BH175" i="23"/>
  <c r="AV262" i="22"/>
  <c r="BZ98" i="23"/>
  <c r="W163" i="24"/>
  <c r="Z177" i="23"/>
  <c r="Z266" i="22"/>
  <c r="BK175" i="23"/>
  <c r="AP175" i="23"/>
  <c r="AA175" i="23"/>
  <c r="BC175" i="23"/>
  <c r="BI175" i="23"/>
  <c r="AT262" i="22"/>
  <c r="BB262" i="22"/>
  <c r="BG262" i="22"/>
  <c r="AK262" i="22"/>
  <c r="BE262" i="22"/>
  <c r="BM262" i="22"/>
  <c r="AR175" i="23"/>
  <c r="AN262" i="22"/>
  <c r="BZ185" i="22"/>
  <c r="Z275" i="22"/>
  <c r="Z264" i="22"/>
  <c r="Z179" i="23"/>
  <c r="AC175" i="23"/>
  <c r="BM175" i="23"/>
  <c r="AJ175" i="23"/>
  <c r="AO175" i="23"/>
  <c r="AL175" i="23"/>
  <c r="BO262" i="22"/>
  <c r="AI262" i="22"/>
  <c r="AF262" i="22"/>
  <c r="AG262" i="22"/>
  <c r="AD262" i="22"/>
  <c r="AA210" i="23"/>
  <c r="AH175" i="23"/>
  <c r="AW262" i="22"/>
  <c r="CN361" i="21"/>
  <c r="Z392" i="21"/>
  <c r="Z476" i="21"/>
  <c r="AB70" i="21"/>
  <c r="AM175" i="23"/>
  <c r="AW175" i="23"/>
  <c r="AF175" i="23"/>
  <c r="AB175" i="23"/>
  <c r="BN175" i="23"/>
  <c r="AE175" i="23"/>
  <c r="AY262" i="22"/>
  <c r="BI262" i="22"/>
  <c r="AO262" i="22"/>
  <c r="AU262" i="22"/>
  <c r="BN262" i="22"/>
  <c r="AZ262" i="22"/>
  <c r="BB175" i="23"/>
  <c r="BH262" i="22"/>
  <c r="W175" i="23"/>
  <c r="W262" i="22"/>
  <c r="CB279" i="21"/>
  <c r="CB98" i="23" s="1"/>
  <c r="AB447" i="21"/>
  <c r="Z286" i="22"/>
  <c r="AA99" i="21"/>
  <c r="AA35" i="23" s="1"/>
  <c r="CP360" i="21"/>
  <c r="CQ360" i="21" s="1"/>
  <c r="CB97" i="23"/>
  <c r="AB26" i="23"/>
  <c r="Z196" i="23"/>
  <c r="Z219" i="23"/>
  <c r="CB184" i="22"/>
  <c r="CC278" i="21"/>
  <c r="CD278" i="21" s="1"/>
  <c r="CA185" i="22"/>
  <c r="AA15" i="21"/>
  <c r="AA12" i="23" s="1"/>
  <c r="CA98" i="23"/>
  <c r="Z386" i="21"/>
  <c r="Z193" i="23" s="1"/>
  <c r="Z337" i="22"/>
  <c r="CO361" i="21"/>
  <c r="AB37" i="22"/>
  <c r="AA177" i="23"/>
  <c r="AC70" i="21"/>
  <c r="AC447" i="21" s="1"/>
  <c r="AB308" i="22"/>
  <c r="CC97" i="23"/>
  <c r="AB210" i="23"/>
  <c r="AA267" i="22"/>
  <c r="Z268" i="22"/>
  <c r="AA264" i="22"/>
  <c r="AA180" i="23"/>
  <c r="Z477" i="21"/>
  <c r="Z220" i="23" s="1"/>
  <c r="CB185" i="22"/>
  <c r="AA476" i="21"/>
  <c r="AA219" i="23" s="1"/>
  <c r="Z181" i="23"/>
  <c r="Z182" i="23"/>
  <c r="Z269" i="22"/>
  <c r="Z377" i="21"/>
  <c r="Z271" i="22" s="1"/>
  <c r="AA266" i="22"/>
  <c r="AA179" i="23"/>
  <c r="Z270" i="22"/>
  <c r="Z184" i="23"/>
  <c r="Z472" i="21"/>
  <c r="AA181" i="23"/>
  <c r="AA268" i="22"/>
  <c r="Z183" i="23"/>
  <c r="BP408" i="21"/>
  <c r="BP409" i="21"/>
  <c r="BQ32" i="21" s="1"/>
  <c r="BQ409" i="21" s="1"/>
  <c r="BR32" i="21" s="1"/>
  <c r="BR409" i="21" s="1"/>
  <c r="BS32" i="21" s="1"/>
  <c r="BS409" i="21" s="1"/>
  <c r="BT32" i="21" s="1"/>
  <c r="BT409" i="21" s="1"/>
  <c r="BU32" i="21" s="1"/>
  <c r="Z338" i="22" l="1"/>
  <c r="Z445" i="21"/>
  <c r="CC279" i="21"/>
  <c r="CC184" i="22"/>
  <c r="AC37" i="22"/>
  <c r="AA100" i="21"/>
  <c r="AA67" i="22" s="1"/>
  <c r="AC26" i="23"/>
  <c r="AD70" i="21"/>
  <c r="AD447" i="21" s="1"/>
  <c r="AE70" i="21" s="1"/>
  <c r="AC210" i="23"/>
  <c r="AC308" i="22"/>
  <c r="CP361" i="21"/>
  <c r="Z280" i="22"/>
  <c r="BP407" i="21"/>
  <c r="BP200" i="23" s="1"/>
  <c r="AB99" i="21"/>
  <c r="AA66" i="22"/>
  <c r="CR360" i="21"/>
  <c r="CR361" i="21" s="1"/>
  <c r="CQ361" i="21"/>
  <c r="CE278" i="21"/>
  <c r="CF278" i="21" s="1"/>
  <c r="CD184" i="22"/>
  <c r="CD279" i="21"/>
  <c r="CD97" i="23"/>
  <c r="AA15" i="22"/>
  <c r="AA9" i="21"/>
  <c r="AA337" i="22"/>
  <c r="BQ31" i="21"/>
  <c r="BU409" i="21"/>
  <c r="AA273" i="22"/>
  <c r="AA186" i="23"/>
  <c r="AA182" i="23"/>
  <c r="Z215" i="23"/>
  <c r="AA95" i="21"/>
  <c r="AA62" i="22" s="1"/>
  <c r="AA269" i="22"/>
  <c r="AA377" i="21"/>
  <c r="AA184" i="23" s="1"/>
  <c r="Z306" i="22"/>
  <c r="Z333" i="22"/>
  <c r="AA68" i="21"/>
  <c r="AA66" i="21" s="1"/>
  <c r="Z443" i="21"/>
  <c r="Z441" i="21" s="1"/>
  <c r="AA270" i="22"/>
  <c r="AA183" i="23"/>
  <c r="AA392" i="21"/>
  <c r="AB15" i="21" s="1"/>
  <c r="AB186" i="23"/>
  <c r="AB273" i="22"/>
  <c r="AA188" i="23"/>
  <c r="AA275" i="22"/>
  <c r="AB177" i="23"/>
  <c r="AB180" i="23"/>
  <c r="AB267" i="22"/>
  <c r="AB264" i="22"/>
  <c r="AB179" i="23"/>
  <c r="AB266" i="22"/>
  <c r="AB268" i="22"/>
  <c r="AB275" i="22"/>
  <c r="AB188" i="23"/>
  <c r="AB181" i="23"/>
  <c r="AC267" i="22"/>
  <c r="AC180" i="23"/>
  <c r="AB377" i="21"/>
  <c r="AB184" i="23" s="1"/>
  <c r="AC177" i="23"/>
  <c r="AC264" i="22"/>
  <c r="AB182" i="23"/>
  <c r="AB269" i="22"/>
  <c r="AC266" i="22"/>
  <c r="AB270" i="22"/>
  <c r="AC179" i="23"/>
  <c r="AB183" i="23"/>
  <c r="AC186" i="23"/>
  <c r="AC273" i="22"/>
  <c r="AC268" i="22"/>
  <c r="AC181" i="23"/>
  <c r="AC275" i="22"/>
  <c r="AC182" i="23"/>
  <c r="AC188" i="23"/>
  <c r="AC269" i="22"/>
  <c r="BP427" i="21"/>
  <c r="BQ50" i="21" s="1"/>
  <c r="AA477" i="21" l="1"/>
  <c r="AA220" i="23" s="1"/>
  <c r="AA386" i="21"/>
  <c r="AA193" i="23" s="1"/>
  <c r="AA36" i="23"/>
  <c r="AD37" i="22"/>
  <c r="AB100" i="21"/>
  <c r="AD26" i="23"/>
  <c r="CC185" i="22"/>
  <c r="CC98" i="23"/>
  <c r="CS360" i="21"/>
  <c r="CS361" i="21" s="1"/>
  <c r="AB271" i="22"/>
  <c r="AA35" i="22"/>
  <c r="AA33" i="22"/>
  <c r="AA64" i="21"/>
  <c r="AA8" i="21" s="1"/>
  <c r="AA25" i="23"/>
  <c r="BP426" i="21"/>
  <c r="AB35" i="23"/>
  <c r="AB66" i="22"/>
  <c r="AB476" i="21"/>
  <c r="AA286" i="22"/>
  <c r="AA445" i="21"/>
  <c r="AA306" i="22" s="1"/>
  <c r="AA196" i="23"/>
  <c r="AA472" i="21"/>
  <c r="Z304" i="22"/>
  <c r="BP295" i="22"/>
  <c r="AA31" i="23"/>
  <c r="Z209" i="23"/>
  <c r="Z302" i="22"/>
  <c r="Z207" i="23"/>
  <c r="Z385" i="21"/>
  <c r="AA443" i="21"/>
  <c r="AB68" i="21"/>
  <c r="CF97" i="23"/>
  <c r="CF279" i="21"/>
  <c r="CG278" i="21"/>
  <c r="CF184" i="22"/>
  <c r="AE37" i="22"/>
  <c r="AE447" i="21"/>
  <c r="AE26" i="23"/>
  <c r="AB392" i="21"/>
  <c r="AB15" i="22"/>
  <c r="AB9" i="21"/>
  <c r="AB12" i="23"/>
  <c r="BQ49" i="21"/>
  <c r="BQ427" i="21"/>
  <c r="CE184" i="22"/>
  <c r="CE279" i="21"/>
  <c r="CE97" i="23"/>
  <c r="AA280" i="22"/>
  <c r="AD210" i="23"/>
  <c r="AD308" i="22"/>
  <c r="AA9" i="22"/>
  <c r="AA9" i="23"/>
  <c r="AA338" i="22"/>
  <c r="AA271" i="22"/>
  <c r="CD98" i="23"/>
  <c r="CD185" i="22"/>
  <c r="BQ408" i="21"/>
  <c r="BQ30" i="21"/>
  <c r="AD267" i="22"/>
  <c r="AD180" i="23"/>
  <c r="AC270" i="22"/>
  <c r="AC377" i="21"/>
  <c r="AC183" i="23"/>
  <c r="AD264" i="22"/>
  <c r="AD177" i="23"/>
  <c r="CT360" i="21" l="1"/>
  <c r="CT361" i="21" s="1"/>
  <c r="AB36" i="23"/>
  <c r="AB477" i="21"/>
  <c r="AB67" i="22"/>
  <c r="AB219" i="23"/>
  <c r="AB337" i="22"/>
  <c r="AC99" i="21"/>
  <c r="BP297" i="22"/>
  <c r="BP202" i="23"/>
  <c r="AB95" i="21"/>
  <c r="AA215" i="23"/>
  <c r="AA333" i="22"/>
  <c r="AA31" i="22"/>
  <c r="AA23" i="23"/>
  <c r="BQ407" i="21"/>
  <c r="BR31" i="21"/>
  <c r="AE210" i="23"/>
  <c r="AF70" i="21"/>
  <c r="AE308" i="22"/>
  <c r="CF98" i="23"/>
  <c r="CF185" i="22"/>
  <c r="Z279" i="22"/>
  <c r="Z192" i="23"/>
  <c r="BR50" i="21"/>
  <c r="BQ426" i="21"/>
  <c r="CE185" i="22"/>
  <c r="CE98" i="23"/>
  <c r="BQ18" i="23"/>
  <c r="BQ26" i="22"/>
  <c r="AB66" i="21"/>
  <c r="AB35" i="22"/>
  <c r="AB445" i="21"/>
  <c r="AB386" i="21"/>
  <c r="AB196" i="23"/>
  <c r="AC15" i="21"/>
  <c r="AB286" i="22"/>
  <c r="AA209" i="23"/>
  <c r="AA304" i="22"/>
  <c r="AA441" i="21"/>
  <c r="AB9" i="22"/>
  <c r="AB9" i="23"/>
  <c r="CG184" i="22"/>
  <c r="CG97" i="23"/>
  <c r="CG279" i="21"/>
  <c r="BQ24" i="22"/>
  <c r="BQ16" i="23"/>
  <c r="AA8" i="23"/>
  <c r="AA8" i="22"/>
  <c r="CH278" i="21"/>
  <c r="AD186" i="23"/>
  <c r="AD273" i="22"/>
  <c r="AD179" i="23"/>
  <c r="AC184" i="23"/>
  <c r="AD266" i="22"/>
  <c r="AC271" i="22"/>
  <c r="AC100" i="21" l="1"/>
  <c r="AB220" i="23"/>
  <c r="AB338" i="22"/>
  <c r="AB31" i="23"/>
  <c r="AB472" i="21"/>
  <c r="AB62" i="22"/>
  <c r="AC35" i="23"/>
  <c r="AC66" i="22"/>
  <c r="AC476" i="21"/>
  <c r="AC12" i="23"/>
  <c r="AC9" i="21"/>
  <c r="AC15" i="22"/>
  <c r="AC392" i="21"/>
  <c r="AF26" i="23"/>
  <c r="AF447" i="21"/>
  <c r="AF37" i="22"/>
  <c r="AB193" i="23"/>
  <c r="AB280" i="22"/>
  <c r="BQ202" i="23"/>
  <c r="BQ297" i="22"/>
  <c r="AC68" i="21"/>
  <c r="AB306" i="22"/>
  <c r="AB443" i="21"/>
  <c r="BR49" i="21"/>
  <c r="BR427" i="21"/>
  <c r="BR30" i="21"/>
  <c r="BR408" i="21"/>
  <c r="AA302" i="22"/>
  <c r="AA385" i="21"/>
  <c r="AA207" i="23"/>
  <c r="BQ295" i="22"/>
  <c r="BQ200" i="23"/>
  <c r="AB64" i="21"/>
  <c r="AB33" i="22"/>
  <c r="AB25" i="23"/>
  <c r="CH279" i="21"/>
  <c r="CH184" i="22"/>
  <c r="CH97" i="23"/>
  <c r="CI278" i="21"/>
  <c r="CJ278" i="21" s="1"/>
  <c r="CG98" i="23"/>
  <c r="CG185" i="22"/>
  <c r="BP452" i="21"/>
  <c r="BQ75" i="21" s="1"/>
  <c r="BQ42" i="22" s="1"/>
  <c r="AC36" i="23" l="1"/>
  <c r="AC477" i="21"/>
  <c r="AC67" i="22"/>
  <c r="AC219" i="23"/>
  <c r="AD99" i="21"/>
  <c r="AC337" i="22"/>
  <c r="AC95" i="21"/>
  <c r="AB215" i="23"/>
  <c r="AB333" i="22"/>
  <c r="AB304" i="22"/>
  <c r="AB209" i="23"/>
  <c r="AB441" i="21"/>
  <c r="CJ184" i="22"/>
  <c r="CJ97" i="23"/>
  <c r="CJ279" i="21"/>
  <c r="CH98" i="23"/>
  <c r="CH185" i="22"/>
  <c r="AF210" i="23"/>
  <c r="AF308" i="22"/>
  <c r="AG70" i="21"/>
  <c r="CK278" i="21"/>
  <c r="CL278" i="21" s="1"/>
  <c r="AA279" i="22"/>
  <c r="AA192" i="23"/>
  <c r="AC35" i="22"/>
  <c r="AC66" i="21"/>
  <c r="AC445" i="21"/>
  <c r="AD15" i="21"/>
  <c r="AC386" i="21"/>
  <c r="AC196" i="23"/>
  <c r="AC286" i="22"/>
  <c r="CI97" i="23"/>
  <c r="CI184" i="22"/>
  <c r="CI279" i="21"/>
  <c r="BS31" i="21"/>
  <c r="BR407" i="21"/>
  <c r="BR16" i="23"/>
  <c r="BR24" i="22"/>
  <c r="AC9" i="22"/>
  <c r="AC9" i="23"/>
  <c r="AB23" i="23"/>
  <c r="AB31" i="22"/>
  <c r="AB8" i="21"/>
  <c r="BS50" i="21"/>
  <c r="BR426" i="21"/>
  <c r="BQ452" i="21"/>
  <c r="BR26" i="22"/>
  <c r="BR18" i="23"/>
  <c r="BP313" i="22"/>
  <c r="AD181" i="23"/>
  <c r="BP397" i="21"/>
  <c r="BP291" i="22" s="1"/>
  <c r="AC338" i="22" l="1"/>
  <c r="AD100" i="21"/>
  <c r="AC220" i="23"/>
  <c r="BQ20" i="21"/>
  <c r="BQ20" i="22" s="1"/>
  <c r="AC31" i="23"/>
  <c r="AC472" i="21"/>
  <c r="AC62" i="22"/>
  <c r="BQ397" i="21"/>
  <c r="AD35" i="23"/>
  <c r="AD66" i="22"/>
  <c r="AD476" i="21"/>
  <c r="CJ185" i="22"/>
  <c r="CJ98" i="23"/>
  <c r="CK184" i="22"/>
  <c r="CK97" i="23"/>
  <c r="CK279" i="21"/>
  <c r="AB8" i="23"/>
  <c r="AB8" i="22"/>
  <c r="BR295" i="22"/>
  <c r="BR200" i="23"/>
  <c r="AC280" i="22"/>
  <c r="AC193" i="23"/>
  <c r="AG447" i="21"/>
  <c r="AG26" i="23"/>
  <c r="AG37" i="22"/>
  <c r="AB302" i="22"/>
  <c r="AB207" i="23"/>
  <c r="AB385" i="21"/>
  <c r="BS30" i="21"/>
  <c r="BS408" i="21"/>
  <c r="AD15" i="22"/>
  <c r="AD9" i="21"/>
  <c r="AD12" i="23"/>
  <c r="AD392" i="21"/>
  <c r="AD286" i="22" s="1"/>
  <c r="BR75" i="21"/>
  <c r="BQ313" i="22"/>
  <c r="CI185" i="22"/>
  <c r="CI98" i="23"/>
  <c r="AC443" i="21"/>
  <c r="AC306" i="22"/>
  <c r="AD68" i="21"/>
  <c r="AD66" i="21" s="1"/>
  <c r="BR202" i="23"/>
  <c r="BR297" i="22"/>
  <c r="AC25" i="23"/>
  <c r="AC33" i="22"/>
  <c r="AC64" i="21"/>
  <c r="CM278" i="21"/>
  <c r="CN278" i="21" s="1"/>
  <c r="CL279" i="21"/>
  <c r="CL97" i="23"/>
  <c r="CL184" i="22"/>
  <c r="BS49" i="21"/>
  <c r="BS427" i="21"/>
  <c r="AD275" i="22"/>
  <c r="AD188" i="23"/>
  <c r="AE15" i="21"/>
  <c r="AD268" i="22"/>
  <c r="AD67" i="22" l="1"/>
  <c r="AD36" i="23"/>
  <c r="AD477" i="21"/>
  <c r="AD386" i="21"/>
  <c r="AC441" i="21"/>
  <c r="AC304" i="22"/>
  <c r="AE99" i="21"/>
  <c r="AD337" i="22"/>
  <c r="AD219" i="23"/>
  <c r="AC209" i="23"/>
  <c r="BR20" i="21"/>
  <c r="BQ291" i="22"/>
  <c r="AC333" i="22"/>
  <c r="AD95" i="21"/>
  <c r="AC215" i="23"/>
  <c r="AB279" i="22"/>
  <c r="AB192" i="23"/>
  <c r="CN184" i="22"/>
  <c r="CN279" i="21"/>
  <c r="CN97" i="23"/>
  <c r="CL185" i="22"/>
  <c r="CL98" i="23"/>
  <c r="CM184" i="22"/>
  <c r="CM279" i="21"/>
  <c r="CM97" i="23"/>
  <c r="AD9" i="23"/>
  <c r="AD9" i="22"/>
  <c r="CO278" i="21"/>
  <c r="AD35" i="22"/>
  <c r="AC31" i="22"/>
  <c r="AC23" i="23"/>
  <c r="AC8" i="21"/>
  <c r="AD196" i="23"/>
  <c r="AG308" i="22"/>
  <c r="AG210" i="23"/>
  <c r="AH70" i="21"/>
  <c r="BT50" i="21"/>
  <c r="BS426" i="21"/>
  <c r="BT31" i="21"/>
  <c r="BS407" i="21"/>
  <c r="CK98" i="23"/>
  <c r="CK185" i="22"/>
  <c r="BS18" i="23"/>
  <c r="BS26" i="22"/>
  <c r="BR42" i="22"/>
  <c r="BR452" i="21"/>
  <c r="BS16" i="23"/>
  <c r="BS24" i="22"/>
  <c r="BP395" i="21"/>
  <c r="BP289" i="22" s="1"/>
  <c r="BQ18" i="21" l="1"/>
  <c r="BQ18" i="22" s="1"/>
  <c r="BR397" i="21"/>
  <c r="BR20" i="22"/>
  <c r="AE35" i="23"/>
  <c r="AE66" i="22"/>
  <c r="AE476" i="21"/>
  <c r="AE219" i="23" s="1"/>
  <c r="AD31" i="23"/>
  <c r="AD62" i="22"/>
  <c r="CO184" i="22"/>
  <c r="CO279" i="21"/>
  <c r="CO97" i="23"/>
  <c r="CP278" i="21"/>
  <c r="BS200" i="23"/>
  <c r="BS295" i="22"/>
  <c r="BT30" i="21"/>
  <c r="BT408" i="21"/>
  <c r="CN98" i="23"/>
  <c r="CN185" i="22"/>
  <c r="BR313" i="22"/>
  <c r="BS75" i="21"/>
  <c r="BS297" i="22"/>
  <c r="BS202" i="23"/>
  <c r="BQ395" i="21"/>
  <c r="BR18" i="21" s="1"/>
  <c r="BT427" i="21"/>
  <c r="BT49" i="21"/>
  <c r="AC8" i="23"/>
  <c r="AC8" i="22"/>
  <c r="CM185" i="22"/>
  <c r="CM98" i="23"/>
  <c r="AH447" i="21"/>
  <c r="AH37" i="22"/>
  <c r="AH26" i="23"/>
  <c r="AD33" i="22"/>
  <c r="AC207" i="23"/>
  <c r="AE100" i="21"/>
  <c r="AD220" i="23"/>
  <c r="AD25" i="23"/>
  <c r="AC302" i="22"/>
  <c r="AD182" i="23"/>
  <c r="AD64" i="21"/>
  <c r="AC385" i="21"/>
  <c r="AD269" i="22"/>
  <c r="AD338" i="22"/>
  <c r="AE15" i="22"/>
  <c r="AD193" i="23"/>
  <c r="AE267" i="22"/>
  <c r="AE177" i="23"/>
  <c r="AD377" i="21"/>
  <c r="AE9" i="21"/>
  <c r="AD280" i="22"/>
  <c r="AE179" i="23"/>
  <c r="AE180" i="23"/>
  <c r="AE264" i="22"/>
  <c r="AE12" i="23"/>
  <c r="AE266" i="22"/>
  <c r="AF99" i="21" l="1"/>
  <c r="AF35" i="23" s="1"/>
  <c r="AE337" i="22"/>
  <c r="BS20" i="21"/>
  <c r="BR291" i="22"/>
  <c r="AH308" i="22"/>
  <c r="AH210" i="23"/>
  <c r="AI70" i="21"/>
  <c r="BS42" i="22"/>
  <c r="BS452" i="21"/>
  <c r="BT24" i="22"/>
  <c r="BT16" i="23"/>
  <c r="CP279" i="21"/>
  <c r="CP184" i="22"/>
  <c r="CP97" i="23"/>
  <c r="CQ278" i="21"/>
  <c r="BR18" i="22"/>
  <c r="BR395" i="21"/>
  <c r="BQ289" i="22"/>
  <c r="BT18" i="23"/>
  <c r="BT26" i="22"/>
  <c r="BU50" i="21"/>
  <c r="BT426" i="21"/>
  <c r="BT407" i="21"/>
  <c r="BU31" i="21"/>
  <c r="CO185" i="22"/>
  <c r="CO98" i="23"/>
  <c r="AE477" i="21"/>
  <c r="AE67" i="22"/>
  <c r="BO449" i="21"/>
  <c r="BP72" i="21" s="1"/>
  <c r="BO450" i="21"/>
  <c r="BP73" i="21" s="1"/>
  <c r="BP450" i="21" s="1"/>
  <c r="BQ73" i="21" s="1"/>
  <c r="BQ450" i="21" s="1"/>
  <c r="BR73" i="21" s="1"/>
  <c r="BR450" i="21" s="1"/>
  <c r="BS73" i="21" s="1"/>
  <c r="BS450" i="21" s="1"/>
  <c r="BT73" i="21" s="1"/>
  <c r="BT450" i="21" s="1"/>
  <c r="BU73" i="21" s="1"/>
  <c r="BU450" i="21" s="1"/>
  <c r="BO453" i="21"/>
  <c r="BP76" i="21" s="1"/>
  <c r="BP453" i="21" s="1"/>
  <c r="BQ76" i="21" s="1"/>
  <c r="BQ453" i="21" s="1"/>
  <c r="BR76" i="21" s="1"/>
  <c r="BR453" i="21" s="1"/>
  <c r="BS76" i="21" s="1"/>
  <c r="BS453" i="21" s="1"/>
  <c r="BT76" i="21" s="1"/>
  <c r="BT453" i="21" s="1"/>
  <c r="BU76" i="21" s="1"/>
  <c r="BU453" i="21" s="1"/>
  <c r="BP451" i="21"/>
  <c r="BQ74" i="21" s="1"/>
  <c r="BQ451" i="21" s="1"/>
  <c r="BR74" i="21" s="1"/>
  <c r="BR451" i="21" s="1"/>
  <c r="BS74" i="21" s="1"/>
  <c r="BS451" i="21" s="1"/>
  <c r="BT74" i="21" s="1"/>
  <c r="BT451" i="21" s="1"/>
  <c r="BU74" i="21" s="1"/>
  <c r="BU451" i="21" s="1"/>
  <c r="BP454" i="21"/>
  <c r="BP455" i="21"/>
  <c r="BP456" i="21"/>
  <c r="BP457" i="21"/>
  <c r="BQ80" i="21" s="1"/>
  <c r="BQ457" i="21" s="1"/>
  <c r="BR80" i="21" s="1"/>
  <c r="BR457" i="21" s="1"/>
  <c r="BS80" i="21" s="1"/>
  <c r="BS457" i="21" s="1"/>
  <c r="BT80" i="21" s="1"/>
  <c r="BT457" i="21" s="1"/>
  <c r="BU80" i="21" s="1"/>
  <c r="BU457" i="21" s="1"/>
  <c r="BQ77" i="21"/>
  <c r="BQ454" i="21" s="1"/>
  <c r="BR77" i="21" s="1"/>
  <c r="BR454" i="21" s="1"/>
  <c r="BS77" i="21" s="1"/>
  <c r="BS454" i="21" s="1"/>
  <c r="BT77" i="21" s="1"/>
  <c r="BT454" i="21" s="1"/>
  <c r="BU77" i="21" s="1"/>
  <c r="BU454" i="21" s="1"/>
  <c r="BQ78" i="21"/>
  <c r="BQ455" i="21" s="1"/>
  <c r="BR78" i="21" s="1"/>
  <c r="BR455" i="21" s="1"/>
  <c r="BS78" i="21" s="1"/>
  <c r="BS455" i="21" s="1"/>
  <c r="BT78" i="21" s="1"/>
  <c r="BT455" i="21" s="1"/>
  <c r="BU78" i="21" s="1"/>
  <c r="BU455" i="21" s="1"/>
  <c r="BQ79" i="21"/>
  <c r="BQ456" i="21" s="1"/>
  <c r="BR79" i="21" s="1"/>
  <c r="BR456" i="21" s="1"/>
  <c r="BS79" i="21" s="1"/>
  <c r="BS456" i="21" s="1"/>
  <c r="BT79" i="21" s="1"/>
  <c r="BT456" i="21" s="1"/>
  <c r="BU79" i="21" s="1"/>
  <c r="BU456" i="21" s="1"/>
  <c r="AD23" i="23"/>
  <c r="AE36" i="23"/>
  <c r="AD184" i="23"/>
  <c r="AD31" i="22"/>
  <c r="AD270" i="22"/>
  <c r="AD271" i="22"/>
  <c r="AD8" i="21"/>
  <c r="AD183" i="23"/>
  <c r="AD445" i="21"/>
  <c r="AE9" i="23"/>
  <c r="AC192" i="23"/>
  <c r="AE9" i="22"/>
  <c r="AD472" i="21"/>
  <c r="AC279" i="22"/>
  <c r="AF66" i="22" l="1"/>
  <c r="BS397" i="21"/>
  <c r="BS20" i="22"/>
  <c r="BP71" i="21"/>
  <c r="BP449" i="21"/>
  <c r="BP39" i="22"/>
  <c r="BS18" i="21"/>
  <c r="BR289" i="22"/>
  <c r="BS313" i="22"/>
  <c r="BT75" i="21"/>
  <c r="BU408" i="21"/>
  <c r="BU30" i="21"/>
  <c r="BT200" i="23"/>
  <c r="BT295" i="22"/>
  <c r="CQ279" i="21"/>
  <c r="CQ97" i="23"/>
  <c r="CQ184" i="22"/>
  <c r="CR278" i="21"/>
  <c r="AI447" i="21"/>
  <c r="AI26" i="23"/>
  <c r="AI37" i="22"/>
  <c r="BT297" i="22"/>
  <c r="BT202" i="23"/>
  <c r="BU427" i="21"/>
  <c r="BU49" i="21"/>
  <c r="CP185" i="22"/>
  <c r="CP98" i="23"/>
  <c r="AE95" i="21"/>
  <c r="AE273" i="22"/>
  <c r="AE268" i="22"/>
  <c r="AD333" i="22"/>
  <c r="AE181" i="23"/>
  <c r="AD215" i="23"/>
  <c r="BP316" i="22"/>
  <c r="BQ45" i="22"/>
  <c r="BQ316" i="22"/>
  <c r="BR316" i="22"/>
  <c r="BS45" i="22"/>
  <c r="BS316" i="22"/>
  <c r="BT316" i="22"/>
  <c r="W427" i="21"/>
  <c r="W408" i="21"/>
  <c r="W455" i="21"/>
  <c r="BT20" i="21" l="1"/>
  <c r="BS291" i="22"/>
  <c r="CR184" i="22"/>
  <c r="CR279" i="21"/>
  <c r="CR97" i="23"/>
  <c r="CS278" i="21"/>
  <c r="BU407" i="21"/>
  <c r="BU18" i="23"/>
  <c r="BU26" i="22"/>
  <c r="CQ98" i="23"/>
  <c r="CQ185" i="22"/>
  <c r="AI210" i="23"/>
  <c r="AJ70" i="21"/>
  <c r="AI308" i="22"/>
  <c r="BU426" i="21"/>
  <c r="BS395" i="21"/>
  <c r="BS18" i="22"/>
  <c r="BQ72" i="21"/>
  <c r="BP448" i="21"/>
  <c r="BP310" i="22"/>
  <c r="BT42" i="22"/>
  <c r="BT452" i="21"/>
  <c r="BU24" i="22"/>
  <c r="BU16" i="23"/>
  <c r="BP27" i="23"/>
  <c r="BP38" i="22"/>
  <c r="BU316" i="22"/>
  <c r="BU45" i="22"/>
  <c r="BT45" i="22"/>
  <c r="BR45" i="22"/>
  <c r="AE220" i="23"/>
  <c r="AE186" i="23"/>
  <c r="BO310" i="22"/>
  <c r="AD306" i="22"/>
  <c r="AF100" i="21"/>
  <c r="AD8" i="23"/>
  <c r="AD443" i="21"/>
  <c r="AE338" i="22"/>
  <c r="AD8" i="22"/>
  <c r="AE68" i="21"/>
  <c r="W426" i="21"/>
  <c r="W316" i="22"/>
  <c r="BT397" i="21" l="1"/>
  <c r="BT20" i="22"/>
  <c r="BQ71" i="21"/>
  <c r="BQ39" i="22"/>
  <c r="BQ449" i="21"/>
  <c r="BU295" i="22"/>
  <c r="BU200" i="23"/>
  <c r="BT18" i="21"/>
  <c r="BS289" i="22"/>
  <c r="BU297" i="22"/>
  <c r="BU202" i="23"/>
  <c r="BU75" i="21"/>
  <c r="BT313" i="22"/>
  <c r="AJ447" i="21"/>
  <c r="AJ37" i="22"/>
  <c r="AJ26" i="23"/>
  <c r="CS184" i="22"/>
  <c r="CS97" i="23"/>
  <c r="CS279" i="21"/>
  <c r="CT278" i="21"/>
  <c r="CR98" i="23"/>
  <c r="CR185" i="22"/>
  <c r="BP211" i="23"/>
  <c r="BP309" i="22"/>
  <c r="BP396" i="21"/>
  <c r="BQ19" i="21" s="1"/>
  <c r="BQ396" i="21" s="1"/>
  <c r="W202" i="23"/>
  <c r="W297" i="22"/>
  <c r="BT291" i="22" l="1"/>
  <c r="BU20" i="21"/>
  <c r="W185" i="24"/>
  <c r="BQ290" i="22"/>
  <c r="BR19" i="21"/>
  <c r="BT18" i="22"/>
  <c r="BT395" i="21"/>
  <c r="AK70" i="21"/>
  <c r="AJ210" i="23"/>
  <c r="AJ308" i="22"/>
  <c r="BR72" i="21"/>
  <c r="BQ448" i="21"/>
  <c r="BQ310" i="22"/>
  <c r="CT184" i="22"/>
  <c r="CT97" i="23"/>
  <c r="CT279" i="21"/>
  <c r="BU452" i="21"/>
  <c r="BU42" i="22"/>
  <c r="CS185" i="22"/>
  <c r="CS98" i="23"/>
  <c r="AC185" i="24"/>
  <c r="BQ27" i="23"/>
  <c r="BQ38" i="22"/>
  <c r="BQ19" i="22"/>
  <c r="BP290" i="22"/>
  <c r="BQ41" i="22"/>
  <c r="BR41" i="22"/>
  <c r="BT312" i="22"/>
  <c r="BU41" i="22"/>
  <c r="W452" i="21"/>
  <c r="W451" i="21"/>
  <c r="BU397" i="21" l="1"/>
  <c r="BU20" i="22"/>
  <c r="BU313" i="22"/>
  <c r="CT98" i="23"/>
  <c r="CT185" i="22"/>
  <c r="BT289" i="22"/>
  <c r="BU18" i="21"/>
  <c r="BR396" i="21"/>
  <c r="BR19" i="22"/>
  <c r="AK447" i="21"/>
  <c r="AK26" i="23"/>
  <c r="AK37" i="22"/>
  <c r="BQ211" i="23"/>
  <c r="BQ309" i="22"/>
  <c r="BR71" i="21"/>
  <c r="BR39" i="22"/>
  <c r="BR449" i="21"/>
  <c r="BU312" i="22"/>
  <c r="BT41" i="22"/>
  <c r="BS312" i="22"/>
  <c r="BS41" i="22"/>
  <c r="BR312" i="22"/>
  <c r="BQ312" i="22"/>
  <c r="BP312" i="22"/>
  <c r="AF67" i="22"/>
  <c r="AD209" i="23"/>
  <c r="AD441" i="21"/>
  <c r="AF36" i="23"/>
  <c r="BP438" i="21"/>
  <c r="BQ61" i="21" s="1"/>
  <c r="BQ438" i="21" s="1"/>
  <c r="W397" i="21"/>
  <c r="W313" i="22"/>
  <c r="BU291" i="22" l="1"/>
  <c r="BQ299" i="22"/>
  <c r="BR61" i="21"/>
  <c r="BR438" i="21" s="1"/>
  <c r="AL70" i="21"/>
  <c r="AK210" i="23"/>
  <c r="AK308" i="22"/>
  <c r="BR290" i="22"/>
  <c r="BS19" i="21"/>
  <c r="BR27" i="23"/>
  <c r="BR38" i="22"/>
  <c r="BU395" i="21"/>
  <c r="BU18" i="22"/>
  <c r="BR448" i="21"/>
  <c r="BR310" i="22"/>
  <c r="BS72" i="21"/>
  <c r="BR20" i="23"/>
  <c r="BQ204" i="23"/>
  <c r="BQ28" i="22"/>
  <c r="BQ20" i="23"/>
  <c r="BP299" i="22"/>
  <c r="BP204" i="23"/>
  <c r="AD304" i="22"/>
  <c r="AE182" i="23"/>
  <c r="AE392" i="21"/>
  <c r="AE269" i="22"/>
  <c r="AE62" i="22"/>
  <c r="BP43" i="22"/>
  <c r="BQ43" i="22"/>
  <c r="BQ314" i="22"/>
  <c r="BR43" i="22"/>
  <c r="BR314" i="22"/>
  <c r="BS314" i="22"/>
  <c r="BT314" i="22"/>
  <c r="BU314" i="22"/>
  <c r="BU43" i="22"/>
  <c r="BT43" i="22"/>
  <c r="BS43" i="22"/>
  <c r="BP314" i="22"/>
  <c r="BP416" i="21"/>
  <c r="BQ39" i="21" s="1"/>
  <c r="W291" i="22"/>
  <c r="W395" i="21"/>
  <c r="BP415" i="21" l="1"/>
  <c r="BR28" i="22"/>
  <c r="BQ416" i="21"/>
  <c r="BQ38" i="21"/>
  <c r="BS396" i="21"/>
  <c r="BS19" i="22"/>
  <c r="BS39" i="22"/>
  <c r="BS449" i="21"/>
  <c r="BR211" i="23"/>
  <c r="BR309" i="22"/>
  <c r="AL447" i="21"/>
  <c r="AL26" i="23"/>
  <c r="AL37" i="22"/>
  <c r="BU289" i="22"/>
  <c r="BR299" i="22"/>
  <c r="BR204" i="23"/>
  <c r="BS61" i="21"/>
  <c r="BQ317" i="22"/>
  <c r="BR46" i="22"/>
  <c r="BR317" i="22"/>
  <c r="BS317" i="22"/>
  <c r="BT46" i="22"/>
  <c r="BT317" i="22"/>
  <c r="BU46" i="22"/>
  <c r="W289" i="22"/>
  <c r="W456" i="21"/>
  <c r="BP201" i="23" l="1"/>
  <c r="BP296" i="22"/>
  <c r="BS448" i="21"/>
  <c r="BS310" i="22"/>
  <c r="BT72" i="21"/>
  <c r="BQ17" i="23"/>
  <c r="BQ25" i="22"/>
  <c r="BS28" i="22"/>
  <c r="BS438" i="21"/>
  <c r="BS20" i="23"/>
  <c r="BS290" i="22"/>
  <c r="BT19" i="21"/>
  <c r="AL308" i="22"/>
  <c r="AM70" i="21"/>
  <c r="AL210" i="23"/>
  <c r="BR39" i="21"/>
  <c r="BQ415" i="21"/>
  <c r="BU317" i="22"/>
  <c r="BS46" i="22"/>
  <c r="BQ46" i="22"/>
  <c r="BP317" i="22"/>
  <c r="AE377" i="21"/>
  <c r="AE31" i="23"/>
  <c r="AE35" i="22"/>
  <c r="AE66" i="21"/>
  <c r="W317" i="22"/>
  <c r="W453" i="21"/>
  <c r="W312" i="22"/>
  <c r="BS204" i="23" l="1"/>
  <c r="BT61" i="21"/>
  <c r="BS299" i="22"/>
  <c r="BR416" i="21"/>
  <c r="BR38" i="21"/>
  <c r="BT449" i="21"/>
  <c r="BT71" i="21"/>
  <c r="BT39" i="22"/>
  <c r="AM26" i="23"/>
  <c r="AM37" i="22"/>
  <c r="AM447" i="21"/>
  <c r="BT19" i="22"/>
  <c r="BT396" i="21"/>
  <c r="BQ296" i="22"/>
  <c r="BQ201" i="23"/>
  <c r="BS309" i="22"/>
  <c r="BS211" i="23"/>
  <c r="BP394" i="21"/>
  <c r="BP288" i="22" s="1"/>
  <c r="BQ17" i="21"/>
  <c r="BQ394" i="21" s="1"/>
  <c r="BR17" i="21" s="1"/>
  <c r="BR17" i="22" l="1"/>
  <c r="BR16" i="21"/>
  <c r="BR16" i="22" s="1"/>
  <c r="BR17" i="23"/>
  <c r="BR25" i="22"/>
  <c r="BT27" i="23"/>
  <c r="BT38" i="22"/>
  <c r="BS39" i="21"/>
  <c r="BR415" i="21"/>
  <c r="BR394" i="21"/>
  <c r="BS17" i="21" s="1"/>
  <c r="BS394" i="21" s="1"/>
  <c r="BT448" i="21"/>
  <c r="BT310" i="22"/>
  <c r="BU72" i="21"/>
  <c r="BU19" i="21"/>
  <c r="BT290" i="22"/>
  <c r="AN70" i="21"/>
  <c r="AM210" i="23"/>
  <c r="AM308" i="22"/>
  <c r="BT28" i="22"/>
  <c r="BT438" i="21"/>
  <c r="BT20" i="23"/>
  <c r="BQ393" i="21"/>
  <c r="BQ197" i="23" s="1"/>
  <c r="BQ288" i="22"/>
  <c r="BQ17" i="22"/>
  <c r="BQ16" i="21"/>
  <c r="BQ16" i="22" s="1"/>
  <c r="BP393" i="21"/>
  <c r="BP287" i="22" s="1"/>
  <c r="BP197" i="23"/>
  <c r="AD302" i="22"/>
  <c r="AD207" i="23"/>
  <c r="AE196" i="23"/>
  <c r="AE64" i="21"/>
  <c r="AD385" i="21"/>
  <c r="AE445" i="21"/>
  <c r="BP318" i="22"/>
  <c r="BQ47" i="22"/>
  <c r="BR47" i="22"/>
  <c r="BS47" i="22"/>
  <c r="BT47" i="22"/>
  <c r="W457" i="21"/>
  <c r="BQ287" i="22" l="1"/>
  <c r="BQ13" i="23"/>
  <c r="BR13" i="23"/>
  <c r="BT17" i="21"/>
  <c r="BS288" i="22"/>
  <c r="BS17" i="22"/>
  <c r="BS38" i="21"/>
  <c r="BS416" i="21"/>
  <c r="BR296" i="22"/>
  <c r="BR201" i="23"/>
  <c r="BS16" i="21"/>
  <c r="BS393" i="21"/>
  <c r="BU39" i="22"/>
  <c r="BU71" i="21"/>
  <c r="BU449" i="21"/>
  <c r="BU19" i="22"/>
  <c r="BU396" i="21"/>
  <c r="BR393" i="21"/>
  <c r="BR288" i="22"/>
  <c r="BT299" i="22"/>
  <c r="BT204" i="23"/>
  <c r="BU61" i="21"/>
  <c r="BT309" i="22"/>
  <c r="BT211" i="23"/>
  <c r="BU318" i="22"/>
  <c r="BU47" i="22"/>
  <c r="BT318" i="22"/>
  <c r="BS318" i="22"/>
  <c r="BR318" i="22"/>
  <c r="BQ318" i="22"/>
  <c r="AE25" i="23"/>
  <c r="AE33" i="22"/>
  <c r="BP315" i="22"/>
  <c r="BQ44" i="22"/>
  <c r="BQ315" i="22"/>
  <c r="BR44" i="22"/>
  <c r="BR315" i="22"/>
  <c r="BS44" i="22"/>
  <c r="BS315" i="22"/>
  <c r="BU44" i="22"/>
  <c r="W396" i="21"/>
  <c r="W449" i="21"/>
  <c r="W454" i="21"/>
  <c r="BR197" i="23" l="1"/>
  <c r="BR287" i="22"/>
  <c r="BS415" i="21"/>
  <c r="BT39" i="21"/>
  <c r="BS17" i="23"/>
  <c r="BS25" i="22"/>
  <c r="BU27" i="23"/>
  <c r="BU38" i="22"/>
  <c r="BU310" i="22"/>
  <c r="BU448" i="21"/>
  <c r="BU438" i="21"/>
  <c r="BU28" i="22"/>
  <c r="BU20" i="23"/>
  <c r="BS13" i="23"/>
  <c r="BS16" i="22"/>
  <c r="BU290" i="22"/>
  <c r="BS197" i="23"/>
  <c r="BS287" i="22"/>
  <c r="BT394" i="21"/>
  <c r="BT17" i="22"/>
  <c r="BT16" i="21"/>
  <c r="BU315" i="22"/>
  <c r="BT315" i="22"/>
  <c r="BT44" i="22"/>
  <c r="AE183" i="23"/>
  <c r="AE275" i="22"/>
  <c r="AN37" i="22"/>
  <c r="AE472" i="21"/>
  <c r="AE286" i="22"/>
  <c r="AN26" i="23"/>
  <c r="AF15" i="21"/>
  <c r="BO314" i="22"/>
  <c r="AE188" i="23"/>
  <c r="AE271" i="22"/>
  <c r="AE270" i="22"/>
  <c r="AN447" i="21"/>
  <c r="AE386" i="21"/>
  <c r="W310" i="22"/>
  <c r="W438" i="21"/>
  <c r="W290" i="22"/>
  <c r="W409" i="21"/>
  <c r="BT16" i="22" l="1"/>
  <c r="BT13" i="23"/>
  <c r="BT288" i="22"/>
  <c r="BU17" i="21"/>
  <c r="BT393" i="21"/>
  <c r="BU204" i="23"/>
  <c r="BU299" i="22"/>
  <c r="BS296" i="22"/>
  <c r="BS201" i="23"/>
  <c r="BT38" i="21"/>
  <c r="BT416" i="21"/>
  <c r="BU211" i="23"/>
  <c r="BU309" i="22"/>
  <c r="BP401" i="21"/>
  <c r="BQ24" i="21" s="1"/>
  <c r="BQ401" i="21" s="1"/>
  <c r="BR24" i="21" s="1"/>
  <c r="BR401" i="21" s="1"/>
  <c r="BS24" i="21" s="1"/>
  <c r="BS401" i="21" s="1"/>
  <c r="BT24" i="21" s="1"/>
  <c r="BT401" i="21" s="1"/>
  <c r="BU24" i="21" s="1"/>
  <c r="BU401" i="21" s="1"/>
  <c r="W204" i="23"/>
  <c r="W299" i="22"/>
  <c r="W401" i="21"/>
  <c r="W187" i="24" l="1"/>
  <c r="BT197" i="23"/>
  <c r="BT287" i="22"/>
  <c r="BU39" i="21"/>
  <c r="BT415" i="21"/>
  <c r="AC187" i="24"/>
  <c r="BU394" i="21"/>
  <c r="BU16" i="21"/>
  <c r="BU17" i="22"/>
  <c r="BT17" i="23"/>
  <c r="BT25" i="22"/>
  <c r="BU400" i="21"/>
  <c r="BU294" i="22" s="1"/>
  <c r="BU23" i="21"/>
  <c r="BU15" i="23" s="1"/>
  <c r="BT400" i="21"/>
  <c r="BT23" i="21"/>
  <c r="BT15" i="23" s="1"/>
  <c r="BS400" i="21"/>
  <c r="BS199" i="23" s="1"/>
  <c r="BS23" i="21"/>
  <c r="BS22" i="21" s="1"/>
  <c r="BR400" i="21"/>
  <c r="BR199" i="23" s="1"/>
  <c r="BR23" i="21"/>
  <c r="BR15" i="23" s="1"/>
  <c r="BQ400" i="21"/>
  <c r="BQ294" i="22" s="1"/>
  <c r="BQ23" i="21"/>
  <c r="BQ22" i="21" s="1"/>
  <c r="BP400" i="21"/>
  <c r="BP399" i="21" s="1"/>
  <c r="AE184" i="23"/>
  <c r="BP311" i="22"/>
  <c r="BQ311" i="22"/>
  <c r="BR40" i="22"/>
  <c r="BS40" i="22"/>
  <c r="BS311" i="22"/>
  <c r="BT40" i="22"/>
  <c r="BT311" i="22"/>
  <c r="BU40" i="22"/>
  <c r="BU311" i="22"/>
  <c r="BS71" i="21"/>
  <c r="BS27" i="23" s="1"/>
  <c r="BR311" i="22"/>
  <c r="BQ40" i="22"/>
  <c r="BP40" i="22"/>
  <c r="W394" i="21"/>
  <c r="W318" i="22"/>
  <c r="W407" i="21"/>
  <c r="W315" i="22"/>
  <c r="W400" i="21"/>
  <c r="W450" i="21"/>
  <c r="W314" i="22"/>
  <c r="BQ199" i="23" l="1"/>
  <c r="BU23" i="22"/>
  <c r="BR22" i="21"/>
  <c r="BR22" i="22" s="1"/>
  <c r="BS399" i="21"/>
  <c r="BU199" i="23"/>
  <c r="BT22" i="21"/>
  <c r="BT22" i="22" s="1"/>
  <c r="BQ23" i="22"/>
  <c r="BS23" i="22"/>
  <c r="BQ15" i="23"/>
  <c r="BS15" i="23"/>
  <c r="BT399" i="21"/>
  <c r="BT198" i="23" s="1"/>
  <c r="BS14" i="23"/>
  <c r="BS22" i="22"/>
  <c r="BQ14" i="23"/>
  <c r="BQ22" i="22"/>
  <c r="BP293" i="22"/>
  <c r="BP198" i="23"/>
  <c r="BU13" i="23"/>
  <c r="BU16" i="22"/>
  <c r="BU393" i="21"/>
  <c r="BU288" i="22"/>
  <c r="BP294" i="22"/>
  <c r="BQ399" i="21"/>
  <c r="BS294" i="22"/>
  <c r="BT199" i="23"/>
  <c r="BT201" i="23"/>
  <c r="BT296" i="22"/>
  <c r="BU38" i="21"/>
  <c r="BU416" i="21"/>
  <c r="BR23" i="22"/>
  <c r="BR399" i="21"/>
  <c r="BT23" i="22"/>
  <c r="BP199" i="23"/>
  <c r="BR294" i="22"/>
  <c r="BT294" i="22"/>
  <c r="BS38" i="22"/>
  <c r="AE23" i="23"/>
  <c r="AF180" i="23"/>
  <c r="BO448" i="21"/>
  <c r="AF95" i="21"/>
  <c r="AE31" i="22"/>
  <c r="AE280" i="22"/>
  <c r="AE443" i="21"/>
  <c r="AF177" i="23"/>
  <c r="AN308" i="22"/>
  <c r="BP463" i="21"/>
  <c r="BQ86" i="21" s="1"/>
  <c r="BQ463" i="21" s="1"/>
  <c r="BR86" i="21" s="1"/>
  <c r="BR463" i="21" s="1"/>
  <c r="BS86" i="21" s="1"/>
  <c r="BS463" i="21" s="1"/>
  <c r="W288" i="22"/>
  <c r="W416" i="21"/>
  <c r="W393" i="21"/>
  <c r="BR14" i="23" l="1"/>
  <c r="BT293" i="22"/>
  <c r="BT14" i="23"/>
  <c r="BS198" i="23"/>
  <c r="BS293" i="22"/>
  <c r="BT86" i="21"/>
  <c r="BT463" i="21" s="1"/>
  <c r="BS324" i="22"/>
  <c r="BQ198" i="23"/>
  <c r="BQ293" i="22"/>
  <c r="BU197" i="23"/>
  <c r="AC183" i="24" s="1"/>
  <c r="BU287" i="22"/>
  <c r="BU415" i="21"/>
  <c r="BU25" i="22"/>
  <c r="BU17" i="23"/>
  <c r="BU22" i="21"/>
  <c r="BR293" i="22"/>
  <c r="BR198" i="23"/>
  <c r="BS53" i="22"/>
  <c r="BR324" i="22"/>
  <c r="BR53" i="22"/>
  <c r="BQ324" i="22"/>
  <c r="BQ53" i="22"/>
  <c r="BP324" i="22"/>
  <c r="AF264" i="22"/>
  <c r="AN210" i="23"/>
  <c r="AF273" i="22"/>
  <c r="AF12" i="23"/>
  <c r="AF267" i="22"/>
  <c r="BO311" i="22"/>
  <c r="AE8" i="21"/>
  <c r="AF68" i="21"/>
  <c r="AO70" i="21"/>
  <c r="AF186" i="23"/>
  <c r="AF15" i="22"/>
  <c r="AD279" i="22"/>
  <c r="BP462" i="21"/>
  <c r="BP460" i="21" s="1"/>
  <c r="W415" i="21"/>
  <c r="BT53" i="22" l="1"/>
  <c r="BQ85" i="21"/>
  <c r="BQ52" i="22" s="1"/>
  <c r="BP321" i="22"/>
  <c r="BP213" i="23"/>
  <c r="BQ83" i="21"/>
  <c r="BU296" i="22"/>
  <c r="BU201" i="23"/>
  <c r="BU399" i="21"/>
  <c r="BU14" i="23"/>
  <c r="BU22" i="22"/>
  <c r="BU86" i="21"/>
  <c r="BT324" i="22"/>
  <c r="BP323" i="22"/>
  <c r="AD192" i="23"/>
  <c r="AF9" i="21"/>
  <c r="AE333" i="22"/>
  <c r="AE193" i="23"/>
  <c r="AE306" i="22"/>
  <c r="AE215" i="23"/>
  <c r="W296" i="22"/>
  <c r="W201" i="23"/>
  <c r="W399" i="21"/>
  <c r="W199" i="23"/>
  <c r="W311" i="22"/>
  <c r="W287" i="22"/>
  <c r="W295" i="22"/>
  <c r="W448" i="21"/>
  <c r="W200" i="23"/>
  <c r="W197" i="23"/>
  <c r="W294" i="22"/>
  <c r="BQ462" i="21" l="1"/>
  <c r="BQ29" i="23"/>
  <c r="BQ50" i="22"/>
  <c r="BQ323" i="22"/>
  <c r="BQ460" i="21"/>
  <c r="BR85" i="21"/>
  <c r="BU293" i="22"/>
  <c r="BU198" i="23"/>
  <c r="BU463" i="21"/>
  <c r="BU53" i="22"/>
  <c r="AF66" i="21"/>
  <c r="AE304" i="22"/>
  <c r="AF179" i="23"/>
  <c r="AE8" i="23"/>
  <c r="AE441" i="21"/>
  <c r="AF266" i="22"/>
  <c r="AO37" i="22"/>
  <c r="W183" i="24"/>
  <c r="AC184" i="24"/>
  <c r="AE209" i="23"/>
  <c r="BO309" i="22"/>
  <c r="AF476" i="21"/>
  <c r="AF9" i="23"/>
  <c r="AO26" i="23"/>
  <c r="AF9" i="22"/>
  <c r="AF392" i="21"/>
  <c r="AF386" i="21"/>
  <c r="AG15" i="21"/>
  <c r="AF286" i="22"/>
  <c r="AE8" i="22"/>
  <c r="AF62" i="22"/>
  <c r="AF196" i="23"/>
  <c r="AF35" i="22"/>
  <c r="AF31" i="23"/>
  <c r="BO211" i="23"/>
  <c r="AC194" i="24"/>
  <c r="AO447" i="21"/>
  <c r="W463" i="21"/>
  <c r="W211" i="23"/>
  <c r="W309" i="22"/>
  <c r="W198" i="23"/>
  <c r="W293" i="22"/>
  <c r="W324" i="21"/>
  <c r="BU324" i="22" l="1"/>
  <c r="BR83" i="21"/>
  <c r="BR462" i="21"/>
  <c r="BR52" i="22"/>
  <c r="BQ321" i="22"/>
  <c r="BQ213" i="23"/>
  <c r="AF188" i="23"/>
  <c r="AG9" i="21"/>
  <c r="W325" i="21"/>
  <c r="W140" i="24" s="1"/>
  <c r="AF193" i="23"/>
  <c r="AF268" i="22"/>
  <c r="W143" i="23"/>
  <c r="AF280" i="22"/>
  <c r="AF275" i="22"/>
  <c r="AG99" i="21"/>
  <c r="AO308" i="22"/>
  <c r="AF181" i="23"/>
  <c r="AF337" i="22"/>
  <c r="AO210" i="23"/>
  <c r="AF64" i="21"/>
  <c r="AG15" i="22"/>
  <c r="AE385" i="21"/>
  <c r="W194" i="24"/>
  <c r="AF219" i="23"/>
  <c r="AE302" i="22"/>
  <c r="AP70" i="21"/>
  <c r="AF477" i="21"/>
  <c r="W184" i="24"/>
  <c r="AE207" i="23"/>
  <c r="AF33" i="22"/>
  <c r="AG12" i="23"/>
  <c r="AF25" i="23"/>
  <c r="W230" i="22"/>
  <c r="W324" i="22"/>
  <c r="W335" i="21"/>
  <c r="BS85" i="21" l="1"/>
  <c r="BR323" i="22"/>
  <c r="BR460" i="21"/>
  <c r="BR50" i="22"/>
  <c r="BR29" i="23"/>
  <c r="AF338" i="22"/>
  <c r="AP26" i="23"/>
  <c r="W336" i="21"/>
  <c r="W155" i="23" s="1"/>
  <c r="AF23" i="23"/>
  <c r="AG264" i="22"/>
  <c r="AP447" i="21"/>
  <c r="AP308" i="22" s="1"/>
  <c r="AG35" i="23"/>
  <c r="AG266" i="22"/>
  <c r="AG66" i="22"/>
  <c r="AF8" i="21"/>
  <c r="AF8" i="23" s="1"/>
  <c r="AG179" i="23"/>
  <c r="AG267" i="22"/>
  <c r="AG9" i="23"/>
  <c r="W231" i="22"/>
  <c r="AG100" i="21"/>
  <c r="AG67" i="22" s="1"/>
  <c r="AG177" i="23"/>
  <c r="AP37" i="22"/>
  <c r="AG476" i="21"/>
  <c r="AG337" i="22" s="1"/>
  <c r="AG180" i="23"/>
  <c r="AG9" i="22"/>
  <c r="AF182" i="23"/>
  <c r="W241" i="22"/>
  <c r="AF220" i="23"/>
  <c r="AE192" i="23"/>
  <c r="AF269" i="22"/>
  <c r="W144" i="23"/>
  <c r="W154" i="23"/>
  <c r="AE279" i="22"/>
  <c r="AF31" i="22"/>
  <c r="AF183" i="23"/>
  <c r="AQ70" i="21"/>
  <c r="AQ37" i="22" s="1"/>
  <c r="AF377" i="21"/>
  <c r="AF184" i="23" s="1"/>
  <c r="AF472" i="21"/>
  <c r="AG95" i="21" s="1"/>
  <c r="AP210" i="23"/>
  <c r="AF270" i="22"/>
  <c r="BR184" i="23"/>
  <c r="BR185" i="23" s="1"/>
  <c r="BP271" i="22"/>
  <c r="BP272" i="22"/>
  <c r="AG268" i="22"/>
  <c r="BR271" i="22"/>
  <c r="BR272" i="22" s="1"/>
  <c r="BS271" i="22"/>
  <c r="BS272" i="22" s="1"/>
  <c r="AG181" i="23"/>
  <c r="BS184" i="23"/>
  <c r="BS185" i="23" s="1"/>
  <c r="BQ271" i="22"/>
  <c r="BQ272" i="22" s="1"/>
  <c r="BP184" i="23"/>
  <c r="BP185" i="23" s="1"/>
  <c r="AG186" i="23"/>
  <c r="AG273" i="22"/>
  <c r="AG182" i="23"/>
  <c r="BT377" i="21"/>
  <c r="BT378" i="21" s="1"/>
  <c r="AG392" i="21"/>
  <c r="AG269" i="22"/>
  <c r="AQ447" i="21" l="1"/>
  <c r="AQ210" i="23" s="1"/>
  <c r="AG477" i="21"/>
  <c r="AG220" i="23" s="1"/>
  <c r="AG36" i="23"/>
  <c r="AF215" i="23"/>
  <c r="AG62" i="22"/>
  <c r="AG472" i="21"/>
  <c r="AG31" i="23"/>
  <c r="AF8" i="22"/>
  <c r="AG219" i="23"/>
  <c r="AF271" i="22"/>
  <c r="AQ26" i="23"/>
  <c r="AG338" i="22"/>
  <c r="W242" i="22"/>
  <c r="AH100" i="21"/>
  <c r="AF445" i="21"/>
  <c r="AF333" i="22"/>
  <c r="AH99" i="21"/>
  <c r="BR213" i="23"/>
  <c r="BR321" i="22"/>
  <c r="W149" i="24"/>
  <c r="BS462" i="21"/>
  <c r="BS52" i="22"/>
  <c r="BS83" i="21"/>
  <c r="AR70" i="21" l="1"/>
  <c r="AQ308" i="22"/>
  <c r="BS29" i="23"/>
  <c r="BS50" i="22"/>
  <c r="BT85" i="21"/>
  <c r="BS323" i="22"/>
  <c r="BS460" i="21"/>
  <c r="AH35" i="23"/>
  <c r="AH66" i="22"/>
  <c r="AG68" i="21"/>
  <c r="AF306" i="22"/>
  <c r="AF443" i="21"/>
  <c r="BS213" i="23" l="1"/>
  <c r="BS321" i="22"/>
  <c r="BT52" i="22"/>
  <c r="BT462" i="21"/>
  <c r="BT83" i="21"/>
  <c r="AG35" i="22"/>
  <c r="AH15" i="21"/>
  <c r="AH12" i="23" s="1"/>
  <c r="AH36" i="23"/>
  <c r="AG377" i="21"/>
  <c r="AG445" i="21" s="1"/>
  <c r="AG286" i="22"/>
  <c r="AH67" i="22"/>
  <c r="AR447" i="21"/>
  <c r="AR308" i="22" s="1"/>
  <c r="AG183" i="23"/>
  <c r="AG184" i="23"/>
  <c r="AG386" i="21"/>
  <c r="AG280" i="22" s="1"/>
  <c r="AG215" i="23"/>
  <c r="BT271" i="22"/>
  <c r="BT272" i="22" s="1"/>
  <c r="AG196" i="23"/>
  <c r="AG275" i="22"/>
  <c r="AF441" i="21"/>
  <c r="AF207" i="23" s="1"/>
  <c r="AG188" i="23"/>
  <c r="AH95" i="21"/>
  <c r="AH31" i="23" s="1"/>
  <c r="AF209" i="23"/>
  <c r="AR26" i="23"/>
  <c r="AG333" i="22"/>
  <c r="AF304" i="22"/>
  <c r="AR37" i="22"/>
  <c r="AG270" i="22"/>
  <c r="BT184" i="23"/>
  <c r="BT185" i="23" s="1"/>
  <c r="AG66" i="21"/>
  <c r="AG33" i="22" s="1"/>
  <c r="AH273" i="22"/>
  <c r="BU274" i="22"/>
  <c r="BU275" i="22" s="1"/>
  <c r="AH186" i="23"/>
  <c r="AH264" i="22"/>
  <c r="AH476" i="21"/>
  <c r="AH337" i="22" s="1"/>
  <c r="AH267" i="22"/>
  <c r="AH180" i="23"/>
  <c r="AH177" i="23"/>
  <c r="AH179" i="23"/>
  <c r="AH266" i="22"/>
  <c r="AH477" i="21"/>
  <c r="AH220" i="23" s="1"/>
  <c r="AH268" i="22"/>
  <c r="AH275" i="22"/>
  <c r="AH181" i="23"/>
  <c r="AH188" i="23"/>
  <c r="AI264" i="22"/>
  <c r="AH269" i="22"/>
  <c r="AH182" i="23"/>
  <c r="AI180" i="23"/>
  <c r="AH338" i="22"/>
  <c r="AI179" i="23"/>
  <c r="AI267" i="22"/>
  <c r="AH377" i="21"/>
  <c r="AH184" i="23" s="1"/>
  <c r="AH185" i="23" s="1"/>
  <c r="AI266" i="22"/>
  <c r="AI177" i="23"/>
  <c r="AH270" i="22"/>
  <c r="AH183" i="23"/>
  <c r="AI181" i="23"/>
  <c r="AI273" i="22"/>
  <c r="AI268" i="22"/>
  <c r="AI186" i="23"/>
  <c r="BP390" i="21"/>
  <c r="BQ13" i="21" s="1"/>
  <c r="BQ390" i="21" s="1"/>
  <c r="BR13" i="21" s="1"/>
  <c r="AG306" i="22" l="1"/>
  <c r="AG443" i="21"/>
  <c r="AG441" i="21" s="1"/>
  <c r="AG302" i="22" s="1"/>
  <c r="AH68" i="21"/>
  <c r="AH35" i="22" s="1"/>
  <c r="AG271" i="22"/>
  <c r="AI100" i="21"/>
  <c r="AI67" i="22" s="1"/>
  <c r="AH62" i="22"/>
  <c r="AH445" i="21"/>
  <c r="AH443" i="21" s="1"/>
  <c r="AH209" i="23" s="1"/>
  <c r="AH378" i="21"/>
  <c r="AR210" i="23"/>
  <c r="AS70" i="21"/>
  <c r="AS447" i="21" s="1"/>
  <c r="AS210" i="23" s="1"/>
  <c r="AG25" i="23"/>
  <c r="AG64" i="21"/>
  <c r="AH9" i="21"/>
  <c r="AH392" i="21"/>
  <c r="AH196" i="23" s="1"/>
  <c r="AI68" i="21"/>
  <c r="AI35" i="22" s="1"/>
  <c r="AH472" i="21"/>
  <c r="AH271" i="22"/>
  <c r="AH272" i="22" s="1"/>
  <c r="AG304" i="22"/>
  <c r="BR13" i="22"/>
  <c r="BR390" i="21"/>
  <c r="BS13" i="21" s="1"/>
  <c r="BS390" i="21" s="1"/>
  <c r="BT13" i="21" s="1"/>
  <c r="AG385" i="21"/>
  <c r="AG207" i="23"/>
  <c r="AG193" i="23"/>
  <c r="AH15" i="22"/>
  <c r="AI99" i="21"/>
  <c r="BT50" i="22"/>
  <c r="BT29" i="23"/>
  <c r="AH219" i="23"/>
  <c r="BT323" i="22"/>
  <c r="BU85" i="21"/>
  <c r="BT460" i="21"/>
  <c r="AF385" i="21"/>
  <c r="AF302" i="22"/>
  <c r="BQ284" i="22"/>
  <c r="BQ13" i="22"/>
  <c r="BP284" i="22"/>
  <c r="AI269" i="22"/>
  <c r="AI182" i="23"/>
  <c r="AI377" i="21"/>
  <c r="AI36" i="23" l="1"/>
  <c r="AG209" i="23"/>
  <c r="AH304" i="22"/>
  <c r="AH306" i="22"/>
  <c r="AI477" i="21"/>
  <c r="AI338" i="22" s="1"/>
  <c r="AH441" i="21"/>
  <c r="AH302" i="22" s="1"/>
  <c r="AH66" i="21"/>
  <c r="AH33" i="22" s="1"/>
  <c r="AT70" i="21"/>
  <c r="AT37" i="22" s="1"/>
  <c r="AS308" i="22"/>
  <c r="AS26" i="23"/>
  <c r="AS37" i="22"/>
  <c r="AI445" i="21"/>
  <c r="AJ68" i="21" s="1"/>
  <c r="AI15" i="21"/>
  <c r="AI12" i="23" s="1"/>
  <c r="AH386" i="21"/>
  <c r="AH280" i="22" s="1"/>
  <c r="AH9" i="23"/>
  <c r="AH9" i="22"/>
  <c r="AI66" i="21"/>
  <c r="AI33" i="22" s="1"/>
  <c r="AG31" i="22"/>
  <c r="AG8" i="21"/>
  <c r="AG23" i="23"/>
  <c r="AH286" i="22"/>
  <c r="AH215" i="23"/>
  <c r="AI95" i="21"/>
  <c r="AI472" i="21" s="1"/>
  <c r="AI215" i="23" s="1"/>
  <c r="AH333" i="22"/>
  <c r="BU462" i="21"/>
  <c r="BU52" i="22"/>
  <c r="BU83" i="21"/>
  <c r="BT13" i="22"/>
  <c r="BT390" i="21"/>
  <c r="AG279" i="22"/>
  <c r="AG192" i="23"/>
  <c r="AI476" i="21"/>
  <c r="AI35" i="23"/>
  <c r="AI66" i="22"/>
  <c r="AF279" i="22"/>
  <c r="AF192" i="23"/>
  <c r="BS284" i="22"/>
  <c r="BR284" i="22"/>
  <c r="BS13" i="22"/>
  <c r="BT321" i="22"/>
  <c r="BT213" i="23"/>
  <c r="AI183" i="23"/>
  <c r="AI275" i="22"/>
  <c r="AI378" i="21"/>
  <c r="AI184" i="23"/>
  <c r="AI271" i="22"/>
  <c r="AI270" i="22"/>
  <c r="AI188" i="23"/>
  <c r="AJ266" i="22"/>
  <c r="AJ267" i="22"/>
  <c r="AC91" i="24"/>
  <c r="AC107" i="24"/>
  <c r="AC143" i="24"/>
  <c r="AC144" i="24" s="1"/>
  <c r="AC62" i="24"/>
  <c r="AC40" i="24"/>
  <c r="AC39" i="24"/>
  <c r="AC92" i="24"/>
  <c r="AC113" i="24"/>
  <c r="AC109" i="24"/>
  <c r="AC111" i="24"/>
  <c r="AC131" i="24"/>
  <c r="BP473" i="21"/>
  <c r="BP334" i="22" s="1"/>
  <c r="W462" i="21"/>
  <c r="AJ100" i="21" l="1"/>
  <c r="AH25" i="23"/>
  <c r="AH207" i="23"/>
  <c r="AI220" i="23"/>
  <c r="AI306" i="22"/>
  <c r="AT447" i="21"/>
  <c r="AT308" i="22" s="1"/>
  <c r="AT26" i="23"/>
  <c r="AH64" i="21"/>
  <c r="AH23" i="23" s="1"/>
  <c r="AI25" i="23"/>
  <c r="AI443" i="21"/>
  <c r="AI392" i="21"/>
  <c r="AI286" i="22" s="1"/>
  <c r="AI9" i="21"/>
  <c r="AI9" i="23" s="1"/>
  <c r="AI15" i="22"/>
  <c r="AH385" i="21"/>
  <c r="AH279" i="22" s="1"/>
  <c r="AH193" i="23"/>
  <c r="AI62" i="22"/>
  <c r="AI31" i="23"/>
  <c r="AI64" i="21"/>
  <c r="AG8" i="22"/>
  <c r="AG8" i="23"/>
  <c r="AI9" i="22"/>
  <c r="AJ67" i="22"/>
  <c r="AJ36" i="23"/>
  <c r="BU13" i="21"/>
  <c r="BT284" i="22"/>
  <c r="AJ99" i="21"/>
  <c r="AI337" i="22"/>
  <c r="AI219" i="23"/>
  <c r="BQ96" i="21"/>
  <c r="BU50" i="22"/>
  <c r="BU29" i="23"/>
  <c r="BU323" i="22"/>
  <c r="BU460" i="21"/>
  <c r="BP216" i="23"/>
  <c r="AJ179" i="23"/>
  <c r="AJ180" i="23"/>
  <c r="AJ177" i="23"/>
  <c r="AC65" i="24"/>
  <c r="AC106" i="24"/>
  <c r="AC119" i="24"/>
  <c r="AC64" i="24"/>
  <c r="AC55" i="24"/>
  <c r="AC75" i="24"/>
  <c r="AC66" i="24"/>
  <c r="AC80" i="24"/>
  <c r="AC79" i="24"/>
  <c r="AC103" i="24"/>
  <c r="AC73" i="24"/>
  <c r="AC44" i="24"/>
  <c r="AI23" i="23"/>
  <c r="BO459" i="21"/>
  <c r="BP82" i="21" s="1"/>
  <c r="Z161" i="24"/>
  <c r="Z162" i="24" s="1"/>
  <c r="AC42" i="24"/>
  <c r="AC134" i="24"/>
  <c r="AC128" i="24"/>
  <c r="AC48" i="24"/>
  <c r="AC85" i="24"/>
  <c r="AC71" i="24"/>
  <c r="AC63" i="24"/>
  <c r="AC68" i="24"/>
  <c r="AC61" i="24"/>
  <c r="AC83" i="24"/>
  <c r="AC50" i="24"/>
  <c r="AI31" i="22"/>
  <c r="AJ66" i="21"/>
  <c r="AJ476" i="21"/>
  <c r="AC150" i="24"/>
  <c r="AC49" i="24"/>
  <c r="AC86" i="24"/>
  <c r="AC105" i="24"/>
  <c r="AC112" i="24"/>
  <c r="AC161" i="24"/>
  <c r="AC82" i="24"/>
  <c r="AC94" i="24"/>
  <c r="AC51" i="24"/>
  <c r="AC130" i="24"/>
  <c r="AC135" i="24"/>
  <c r="AI8" i="21"/>
  <c r="AI185" i="23"/>
  <c r="AJ35" i="22"/>
  <c r="AI304" i="22"/>
  <c r="AI272" i="22"/>
  <c r="Z153" i="24"/>
  <c r="AC121" i="24"/>
  <c r="AC70" i="24"/>
  <c r="AC93" i="24"/>
  <c r="AC100" i="24"/>
  <c r="AC115" i="24"/>
  <c r="AC133" i="24"/>
  <c r="AC46" i="24"/>
  <c r="AC69" i="24"/>
  <c r="AC54" i="24"/>
  <c r="AC89" i="24"/>
  <c r="BP389" i="21"/>
  <c r="BP388" i="21" s="1"/>
  <c r="BP282" i="22" s="1"/>
  <c r="BP439" i="21"/>
  <c r="BQ62" i="21" s="1"/>
  <c r="BQ439" i="21" s="1"/>
  <c r="BR62" i="21" s="1"/>
  <c r="BR439" i="21" s="1"/>
  <c r="BS62" i="21" s="1"/>
  <c r="BS439" i="21" s="1"/>
  <c r="BT62" i="21" s="1"/>
  <c r="BT439" i="21" s="1"/>
  <c r="AJ377" i="21"/>
  <c r="AJ445" i="21" s="1"/>
  <c r="AK68" i="21" s="1"/>
  <c r="AK377" i="21"/>
  <c r="AL377" i="21"/>
  <c r="AM377" i="21"/>
  <c r="AN377" i="21"/>
  <c r="AO377" i="21"/>
  <c r="AP377" i="21"/>
  <c r="AQ377" i="21"/>
  <c r="AR377" i="21"/>
  <c r="AS377" i="21"/>
  <c r="AT377" i="21"/>
  <c r="AU377" i="21"/>
  <c r="AV377" i="21"/>
  <c r="AW377" i="21"/>
  <c r="AX377" i="21"/>
  <c r="AY377" i="21"/>
  <c r="AZ377" i="21"/>
  <c r="BA377" i="21"/>
  <c r="BB377" i="21"/>
  <c r="BC377" i="21"/>
  <c r="BD377" i="21"/>
  <c r="BE377" i="21"/>
  <c r="BF377" i="21"/>
  <c r="BG377" i="21"/>
  <c r="BH377" i="21"/>
  <c r="BI377" i="21"/>
  <c r="BJ377" i="21"/>
  <c r="BK377" i="21"/>
  <c r="BL377" i="21"/>
  <c r="BM377" i="21"/>
  <c r="BN377" i="21"/>
  <c r="BO377" i="21"/>
  <c r="AJ95" i="21"/>
  <c r="AJ472" i="21" s="1"/>
  <c r="AK95" i="21" s="1"/>
  <c r="AK472" i="21" s="1"/>
  <c r="AL95" i="21" s="1"/>
  <c r="AL472" i="21" s="1"/>
  <c r="AM95" i="21" s="1"/>
  <c r="AM472" i="21" s="1"/>
  <c r="AN95" i="21" s="1"/>
  <c r="AN472" i="21" s="1"/>
  <c r="AO95" i="21" s="1"/>
  <c r="AO472" i="21" s="1"/>
  <c r="AP95" i="21" s="1"/>
  <c r="AP472" i="21" s="1"/>
  <c r="AQ95" i="21" s="1"/>
  <c r="AQ472" i="21" s="1"/>
  <c r="AR95" i="21" s="1"/>
  <c r="AR472" i="21" s="1"/>
  <c r="AS95" i="21" s="1"/>
  <c r="AS472" i="21" s="1"/>
  <c r="AT95" i="21" s="1"/>
  <c r="AT472" i="21" s="1"/>
  <c r="AU95" i="21" s="1"/>
  <c r="AU472" i="21" s="1"/>
  <c r="AV95" i="21" s="1"/>
  <c r="AV472" i="21" s="1"/>
  <c r="AW95" i="21" s="1"/>
  <c r="AW472" i="21" s="1"/>
  <c r="AX95" i="21" s="1"/>
  <c r="AX472" i="21" s="1"/>
  <c r="AY95" i="21" s="1"/>
  <c r="AY472" i="21" s="1"/>
  <c r="AZ95" i="21" s="1"/>
  <c r="AZ472" i="21" s="1"/>
  <c r="BA95" i="21" s="1"/>
  <c r="BA472" i="21" s="1"/>
  <c r="BB95" i="21" s="1"/>
  <c r="BB472" i="21" s="1"/>
  <c r="BC95" i="21" s="1"/>
  <c r="BC472" i="21" s="1"/>
  <c r="BD95" i="21" s="1"/>
  <c r="BD472" i="21" s="1"/>
  <c r="BE95" i="21" s="1"/>
  <c r="BE472" i="21" s="1"/>
  <c r="BF95" i="21" s="1"/>
  <c r="BF472" i="21" s="1"/>
  <c r="BG95" i="21" s="1"/>
  <c r="BG472" i="21" s="1"/>
  <c r="BH95" i="21" s="1"/>
  <c r="BH472" i="21" s="1"/>
  <c r="BI95" i="21" s="1"/>
  <c r="BI472" i="21" s="1"/>
  <c r="BJ95" i="21" s="1"/>
  <c r="BJ472" i="21" s="1"/>
  <c r="BK95" i="21" s="1"/>
  <c r="BK472" i="21" s="1"/>
  <c r="BL95" i="21" s="1"/>
  <c r="BL472" i="21" s="1"/>
  <c r="BM95" i="21" s="1"/>
  <c r="BM472" i="21" s="1"/>
  <c r="BN95" i="21" s="1"/>
  <c r="BN472" i="21" s="1"/>
  <c r="BO95" i="21" s="1"/>
  <c r="BO472" i="21" s="1"/>
  <c r="BP95" i="21" s="1"/>
  <c r="BP472" i="21" s="1"/>
  <c r="BQ95" i="21" s="1"/>
  <c r="AK99" i="21"/>
  <c r="AK476" i="21" s="1"/>
  <c r="AL99" i="21" s="1"/>
  <c r="AL476" i="21" s="1"/>
  <c r="AM99" i="21" s="1"/>
  <c r="AM476" i="21" s="1"/>
  <c r="AN99" i="21" s="1"/>
  <c r="AN476" i="21" s="1"/>
  <c r="AO99" i="21" s="1"/>
  <c r="AO476" i="21" s="1"/>
  <c r="AP99" i="21" s="1"/>
  <c r="AP476" i="21" s="1"/>
  <c r="AQ99" i="21" s="1"/>
  <c r="AQ476" i="21" s="1"/>
  <c r="AR99" i="21" s="1"/>
  <c r="AR476" i="21" s="1"/>
  <c r="AS99" i="21" s="1"/>
  <c r="AS476" i="21" s="1"/>
  <c r="AT99" i="21" s="1"/>
  <c r="AT476" i="21" s="1"/>
  <c r="AU99" i="21" s="1"/>
  <c r="AU476" i="21" s="1"/>
  <c r="AV99" i="21" s="1"/>
  <c r="AV476" i="21" s="1"/>
  <c r="AW99" i="21" s="1"/>
  <c r="AW476" i="21" s="1"/>
  <c r="AX99" i="21" s="1"/>
  <c r="AX476" i="21" s="1"/>
  <c r="AY99" i="21" s="1"/>
  <c r="AY476" i="21" s="1"/>
  <c r="AZ99" i="21" s="1"/>
  <c r="AZ476" i="21" s="1"/>
  <c r="BA99" i="21" s="1"/>
  <c r="BA476" i="21" s="1"/>
  <c r="BB99" i="21" s="1"/>
  <c r="BB476" i="21" s="1"/>
  <c r="BC99" i="21" s="1"/>
  <c r="BC476" i="21" s="1"/>
  <c r="BD99" i="21" s="1"/>
  <c r="BD476" i="21" s="1"/>
  <c r="BE99" i="21" s="1"/>
  <c r="BE476" i="21" s="1"/>
  <c r="BF99" i="21" s="1"/>
  <c r="BF476" i="21" s="1"/>
  <c r="BG99" i="21" s="1"/>
  <c r="BG476" i="21" s="1"/>
  <c r="BH99" i="21" s="1"/>
  <c r="BH476" i="21" s="1"/>
  <c r="BI99" i="21" s="1"/>
  <c r="BI476" i="21" s="1"/>
  <c r="BJ99" i="21" s="1"/>
  <c r="BJ476" i="21" s="1"/>
  <c r="BK99" i="21" s="1"/>
  <c r="BK476" i="21" s="1"/>
  <c r="BL99" i="21" s="1"/>
  <c r="BL476" i="21" s="1"/>
  <c r="BM99" i="21" s="1"/>
  <c r="BM476" i="21" s="1"/>
  <c r="BN99" i="21" s="1"/>
  <c r="BN476" i="21" s="1"/>
  <c r="BO99" i="21" s="1"/>
  <c r="BO476" i="21" s="1"/>
  <c r="BP99" i="21" s="1"/>
  <c r="BP476" i="21" s="1"/>
  <c r="BQ99" i="21" s="1"/>
  <c r="AJ477" i="21"/>
  <c r="AK100" i="21" s="1"/>
  <c r="AK477" i="21" s="1"/>
  <c r="AL100" i="21" s="1"/>
  <c r="AL477" i="21" s="1"/>
  <c r="AM100" i="21" s="1"/>
  <c r="AM477" i="21" s="1"/>
  <c r="AN100" i="21" s="1"/>
  <c r="AN477" i="21" s="1"/>
  <c r="AO100" i="21" s="1"/>
  <c r="AO477" i="21" s="1"/>
  <c r="AP100" i="21" s="1"/>
  <c r="AP477" i="21" s="1"/>
  <c r="AQ100" i="21" s="1"/>
  <c r="AQ477" i="21" s="1"/>
  <c r="AR100" i="21" s="1"/>
  <c r="AR477" i="21" s="1"/>
  <c r="AS100" i="21" s="1"/>
  <c r="AS477" i="21" s="1"/>
  <c r="AT100" i="21" s="1"/>
  <c r="AT477" i="21" s="1"/>
  <c r="AU100" i="21" s="1"/>
  <c r="AU477" i="21" s="1"/>
  <c r="AV100" i="21" s="1"/>
  <c r="AV477" i="21" s="1"/>
  <c r="AW100" i="21" s="1"/>
  <c r="AW477" i="21" s="1"/>
  <c r="AX100" i="21" s="1"/>
  <c r="AX477" i="21" s="1"/>
  <c r="AY100" i="21" s="1"/>
  <c r="AY477" i="21" s="1"/>
  <c r="AZ100" i="21" s="1"/>
  <c r="AZ477" i="21" s="1"/>
  <c r="BA100" i="21" s="1"/>
  <c r="BA477" i="21" s="1"/>
  <c r="BB100" i="21" s="1"/>
  <c r="BB477" i="21" s="1"/>
  <c r="BC100" i="21" s="1"/>
  <c r="BC477" i="21" s="1"/>
  <c r="BD100" i="21" s="1"/>
  <c r="BD477" i="21" s="1"/>
  <c r="BE100" i="21" s="1"/>
  <c r="BE477" i="21" s="1"/>
  <c r="BF100" i="21" s="1"/>
  <c r="BF477" i="21" s="1"/>
  <c r="BG100" i="21" s="1"/>
  <c r="BG477" i="21" s="1"/>
  <c r="BH100" i="21" s="1"/>
  <c r="BH477" i="21" s="1"/>
  <c r="BI100" i="21" s="1"/>
  <c r="BI477" i="21" s="1"/>
  <c r="BJ100" i="21" s="1"/>
  <c r="BJ477" i="21" s="1"/>
  <c r="BK100" i="21" s="1"/>
  <c r="BK477" i="21" s="1"/>
  <c r="BL100" i="21" s="1"/>
  <c r="BL477" i="21" s="1"/>
  <c r="BM100" i="21" s="1"/>
  <c r="BM477" i="21" s="1"/>
  <c r="BN100" i="21" s="1"/>
  <c r="BN477" i="21" s="1"/>
  <c r="BO100" i="21" s="1"/>
  <c r="BO477" i="21" s="1"/>
  <c r="BP100" i="21" s="1"/>
  <c r="BP477" i="21" s="1"/>
  <c r="BQ100" i="21" s="1"/>
  <c r="W323" i="22"/>
  <c r="W460" i="21"/>
  <c r="AU70" i="21" l="1"/>
  <c r="AC81" i="24"/>
  <c r="AT210" i="23"/>
  <c r="AH31" i="22"/>
  <c r="AH8" i="21"/>
  <c r="AH8" i="22"/>
  <c r="AH8" i="23"/>
  <c r="AH192" i="23"/>
  <c r="AI196" i="23"/>
  <c r="AI386" i="21"/>
  <c r="AJ15" i="21"/>
  <c r="AJ392" i="21" s="1"/>
  <c r="AK15" i="21" s="1"/>
  <c r="AK392" i="21" s="1"/>
  <c r="AL15" i="21" s="1"/>
  <c r="AL392" i="21" s="1"/>
  <c r="AM15" i="21" s="1"/>
  <c r="AM392" i="21" s="1"/>
  <c r="AN15" i="21" s="1"/>
  <c r="AN392" i="21" s="1"/>
  <c r="AO15" i="21" s="1"/>
  <c r="AO392" i="21" s="1"/>
  <c r="AP15" i="21" s="1"/>
  <c r="AP392" i="21" s="1"/>
  <c r="AQ15" i="21" s="1"/>
  <c r="AQ392" i="21" s="1"/>
  <c r="AR15" i="21" s="1"/>
  <c r="AR392" i="21" s="1"/>
  <c r="AS15" i="21" s="1"/>
  <c r="AS392" i="21" s="1"/>
  <c r="AT15" i="21" s="1"/>
  <c r="AT392" i="21" s="1"/>
  <c r="AU15" i="21" s="1"/>
  <c r="AU392" i="21" s="1"/>
  <c r="AV15" i="21" s="1"/>
  <c r="AV392" i="21" s="1"/>
  <c r="AW15" i="21" s="1"/>
  <c r="AW392" i="21" s="1"/>
  <c r="AX15" i="21" s="1"/>
  <c r="AX392" i="21" s="1"/>
  <c r="AY15" i="21" s="1"/>
  <c r="AY392" i="21" s="1"/>
  <c r="AZ15" i="21" s="1"/>
  <c r="AZ392" i="21" s="1"/>
  <c r="BA15" i="21" s="1"/>
  <c r="BA392" i="21" s="1"/>
  <c r="BB15" i="21" s="1"/>
  <c r="BB392" i="21" s="1"/>
  <c r="BC15" i="21" s="1"/>
  <c r="BC392" i="21" s="1"/>
  <c r="BD15" i="21" s="1"/>
  <c r="BD392" i="21" s="1"/>
  <c r="BE15" i="21" s="1"/>
  <c r="BE392" i="21" s="1"/>
  <c r="BF15" i="21" s="1"/>
  <c r="BF392" i="21" s="1"/>
  <c r="BG15" i="21" s="1"/>
  <c r="BG392" i="21" s="1"/>
  <c r="BH15" i="21" s="1"/>
  <c r="BH392" i="21" s="1"/>
  <c r="BI15" i="21" s="1"/>
  <c r="BI392" i="21" s="1"/>
  <c r="BJ15" i="21" s="1"/>
  <c r="BJ392" i="21" s="1"/>
  <c r="BK15" i="21" s="1"/>
  <c r="BK392" i="21" s="1"/>
  <c r="BL15" i="21" s="1"/>
  <c r="BL392" i="21" s="1"/>
  <c r="BM15" i="21" s="1"/>
  <c r="BM392" i="21" s="1"/>
  <c r="BN15" i="21" s="1"/>
  <c r="BN392" i="21" s="1"/>
  <c r="BO15" i="21" s="1"/>
  <c r="BO392" i="21" s="1"/>
  <c r="BP15" i="21" s="1"/>
  <c r="BP392" i="21" s="1"/>
  <c r="BQ15" i="21" s="1"/>
  <c r="BQ392" i="21" s="1"/>
  <c r="BR15" i="21" s="1"/>
  <c r="BR392" i="21" s="1"/>
  <c r="BS15" i="21" s="1"/>
  <c r="BS392" i="21" s="1"/>
  <c r="BT15" i="21" s="1"/>
  <c r="BT392" i="21" s="1"/>
  <c r="BU15" i="21" s="1"/>
  <c r="BU392" i="21" s="1"/>
  <c r="BQ12" i="21"/>
  <c r="BQ11" i="21" s="1"/>
  <c r="BQ11" i="22" s="1"/>
  <c r="AK445" i="21"/>
  <c r="AL68" i="21" s="1"/>
  <c r="AL445" i="21" s="1"/>
  <c r="AM68" i="21" s="1"/>
  <c r="AM445" i="21" s="1"/>
  <c r="AN68" i="21" s="1"/>
  <c r="AN445" i="21" s="1"/>
  <c r="AO68" i="21" s="1"/>
  <c r="AO445" i="21" s="1"/>
  <c r="AP68" i="21" s="1"/>
  <c r="AP445" i="21" s="1"/>
  <c r="AQ68" i="21" s="1"/>
  <c r="AQ445" i="21" s="1"/>
  <c r="AR68" i="21" s="1"/>
  <c r="AR445" i="21" s="1"/>
  <c r="AS68" i="21" s="1"/>
  <c r="AS445" i="21" s="1"/>
  <c r="AT68" i="21" s="1"/>
  <c r="AT445" i="21" s="1"/>
  <c r="AU68" i="21" s="1"/>
  <c r="AU445" i="21" s="1"/>
  <c r="AV68" i="21" s="1"/>
  <c r="AV445" i="21" s="1"/>
  <c r="AW68" i="21" s="1"/>
  <c r="AW445" i="21" s="1"/>
  <c r="AX68" i="21" s="1"/>
  <c r="AX445" i="21" s="1"/>
  <c r="AY68" i="21" s="1"/>
  <c r="AY445" i="21" s="1"/>
  <c r="AZ68" i="21" s="1"/>
  <c r="AZ445" i="21" s="1"/>
  <c r="BA68" i="21" s="1"/>
  <c r="BA445" i="21" s="1"/>
  <c r="BB68" i="21" s="1"/>
  <c r="BB445" i="21" s="1"/>
  <c r="BC68" i="21" s="1"/>
  <c r="BC445" i="21" s="1"/>
  <c r="BD68" i="21" s="1"/>
  <c r="BD445" i="21" s="1"/>
  <c r="BE68" i="21" s="1"/>
  <c r="BE445" i="21" s="1"/>
  <c r="BF68" i="21" s="1"/>
  <c r="BF445" i="21" s="1"/>
  <c r="BG68" i="21" s="1"/>
  <c r="BG445" i="21" s="1"/>
  <c r="BH68" i="21" s="1"/>
  <c r="BH445" i="21" s="1"/>
  <c r="BI68" i="21" s="1"/>
  <c r="BI445" i="21" s="1"/>
  <c r="BJ68" i="21" s="1"/>
  <c r="BJ445" i="21" s="1"/>
  <c r="BK68" i="21" s="1"/>
  <c r="BK445" i="21" s="1"/>
  <c r="BL68" i="21" s="1"/>
  <c r="BL445" i="21" s="1"/>
  <c r="BM68" i="21" s="1"/>
  <c r="BM445" i="21" s="1"/>
  <c r="BN68" i="21" s="1"/>
  <c r="BN445" i="21" s="1"/>
  <c r="BO68" i="21" s="1"/>
  <c r="BO445" i="21" s="1"/>
  <c r="BP68" i="21" s="1"/>
  <c r="BP445" i="21" s="1"/>
  <c r="BQ68" i="21" s="1"/>
  <c r="BQ66" i="21" s="1"/>
  <c r="BP28" i="23"/>
  <c r="BP459" i="21"/>
  <c r="BP212" i="23" s="1"/>
  <c r="BP283" i="22"/>
  <c r="AC162" i="24"/>
  <c r="AC90" i="24"/>
  <c r="AC84" i="24"/>
  <c r="BP195" i="23"/>
  <c r="BP49" i="22"/>
  <c r="BQ473" i="21"/>
  <c r="BQ32" i="23"/>
  <c r="BQ63" i="22"/>
  <c r="BU213" i="23"/>
  <c r="BU321" i="22"/>
  <c r="AJ66" i="22"/>
  <c r="AJ35" i="23"/>
  <c r="AU26" i="23"/>
  <c r="AU37" i="22"/>
  <c r="AU447" i="21"/>
  <c r="BU390" i="21"/>
  <c r="BU13" i="22"/>
  <c r="BU62" i="21"/>
  <c r="BU439" i="21" s="1"/>
  <c r="BQ472" i="21"/>
  <c r="BR95" i="21" s="1"/>
  <c r="BR472" i="21" s="1"/>
  <c r="BS95" i="21" s="1"/>
  <c r="BS472" i="21" s="1"/>
  <c r="BT95" i="21" s="1"/>
  <c r="BT472" i="21" s="1"/>
  <c r="BU95" i="21" s="1"/>
  <c r="BQ476" i="21"/>
  <c r="BR99" i="21" s="1"/>
  <c r="BR476" i="21" s="1"/>
  <c r="BS99" i="21" s="1"/>
  <c r="BS476" i="21" s="1"/>
  <c r="BT99" i="21" s="1"/>
  <c r="BT476" i="21" s="1"/>
  <c r="BU99" i="21" s="1"/>
  <c r="BQ477" i="21"/>
  <c r="BR100" i="21" s="1"/>
  <c r="BR477" i="21" s="1"/>
  <c r="BS100" i="21" s="1"/>
  <c r="BS477" i="21" s="1"/>
  <c r="BT100" i="21" s="1"/>
  <c r="BT477" i="21" s="1"/>
  <c r="BU100" i="21" s="1"/>
  <c r="AJ186" i="23"/>
  <c r="AI441" i="21"/>
  <c r="Z193" i="24"/>
  <c r="AA23" i="24" s="1"/>
  <c r="AC116" i="24"/>
  <c r="AC67" i="24"/>
  <c r="AC99" i="24"/>
  <c r="AC137" i="24"/>
  <c r="AC138" i="24" s="1"/>
  <c r="AC43" i="24"/>
  <c r="AC154" i="24"/>
  <c r="Z154" i="24"/>
  <c r="AC155" i="24" s="1"/>
  <c r="AC52" i="24"/>
  <c r="AC58" i="24"/>
  <c r="AC95" i="24"/>
  <c r="AC96" i="24" s="1"/>
  <c r="AJ62" i="22"/>
  <c r="AJ9" i="21"/>
  <c r="AJ273" i="22"/>
  <c r="AJ31" i="23"/>
  <c r="AI209" i="23"/>
  <c r="AA162" i="24"/>
  <c r="AC118" i="24"/>
  <c r="AC151" i="24"/>
  <c r="AC57" i="24"/>
  <c r="AC72" i="24"/>
  <c r="AC108" i="24"/>
  <c r="AC53" i="24"/>
  <c r="AC132" i="24"/>
  <c r="AC146" i="24"/>
  <c r="AC147" i="24" s="1"/>
  <c r="AC45" i="24"/>
  <c r="AC110" i="24"/>
  <c r="AI333" i="22"/>
  <c r="AJ15" i="22"/>
  <c r="AJ264" i="22"/>
  <c r="AC104" i="24"/>
  <c r="W390" i="21"/>
  <c r="W213" i="23"/>
  <c r="W321" i="22"/>
  <c r="W162" i="24"/>
  <c r="W155" i="24"/>
  <c r="W147" i="24"/>
  <c r="W144" i="24"/>
  <c r="V194" i="24"/>
  <c r="V184" i="24"/>
  <c r="V187" i="24"/>
  <c r="V183" i="24"/>
  <c r="V185" i="24"/>
  <c r="W161" i="24"/>
  <c r="W153" i="24"/>
  <c r="W154" i="24"/>
  <c r="W146" i="24"/>
  <c r="W151" i="24"/>
  <c r="W150" i="24"/>
  <c r="W143" i="24"/>
  <c r="W104" i="24"/>
  <c r="W116" i="24"/>
  <c r="W128" i="24"/>
  <c r="W134" i="24"/>
  <c r="W108" i="24"/>
  <c r="W135" i="24"/>
  <c r="W131" i="24"/>
  <c r="W121" i="24"/>
  <c r="W111" i="24"/>
  <c r="W130" i="24"/>
  <c r="W106" i="24"/>
  <c r="W119" i="24"/>
  <c r="W115" i="24"/>
  <c r="W110" i="24"/>
  <c r="W105" i="24"/>
  <c r="W112" i="24"/>
  <c r="W132" i="24"/>
  <c r="W109" i="24"/>
  <c r="W133" i="24"/>
  <c r="W118" i="24"/>
  <c r="W107" i="24"/>
  <c r="W113" i="24"/>
  <c r="W137" i="24"/>
  <c r="W103" i="24"/>
  <c r="W99" i="24"/>
  <c r="W100" i="24"/>
  <c r="W83" i="24"/>
  <c r="W68" i="24"/>
  <c r="W64" i="24"/>
  <c r="W43" i="24"/>
  <c r="W58" i="24"/>
  <c r="W80" i="24"/>
  <c r="W70" i="24"/>
  <c r="W91" i="24"/>
  <c r="W61" i="24"/>
  <c r="W48" i="24"/>
  <c r="W62" i="24"/>
  <c r="W79" i="24"/>
  <c r="W54" i="24"/>
  <c r="W50" i="24"/>
  <c r="W55" i="24"/>
  <c r="W51" i="24"/>
  <c r="W65" i="24"/>
  <c r="W95" i="24"/>
  <c r="W93" i="24"/>
  <c r="W67" i="24"/>
  <c r="W45" i="24"/>
  <c r="W40" i="24"/>
  <c r="W42" i="24"/>
  <c r="W89" i="24"/>
  <c r="W73" i="24"/>
  <c r="W94" i="24"/>
  <c r="W85" i="24"/>
  <c r="W82" i="24"/>
  <c r="W53" i="24"/>
  <c r="W46" i="24"/>
  <c r="W52" i="24"/>
  <c r="W71" i="24"/>
  <c r="W69" i="24"/>
  <c r="W75" i="24"/>
  <c r="W44" i="24"/>
  <c r="W72" i="24"/>
  <c r="W92" i="24"/>
  <c r="W66" i="24"/>
  <c r="W86" i="24"/>
  <c r="W49" i="24"/>
  <c r="W57" i="24"/>
  <c r="AI385" i="21" l="1"/>
  <c r="BP320" i="22"/>
  <c r="BQ11" i="23"/>
  <c r="BQ82" i="21"/>
  <c r="BQ459" i="21" s="1"/>
  <c r="W152" i="24"/>
  <c r="BQ9" i="21"/>
  <c r="BQ9" i="23" s="1"/>
  <c r="AI280" i="22"/>
  <c r="AI193" i="23"/>
  <c r="AJ12" i="23"/>
  <c r="BQ12" i="22"/>
  <c r="BQ389" i="21"/>
  <c r="BP386" i="21"/>
  <c r="BP193" i="23" s="1"/>
  <c r="Z155" i="24"/>
  <c r="BQ445" i="21"/>
  <c r="BR68" i="21" s="1"/>
  <c r="BR66" i="21" s="1"/>
  <c r="W196" i="24"/>
  <c r="BQ9" i="22"/>
  <c r="AC196" i="24"/>
  <c r="BU284" i="22"/>
  <c r="BQ28" i="23"/>
  <c r="AU308" i="22"/>
  <c r="AU210" i="23"/>
  <c r="AV70" i="21"/>
  <c r="BR96" i="21"/>
  <c r="BQ334" i="22"/>
  <c r="BQ216" i="23"/>
  <c r="AB155" i="24"/>
  <c r="AJ386" i="21"/>
  <c r="AJ337" i="22"/>
  <c r="BO320" i="22"/>
  <c r="AI302" i="22"/>
  <c r="W76" i="24"/>
  <c r="V42" i="24"/>
  <c r="V115" i="24"/>
  <c r="AJ33" i="22"/>
  <c r="BO212" i="23"/>
  <c r="AI207" i="23"/>
  <c r="V121" i="24"/>
  <c r="V64" i="24"/>
  <c r="W84" i="24"/>
  <c r="AC87" i="24"/>
  <c r="W63" i="24"/>
  <c r="AJ286" i="22"/>
  <c r="AJ25" i="23"/>
  <c r="V128" i="24"/>
  <c r="V80" i="24"/>
  <c r="V47" i="24"/>
  <c r="AJ196" i="23"/>
  <c r="AJ64" i="21"/>
  <c r="AJ8" i="21" s="1"/>
  <c r="V75" i="24"/>
  <c r="V116" i="24"/>
  <c r="V83" i="24"/>
  <c r="V56" i="24"/>
  <c r="V40" i="24"/>
  <c r="AC76" i="24"/>
  <c r="AJ9" i="23"/>
  <c r="AI8" i="23"/>
  <c r="W81" i="24"/>
  <c r="W96" i="24"/>
  <c r="V132" i="24"/>
  <c r="V86" i="24"/>
  <c r="V49" i="24"/>
  <c r="V89" i="24"/>
  <c r="AA155" i="24"/>
  <c r="AI192" i="23"/>
  <c r="AJ219" i="23"/>
  <c r="AJ9" i="22"/>
  <c r="AI8" i="22"/>
  <c r="V62" i="24"/>
  <c r="V74" i="24"/>
  <c r="V61" i="24"/>
  <c r="V95" i="24"/>
  <c r="W90" i="24"/>
  <c r="AB162" i="24"/>
  <c r="AI279" i="22"/>
  <c r="V92" i="24"/>
  <c r="V104" i="24"/>
  <c r="W87" i="24"/>
  <c r="V196" i="24"/>
  <c r="W284" i="22"/>
  <c r="W138" i="24"/>
  <c r="W39" i="24"/>
  <c r="BQ49" i="22" l="1"/>
  <c r="BR12" i="21"/>
  <c r="BQ388" i="21"/>
  <c r="BQ283" i="22"/>
  <c r="BP280" i="22"/>
  <c r="BR445" i="21"/>
  <c r="BS68" i="21" s="1"/>
  <c r="BS66" i="21" s="1"/>
  <c r="BR82" i="21"/>
  <c r="BQ212" i="23"/>
  <c r="BQ320" i="22"/>
  <c r="BR63" i="22"/>
  <c r="BR32" i="23"/>
  <c r="BR473" i="21"/>
  <c r="AV37" i="22"/>
  <c r="AV26" i="23"/>
  <c r="AV447" i="21"/>
  <c r="AK35" i="23"/>
  <c r="AJ8" i="23"/>
  <c r="AJ275" i="22"/>
  <c r="AJ188" i="23"/>
  <c r="AJ280" i="22"/>
  <c r="AJ8" i="22"/>
  <c r="AJ193" i="23"/>
  <c r="V39" i="24"/>
  <c r="AJ23" i="23"/>
  <c r="AK9" i="21"/>
  <c r="AJ31" i="22"/>
  <c r="AJ181" i="23"/>
  <c r="AK12" i="23"/>
  <c r="AK66" i="22"/>
  <c r="AK15" i="22"/>
  <c r="AJ268" i="22"/>
  <c r="BQ282" i="22" l="1"/>
  <c r="BQ386" i="21"/>
  <c r="BQ195" i="23"/>
  <c r="BR389" i="21"/>
  <c r="BR12" i="22"/>
  <c r="BR11" i="21"/>
  <c r="BS445" i="21"/>
  <c r="BT68" i="21" s="1"/>
  <c r="BT445" i="21" s="1"/>
  <c r="BU68" i="21" s="1"/>
  <c r="BU66" i="21" s="1"/>
  <c r="BR216" i="23"/>
  <c r="BS96" i="21"/>
  <c r="BR334" i="22"/>
  <c r="AV308" i="22"/>
  <c r="AW70" i="21"/>
  <c r="AV210" i="23"/>
  <c r="BR28" i="23"/>
  <c r="BR49" i="22"/>
  <c r="BR459" i="21"/>
  <c r="BQ29" i="22"/>
  <c r="BR29" i="22"/>
  <c r="BS29" i="22"/>
  <c r="BT29" i="22"/>
  <c r="BT21" i="23"/>
  <c r="BU29" i="22"/>
  <c r="W439" i="21"/>
  <c r="BR11" i="22" l="1"/>
  <c r="BR11" i="23"/>
  <c r="BR9" i="21"/>
  <c r="BR388" i="21"/>
  <c r="BR283" i="22"/>
  <c r="BS12" i="21"/>
  <c r="BQ193" i="23"/>
  <c r="BQ280" i="22"/>
  <c r="BT66" i="21"/>
  <c r="AW447" i="21"/>
  <c r="AW26" i="23"/>
  <c r="AW37" i="22"/>
  <c r="BS473" i="21"/>
  <c r="BS32" i="23"/>
  <c r="BS63" i="22"/>
  <c r="BS82" i="21"/>
  <c r="BR212" i="23"/>
  <c r="BR320" i="22"/>
  <c r="BU300" i="22"/>
  <c r="BU205" i="23"/>
  <c r="BU21" i="23"/>
  <c r="BT300" i="22"/>
  <c r="BT205" i="23"/>
  <c r="BS205" i="23"/>
  <c r="BS300" i="22"/>
  <c r="BS21" i="23"/>
  <c r="BR205" i="23"/>
  <c r="BR300" i="22"/>
  <c r="BR21" i="23"/>
  <c r="BQ205" i="23"/>
  <c r="BQ300" i="22"/>
  <c r="BQ21" i="23"/>
  <c r="BP205" i="23"/>
  <c r="BP300" i="22"/>
  <c r="AJ182" i="23"/>
  <c r="AK266" i="22"/>
  <c r="AJ269" i="22"/>
  <c r="AK179" i="23"/>
  <c r="AK9" i="22"/>
  <c r="AK180" i="23"/>
  <c r="AK267" i="22"/>
  <c r="AK264" i="22"/>
  <c r="AJ220" i="23"/>
  <c r="AK9" i="23"/>
  <c r="AJ338" i="22"/>
  <c r="AK177" i="23"/>
  <c r="AC188" i="24"/>
  <c r="W205" i="23"/>
  <c r="W300" i="22"/>
  <c r="BS389" i="21" l="1"/>
  <c r="BS12" i="22"/>
  <c r="BS11" i="21"/>
  <c r="BR282" i="22"/>
  <c r="BR386" i="21"/>
  <c r="BR195" i="23"/>
  <c r="BR9" i="22"/>
  <c r="BR9" i="23"/>
  <c r="BS49" i="22"/>
  <c r="BS28" i="23"/>
  <c r="BS459" i="21"/>
  <c r="BS334" i="22"/>
  <c r="BT96" i="21"/>
  <c r="BS216" i="23"/>
  <c r="AX70" i="21"/>
  <c r="AW210" i="23"/>
  <c r="AA193" i="24" s="1"/>
  <c r="AB23" i="24" s="1"/>
  <c r="AW308" i="22"/>
  <c r="AK219" i="23"/>
  <c r="Z202" i="24"/>
  <c r="AA32" i="24" s="1"/>
  <c r="Z164" i="24"/>
  <c r="AK67" i="22"/>
  <c r="Z166" i="24"/>
  <c r="AK36" i="23"/>
  <c r="W188" i="24"/>
  <c r="AJ270" i="22"/>
  <c r="AJ183" i="23"/>
  <c r="AK337" i="22"/>
  <c r="Z165" i="24"/>
  <c r="V188" i="24"/>
  <c r="BR193" i="23" l="1"/>
  <c r="BR280" i="22"/>
  <c r="BS11" i="22"/>
  <c r="BS9" i="21"/>
  <c r="BS11" i="23"/>
  <c r="BT12" i="21"/>
  <c r="BS388" i="21"/>
  <c r="BS283" i="22"/>
  <c r="BS320" i="22"/>
  <c r="BT82" i="21"/>
  <c r="BS212" i="23"/>
  <c r="AX447" i="21"/>
  <c r="AX26" i="23"/>
  <c r="AX37" i="22"/>
  <c r="BT63" i="22"/>
  <c r="BT32" i="23"/>
  <c r="BT473" i="21"/>
  <c r="AK181" i="23"/>
  <c r="AJ215" i="23"/>
  <c r="AK338" i="22"/>
  <c r="AJ184" i="23"/>
  <c r="AJ185" i="23" s="1"/>
  <c r="AJ333" i="22"/>
  <c r="AK220" i="23"/>
  <c r="Z203" i="24" s="1"/>
  <c r="AA33" i="24" s="1"/>
  <c r="AJ378" i="21"/>
  <c r="AJ271" i="22"/>
  <c r="AJ272" i="22" s="1"/>
  <c r="AL66" i="22"/>
  <c r="AL35" i="23"/>
  <c r="AK273" i="22"/>
  <c r="AK268" i="22"/>
  <c r="AK186" i="23"/>
  <c r="Z172" i="24" s="1"/>
  <c r="Z167" i="24"/>
  <c r="AK182" i="23"/>
  <c r="Z168" i="24" s="1"/>
  <c r="AK62" i="22"/>
  <c r="AK31" i="23"/>
  <c r="AJ306" i="22"/>
  <c r="AL67" i="22"/>
  <c r="AJ443" i="21"/>
  <c r="AJ209" i="23" s="1"/>
  <c r="AL36" i="23"/>
  <c r="AK269" i="22"/>
  <c r="AK66" i="21"/>
  <c r="AK33" i="22" s="1"/>
  <c r="AK215" i="23"/>
  <c r="Z198" i="24" s="1"/>
  <c r="AA28" i="24" s="1"/>
  <c r="AK270" i="22"/>
  <c r="AK183" i="23"/>
  <c r="Z169" i="24" s="1"/>
  <c r="AK286" i="22"/>
  <c r="Z173" i="24"/>
  <c r="Z174" i="24" s="1"/>
  <c r="AK196" i="23"/>
  <c r="Z182" i="24" s="1"/>
  <c r="AK386" i="21"/>
  <c r="AK193" i="23" s="1"/>
  <c r="AK184" i="23"/>
  <c r="AK185" i="23" s="1"/>
  <c r="AK188" i="23"/>
  <c r="AK275" i="22"/>
  <c r="AK333" i="22"/>
  <c r="AK35" i="22"/>
  <c r="AL273" i="22"/>
  <c r="AL267" i="22"/>
  <c r="AL12" i="23"/>
  <c r="AL186" i="23"/>
  <c r="AL15" i="22"/>
  <c r="AK306" i="22"/>
  <c r="AL177" i="23"/>
  <c r="AK443" i="21"/>
  <c r="AK441" i="21" s="1"/>
  <c r="AK378" i="21"/>
  <c r="AL264" i="22"/>
  <c r="AK271" i="22"/>
  <c r="AK272" i="22" s="1"/>
  <c r="AL180" i="23"/>
  <c r="AL31" i="23"/>
  <c r="AL9" i="21"/>
  <c r="AL9" i="23" s="1"/>
  <c r="AL62" i="22"/>
  <c r="AL35" i="22"/>
  <c r="AL266" i="22"/>
  <c r="AL179" i="23"/>
  <c r="AL66" i="21"/>
  <c r="AL25" i="23" s="1"/>
  <c r="AL337" i="22"/>
  <c r="AL286" i="22"/>
  <c r="AL219" i="23"/>
  <c r="AL386" i="21"/>
  <c r="AL193" i="23" s="1"/>
  <c r="AL196" i="23"/>
  <c r="AL275" i="22"/>
  <c r="AL188" i="23"/>
  <c r="AM12" i="23"/>
  <c r="AM264" i="22"/>
  <c r="AM15" i="22"/>
  <c r="AM177" i="23"/>
  <c r="AM9" i="21"/>
  <c r="AM9" i="22" s="1"/>
  <c r="AM35" i="23"/>
  <c r="AL181" i="23"/>
  <c r="AL268" i="22"/>
  <c r="AM66" i="22"/>
  <c r="AM180" i="23"/>
  <c r="AM267" i="22"/>
  <c r="AL269" i="22"/>
  <c r="AL338" i="22"/>
  <c r="AL182" i="23"/>
  <c r="AM266" i="22"/>
  <c r="AM179" i="23"/>
  <c r="AL220" i="23"/>
  <c r="AM219" i="23"/>
  <c r="AL270" i="22"/>
  <c r="AM67" i="22"/>
  <c r="AL183" i="23"/>
  <c r="AM337" i="22"/>
  <c r="AM36" i="23"/>
  <c r="AL215" i="23"/>
  <c r="AM268" i="22"/>
  <c r="AN35" i="23"/>
  <c r="AM273" i="22"/>
  <c r="AM186" i="23"/>
  <c r="AM181" i="23"/>
  <c r="AL378" i="21"/>
  <c r="AL271" i="22"/>
  <c r="AL272" i="22" s="1"/>
  <c r="AL184" i="23"/>
  <c r="AL185" i="23" s="1"/>
  <c r="AL333" i="22"/>
  <c r="AN66" i="22"/>
  <c r="AM338" i="22"/>
  <c r="AM182" i="23"/>
  <c r="AM220" i="23"/>
  <c r="AM62" i="22"/>
  <c r="AM31" i="23"/>
  <c r="AL443" i="21"/>
  <c r="AL304" i="22" s="1"/>
  <c r="AL306" i="22"/>
  <c r="AM269" i="22"/>
  <c r="AM333" i="22"/>
  <c r="AM270" i="22"/>
  <c r="AM196" i="23"/>
  <c r="AM184" i="23"/>
  <c r="AM185" i="23" s="1"/>
  <c r="AM188" i="23"/>
  <c r="AM35" i="22"/>
  <c r="AM275" i="22"/>
  <c r="AM271" i="22"/>
  <c r="AM272" i="22" s="1"/>
  <c r="AM378" i="21"/>
  <c r="AM183" i="23"/>
  <c r="AN67" i="22"/>
  <c r="AM66" i="21"/>
  <c r="AM64" i="21" s="1"/>
  <c r="AN36" i="23"/>
  <c r="AM386" i="21"/>
  <c r="AM193" i="23" s="1"/>
  <c r="AM286" i="22"/>
  <c r="AM215" i="23"/>
  <c r="AN12" i="23"/>
  <c r="AM443" i="21"/>
  <c r="AM304" i="22" s="1"/>
  <c r="AN273" i="22"/>
  <c r="AM306" i="22"/>
  <c r="AN179" i="23"/>
  <c r="AN264" i="22"/>
  <c r="AN266" i="22"/>
  <c r="AN62" i="22"/>
  <c r="AN177" i="23"/>
  <c r="AN186" i="23"/>
  <c r="AN9" i="21"/>
  <c r="AN9" i="23" s="1"/>
  <c r="AN15" i="22"/>
  <c r="AN267" i="22"/>
  <c r="AN180" i="23"/>
  <c r="AN31" i="23"/>
  <c r="AN196" i="23"/>
  <c r="AN337" i="22"/>
  <c r="AN286" i="22"/>
  <c r="AN386" i="21"/>
  <c r="AN280" i="22" s="1"/>
  <c r="AN35" i="22"/>
  <c r="AN66" i="21"/>
  <c r="AN33" i="22" s="1"/>
  <c r="AN219" i="23"/>
  <c r="AO15" i="22"/>
  <c r="AN188" i="23"/>
  <c r="AO12" i="23"/>
  <c r="AO9" i="21"/>
  <c r="AO9" i="22" s="1"/>
  <c r="AO35" i="23"/>
  <c r="AN181" i="23"/>
  <c r="AO66" i="22"/>
  <c r="AN275" i="22"/>
  <c r="AN268" i="22"/>
  <c r="AO180" i="23"/>
  <c r="AO267" i="22"/>
  <c r="AN269" i="22"/>
  <c r="AO264" i="22"/>
  <c r="AN182" i="23"/>
  <c r="AN220" i="23"/>
  <c r="AO177" i="23"/>
  <c r="AN338" i="22"/>
  <c r="AO219" i="23"/>
  <c r="AO179" i="23"/>
  <c r="AO36" i="23"/>
  <c r="AO67" i="22"/>
  <c r="AO337" i="22"/>
  <c r="AN270" i="22"/>
  <c r="AO266" i="22"/>
  <c r="AN183" i="23"/>
  <c r="AO186" i="23"/>
  <c r="AN184" i="23"/>
  <c r="AN185" i="23" s="1"/>
  <c r="AN333" i="22"/>
  <c r="AN215" i="23"/>
  <c r="AP35" i="23"/>
  <c r="AN271" i="22"/>
  <c r="AN272" i="22" s="1"/>
  <c r="AP66" i="22"/>
  <c r="AN378" i="21"/>
  <c r="AO273" i="22"/>
  <c r="AO181" i="23"/>
  <c r="AO338" i="22"/>
  <c r="AO268" i="22"/>
  <c r="AO220" i="23"/>
  <c r="AO62" i="22"/>
  <c r="AO182" i="23"/>
  <c r="AO269" i="22"/>
  <c r="AN306" i="22"/>
  <c r="AO31" i="23"/>
  <c r="AP67" i="22"/>
  <c r="AN443" i="21"/>
  <c r="AN304" i="22" s="1"/>
  <c r="AP36" i="23"/>
  <c r="AO183" i="23"/>
  <c r="AO188" i="23"/>
  <c r="AO286" i="22"/>
  <c r="AO66" i="21"/>
  <c r="AO25" i="23" s="1"/>
  <c r="AO386" i="21"/>
  <c r="AO280" i="22" s="1"/>
  <c r="AO270" i="22"/>
  <c r="AO196" i="23"/>
  <c r="AO275" i="22"/>
  <c r="AO35" i="22"/>
  <c r="AP266" i="22"/>
  <c r="AP9" i="21"/>
  <c r="AP9" i="23" s="1"/>
  <c r="AP177" i="23"/>
  <c r="AP273" i="22"/>
  <c r="AP186" i="23"/>
  <c r="AO271" i="22"/>
  <c r="AO272" i="22" s="1"/>
  <c r="AO378" i="21"/>
  <c r="AO184" i="23"/>
  <c r="AO185" i="23" s="1"/>
  <c r="AO443" i="21"/>
  <c r="AO304" i="22" s="1"/>
  <c r="AO306" i="22"/>
  <c r="AP179" i="23"/>
  <c r="AP12" i="23"/>
  <c r="AO333" i="22"/>
  <c r="AP15" i="22"/>
  <c r="AP264" i="22"/>
  <c r="AP267" i="22"/>
  <c r="AO215" i="23"/>
  <c r="AP180" i="23"/>
  <c r="AP386" i="21"/>
  <c r="AP193" i="23" s="1"/>
  <c r="AP62" i="22"/>
  <c r="AP31" i="23"/>
  <c r="AP337" i="22"/>
  <c r="AP286" i="22"/>
  <c r="AP196" i="23"/>
  <c r="AP219" i="23"/>
  <c r="AP35" i="22"/>
  <c r="AP66" i="21"/>
  <c r="AP25" i="23" s="1"/>
  <c r="AP275" i="22"/>
  <c r="AQ15" i="22"/>
  <c r="AQ66" i="22"/>
  <c r="AQ35" i="23"/>
  <c r="AP268" i="22"/>
  <c r="AP181" i="23"/>
  <c r="AQ12" i="23"/>
  <c r="AP188" i="23"/>
  <c r="AQ9" i="21"/>
  <c r="AQ9" i="23" s="1"/>
  <c r="AQ179" i="23"/>
  <c r="AQ264" i="22"/>
  <c r="AQ180" i="23"/>
  <c r="AQ266" i="22"/>
  <c r="AQ267" i="22"/>
  <c r="AP220" i="23"/>
  <c r="AP338" i="22"/>
  <c r="AP182" i="23"/>
  <c r="AQ177" i="23"/>
  <c r="AP269" i="22"/>
  <c r="AP378" i="21"/>
  <c r="AQ337" i="22"/>
  <c r="AQ67" i="22"/>
  <c r="AP183" i="23"/>
  <c r="AP184" i="23"/>
  <c r="AP185" i="23" s="1"/>
  <c r="AP271" i="22"/>
  <c r="AP272" i="22" s="1"/>
  <c r="AP270" i="22"/>
  <c r="AQ219" i="23"/>
  <c r="AQ36" i="23"/>
  <c r="AQ186" i="23"/>
  <c r="AP443" i="21"/>
  <c r="AP209" i="23" s="1"/>
  <c r="AR66" i="22"/>
  <c r="AP333" i="22"/>
  <c r="AP215" i="23"/>
  <c r="AQ220" i="23"/>
  <c r="AP306" i="22"/>
  <c r="AQ338" i="22"/>
  <c r="AQ268" i="22"/>
  <c r="AQ181" i="23"/>
  <c r="AR35" i="23"/>
  <c r="AQ273" i="22"/>
  <c r="AQ31" i="23"/>
  <c r="AQ62" i="22"/>
  <c r="AR67" i="22"/>
  <c r="AQ66" i="21"/>
  <c r="AQ25" i="23" s="1"/>
  <c r="AQ269" i="22"/>
  <c r="AR36" i="23"/>
  <c r="AQ182" i="23"/>
  <c r="AQ35" i="22"/>
  <c r="AQ184" i="23"/>
  <c r="AQ185" i="23" s="1"/>
  <c r="AQ286" i="22"/>
  <c r="AQ215" i="23"/>
  <c r="AQ386" i="21"/>
  <c r="AQ193" i="23" s="1"/>
  <c r="AQ271" i="22"/>
  <c r="AQ272" i="22" s="1"/>
  <c r="AQ183" i="23"/>
  <c r="AQ306" i="22"/>
  <c r="AQ378" i="21"/>
  <c r="AQ196" i="23"/>
  <c r="AQ270" i="22"/>
  <c r="AQ275" i="22"/>
  <c r="AQ333" i="22"/>
  <c r="AQ188" i="23"/>
  <c r="AQ443" i="21"/>
  <c r="AQ441" i="21" s="1"/>
  <c r="AR12" i="23"/>
  <c r="AR15" i="22"/>
  <c r="AR35" i="22"/>
  <c r="AR273" i="22"/>
  <c r="AR264" i="22"/>
  <c r="AR267" i="22"/>
  <c r="AR186" i="23"/>
  <c r="AR62" i="22"/>
  <c r="AR31" i="23"/>
  <c r="AR180" i="23"/>
  <c r="AR66" i="21"/>
  <c r="AR64" i="21" s="1"/>
  <c r="AR177" i="23"/>
  <c r="AR9" i="21"/>
  <c r="AR9" i="22" s="1"/>
  <c r="AR179" i="23"/>
  <c r="AR266" i="22"/>
  <c r="AR337" i="22"/>
  <c r="AR219" i="23"/>
  <c r="AR181" i="23"/>
  <c r="AR386" i="21"/>
  <c r="AR275" i="22"/>
  <c r="AS66" i="22"/>
  <c r="AR286" i="22"/>
  <c r="AR268" i="22"/>
  <c r="AS35" i="23"/>
  <c r="AR196" i="23"/>
  <c r="AR188" i="23"/>
  <c r="AK64" i="21" l="1"/>
  <c r="AK23" i="23" s="1"/>
  <c r="AP441" i="21"/>
  <c r="AP207" i="23" s="1"/>
  <c r="AK280" i="22"/>
  <c r="AK25" i="23"/>
  <c r="AO193" i="23"/>
  <c r="AL9" i="22"/>
  <c r="AN25" i="23"/>
  <c r="BS195" i="23"/>
  <c r="BS282" i="22"/>
  <c r="BS386" i="21"/>
  <c r="BT389" i="21"/>
  <c r="BT11" i="21"/>
  <c r="BT12" i="22"/>
  <c r="AM25" i="23"/>
  <c r="BS9" i="23"/>
  <c r="BS9" i="22"/>
  <c r="AN9" i="22"/>
  <c r="AP9" i="22"/>
  <c r="AJ304" i="22"/>
  <c r="AO209" i="23"/>
  <c r="AP33" i="22"/>
  <c r="AP64" i="21"/>
  <c r="AP23" i="23" s="1"/>
  <c r="AO441" i="21"/>
  <c r="AO302" i="22" s="1"/>
  <c r="AK8" i="21"/>
  <c r="AK8" i="22" s="1"/>
  <c r="AP304" i="22"/>
  <c r="AM280" i="22"/>
  <c r="AK31" i="22"/>
  <c r="AN64" i="21"/>
  <c r="AN23" i="23" s="1"/>
  <c r="AP280" i="22"/>
  <c r="AQ9" i="22"/>
  <c r="AR33" i="22"/>
  <c r="AN209" i="23"/>
  <c r="AL280" i="22"/>
  <c r="AJ441" i="21"/>
  <c r="AJ385" i="21" s="1"/>
  <c r="AR23" i="23"/>
  <c r="AR31" i="22"/>
  <c r="AA12" i="24"/>
  <c r="AA9" i="24" s="1"/>
  <c r="Z179" i="24"/>
  <c r="AR25" i="23"/>
  <c r="AN193" i="23"/>
  <c r="AL209" i="23"/>
  <c r="AM33" i="22"/>
  <c r="AP385" i="21"/>
  <c r="AP302" i="22"/>
  <c r="AQ64" i="21"/>
  <c r="AQ31" i="22" s="1"/>
  <c r="AN441" i="21"/>
  <c r="AL441" i="21"/>
  <c r="AQ207" i="23"/>
  <c r="AQ302" i="22"/>
  <c r="AK207" i="23"/>
  <c r="AK385" i="21"/>
  <c r="AK302" i="22"/>
  <c r="AM23" i="23"/>
  <c r="AM31" i="22"/>
  <c r="AQ304" i="22"/>
  <c r="AQ280" i="22"/>
  <c r="AO64" i="21"/>
  <c r="AO9" i="23"/>
  <c r="AM9" i="23"/>
  <c r="AR9" i="23"/>
  <c r="AQ209" i="23"/>
  <c r="AQ385" i="21"/>
  <c r="AO33" i="22"/>
  <c r="AM209" i="23"/>
  <c r="AL33" i="22"/>
  <c r="Z170" i="24"/>
  <c r="Z171" i="24" s="1"/>
  <c r="AM8" i="21"/>
  <c r="AK209" i="23"/>
  <c r="Z192" i="24" s="1"/>
  <c r="AY70" i="21"/>
  <c r="AX308" i="22"/>
  <c r="AX210" i="23"/>
  <c r="AL64" i="21"/>
  <c r="AQ33" i="22"/>
  <c r="AR8" i="21"/>
  <c r="AN8" i="21"/>
  <c r="AM441" i="21"/>
  <c r="BT28" i="23"/>
  <c r="BT459" i="21"/>
  <c r="BT49" i="22"/>
  <c r="AK304" i="22"/>
  <c r="BT334" i="22"/>
  <c r="BU96" i="21"/>
  <c r="BT216" i="23"/>
  <c r="AS12" i="23"/>
  <c r="AR280" i="22"/>
  <c r="AS267" i="22"/>
  <c r="AR338" i="22"/>
  <c r="AR220" i="23"/>
  <c r="AS9" i="21"/>
  <c r="AR193" i="23"/>
  <c r="AR182" i="23"/>
  <c r="AS180" i="23"/>
  <c r="AS177" i="23"/>
  <c r="AS15" i="22"/>
  <c r="AR269" i="22"/>
  <c r="AS264" i="22"/>
  <c r="AO385" i="21" l="1"/>
  <c r="AO279" i="22" s="1"/>
  <c r="AN31" i="22"/>
  <c r="AP8" i="21"/>
  <c r="AP31" i="22"/>
  <c r="AK8" i="23"/>
  <c r="BT11" i="22"/>
  <c r="BT9" i="21"/>
  <c r="BT11" i="23"/>
  <c r="BT388" i="21"/>
  <c r="BT283" i="22"/>
  <c r="BU12" i="21"/>
  <c r="BS280" i="22"/>
  <c r="BS193" i="23"/>
  <c r="AO192" i="23"/>
  <c r="AO207" i="23"/>
  <c r="AJ302" i="22"/>
  <c r="AJ207" i="23"/>
  <c r="AL207" i="23"/>
  <c r="AL302" i="22"/>
  <c r="AL385" i="21"/>
  <c r="AN207" i="23"/>
  <c r="AN385" i="21"/>
  <c r="AN302" i="22"/>
  <c r="AQ23" i="23"/>
  <c r="AQ8" i="21"/>
  <c r="AQ8" i="23" s="1"/>
  <c r="AP192" i="23"/>
  <c r="AP279" i="22"/>
  <c r="BT212" i="23"/>
  <c r="BT320" i="22"/>
  <c r="BU82" i="21"/>
  <c r="AQ279" i="22"/>
  <c r="AQ192" i="23"/>
  <c r="AO31" i="22"/>
  <c r="AO23" i="23"/>
  <c r="AP8" i="23"/>
  <c r="AP8" i="22"/>
  <c r="BU63" i="22"/>
  <c r="BU473" i="21"/>
  <c r="BU32" i="23"/>
  <c r="AJ279" i="22"/>
  <c r="AJ192" i="23"/>
  <c r="AL23" i="23"/>
  <c r="AL31" i="22"/>
  <c r="AL8" i="21"/>
  <c r="AK192" i="23"/>
  <c r="AK279" i="22"/>
  <c r="AM8" i="22"/>
  <c r="AM8" i="23"/>
  <c r="AO8" i="21"/>
  <c r="AM207" i="23"/>
  <c r="AM302" i="22"/>
  <c r="AM385" i="21"/>
  <c r="AN8" i="23"/>
  <c r="AN8" i="22"/>
  <c r="AR8" i="23"/>
  <c r="AR8" i="22"/>
  <c r="AY447" i="21"/>
  <c r="AY37" i="22"/>
  <c r="AY26" i="23"/>
  <c r="AA22" i="24"/>
  <c r="AA20" i="24" s="1"/>
  <c r="AA8" i="24" s="1"/>
  <c r="Z190" i="24"/>
  <c r="Z178" i="24" s="1"/>
  <c r="AS9" i="22"/>
  <c r="AS9" i="23"/>
  <c r="AR378" i="21"/>
  <c r="AS179" i="23"/>
  <c r="AR184" i="23"/>
  <c r="AR271" i="22"/>
  <c r="AS67" i="22"/>
  <c r="AR270" i="22"/>
  <c r="AS266" i="22"/>
  <c r="AS36" i="23"/>
  <c r="AR183" i="23"/>
  <c r="W473" i="21"/>
  <c r="BU389" i="21" l="1"/>
  <c r="BU12" i="22"/>
  <c r="BU11" i="21"/>
  <c r="BT386" i="21"/>
  <c r="BT282" i="22"/>
  <c r="BT195" i="23"/>
  <c r="BT9" i="22"/>
  <c r="BT9" i="23"/>
  <c r="AN279" i="22"/>
  <c r="AN192" i="23"/>
  <c r="AQ8" i="22"/>
  <c r="AL192" i="23"/>
  <c r="AL279" i="22"/>
  <c r="AZ70" i="21"/>
  <c r="AY210" i="23"/>
  <c r="AY308" i="22"/>
  <c r="AL8" i="22"/>
  <c r="AL8" i="23"/>
  <c r="BU459" i="21"/>
  <c r="BU49" i="22"/>
  <c r="BU28" i="23"/>
  <c r="BU334" i="22"/>
  <c r="BU216" i="23"/>
  <c r="AO8" i="22"/>
  <c r="AO8" i="23"/>
  <c r="AM279" i="22"/>
  <c r="AM192" i="23"/>
  <c r="AR333" i="22"/>
  <c r="AS186" i="23"/>
  <c r="AS268" i="22"/>
  <c r="AS338" i="22"/>
  <c r="AR215" i="23"/>
  <c r="AS220" i="23"/>
  <c r="AS181" i="23"/>
  <c r="AR306" i="22"/>
  <c r="AR443" i="21"/>
  <c r="AR209" i="23" s="1"/>
  <c r="AR272" i="22"/>
  <c r="AS337" i="22"/>
  <c r="AS219" i="23"/>
  <c r="AR185" i="23"/>
  <c r="AS273" i="22"/>
  <c r="AS62" i="22"/>
  <c r="AS275" i="22"/>
  <c r="AS35" i="22"/>
  <c r="AT35" i="23"/>
  <c r="AS286" i="22"/>
  <c r="AS182" i="23"/>
  <c r="AS188" i="23"/>
  <c r="AS31" i="23"/>
  <c r="AS66" i="21"/>
  <c r="AS25" i="23" s="1"/>
  <c r="AT36" i="23"/>
  <c r="AT67" i="22"/>
  <c r="AS196" i="23"/>
  <c r="AT66" i="22"/>
  <c r="AS269" i="22"/>
  <c r="AS386" i="21"/>
  <c r="AS280" i="22" s="1"/>
  <c r="AS378" i="21"/>
  <c r="AS306" i="22"/>
  <c r="AS183" i="23"/>
  <c r="AT9" i="21"/>
  <c r="AT9" i="22" s="1"/>
  <c r="AS270" i="22"/>
  <c r="AT180" i="23"/>
  <c r="AT177" i="23"/>
  <c r="AT15" i="22"/>
  <c r="AS271" i="22"/>
  <c r="AS272" i="22" s="1"/>
  <c r="AS64" i="21"/>
  <c r="AS23" i="23" s="1"/>
  <c r="AT12" i="23"/>
  <c r="AS184" i="23"/>
  <c r="AS185" i="23" s="1"/>
  <c r="AT264" i="22"/>
  <c r="AT267" i="22"/>
  <c r="AS443" i="21"/>
  <c r="AS209" i="23" s="1"/>
  <c r="AS333" i="22"/>
  <c r="AT266" i="22"/>
  <c r="AT273" i="22"/>
  <c r="AT186" i="23"/>
  <c r="AT35" i="22"/>
  <c r="AT179" i="23"/>
  <c r="AT66" i="21"/>
  <c r="AT64" i="21" s="1"/>
  <c r="AS215" i="23"/>
  <c r="AT62" i="22"/>
  <c r="AT275" i="22"/>
  <c r="AT31" i="23"/>
  <c r="AT219" i="23"/>
  <c r="AT286" i="22"/>
  <c r="AT337" i="22"/>
  <c r="AT386" i="21"/>
  <c r="AT193" i="23" s="1"/>
  <c r="AT196" i="23"/>
  <c r="AT188" i="23"/>
  <c r="AU180" i="23"/>
  <c r="AU35" i="23"/>
  <c r="AU267" i="22"/>
  <c r="AU177" i="23"/>
  <c r="AT181" i="23"/>
  <c r="AU12" i="23"/>
  <c r="AU15" i="22"/>
  <c r="AT268" i="22"/>
  <c r="AU9" i="21"/>
  <c r="AU9" i="22" s="1"/>
  <c r="AU66" i="22"/>
  <c r="AU264" i="22"/>
  <c r="AU179" i="23"/>
  <c r="AU266" i="22"/>
  <c r="AT269" i="22"/>
  <c r="AU373" i="21"/>
  <c r="AT338" i="22"/>
  <c r="AT182" i="23"/>
  <c r="AT220" i="23"/>
  <c r="AU337" i="22"/>
  <c r="AU36" i="23"/>
  <c r="AU219" i="23"/>
  <c r="AT184" i="23"/>
  <c r="AT185" i="23" s="1"/>
  <c r="AU181" i="23"/>
  <c r="AT270" i="22"/>
  <c r="AT271" i="22"/>
  <c r="AT272" i="22" s="1"/>
  <c r="AU268" i="22"/>
  <c r="AU67" i="22"/>
  <c r="AT378" i="21"/>
  <c r="AT183" i="23"/>
  <c r="AU273" i="22"/>
  <c r="AU338" i="22"/>
  <c r="AU186" i="23"/>
  <c r="AU182" i="23"/>
  <c r="AT215" i="23"/>
  <c r="AT443" i="21"/>
  <c r="AT209" i="23" s="1"/>
  <c r="AU269" i="22"/>
  <c r="AT333" i="22"/>
  <c r="AT306" i="22"/>
  <c r="AV66" i="22"/>
  <c r="AV35" i="23"/>
  <c r="AU220" i="23"/>
  <c r="AU184" i="23"/>
  <c r="AU185" i="23" s="1"/>
  <c r="AU35" i="22"/>
  <c r="AU31" i="23"/>
  <c r="AU271" i="22"/>
  <c r="AU272" i="22" s="1"/>
  <c r="AU66" i="21"/>
  <c r="AU25" i="23" s="1"/>
  <c r="AU378" i="21"/>
  <c r="AV67" i="22"/>
  <c r="AV36" i="23"/>
  <c r="AU270" i="22"/>
  <c r="AU62" i="22"/>
  <c r="AU183" i="23"/>
  <c r="AU188" i="23"/>
  <c r="AU306" i="22"/>
  <c r="AV186" i="23"/>
  <c r="AU196" i="23"/>
  <c r="AU215" i="23"/>
  <c r="AU333" i="22"/>
  <c r="AV273" i="22"/>
  <c r="AU386" i="21"/>
  <c r="AU280" i="22" s="1"/>
  <c r="AU286" i="22"/>
  <c r="AU443" i="21"/>
  <c r="AU441" i="21" s="1"/>
  <c r="AU275" i="22"/>
  <c r="AV266" i="22"/>
  <c r="AV31" i="23"/>
  <c r="AV9" i="21"/>
  <c r="AV9" i="23" s="1"/>
  <c r="AV15" i="22"/>
  <c r="AV267" i="22"/>
  <c r="AV179" i="23"/>
  <c r="AV12" i="23"/>
  <c r="AV264" i="22"/>
  <c r="AV35" i="22"/>
  <c r="AV66" i="21"/>
  <c r="AV64" i="21" s="1"/>
  <c r="AV177" i="23"/>
  <c r="AV62" i="22"/>
  <c r="AV180" i="23"/>
  <c r="AV219" i="23"/>
  <c r="AV337" i="22"/>
  <c r="AV373" i="21"/>
  <c r="AV188" i="23"/>
  <c r="AV286" i="22"/>
  <c r="AV275" i="22"/>
  <c r="AV386" i="21"/>
  <c r="AV280" i="22" s="1"/>
  <c r="AW35" i="23"/>
  <c r="AW66" i="22"/>
  <c r="AV196" i="23"/>
  <c r="AV181" i="23"/>
  <c r="AV268" i="22"/>
  <c r="AW267" i="22"/>
  <c r="AV269" i="22"/>
  <c r="AW180" i="23"/>
  <c r="AW15" i="22"/>
  <c r="AW9" i="21"/>
  <c r="AW9" i="22" s="1"/>
  <c r="AV338" i="22"/>
  <c r="AW177" i="23"/>
  <c r="AV220" i="23"/>
  <c r="AW12" i="23"/>
  <c r="AV182" i="23"/>
  <c r="AW264" i="22"/>
  <c r="AW337" i="22"/>
  <c r="AV183" i="23"/>
  <c r="AV270" i="22"/>
  <c r="AW67" i="22"/>
  <c r="AW266" i="22"/>
  <c r="AW219" i="23"/>
  <c r="AA202" i="24" s="1"/>
  <c r="AB32" i="24" s="1"/>
  <c r="AW36" i="23"/>
  <c r="AW179" i="23"/>
  <c r="AW373" i="21"/>
  <c r="AW181" i="23"/>
  <c r="AV378" i="21"/>
  <c r="AX35" i="23"/>
  <c r="AV271" i="22"/>
  <c r="AV272" i="22" s="1"/>
  <c r="AW273" i="22"/>
  <c r="AW220" i="23"/>
  <c r="AA203" i="24"/>
  <c r="AB33" i="24" s="1"/>
  <c r="AW268" i="22"/>
  <c r="AV184" i="23"/>
  <c r="AV185" i="23" s="1"/>
  <c r="AW186" i="23"/>
  <c r="AW338" i="22"/>
  <c r="AV215" i="23"/>
  <c r="AV333" i="22"/>
  <c r="AX66" i="22"/>
  <c r="AW31" i="23"/>
  <c r="AW269" i="22"/>
  <c r="AW62" i="22"/>
  <c r="AV443" i="21"/>
  <c r="AV209" i="23" s="1"/>
  <c r="AW182" i="23"/>
  <c r="AX36" i="23"/>
  <c r="AV306" i="22"/>
  <c r="AX67" i="22"/>
  <c r="AW215" i="23"/>
  <c r="AA198" i="24" s="1"/>
  <c r="AW35" i="22"/>
  <c r="AW386" i="21"/>
  <c r="AW193" i="23" s="1"/>
  <c r="AW183" i="23"/>
  <c r="AW270" i="22"/>
  <c r="AW196" i="23"/>
  <c r="AA182" i="24" s="1"/>
  <c r="AW333" i="22"/>
  <c r="AW286" i="22"/>
  <c r="AW275" i="22"/>
  <c r="AW188" i="23"/>
  <c r="AW66" i="21"/>
  <c r="AW64" i="21" s="1"/>
  <c r="AW378" i="21"/>
  <c r="AX179" i="23"/>
  <c r="AX266" i="22"/>
  <c r="AX273" i="22"/>
  <c r="AX264" i="22"/>
  <c r="AX31" i="23"/>
  <c r="AX177" i="23"/>
  <c r="AW271" i="22"/>
  <c r="AW272" i="22" s="1"/>
  <c r="AX62" i="22"/>
  <c r="AX15" i="22"/>
  <c r="AX186" i="23"/>
  <c r="AX267" i="22"/>
  <c r="AX12" i="23"/>
  <c r="AX180" i="23"/>
  <c r="AX9" i="21"/>
  <c r="AX9" i="22" s="1"/>
  <c r="AW184" i="23"/>
  <c r="AW185" i="23" s="1"/>
  <c r="AX337" i="22"/>
  <c r="AW306" i="22"/>
  <c r="AX219" i="23"/>
  <c r="AX386" i="21"/>
  <c r="AX193" i="23" s="1"/>
  <c r="AX286" i="22"/>
  <c r="AX196" i="23"/>
  <c r="AW443" i="21"/>
  <c r="AW441" i="21" s="1"/>
  <c r="AX66" i="21"/>
  <c r="AX25" i="23" s="1"/>
  <c r="AY12" i="23"/>
  <c r="AX268" i="22"/>
  <c r="AY35" i="23"/>
  <c r="AX35" i="22"/>
  <c r="AX275" i="22"/>
  <c r="AX181" i="23"/>
  <c r="AY15" i="22"/>
  <c r="AY66" i="22"/>
  <c r="AY9" i="21"/>
  <c r="AY9" i="22" s="1"/>
  <c r="AX188" i="23"/>
  <c r="AY266" i="22"/>
  <c r="AY264" i="22"/>
  <c r="AY179" i="23"/>
  <c r="AY177" i="23"/>
  <c r="AX338" i="22"/>
  <c r="AX220" i="23"/>
  <c r="AY180" i="23"/>
  <c r="AX182" i="23"/>
  <c r="AX269" i="22"/>
  <c r="AY267" i="22"/>
  <c r="AY337" i="22"/>
  <c r="AY219" i="23"/>
  <c r="AX270" i="22"/>
  <c r="AY67" i="22"/>
  <c r="AX183" i="23"/>
  <c r="AY36" i="23"/>
  <c r="AY220" i="23"/>
  <c r="AX378" i="21"/>
  <c r="AY181" i="23"/>
  <c r="AY338" i="22"/>
  <c r="AX184" i="23"/>
  <c r="AX185" i="23" s="1"/>
  <c r="AY186" i="23"/>
  <c r="AY268" i="22"/>
  <c r="AX333" i="22"/>
  <c r="AZ66" i="22"/>
  <c r="AX271" i="22"/>
  <c r="AX272" i="22" s="1"/>
  <c r="AX215" i="23"/>
  <c r="AY273" i="22"/>
  <c r="AZ35" i="23"/>
  <c r="AZ36" i="23"/>
  <c r="AY182" i="23"/>
  <c r="AX443" i="21"/>
  <c r="AX304" i="22" s="1"/>
  <c r="AY62" i="22"/>
  <c r="AX306" i="22"/>
  <c r="AY31" i="23"/>
  <c r="AY269" i="22"/>
  <c r="AZ67" i="22"/>
  <c r="AY215" i="23"/>
  <c r="AY183" i="23"/>
  <c r="AX209" i="23"/>
  <c r="AY35" i="22"/>
  <c r="AY286" i="22"/>
  <c r="AY386" i="21"/>
  <c r="AY193" i="23" s="1"/>
  <c r="AY270" i="22"/>
  <c r="AY66" i="21"/>
  <c r="AY64" i="21" s="1"/>
  <c r="AY333" i="22"/>
  <c r="AY188" i="23"/>
  <c r="AY196" i="23"/>
  <c r="AY275" i="22"/>
  <c r="AZ177" i="23"/>
  <c r="AZ31" i="23"/>
  <c r="AY443" i="21"/>
  <c r="AY209" i="23" s="1"/>
  <c r="AY184" i="23"/>
  <c r="AY185" i="23" s="1"/>
  <c r="AY271" i="22"/>
  <c r="AY272" i="22" s="1"/>
  <c r="AZ62" i="22"/>
  <c r="AZ264" i="22"/>
  <c r="AZ186" i="23"/>
  <c r="AZ15" i="22"/>
  <c r="AZ180" i="23"/>
  <c r="AZ12" i="23"/>
  <c r="AZ9" i="21"/>
  <c r="AZ9" i="23" s="1"/>
  <c r="AY306" i="22"/>
  <c r="AZ267" i="22"/>
  <c r="AZ273" i="22"/>
  <c r="AY378" i="21"/>
  <c r="AZ179" i="23"/>
  <c r="AZ66" i="21"/>
  <c r="AZ33" i="22" s="1"/>
  <c r="AZ35" i="22"/>
  <c r="AZ266" i="22"/>
  <c r="AZ337" i="22"/>
  <c r="AZ373" i="21"/>
  <c r="AZ219" i="23"/>
  <c r="BA66" i="22"/>
  <c r="AZ188" i="23"/>
  <c r="BA35" i="23"/>
  <c r="AZ386" i="21"/>
  <c r="AZ280" i="22" s="1"/>
  <c r="AZ268" i="22"/>
  <c r="AZ286" i="22"/>
  <c r="AZ181" i="23"/>
  <c r="AZ275" i="22"/>
  <c r="AZ196" i="23"/>
  <c r="BA264" i="22"/>
  <c r="BA177" i="23"/>
  <c r="AZ182" i="23"/>
  <c r="BA180" i="23"/>
  <c r="BA267" i="22"/>
  <c r="BA12" i="23"/>
  <c r="AZ338" i="22"/>
  <c r="AZ269" i="22"/>
  <c r="BA9" i="21"/>
  <c r="BA9" i="22" s="1"/>
  <c r="AZ220" i="23"/>
  <c r="BA15" i="22"/>
  <c r="BA179" i="23"/>
  <c r="BA36" i="23"/>
  <c r="AZ183" i="23"/>
  <c r="BA266" i="22"/>
  <c r="AZ270" i="22"/>
  <c r="BA67" i="22"/>
  <c r="AZ271" i="22"/>
  <c r="AZ272" i="22" s="1"/>
  <c r="AZ333" i="22"/>
  <c r="BA337" i="22"/>
  <c r="AZ184" i="23"/>
  <c r="AZ185" i="23" s="1"/>
  <c r="BA219" i="23"/>
  <c r="BA186" i="23"/>
  <c r="AZ378" i="21"/>
  <c r="AZ215" i="23"/>
  <c r="BA273" i="22"/>
  <c r="BA181" i="23"/>
  <c r="BA62" i="22"/>
  <c r="BB35" i="23"/>
  <c r="BA268" i="22"/>
  <c r="BA31" i="23"/>
  <c r="BB66" i="22"/>
  <c r="AZ443" i="21"/>
  <c r="AZ209" i="23" s="1"/>
  <c r="AZ306" i="22"/>
  <c r="BA338" i="22"/>
  <c r="BA275" i="22"/>
  <c r="BA35" i="22"/>
  <c r="BA220" i="23"/>
  <c r="BA188" i="23"/>
  <c r="BA66" i="21"/>
  <c r="BA33" i="22" s="1"/>
  <c r="BA182" i="23"/>
  <c r="BA196" i="23"/>
  <c r="BA386" i="21"/>
  <c r="BA193" i="23" s="1"/>
  <c r="BA269" i="22"/>
  <c r="BA286" i="22"/>
  <c r="BB266" i="22"/>
  <c r="BB9" i="21"/>
  <c r="BB179" i="23"/>
  <c r="BA183" i="23"/>
  <c r="BA270" i="22"/>
  <c r="BB264" i="22"/>
  <c r="BB267" i="22"/>
  <c r="BB180" i="23"/>
  <c r="BB15" i="22"/>
  <c r="BB177" i="23"/>
  <c r="BB67" i="22"/>
  <c r="BB36" i="23"/>
  <c r="BB12" i="23"/>
  <c r="BA271" i="22"/>
  <c r="BA272" i="22" s="1"/>
  <c r="BA378" i="21"/>
  <c r="BB337" i="22"/>
  <c r="BA184" i="23"/>
  <c r="BA185" i="23" s="1"/>
  <c r="BB273" i="22"/>
  <c r="BB186" i="23"/>
  <c r="BB219" i="23"/>
  <c r="BA333" i="22"/>
  <c r="BA215" i="23"/>
  <c r="BA443" i="21"/>
  <c r="BA209" i="23" s="1"/>
  <c r="BB268" i="22"/>
  <c r="BB62" i="22"/>
  <c r="BC35" i="23"/>
  <c r="BB181" i="23"/>
  <c r="BC66" i="22"/>
  <c r="BA306" i="22"/>
  <c r="BB31" i="23"/>
  <c r="BB35" i="22"/>
  <c r="BB269" i="22"/>
  <c r="BB182" i="23"/>
  <c r="BB338" i="22"/>
  <c r="BB66" i="21"/>
  <c r="BB33" i="22" s="1"/>
  <c r="BB196" i="23"/>
  <c r="BB220" i="23"/>
  <c r="BB386" i="21"/>
  <c r="BB280" i="22" s="1"/>
  <c r="BB286" i="22"/>
  <c r="BB188" i="23"/>
  <c r="BB275" i="22"/>
  <c r="BC266" i="22"/>
  <c r="BB378" i="21"/>
  <c r="BC12" i="23"/>
  <c r="BC179" i="23"/>
  <c r="BB271" i="22"/>
  <c r="BB272" i="22" s="1"/>
  <c r="BC177" i="23"/>
  <c r="BB270" i="22"/>
  <c r="BC67" i="22"/>
  <c r="BC267" i="22"/>
  <c r="BC180" i="23"/>
  <c r="BC264" i="22"/>
  <c r="BC36" i="23"/>
  <c r="BC15" i="22"/>
  <c r="BB184" i="23"/>
  <c r="BB185" i="23" s="1"/>
  <c r="BC9" i="21"/>
  <c r="BC9" i="22" s="1"/>
  <c r="BB183" i="23"/>
  <c r="BB443" i="21"/>
  <c r="BB209" i="23" s="1"/>
  <c r="BC337" i="22"/>
  <c r="BB215" i="23"/>
  <c r="BB306" i="22"/>
  <c r="BB333" i="22"/>
  <c r="BC219" i="23"/>
  <c r="BC186" i="23"/>
  <c r="BC273" i="22"/>
  <c r="BD66" i="22"/>
  <c r="BC181" i="23"/>
  <c r="BC286" i="22"/>
  <c r="BC66" i="21"/>
  <c r="BC33" i="22" s="1"/>
  <c r="BD35" i="23"/>
  <c r="BC31" i="23"/>
  <c r="BC275" i="22"/>
  <c r="BC62" i="22"/>
  <c r="BC268" i="22"/>
  <c r="BC196" i="23"/>
  <c r="BC386" i="21"/>
  <c r="BC280" i="22" s="1"/>
  <c r="BC35" i="22"/>
  <c r="BC188" i="23"/>
  <c r="BD266" i="22"/>
  <c r="BD12" i="23"/>
  <c r="BC269" i="22"/>
  <c r="BD15" i="22"/>
  <c r="BD9" i="21"/>
  <c r="BD9" i="23" s="1"/>
  <c r="BD179" i="23"/>
  <c r="BD177" i="23"/>
  <c r="BC182" i="23"/>
  <c r="BC338" i="22"/>
  <c r="BD180" i="23"/>
  <c r="BD267" i="22"/>
  <c r="BD264" i="22"/>
  <c r="BC220" i="23"/>
  <c r="BC184" i="23"/>
  <c r="BC185" i="23" s="1"/>
  <c r="BC270" i="22"/>
  <c r="BD67" i="22"/>
  <c r="BD36" i="23"/>
  <c r="BC271" i="22"/>
  <c r="BC272" i="22" s="1"/>
  <c r="BC183" i="23"/>
  <c r="BD219" i="23"/>
  <c r="BC378" i="21"/>
  <c r="BD337" i="22"/>
  <c r="BD338" i="22"/>
  <c r="BD186" i="23"/>
  <c r="BD220" i="23"/>
  <c r="BE35" i="23"/>
  <c r="BD268" i="22"/>
  <c r="BD181" i="23"/>
  <c r="BE66" i="22"/>
  <c r="BC443" i="21"/>
  <c r="BC304" i="22" s="1"/>
  <c r="BD273" i="22"/>
  <c r="BC333" i="22"/>
  <c r="BC306" i="22"/>
  <c r="BC215" i="23"/>
  <c r="BD35" i="22"/>
  <c r="BE67" i="22"/>
  <c r="BE36" i="23"/>
  <c r="BD66" i="21"/>
  <c r="BD25" i="23" s="1"/>
  <c r="BD62" i="22"/>
  <c r="BD182" i="23"/>
  <c r="BD269" i="22"/>
  <c r="BD31" i="23"/>
  <c r="BD184" i="23"/>
  <c r="BD185" i="23" s="1"/>
  <c r="BD270" i="22"/>
  <c r="BD188" i="23"/>
  <c r="BD271" i="22"/>
  <c r="BD272" i="22" s="1"/>
  <c r="BD183" i="23"/>
  <c r="BD286" i="22"/>
  <c r="BD386" i="21"/>
  <c r="BD193" i="23" s="1"/>
  <c r="BD378" i="21"/>
  <c r="BD196" i="23"/>
  <c r="BD275" i="22"/>
  <c r="BE266" i="22"/>
  <c r="BE177" i="23"/>
  <c r="BE264" i="22"/>
  <c r="BD443" i="21"/>
  <c r="BD304" i="22" s="1"/>
  <c r="BE179" i="23"/>
  <c r="BE186" i="23"/>
  <c r="BE267" i="22"/>
  <c r="BE273" i="22"/>
  <c r="BD333" i="22"/>
  <c r="BE15" i="22"/>
  <c r="BE9" i="21"/>
  <c r="BE9" i="23" s="1"/>
  <c r="BD306" i="22"/>
  <c r="BE180" i="23"/>
  <c r="BE12" i="23"/>
  <c r="BD215" i="23"/>
  <c r="BE219" i="23"/>
  <c r="BE35" i="22"/>
  <c r="BE31" i="23"/>
  <c r="BE286" i="22"/>
  <c r="BE66" i="21"/>
  <c r="BE25" i="23" s="1"/>
  <c r="BE386" i="21"/>
  <c r="BE280" i="22" s="1"/>
  <c r="BE62" i="22"/>
  <c r="BE337" i="22"/>
  <c r="BE196" i="23"/>
  <c r="BF35" i="23"/>
  <c r="BF15" i="22"/>
  <c r="BE268" i="22"/>
  <c r="BE275" i="22"/>
  <c r="BF9" i="21"/>
  <c r="BF9" i="23" s="1"/>
  <c r="BE181" i="23"/>
  <c r="BF12" i="23"/>
  <c r="BF66" i="22"/>
  <c r="BE188" i="23"/>
  <c r="BF266" i="22"/>
  <c r="BE220" i="23"/>
  <c r="BF179" i="23"/>
  <c r="BE338" i="22"/>
  <c r="BF267" i="22"/>
  <c r="BF264" i="22"/>
  <c r="BF177" i="23"/>
  <c r="BF180" i="23"/>
  <c r="BE182" i="23"/>
  <c r="BE269" i="22"/>
  <c r="BF67" i="22"/>
  <c r="BF337" i="22"/>
  <c r="BE270" i="22"/>
  <c r="BF36" i="23"/>
  <c r="BE183" i="23"/>
  <c r="BF219" i="23"/>
  <c r="BF181" i="23"/>
  <c r="BG66" i="22"/>
  <c r="BE271" i="22"/>
  <c r="BE272" i="22" s="1"/>
  <c r="BF268" i="22"/>
  <c r="BG35" i="23"/>
  <c r="BF273" i="22"/>
  <c r="BE215" i="23"/>
  <c r="BE378" i="21"/>
  <c r="BE333" i="22"/>
  <c r="BF186" i="23"/>
  <c r="BE184" i="23"/>
  <c r="BE185" i="23" s="1"/>
  <c r="BE443" i="21"/>
  <c r="BE209" i="23" s="1"/>
  <c r="BF182" i="23"/>
  <c r="BF31" i="23"/>
  <c r="BF62" i="22"/>
  <c r="BE306" i="22"/>
  <c r="BF338" i="22"/>
  <c r="BF269" i="22"/>
  <c r="BF220" i="23"/>
  <c r="BF270" i="22"/>
  <c r="BF386" i="21"/>
  <c r="BF280" i="22" s="1"/>
  <c r="BF196" i="23"/>
  <c r="BF66" i="21"/>
  <c r="BF25" i="23" s="1"/>
  <c r="BG67" i="22"/>
  <c r="BF183" i="23"/>
  <c r="BF286" i="22"/>
  <c r="BF35" i="22"/>
  <c r="BG36" i="23"/>
  <c r="BF275" i="22"/>
  <c r="BF188" i="23"/>
  <c r="BG273" i="22"/>
  <c r="BF215" i="23"/>
  <c r="BF333" i="22"/>
  <c r="BG12" i="23"/>
  <c r="BF184" i="23"/>
  <c r="BF185" i="23" s="1"/>
  <c r="BG9" i="21"/>
  <c r="BG9" i="23" s="1"/>
  <c r="BG177" i="23"/>
  <c r="BG186" i="23"/>
  <c r="BF378" i="21"/>
  <c r="BF271" i="22"/>
  <c r="BF272" i="22" s="1"/>
  <c r="BG264" i="22"/>
  <c r="BG15" i="22"/>
  <c r="BG267" i="22"/>
  <c r="BF443" i="21"/>
  <c r="BF304" i="22" s="1"/>
  <c r="BG180" i="23"/>
  <c r="BF306" i="22"/>
  <c r="BG66" i="21"/>
  <c r="BG25" i="23" s="1"/>
  <c r="BG35" i="22"/>
  <c r="BG31" i="23"/>
  <c r="BG179" i="23"/>
  <c r="BG62" i="22"/>
  <c r="BG266" i="22"/>
  <c r="BG286" i="22"/>
  <c r="BG219" i="23"/>
  <c r="BG196" i="23"/>
  <c r="BG275" i="22"/>
  <c r="BG386" i="21"/>
  <c r="BG280" i="22" s="1"/>
  <c r="BG337" i="22"/>
  <c r="BG188" i="23"/>
  <c r="BH180" i="23"/>
  <c r="BH15" i="22"/>
  <c r="BH267" i="22"/>
  <c r="BH12" i="23"/>
  <c r="BH9" i="21"/>
  <c r="BH9" i="23" s="1"/>
  <c r="BH66" i="22"/>
  <c r="BH35" i="23"/>
  <c r="BH264" i="22"/>
  <c r="BH177" i="23"/>
  <c r="BG268" i="22"/>
  <c r="BG181" i="23"/>
  <c r="BG220" i="23"/>
  <c r="BG338" i="22"/>
  <c r="BH337" i="22"/>
  <c r="BG182" i="23"/>
  <c r="BH266" i="22"/>
  <c r="BG269" i="22"/>
  <c r="BH179" i="23"/>
  <c r="BH219" i="23"/>
  <c r="BH181" i="23"/>
  <c r="BG183" i="23"/>
  <c r="BG378" i="21"/>
  <c r="BI35" i="23"/>
  <c r="BH268" i="22"/>
  <c r="BH67" i="22"/>
  <c r="BI66" i="22"/>
  <c r="BG184" i="23"/>
  <c r="BG185" i="23" s="1"/>
  <c r="BG271" i="22"/>
  <c r="BG272" i="22" s="1"/>
  <c r="BH36" i="23"/>
  <c r="BG270" i="22"/>
  <c r="BH220" i="23"/>
  <c r="BG333" i="22"/>
  <c r="BH186" i="23"/>
  <c r="BH338" i="22"/>
  <c r="BH182" i="23"/>
  <c r="BG443" i="21"/>
  <c r="BG304" i="22" s="1"/>
  <c r="BG215" i="23"/>
  <c r="BH269" i="22"/>
  <c r="BH273" i="22"/>
  <c r="BG306" i="22"/>
  <c r="BH66" i="21"/>
  <c r="BH25" i="23" s="1"/>
  <c r="BH183" i="23"/>
  <c r="BH270" i="22"/>
  <c r="BI36" i="23"/>
  <c r="BH62" i="22"/>
  <c r="BH31" i="23"/>
  <c r="BI67" i="22"/>
  <c r="BH35" i="22"/>
  <c r="BI186" i="23"/>
  <c r="BH196" i="23"/>
  <c r="BH215" i="23"/>
  <c r="BI273" i="22"/>
  <c r="BH386" i="21"/>
  <c r="BH193" i="23" s="1"/>
  <c r="BH188" i="23"/>
  <c r="BH184" i="23"/>
  <c r="BH185" i="23" s="1"/>
  <c r="BH333" i="22"/>
  <c r="BH286" i="22"/>
  <c r="BH275" i="22"/>
  <c r="BH378" i="21"/>
  <c r="BH271" i="22"/>
  <c r="BH272" i="22" s="1"/>
  <c r="BI267" i="22"/>
  <c r="BI12" i="23"/>
  <c r="BI180" i="23"/>
  <c r="BH306" i="22"/>
  <c r="BI15" i="22"/>
  <c r="BI9" i="21"/>
  <c r="BI9" i="23" s="1"/>
  <c r="BI62" i="22"/>
  <c r="BI264" i="22"/>
  <c r="BH443" i="21"/>
  <c r="BH304" i="22" s="1"/>
  <c r="BI177" i="23"/>
  <c r="BI31" i="23"/>
  <c r="BI179" i="23"/>
  <c r="BI266" i="22"/>
  <c r="BI66" i="21"/>
  <c r="BI25" i="23" s="1"/>
  <c r="BI35" i="22"/>
  <c r="BI268" i="22"/>
  <c r="BI386" i="21"/>
  <c r="BI193" i="23" s="1"/>
  <c r="BI196" i="23"/>
  <c r="AB182" i="24" s="1"/>
  <c r="BI181" i="23"/>
  <c r="BI188" i="23"/>
  <c r="BI286" i="22"/>
  <c r="BI219" i="23"/>
  <c r="AB202" i="24" s="1"/>
  <c r="AC32" i="24" s="1"/>
  <c r="BI337" i="22"/>
  <c r="BI275" i="22"/>
  <c r="BJ179" i="23"/>
  <c r="BJ9" i="21"/>
  <c r="BJ9" i="23" s="1"/>
  <c r="BI269" i="22"/>
  <c r="BI182" i="23"/>
  <c r="BJ266" i="22"/>
  <c r="BJ180" i="23"/>
  <c r="BJ66" i="22"/>
  <c r="BJ35" i="23"/>
  <c r="BJ267" i="22"/>
  <c r="BJ177" i="23"/>
  <c r="BJ12" i="23"/>
  <c r="BJ264" i="22"/>
  <c r="BJ15" i="22"/>
  <c r="BI338" i="22"/>
  <c r="BI220" i="23"/>
  <c r="AB203" i="24" s="1"/>
  <c r="AC33" i="24" s="1"/>
  <c r="BI270" i="22"/>
  <c r="BJ337" i="22"/>
  <c r="BJ219" i="23"/>
  <c r="BI183" i="23"/>
  <c r="BJ67" i="22"/>
  <c r="BJ36" i="23"/>
  <c r="BJ338" i="22"/>
  <c r="BJ273" i="22"/>
  <c r="BI271" i="22"/>
  <c r="BI272" i="22" s="1"/>
  <c r="BJ186" i="23"/>
  <c r="BK35" i="23"/>
  <c r="BJ181" i="23"/>
  <c r="BI215" i="23"/>
  <c r="AB198" i="24" s="1"/>
  <c r="AC28" i="24" s="1"/>
  <c r="BJ220" i="23"/>
  <c r="BJ268" i="22"/>
  <c r="BI333" i="22"/>
  <c r="BI184" i="23"/>
  <c r="BI185" i="23" s="1"/>
  <c r="BK66" i="22"/>
  <c r="BI378" i="21"/>
  <c r="BK36" i="23"/>
  <c r="BK67" i="22"/>
  <c r="BJ269" i="22"/>
  <c r="BJ62" i="22"/>
  <c r="BJ31" i="23"/>
  <c r="BI306" i="22"/>
  <c r="BJ182" i="23"/>
  <c r="BI443" i="21"/>
  <c r="BI304" i="22" s="1"/>
  <c r="BJ378" i="21"/>
  <c r="BJ286" i="22"/>
  <c r="BJ270" i="22"/>
  <c r="BJ271" i="22"/>
  <c r="BJ272" i="22" s="1"/>
  <c r="BJ333" i="22"/>
  <c r="BJ386" i="21"/>
  <c r="BJ280" i="22" s="1"/>
  <c r="BJ66" i="21"/>
  <c r="BJ25" i="23" s="1"/>
  <c r="BJ184" i="23"/>
  <c r="BJ185" i="23" s="1"/>
  <c r="BJ275" i="22"/>
  <c r="BJ183" i="23"/>
  <c r="BJ196" i="23"/>
  <c r="BJ188" i="23"/>
  <c r="BJ215" i="23"/>
  <c r="BJ35" i="22"/>
  <c r="BK264" i="22"/>
  <c r="BK177" i="23"/>
  <c r="BK267" i="22"/>
  <c r="BK62" i="22"/>
  <c r="BK9" i="21"/>
  <c r="BK179" i="23"/>
  <c r="BK273" i="22"/>
  <c r="BK31" i="23"/>
  <c r="BK186" i="23"/>
  <c r="BK266" i="22"/>
  <c r="BJ306" i="22"/>
  <c r="BJ443" i="21"/>
  <c r="BK180" i="23"/>
  <c r="BK15" i="22"/>
  <c r="BK12" i="23"/>
  <c r="W389" i="21"/>
  <c r="W459" i="21"/>
  <c r="W334" i="22"/>
  <c r="W216" i="23"/>
  <c r="BF9" i="22" l="1"/>
  <c r="AW25" i="23"/>
  <c r="BH33" i="22"/>
  <c r="AU9" i="23"/>
  <c r="BE9" i="22"/>
  <c r="BA25" i="23"/>
  <c r="AZ304" i="22"/>
  <c r="BG9" i="22"/>
  <c r="BD33" i="22"/>
  <c r="BB193" i="23"/>
  <c r="AU64" i="21"/>
  <c r="AU31" i="22" s="1"/>
  <c r="BJ193" i="23"/>
  <c r="BG33" i="22"/>
  <c r="BT280" i="22"/>
  <c r="BT193" i="23"/>
  <c r="BU9" i="21"/>
  <c r="BU11" i="22"/>
  <c r="BU11" i="23"/>
  <c r="BU283" i="22"/>
  <c r="BU388" i="21"/>
  <c r="AA179" i="24"/>
  <c r="AB12" i="24"/>
  <c r="AB9" i="24" s="1"/>
  <c r="BE193" i="23"/>
  <c r="BG209" i="23"/>
  <c r="AY441" i="21"/>
  <c r="AY207" i="23" s="1"/>
  <c r="AW209" i="23"/>
  <c r="AA192" i="24" s="1"/>
  <c r="AB22" i="24" s="1"/>
  <c r="BC193" i="23"/>
  <c r="BD9" i="22"/>
  <c r="AX64" i="21"/>
  <c r="AX23" i="23" s="1"/>
  <c r="AW304" i="22"/>
  <c r="AT9" i="23"/>
  <c r="AX441" i="21"/>
  <c r="AX207" i="23" s="1"/>
  <c r="AW280" i="22"/>
  <c r="AR304" i="22"/>
  <c r="AR441" i="21"/>
  <c r="AR207" i="23" s="1"/>
  <c r="AT441" i="21"/>
  <c r="AT207" i="23" s="1"/>
  <c r="AS8" i="21"/>
  <c r="AS8" i="22" s="1"/>
  <c r="BF193" i="23"/>
  <c r="AZ64" i="21"/>
  <c r="AZ31" i="22" s="1"/>
  <c r="AV9" i="22"/>
  <c r="AV33" i="22"/>
  <c r="BI280" i="22"/>
  <c r="BG193" i="23"/>
  <c r="BH280" i="22"/>
  <c r="AX33" i="22"/>
  <c r="AV193" i="23"/>
  <c r="AY304" i="22"/>
  <c r="AW385" i="21"/>
  <c r="AW192" i="23" s="1"/>
  <c r="AW302" i="22"/>
  <c r="AW207" i="23"/>
  <c r="BJ33" i="22"/>
  <c r="BI33" i="22"/>
  <c r="BH209" i="23"/>
  <c r="BD280" i="22"/>
  <c r="AZ25" i="23"/>
  <c r="AY9" i="23"/>
  <c r="AV441" i="21"/>
  <c r="BF209" i="23"/>
  <c r="BE304" i="22"/>
  <c r="BA9" i="23"/>
  <c r="AY25" i="23"/>
  <c r="AU304" i="22"/>
  <c r="AS31" i="22"/>
  <c r="BC25" i="23"/>
  <c r="AZ193" i="23"/>
  <c r="AX9" i="23"/>
  <c r="AV304" i="22"/>
  <c r="AS33" i="22"/>
  <c r="AY280" i="22"/>
  <c r="W199" i="24"/>
  <c r="AV8" i="21"/>
  <c r="AV31" i="22"/>
  <c r="AV23" i="23"/>
  <c r="AW8" i="21"/>
  <c r="AW31" i="22"/>
  <c r="AW23" i="23"/>
  <c r="AB179" i="24"/>
  <c r="AC12" i="24"/>
  <c r="AC9" i="24" s="1"/>
  <c r="AY8" i="21"/>
  <c r="AY23" i="23"/>
  <c r="AY31" i="22"/>
  <c r="AU385" i="21"/>
  <c r="AU302" i="22"/>
  <c r="AU207" i="23"/>
  <c r="AT31" i="22"/>
  <c r="AT23" i="23"/>
  <c r="AT8" i="21"/>
  <c r="AB28" i="24"/>
  <c r="BJ9" i="22"/>
  <c r="BC209" i="23"/>
  <c r="BA304" i="22"/>
  <c r="BA280" i="22"/>
  <c r="AW9" i="23"/>
  <c r="AV25" i="23"/>
  <c r="AU193" i="23"/>
  <c r="AS193" i="23"/>
  <c r="BI209" i="23"/>
  <c r="AB192" i="24" s="1"/>
  <c r="BE33" i="22"/>
  <c r="BB9" i="22"/>
  <c r="AZ9" i="22"/>
  <c r="AT25" i="23"/>
  <c r="AC199" i="24"/>
  <c r="BF33" i="22"/>
  <c r="BB304" i="22"/>
  <c r="BC9" i="23"/>
  <c r="BB25" i="23"/>
  <c r="BB9" i="23"/>
  <c r="AY33" i="22"/>
  <c r="AX8" i="21"/>
  <c r="AX280" i="22"/>
  <c r="AW33" i="22"/>
  <c r="AU209" i="23"/>
  <c r="AT304" i="22"/>
  <c r="AT33" i="22"/>
  <c r="AS304" i="22"/>
  <c r="BD209" i="23"/>
  <c r="AT280" i="22"/>
  <c r="AS441" i="21"/>
  <c r="BI9" i="22"/>
  <c r="BH9" i="22"/>
  <c r="AU33" i="22"/>
  <c r="AZ447" i="21"/>
  <c r="AZ26" i="23"/>
  <c r="AZ37" i="22"/>
  <c r="BU212" i="23"/>
  <c r="BU320" i="22"/>
  <c r="BK219" i="23"/>
  <c r="BK196" i="23"/>
  <c r="BK9" i="23"/>
  <c r="BJ209" i="23"/>
  <c r="BK9" i="22"/>
  <c r="BK386" i="21"/>
  <c r="BK280" i="22" s="1"/>
  <c r="BK337" i="22"/>
  <c r="BK286" i="22"/>
  <c r="BJ304" i="22"/>
  <c r="BK35" i="22"/>
  <c r="BK66" i="21"/>
  <c r="BK25" i="23" s="1"/>
  <c r="BK268" i="22"/>
  <c r="BK188" i="23"/>
  <c r="BL9" i="21"/>
  <c r="BL9" i="23" s="1"/>
  <c r="BL35" i="23"/>
  <c r="BK275" i="22"/>
  <c r="BK181" i="23"/>
  <c r="BL12" i="23"/>
  <c r="BL15" i="22"/>
  <c r="BL66" i="22"/>
  <c r="BK338" i="22"/>
  <c r="BL267" i="22"/>
  <c r="BL177" i="23"/>
  <c r="BL264" i="22"/>
  <c r="BL180" i="23"/>
  <c r="BK269" i="22"/>
  <c r="BK182" i="23"/>
  <c r="BK220" i="23"/>
  <c r="BL337" i="22"/>
  <c r="BL219" i="23"/>
  <c r="BL266" i="22"/>
  <c r="BL179" i="23"/>
  <c r="BK183" i="23"/>
  <c r="BK270" i="22"/>
  <c r="BL36" i="23"/>
  <c r="BL67" i="22"/>
  <c r="BK378" i="21"/>
  <c r="BL273" i="22"/>
  <c r="BM66" i="22"/>
  <c r="BM35" i="23"/>
  <c r="BK333" i="22"/>
  <c r="BK215" i="23"/>
  <c r="BL186" i="23"/>
  <c r="BK184" i="23"/>
  <c r="BK185" i="23" s="1"/>
  <c r="BK271" i="22"/>
  <c r="BK272" i="22" s="1"/>
  <c r="BL62" i="22"/>
  <c r="BL286" i="22"/>
  <c r="BL188" i="23"/>
  <c r="BL196" i="23"/>
  <c r="BL31" i="23"/>
  <c r="BL275" i="22"/>
  <c r="BL386" i="21"/>
  <c r="BL193" i="23" s="1"/>
  <c r="BL181" i="23"/>
  <c r="BL268" i="22"/>
  <c r="BK306" i="22"/>
  <c r="BK443" i="21"/>
  <c r="BK209" i="23" s="1"/>
  <c r="BL182" i="23"/>
  <c r="BL220" i="23"/>
  <c r="BM179" i="23"/>
  <c r="BM266" i="22"/>
  <c r="BM267" i="22"/>
  <c r="BM264" i="22"/>
  <c r="BM177" i="23"/>
  <c r="BL66" i="21"/>
  <c r="BL33" i="22" s="1"/>
  <c r="BL35" i="22"/>
  <c r="BL269" i="22"/>
  <c r="BM12" i="23"/>
  <c r="BM180" i="23"/>
  <c r="BM15" i="22"/>
  <c r="BM9" i="21"/>
  <c r="BL338" i="22"/>
  <c r="BL183" i="23"/>
  <c r="BM219" i="23"/>
  <c r="BM337" i="22"/>
  <c r="BL270" i="22"/>
  <c r="BM67" i="22"/>
  <c r="BM36" i="23"/>
  <c r="BM268" i="22"/>
  <c r="BL215" i="23"/>
  <c r="BL184" i="23"/>
  <c r="BL185" i="23" s="1"/>
  <c r="BN35" i="23"/>
  <c r="BN66" i="22"/>
  <c r="BM338" i="22"/>
  <c r="BL333" i="22"/>
  <c r="BM186" i="23"/>
  <c r="BM220" i="23"/>
  <c r="BL271" i="22"/>
  <c r="BL272" i="22" s="1"/>
  <c r="BL378" i="21"/>
  <c r="BM273" i="22"/>
  <c r="BM181" i="23"/>
  <c r="BM31" i="23"/>
  <c r="BN67" i="22"/>
  <c r="BL306" i="22"/>
  <c r="BL443" i="21"/>
  <c r="BL209" i="23" s="1"/>
  <c r="BN36" i="23"/>
  <c r="BM269" i="22"/>
  <c r="BM182" i="23"/>
  <c r="BM62" i="22"/>
  <c r="BM286" i="22"/>
  <c r="BM188" i="23"/>
  <c r="BM275" i="22"/>
  <c r="BM183" i="23"/>
  <c r="BM66" i="21"/>
  <c r="BM25" i="23" s="1"/>
  <c r="BM196" i="23"/>
  <c r="BM386" i="21"/>
  <c r="BM280" i="22" s="1"/>
  <c r="BM270" i="22"/>
  <c r="BM35" i="22"/>
  <c r="BM306" i="22"/>
  <c r="BN267" i="22"/>
  <c r="BN264" i="22"/>
  <c r="BM215" i="23"/>
  <c r="BM378" i="21"/>
  <c r="BM333" i="22"/>
  <c r="BM443" i="21"/>
  <c r="BM304" i="22" s="1"/>
  <c r="BN180" i="23"/>
  <c r="BN177" i="23"/>
  <c r="BN12" i="23"/>
  <c r="BN273" i="22"/>
  <c r="BM184" i="23"/>
  <c r="BM185" i="23" s="1"/>
  <c r="BN9" i="21"/>
  <c r="BN9" i="23" s="1"/>
  <c r="BN186" i="23"/>
  <c r="BN15" i="22"/>
  <c r="BM271" i="22"/>
  <c r="BM272" i="22" s="1"/>
  <c r="BN31" i="23"/>
  <c r="BN386" i="21"/>
  <c r="BN193" i="23" s="1"/>
  <c r="BN266" i="22"/>
  <c r="BN286" i="22"/>
  <c r="BN179" i="23"/>
  <c r="BN66" i="21"/>
  <c r="BN33" i="22" s="1"/>
  <c r="BN219" i="23"/>
  <c r="BN35" i="22"/>
  <c r="BN337" i="22"/>
  <c r="BN62" i="22"/>
  <c r="BN196" i="23"/>
  <c r="BN268" i="22"/>
  <c r="BN275" i="22"/>
  <c r="BO12" i="23"/>
  <c r="BP337" i="22"/>
  <c r="BP219" i="23"/>
  <c r="BQ337" i="22"/>
  <c r="BR219" i="23"/>
  <c r="BS337" i="22"/>
  <c r="BU476" i="21"/>
  <c r="BU219" i="23" s="1"/>
  <c r="BU35" i="23"/>
  <c r="BU66" i="22"/>
  <c r="BT337" i="22"/>
  <c r="BT219" i="23"/>
  <c r="BT66" i="22"/>
  <c r="BT35" i="23"/>
  <c r="BS219" i="23"/>
  <c r="BS35" i="23"/>
  <c r="BS66" i="22"/>
  <c r="BR337" i="22"/>
  <c r="BR66" i="22"/>
  <c r="BR35" i="23"/>
  <c r="BQ219" i="23"/>
  <c r="BQ66" i="22"/>
  <c r="BQ35" i="23"/>
  <c r="BP35" i="23"/>
  <c r="BP66" i="22"/>
  <c r="BO66" i="22"/>
  <c r="BN181" i="23"/>
  <c r="BO15" i="22"/>
  <c r="BO35" i="23"/>
  <c r="BO9" i="21"/>
  <c r="BN188" i="23"/>
  <c r="W388" i="21"/>
  <c r="W283" i="22"/>
  <c r="V199" i="24"/>
  <c r="W212" i="23"/>
  <c r="W320" i="22"/>
  <c r="W369" i="21"/>
  <c r="W372" i="21"/>
  <c r="W367" i="21"/>
  <c r="W476" i="21"/>
  <c r="AX385" i="21" l="1"/>
  <c r="AX302" i="22"/>
  <c r="AW279" i="22"/>
  <c r="AU23" i="23"/>
  <c r="BM33" i="22"/>
  <c r="AX31" i="22"/>
  <c r="AU8" i="21"/>
  <c r="AU8" i="22" s="1"/>
  <c r="BK33" i="22"/>
  <c r="BU9" i="23"/>
  <c r="BU9" i="22"/>
  <c r="AR302" i="22"/>
  <c r="AB20" i="24"/>
  <c r="AB8" i="24" s="1"/>
  <c r="BU386" i="21"/>
  <c r="BU195" i="23"/>
  <c r="BU282" i="22"/>
  <c r="AR385" i="21"/>
  <c r="AR192" i="23" s="1"/>
  <c r="AT302" i="22"/>
  <c r="BL280" i="22"/>
  <c r="AT385" i="21"/>
  <c r="AT192" i="23" s="1"/>
  <c r="AA190" i="24"/>
  <c r="AA178" i="24" s="1"/>
  <c r="BM209" i="23"/>
  <c r="AY385" i="21"/>
  <c r="BN9" i="22"/>
  <c r="AY302" i="22"/>
  <c r="BN25" i="23"/>
  <c r="AZ8" i="21"/>
  <c r="BN280" i="22"/>
  <c r="AZ23" i="23"/>
  <c r="AS8" i="23"/>
  <c r="BL9" i="22"/>
  <c r="AV385" i="21"/>
  <c r="AV302" i="22"/>
  <c r="AV207" i="23"/>
  <c r="BU337" i="22"/>
  <c r="W195" i="24"/>
  <c r="BL304" i="22"/>
  <c r="AS207" i="23"/>
  <c r="AS302" i="22"/>
  <c r="AS385" i="21"/>
  <c r="BL25" i="23"/>
  <c r="BA70" i="21"/>
  <c r="AZ210" i="23"/>
  <c r="AZ308" i="22"/>
  <c r="AT8" i="23"/>
  <c r="AT8" i="22"/>
  <c r="AY8" i="22"/>
  <c r="AY8" i="23"/>
  <c r="BM193" i="23"/>
  <c r="BK304" i="22"/>
  <c r="AX8" i="23"/>
  <c r="AX8" i="22"/>
  <c r="AX279" i="22"/>
  <c r="AX192" i="23"/>
  <c r="AV8" i="23"/>
  <c r="AV8" i="22"/>
  <c r="BM9" i="22"/>
  <c r="BM9" i="23"/>
  <c r="AZ441" i="21"/>
  <c r="BK193" i="23"/>
  <c r="AC195" i="24"/>
  <c r="AU192" i="23"/>
  <c r="AU279" i="22"/>
  <c r="AC22" i="24"/>
  <c r="AW8" i="22"/>
  <c r="AW8" i="23"/>
  <c r="BO337" i="22"/>
  <c r="BN182" i="23"/>
  <c r="BO177" i="23"/>
  <c r="BO179" i="23"/>
  <c r="BO9" i="22"/>
  <c r="BN220" i="23"/>
  <c r="BO219" i="23"/>
  <c r="AC202" i="24"/>
  <c r="BN338" i="22"/>
  <c r="BO9" i="23"/>
  <c r="BO180" i="23"/>
  <c r="BN269" i="22"/>
  <c r="BO264" i="22"/>
  <c r="BO267" i="22"/>
  <c r="BO266" i="22"/>
  <c r="W195" i="23"/>
  <c r="W282" i="22"/>
  <c r="V195" i="24"/>
  <c r="W337" i="22"/>
  <c r="AT279" i="22" l="1"/>
  <c r="AU8" i="23"/>
  <c r="W181" i="24"/>
  <c r="AC181" i="24"/>
  <c r="BU280" i="22"/>
  <c r="BU193" i="23"/>
  <c r="AR279" i="22"/>
  <c r="AY279" i="22"/>
  <c r="AY192" i="23"/>
  <c r="AZ8" i="23"/>
  <c r="AZ8" i="22"/>
  <c r="AV279" i="22"/>
  <c r="AV192" i="23"/>
  <c r="AZ302" i="22"/>
  <c r="AZ385" i="21"/>
  <c r="AZ207" i="23"/>
  <c r="BA447" i="21"/>
  <c r="BA26" i="23"/>
  <c r="BA37" i="22"/>
  <c r="BA64" i="21"/>
  <c r="AS279" i="22"/>
  <c r="AS192" i="23"/>
  <c r="BP267" i="22"/>
  <c r="V181" i="24"/>
  <c r="W267" i="22"/>
  <c r="BB70" i="21" l="1"/>
  <c r="BA210" i="23"/>
  <c r="BA308" i="22"/>
  <c r="BA441" i="21"/>
  <c r="BA31" i="22"/>
  <c r="BA23" i="23"/>
  <c r="BA8" i="21"/>
  <c r="AZ279" i="22"/>
  <c r="AZ192" i="23"/>
  <c r="BP266" i="22"/>
  <c r="W266" i="22"/>
  <c r="W219" i="23"/>
  <c r="BA8" i="23" l="1"/>
  <c r="BA8" i="22"/>
  <c r="BA207" i="23"/>
  <c r="BA302" i="22"/>
  <c r="BA385" i="21"/>
  <c r="BB447" i="21"/>
  <c r="BB26" i="23"/>
  <c r="BB37" i="22"/>
  <c r="BB64" i="21"/>
  <c r="BP180" i="23"/>
  <c r="W180" i="23"/>
  <c r="BA279" i="22" l="1"/>
  <c r="BA192" i="23"/>
  <c r="BC70" i="21"/>
  <c r="BB308" i="22"/>
  <c r="BB210" i="23"/>
  <c r="BB441" i="21"/>
  <c r="BB23" i="23"/>
  <c r="BB31" i="22"/>
  <c r="BB8" i="21"/>
  <c r="BP264" i="22"/>
  <c r="W264" i="22"/>
  <c r="W370" i="21"/>
  <c r="BC447" i="21" l="1"/>
  <c r="BC37" i="22"/>
  <c r="BC26" i="23"/>
  <c r="BC64" i="21"/>
  <c r="BB385" i="21"/>
  <c r="BB302" i="22"/>
  <c r="BB207" i="23"/>
  <c r="BB8" i="23"/>
  <c r="BB8" i="22"/>
  <c r="BP177" i="23"/>
  <c r="W177" i="23"/>
  <c r="BB192" i="23" l="1"/>
  <c r="BB279" i="22"/>
  <c r="BC31" i="22"/>
  <c r="BC23" i="23"/>
  <c r="BC8" i="21"/>
  <c r="BD70" i="21"/>
  <c r="BC308" i="22"/>
  <c r="BC210" i="23"/>
  <c r="BC441" i="21"/>
  <c r="BP179" i="23"/>
  <c r="W179" i="23"/>
  <c r="BD447" i="21" l="1"/>
  <c r="BD37" i="22"/>
  <c r="BD26" i="23"/>
  <c r="BD64" i="21"/>
  <c r="BC8" i="22"/>
  <c r="BC8" i="23"/>
  <c r="BC302" i="22"/>
  <c r="BC207" i="23"/>
  <c r="BC385" i="21"/>
  <c r="W202" i="24"/>
  <c r="AA164" i="24"/>
  <c r="BO36" i="23"/>
  <c r="AC166" i="24"/>
  <c r="BN183" i="23"/>
  <c r="AB164" i="24"/>
  <c r="BO67" i="22"/>
  <c r="BN270" i="22"/>
  <c r="AC164" i="24"/>
  <c r="AB166" i="24"/>
  <c r="AA166" i="24"/>
  <c r="AA165" i="24"/>
  <c r="AC165" i="24"/>
  <c r="AB165" i="24"/>
  <c r="V202" i="24"/>
  <c r="W164" i="24"/>
  <c r="W379" i="21"/>
  <c r="W371" i="21"/>
  <c r="W166" i="24"/>
  <c r="W165" i="24"/>
  <c r="BD23" i="23" l="1"/>
  <c r="BD31" i="22"/>
  <c r="BD8" i="21"/>
  <c r="BC192" i="23"/>
  <c r="BC279" i="22"/>
  <c r="BE70" i="21"/>
  <c r="BD308" i="22"/>
  <c r="BD210" i="23"/>
  <c r="BD441" i="21"/>
  <c r="BN333" i="22"/>
  <c r="BN378" i="21"/>
  <c r="BN215" i="23"/>
  <c r="BN184" i="23"/>
  <c r="BO273" i="22"/>
  <c r="BN271" i="22"/>
  <c r="BO186" i="23"/>
  <c r="W374" i="21"/>
  <c r="W373" i="21"/>
  <c r="W380" i="21"/>
  <c r="BD8" i="23" l="1"/>
  <c r="BD8" i="22"/>
  <c r="BE447" i="21"/>
  <c r="BE26" i="23"/>
  <c r="BE37" i="22"/>
  <c r="BE64" i="21"/>
  <c r="BD385" i="21"/>
  <c r="BD302" i="22"/>
  <c r="BD207" i="23"/>
  <c r="BP273" i="22"/>
  <c r="BQ273" i="22"/>
  <c r="BR273" i="22"/>
  <c r="BS273" i="22"/>
  <c r="BT273" i="22"/>
  <c r="BU273" i="22"/>
  <c r="W273" i="22"/>
  <c r="BD279" i="22" l="1"/>
  <c r="BD192" i="23"/>
  <c r="BE23" i="23"/>
  <c r="BE8" i="21"/>
  <c r="BE31" i="22"/>
  <c r="BF70" i="21"/>
  <c r="BE210" i="23"/>
  <c r="BE308" i="22"/>
  <c r="BE441" i="21"/>
  <c r="BP186" i="23"/>
  <c r="BQ186" i="23"/>
  <c r="BR186" i="23"/>
  <c r="BS186" i="23"/>
  <c r="BT186" i="23"/>
  <c r="BU186" i="23"/>
  <c r="W186" i="23"/>
  <c r="BE8" i="22" l="1"/>
  <c r="BE8" i="23"/>
  <c r="BF447" i="21"/>
  <c r="BF26" i="23"/>
  <c r="BF37" i="22"/>
  <c r="BF64" i="21"/>
  <c r="BE385" i="21"/>
  <c r="BE207" i="23"/>
  <c r="BE302" i="22"/>
  <c r="AA172" i="24"/>
  <c r="AB172" i="24"/>
  <c r="AC172" i="24"/>
  <c r="BN306" i="22"/>
  <c r="BO62" i="22"/>
  <c r="BO268" i="22"/>
  <c r="BO181" i="23"/>
  <c r="BP338" i="22"/>
  <c r="BT338" i="22"/>
  <c r="BT220" i="23"/>
  <c r="BU477" i="21"/>
  <c r="BU338" i="22" s="1"/>
  <c r="BU67" i="22"/>
  <c r="BU36" i="23"/>
  <c r="BT67" i="22"/>
  <c r="BT36" i="23"/>
  <c r="BS338" i="22"/>
  <c r="BS220" i="23"/>
  <c r="BS36" i="23"/>
  <c r="BS67" i="22"/>
  <c r="BR220" i="23"/>
  <c r="BR338" i="22"/>
  <c r="BR67" i="22"/>
  <c r="BR36" i="23"/>
  <c r="BQ220" i="23"/>
  <c r="BQ338" i="22"/>
  <c r="BQ36" i="23"/>
  <c r="BQ67" i="22"/>
  <c r="BP220" i="23"/>
  <c r="BP67" i="22"/>
  <c r="BP36" i="23"/>
  <c r="BN185" i="23"/>
  <c r="BN443" i="21"/>
  <c r="BP9" i="21"/>
  <c r="BP9" i="23" s="1"/>
  <c r="BP66" i="21"/>
  <c r="BQ286" i="22"/>
  <c r="BT286" i="22"/>
  <c r="BT196" i="23"/>
  <c r="BU286" i="22"/>
  <c r="BU196" i="23"/>
  <c r="BU12" i="23"/>
  <c r="BU15" i="22"/>
  <c r="BT15" i="22"/>
  <c r="BT12" i="23"/>
  <c r="BS286" i="22"/>
  <c r="BS196" i="23"/>
  <c r="BS15" i="22"/>
  <c r="BS12" i="23"/>
  <c r="BR286" i="22"/>
  <c r="BR196" i="23"/>
  <c r="BR12" i="23"/>
  <c r="BR15" i="22"/>
  <c r="BQ196" i="23"/>
  <c r="BQ12" i="23"/>
  <c r="BQ15" i="22"/>
  <c r="BP196" i="23"/>
  <c r="BP286" i="22"/>
  <c r="BP15" i="22"/>
  <c r="BP12" i="23"/>
  <c r="BN272" i="22"/>
  <c r="BO31" i="23"/>
  <c r="W172" i="24"/>
  <c r="W274" i="22"/>
  <c r="W477" i="21"/>
  <c r="W187" i="23"/>
  <c r="W375" i="21"/>
  <c r="W392" i="21"/>
  <c r="W268" i="22"/>
  <c r="W382" i="21"/>
  <c r="W381" i="21"/>
  <c r="W181" i="23"/>
  <c r="BE192" i="23" l="1"/>
  <c r="BE279" i="22"/>
  <c r="BF8" i="21"/>
  <c r="BF23" i="23"/>
  <c r="BF31" i="22"/>
  <c r="BU220" i="23"/>
  <c r="AC203" i="24" s="1"/>
  <c r="BG70" i="21"/>
  <c r="BF308" i="22"/>
  <c r="BF210" i="23"/>
  <c r="BF441" i="21"/>
  <c r="BP9" i="22"/>
  <c r="W175" i="24"/>
  <c r="BN304" i="22"/>
  <c r="BO188" i="23"/>
  <c r="BO275" i="22"/>
  <c r="W276" i="22"/>
  <c r="BO196" i="23"/>
  <c r="AC182" i="24"/>
  <c r="AC179" i="24" s="1"/>
  <c r="AC173" i="24"/>
  <c r="W189" i="23"/>
  <c r="AA173" i="24"/>
  <c r="AB173" i="24"/>
  <c r="V375" i="21"/>
  <c r="BO286" i="22"/>
  <c r="BO386" i="21"/>
  <c r="BO35" i="22"/>
  <c r="AB167" i="24"/>
  <c r="AA167" i="24"/>
  <c r="BO182" i="23"/>
  <c r="BO66" i="21"/>
  <c r="BO269" i="22"/>
  <c r="BO220" i="23"/>
  <c r="BN209" i="23"/>
  <c r="BO338" i="22"/>
  <c r="AC167" i="24"/>
  <c r="W188" i="23"/>
  <c r="W338" i="22"/>
  <c r="W275" i="22"/>
  <c r="W386" i="21"/>
  <c r="W173" i="24"/>
  <c r="W196" i="23"/>
  <c r="W286" i="22"/>
  <c r="W167" i="24"/>
  <c r="W182" i="23"/>
  <c r="W376" i="21"/>
  <c r="W269" i="22"/>
  <c r="W220" i="23"/>
  <c r="BG447" i="21" l="1"/>
  <c r="BG37" i="22"/>
  <c r="BG26" i="23"/>
  <c r="BG64" i="21"/>
  <c r="BF8" i="23"/>
  <c r="BF8" i="22"/>
  <c r="BF385" i="21"/>
  <c r="BF207" i="23"/>
  <c r="BF302" i="22"/>
  <c r="W203" i="24"/>
  <c r="BO33" i="22"/>
  <c r="AB174" i="24"/>
  <c r="AA168" i="24"/>
  <c r="V269" i="22"/>
  <c r="BO25" i="23"/>
  <c r="V182" i="23"/>
  <c r="W182" i="24"/>
  <c r="BO270" i="22"/>
  <c r="BP31" i="23"/>
  <c r="BP62" i="22"/>
  <c r="AA174" i="24"/>
  <c r="AB168" i="24"/>
  <c r="BO280" i="22"/>
  <c r="BO183" i="23"/>
  <c r="BO193" i="23"/>
  <c r="AC168" i="24"/>
  <c r="AC174" i="24"/>
  <c r="V203" i="24"/>
  <c r="W280" i="22"/>
  <c r="W193" i="23"/>
  <c r="V182" i="24"/>
  <c r="BF192" i="23" l="1"/>
  <c r="BF279" i="22"/>
  <c r="BG23" i="23"/>
  <c r="BG8" i="21"/>
  <c r="BG31" i="22"/>
  <c r="BH70" i="21"/>
  <c r="BG210" i="23"/>
  <c r="BG308" i="22"/>
  <c r="BG441" i="21"/>
  <c r="BP183" i="23"/>
  <c r="BQ183" i="23"/>
  <c r="BR183" i="23"/>
  <c r="BS183" i="23"/>
  <c r="BT183" i="23"/>
  <c r="BU183" i="23"/>
  <c r="W183" i="23"/>
  <c r="W168" i="24"/>
  <c r="BH447" i="21" l="1"/>
  <c r="BH37" i="22"/>
  <c r="BH26" i="23"/>
  <c r="BH64" i="21"/>
  <c r="BG8" i="23"/>
  <c r="BG8" i="22"/>
  <c r="BG302" i="22"/>
  <c r="BG385" i="21"/>
  <c r="BG207" i="23"/>
  <c r="BP270" i="22"/>
  <c r="BQ270" i="22"/>
  <c r="BR270" i="22"/>
  <c r="BS270" i="22"/>
  <c r="BT270" i="22"/>
  <c r="BU270" i="22"/>
  <c r="W270" i="22"/>
  <c r="W377" i="21"/>
  <c r="W174" i="24"/>
  <c r="BG279" i="22" l="1"/>
  <c r="BG192" i="23"/>
  <c r="BH23" i="23"/>
  <c r="BH31" i="22"/>
  <c r="BH8" i="21"/>
  <c r="BI70" i="21"/>
  <c r="BH308" i="22"/>
  <c r="BH210" i="23"/>
  <c r="BH441" i="21"/>
  <c r="V377" i="21"/>
  <c r="BP35" i="22"/>
  <c r="BP25" i="23"/>
  <c r="BP33" i="22"/>
  <c r="BQ62" i="22"/>
  <c r="BQ31" i="23"/>
  <c r="V168" i="24"/>
  <c r="BO378" i="21"/>
  <c r="W378" i="21"/>
  <c r="BO215" i="23"/>
  <c r="BU472" i="21"/>
  <c r="BU215" i="23" s="1"/>
  <c r="AC198" i="24" s="1"/>
  <c r="BO333" i="22"/>
  <c r="BO271" i="22"/>
  <c r="BR31" i="23"/>
  <c r="BR62" i="22"/>
  <c r="BO184" i="23"/>
  <c r="W271" i="22"/>
  <c r="W184" i="23"/>
  <c r="BH8" i="22" l="1"/>
  <c r="BH8" i="23"/>
  <c r="BI447" i="21"/>
  <c r="BI26" i="23"/>
  <c r="BI37" i="22"/>
  <c r="BI64" i="21"/>
  <c r="BH207" i="23"/>
  <c r="BH302" i="22"/>
  <c r="BH385" i="21"/>
  <c r="BO443" i="21"/>
  <c r="V184" i="23"/>
  <c r="BP333" i="22"/>
  <c r="BQ215" i="23"/>
  <c r="BO272" i="22"/>
  <c r="W185" i="23"/>
  <c r="BS62" i="22"/>
  <c r="BS31" i="23"/>
  <c r="W272" i="22"/>
  <c r="V271" i="22"/>
  <c r="BP215" i="23"/>
  <c r="BR35" i="22"/>
  <c r="BR25" i="23"/>
  <c r="BR33" i="22"/>
  <c r="BQ33" i="22"/>
  <c r="BQ25" i="23"/>
  <c r="BQ35" i="22"/>
  <c r="BQ333" i="22"/>
  <c r="BO185" i="23"/>
  <c r="BO306" i="22"/>
  <c r="BI31" i="22" l="1"/>
  <c r="BI8" i="21"/>
  <c r="BI23" i="23"/>
  <c r="BJ70" i="21"/>
  <c r="BI210" i="23"/>
  <c r="AB193" i="24" s="1"/>
  <c r="BI308" i="22"/>
  <c r="BI441" i="21"/>
  <c r="BH192" i="23"/>
  <c r="BH279" i="22"/>
  <c r="BP306" i="22"/>
  <c r="BQ306" i="22"/>
  <c r="BR215" i="23"/>
  <c r="BS25" i="23"/>
  <c r="BS33" i="22"/>
  <c r="BS35" i="22"/>
  <c r="BR333" i="22"/>
  <c r="BO209" i="23"/>
  <c r="BU445" i="21"/>
  <c r="BU443" i="21"/>
  <c r="BU209" i="23"/>
  <c r="AC192" i="24"/>
  <c r="BO304" i="22"/>
  <c r="BP443" i="21"/>
  <c r="BT62" i="22"/>
  <c r="BT31" i="23"/>
  <c r="BQ443" i="21"/>
  <c r="BI207" i="23" l="1"/>
  <c r="BI385" i="21"/>
  <c r="BI302" i="22"/>
  <c r="AC23" i="24"/>
  <c r="AC20" i="24" s="1"/>
  <c r="AC8" i="24" s="1"/>
  <c r="AB190" i="24"/>
  <c r="AB178" i="24" s="1"/>
  <c r="BJ447" i="21"/>
  <c r="BJ26" i="23"/>
  <c r="BJ37" i="22"/>
  <c r="BJ64" i="21"/>
  <c r="BI8" i="23"/>
  <c r="BI8" i="22"/>
  <c r="BR306" i="22"/>
  <c r="BR443" i="21"/>
  <c r="BS215" i="23"/>
  <c r="BU31" i="23"/>
  <c r="BU62" i="22"/>
  <c r="BQ304" i="22"/>
  <c r="BQ209" i="23"/>
  <c r="BS333" i="22"/>
  <c r="BT33" i="22"/>
  <c r="BT25" i="23"/>
  <c r="BT35" i="22"/>
  <c r="BP209" i="23"/>
  <c r="BV376" i="21"/>
  <c r="BP304" i="22"/>
  <c r="BS443" i="21"/>
  <c r="BT443" i="21"/>
  <c r="W8" i="24"/>
  <c r="BI192" i="23" l="1"/>
  <c r="BI279" i="22"/>
  <c r="BJ31" i="22"/>
  <c r="BJ8" i="21"/>
  <c r="BJ23" i="23"/>
  <c r="BK70" i="21"/>
  <c r="BJ210" i="23"/>
  <c r="BJ308" i="22"/>
  <c r="BJ441" i="21"/>
  <c r="BW376" i="21"/>
  <c r="BX376" i="21" s="1"/>
  <c r="BR304" i="22"/>
  <c r="BV472" i="21"/>
  <c r="BV183" i="23"/>
  <c r="BT333" i="22"/>
  <c r="BR209" i="23"/>
  <c r="BT215" i="23"/>
  <c r="BV377" i="21"/>
  <c r="BS306" i="22"/>
  <c r="BV270" i="22"/>
  <c r="BU33" i="22"/>
  <c r="BU25" i="23"/>
  <c r="BU35" i="22"/>
  <c r="W472" i="21"/>
  <c r="BK447" i="21" l="1"/>
  <c r="BK37" i="22"/>
  <c r="BK26" i="23"/>
  <c r="BK64" i="21"/>
  <c r="BJ8" i="22"/>
  <c r="BJ8" i="23"/>
  <c r="BJ302" i="22"/>
  <c r="BJ207" i="23"/>
  <c r="BJ385" i="21"/>
  <c r="BK23" i="23" l="1"/>
  <c r="BK31" i="22"/>
  <c r="BK8" i="21"/>
  <c r="BJ279" i="22"/>
  <c r="BJ192" i="23"/>
  <c r="BL70" i="21"/>
  <c r="BK210" i="23"/>
  <c r="BK308" i="22"/>
  <c r="BK441" i="21"/>
  <c r="BL447" i="21" l="1"/>
  <c r="BL37" i="22"/>
  <c r="BL26" i="23"/>
  <c r="BL64" i="21"/>
  <c r="BK8" i="23"/>
  <c r="BK8" i="22"/>
  <c r="BK302" i="22"/>
  <c r="BK207" i="23"/>
  <c r="BK385" i="21"/>
  <c r="BW270" i="22"/>
  <c r="W445" i="21"/>
  <c r="BL23" i="23" l="1"/>
  <c r="BL8" i="21"/>
  <c r="BL31" i="22"/>
  <c r="BK279" i="22"/>
  <c r="BK192" i="23"/>
  <c r="BM70" i="21"/>
  <c r="BL210" i="23"/>
  <c r="BL308" i="22"/>
  <c r="BL441" i="21"/>
  <c r="BV333" i="22"/>
  <c r="BX472" i="21"/>
  <c r="BX333" i="22" s="1"/>
  <c r="BU333" i="22"/>
  <c r="W333" i="22"/>
  <c r="BL8" i="22" l="1"/>
  <c r="BL8" i="23"/>
  <c r="BM447" i="21"/>
  <c r="BM26" i="23"/>
  <c r="BM37" i="22"/>
  <c r="BM64" i="21"/>
  <c r="BL385" i="21"/>
  <c r="BL302" i="22"/>
  <c r="BL207" i="23"/>
  <c r="BV445" i="21"/>
  <c r="BY376" i="21"/>
  <c r="BZ376" i="21" s="1"/>
  <c r="BW472" i="21"/>
  <c r="BW333" i="22" s="1"/>
  <c r="BX270" i="22"/>
  <c r="BV215" i="23"/>
  <c r="BX377" i="21"/>
  <c r="BX445" i="21" s="1"/>
  <c r="W215" i="23"/>
  <c r="BM31" i="22" l="1"/>
  <c r="BM23" i="23"/>
  <c r="BM8" i="21"/>
  <c r="BL192" i="23"/>
  <c r="BL279" i="22"/>
  <c r="BN70" i="21"/>
  <c r="BM308" i="22"/>
  <c r="BM210" i="23"/>
  <c r="BM441" i="21"/>
  <c r="W198" i="24"/>
  <c r="V198" i="24"/>
  <c r="BN447" i="21" l="1"/>
  <c r="BN26" i="23"/>
  <c r="BN37" i="22"/>
  <c r="BN64" i="21"/>
  <c r="BM8" i="23"/>
  <c r="BM8" i="22"/>
  <c r="BM302" i="22"/>
  <c r="BM207" i="23"/>
  <c r="BM385" i="21"/>
  <c r="BW377" i="21"/>
  <c r="BW445" i="21" s="1"/>
  <c r="BV184" i="23"/>
  <c r="BV271" i="22"/>
  <c r="BW215" i="23"/>
  <c r="BS209" i="23"/>
  <c r="BX183" i="23"/>
  <c r="BW183" i="23"/>
  <c r="BT306" i="22"/>
  <c r="BS304" i="22"/>
  <c r="BY270" i="22"/>
  <c r="BW271" i="22"/>
  <c r="BZ270" i="22"/>
  <c r="BX306" i="22"/>
  <c r="BY183" i="23"/>
  <c r="W443" i="21"/>
  <c r="BW306" i="22" l="1"/>
  <c r="BW443" i="21"/>
  <c r="BN23" i="23"/>
  <c r="BN8" i="21"/>
  <c r="BN31" i="22"/>
  <c r="BM279" i="22"/>
  <c r="BM192" i="23"/>
  <c r="BO70" i="21"/>
  <c r="BN308" i="22"/>
  <c r="BN210" i="23"/>
  <c r="BN441" i="21"/>
  <c r="BV443" i="21"/>
  <c r="BZ377" i="21"/>
  <c r="BZ472" i="21"/>
  <c r="BX215" i="23"/>
  <c r="CA376" i="21"/>
  <c r="BX443" i="21"/>
  <c r="BU306" i="22"/>
  <c r="W306" i="22"/>
  <c r="BO447" i="21" l="1"/>
  <c r="BO37" i="22"/>
  <c r="BO26" i="23"/>
  <c r="BO64" i="21"/>
  <c r="BN8" i="22"/>
  <c r="BN8" i="23"/>
  <c r="BN385" i="21"/>
  <c r="BN302" i="22"/>
  <c r="BN207" i="23"/>
  <c r="BW184" i="23"/>
  <c r="BX271" i="22"/>
  <c r="BT304" i="22"/>
  <c r="BV306" i="22"/>
  <c r="BZ183" i="23"/>
  <c r="BX184" i="23"/>
  <c r="BT209" i="23"/>
  <c r="BY472" i="21"/>
  <c r="BY215" i="23" s="1"/>
  <c r="BY377" i="21"/>
  <c r="BY445" i="21" s="1"/>
  <c r="BY184" i="23"/>
  <c r="BW304" i="22"/>
  <c r="BV209" i="23"/>
  <c r="BW209" i="23"/>
  <c r="BW441" i="21"/>
  <c r="CA270" i="22"/>
  <c r="W209" i="23"/>
  <c r="BN192" i="23" l="1"/>
  <c r="BN279" i="22"/>
  <c r="BO8" i="21"/>
  <c r="BO31" i="22"/>
  <c r="BO23" i="23"/>
  <c r="BP70" i="21"/>
  <c r="BO308" i="22"/>
  <c r="BO210" i="23"/>
  <c r="BO441" i="21"/>
  <c r="W192" i="24"/>
  <c r="V192" i="24"/>
  <c r="BP447" i="21" l="1"/>
  <c r="BP26" i="23"/>
  <c r="BP37" i="22"/>
  <c r="BP64" i="21"/>
  <c r="BO8" i="23"/>
  <c r="BO8" i="22"/>
  <c r="BO385" i="21"/>
  <c r="BO207" i="23"/>
  <c r="BO302" i="22"/>
  <c r="CA183" i="23"/>
  <c r="CA472" i="21"/>
  <c r="BZ215" i="23"/>
  <c r="BZ333" i="22"/>
  <c r="BY271" i="22"/>
  <c r="BY443" i="21"/>
  <c r="BX441" i="21"/>
  <c r="BU304" i="22"/>
  <c r="W304" i="22"/>
  <c r="BQ70" i="21" l="1"/>
  <c r="BP308" i="22"/>
  <c r="BP210" i="23"/>
  <c r="BP441" i="21"/>
  <c r="BO192" i="23"/>
  <c r="BO279" i="22"/>
  <c r="BP8" i="21"/>
  <c r="BP31" i="22"/>
  <c r="BP23" i="23"/>
  <c r="BZ271" i="22"/>
  <c r="BV441" i="21"/>
  <c r="CB376" i="21"/>
  <c r="BY333" i="22"/>
  <c r="BY306" i="22"/>
  <c r="BZ184" i="23"/>
  <c r="BZ445" i="21"/>
  <c r="BX304" i="22"/>
  <c r="BP8" i="22" l="1"/>
  <c r="BP8" i="23"/>
  <c r="BP385" i="21"/>
  <c r="BP207" i="23"/>
  <c r="BP302" i="22"/>
  <c r="BQ64" i="21"/>
  <c r="BQ447" i="21"/>
  <c r="BQ26" i="23"/>
  <c r="BQ37" i="22"/>
  <c r="CA377" i="21"/>
  <c r="BV304" i="22"/>
  <c r="BX209" i="23"/>
  <c r="CB270" i="22"/>
  <c r="CA271" i="22"/>
  <c r="BW207" i="23"/>
  <c r="BP279" i="22" l="1"/>
  <c r="BP192" i="23"/>
  <c r="BR70" i="21"/>
  <c r="BQ210" i="23"/>
  <c r="BQ308" i="22"/>
  <c r="BQ441" i="21"/>
  <c r="BQ8" i="21"/>
  <c r="BQ23" i="23"/>
  <c r="BQ31" i="22"/>
  <c r="CA215" i="23"/>
  <c r="CA333" i="22"/>
  <c r="BZ443" i="21"/>
  <c r="BV207" i="23"/>
  <c r="BY441" i="21"/>
  <c r="BV302" i="22"/>
  <c r="CB183" i="23"/>
  <c r="CA184" i="23"/>
  <c r="BW302" i="22"/>
  <c r="CB472" i="21"/>
  <c r="BY304" i="22"/>
  <c r="CC376" i="21"/>
  <c r="BZ306" i="22"/>
  <c r="BV385" i="21"/>
  <c r="CB377" i="21"/>
  <c r="CA445" i="21"/>
  <c r="BW385" i="21"/>
  <c r="BY209" i="23"/>
  <c r="BX385" i="21"/>
  <c r="BX302" i="22"/>
  <c r="BR447" i="21" l="1"/>
  <c r="BR64" i="21"/>
  <c r="BR26" i="23"/>
  <c r="BR37" i="22"/>
  <c r="BQ385" i="21"/>
  <c r="BQ207" i="23"/>
  <c r="BQ302" i="22"/>
  <c r="BQ8" i="23"/>
  <c r="BQ8" i="22"/>
  <c r="BX207" i="23"/>
  <c r="CA443" i="21"/>
  <c r="CA304" i="22" s="1"/>
  <c r="BX192" i="23"/>
  <c r="CB271" i="22"/>
  <c r="BV279" i="22"/>
  <c r="BZ209" i="23"/>
  <c r="BY385" i="21"/>
  <c r="BY192" i="23" s="1"/>
  <c r="BZ304" i="22"/>
  <c r="CD376" i="21"/>
  <c r="CD377" i="21" s="1"/>
  <c r="CA306" i="22"/>
  <c r="CC183" i="23"/>
  <c r="BX279" i="22"/>
  <c r="CB445" i="21"/>
  <c r="CB306" i="22" s="1"/>
  <c r="BV192" i="23"/>
  <c r="BZ441" i="21"/>
  <c r="BZ385" i="21" s="1"/>
  <c r="CC270" i="22"/>
  <c r="CB215" i="23"/>
  <c r="CB333" i="22"/>
  <c r="CB184" i="23"/>
  <c r="CC377" i="21"/>
  <c r="CC445" i="21" s="1"/>
  <c r="CC472" i="21"/>
  <c r="CC215" i="23" s="1"/>
  <c r="BY302" i="22"/>
  <c r="BY207" i="23"/>
  <c r="BW192" i="23"/>
  <c r="BW279" i="22"/>
  <c r="CA441" i="21"/>
  <c r="CA302" i="22" s="1"/>
  <c r="CA209" i="23"/>
  <c r="AA169" i="24"/>
  <c r="AB169" i="24"/>
  <c r="AC169" i="24"/>
  <c r="W169" i="24"/>
  <c r="CA207" i="23" l="1"/>
  <c r="CD270" i="22"/>
  <c r="CE376" i="21"/>
  <c r="CE472" i="21" s="1"/>
  <c r="CE215" i="23" s="1"/>
  <c r="CD183" i="23"/>
  <c r="CB443" i="21"/>
  <c r="CD184" i="23"/>
  <c r="CD271" i="22"/>
  <c r="CA385" i="21"/>
  <c r="CD472" i="21"/>
  <c r="CC271" i="22"/>
  <c r="CF376" i="21"/>
  <c r="CG376" i="21" s="1"/>
  <c r="CG183" i="23" s="1"/>
  <c r="CC333" i="22"/>
  <c r="CC184" i="23"/>
  <c r="BZ192" i="23"/>
  <c r="BZ279" i="22"/>
  <c r="CC443" i="21"/>
  <c r="CC306" i="22"/>
  <c r="BZ207" i="23"/>
  <c r="BQ279" i="22"/>
  <c r="BQ192" i="23"/>
  <c r="CE270" i="22"/>
  <c r="BZ302" i="22"/>
  <c r="CD445" i="21"/>
  <c r="BY279" i="22"/>
  <c r="BR8" i="21"/>
  <c r="BR31" i="22"/>
  <c r="BR23" i="23"/>
  <c r="BS70" i="21"/>
  <c r="BR210" i="23"/>
  <c r="BR308" i="22"/>
  <c r="BR441" i="21"/>
  <c r="AB170" i="24"/>
  <c r="AB171" i="24" s="1"/>
  <c r="AA170" i="24"/>
  <c r="AC170" i="24"/>
  <c r="AC171" i="24" s="1"/>
  <c r="W170" i="24"/>
  <c r="CE377" i="21" l="1"/>
  <c r="CE445" i="21" s="1"/>
  <c r="CE183" i="23"/>
  <c r="CE333" i="22"/>
  <c r="CF270" i="22"/>
  <c r="CB209" i="23"/>
  <c r="CB441" i="21"/>
  <c r="CB304" i="22"/>
  <c r="CH376" i="21"/>
  <c r="CH183" i="23" s="1"/>
  <c r="CF183" i="23"/>
  <c r="CG270" i="22"/>
  <c r="CD333" i="22"/>
  <c r="CD215" i="23"/>
  <c r="CA192" i="23"/>
  <c r="CA279" i="22"/>
  <c r="CG377" i="21"/>
  <c r="CG445" i="21" s="1"/>
  <c r="CG472" i="21"/>
  <c r="CG215" i="23" s="1"/>
  <c r="CF377" i="21"/>
  <c r="CF271" i="22" s="1"/>
  <c r="CF472" i="21"/>
  <c r="CF333" i="22" s="1"/>
  <c r="CE271" i="22"/>
  <c r="CE184" i="23"/>
  <c r="BS447" i="21"/>
  <c r="BS64" i="21"/>
  <c r="BS37" i="22"/>
  <c r="BS26" i="23"/>
  <c r="CC304" i="22"/>
  <c r="CC441" i="21"/>
  <c r="CC209" i="23"/>
  <c r="BR8" i="23"/>
  <c r="BR8" i="22"/>
  <c r="CE443" i="21"/>
  <c r="CE306" i="22"/>
  <c r="BR385" i="21"/>
  <c r="BR302" i="22"/>
  <c r="BR207" i="23"/>
  <c r="CD306" i="22"/>
  <c r="CD443" i="21"/>
  <c r="V170" i="24"/>
  <c r="W171" i="24"/>
  <c r="AA171" i="24"/>
  <c r="CG184" i="23" l="1"/>
  <c r="CF215" i="23"/>
  <c r="CG271" i="22"/>
  <c r="CF184" i="23"/>
  <c r="CF445" i="21"/>
  <c r="CH270" i="22"/>
  <c r="CI376" i="21"/>
  <c r="CJ376" i="21" s="1"/>
  <c r="CK376" i="21" s="1"/>
  <c r="CK472" i="21" s="1"/>
  <c r="CB302" i="22"/>
  <c r="CB207" i="23"/>
  <c r="CB385" i="21"/>
  <c r="CH377" i="21"/>
  <c r="CH271" i="22" s="1"/>
  <c r="CH472" i="21"/>
  <c r="CH333" i="22" s="1"/>
  <c r="CG333" i="22"/>
  <c r="BR279" i="22"/>
  <c r="BR192" i="23"/>
  <c r="CC385" i="21"/>
  <c r="CC207" i="23"/>
  <c r="CC302" i="22"/>
  <c r="CE209" i="23"/>
  <c r="CE304" i="22"/>
  <c r="CE441" i="21"/>
  <c r="CD209" i="23"/>
  <c r="CD304" i="22"/>
  <c r="CD441" i="21"/>
  <c r="CG443" i="21"/>
  <c r="CG306" i="22"/>
  <c r="BS8" i="21"/>
  <c r="BS31" i="22"/>
  <c r="BS23" i="23"/>
  <c r="CF306" i="22"/>
  <c r="CF443" i="21"/>
  <c r="CH215" i="23"/>
  <c r="BT70" i="21"/>
  <c r="BS308" i="22"/>
  <c r="BS210" i="23"/>
  <c r="BS441" i="21"/>
  <c r="CL376" i="21" l="1"/>
  <c r="CM376" i="21" s="1"/>
  <c r="CN376" i="21" s="1"/>
  <c r="CB279" i="22"/>
  <c r="CB192" i="23"/>
  <c r="CK377" i="21"/>
  <c r="CK445" i="21" s="1"/>
  <c r="CJ183" i="23"/>
  <c r="CJ270" i="22"/>
  <c r="CJ377" i="21"/>
  <c r="CJ184" i="23" s="1"/>
  <c r="CI183" i="23"/>
  <c r="CI377" i="21"/>
  <c r="CI472" i="21"/>
  <c r="CI270" i="22"/>
  <c r="CK183" i="23"/>
  <c r="CH184" i="23"/>
  <c r="CJ472" i="21"/>
  <c r="CJ333" i="22" s="1"/>
  <c r="CH445" i="21"/>
  <c r="CH306" i="22" s="1"/>
  <c r="CK270" i="22"/>
  <c r="CG441" i="21"/>
  <c r="CG304" i="22"/>
  <c r="CG209" i="23"/>
  <c r="CL183" i="23"/>
  <c r="CL377" i="21"/>
  <c r="CL270" i="22"/>
  <c r="CL472" i="21"/>
  <c r="CC279" i="22"/>
  <c r="CC192" i="23"/>
  <c r="BS385" i="21"/>
  <c r="BS302" i="22"/>
  <c r="BS207" i="23"/>
  <c r="BS8" i="22"/>
  <c r="BS8" i="23"/>
  <c r="CD207" i="23"/>
  <c r="CD385" i="21"/>
  <c r="CD302" i="22"/>
  <c r="CF209" i="23"/>
  <c r="CF441" i="21"/>
  <c r="CF304" i="22"/>
  <c r="BT447" i="21"/>
  <c r="BT64" i="21"/>
  <c r="BT26" i="23"/>
  <c r="BT37" i="22"/>
  <c r="CE302" i="22"/>
  <c r="CE207" i="23"/>
  <c r="CE385" i="21"/>
  <c r="CK333" i="22"/>
  <c r="CK215" i="23"/>
  <c r="CK271" i="22" l="1"/>
  <c r="CK184" i="23"/>
  <c r="CJ215" i="23"/>
  <c r="CH443" i="21"/>
  <c r="CH209" i="23" s="1"/>
  <c r="CJ271" i="22"/>
  <c r="CJ445" i="21"/>
  <c r="CJ306" i="22" s="1"/>
  <c r="CI333" i="22"/>
  <c r="CI215" i="23"/>
  <c r="CI184" i="23"/>
  <c r="CI271" i="22"/>
  <c r="CI445" i="21"/>
  <c r="CO376" i="21"/>
  <c r="CO472" i="21" s="1"/>
  <c r="BS279" i="22"/>
  <c r="BS192" i="23"/>
  <c r="CL445" i="21"/>
  <c r="CL271" i="22"/>
  <c r="CL184" i="23"/>
  <c r="CD192" i="23"/>
  <c r="CD279" i="22"/>
  <c r="CE192" i="23"/>
  <c r="CE279" i="22"/>
  <c r="CG207" i="23"/>
  <c r="CG385" i="21"/>
  <c r="CG302" i="22"/>
  <c r="CK306" i="22"/>
  <c r="CK443" i="21"/>
  <c r="CN472" i="21"/>
  <c r="CN183" i="23"/>
  <c r="CN270" i="22"/>
  <c r="CN377" i="21"/>
  <c r="BT8" i="21"/>
  <c r="BT31" i="22"/>
  <c r="BT23" i="23"/>
  <c r="BU70" i="21"/>
  <c r="BT210" i="23"/>
  <c r="BT308" i="22"/>
  <c r="BT441" i="21"/>
  <c r="CF385" i="21"/>
  <c r="CF207" i="23"/>
  <c r="CF302" i="22"/>
  <c r="CM183" i="23"/>
  <c r="CM270" i="22"/>
  <c r="CM472" i="21"/>
  <c r="CM377" i="21"/>
  <c r="CL215" i="23"/>
  <c r="CL333" i="22"/>
  <c r="CH304" i="22" l="1"/>
  <c r="CH441" i="21"/>
  <c r="CH385" i="21" s="1"/>
  <c r="CP376" i="21"/>
  <c r="CP183" i="23" s="1"/>
  <c r="CJ443" i="21"/>
  <c r="CJ441" i="21" s="1"/>
  <c r="CO377" i="21"/>
  <c r="CO184" i="23" s="1"/>
  <c r="CO183" i="23"/>
  <c r="CO270" i="22"/>
  <c r="CI306" i="22"/>
  <c r="CI443" i="21"/>
  <c r="CK304" i="22"/>
  <c r="CK209" i="23"/>
  <c r="CK441" i="21"/>
  <c r="CH207" i="23"/>
  <c r="CH302" i="22"/>
  <c r="BT8" i="23"/>
  <c r="BT8" i="22"/>
  <c r="CF192" i="23"/>
  <c r="CF279" i="22"/>
  <c r="CN184" i="23"/>
  <c r="CN271" i="22"/>
  <c r="CN445" i="21"/>
  <c r="BT385" i="21"/>
  <c r="BT207" i="23"/>
  <c r="BT302" i="22"/>
  <c r="CL443" i="21"/>
  <c r="CL306" i="22"/>
  <c r="CM184" i="23"/>
  <c r="CM271" i="22"/>
  <c r="CM445" i="21"/>
  <c r="CG279" i="22"/>
  <c r="CG192" i="23"/>
  <c r="BU64" i="21"/>
  <c r="BU26" i="23"/>
  <c r="BU37" i="22"/>
  <c r="BU447" i="21"/>
  <c r="CQ376" i="21"/>
  <c r="CM215" i="23"/>
  <c r="CM333" i="22"/>
  <c r="CN215" i="23"/>
  <c r="CN333" i="22"/>
  <c r="CO333" i="22"/>
  <c r="CO215" i="23"/>
  <c r="W447" i="21"/>
  <c r="CO445" i="21" l="1"/>
  <c r="CJ304" i="22"/>
  <c r="CO271" i="22"/>
  <c r="CP472" i="21"/>
  <c r="CP377" i="21"/>
  <c r="CP271" i="22" s="1"/>
  <c r="CP270" i="22"/>
  <c r="CJ209" i="23"/>
  <c r="CI304" i="22"/>
  <c r="CI209" i="23"/>
  <c r="CI441" i="21"/>
  <c r="CN306" i="22"/>
  <c r="CN443" i="21"/>
  <c r="BU8" i="21"/>
  <c r="BU31" i="22"/>
  <c r="BU23" i="23"/>
  <c r="CH192" i="23"/>
  <c r="CH279" i="22"/>
  <c r="CO306" i="22"/>
  <c r="CO443" i="21"/>
  <c r="CP445" i="21"/>
  <c r="CL304" i="22"/>
  <c r="CL441" i="21"/>
  <c r="CL209" i="23"/>
  <c r="CK302" i="22"/>
  <c r="CK207" i="23"/>
  <c r="CK385" i="21"/>
  <c r="CM306" i="22"/>
  <c r="CM443" i="21"/>
  <c r="CP215" i="23"/>
  <c r="CP333" i="22"/>
  <c r="CQ472" i="21"/>
  <c r="CQ270" i="22"/>
  <c r="CQ183" i="23"/>
  <c r="CQ377" i="21"/>
  <c r="CR376" i="21"/>
  <c r="BU210" i="23"/>
  <c r="BU308" i="22"/>
  <c r="BU441" i="21"/>
  <c r="BT279" i="22"/>
  <c r="BT192" i="23"/>
  <c r="CJ302" i="22"/>
  <c r="CJ385" i="21"/>
  <c r="CJ207" i="23"/>
  <c r="W441" i="21"/>
  <c r="W8" i="21"/>
  <c r="W210" i="23"/>
  <c r="W308" i="22"/>
  <c r="CP184" i="23" l="1"/>
  <c r="CI302" i="22"/>
  <c r="CI207" i="23"/>
  <c r="CI385" i="21"/>
  <c r="W193" i="24"/>
  <c r="AC193" i="24"/>
  <c r="AC190" i="24" s="1"/>
  <c r="AC178" i="24" s="1"/>
  <c r="CJ279" i="22"/>
  <c r="CJ192" i="23"/>
  <c r="CR472" i="21"/>
  <c r="CR270" i="22"/>
  <c r="CR377" i="21"/>
  <c r="CR183" i="23"/>
  <c r="CS376" i="21"/>
  <c r="CQ271" i="22"/>
  <c r="CQ445" i="21"/>
  <c r="CQ184" i="23"/>
  <c r="CP306" i="22"/>
  <c r="CP443" i="21"/>
  <c r="BU8" i="23"/>
  <c r="BU8" i="22"/>
  <c r="CM441" i="21"/>
  <c r="CM304" i="22"/>
  <c r="CM209" i="23"/>
  <c r="CK279" i="22"/>
  <c r="CK192" i="23"/>
  <c r="CN209" i="23"/>
  <c r="CN304" i="22"/>
  <c r="CN441" i="21"/>
  <c r="CL302" i="22"/>
  <c r="CL385" i="21"/>
  <c r="CL207" i="23"/>
  <c r="BU385" i="21"/>
  <c r="BU302" i="22"/>
  <c r="BU207" i="23"/>
  <c r="CQ215" i="23"/>
  <c r="CQ333" i="22"/>
  <c r="CO441" i="21"/>
  <c r="CO304" i="22"/>
  <c r="CO209" i="23"/>
  <c r="V193" i="24"/>
  <c r="W178" i="24"/>
  <c r="W385" i="21"/>
  <c r="W302" i="22"/>
  <c r="W8" i="23"/>
  <c r="W8" i="22"/>
  <c r="W207" i="23"/>
  <c r="CI279" i="22" l="1"/>
  <c r="CI192" i="23"/>
  <c r="CL192" i="23"/>
  <c r="CL279" i="22"/>
  <c r="CR184" i="23"/>
  <c r="CR271" i="22"/>
  <c r="CR445" i="21"/>
  <c r="CP209" i="23"/>
  <c r="CP304" i="22"/>
  <c r="CP441" i="21"/>
  <c r="CN207" i="23"/>
  <c r="CN385" i="21"/>
  <c r="CN302" i="22"/>
  <c r="CR333" i="22"/>
  <c r="CR215" i="23"/>
  <c r="BU279" i="22"/>
  <c r="BU192" i="23"/>
  <c r="CQ443" i="21"/>
  <c r="CQ306" i="22"/>
  <c r="CO302" i="22"/>
  <c r="CO207" i="23"/>
  <c r="CO385" i="21"/>
  <c r="CM207" i="23"/>
  <c r="CM302" i="22"/>
  <c r="CM385" i="21"/>
  <c r="CS270" i="22"/>
  <c r="CS183" i="23"/>
  <c r="CS377" i="21"/>
  <c r="CS472" i="21"/>
  <c r="CT376" i="21"/>
  <c r="W279" i="22"/>
  <c r="W192" i="23"/>
  <c r="CQ304" i="22" l="1"/>
  <c r="CQ441" i="21"/>
  <c r="CQ209" i="23"/>
  <c r="CT183" i="23"/>
  <c r="CT472" i="21"/>
  <c r="CT377" i="21"/>
  <c r="CT270" i="22"/>
  <c r="CM279" i="22"/>
  <c r="CM192" i="23"/>
  <c r="CR443" i="21"/>
  <c r="CR306" i="22"/>
  <c r="CN279" i="22"/>
  <c r="CN192" i="23"/>
  <c r="CP207" i="23"/>
  <c r="CP385" i="21"/>
  <c r="CP302" i="22"/>
  <c r="CO192" i="23"/>
  <c r="CO279" i="22"/>
  <c r="CS333" i="22"/>
  <c r="CS215" i="23"/>
  <c r="CS445" i="21"/>
  <c r="CS271" i="22"/>
  <c r="CS184" i="23"/>
  <c r="CS306" i="22" l="1"/>
  <c r="CS443" i="21"/>
  <c r="CP192" i="23"/>
  <c r="CP279" i="22"/>
  <c r="CT215" i="23"/>
  <c r="CT333" i="22"/>
  <c r="CQ302" i="22"/>
  <c r="CQ207" i="23"/>
  <c r="CQ385" i="21"/>
  <c r="CT184" i="23"/>
  <c r="CT271" i="22"/>
  <c r="CT445" i="21"/>
  <c r="CR441" i="21"/>
  <c r="CR304" i="22"/>
  <c r="CR209" i="23"/>
  <c r="CR385" i="21" l="1"/>
  <c r="CR302" i="22"/>
  <c r="CR207" i="23"/>
  <c r="CT443" i="21"/>
  <c r="CT306" i="22"/>
  <c r="CS209" i="23"/>
  <c r="CS304" i="22"/>
  <c r="CS441" i="21"/>
  <c r="CQ279" i="22"/>
  <c r="CQ192" i="23"/>
  <c r="CT441" i="21" l="1"/>
  <c r="CT209" i="23"/>
  <c r="CT304" i="22"/>
  <c r="CS385" i="21"/>
  <c r="CS207" i="23"/>
  <c r="CS302" i="22"/>
  <c r="CR192" i="23"/>
  <c r="CR279" i="22"/>
  <c r="CS279" i="22" l="1"/>
  <c r="CS192" i="23"/>
  <c r="CT207" i="23"/>
  <c r="CT302" i="22"/>
  <c r="CT385" i="21"/>
  <c r="CT279" i="22" l="1"/>
  <c r="CT192" i="23"/>
</calcChain>
</file>

<file path=xl/sharedStrings.xml><?xml version="1.0" encoding="utf-8"?>
<sst xmlns="http://schemas.openxmlformats.org/spreadsheetml/2006/main" count="931" uniqueCount="251">
  <si>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</si>
  <si>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</si>
  <si>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</si>
  <si>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</si>
  <si>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</si>
  <si>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</si>
  <si>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</si>
  <si>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</si>
  <si>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</si>
  <si>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</si>
  <si>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</si>
  <si>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</si>
  <si>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</si>
  <si>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</si>
  <si>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</si>
  <si>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</si>
  <si>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</si>
  <si>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</si>
  <si>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</si>
  <si>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</si>
  <si>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</si>
  <si>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</si>
  <si>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</si>
  <si>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</si>
  <si>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</si>
  <si>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</si>
  <si>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</si>
  <si>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</si>
  <si>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</si>
  <si>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</si>
  <si>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</si>
  <si>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</si>
  <si>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</si>
  <si>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</si>
  <si>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</si>
  <si>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</si>
  <si>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</si>
  <si>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</si>
  <si>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</si>
  <si>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</si>
  <si>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</si>
  <si>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</si>
  <si>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</si>
  <si>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</si>
  <si>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</si>
  <si>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</si>
  <si>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</si>
  <si>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</si>
  <si>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</si>
  <si>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</si>
  <si>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</si>
  <si>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</si>
  <si>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</si>
  <si>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</si>
  <si>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</si>
  <si>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</si>
  <si>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</si>
  <si>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</si>
  <si>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</si>
  <si>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</si>
  <si>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</si>
  <si>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</si>
  <si>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</si>
  <si>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</si>
  <si>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</si>
  <si>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</si>
  <si>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</si>
  <si>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</si>
  <si>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</si>
  <si>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</si>
  <si>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</si>
  <si>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</si>
  <si>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</si>
  <si>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</si>
  <si>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</si>
  <si>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</si>
  <si>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</si>
  <si>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</si>
  <si>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</si>
  <si>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</si>
  <si>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</si>
  <si>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</si>
  <si>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</si>
  <si>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</si>
  <si>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</si>
  <si>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</si>
  <si>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</si>
  <si>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</si>
  <si>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</si>
  <si>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</si>
  <si>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</si>
  <si>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</si>
  <si>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</si>
  <si>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</si>
  <si>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</si>
  <si>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</si>
  <si>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</si>
  <si>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</si>
  <si>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</si>
  <si>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</si>
  <si>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</si>
  <si>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</si>
  <si>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</si>
  <si>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</si>
  <si>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</si>
  <si>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</si>
  <si>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</si>
  <si>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</si>
  <si>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</si>
  <si>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</si>
  <si>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</si>
  <si>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</si>
  <si>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</si>
  <si>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</si>
  <si>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</si>
  <si>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</si>
  <si>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</si>
  <si>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</si>
  <si>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</si>
  <si>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</si>
  <si>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</si>
  <si>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</si>
  <si>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</si>
  <si>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</si>
  <si>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</si>
  <si>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</si>
  <si>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</si>
  <si>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</si>
  <si>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</si>
  <si>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</si>
  <si>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</si>
  <si>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</si>
  <si>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</si>
  <si>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</si>
  <si>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</si>
  <si>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</si>
  <si>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</si>
  <si>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</si>
  <si>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</si>
  <si>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</si>
  <si>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</si>
  <si>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</si>
  <si>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</si>
  <si>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</si>
  <si>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</si>
  <si>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</si>
  <si>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</si>
  <si>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</si>
  <si>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</si>
  <si>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</si>
  <si>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</si>
  <si>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</si>
  <si>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</si>
  <si>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</si>
  <si>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</si>
  <si>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</si>
  <si>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</si>
  <si>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</si>
  <si>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</si>
  <si>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</si>
  <si>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</si>
  <si>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</si>
  <si>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</si>
  <si>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</si>
  <si>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</si>
  <si>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</si>
  <si>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</si>
  <si>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</si>
  <si>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</si>
  <si>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</si>
  <si>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</si>
  <si>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</si>
  <si>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</si>
  <si>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</si>
  <si>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</si>
  <si>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</si>
  <si>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</si>
  <si>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</si>
  <si>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</si>
  <si>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</si>
  <si>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</si>
  <si>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</si>
  <si>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</si>
  <si>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</si>
  <si>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</si>
  <si>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</si>
  <si>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</si>
  <si>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</si>
  <si>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</si>
  <si>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</si>
  <si>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</si>
  <si>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</si>
  <si>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</si>
  <si>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</si>
  <si>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</si>
  <si>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</si>
  <si>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</si>
  <si>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</si>
  <si>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</si>
  <si>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</si>
  <si>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</si>
  <si>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</si>
  <si>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</si>
  <si>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</si>
  <si>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</si>
  <si>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</si>
  <si>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</si>
  <si>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</si>
  <si>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</si>
  <si>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</si>
  <si>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</si>
  <si>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</si>
  <si>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</si>
  <si>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</si>
  <si>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</si>
  <si>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</si>
  <si>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</si>
  <si>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</si>
  <si>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</si>
  <si>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</si>
  <si>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</si>
  <si>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</si>
  <si>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</si>
  <si>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</si>
  <si>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</si>
  <si>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</si>
  <si>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</si>
  <si>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</si>
  <si>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</si>
  <si>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</si>
  <si>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</si>
  <si>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</si>
  <si>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</si>
  <si>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</si>
  <si>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</si>
  <si>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</si>
  <si>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</si>
  <si>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</si>
  <si>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</si>
  <si>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</si>
  <si>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</si>
  <si>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</si>
  <si>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</si>
  <si>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</si>
  <si>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</si>
  <si>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</si>
  <si>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</si>
  <si>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</si>
  <si>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</si>
  <si>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</si>
  <si>
    <t>Отчет о продажах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</si>
</sst>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3" xfId="0" applyBorder="1"/>
    <xf numFmtId="0" fontId="47" fillId="0" borderId="3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  <xf numFmtId="3" fontId="19" fillId="16" borderId="0" xfId="0" applyNumberFormat="1" applyFont="1" applyFill="1" applyAlignment="1">
      <alignment horizontal="right" indent="1"/>
    </xf>
    <xf numFmtId="164" fontId="19" fillId="16" borderId="0" xfId="0" applyNumberFormat="1" applyFont="1" applyFill="1" applyAlignment="1">
      <alignment horizontal="right" indent="1"/>
    </xf>
    <xf numFmtId="3" fontId="6" fillId="0" borderId="4" xfId="0" applyNumberFormat="1" applyFont="1" applyBorder="1"/>
    <xf numFmtId="3" fontId="6" fillId="0" borderId="4" xfId="0" applyNumberFormat="1" applyFont="1" applyBorder="1" applyAlignment="1">
      <alignment horizontal="right" indent="1"/>
    </xf>
    <xf numFmtId="3" fontId="33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28" fillId="0" borderId="5" xfId="0" applyNumberFormat="1" applyFont="1" applyBorder="1"/>
    <xf numFmtId="3" fontId="4" fillId="0" borderId="5" xfId="0" applyNumberFormat="1" applyFont="1" applyBorder="1"/>
    <xf numFmtId="3" fontId="2" fillId="0" borderId="5" xfId="0" applyNumberFormat="1" applyFont="1" applyBorder="1"/>
    <xf numFmtId="3" fontId="4" fillId="0" borderId="5" xfId="0" applyNumberFormat="1" applyFont="1" applyBorder="1" applyAlignment="1">
      <alignment horizontal="right" indent="1"/>
    </xf>
    <xf numFmtId="3" fontId="16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indent="1"/>
    </xf>
    <xf numFmtId="164" fontId="19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Border="1" applyAlignment="1">
      <alignment horizontal="right" indent="1"/>
    </xf>
    <xf numFmtId="3" fontId="6" fillId="17" borderId="0" xfId="0" applyNumberFormat="1" applyFont="1" applyFill="1"/>
    <xf numFmtId="3" fontId="3" fillId="0" borderId="4" xfId="0" applyNumberFormat="1" applyFont="1" applyBorder="1"/>
    <xf numFmtId="3" fontId="50" fillId="0" borderId="0" xfId="0" applyNumberFormat="1" applyFont="1"/>
    <xf numFmtId="3" fontId="4" fillId="17" borderId="0" xfId="0" applyNumberFormat="1" applyFont="1" applyFill="1" applyAlignment="1">
      <alignment horizontal="right" indent="1"/>
    </xf>
    <xf numFmtId="3" fontId="6" fillId="0" borderId="4" xfId="0" applyNumberFormat="1" applyFont="1" applyFill="1" applyBorder="1" applyAlignment="1">
      <alignment horizontal="right" indent="1"/>
    </xf>
    <xf numFmtId="3" fontId="4" fillId="0" borderId="5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51" fillId="0" borderId="0" xfId="0" applyNumberFormat="1" applyFont="1"/>
    <xf numFmtId="3" fontId="22" fillId="14" borderId="0" xfId="0" applyNumberFormat="1" applyFont="1" applyFill="1"/>
    <xf numFmtId="3" fontId="52" fillId="0" borderId="0" xfId="0" applyNumberFormat="1" applyFont="1"/>
    <xf numFmtId="3" fontId="5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01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50" customFormat="1" ht="18" x14ac:dyDescent="0.35">
      <c r="E49" s="150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50" customFormat="1" ht="18" x14ac:dyDescent="0.35">
      <c r="E54" s="150" t="s">
        <v>200</v>
      </c>
    </row>
    <row r="56" spans="3:14" s="150" customFormat="1" ht="18" x14ac:dyDescent="0.35">
      <c r="E56" s="150" t="s">
        <v>190</v>
      </c>
    </row>
    <row r="57" spans="3:14" s="150" customFormat="1" ht="18" x14ac:dyDescent="0.35">
      <c r="E57" s="150" t="s">
        <v>191</v>
      </c>
    </row>
    <row r="60" spans="3:14" x14ac:dyDescent="0.3">
      <c r="G60" s="152">
        <v>1</v>
      </c>
      <c r="H60" s="152">
        <f>G60+1</f>
        <v>2</v>
      </c>
      <c r="I60" s="152">
        <f t="shared" ref="I60:N60" si="0">H60+1</f>
        <v>3</v>
      </c>
      <c r="J60" s="152">
        <f t="shared" si="0"/>
        <v>4</v>
      </c>
      <c r="K60" s="152">
        <f t="shared" si="0"/>
        <v>5</v>
      </c>
      <c r="L60" s="152">
        <f t="shared" si="0"/>
        <v>6</v>
      </c>
      <c r="M60" s="152">
        <f t="shared" si="0"/>
        <v>7</v>
      </c>
      <c r="N60" s="152">
        <f t="shared" si="0"/>
        <v>8</v>
      </c>
    </row>
    <row r="61" spans="3:14" x14ac:dyDescent="0.3">
      <c r="G61" s="152"/>
      <c r="H61" s="152"/>
      <c r="I61" s="152"/>
      <c r="J61" s="152"/>
      <c r="K61" s="152"/>
      <c r="L61" s="152"/>
      <c r="M61" s="152"/>
      <c r="N61" s="152"/>
    </row>
    <row r="62" spans="3:14" x14ac:dyDescent="0.3">
      <c r="E62" t="s">
        <v>194</v>
      </c>
      <c r="G62" s="152">
        <v>-1000</v>
      </c>
      <c r="H62" s="152">
        <v>-500</v>
      </c>
      <c r="I62" s="152">
        <v>100</v>
      </c>
      <c r="J62" s="152">
        <v>300</v>
      </c>
      <c r="K62" s="152">
        <v>500</v>
      </c>
      <c r="L62" s="152">
        <v>800</v>
      </c>
      <c r="M62" s="152">
        <v>1000</v>
      </c>
      <c r="N62" s="152" t="s">
        <v>204</v>
      </c>
    </row>
    <row r="63" spans="3:14" x14ac:dyDescent="0.3">
      <c r="C63" s="154" t="s">
        <v>196</v>
      </c>
      <c r="E63" s="155" t="s">
        <v>195</v>
      </c>
      <c r="G63" s="152"/>
      <c r="H63" s="152"/>
      <c r="I63" s="152"/>
      <c r="J63" s="152"/>
      <c r="K63" s="152"/>
      <c r="L63" s="152"/>
      <c r="M63" s="152"/>
      <c r="N63" s="152"/>
    </row>
    <row r="64" spans="3:14" s="151" customFormat="1" ht="21" x14ac:dyDescent="0.4">
      <c r="C64" s="156" t="s">
        <v>203</v>
      </c>
      <c r="E64" s="151" t="s">
        <v>202</v>
      </c>
      <c r="G64" s="153"/>
      <c r="H64" s="153"/>
      <c r="I64" s="153"/>
      <c r="J64" s="153"/>
      <c r="K64" s="153"/>
      <c r="L64" s="153"/>
      <c r="M64" s="153"/>
      <c r="N64" s="153" t="s">
        <v>192</v>
      </c>
    </row>
    <row r="65" spans="3:14" x14ac:dyDescent="0.3">
      <c r="G65" s="152"/>
      <c r="H65" s="152"/>
      <c r="I65" s="152"/>
      <c r="J65" s="152"/>
      <c r="K65" s="152"/>
      <c r="L65" s="152"/>
      <c r="M65" s="152"/>
      <c r="N65" s="152" t="s">
        <v>193</v>
      </c>
    </row>
    <row r="66" spans="3:14" x14ac:dyDescent="0.3">
      <c r="C66" s="154" t="s">
        <v>198</v>
      </c>
      <c r="E66" s="155" t="s">
        <v>197</v>
      </c>
      <c r="G66" s="152"/>
      <c r="H66" s="152"/>
      <c r="I66" s="152"/>
      <c r="J66" s="152"/>
      <c r="K66" s="152"/>
      <c r="L66" s="152"/>
      <c r="M66" s="152"/>
      <c r="N66" s="152"/>
    </row>
    <row r="67" spans="3:14" x14ac:dyDescent="0.3">
      <c r="G67" s="152"/>
      <c r="H67" s="152"/>
      <c r="I67" s="152"/>
      <c r="J67" s="152"/>
      <c r="K67" s="152"/>
      <c r="L67" s="152"/>
      <c r="M67" s="152"/>
      <c r="N67" s="152"/>
    </row>
    <row r="68" spans="3:14" ht="23.4" x14ac:dyDescent="0.45">
      <c r="C68" s="157" t="s">
        <v>199</v>
      </c>
      <c r="D68" s="158"/>
      <c r="E68" s="159" t="s">
        <v>201</v>
      </c>
      <c r="F68" s="158"/>
      <c r="G68" s="152"/>
      <c r="H68" s="152"/>
      <c r="I68" s="152"/>
      <c r="J68" s="152"/>
      <c r="K68" s="152"/>
      <c r="L68" s="152"/>
      <c r="M68" s="152"/>
      <c r="N68" s="152"/>
    </row>
    <row r="69" spans="3:14" x14ac:dyDescent="0.3">
      <c r="G69" s="152"/>
      <c r="H69" s="152"/>
      <c r="I69" s="152"/>
      <c r="J69" s="152"/>
      <c r="K69" s="152"/>
      <c r="L69" s="152"/>
      <c r="M69" s="152"/>
      <c r="N69" s="152"/>
    </row>
    <row r="70" spans="3:14" x14ac:dyDescent="0.3">
      <c r="G70" s="152"/>
      <c r="H70" s="152"/>
      <c r="I70" s="152"/>
      <c r="J70" s="152"/>
      <c r="K70" s="152"/>
      <c r="L70" s="152"/>
      <c r="M70" s="152"/>
      <c r="N70" s="152"/>
    </row>
    <row r="71" spans="3:14" x14ac:dyDescent="0.3">
      <c r="G71" s="152"/>
      <c r="H71" s="152"/>
      <c r="I71" s="152"/>
      <c r="J71" s="152"/>
      <c r="K71" s="152"/>
      <c r="L71" s="152"/>
      <c r="M71" s="152"/>
      <c r="N71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208"/>
  <sheetViews>
    <sheetView showGridLines="0" tabSelected="1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I3" sqref="I3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5" t="str">
        <f ca="1">IF(Z4="","",(YEAR(Z4)-2000)&amp;" год")</f>
        <v>22 год</v>
      </c>
      <c r="AA2" s="185" t="str">
        <f t="shared" ref="AA2:AB2" ca="1" si="0">IF(AA4="","",(YEAR(AA4)-2000)&amp;" год")</f>
        <v>23 год</v>
      </c>
      <c r="AB2" s="185" t="str">
        <f t="shared" ca="1" si="0"/>
        <v>24 год</v>
      </c>
      <c r="AC2" s="185" t="str">
        <f t="shared" ref="AC2:AX2" ca="1" si="1">IF(AC4="","",(YEAR(AC4)-2000)&amp;" год")</f>
        <v>25 год</v>
      </c>
      <c r="AD2" s="185" t="str">
        <f t="shared" ca="1" si="1"/>
        <v/>
      </c>
      <c r="AE2" s="185" t="str">
        <f t="shared" ca="1" si="1"/>
        <v/>
      </c>
      <c r="AF2" s="185" t="str">
        <f t="shared" ca="1" si="1"/>
        <v/>
      </c>
      <c r="AG2" s="185" t="str">
        <f t="shared" ca="1" si="1"/>
        <v/>
      </c>
      <c r="AH2" s="185" t="str">
        <f t="shared" ca="1" si="1"/>
        <v/>
      </c>
      <c r="AI2" s="185" t="str">
        <f t="shared" ca="1" si="1"/>
        <v/>
      </c>
      <c r="AJ2" s="185" t="str">
        <f t="shared" ca="1" si="1"/>
        <v/>
      </c>
      <c r="AK2" s="185" t="str">
        <f t="shared" ca="1" si="1"/>
        <v/>
      </c>
      <c r="AL2" s="185" t="str">
        <f t="shared" ca="1" si="1"/>
        <v/>
      </c>
      <c r="AM2" s="185" t="str">
        <f t="shared" ca="1" si="1"/>
        <v/>
      </c>
      <c r="AN2" s="185" t="str">
        <f t="shared" ca="1" si="1"/>
        <v/>
      </c>
      <c r="AO2" s="185" t="str">
        <f t="shared" ca="1" si="1"/>
        <v/>
      </c>
      <c r="AP2" s="185" t="str">
        <f t="shared" ca="1" si="1"/>
        <v/>
      </c>
      <c r="AQ2" s="185" t="str">
        <f t="shared" ca="1" si="1"/>
        <v/>
      </c>
      <c r="AR2" s="185" t="str">
        <f t="shared" ca="1" si="1"/>
        <v/>
      </c>
      <c r="AS2" s="185" t="str">
        <f t="shared" ca="1" si="1"/>
        <v/>
      </c>
      <c r="AT2" s="185" t="str">
        <f t="shared" ca="1" si="1"/>
        <v/>
      </c>
      <c r="AU2" s="185" t="str">
        <f t="shared" ca="1" si="1"/>
        <v/>
      </c>
      <c r="AV2" s="185" t="str">
        <f t="shared" ca="1" si="1"/>
        <v/>
      </c>
      <c r="AW2" s="185" t="str">
        <f t="shared" ca="1" si="1"/>
        <v/>
      </c>
      <c r="AX2" s="185" t="str">
        <f t="shared" ca="1" si="1"/>
        <v/>
      </c>
    </row>
    <row r="3" spans="1:51" s="27" customFormat="1" ht="12" x14ac:dyDescent="0.25">
      <c r="A3" s="26"/>
      <c r="C3" s="142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2">IF(Z3="","",IF(EOMONTH(Z3,11)&gt;$W$4,$W$4,EOMONTH(Z3,11)))</f>
        <v>44926</v>
      </c>
      <c r="AA4" s="32">
        <f t="shared" ca="1" si="2"/>
        <v>45291</v>
      </c>
      <c r="AB4" s="32">
        <f t="shared" ca="1" si="2"/>
        <v>45657</v>
      </c>
      <c r="AC4" s="32">
        <f ca="1">IF(AC3="","",IF(EOMONTH(AC3,11)&gt;$W$4,$W$4,EOMONTH(AC3,11)))</f>
        <v>46022</v>
      </c>
      <c r="AD4" s="32" t="str">
        <f t="shared" ref="AD4:AX4" ca="1" si="3">IF(AD3="","",IF(EOMONTH(AD3,11)&gt;$W$4,$W$4,EOMONTH(AD3,11)))</f>
        <v/>
      </c>
      <c r="AE4" s="32" t="str">
        <f t="shared" ca="1" si="3"/>
        <v/>
      </c>
      <c r="AF4" s="32" t="str">
        <f t="shared" ca="1" si="3"/>
        <v/>
      </c>
      <c r="AG4" s="32" t="str">
        <f t="shared" ca="1" si="3"/>
        <v/>
      </c>
      <c r="AH4" s="32" t="str">
        <f t="shared" ca="1" si="3"/>
        <v/>
      </c>
      <c r="AI4" s="32" t="str">
        <f t="shared" ca="1" si="3"/>
        <v/>
      </c>
      <c r="AJ4" s="32" t="str">
        <f t="shared" ca="1" si="3"/>
        <v/>
      </c>
      <c r="AK4" s="32" t="str">
        <f t="shared" ca="1" si="3"/>
        <v/>
      </c>
      <c r="AL4" s="32" t="str">
        <f t="shared" ca="1" si="3"/>
        <v/>
      </c>
      <c r="AM4" s="32" t="str">
        <f t="shared" ca="1" si="3"/>
        <v/>
      </c>
      <c r="AN4" s="32" t="str">
        <f t="shared" ca="1" si="3"/>
        <v/>
      </c>
      <c r="AO4" s="32" t="str">
        <f t="shared" ca="1" si="3"/>
        <v/>
      </c>
      <c r="AP4" s="32" t="str">
        <f t="shared" ca="1" si="3"/>
        <v/>
      </c>
      <c r="AQ4" s="32" t="str">
        <f t="shared" ca="1" si="3"/>
        <v/>
      </c>
      <c r="AR4" s="32" t="str">
        <f t="shared" ca="1" si="3"/>
        <v/>
      </c>
      <c r="AS4" s="32" t="str">
        <f t="shared" ca="1" si="3"/>
        <v/>
      </c>
      <c r="AT4" s="32" t="str">
        <f t="shared" ca="1" si="3"/>
        <v/>
      </c>
      <c r="AU4" s="32" t="str">
        <f t="shared" ca="1" si="3"/>
        <v/>
      </c>
      <c r="AV4" s="32" t="str">
        <f t="shared" ca="1" si="3"/>
        <v/>
      </c>
      <c r="AW4" s="32" t="str">
        <f t="shared" ca="1" si="3"/>
        <v/>
      </c>
      <c r="AX4" s="32" t="str">
        <f t="shared" ca="1" si="3"/>
        <v/>
      </c>
    </row>
    <row r="5" spans="1:51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8"/>
    </row>
    <row r="8" spans="1:51" s="31" customFormat="1" ht="12" x14ac:dyDescent="0.25">
      <c r="A8" s="77">
        <f>ROW()</f>
        <v>8</v>
      </c>
      <c r="C8" s="142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ca="1">Z9-Z20</f>
        <v>0</v>
      </c>
      <c r="AA8" s="81">
        <f ca="1">AA9-AA20</f>
        <v>0</v>
      </c>
      <c r="AB8" s="81">
        <f ca="1">AB9-AB20</f>
        <v>0</v>
      </c>
      <c r="AC8" s="81">
        <f ca="1">AC9-AC20</f>
        <v>0</v>
      </c>
      <c r="AD8" s="81">
        <f ca="1">AD9-AD20</f>
        <v>0</v>
      </c>
      <c r="AE8" s="81">
        <f ca="1">AE9-AE20</f>
        <v>0</v>
      </c>
      <c r="AF8" s="81">
        <f ca="1">AF9-AF20</f>
        <v>0</v>
      </c>
      <c r="AG8" s="81">
        <f ca="1">AG9-AG20</f>
        <v>0</v>
      </c>
      <c r="AH8" s="81">
        <f ca="1">AH9-AH20</f>
        <v>0</v>
      </c>
      <c r="AI8" s="81">
        <f ca="1">AI9-AI20</f>
        <v>0</v>
      </c>
      <c r="AJ8" s="81">
        <f ca="1">AJ9-AJ20</f>
        <v>0</v>
      </c>
      <c r="AK8" s="81">
        <f ca="1">AK9-AK20</f>
        <v>0</v>
      </c>
      <c r="AL8" s="81">
        <f ca="1">AL9-AL20</f>
        <v>0</v>
      </c>
      <c r="AM8" s="81">
        <f ca="1">AM9-AM20</f>
        <v>0</v>
      </c>
      <c r="AN8" s="81">
        <f ca="1">AN9-AN20</f>
        <v>0</v>
      </c>
      <c r="AO8" s="81">
        <f ca="1">AO9-AO20</f>
        <v>0</v>
      </c>
      <c r="AP8" s="81">
        <f ca="1">AP9-AP20</f>
        <v>0</v>
      </c>
      <c r="AQ8" s="81">
        <f ca="1">AQ9-AQ20</f>
        <v>0</v>
      </c>
      <c r="AR8" s="81">
        <f ca="1">AR9-AR20</f>
        <v>0</v>
      </c>
      <c r="AS8" s="81">
        <f ca="1">AS9-AS20</f>
        <v>0</v>
      </c>
      <c r="AT8" s="81">
        <f ca="1">AT9-AT20</f>
        <v>0</v>
      </c>
      <c r="AU8" s="81">
        <f ca="1">AU9-AU20</f>
        <v>0</v>
      </c>
      <c r="AV8" s="81">
        <f ca="1">AV9-AV20</f>
        <v>0</v>
      </c>
      <c r="AW8" s="81">
        <f ca="1">AW9-AW20</f>
        <v>0</v>
      </c>
      <c r="AX8" s="81">
        <f ca="1">AX9-AX20</f>
        <v>0</v>
      </c>
    </row>
    <row r="9" spans="1:51" s="13" customFormat="1" x14ac:dyDescent="0.3">
      <c r="A9" s="12">
        <f>ROW()</f>
        <v>9</v>
      </c>
      <c r="C9" s="142"/>
      <c r="E9" s="92"/>
      <c r="F9" s="166" t="s">
        <v>79</v>
      </c>
      <c r="G9" s="166"/>
      <c r="H9" s="166"/>
      <c r="I9" s="166"/>
      <c r="J9" s="166"/>
      <c r="K9" s="166"/>
      <c r="L9" s="166"/>
      <c r="M9" s="183"/>
      <c r="N9" s="166"/>
      <c r="O9" s="166"/>
      <c r="P9" s="167"/>
      <c r="Q9" s="166"/>
      <c r="R9" s="168"/>
      <c r="S9" s="167"/>
      <c r="T9" s="166"/>
      <c r="U9" s="166"/>
      <c r="V9" s="169"/>
      <c r="W9" s="167">
        <f ca="1">Z9</f>
        <v>0</v>
      </c>
      <c r="X9" s="166"/>
      <c r="Y9" s="166"/>
      <c r="Z9" s="167">
        <f ca="1">SUM(Z10:Z19)</f>
        <v>0</v>
      </c>
      <c r="AA9" s="167">
        <f ca="1">SUM(AA10:AA19)</f>
        <v>58366799.038915463</v>
      </c>
      <c r="AB9" s="167">
        <f ca="1">SUM(AB10:AB19)</f>
        <v>101810474.85409996</v>
      </c>
      <c r="AC9" s="167">
        <f ca="1">SUM(AC10:AC19)</f>
        <v>164057194.59276146</v>
      </c>
      <c r="AD9" s="167">
        <f ca="1">SUM(AD10:AD19)</f>
        <v>0</v>
      </c>
      <c r="AE9" s="167">
        <f ca="1">SUM(AE10:AE19)</f>
        <v>0</v>
      </c>
      <c r="AF9" s="167">
        <f ca="1">SUM(AF10:AF19)</f>
        <v>0</v>
      </c>
      <c r="AG9" s="167">
        <f ca="1">SUM(AG10:AG19)</f>
        <v>0</v>
      </c>
      <c r="AH9" s="167">
        <f ca="1">SUM(AH10:AH19)</f>
        <v>0</v>
      </c>
      <c r="AI9" s="167">
        <f ca="1">SUM(AI10:AI19)</f>
        <v>0</v>
      </c>
      <c r="AJ9" s="167">
        <f ca="1">SUM(AJ10:AJ19)</f>
        <v>0</v>
      </c>
      <c r="AK9" s="167">
        <f ca="1">SUM(AK10:AK19)</f>
        <v>0</v>
      </c>
      <c r="AL9" s="167">
        <f ca="1">SUM(AL10:AL19)</f>
        <v>0</v>
      </c>
      <c r="AM9" s="167">
        <f ca="1">SUM(AM10:AM19)</f>
        <v>0</v>
      </c>
      <c r="AN9" s="167">
        <f ca="1">SUM(AN10:AN19)</f>
        <v>0</v>
      </c>
      <c r="AO9" s="167">
        <f ca="1">SUM(AO10:AO19)</f>
        <v>0</v>
      </c>
      <c r="AP9" s="167">
        <f ca="1">SUM(AP10:AP19)</f>
        <v>0</v>
      </c>
      <c r="AQ9" s="167">
        <f ca="1">SUM(AQ10:AQ19)</f>
        <v>0</v>
      </c>
      <c r="AR9" s="167">
        <f ca="1">SUM(AR10:AR19)</f>
        <v>0</v>
      </c>
      <c r="AS9" s="167">
        <f ca="1">SUM(AS10:AS19)</f>
        <v>0</v>
      </c>
      <c r="AT9" s="167">
        <f ca="1">SUM(AT10:AT19)</f>
        <v>0</v>
      </c>
      <c r="AU9" s="167">
        <f ca="1">SUM(AU10:AU19)</f>
        <v>0</v>
      </c>
      <c r="AV9" s="167">
        <f ca="1">SUM(AV10:AV19)</f>
        <v>0</v>
      </c>
      <c r="AW9" s="167">
        <f ca="1">SUM(AW10:AW19)</f>
        <v>0</v>
      </c>
      <c r="AX9" s="167">
        <f ca="1">SUM(AX10:AX19)</f>
        <v>0</v>
      </c>
      <c r="AY9" s="166"/>
    </row>
    <row r="10" spans="1:51" ht="7.05" customHeight="1" x14ac:dyDescent="0.3">
      <c r="A10" s="11">
        <f>ROW()</f>
        <v>10</v>
      </c>
      <c r="F10" s="170" t="str">
        <f>$F$9</f>
        <v>АКТИВЫ</v>
      </c>
      <c r="G10" s="171"/>
      <c r="H10" s="171"/>
      <c r="I10" s="171"/>
      <c r="J10" s="171"/>
      <c r="K10" s="171"/>
      <c r="L10" s="171"/>
      <c r="M10" s="172"/>
      <c r="N10" s="171"/>
      <c r="O10" s="171"/>
      <c r="P10" s="173"/>
      <c r="Q10" s="171"/>
      <c r="R10" s="174"/>
      <c r="S10" s="173"/>
      <c r="T10" s="171"/>
      <c r="U10" s="171"/>
      <c r="V10" s="175"/>
      <c r="W10" s="176"/>
      <c r="X10" s="171"/>
      <c r="Y10" s="171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1"/>
    </row>
    <row r="11" spans="1:51" x14ac:dyDescent="0.3">
      <c r="A11" s="11">
        <f>ROW()</f>
        <v>11</v>
      </c>
      <c r="B11" s="99"/>
      <c r="F11" s="66" t="str">
        <f>$F$9</f>
        <v>АКТИВЫ</v>
      </c>
      <c r="G11" s="6" t="str">
        <f>G181</f>
        <v>Внеоборотные активы</v>
      </c>
      <c r="W11" s="10">
        <f ca="1">Z11</f>
        <v>0</v>
      </c>
      <c r="Z11" s="7">
        <f ca="1">IF(Z$2="",0,IF(Z$5=1,RepM!Z11,Y181))</f>
        <v>0</v>
      </c>
      <c r="AA11" s="7">
        <f ca="1">IF(AA$2="",0,IF(AA$5=1,RepM!AA11,Z181))</f>
        <v>22321428.571428563</v>
      </c>
      <c r="AB11" s="7">
        <f ca="1">IF(AB$2="",0,IF(AB$5=1,RepM!AB11,AA181))</f>
        <v>43749999.999999985</v>
      </c>
      <c r="AC11" s="7">
        <f ca="1">IF(AC$2="",0,IF(AC$5=1,RepM!AC11,AB181))</f>
        <v>36607142.857142821</v>
      </c>
      <c r="AD11" s="7">
        <f ca="1">IF(AD$2="",0,IF(AD$5=1,RepM!AD11,AC181))</f>
        <v>0</v>
      </c>
      <c r="AE11" s="7">
        <f ca="1">IF(AE$2="",0,IF(AE$5=1,RepM!AE11,AD181))</f>
        <v>0</v>
      </c>
      <c r="AF11" s="7">
        <f ca="1">IF(AF$2="",0,IF(AF$5=1,RepM!AF11,AE181))</f>
        <v>0</v>
      </c>
      <c r="AG11" s="7">
        <f ca="1">IF(AG$2="",0,IF(AG$5=1,RepM!AG11,AF181))</f>
        <v>0</v>
      </c>
      <c r="AH11" s="7">
        <f ca="1">IF(AH$2="",0,IF(AH$5=1,RepM!AH11,AG181))</f>
        <v>0</v>
      </c>
      <c r="AI11" s="7">
        <f ca="1">IF(AI$2="",0,IF(AI$5=1,RepM!AI11,AH181))</f>
        <v>0</v>
      </c>
      <c r="AJ11" s="7">
        <f ca="1">IF(AJ$2="",0,IF(AJ$5=1,RepM!AJ11,AI181))</f>
        <v>0</v>
      </c>
      <c r="AK11" s="7">
        <f ca="1">IF(AK$2="",0,IF(AK$5=1,RepM!AK11,AJ181))</f>
        <v>0</v>
      </c>
      <c r="AL11" s="7">
        <f ca="1">IF(AL$2="",0,IF(AL$5=1,RepM!AL11,AK181))</f>
        <v>0</v>
      </c>
      <c r="AM11" s="7">
        <f ca="1">IF(AM$2="",0,IF(AM$5=1,RepM!AM11,AL181))</f>
        <v>0</v>
      </c>
      <c r="AN11" s="7">
        <f ca="1">IF(AN$2="",0,IF(AN$5=1,RepM!AN11,AM181))</f>
        <v>0</v>
      </c>
      <c r="AO11" s="7">
        <f ca="1">IF(AO$2="",0,IF(AO$5=1,RepM!AO11,AN181))</f>
        <v>0</v>
      </c>
      <c r="AP11" s="7">
        <f ca="1">IF(AP$2="",0,IF(AP$5=1,RepM!AP11,AO181))</f>
        <v>0</v>
      </c>
      <c r="AQ11" s="7">
        <f ca="1">IF(AQ$2="",0,IF(AQ$5=1,RepM!AQ11,AP181))</f>
        <v>0</v>
      </c>
      <c r="AR11" s="7">
        <f ca="1">IF(AR$2="",0,IF(AR$5=1,RepM!AR11,AQ181))</f>
        <v>0</v>
      </c>
      <c r="AS11" s="7">
        <f ca="1">IF(AS$2="",0,IF(AS$5=1,RepM!AS11,AR181))</f>
        <v>0</v>
      </c>
      <c r="AT11" s="7">
        <f ca="1">IF(AT$2="",0,IF(AT$5=1,RepM!AT11,AS181))</f>
        <v>0</v>
      </c>
      <c r="AU11" s="7">
        <f ca="1">IF(AU$2="",0,IF(AU$5=1,RepM!AU11,AT181))</f>
        <v>0</v>
      </c>
      <c r="AV11" s="7">
        <f ca="1">IF(AV$2="",0,IF(AV$5=1,RepM!AV11,AU181))</f>
        <v>0</v>
      </c>
      <c r="AW11" s="7">
        <f ca="1">IF(AW$2="",0,IF(AW$5=1,RepM!AW11,AV181))</f>
        <v>0</v>
      </c>
      <c r="AX11" s="7">
        <f ca="1">IF(AX$2="",0,IF(AX$5=1,RepM!AX11,AW181))</f>
        <v>0</v>
      </c>
    </row>
    <row r="12" spans="1:51" x14ac:dyDescent="0.3">
      <c r="A12" s="11">
        <f>ROW()</f>
        <v>12</v>
      </c>
      <c r="B12" s="99"/>
      <c r="F12" s="66" t="str">
        <f>$F$9</f>
        <v>АКТИВЫ</v>
      </c>
      <c r="G12" s="6" t="str">
        <f>$G$182</f>
        <v>Денежные средства</v>
      </c>
      <c r="S12" s="70"/>
      <c r="V12" s="120"/>
      <c r="W12" s="9">
        <f t="shared" ref="W12:W33" ca="1" si="4">Z12</f>
        <v>0</v>
      </c>
      <c r="Z12" s="7">
        <f ca="1">IF(Z$2="",0,IF(Z$5=1,RepM!Z12,Y182))</f>
        <v>0</v>
      </c>
      <c r="AA12" s="7">
        <f ca="1">IF(AA$2="",0,IF(AA$5=1,RepM!AA12,Z182))</f>
        <v>33895652.08415357</v>
      </c>
      <c r="AB12" s="7">
        <f ca="1">IF(AB$2="",0,IF(AB$5=1,RepM!AB12,AA182))</f>
        <v>0</v>
      </c>
      <c r="AC12" s="7">
        <f ca="1">IF(AC$2="",0,IF(AC$5=1,RepM!AC12,AB182))</f>
        <v>17571658.197035283</v>
      </c>
      <c r="AD12" s="7">
        <f ca="1">IF(AD$2="",0,IF(AD$5=1,RepM!AD12,AC182))</f>
        <v>0</v>
      </c>
      <c r="AE12" s="7">
        <f ca="1">IF(AE$2="",0,IF(AE$5=1,RepM!AE12,AD182))</f>
        <v>0</v>
      </c>
      <c r="AF12" s="7">
        <f ca="1">IF(AF$2="",0,IF(AF$5=1,RepM!AF12,AE182))</f>
        <v>0</v>
      </c>
      <c r="AG12" s="7">
        <f ca="1">IF(AG$2="",0,IF(AG$5=1,RepM!AG12,AF182))</f>
        <v>0</v>
      </c>
      <c r="AH12" s="7">
        <f ca="1">IF(AH$2="",0,IF(AH$5=1,RepM!AH12,AG182))</f>
        <v>0</v>
      </c>
      <c r="AI12" s="7">
        <f ca="1">IF(AI$2="",0,IF(AI$5=1,RepM!AI12,AH182))</f>
        <v>0</v>
      </c>
      <c r="AJ12" s="7">
        <f ca="1">IF(AJ$2="",0,IF(AJ$5=1,RepM!AJ12,AI182))</f>
        <v>0</v>
      </c>
      <c r="AK12" s="7">
        <f ca="1">IF(AK$2="",0,IF(AK$5=1,RepM!AK12,AJ182))</f>
        <v>0</v>
      </c>
      <c r="AL12" s="7">
        <f ca="1">IF(AL$2="",0,IF(AL$5=1,RepM!AL12,AK182))</f>
        <v>0</v>
      </c>
      <c r="AM12" s="7">
        <f ca="1">IF(AM$2="",0,IF(AM$5=1,RepM!AM12,AL182))</f>
        <v>0</v>
      </c>
      <c r="AN12" s="7">
        <f ca="1">IF(AN$2="",0,IF(AN$5=1,RepM!AN12,AM182))</f>
        <v>0</v>
      </c>
      <c r="AO12" s="7">
        <f ca="1">IF(AO$2="",0,IF(AO$5=1,RepM!AO12,AN182))</f>
        <v>0</v>
      </c>
      <c r="AP12" s="7">
        <f ca="1">IF(AP$2="",0,IF(AP$5=1,RepM!AP12,AO182))</f>
        <v>0</v>
      </c>
      <c r="AQ12" s="7">
        <f ca="1">IF(AQ$2="",0,IF(AQ$5=1,RepM!AQ12,AP182))</f>
        <v>0</v>
      </c>
      <c r="AR12" s="7">
        <f ca="1">IF(AR$2="",0,IF(AR$5=1,RepM!AR12,AQ182))</f>
        <v>0</v>
      </c>
      <c r="AS12" s="7">
        <f ca="1">IF(AS$2="",0,IF(AS$5=1,RepM!AS12,AR182))</f>
        <v>0</v>
      </c>
      <c r="AT12" s="7">
        <f ca="1">IF(AT$2="",0,IF(AT$5=1,RepM!AT12,AS182))</f>
        <v>0</v>
      </c>
      <c r="AU12" s="7">
        <f ca="1">IF(AU$2="",0,IF(AU$5=1,RepM!AU12,AT182))</f>
        <v>0</v>
      </c>
      <c r="AV12" s="7">
        <f ca="1">IF(AV$2="",0,IF(AV$5=1,RepM!AV12,AU182))</f>
        <v>0</v>
      </c>
      <c r="AW12" s="7">
        <f ca="1">IF(AW$2="",0,IF(AW$5=1,RepM!AW12,AV182))</f>
        <v>0</v>
      </c>
      <c r="AX12" s="7">
        <f ca="1">IF(AX$2="",0,IF(AX$5=1,RepM!AX12,AW182))</f>
        <v>0</v>
      </c>
    </row>
    <row r="13" spans="1:51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S13" s="178"/>
      <c r="W13" s="10">
        <f t="shared" ca="1" si="4"/>
        <v>0</v>
      </c>
      <c r="Z13" s="7">
        <f ca="1">IF(Z$2="",0,IF(Z$5=1,RepM!Z13,Y183))</f>
        <v>0</v>
      </c>
      <c r="AA13" s="7">
        <f ca="1">IF(AA$2="",0,IF(AA$5=1,RepM!AA13,Z183))</f>
        <v>455760.75000000006</v>
      </c>
      <c r="AB13" s="7">
        <f ca="1">IF(AB$2="",0,IF(AB$5=1,RepM!AB13,AA183))</f>
        <v>4826977.5</v>
      </c>
      <c r="AC13" s="7">
        <f ca="1">IF(AC$2="",0,IF(AC$5=1,RepM!AC13,AB183))</f>
        <v>7310591.25</v>
      </c>
      <c r="AD13" s="7">
        <f ca="1">IF(AD$2="",0,IF(AD$5=1,RepM!AD13,AC183))</f>
        <v>0</v>
      </c>
      <c r="AE13" s="7">
        <f ca="1">IF(AE$2="",0,IF(AE$5=1,RepM!AE13,AD183))</f>
        <v>0</v>
      </c>
      <c r="AF13" s="7">
        <f ca="1">IF(AF$2="",0,IF(AF$5=1,RepM!AF13,AE183))</f>
        <v>0</v>
      </c>
      <c r="AG13" s="7">
        <f ca="1">IF(AG$2="",0,IF(AG$5=1,RepM!AG13,AF183))</f>
        <v>0</v>
      </c>
      <c r="AH13" s="7">
        <f ca="1">IF(AH$2="",0,IF(AH$5=1,RepM!AH13,AG183))</f>
        <v>0</v>
      </c>
      <c r="AI13" s="7">
        <f ca="1">IF(AI$2="",0,IF(AI$5=1,RepM!AI13,AH183))</f>
        <v>0</v>
      </c>
      <c r="AJ13" s="7">
        <f ca="1">IF(AJ$2="",0,IF(AJ$5=1,RepM!AJ13,AI183))</f>
        <v>0</v>
      </c>
      <c r="AK13" s="7">
        <f ca="1">IF(AK$2="",0,IF(AK$5=1,RepM!AK13,AJ183))</f>
        <v>0</v>
      </c>
      <c r="AL13" s="7">
        <f ca="1">IF(AL$2="",0,IF(AL$5=1,RepM!AL13,AK183))</f>
        <v>0</v>
      </c>
      <c r="AM13" s="7">
        <f ca="1">IF(AM$2="",0,IF(AM$5=1,RepM!AM13,AL183))</f>
        <v>0</v>
      </c>
      <c r="AN13" s="7">
        <f ca="1">IF(AN$2="",0,IF(AN$5=1,RepM!AN13,AM183))</f>
        <v>0</v>
      </c>
      <c r="AO13" s="7">
        <f ca="1">IF(AO$2="",0,IF(AO$5=1,RepM!AO13,AN183))</f>
        <v>0</v>
      </c>
      <c r="AP13" s="7">
        <f ca="1">IF(AP$2="",0,IF(AP$5=1,RepM!AP13,AO183))</f>
        <v>0</v>
      </c>
      <c r="AQ13" s="7">
        <f ca="1">IF(AQ$2="",0,IF(AQ$5=1,RepM!AQ13,AP183))</f>
        <v>0</v>
      </c>
      <c r="AR13" s="7">
        <f ca="1">IF(AR$2="",0,IF(AR$5=1,RepM!AR13,AQ183))</f>
        <v>0</v>
      </c>
      <c r="AS13" s="7">
        <f ca="1">IF(AS$2="",0,IF(AS$5=1,RepM!AS13,AR183))</f>
        <v>0</v>
      </c>
      <c r="AT13" s="7">
        <f ca="1">IF(AT$2="",0,IF(AT$5=1,RepM!AT13,AS183))</f>
        <v>0</v>
      </c>
      <c r="AU13" s="7">
        <f ca="1">IF(AU$2="",0,IF(AU$5=1,RepM!AU13,AT183))</f>
        <v>0</v>
      </c>
      <c r="AV13" s="7">
        <f ca="1">IF(AV$2="",0,IF(AV$5=1,RepM!AV13,AU183))</f>
        <v>0</v>
      </c>
      <c r="AW13" s="7">
        <f ca="1">IF(AW$2="",0,IF(AW$5=1,RepM!AW13,AV183))</f>
        <v>0</v>
      </c>
      <c r="AX13" s="7">
        <f ca="1">IF(AX$2="",0,IF(AX$5=1,RepM!AX13,AW183))</f>
        <v>0</v>
      </c>
    </row>
    <row r="14" spans="1:51" x14ac:dyDescent="0.3">
      <c r="A14" s="11">
        <f>ROW()</f>
        <v>14</v>
      </c>
      <c r="B14" s="99"/>
      <c r="F14" s="66" t="str">
        <f>$F$179</f>
        <v>АКТИВЫ</v>
      </c>
      <c r="G14" s="6" t="str">
        <f>$G$184</f>
        <v>Производство</v>
      </c>
      <c r="S14" s="178"/>
      <c r="W14" s="10">
        <f t="shared" ca="1" si="4"/>
        <v>0</v>
      </c>
      <c r="Z14" s="7">
        <f ca="1">IF(Z$2="",0,IF(Z$5=1,RepM!Z14,Y184))</f>
        <v>0</v>
      </c>
      <c r="AA14" s="7">
        <f ca="1">IF(AA$2="",0,IF(AA$5=1,RepM!AA14,Z184))</f>
        <v>1113727.3666666667</v>
      </c>
      <c r="AB14" s="7">
        <f ca="1">IF(AB$2="",0,IF(AB$5=1,RepM!AB14,AA184))</f>
        <v>23288704.93333333</v>
      </c>
      <c r="AC14" s="7">
        <f ca="1">IF(AC$2="",0,IF(AC$5=1,RepM!AC14,AB184))</f>
        <v>41386444.391666666</v>
      </c>
      <c r="AD14" s="7">
        <f ca="1">IF(AD$2="",0,IF(AD$5=1,RepM!AD14,AC184))</f>
        <v>0</v>
      </c>
      <c r="AE14" s="7">
        <f ca="1">IF(AE$2="",0,IF(AE$5=1,RepM!AE14,AD184))</f>
        <v>0</v>
      </c>
      <c r="AF14" s="7">
        <f ca="1">IF(AF$2="",0,IF(AF$5=1,RepM!AF14,AE184))</f>
        <v>0</v>
      </c>
      <c r="AG14" s="7">
        <f ca="1">IF(AG$2="",0,IF(AG$5=1,RepM!AG14,AF184))</f>
        <v>0</v>
      </c>
      <c r="AH14" s="7">
        <f ca="1">IF(AH$2="",0,IF(AH$5=1,RepM!AH14,AG184))</f>
        <v>0</v>
      </c>
      <c r="AI14" s="7">
        <f ca="1">IF(AI$2="",0,IF(AI$5=1,RepM!AI14,AH184))</f>
        <v>0</v>
      </c>
      <c r="AJ14" s="7">
        <f ca="1">IF(AJ$2="",0,IF(AJ$5=1,RepM!AJ14,AI184))</f>
        <v>0</v>
      </c>
      <c r="AK14" s="7">
        <f ca="1">IF(AK$2="",0,IF(AK$5=1,RepM!AK14,AJ184))</f>
        <v>0</v>
      </c>
      <c r="AL14" s="7">
        <f ca="1">IF(AL$2="",0,IF(AL$5=1,RepM!AL14,AK184))</f>
        <v>0</v>
      </c>
      <c r="AM14" s="7">
        <f ca="1">IF(AM$2="",0,IF(AM$5=1,RepM!AM14,AL184))</f>
        <v>0</v>
      </c>
      <c r="AN14" s="7">
        <f ca="1">IF(AN$2="",0,IF(AN$5=1,RepM!AN14,AM184))</f>
        <v>0</v>
      </c>
      <c r="AO14" s="7">
        <f ca="1">IF(AO$2="",0,IF(AO$5=1,RepM!AO14,AN184))</f>
        <v>0</v>
      </c>
      <c r="AP14" s="7">
        <f ca="1">IF(AP$2="",0,IF(AP$5=1,RepM!AP14,AO184))</f>
        <v>0</v>
      </c>
      <c r="AQ14" s="7">
        <f ca="1">IF(AQ$2="",0,IF(AQ$5=1,RepM!AQ14,AP184))</f>
        <v>0</v>
      </c>
      <c r="AR14" s="7">
        <f ca="1">IF(AR$2="",0,IF(AR$5=1,RepM!AR14,AQ184))</f>
        <v>0</v>
      </c>
      <c r="AS14" s="7">
        <f ca="1">IF(AS$2="",0,IF(AS$5=1,RepM!AS14,AR184))</f>
        <v>0</v>
      </c>
      <c r="AT14" s="7">
        <f ca="1">IF(AT$2="",0,IF(AT$5=1,RepM!AT14,AS184))</f>
        <v>0</v>
      </c>
      <c r="AU14" s="7">
        <f ca="1">IF(AU$2="",0,IF(AU$5=1,RepM!AU14,AT184))</f>
        <v>0</v>
      </c>
      <c r="AV14" s="7">
        <f ca="1">IF(AV$2="",0,IF(AV$5=1,RepM!AV14,AU184))</f>
        <v>0</v>
      </c>
      <c r="AW14" s="7">
        <f ca="1">IF(AW$2="",0,IF(AW$5=1,RepM!AW14,AV184))</f>
        <v>0</v>
      </c>
      <c r="AX14" s="7">
        <f ca="1">IF(AX$2="",0,IF(AX$5=1,RepM!AX14,AW184))</f>
        <v>0</v>
      </c>
    </row>
    <row r="15" spans="1:51" x14ac:dyDescent="0.3">
      <c r="A15" s="11">
        <f>ROW()</f>
        <v>15</v>
      </c>
      <c r="B15" s="99"/>
      <c r="F15" s="66" t="str">
        <f>$F$179</f>
        <v>АКТИВЫ</v>
      </c>
      <c r="G15" s="6" t="str">
        <f>$G$185</f>
        <v>Склад ГП</v>
      </c>
      <c r="S15" s="178"/>
      <c r="W15" s="10">
        <f t="shared" ca="1" si="4"/>
        <v>0</v>
      </c>
      <c r="Z15" s="7">
        <f ca="1">IF(Z$2="",0,IF(Z$5=1,RepM!Z18,Y185))</f>
        <v>0</v>
      </c>
      <c r="AA15" s="7">
        <f ca="1">IF(AA$2="",0,IF(AA$5=1,RepM!AA18,Z185))</f>
        <v>257492.84166666667</v>
      </c>
      <c r="AB15" s="7">
        <f ca="1">IF(AB$2="",0,IF(AB$5=1,RepM!AB18,AA185))</f>
        <v>9825324.8166666664</v>
      </c>
      <c r="AC15" s="7">
        <f ca="1">IF(AC$2="",0,IF(AC$5=1,RepM!AC18,AB185))</f>
        <v>22898346.791666672</v>
      </c>
      <c r="AD15" s="7">
        <f ca="1">IF(AD$2="",0,IF(AD$5=1,RepM!AD18,AC185))</f>
        <v>0</v>
      </c>
      <c r="AE15" s="7">
        <f ca="1">IF(AE$2="",0,IF(AE$5=1,RepM!AE18,AD185))</f>
        <v>0</v>
      </c>
      <c r="AF15" s="7">
        <f ca="1">IF(AF$2="",0,IF(AF$5=1,RepM!AF18,AE185))</f>
        <v>0</v>
      </c>
      <c r="AG15" s="7">
        <f ca="1">IF(AG$2="",0,IF(AG$5=1,RepM!AG18,AF185))</f>
        <v>0</v>
      </c>
      <c r="AH15" s="7">
        <f ca="1">IF(AH$2="",0,IF(AH$5=1,RepM!AH18,AG185))</f>
        <v>0</v>
      </c>
      <c r="AI15" s="7">
        <f ca="1">IF(AI$2="",0,IF(AI$5=1,RepM!AI18,AH185))</f>
        <v>0</v>
      </c>
      <c r="AJ15" s="7">
        <f ca="1">IF(AJ$2="",0,IF(AJ$5=1,RepM!AJ18,AI185))</f>
        <v>0</v>
      </c>
      <c r="AK15" s="7">
        <f ca="1">IF(AK$2="",0,IF(AK$5=1,RepM!AK18,AJ185))</f>
        <v>0</v>
      </c>
      <c r="AL15" s="7">
        <f ca="1">IF(AL$2="",0,IF(AL$5=1,RepM!AL18,AK185))</f>
        <v>0</v>
      </c>
      <c r="AM15" s="7">
        <f ca="1">IF(AM$2="",0,IF(AM$5=1,RepM!AM18,AL185))</f>
        <v>0</v>
      </c>
      <c r="AN15" s="7">
        <f ca="1">IF(AN$2="",0,IF(AN$5=1,RepM!AN18,AM185))</f>
        <v>0</v>
      </c>
      <c r="AO15" s="7">
        <f ca="1">IF(AO$2="",0,IF(AO$5=1,RepM!AO18,AN185))</f>
        <v>0</v>
      </c>
      <c r="AP15" s="7">
        <f ca="1">IF(AP$2="",0,IF(AP$5=1,RepM!AP18,AO185))</f>
        <v>0</v>
      </c>
      <c r="AQ15" s="7">
        <f ca="1">IF(AQ$2="",0,IF(AQ$5=1,RepM!AQ18,AP185))</f>
        <v>0</v>
      </c>
      <c r="AR15" s="7">
        <f ca="1">IF(AR$2="",0,IF(AR$5=1,RepM!AR18,AQ185))</f>
        <v>0</v>
      </c>
      <c r="AS15" s="7">
        <f ca="1">IF(AS$2="",0,IF(AS$5=1,RepM!AS18,AR185))</f>
        <v>0</v>
      </c>
      <c r="AT15" s="7">
        <f ca="1">IF(AT$2="",0,IF(AT$5=1,RepM!AT18,AS185))</f>
        <v>0</v>
      </c>
      <c r="AU15" s="7">
        <f ca="1">IF(AU$2="",0,IF(AU$5=1,RepM!AU18,AT185))</f>
        <v>0</v>
      </c>
      <c r="AV15" s="7">
        <f ca="1">IF(AV$2="",0,IF(AV$5=1,RepM!AV18,AU185))</f>
        <v>0</v>
      </c>
      <c r="AW15" s="7">
        <f ca="1">IF(AW$2="",0,IF(AW$5=1,RepM!AW18,AV185))</f>
        <v>0</v>
      </c>
      <c r="AX15" s="7">
        <f ca="1">IF(AX$2="",0,IF(AX$5=1,RepM!AX18,AW185))</f>
        <v>0</v>
      </c>
    </row>
    <row r="16" spans="1:51" x14ac:dyDescent="0.3">
      <c r="A16" s="11">
        <f>ROW()</f>
        <v>16</v>
      </c>
      <c r="F16" s="66" t="str">
        <f>$F$179</f>
        <v>АКТИВЫ</v>
      </c>
      <c r="G16" s="6" t="str">
        <f>G186</f>
        <v>Деб.задолженность Учр. по опл УК</v>
      </c>
      <c r="S16" s="70"/>
      <c r="T16" s="27"/>
      <c r="U16" s="27"/>
      <c r="V16" s="85"/>
      <c r="W16" s="29">
        <f t="shared" ca="1" si="4"/>
        <v>0</v>
      </c>
      <c r="X16" s="27"/>
      <c r="Y16" s="27"/>
      <c r="Z16" s="30">
        <f ca="1">IF(Z$2="",0,IF(Z$5=1,RepM!Z19,Y186))</f>
        <v>0</v>
      </c>
      <c r="AA16" s="30">
        <f ca="1">IF(AA$2="",0,IF(AA$5=1,RepM!AA19,Z186))</f>
        <v>0</v>
      </c>
      <c r="AB16" s="30">
        <f ca="1">IF(AB$2="",0,IF(AB$5=1,RepM!AB19,AA186))</f>
        <v>0</v>
      </c>
      <c r="AC16" s="30">
        <f ca="1">IF(AC$2="",0,IF(AC$5=1,RepM!AC19,AB186))</f>
        <v>0</v>
      </c>
      <c r="AD16" s="30">
        <f ca="1">IF(AD$2="",0,IF(AD$5=1,RepM!AD19,AC186))</f>
        <v>0</v>
      </c>
      <c r="AE16" s="30">
        <f ca="1">IF(AE$2="",0,IF(AE$5=1,RepM!AE19,AD186))</f>
        <v>0</v>
      </c>
      <c r="AF16" s="30">
        <f ca="1">IF(AF$2="",0,IF(AF$5=1,RepM!AF19,AE186))</f>
        <v>0</v>
      </c>
      <c r="AG16" s="30">
        <f ca="1">IF(AG$2="",0,IF(AG$5=1,RepM!AG19,AF186))</f>
        <v>0</v>
      </c>
      <c r="AH16" s="30">
        <f ca="1">IF(AH$2="",0,IF(AH$5=1,RepM!AH19,AG186))</f>
        <v>0</v>
      </c>
      <c r="AI16" s="30">
        <f ca="1">IF(AI$2="",0,IF(AI$5=1,RepM!AI19,AH186))</f>
        <v>0</v>
      </c>
      <c r="AJ16" s="30">
        <f ca="1">IF(AJ$2="",0,IF(AJ$5=1,RepM!AJ19,AI186))</f>
        <v>0</v>
      </c>
      <c r="AK16" s="30">
        <f ca="1">IF(AK$2="",0,IF(AK$5=1,RepM!AK19,AJ186))</f>
        <v>0</v>
      </c>
      <c r="AL16" s="30">
        <f ca="1">IF(AL$2="",0,IF(AL$5=1,RepM!AL19,AK186))</f>
        <v>0</v>
      </c>
      <c r="AM16" s="30">
        <f ca="1">IF(AM$2="",0,IF(AM$5=1,RepM!AM19,AL186))</f>
        <v>0</v>
      </c>
      <c r="AN16" s="30">
        <f ca="1">IF(AN$2="",0,IF(AN$5=1,RepM!AN19,AM186))</f>
        <v>0</v>
      </c>
      <c r="AO16" s="30">
        <f ca="1">IF(AO$2="",0,IF(AO$5=1,RepM!AO19,AN186))</f>
        <v>0</v>
      </c>
      <c r="AP16" s="30">
        <f ca="1">IF(AP$2="",0,IF(AP$5=1,RepM!AP19,AO186))</f>
        <v>0</v>
      </c>
      <c r="AQ16" s="30">
        <f ca="1">IF(AQ$2="",0,IF(AQ$5=1,RepM!AQ19,AP186))</f>
        <v>0</v>
      </c>
      <c r="AR16" s="30">
        <f ca="1">IF(AR$2="",0,IF(AR$5=1,RepM!AR19,AQ186))</f>
        <v>0</v>
      </c>
      <c r="AS16" s="30">
        <f ca="1">IF(AS$2="",0,IF(AS$5=1,RepM!AS19,AR186))</f>
        <v>0</v>
      </c>
      <c r="AT16" s="30">
        <f ca="1">IF(AT$2="",0,IF(AT$5=1,RepM!AT19,AS186))</f>
        <v>0</v>
      </c>
      <c r="AU16" s="30">
        <f ca="1">IF(AU$2="",0,IF(AU$5=1,RepM!AU19,AT186))</f>
        <v>0</v>
      </c>
      <c r="AV16" s="30">
        <f ca="1">IF(AV$2="",0,IF(AV$5=1,RepM!AV19,AU186))</f>
        <v>0</v>
      </c>
      <c r="AW16" s="30">
        <f ca="1">IF(AW$2="",0,IF(AW$5=1,RepM!AW19,AV186))</f>
        <v>0</v>
      </c>
      <c r="AX16" s="30">
        <f ca="1">IF(AX$2="",0,IF(AX$5=1,RepM!AX19,AW186))</f>
        <v>0</v>
      </c>
    </row>
    <row r="17" spans="1:51" x14ac:dyDescent="0.3">
      <c r="A17" s="11">
        <f>ROW()</f>
        <v>17</v>
      </c>
      <c r="F17" s="66" t="str">
        <f>$F$179</f>
        <v>АКТИВЫ</v>
      </c>
      <c r="G17" s="6" t="str">
        <f>G187</f>
        <v>Дебиторская задолженность</v>
      </c>
      <c r="S17" s="70"/>
      <c r="T17" s="27"/>
      <c r="U17" s="27"/>
      <c r="V17" s="85"/>
      <c r="W17" s="29">
        <f t="shared" ca="1" si="4"/>
        <v>0</v>
      </c>
      <c r="X17" s="27"/>
      <c r="Y17" s="27"/>
      <c r="Z17" s="30">
        <f ca="1">IF(Z$2="",0,IF(Z$5=1,RepM!Z20,Y187))</f>
        <v>0</v>
      </c>
      <c r="AA17" s="30">
        <f ca="1">IF(AA$2="",0,IF(AA$5=1,RepM!AA20,Z187))</f>
        <v>322737.42500000005</v>
      </c>
      <c r="AB17" s="30">
        <f ca="1">IF(AB$2="",0,IF(AB$5=1,RepM!AB20,AA187))</f>
        <v>15119467.604099996</v>
      </c>
      <c r="AC17" s="30">
        <f ca="1">IF(AC$2="",0,IF(AC$5=1,RepM!AC20,AB187))</f>
        <v>38283011.105250008</v>
      </c>
      <c r="AD17" s="30">
        <f ca="1">IF(AD$2="",0,IF(AD$5=1,RepM!AD20,AC187))</f>
        <v>0</v>
      </c>
      <c r="AE17" s="30">
        <f ca="1">IF(AE$2="",0,IF(AE$5=1,RepM!AE20,AD187))</f>
        <v>0</v>
      </c>
      <c r="AF17" s="30">
        <f ca="1">IF(AF$2="",0,IF(AF$5=1,RepM!AF20,AE187))</f>
        <v>0</v>
      </c>
      <c r="AG17" s="30">
        <f ca="1">IF(AG$2="",0,IF(AG$5=1,RepM!AG20,AF187))</f>
        <v>0</v>
      </c>
      <c r="AH17" s="30">
        <f ca="1">IF(AH$2="",0,IF(AH$5=1,RepM!AH20,AG187))</f>
        <v>0</v>
      </c>
      <c r="AI17" s="30">
        <f ca="1">IF(AI$2="",0,IF(AI$5=1,RepM!AI20,AH187))</f>
        <v>0</v>
      </c>
      <c r="AJ17" s="30">
        <f ca="1">IF(AJ$2="",0,IF(AJ$5=1,RepM!AJ20,AI187))</f>
        <v>0</v>
      </c>
      <c r="AK17" s="30">
        <f ca="1">IF(AK$2="",0,IF(AK$5=1,RepM!AK20,AJ187))</f>
        <v>0</v>
      </c>
      <c r="AL17" s="30">
        <f ca="1">IF(AL$2="",0,IF(AL$5=1,RepM!AL20,AK187))</f>
        <v>0</v>
      </c>
      <c r="AM17" s="30">
        <f ca="1">IF(AM$2="",0,IF(AM$5=1,RepM!AM20,AL187))</f>
        <v>0</v>
      </c>
      <c r="AN17" s="30">
        <f ca="1">IF(AN$2="",0,IF(AN$5=1,RepM!AN20,AM187))</f>
        <v>0</v>
      </c>
      <c r="AO17" s="30">
        <f ca="1">IF(AO$2="",0,IF(AO$5=1,RepM!AO20,AN187))</f>
        <v>0</v>
      </c>
      <c r="AP17" s="30">
        <f ca="1">IF(AP$2="",0,IF(AP$5=1,RepM!AP20,AO187))</f>
        <v>0</v>
      </c>
      <c r="AQ17" s="30">
        <f ca="1">IF(AQ$2="",0,IF(AQ$5=1,RepM!AQ20,AP187))</f>
        <v>0</v>
      </c>
      <c r="AR17" s="30">
        <f ca="1">IF(AR$2="",0,IF(AR$5=1,RepM!AR20,AQ187))</f>
        <v>0</v>
      </c>
      <c r="AS17" s="30">
        <f ca="1">IF(AS$2="",0,IF(AS$5=1,RepM!AS20,AR187))</f>
        <v>0</v>
      </c>
      <c r="AT17" s="30">
        <f ca="1">IF(AT$2="",0,IF(AT$5=1,RepM!AT20,AS187))</f>
        <v>0</v>
      </c>
      <c r="AU17" s="30">
        <f ca="1">IF(AU$2="",0,IF(AU$5=1,RepM!AU20,AT187))</f>
        <v>0</v>
      </c>
      <c r="AV17" s="30">
        <f ca="1">IF(AV$2="",0,IF(AV$5=1,RepM!AV20,AU187))</f>
        <v>0</v>
      </c>
      <c r="AW17" s="30">
        <f ca="1">IF(AW$2="",0,IF(AW$5=1,RepM!AW20,AV187))</f>
        <v>0</v>
      </c>
      <c r="AX17" s="30">
        <f ca="1">IF(AX$2="",0,IF(AX$5=1,RepM!AX20,AW187))</f>
        <v>0</v>
      </c>
    </row>
    <row r="18" spans="1:51" x14ac:dyDescent="0.3">
      <c r="A18" s="11">
        <f>ROW()</f>
        <v>18</v>
      </c>
      <c r="F18" s="66" t="str">
        <f>$F$179</f>
        <v>АКТИВЫ</v>
      </c>
      <c r="G18" s="6" t="str">
        <f>G188</f>
        <v>Задолженность бюджета по возмещению НДС по капзатратам</v>
      </c>
      <c r="S18" s="70"/>
      <c r="T18" s="27"/>
      <c r="U18" s="27"/>
      <c r="V18" s="85"/>
      <c r="W18" s="29">
        <f t="shared" ca="1" si="4"/>
        <v>0</v>
      </c>
      <c r="X18" s="27"/>
      <c r="Y18" s="27"/>
      <c r="Z18" s="30">
        <f ca="1">IF(Z$2="",0,IF(Z$5=1,RepM!Z21,Y188))</f>
        <v>0</v>
      </c>
      <c r="AA18" s="30">
        <f ca="1">IF(AA$2="",0,IF(AA$5=1,RepM!AA21,Z188))</f>
        <v>0</v>
      </c>
      <c r="AB18" s="30">
        <f ca="1">IF(AB$2="",0,IF(AB$5=1,RepM!AB21,AA188))</f>
        <v>5000000</v>
      </c>
      <c r="AC18" s="30">
        <f ca="1">IF(AC$2="",0,IF(AC$5=1,RepM!AC21,AB188))</f>
        <v>0</v>
      </c>
      <c r="AD18" s="30">
        <f ca="1">IF(AD$2="",0,IF(AD$5=1,RepM!AD21,AC188))</f>
        <v>0</v>
      </c>
      <c r="AE18" s="30">
        <f ca="1">IF(AE$2="",0,IF(AE$5=1,RepM!AE21,AD188))</f>
        <v>0</v>
      </c>
      <c r="AF18" s="30">
        <f ca="1">IF(AF$2="",0,IF(AF$5=1,RepM!AF21,AE188))</f>
        <v>0</v>
      </c>
      <c r="AG18" s="30">
        <f ca="1">IF(AG$2="",0,IF(AG$5=1,RepM!AG21,AF188))</f>
        <v>0</v>
      </c>
      <c r="AH18" s="30">
        <f ca="1">IF(AH$2="",0,IF(AH$5=1,RepM!AH21,AG188))</f>
        <v>0</v>
      </c>
      <c r="AI18" s="30">
        <f ca="1">IF(AI$2="",0,IF(AI$5=1,RepM!AI21,AH188))</f>
        <v>0</v>
      </c>
      <c r="AJ18" s="30">
        <f ca="1">IF(AJ$2="",0,IF(AJ$5=1,RepM!AJ21,AI188))</f>
        <v>0</v>
      </c>
      <c r="AK18" s="30">
        <f ca="1">IF(AK$2="",0,IF(AK$5=1,RepM!AK21,AJ188))</f>
        <v>0</v>
      </c>
      <c r="AL18" s="30">
        <f ca="1">IF(AL$2="",0,IF(AL$5=1,RepM!AL21,AK188))</f>
        <v>0</v>
      </c>
      <c r="AM18" s="30">
        <f ca="1">IF(AM$2="",0,IF(AM$5=1,RepM!AM21,AL188))</f>
        <v>0</v>
      </c>
      <c r="AN18" s="30">
        <f ca="1">IF(AN$2="",0,IF(AN$5=1,RepM!AN21,AM188))</f>
        <v>0</v>
      </c>
      <c r="AO18" s="30">
        <f ca="1">IF(AO$2="",0,IF(AO$5=1,RepM!AO21,AN188))</f>
        <v>0</v>
      </c>
      <c r="AP18" s="30">
        <f ca="1">IF(AP$2="",0,IF(AP$5=1,RepM!AP21,AO188))</f>
        <v>0</v>
      </c>
      <c r="AQ18" s="30">
        <f ca="1">IF(AQ$2="",0,IF(AQ$5=1,RepM!AQ21,AP188))</f>
        <v>0</v>
      </c>
      <c r="AR18" s="30">
        <f ca="1">IF(AR$2="",0,IF(AR$5=1,RepM!AR21,AQ188))</f>
        <v>0</v>
      </c>
      <c r="AS18" s="30">
        <f ca="1">IF(AS$2="",0,IF(AS$5=1,RepM!AS21,AR188))</f>
        <v>0</v>
      </c>
      <c r="AT18" s="30">
        <f ca="1">IF(AT$2="",0,IF(AT$5=1,RepM!AT21,AS188))</f>
        <v>0</v>
      </c>
      <c r="AU18" s="30">
        <f ca="1">IF(AU$2="",0,IF(AU$5=1,RepM!AU21,AT188))</f>
        <v>0</v>
      </c>
      <c r="AV18" s="30">
        <f ca="1">IF(AV$2="",0,IF(AV$5=1,RepM!AV21,AU188))</f>
        <v>0</v>
      </c>
      <c r="AW18" s="30">
        <f ca="1">IF(AW$2="",0,IF(AW$5=1,RepM!AW21,AV188))</f>
        <v>0</v>
      </c>
      <c r="AX18" s="30">
        <f ca="1">IF(AX$2="",0,IF(AX$5=1,RepM!AX21,AW188))</f>
        <v>0</v>
      </c>
    </row>
    <row r="19" spans="1:51" ht="7.05" customHeight="1" x14ac:dyDescent="0.3">
      <c r="A19" s="11">
        <f>ROW()</f>
        <v>19</v>
      </c>
      <c r="F19" s="66" t="str">
        <f>$F$9</f>
        <v>АКТИВЫ</v>
      </c>
      <c r="S19" s="178"/>
    </row>
    <row r="20" spans="1:51" s="13" customFormat="1" x14ac:dyDescent="0.3">
      <c r="A20" s="12">
        <f>ROW()</f>
        <v>20</v>
      </c>
      <c r="C20" s="142"/>
      <c r="E20" s="92"/>
      <c r="F20" s="166" t="s">
        <v>80</v>
      </c>
      <c r="G20" s="166"/>
      <c r="H20" s="166"/>
      <c r="I20" s="166"/>
      <c r="J20" s="166"/>
      <c r="K20" s="166"/>
      <c r="L20" s="166"/>
      <c r="M20" s="183"/>
      <c r="N20" s="166"/>
      <c r="O20" s="166"/>
      <c r="P20" s="167"/>
      <c r="Q20" s="166"/>
      <c r="R20" s="168"/>
      <c r="S20" s="186"/>
      <c r="T20" s="166"/>
      <c r="U20" s="166"/>
      <c r="V20" s="169"/>
      <c r="W20" s="167">
        <f t="shared" ca="1" si="4"/>
        <v>0</v>
      </c>
      <c r="X20" s="166"/>
      <c r="Y20" s="166"/>
      <c r="Z20" s="167">
        <f ca="1">SUM(Z21:Z35)</f>
        <v>0</v>
      </c>
      <c r="AA20" s="167">
        <f t="shared" ref="AA20:AX20" ca="1" si="5">SUM(AA21:AA35)</f>
        <v>58366799.038915485</v>
      </c>
      <c r="AB20" s="167">
        <f t="shared" ca="1" si="5"/>
        <v>101810474.85410002</v>
      </c>
      <c r="AC20" s="167">
        <f t="shared" ca="1" si="5"/>
        <v>164057194.59276155</v>
      </c>
      <c r="AD20" s="167">
        <f t="shared" ca="1" si="5"/>
        <v>0</v>
      </c>
      <c r="AE20" s="167">
        <f t="shared" ca="1" si="5"/>
        <v>0</v>
      </c>
      <c r="AF20" s="167">
        <f t="shared" ca="1" si="5"/>
        <v>0</v>
      </c>
      <c r="AG20" s="167">
        <f t="shared" ca="1" si="5"/>
        <v>0</v>
      </c>
      <c r="AH20" s="167">
        <f t="shared" ca="1" si="5"/>
        <v>0</v>
      </c>
      <c r="AI20" s="167">
        <f t="shared" ca="1" si="5"/>
        <v>0</v>
      </c>
      <c r="AJ20" s="167">
        <f t="shared" ca="1" si="5"/>
        <v>0</v>
      </c>
      <c r="AK20" s="167">
        <f t="shared" ca="1" si="5"/>
        <v>0</v>
      </c>
      <c r="AL20" s="167">
        <f t="shared" ca="1" si="5"/>
        <v>0</v>
      </c>
      <c r="AM20" s="167">
        <f t="shared" ca="1" si="5"/>
        <v>0</v>
      </c>
      <c r="AN20" s="167">
        <f t="shared" ca="1" si="5"/>
        <v>0</v>
      </c>
      <c r="AO20" s="167">
        <f t="shared" ca="1" si="5"/>
        <v>0</v>
      </c>
      <c r="AP20" s="167">
        <f t="shared" ca="1" si="5"/>
        <v>0</v>
      </c>
      <c r="AQ20" s="167">
        <f t="shared" ca="1" si="5"/>
        <v>0</v>
      </c>
      <c r="AR20" s="167">
        <f t="shared" ca="1" si="5"/>
        <v>0</v>
      </c>
      <c r="AS20" s="167">
        <f t="shared" ca="1" si="5"/>
        <v>0</v>
      </c>
      <c r="AT20" s="167">
        <f t="shared" ca="1" si="5"/>
        <v>0</v>
      </c>
      <c r="AU20" s="167">
        <f t="shared" ca="1" si="5"/>
        <v>0</v>
      </c>
      <c r="AV20" s="167">
        <f t="shared" ca="1" si="5"/>
        <v>0</v>
      </c>
      <c r="AW20" s="167">
        <f t="shared" ca="1" si="5"/>
        <v>0</v>
      </c>
      <c r="AX20" s="167">
        <f t="shared" ca="1" si="5"/>
        <v>0</v>
      </c>
      <c r="AY20" s="166"/>
    </row>
    <row r="21" spans="1:51" ht="7.05" customHeight="1" x14ac:dyDescent="0.3">
      <c r="A21" s="11">
        <f>ROW()</f>
        <v>21</v>
      </c>
      <c r="F21" s="171"/>
      <c r="G21" s="171"/>
      <c r="H21" s="171"/>
      <c r="I21" s="171"/>
      <c r="J21" s="171"/>
      <c r="K21" s="171"/>
      <c r="L21" s="171"/>
      <c r="M21" s="172"/>
      <c r="N21" s="171"/>
      <c r="O21" s="171"/>
      <c r="P21" s="173"/>
      <c r="Q21" s="171"/>
      <c r="R21" s="174"/>
      <c r="S21" s="187"/>
      <c r="T21" s="171"/>
      <c r="U21" s="171"/>
      <c r="V21" s="175"/>
      <c r="W21" s="176"/>
      <c r="X21" s="171"/>
      <c r="Y21" s="171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1"/>
    </row>
    <row r="22" spans="1:51" x14ac:dyDescent="0.3">
      <c r="A22" s="11">
        <f>ROW()</f>
        <v>22</v>
      </c>
      <c r="F22" s="66" t="str">
        <f>$F$179</f>
        <v>АКТИВЫ</v>
      </c>
      <c r="G22" s="6" t="str">
        <f>G192</f>
        <v>Собственный капитал (СК)</v>
      </c>
      <c r="S22" s="178"/>
      <c r="W22" s="10">
        <f t="shared" ca="1" si="4"/>
        <v>0</v>
      </c>
      <c r="Z22" s="7">
        <f ca="1">IF(Z$2="",0,IF(Z$5=1,RepM!Z25,Y192))</f>
        <v>0</v>
      </c>
      <c r="AA22" s="7">
        <f ca="1">IF(AA$2="",0,IF(AA$5=1,RepM!AA25,Z192))</f>
        <v>-13939153.348461583</v>
      </c>
      <c r="AB22" s="7">
        <f ca="1">IF(AB$2="",0,IF(AB$5=1,RepM!AB25,AA192))</f>
        <v>-20250182.057608828</v>
      </c>
      <c r="AC22" s="7">
        <f ca="1">IF(AC$2="",0,IF(AC$5=1,RepM!AC25,AB192))</f>
        <v>64124922.805419125</v>
      </c>
      <c r="AD22" s="7">
        <f ca="1">IF(AD$2="",0,IF(AD$5=1,RepM!AD25,AC192))</f>
        <v>0</v>
      </c>
      <c r="AE22" s="7">
        <f ca="1">IF(AE$2="",0,IF(AE$5=1,RepM!AE25,AD192))</f>
        <v>0</v>
      </c>
      <c r="AF22" s="7">
        <f ca="1">IF(AF$2="",0,IF(AF$5=1,RepM!AF25,AE192))</f>
        <v>0</v>
      </c>
      <c r="AG22" s="7">
        <f ca="1">IF(AG$2="",0,IF(AG$5=1,RepM!AG25,AF192))</f>
        <v>0</v>
      </c>
      <c r="AH22" s="7">
        <f ca="1">IF(AH$2="",0,IF(AH$5=1,RepM!AH25,AG192))</f>
        <v>0</v>
      </c>
      <c r="AI22" s="7">
        <f ca="1">IF(AI$2="",0,IF(AI$5=1,RepM!AI25,AH192))</f>
        <v>0</v>
      </c>
      <c r="AJ22" s="7">
        <f ca="1">IF(AJ$2="",0,IF(AJ$5=1,RepM!AJ25,AI192))</f>
        <v>0</v>
      </c>
      <c r="AK22" s="7">
        <f ca="1">IF(AK$2="",0,IF(AK$5=1,RepM!AK25,AJ192))</f>
        <v>0</v>
      </c>
      <c r="AL22" s="7">
        <f ca="1">IF(AL$2="",0,IF(AL$5=1,RepM!AL25,AK192))</f>
        <v>0</v>
      </c>
      <c r="AM22" s="7">
        <f ca="1">IF(AM$2="",0,IF(AM$5=1,RepM!AM25,AL192))</f>
        <v>0</v>
      </c>
      <c r="AN22" s="7">
        <f ca="1">IF(AN$2="",0,IF(AN$5=1,RepM!AN25,AM192))</f>
        <v>0</v>
      </c>
      <c r="AO22" s="7">
        <f ca="1">IF(AO$2="",0,IF(AO$5=1,RepM!AO25,AN192))</f>
        <v>0</v>
      </c>
      <c r="AP22" s="7">
        <f ca="1">IF(AP$2="",0,IF(AP$5=1,RepM!AP25,AO192))</f>
        <v>0</v>
      </c>
      <c r="AQ22" s="7">
        <f ca="1">IF(AQ$2="",0,IF(AQ$5=1,RepM!AQ25,AP192))</f>
        <v>0</v>
      </c>
      <c r="AR22" s="7">
        <f ca="1">IF(AR$2="",0,IF(AR$5=1,RepM!AR25,AQ192))</f>
        <v>0</v>
      </c>
      <c r="AS22" s="7">
        <f ca="1">IF(AS$2="",0,IF(AS$5=1,RepM!AS25,AR192))</f>
        <v>0</v>
      </c>
      <c r="AT22" s="7">
        <f ca="1">IF(AT$2="",0,IF(AT$5=1,RepM!AT25,AS192))</f>
        <v>0</v>
      </c>
      <c r="AU22" s="7">
        <f ca="1">IF(AU$2="",0,IF(AU$5=1,RepM!AU25,AT192))</f>
        <v>0</v>
      </c>
      <c r="AV22" s="7">
        <f ca="1">IF(AV$2="",0,IF(AV$5=1,RepM!AV25,AU192))</f>
        <v>0</v>
      </c>
      <c r="AW22" s="7">
        <f ca="1">IF(AW$2="",0,IF(AW$5=1,RepM!AW25,AV192))</f>
        <v>0</v>
      </c>
      <c r="AX22" s="7">
        <f ca="1">IF(AX$2="",0,IF(AX$5=1,RepM!AX25,AW192))</f>
        <v>0</v>
      </c>
    </row>
    <row r="23" spans="1:51" x14ac:dyDescent="0.3">
      <c r="A23" s="118">
        <f>ROW()</f>
        <v>23</v>
      </c>
      <c r="C23" s="6"/>
      <c r="E23" s="41"/>
      <c r="F23" s="103" t="str">
        <f>$F$179</f>
        <v>АКТИВЫ</v>
      </c>
      <c r="G23" s="6" t="str">
        <f>G193</f>
        <v>Инвестиционный капитал (ИК)</v>
      </c>
      <c r="R23" s="41"/>
      <c r="S23" s="70"/>
      <c r="V23" s="120"/>
      <c r="W23" s="9">
        <f t="shared" ca="1" si="4"/>
        <v>0</v>
      </c>
      <c r="Z23" s="7">
        <f ca="1">IF(Z$2="",0,IF(Z$5=1,RepM!Z26,Y193))</f>
        <v>0</v>
      </c>
      <c r="AA23" s="7">
        <f ca="1">IF(AA$2="",0,IF(AA$5=1,RepM!AA26,Z193))</f>
        <v>72579732.556039944</v>
      </c>
      <c r="AB23" s="7">
        <f ca="1">IF(AB$2="",0,IF(AB$5=1,RepM!AB26,AA193))</f>
        <v>72579732.556039944</v>
      </c>
      <c r="AC23" s="7">
        <f ca="1">IF(AC$2="",0,IF(AC$5=1,RepM!AC26,AB193))</f>
        <v>72579732.556039944</v>
      </c>
      <c r="AD23" s="7">
        <f ca="1">IF(AD$2="",0,IF(AD$5=1,RepM!AD26,AC193))</f>
        <v>0</v>
      </c>
      <c r="AE23" s="7">
        <f ca="1">IF(AE$2="",0,IF(AE$5=1,RepM!AE26,AD193))</f>
        <v>0</v>
      </c>
      <c r="AF23" s="7">
        <f ca="1">IF(AF$2="",0,IF(AF$5=1,RepM!AF26,AE193))</f>
        <v>0</v>
      </c>
      <c r="AG23" s="7">
        <f ca="1">IF(AG$2="",0,IF(AG$5=1,RepM!AG26,AF193))</f>
        <v>0</v>
      </c>
      <c r="AH23" s="7">
        <f ca="1">IF(AH$2="",0,IF(AH$5=1,RepM!AH26,AG193))</f>
        <v>0</v>
      </c>
      <c r="AI23" s="7">
        <f ca="1">IF(AI$2="",0,IF(AI$5=1,RepM!AI26,AH193))</f>
        <v>0</v>
      </c>
      <c r="AJ23" s="7">
        <f ca="1">IF(AJ$2="",0,IF(AJ$5=1,RepM!AJ26,AI193))</f>
        <v>0</v>
      </c>
      <c r="AK23" s="7">
        <f ca="1">IF(AK$2="",0,IF(AK$5=1,RepM!AK26,AJ193))</f>
        <v>0</v>
      </c>
      <c r="AL23" s="7">
        <f ca="1">IF(AL$2="",0,IF(AL$5=1,RepM!AL26,AK193))</f>
        <v>0</v>
      </c>
      <c r="AM23" s="7">
        <f ca="1">IF(AM$2="",0,IF(AM$5=1,RepM!AM26,AL193))</f>
        <v>0</v>
      </c>
      <c r="AN23" s="7">
        <f ca="1">IF(AN$2="",0,IF(AN$5=1,RepM!AN26,AM193))</f>
        <v>0</v>
      </c>
      <c r="AO23" s="7">
        <f ca="1">IF(AO$2="",0,IF(AO$5=1,RepM!AO26,AN193))</f>
        <v>0</v>
      </c>
      <c r="AP23" s="7">
        <f ca="1">IF(AP$2="",0,IF(AP$5=1,RepM!AP26,AO193))</f>
        <v>0</v>
      </c>
      <c r="AQ23" s="7">
        <f ca="1">IF(AQ$2="",0,IF(AQ$5=1,RepM!AQ26,AP193))</f>
        <v>0</v>
      </c>
      <c r="AR23" s="7">
        <f ca="1">IF(AR$2="",0,IF(AR$5=1,RepM!AR26,AQ193))</f>
        <v>0</v>
      </c>
      <c r="AS23" s="7">
        <f ca="1">IF(AS$2="",0,IF(AS$5=1,RepM!AS26,AR193))</f>
        <v>0</v>
      </c>
      <c r="AT23" s="7">
        <f ca="1">IF(AT$2="",0,IF(AT$5=1,RepM!AT26,AS193))</f>
        <v>0</v>
      </c>
      <c r="AU23" s="7">
        <f ca="1">IF(AU$2="",0,IF(AU$5=1,RepM!AU26,AT193))</f>
        <v>0</v>
      </c>
      <c r="AV23" s="7">
        <f ca="1">IF(AV$2="",0,IF(AV$5=1,RepM!AV26,AU193))</f>
        <v>0</v>
      </c>
      <c r="AW23" s="7">
        <f ca="1">IF(AW$2="",0,IF(AW$5=1,RepM!AW26,AV193))</f>
        <v>0</v>
      </c>
      <c r="AX23" s="7">
        <f ca="1">IF(AX$2="",0,IF(AX$5=1,RepM!AX26,AW193))</f>
        <v>0</v>
      </c>
    </row>
    <row r="24" spans="1:51" x14ac:dyDescent="0.3">
      <c r="A24" s="11">
        <f>ROW()</f>
        <v>24</v>
      </c>
      <c r="E24" s="23" t="s">
        <v>24</v>
      </c>
      <c r="F24" s="66" t="str">
        <f t="shared" ref="F24:F33" si="6">$F$9</f>
        <v>АКТИВЫ</v>
      </c>
      <c r="G24" s="6" t="s">
        <v>82</v>
      </c>
      <c r="S24" s="178"/>
      <c r="W24" s="10">
        <f t="shared" ca="1" si="4"/>
        <v>0</v>
      </c>
      <c r="Z24" s="7">
        <f ca="1">IF(Z$2="",0,IF(Z$5=1,RepM!Z27,Y194))</f>
        <v>0</v>
      </c>
      <c r="AA24" s="7">
        <f ca="1">IF(AA$2="",0,IF(AA$5=1,RepM!AA27,Z194))</f>
        <v>-277214.22599999991</v>
      </c>
      <c r="AB24" s="7">
        <f ca="1">IF(AB$2="",0,IF(AB$5=1,RepM!AB27,AA194))</f>
        <v>2761093.0500000003</v>
      </c>
      <c r="AC24" s="7">
        <f ca="1">IF(AC$2="",0,IF(AC$5=1,RepM!AC27,AB194))</f>
        <v>6159517.7350000003</v>
      </c>
      <c r="AD24" s="7">
        <f ca="1">IF(AD$2="",0,IF(AD$5=1,RepM!AD27,AC194))</f>
        <v>0</v>
      </c>
      <c r="AE24" s="7">
        <f ca="1">IF(AE$2="",0,IF(AE$5=1,RepM!AE27,AD194))</f>
        <v>0</v>
      </c>
      <c r="AF24" s="7">
        <f ca="1">IF(AF$2="",0,IF(AF$5=1,RepM!AF27,AE194))</f>
        <v>0</v>
      </c>
      <c r="AG24" s="7">
        <f ca="1">IF(AG$2="",0,IF(AG$5=1,RepM!AG27,AF194))</f>
        <v>0</v>
      </c>
      <c r="AH24" s="7">
        <f ca="1">IF(AH$2="",0,IF(AH$5=1,RepM!AH27,AG194))</f>
        <v>0</v>
      </c>
      <c r="AI24" s="7">
        <f ca="1">IF(AI$2="",0,IF(AI$5=1,RepM!AI27,AH194))</f>
        <v>0</v>
      </c>
      <c r="AJ24" s="7">
        <f ca="1">IF(AJ$2="",0,IF(AJ$5=1,RepM!AJ27,AI194))</f>
        <v>0</v>
      </c>
      <c r="AK24" s="7">
        <f ca="1">IF(AK$2="",0,IF(AK$5=1,RepM!AK27,AJ194))</f>
        <v>0</v>
      </c>
      <c r="AL24" s="7">
        <f ca="1">IF(AL$2="",0,IF(AL$5=1,RepM!AL27,AK194))</f>
        <v>0</v>
      </c>
      <c r="AM24" s="7">
        <f ca="1">IF(AM$2="",0,IF(AM$5=1,RepM!AM27,AL194))</f>
        <v>0</v>
      </c>
      <c r="AN24" s="7">
        <f ca="1">IF(AN$2="",0,IF(AN$5=1,RepM!AN27,AM194))</f>
        <v>0</v>
      </c>
      <c r="AO24" s="7">
        <f ca="1">IF(AO$2="",0,IF(AO$5=1,RepM!AO27,AN194))</f>
        <v>0</v>
      </c>
      <c r="AP24" s="7">
        <f ca="1">IF(AP$2="",0,IF(AP$5=1,RepM!AP27,AO194))</f>
        <v>0</v>
      </c>
      <c r="AQ24" s="7">
        <f ca="1">IF(AQ$2="",0,IF(AQ$5=1,RepM!AQ27,AP194))</f>
        <v>0</v>
      </c>
      <c r="AR24" s="7">
        <f ca="1">IF(AR$2="",0,IF(AR$5=1,RepM!AR27,AQ194))</f>
        <v>0</v>
      </c>
      <c r="AS24" s="7">
        <f ca="1">IF(AS$2="",0,IF(AS$5=1,RepM!AS27,AR194))</f>
        <v>0</v>
      </c>
      <c r="AT24" s="7">
        <f ca="1">IF(AT$2="",0,IF(AT$5=1,RepM!AT27,AS194))</f>
        <v>0</v>
      </c>
      <c r="AU24" s="7">
        <f ca="1">IF(AU$2="",0,IF(AU$5=1,RepM!AU27,AT194))</f>
        <v>0</v>
      </c>
      <c r="AV24" s="7">
        <f ca="1">IF(AV$2="",0,IF(AV$5=1,RepM!AV27,AU194))</f>
        <v>0</v>
      </c>
      <c r="AW24" s="7">
        <f ca="1">IF(AW$2="",0,IF(AW$5=1,RepM!AW27,AV194))</f>
        <v>0</v>
      </c>
      <c r="AX24" s="7">
        <f ca="1">IF(AX$2="",0,IF(AX$5=1,RepM!AX27,AW194))</f>
        <v>0</v>
      </c>
    </row>
    <row r="25" spans="1:51" x14ac:dyDescent="0.3">
      <c r="A25" s="118">
        <f>ROW()</f>
        <v>25</v>
      </c>
      <c r="E25" s="41"/>
      <c r="F25" s="103" t="str">
        <f t="shared" si="6"/>
        <v>АКТИВЫ</v>
      </c>
      <c r="G25" s="6" t="str">
        <f>$G$195</f>
        <v>Кредиторская задолженность по капзатратам</v>
      </c>
      <c r="R25" s="41"/>
      <c r="S25" s="70"/>
      <c r="V25" s="120"/>
      <c r="W25" s="9">
        <f t="shared" ca="1" si="4"/>
        <v>0</v>
      </c>
      <c r="Z25" s="7">
        <f ca="1">IF(Z$2="",0,IF(Z$5=1,RepM!Z28,Y195))</f>
        <v>0</v>
      </c>
      <c r="AA25" s="7">
        <f ca="1">IF(AA$2="",0,IF(AA$5=1,RepM!AA28,Z195))</f>
        <v>0</v>
      </c>
      <c r="AB25" s="7">
        <f ca="1">IF(AB$2="",0,IF(AB$5=1,RepM!AB28,AA195))</f>
        <v>0</v>
      </c>
      <c r="AC25" s="7">
        <f ca="1">IF(AC$2="",0,IF(AC$5=1,RepM!AC28,AB195))</f>
        <v>0</v>
      </c>
      <c r="AD25" s="7">
        <f ca="1">IF(AD$2="",0,IF(AD$5=1,RepM!AD28,AC195))</f>
        <v>0</v>
      </c>
      <c r="AE25" s="7">
        <f ca="1">IF(AE$2="",0,IF(AE$5=1,RepM!AE28,AD195))</f>
        <v>0</v>
      </c>
      <c r="AF25" s="7">
        <f ca="1">IF(AF$2="",0,IF(AF$5=1,RepM!AF28,AE195))</f>
        <v>0</v>
      </c>
      <c r="AG25" s="7">
        <f ca="1">IF(AG$2="",0,IF(AG$5=1,RepM!AG28,AF195))</f>
        <v>0</v>
      </c>
      <c r="AH25" s="7">
        <f ca="1">IF(AH$2="",0,IF(AH$5=1,RepM!AH28,AG195))</f>
        <v>0</v>
      </c>
      <c r="AI25" s="7">
        <f ca="1">IF(AI$2="",0,IF(AI$5=1,RepM!AI28,AH195))</f>
        <v>0</v>
      </c>
      <c r="AJ25" s="7">
        <f ca="1">IF(AJ$2="",0,IF(AJ$5=1,RepM!AJ28,AI195))</f>
        <v>0</v>
      </c>
      <c r="AK25" s="7">
        <f ca="1">IF(AK$2="",0,IF(AK$5=1,RepM!AK28,AJ195))</f>
        <v>0</v>
      </c>
      <c r="AL25" s="7">
        <f ca="1">IF(AL$2="",0,IF(AL$5=1,RepM!AL28,AK195))</f>
        <v>0</v>
      </c>
      <c r="AM25" s="7">
        <f ca="1">IF(AM$2="",0,IF(AM$5=1,RepM!AM28,AL195))</f>
        <v>0</v>
      </c>
      <c r="AN25" s="7">
        <f ca="1">IF(AN$2="",0,IF(AN$5=1,RepM!AN28,AM195))</f>
        <v>0</v>
      </c>
      <c r="AO25" s="7">
        <f ca="1">IF(AO$2="",0,IF(AO$5=1,RepM!AO28,AN195))</f>
        <v>0</v>
      </c>
      <c r="AP25" s="7">
        <f ca="1">IF(AP$2="",0,IF(AP$5=1,RepM!AP28,AO195))</f>
        <v>0</v>
      </c>
      <c r="AQ25" s="7">
        <f ca="1">IF(AQ$2="",0,IF(AQ$5=1,RepM!AQ28,AP195))</f>
        <v>0</v>
      </c>
      <c r="AR25" s="7">
        <f ca="1">IF(AR$2="",0,IF(AR$5=1,RepM!AR28,AQ195))</f>
        <v>0</v>
      </c>
      <c r="AS25" s="7">
        <f ca="1">IF(AS$2="",0,IF(AS$5=1,RepM!AS28,AR195))</f>
        <v>0</v>
      </c>
      <c r="AT25" s="7">
        <f ca="1">IF(AT$2="",0,IF(AT$5=1,RepM!AT28,AS195))</f>
        <v>0</v>
      </c>
      <c r="AU25" s="7">
        <f ca="1">IF(AU$2="",0,IF(AU$5=1,RepM!AU28,AT195))</f>
        <v>0</v>
      </c>
      <c r="AV25" s="7">
        <f ca="1">IF(AV$2="",0,IF(AV$5=1,RepM!AV28,AU195))</f>
        <v>0</v>
      </c>
      <c r="AW25" s="7">
        <f ca="1">IF(AW$2="",0,IF(AW$5=1,RepM!AW28,AV195))</f>
        <v>0</v>
      </c>
      <c r="AX25" s="7">
        <f ca="1">IF(AX$2="",0,IF(AX$5=1,RepM!AX28,AW195))</f>
        <v>0</v>
      </c>
    </row>
    <row r="26" spans="1:51" x14ac:dyDescent="0.3">
      <c r="A26" s="11">
        <f>ROW()</f>
        <v>26</v>
      </c>
      <c r="F26" s="66" t="str">
        <f t="shared" si="6"/>
        <v>АКТИВЫ</v>
      </c>
      <c r="G26" s="6" t="str">
        <f>G196</f>
        <v>Кредиторская задолженность по переменным расходам</v>
      </c>
      <c r="S26" s="178"/>
      <c r="W26" s="10">
        <f t="shared" ca="1" si="4"/>
        <v>0</v>
      </c>
      <c r="Z26" s="7">
        <f ca="1">IF(Z$2="",0,IF(Z$5=1,RepM!Z29,Y196))</f>
        <v>0</v>
      </c>
      <c r="AA26" s="7">
        <f ca="1">IF(AA$2="",0,IF(AA$5=1,RepM!AA29,Z196))</f>
        <v>-783863.12875000003</v>
      </c>
      <c r="AB26" s="7">
        <f ca="1">IF(AB$2="",0,IF(AB$5=1,RepM!AB29,AA196))</f>
        <v>-44026.619795000064</v>
      </c>
      <c r="AC26" s="7">
        <f ca="1">IF(AC$2="",0,IF(AC$5=1,RepM!AC29,AB196))</f>
        <v>1114150.5552625</v>
      </c>
      <c r="AD26" s="7">
        <f ca="1">IF(AD$2="",0,IF(AD$5=1,RepM!AD29,AC196))</f>
        <v>0</v>
      </c>
      <c r="AE26" s="7">
        <f ca="1">IF(AE$2="",0,IF(AE$5=1,RepM!AE29,AD196))</f>
        <v>0</v>
      </c>
      <c r="AF26" s="7">
        <f ca="1">IF(AF$2="",0,IF(AF$5=1,RepM!AF29,AE196))</f>
        <v>0</v>
      </c>
      <c r="AG26" s="7">
        <f ca="1">IF(AG$2="",0,IF(AG$5=1,RepM!AG29,AF196))</f>
        <v>0</v>
      </c>
      <c r="AH26" s="7">
        <f ca="1">IF(AH$2="",0,IF(AH$5=1,RepM!AH29,AG196))</f>
        <v>0</v>
      </c>
      <c r="AI26" s="7">
        <f ca="1">IF(AI$2="",0,IF(AI$5=1,RepM!AI29,AH196))</f>
        <v>0</v>
      </c>
      <c r="AJ26" s="7">
        <f ca="1">IF(AJ$2="",0,IF(AJ$5=1,RepM!AJ29,AI196))</f>
        <v>0</v>
      </c>
      <c r="AK26" s="7">
        <f ca="1">IF(AK$2="",0,IF(AK$5=1,RepM!AK29,AJ196))</f>
        <v>0</v>
      </c>
      <c r="AL26" s="7">
        <f ca="1">IF(AL$2="",0,IF(AL$5=1,RepM!AL29,AK196))</f>
        <v>0</v>
      </c>
      <c r="AM26" s="7">
        <f ca="1">IF(AM$2="",0,IF(AM$5=1,RepM!AM29,AL196))</f>
        <v>0</v>
      </c>
      <c r="AN26" s="7">
        <f ca="1">IF(AN$2="",0,IF(AN$5=1,RepM!AN29,AM196))</f>
        <v>0</v>
      </c>
      <c r="AO26" s="7">
        <f ca="1">IF(AO$2="",0,IF(AO$5=1,RepM!AO29,AN196))</f>
        <v>0</v>
      </c>
      <c r="AP26" s="7">
        <f ca="1">IF(AP$2="",0,IF(AP$5=1,RepM!AP29,AO196))</f>
        <v>0</v>
      </c>
      <c r="AQ26" s="7">
        <f ca="1">IF(AQ$2="",0,IF(AQ$5=1,RepM!AQ29,AP196))</f>
        <v>0</v>
      </c>
      <c r="AR26" s="7">
        <f ca="1">IF(AR$2="",0,IF(AR$5=1,RepM!AR29,AQ196))</f>
        <v>0</v>
      </c>
      <c r="AS26" s="7">
        <f ca="1">IF(AS$2="",0,IF(AS$5=1,RepM!AS29,AR196))</f>
        <v>0</v>
      </c>
      <c r="AT26" s="7">
        <f ca="1">IF(AT$2="",0,IF(AT$5=1,RepM!AT29,AS196))</f>
        <v>0</v>
      </c>
      <c r="AU26" s="7">
        <f ca="1">IF(AU$2="",0,IF(AU$5=1,RepM!AU29,AT196))</f>
        <v>0</v>
      </c>
      <c r="AV26" s="7">
        <f ca="1">IF(AV$2="",0,IF(AV$5=1,RepM!AV29,AU196))</f>
        <v>0</v>
      </c>
      <c r="AW26" s="7">
        <f ca="1">IF(AW$2="",0,IF(AW$5=1,RepM!AW29,AV196))</f>
        <v>0</v>
      </c>
      <c r="AX26" s="7">
        <f ca="1">IF(AX$2="",0,IF(AX$5=1,RepM!AX29,AW196))</f>
        <v>0</v>
      </c>
    </row>
    <row r="27" spans="1:51" x14ac:dyDescent="0.3">
      <c r="A27" s="11">
        <f>ROW()</f>
        <v>27</v>
      </c>
      <c r="F27" s="66" t="str">
        <f t="shared" si="6"/>
        <v>АКТИВЫ</v>
      </c>
      <c r="G27" s="6" t="str">
        <f>G197</f>
        <v>Кредиторская задолженность по постоянным расходам</v>
      </c>
      <c r="S27" s="178"/>
      <c r="W27" s="10">
        <f t="shared" ca="1" si="4"/>
        <v>0</v>
      </c>
      <c r="Z27" s="7">
        <f ca="1">IF(Z$2="",0,IF(Z$5=1,RepM!Z30,Y197))</f>
        <v>0</v>
      </c>
      <c r="AA27" s="7">
        <f ca="1">IF(AA$2="",0,IF(AA$5=1,RepM!AA30,Z197))</f>
        <v>1000000</v>
      </c>
      <c r="AB27" s="7">
        <f ca="1">IF(AB$2="",0,IF(AB$5=1,RepM!AB30,AA197))</f>
        <v>1000000</v>
      </c>
      <c r="AC27" s="7">
        <f ca="1">IF(AC$2="",0,IF(AC$5=1,RepM!AC30,AB197))</f>
        <v>1000000</v>
      </c>
      <c r="AD27" s="7">
        <f ca="1">IF(AD$2="",0,IF(AD$5=1,RepM!AD30,AC197))</f>
        <v>0</v>
      </c>
      <c r="AE27" s="7">
        <f ca="1">IF(AE$2="",0,IF(AE$5=1,RepM!AE30,AD197))</f>
        <v>0</v>
      </c>
      <c r="AF27" s="7">
        <f ca="1">IF(AF$2="",0,IF(AF$5=1,RepM!AF30,AE197))</f>
        <v>0</v>
      </c>
      <c r="AG27" s="7">
        <f ca="1">IF(AG$2="",0,IF(AG$5=1,RepM!AG30,AF197))</f>
        <v>0</v>
      </c>
      <c r="AH27" s="7">
        <f ca="1">IF(AH$2="",0,IF(AH$5=1,RepM!AH30,AG197))</f>
        <v>0</v>
      </c>
      <c r="AI27" s="7">
        <f ca="1">IF(AI$2="",0,IF(AI$5=1,RepM!AI30,AH197))</f>
        <v>0</v>
      </c>
      <c r="AJ27" s="7">
        <f ca="1">IF(AJ$2="",0,IF(AJ$5=1,RepM!AJ30,AI197))</f>
        <v>0</v>
      </c>
      <c r="AK27" s="7">
        <f ca="1">IF(AK$2="",0,IF(AK$5=1,RepM!AK30,AJ197))</f>
        <v>0</v>
      </c>
      <c r="AL27" s="7">
        <f ca="1">IF(AL$2="",0,IF(AL$5=1,RepM!AL30,AK197))</f>
        <v>0</v>
      </c>
      <c r="AM27" s="7">
        <f ca="1">IF(AM$2="",0,IF(AM$5=1,RepM!AM30,AL197))</f>
        <v>0</v>
      </c>
      <c r="AN27" s="7">
        <f ca="1">IF(AN$2="",0,IF(AN$5=1,RepM!AN30,AM197))</f>
        <v>0</v>
      </c>
      <c r="AO27" s="7">
        <f ca="1">IF(AO$2="",0,IF(AO$5=1,RepM!AO30,AN197))</f>
        <v>0</v>
      </c>
      <c r="AP27" s="7">
        <f ca="1">IF(AP$2="",0,IF(AP$5=1,RepM!AP30,AO197))</f>
        <v>0</v>
      </c>
      <c r="AQ27" s="7">
        <f ca="1">IF(AQ$2="",0,IF(AQ$5=1,RepM!AQ30,AP197))</f>
        <v>0</v>
      </c>
      <c r="AR27" s="7">
        <f ca="1">IF(AR$2="",0,IF(AR$5=1,RepM!AR30,AQ197))</f>
        <v>0</v>
      </c>
      <c r="AS27" s="7">
        <f ca="1">IF(AS$2="",0,IF(AS$5=1,RepM!AS30,AR197))</f>
        <v>0</v>
      </c>
      <c r="AT27" s="7">
        <f ca="1">IF(AT$2="",0,IF(AT$5=1,RepM!AT30,AS197))</f>
        <v>0</v>
      </c>
      <c r="AU27" s="7">
        <f ca="1">IF(AU$2="",0,IF(AU$5=1,RepM!AU30,AT197))</f>
        <v>0</v>
      </c>
      <c r="AV27" s="7">
        <f ca="1">IF(AV$2="",0,IF(AV$5=1,RepM!AV30,AU197))</f>
        <v>0</v>
      </c>
      <c r="AW27" s="7">
        <f ca="1">IF(AW$2="",0,IF(AW$5=1,RepM!AW30,AV197))</f>
        <v>0</v>
      </c>
      <c r="AX27" s="7">
        <f ca="1">IF(AX$2="",0,IF(AX$5=1,RepM!AX30,AW197))</f>
        <v>0</v>
      </c>
    </row>
    <row r="28" spans="1:51" x14ac:dyDescent="0.3">
      <c r="A28" s="118">
        <f>ROW()</f>
        <v>28</v>
      </c>
      <c r="E28" s="41"/>
      <c r="F28" s="103" t="str">
        <f t="shared" si="6"/>
        <v>АКТИВЫ</v>
      </c>
      <c r="G28" s="6" t="str">
        <f t="shared" ref="G28:G33" si="7">G198</f>
        <v>Задолженность перед бюджетом по НП</v>
      </c>
      <c r="R28" s="41"/>
      <c r="S28" s="70"/>
      <c r="V28" s="120"/>
      <c r="W28" s="9">
        <f t="shared" ca="1" si="4"/>
        <v>0</v>
      </c>
      <c r="Z28" s="7">
        <f ca="1">IF(Z$2="",0,IF(Z$5=1,RepM!Z31,Y198))</f>
        <v>0</v>
      </c>
      <c r="AA28" s="7">
        <f ca="1">IF(AA$2="",0,IF(AA$5=1,RepM!AA31,Z198))</f>
        <v>0</v>
      </c>
      <c r="AB28" s="7">
        <f ca="1">IF(AB$2="",0,IF(AB$5=1,RepM!AB31,AA198))</f>
        <v>0</v>
      </c>
      <c r="AC28" s="7">
        <f ca="1">IF(AC$2="",0,IF(AC$5=1,RepM!AC31,AB198))</f>
        <v>2377430.4346225709</v>
      </c>
      <c r="AD28" s="7">
        <f ca="1">IF(AD$2="",0,IF(AD$5=1,RepM!AD31,AC198))</f>
        <v>0</v>
      </c>
      <c r="AE28" s="7">
        <f ca="1">IF(AE$2="",0,IF(AE$5=1,RepM!AE31,AD198))</f>
        <v>0</v>
      </c>
      <c r="AF28" s="7">
        <f ca="1">IF(AF$2="",0,IF(AF$5=1,RepM!AF31,AE198))</f>
        <v>0</v>
      </c>
      <c r="AG28" s="7">
        <f ca="1">IF(AG$2="",0,IF(AG$5=1,RepM!AG31,AF198))</f>
        <v>0</v>
      </c>
      <c r="AH28" s="7">
        <f ca="1">IF(AH$2="",0,IF(AH$5=1,RepM!AH31,AG198))</f>
        <v>0</v>
      </c>
      <c r="AI28" s="7">
        <f ca="1">IF(AI$2="",0,IF(AI$5=1,RepM!AI31,AH198))</f>
        <v>0</v>
      </c>
      <c r="AJ28" s="7">
        <f ca="1">IF(AJ$2="",0,IF(AJ$5=1,RepM!AJ31,AI198))</f>
        <v>0</v>
      </c>
      <c r="AK28" s="7">
        <f ca="1">IF(AK$2="",0,IF(AK$5=1,RepM!AK31,AJ198))</f>
        <v>0</v>
      </c>
      <c r="AL28" s="7">
        <f ca="1">IF(AL$2="",0,IF(AL$5=1,RepM!AL31,AK198))</f>
        <v>0</v>
      </c>
      <c r="AM28" s="7">
        <f ca="1">IF(AM$2="",0,IF(AM$5=1,RepM!AM31,AL198))</f>
        <v>0</v>
      </c>
      <c r="AN28" s="7">
        <f ca="1">IF(AN$2="",0,IF(AN$5=1,RepM!AN31,AM198))</f>
        <v>0</v>
      </c>
      <c r="AO28" s="7">
        <f ca="1">IF(AO$2="",0,IF(AO$5=1,RepM!AO31,AN198))</f>
        <v>0</v>
      </c>
      <c r="AP28" s="7">
        <f ca="1">IF(AP$2="",0,IF(AP$5=1,RepM!AP31,AO198))</f>
        <v>0</v>
      </c>
      <c r="AQ28" s="7">
        <f ca="1">IF(AQ$2="",0,IF(AQ$5=1,RepM!AQ31,AP198))</f>
        <v>0</v>
      </c>
      <c r="AR28" s="7">
        <f ca="1">IF(AR$2="",0,IF(AR$5=1,RepM!AR31,AQ198))</f>
        <v>0</v>
      </c>
      <c r="AS28" s="7">
        <f ca="1">IF(AS$2="",0,IF(AS$5=1,RepM!AS31,AR198))</f>
        <v>0</v>
      </c>
      <c r="AT28" s="7">
        <f ca="1">IF(AT$2="",0,IF(AT$5=1,RepM!AT31,AS198))</f>
        <v>0</v>
      </c>
      <c r="AU28" s="7">
        <f ca="1">IF(AU$2="",0,IF(AU$5=1,RepM!AU31,AT198))</f>
        <v>0</v>
      </c>
      <c r="AV28" s="7">
        <f ca="1">IF(AV$2="",0,IF(AV$5=1,RepM!AV31,AU198))</f>
        <v>0</v>
      </c>
      <c r="AW28" s="7">
        <f ca="1">IF(AW$2="",0,IF(AW$5=1,RepM!AW31,AV198))</f>
        <v>0</v>
      </c>
      <c r="AX28" s="7">
        <f ca="1">IF(AX$2="",0,IF(AX$5=1,RepM!AX31,AW198))</f>
        <v>0</v>
      </c>
    </row>
    <row r="29" spans="1:51" x14ac:dyDescent="0.3">
      <c r="A29" s="118">
        <f>ROW()</f>
        <v>29</v>
      </c>
      <c r="E29" s="41"/>
      <c r="F29" s="103" t="str">
        <f t="shared" si="6"/>
        <v>АКТИВЫ</v>
      </c>
      <c r="G29" s="6" t="str">
        <f t="shared" si="7"/>
        <v>Задолженность перед бюджетом по НДС</v>
      </c>
      <c r="R29" s="41"/>
      <c r="S29" s="70"/>
      <c r="V29" s="120"/>
      <c r="W29" s="9">
        <f t="shared" ca="1" si="4"/>
        <v>0</v>
      </c>
      <c r="Z29" s="7">
        <f ca="1">IF(Z$2="",0,IF(Z$5=1,RepM!Z32,Y199))</f>
        <v>0</v>
      </c>
      <c r="AA29" s="7">
        <f ca="1">IF(AA$2="",0,IF(AA$5=1,RepM!AA32,Z199))</f>
        <v>-212702.81391287898</v>
      </c>
      <c r="AB29" s="7">
        <f ca="1">IF(AB$2="",0,IF(AB$5=1,RepM!AB32,AA199))</f>
        <v>1544443.9788878635</v>
      </c>
      <c r="AC29" s="7">
        <f ca="1">IF(AC$2="",0,IF(AC$5=1,RepM!AC32,AB199))</f>
        <v>4918107.1730840532</v>
      </c>
      <c r="AD29" s="7">
        <f ca="1">IF(AD$2="",0,IF(AD$5=1,RepM!AD32,AC199))</f>
        <v>0</v>
      </c>
      <c r="AE29" s="7">
        <f ca="1">IF(AE$2="",0,IF(AE$5=1,RepM!AE32,AD199))</f>
        <v>0</v>
      </c>
      <c r="AF29" s="7">
        <f ca="1">IF(AF$2="",0,IF(AF$5=1,RepM!AF32,AE199))</f>
        <v>0</v>
      </c>
      <c r="AG29" s="7">
        <f ca="1">IF(AG$2="",0,IF(AG$5=1,RepM!AG32,AF199))</f>
        <v>0</v>
      </c>
      <c r="AH29" s="7">
        <f ca="1">IF(AH$2="",0,IF(AH$5=1,RepM!AH32,AG199))</f>
        <v>0</v>
      </c>
      <c r="AI29" s="7">
        <f ca="1">IF(AI$2="",0,IF(AI$5=1,RepM!AI32,AH199))</f>
        <v>0</v>
      </c>
      <c r="AJ29" s="7">
        <f ca="1">IF(AJ$2="",0,IF(AJ$5=1,RepM!AJ32,AI199))</f>
        <v>0</v>
      </c>
      <c r="AK29" s="7">
        <f ca="1">IF(AK$2="",0,IF(AK$5=1,RepM!AK32,AJ199))</f>
        <v>0</v>
      </c>
      <c r="AL29" s="7">
        <f ca="1">IF(AL$2="",0,IF(AL$5=1,RepM!AL32,AK199))</f>
        <v>0</v>
      </c>
      <c r="AM29" s="7">
        <f ca="1">IF(AM$2="",0,IF(AM$5=1,RepM!AM32,AL199))</f>
        <v>0</v>
      </c>
      <c r="AN29" s="7">
        <f ca="1">IF(AN$2="",0,IF(AN$5=1,RepM!AN32,AM199))</f>
        <v>0</v>
      </c>
      <c r="AO29" s="7">
        <f ca="1">IF(AO$2="",0,IF(AO$5=1,RepM!AO32,AN199))</f>
        <v>0</v>
      </c>
      <c r="AP29" s="7">
        <f ca="1">IF(AP$2="",0,IF(AP$5=1,RepM!AP32,AO199))</f>
        <v>0</v>
      </c>
      <c r="AQ29" s="7">
        <f ca="1">IF(AQ$2="",0,IF(AQ$5=1,RepM!AQ32,AP199))</f>
        <v>0</v>
      </c>
      <c r="AR29" s="7">
        <f ca="1">IF(AR$2="",0,IF(AR$5=1,RepM!AR32,AQ199))</f>
        <v>0</v>
      </c>
      <c r="AS29" s="7">
        <f ca="1">IF(AS$2="",0,IF(AS$5=1,RepM!AS32,AR199))</f>
        <v>0</v>
      </c>
      <c r="AT29" s="7">
        <f ca="1">IF(AT$2="",0,IF(AT$5=1,RepM!AT32,AS199))</f>
        <v>0</v>
      </c>
      <c r="AU29" s="7">
        <f ca="1">IF(AU$2="",0,IF(AU$5=1,RepM!AU32,AT199))</f>
        <v>0</v>
      </c>
      <c r="AV29" s="7">
        <f ca="1">IF(AV$2="",0,IF(AV$5=1,RepM!AV32,AU199))</f>
        <v>0</v>
      </c>
      <c r="AW29" s="7">
        <f ca="1">IF(AW$2="",0,IF(AW$5=1,RepM!AW32,AV199))</f>
        <v>0</v>
      </c>
      <c r="AX29" s="7">
        <f ca="1">IF(AX$2="",0,IF(AX$5=1,RepM!AX32,AW199))</f>
        <v>0</v>
      </c>
    </row>
    <row r="30" spans="1:51" x14ac:dyDescent="0.3">
      <c r="A30" s="118">
        <f>ROW()</f>
        <v>30</v>
      </c>
      <c r="E30" s="41"/>
      <c r="F30" s="103" t="str">
        <f t="shared" si="6"/>
        <v>АКТИВЫ</v>
      </c>
      <c r="G30" s="6" t="str">
        <f t="shared" si="7"/>
        <v>Задолженность перед банком по телу кредита</v>
      </c>
      <c r="R30" s="41"/>
      <c r="S30" s="70"/>
      <c r="V30" s="120"/>
      <c r="W30" s="9">
        <f t="shared" ca="1" si="4"/>
        <v>0</v>
      </c>
      <c r="Z30" s="7">
        <f ca="1">IF(Z$2="",0,IF(Z$5=1,RepM!Z33,Y200))</f>
        <v>0</v>
      </c>
      <c r="AA30" s="7">
        <f ca="1">IF(AA$2="",0,IF(AA$5=1,RepM!AA33,Z200))</f>
        <v>0</v>
      </c>
      <c r="AB30" s="7">
        <f ca="1">IF(AB$2="",0,IF(AB$5=1,RepM!AB33,AA200))</f>
        <v>31666666.666666672</v>
      </c>
      <c r="AC30" s="7">
        <f ca="1">IF(AC$2="",0,IF(AC$5=1,RepM!AC33,AB200))</f>
        <v>11666666.666666664</v>
      </c>
      <c r="AD30" s="7">
        <f ca="1">IF(AD$2="",0,IF(AD$5=1,RepM!AD33,AC200))</f>
        <v>0</v>
      </c>
      <c r="AE30" s="7">
        <f ca="1">IF(AE$2="",0,IF(AE$5=1,RepM!AE33,AD200))</f>
        <v>0</v>
      </c>
      <c r="AF30" s="7">
        <f ca="1">IF(AF$2="",0,IF(AF$5=1,RepM!AF33,AE200))</f>
        <v>0</v>
      </c>
      <c r="AG30" s="7">
        <f ca="1">IF(AG$2="",0,IF(AG$5=1,RepM!AG33,AF200))</f>
        <v>0</v>
      </c>
      <c r="AH30" s="7">
        <f ca="1">IF(AH$2="",0,IF(AH$5=1,RepM!AH33,AG200))</f>
        <v>0</v>
      </c>
      <c r="AI30" s="7">
        <f ca="1">IF(AI$2="",0,IF(AI$5=1,RepM!AI33,AH200))</f>
        <v>0</v>
      </c>
      <c r="AJ30" s="7">
        <f ca="1">IF(AJ$2="",0,IF(AJ$5=1,RepM!AJ33,AI200))</f>
        <v>0</v>
      </c>
      <c r="AK30" s="7">
        <f ca="1">IF(AK$2="",0,IF(AK$5=1,RepM!AK33,AJ200))</f>
        <v>0</v>
      </c>
      <c r="AL30" s="7">
        <f ca="1">IF(AL$2="",0,IF(AL$5=1,RepM!AL33,AK200))</f>
        <v>0</v>
      </c>
      <c r="AM30" s="7">
        <f ca="1">IF(AM$2="",0,IF(AM$5=1,RepM!AM33,AL200))</f>
        <v>0</v>
      </c>
      <c r="AN30" s="7">
        <f ca="1">IF(AN$2="",0,IF(AN$5=1,RepM!AN33,AM200))</f>
        <v>0</v>
      </c>
      <c r="AO30" s="7">
        <f ca="1">IF(AO$2="",0,IF(AO$5=1,RepM!AO33,AN200))</f>
        <v>0</v>
      </c>
      <c r="AP30" s="7">
        <f ca="1">IF(AP$2="",0,IF(AP$5=1,RepM!AP33,AO200))</f>
        <v>0</v>
      </c>
      <c r="AQ30" s="7">
        <f ca="1">IF(AQ$2="",0,IF(AQ$5=1,RepM!AQ33,AP200))</f>
        <v>0</v>
      </c>
      <c r="AR30" s="7">
        <f ca="1">IF(AR$2="",0,IF(AR$5=1,RepM!AR33,AQ200))</f>
        <v>0</v>
      </c>
      <c r="AS30" s="7">
        <f ca="1">IF(AS$2="",0,IF(AS$5=1,RepM!AS33,AR200))</f>
        <v>0</v>
      </c>
      <c r="AT30" s="7">
        <f ca="1">IF(AT$2="",0,IF(AT$5=1,RepM!AT33,AS200))</f>
        <v>0</v>
      </c>
      <c r="AU30" s="7">
        <f ca="1">IF(AU$2="",0,IF(AU$5=1,RepM!AU33,AT200))</f>
        <v>0</v>
      </c>
      <c r="AV30" s="7">
        <f ca="1">IF(AV$2="",0,IF(AV$5=1,RepM!AV33,AU200))</f>
        <v>0</v>
      </c>
      <c r="AW30" s="7">
        <f ca="1">IF(AW$2="",0,IF(AW$5=1,RepM!AW33,AV200))</f>
        <v>0</v>
      </c>
      <c r="AX30" s="7">
        <f ca="1">IF(AX$2="",0,IF(AX$5=1,RepM!AX33,AW200))</f>
        <v>0</v>
      </c>
    </row>
    <row r="31" spans="1:51" x14ac:dyDescent="0.3">
      <c r="A31" s="118">
        <f>ROW()</f>
        <v>31</v>
      </c>
      <c r="E31" s="41"/>
      <c r="F31" s="103" t="str">
        <f t="shared" si="6"/>
        <v>АКТИВЫ</v>
      </c>
      <c r="G31" s="6" t="str">
        <f t="shared" si="7"/>
        <v>Задолженность перед банком по %% кредита</v>
      </c>
      <c r="R31" s="41"/>
      <c r="S31" s="70"/>
      <c r="V31" s="120"/>
      <c r="W31" s="9">
        <f t="shared" ca="1" si="4"/>
        <v>0</v>
      </c>
      <c r="Z31" s="7">
        <f ca="1">IF(Z$2="",0,IF(Z$5=1,RepM!Z34,Y201))</f>
        <v>0</v>
      </c>
      <c r="AA31" s="7">
        <f ca="1">IF(AA$2="",0,IF(AA$5=1,RepM!AA34,Z201))</f>
        <v>0</v>
      </c>
      <c r="AB31" s="7">
        <f ca="1">IF(AB$2="",0,IF(AB$5=1,RepM!AB34,AA201))</f>
        <v>316666.66666666669</v>
      </c>
      <c r="AC31" s="7">
        <f ca="1">IF(AC$2="",0,IF(AC$5=1,RepM!AC34,AB201))</f>
        <v>116666.66666666683</v>
      </c>
      <c r="AD31" s="7">
        <f ca="1">IF(AD$2="",0,IF(AD$5=1,RepM!AD34,AC201))</f>
        <v>0</v>
      </c>
      <c r="AE31" s="7">
        <f ca="1">IF(AE$2="",0,IF(AE$5=1,RepM!AE34,AD201))</f>
        <v>0</v>
      </c>
      <c r="AF31" s="7">
        <f ca="1">IF(AF$2="",0,IF(AF$5=1,RepM!AF34,AE201))</f>
        <v>0</v>
      </c>
      <c r="AG31" s="7">
        <f ca="1">IF(AG$2="",0,IF(AG$5=1,RepM!AG34,AF201))</f>
        <v>0</v>
      </c>
      <c r="AH31" s="7">
        <f ca="1">IF(AH$2="",0,IF(AH$5=1,RepM!AH34,AG201))</f>
        <v>0</v>
      </c>
      <c r="AI31" s="7">
        <f ca="1">IF(AI$2="",0,IF(AI$5=1,RepM!AI34,AH201))</f>
        <v>0</v>
      </c>
      <c r="AJ31" s="7">
        <f ca="1">IF(AJ$2="",0,IF(AJ$5=1,RepM!AJ34,AI201))</f>
        <v>0</v>
      </c>
      <c r="AK31" s="7">
        <f ca="1">IF(AK$2="",0,IF(AK$5=1,RepM!AK34,AJ201))</f>
        <v>0</v>
      </c>
      <c r="AL31" s="7">
        <f ca="1">IF(AL$2="",0,IF(AL$5=1,RepM!AL34,AK201))</f>
        <v>0</v>
      </c>
      <c r="AM31" s="7">
        <f ca="1">IF(AM$2="",0,IF(AM$5=1,RepM!AM34,AL201))</f>
        <v>0</v>
      </c>
      <c r="AN31" s="7">
        <f ca="1">IF(AN$2="",0,IF(AN$5=1,RepM!AN34,AM201))</f>
        <v>0</v>
      </c>
      <c r="AO31" s="7">
        <f ca="1">IF(AO$2="",0,IF(AO$5=1,RepM!AO34,AN201))</f>
        <v>0</v>
      </c>
      <c r="AP31" s="7">
        <f ca="1">IF(AP$2="",0,IF(AP$5=1,RepM!AP34,AO201))</f>
        <v>0</v>
      </c>
      <c r="AQ31" s="7">
        <f ca="1">IF(AQ$2="",0,IF(AQ$5=1,RepM!AQ34,AP201))</f>
        <v>0</v>
      </c>
      <c r="AR31" s="7">
        <f ca="1">IF(AR$2="",0,IF(AR$5=1,RepM!AR34,AQ201))</f>
        <v>0</v>
      </c>
      <c r="AS31" s="7">
        <f ca="1">IF(AS$2="",0,IF(AS$5=1,RepM!AS34,AR201))</f>
        <v>0</v>
      </c>
      <c r="AT31" s="7">
        <f ca="1">IF(AT$2="",0,IF(AT$5=1,RepM!AT34,AS201))</f>
        <v>0</v>
      </c>
      <c r="AU31" s="7">
        <f ca="1">IF(AU$2="",0,IF(AU$5=1,RepM!AU34,AT201))</f>
        <v>0</v>
      </c>
      <c r="AV31" s="7">
        <f ca="1">IF(AV$2="",0,IF(AV$5=1,RepM!AV34,AU201))</f>
        <v>0</v>
      </c>
      <c r="AW31" s="7">
        <f ca="1">IF(AW$2="",0,IF(AW$5=1,RepM!AW34,AV201))</f>
        <v>0</v>
      </c>
      <c r="AX31" s="7">
        <f ca="1">IF(AX$2="",0,IF(AX$5=1,RepM!AX34,AW201))</f>
        <v>0</v>
      </c>
    </row>
    <row r="32" spans="1:51" x14ac:dyDescent="0.3">
      <c r="A32" s="118">
        <f>ROW()</f>
        <v>32</v>
      </c>
      <c r="E32" s="41"/>
      <c r="F32" s="103" t="str">
        <f t="shared" si="6"/>
        <v>АКТИВЫ</v>
      </c>
      <c r="G32" s="6" t="str">
        <f t="shared" si="7"/>
        <v>Задолженность по телу кредитной линии</v>
      </c>
      <c r="R32" s="41"/>
      <c r="S32" s="70"/>
      <c r="V32" s="120"/>
      <c r="W32" s="9">
        <f t="shared" ca="1" si="4"/>
        <v>0</v>
      </c>
      <c r="Z32" s="7">
        <f ca="1">IF(Z$2="",0,IF(Z$5=1,RepM!Z35,Y202))</f>
        <v>0</v>
      </c>
      <c r="AA32" s="7">
        <f ca="1">IF(AA$2="",0,IF(AA$5=1,RepM!AA35,Z202))</f>
        <v>0</v>
      </c>
      <c r="AB32" s="7">
        <f ca="1">IF(AB$2="",0,IF(AB$5=1,RepM!AB35,AA202))</f>
        <v>11981750.066198312</v>
      </c>
      <c r="AC32" s="7">
        <f ca="1">IF(AC$2="",0,IF(AC$5=1,RepM!AC35,AB202))</f>
        <v>0</v>
      </c>
      <c r="AD32" s="7">
        <f ca="1">IF(AD$2="",0,IF(AD$5=1,RepM!AD35,AC202))</f>
        <v>0</v>
      </c>
      <c r="AE32" s="7">
        <f ca="1">IF(AE$2="",0,IF(AE$5=1,RepM!AE35,AD202))</f>
        <v>0</v>
      </c>
      <c r="AF32" s="7">
        <f ca="1">IF(AF$2="",0,IF(AF$5=1,RepM!AF35,AE202))</f>
        <v>0</v>
      </c>
      <c r="AG32" s="7">
        <f ca="1">IF(AG$2="",0,IF(AG$5=1,RepM!AG35,AF202))</f>
        <v>0</v>
      </c>
      <c r="AH32" s="7">
        <f ca="1">IF(AH$2="",0,IF(AH$5=1,RepM!AH35,AG202))</f>
        <v>0</v>
      </c>
      <c r="AI32" s="7">
        <f ca="1">IF(AI$2="",0,IF(AI$5=1,RepM!AI35,AH202))</f>
        <v>0</v>
      </c>
      <c r="AJ32" s="7">
        <f ca="1">IF(AJ$2="",0,IF(AJ$5=1,RepM!AJ35,AI202))</f>
        <v>0</v>
      </c>
      <c r="AK32" s="7">
        <f ca="1">IF(AK$2="",0,IF(AK$5=1,RepM!AK35,AJ202))</f>
        <v>0</v>
      </c>
      <c r="AL32" s="7">
        <f ca="1">IF(AL$2="",0,IF(AL$5=1,RepM!AL35,AK202))</f>
        <v>0</v>
      </c>
      <c r="AM32" s="7">
        <f ca="1">IF(AM$2="",0,IF(AM$5=1,RepM!AM35,AL202))</f>
        <v>0</v>
      </c>
      <c r="AN32" s="7">
        <f ca="1">IF(AN$2="",0,IF(AN$5=1,RepM!AN35,AM202))</f>
        <v>0</v>
      </c>
      <c r="AO32" s="7">
        <f ca="1">IF(AO$2="",0,IF(AO$5=1,RepM!AO35,AN202))</f>
        <v>0</v>
      </c>
      <c r="AP32" s="7">
        <f ca="1">IF(AP$2="",0,IF(AP$5=1,RepM!AP35,AO202))</f>
        <v>0</v>
      </c>
      <c r="AQ32" s="7">
        <f ca="1">IF(AQ$2="",0,IF(AQ$5=1,RepM!AQ35,AP202))</f>
        <v>0</v>
      </c>
      <c r="AR32" s="7">
        <f ca="1">IF(AR$2="",0,IF(AR$5=1,RepM!AR35,AQ202))</f>
        <v>0</v>
      </c>
      <c r="AS32" s="7">
        <f ca="1">IF(AS$2="",0,IF(AS$5=1,RepM!AS35,AR202))</f>
        <v>0</v>
      </c>
      <c r="AT32" s="7">
        <f ca="1">IF(AT$2="",0,IF(AT$5=1,RepM!AT35,AS202))</f>
        <v>0</v>
      </c>
      <c r="AU32" s="7">
        <f ca="1">IF(AU$2="",0,IF(AU$5=1,RepM!AU35,AT202))</f>
        <v>0</v>
      </c>
      <c r="AV32" s="7">
        <f ca="1">IF(AV$2="",0,IF(AV$5=1,RepM!AV35,AU202))</f>
        <v>0</v>
      </c>
      <c r="AW32" s="7">
        <f ca="1">IF(AW$2="",0,IF(AW$5=1,RepM!AW35,AV202))</f>
        <v>0</v>
      </c>
      <c r="AX32" s="7">
        <f ca="1">IF(AX$2="",0,IF(AX$5=1,RepM!AX35,AW202))</f>
        <v>0</v>
      </c>
    </row>
    <row r="33" spans="1:51" x14ac:dyDescent="0.3">
      <c r="A33" s="118">
        <f>ROW()</f>
        <v>33</v>
      </c>
      <c r="E33" s="41"/>
      <c r="F33" s="103" t="str">
        <f t="shared" si="6"/>
        <v>АКТИВЫ</v>
      </c>
      <c r="G33" s="6" t="str">
        <f t="shared" si="7"/>
        <v>Задолженность по %% кредитной линии</v>
      </c>
      <c r="R33" s="41"/>
      <c r="S33" s="70"/>
      <c r="V33" s="120"/>
      <c r="W33" s="9">
        <f t="shared" ca="1" si="4"/>
        <v>0</v>
      </c>
      <c r="Z33" s="7">
        <f ca="1">IF(Z$2="",0,IF(Z$5=1,RepM!Z36,Y203))</f>
        <v>0</v>
      </c>
      <c r="AA33" s="7">
        <f ca="1">IF(AA$2="",0,IF(AA$5=1,RepM!AA36,Z203))</f>
        <v>0</v>
      </c>
      <c r="AB33" s="7">
        <f ca="1">IF(AB$2="",0,IF(AB$5=1,RepM!AB36,AA203))</f>
        <v>254330.54704439419</v>
      </c>
      <c r="AC33" s="7">
        <f ca="1">IF(AC$2="",0,IF(AC$5=1,RepM!AC36,AB203))</f>
        <v>3.4924596548080444E-10</v>
      </c>
      <c r="AD33" s="7">
        <f ca="1">IF(AD$2="",0,IF(AD$5=1,RepM!AD36,AC203))</f>
        <v>0</v>
      </c>
      <c r="AE33" s="7">
        <f ca="1">IF(AE$2="",0,IF(AE$5=1,RepM!AE36,AD203))</f>
        <v>0</v>
      </c>
      <c r="AF33" s="7">
        <f ca="1">IF(AF$2="",0,IF(AF$5=1,RepM!AF36,AE203))</f>
        <v>0</v>
      </c>
      <c r="AG33" s="7">
        <f ca="1">IF(AG$2="",0,IF(AG$5=1,RepM!AG36,AF203))</f>
        <v>0</v>
      </c>
      <c r="AH33" s="7">
        <f ca="1">IF(AH$2="",0,IF(AH$5=1,RepM!AH36,AG203))</f>
        <v>0</v>
      </c>
      <c r="AI33" s="7">
        <f ca="1">IF(AI$2="",0,IF(AI$5=1,RepM!AI36,AH203))</f>
        <v>0</v>
      </c>
      <c r="AJ33" s="7">
        <f ca="1">IF(AJ$2="",0,IF(AJ$5=1,RepM!AJ36,AI203))</f>
        <v>0</v>
      </c>
      <c r="AK33" s="7">
        <f ca="1">IF(AK$2="",0,IF(AK$5=1,RepM!AK36,AJ203))</f>
        <v>0</v>
      </c>
      <c r="AL33" s="7">
        <f ca="1">IF(AL$2="",0,IF(AL$5=1,RepM!AL36,AK203))</f>
        <v>0</v>
      </c>
      <c r="AM33" s="7">
        <f ca="1">IF(AM$2="",0,IF(AM$5=1,RepM!AM36,AL203))</f>
        <v>0</v>
      </c>
      <c r="AN33" s="7">
        <f ca="1">IF(AN$2="",0,IF(AN$5=1,RepM!AN36,AM203))</f>
        <v>0</v>
      </c>
      <c r="AO33" s="7">
        <f ca="1">IF(AO$2="",0,IF(AO$5=1,RepM!AO36,AN203))</f>
        <v>0</v>
      </c>
      <c r="AP33" s="7">
        <f ca="1">IF(AP$2="",0,IF(AP$5=1,RepM!AP36,AO203))</f>
        <v>0</v>
      </c>
      <c r="AQ33" s="7">
        <f ca="1">IF(AQ$2="",0,IF(AQ$5=1,RepM!AQ36,AP203))</f>
        <v>0</v>
      </c>
      <c r="AR33" s="7">
        <f ca="1">IF(AR$2="",0,IF(AR$5=1,RepM!AR36,AQ203))</f>
        <v>0</v>
      </c>
      <c r="AS33" s="7">
        <f ca="1">IF(AS$2="",0,IF(AS$5=1,RepM!AS36,AR203))</f>
        <v>0</v>
      </c>
      <c r="AT33" s="7">
        <f ca="1">IF(AT$2="",0,IF(AT$5=1,RepM!AT36,AS203))</f>
        <v>0</v>
      </c>
      <c r="AU33" s="7">
        <f ca="1">IF(AU$2="",0,IF(AU$5=1,RepM!AU36,AT203))</f>
        <v>0</v>
      </c>
      <c r="AV33" s="7">
        <f ca="1">IF(AV$2="",0,IF(AV$5=1,RepM!AV36,AU203))</f>
        <v>0</v>
      </c>
      <c r="AW33" s="7">
        <f ca="1">IF(AW$2="",0,IF(AW$5=1,RepM!AW36,AV203))</f>
        <v>0</v>
      </c>
      <c r="AX33" s="7">
        <f ca="1">IF(AX$2="",0,IF(AX$5=1,RepM!AX36,AW203))</f>
        <v>0</v>
      </c>
    </row>
    <row r="34" spans="1:51" ht="4.05" customHeight="1" x14ac:dyDescent="0.3">
      <c r="A34" s="11">
        <f>ROW()</f>
        <v>34</v>
      </c>
      <c r="S34" s="178"/>
    </row>
    <row r="35" spans="1:51" ht="4.05" customHeight="1" x14ac:dyDescent="0.3">
      <c r="A35" s="11">
        <f>ROW()</f>
        <v>35</v>
      </c>
    </row>
    <row r="36" spans="1:51" s="2" customFormat="1" ht="4.95" customHeight="1" x14ac:dyDescent="0.25">
      <c r="A36" s="11">
        <f>ROW()</f>
        <v>36</v>
      </c>
      <c r="C36" s="142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7"/>
      <c r="S36" s="89"/>
      <c r="T36" s="88"/>
      <c r="U36" s="88"/>
      <c r="V36" s="90"/>
      <c r="W36" s="91"/>
      <c r="X36" s="88"/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8"/>
    </row>
    <row r="37" spans="1:51" ht="7.05" customHeight="1" x14ac:dyDescent="0.3">
      <c r="A37" s="11">
        <f>ROW()</f>
        <v>37</v>
      </c>
    </row>
    <row r="38" spans="1:51" x14ac:dyDescent="0.3">
      <c r="A38" s="11">
        <f>ROW()</f>
        <v>38</v>
      </c>
      <c r="F38" s="104" t="s">
        <v>146</v>
      </c>
    </row>
    <row r="39" spans="1:51" s="13" customFormat="1" x14ac:dyDescent="0.3">
      <c r="A39" s="12">
        <f>ROW()</f>
        <v>39</v>
      </c>
      <c r="B39" s="137"/>
      <c r="C39" s="142" t="str">
        <f>Lists!$N$10</f>
        <v>с ндс</v>
      </c>
      <c r="E39" s="92"/>
      <c r="F39" s="13" t="str">
        <f>BP!$F$211</f>
        <v>Капитальные затраты</v>
      </c>
      <c r="M39" s="4" t="str">
        <f>Lists!$R$8</f>
        <v>руб.</v>
      </c>
      <c r="P39" s="10"/>
      <c r="R39" s="92"/>
      <c r="S39" s="10"/>
      <c r="V39" s="80">
        <f ca="1">W39-SUMIFS(Potoki!$W:$W,Potoki!$F:$F,$F39,Potoki!$G:$G,"")</f>
        <v>0</v>
      </c>
      <c r="W39" s="10">
        <f ca="1">SUM(INDIRECT(ADDRESS(ROW(),SUMIFS($1:$1,$5:$5,1))):INDIRECT(ADDRESS(ROW(),SUMIFS($1:$1,$5:$5,MAX($5:$5)))))</f>
        <v>60000000</v>
      </c>
      <c r="Z39" s="10">
        <f ca="1">IF(Z$2="",0,SUMIFS(RepM!42:42,RepM!$3:$3,"&gt;="&amp;Z$3,RepM!$3:$3,"&lt;="&amp;Z$4,RepM!$5:$5,"&lt;&gt;"&amp;RepM!$W$5))</f>
        <v>30000000</v>
      </c>
      <c r="AA39" s="10">
        <f ca="1">IF(AA$2="",0,SUMIFS(RepM!42:42,RepM!$3:$3,"&gt;="&amp;AA$3,RepM!$3:$3,"&lt;="&amp;AA$4,RepM!$5:$5,"&lt;&gt;"&amp;RepM!$W$5))</f>
        <v>30000000</v>
      </c>
      <c r="AB39" s="10">
        <f ca="1">IF(AB$2="",0,SUMIFS(RepM!42:42,RepM!$3:$3,"&gt;="&amp;AB$3,RepM!$3:$3,"&lt;="&amp;AB$4,RepM!$5:$5,"&lt;&gt;"&amp;RepM!$W$5))</f>
        <v>0</v>
      </c>
      <c r="AC39" s="10">
        <f ca="1">IF(AC$2="",0,SUMIFS(RepM!42:42,RepM!$3:$3,"&gt;="&amp;AC$3,RepM!$3:$3,"&lt;="&amp;AC$4,RepM!$5:$5,"&lt;&gt;"&amp;RepM!$W$5))</f>
        <v>0</v>
      </c>
      <c r="AD39" s="10">
        <f ca="1">IF(AD$2="",0,SUMIFS(RepM!42:42,RepM!$3:$3,"&gt;="&amp;AD$3,RepM!$3:$3,"&lt;="&amp;AD$4,RepM!$5:$5,"&lt;&gt;"&amp;RepM!$W$5))</f>
        <v>0</v>
      </c>
      <c r="AE39" s="10">
        <f ca="1">IF(AE$2="",0,SUMIFS(RepM!42:42,RepM!$3:$3,"&gt;="&amp;AE$3,RepM!$3:$3,"&lt;="&amp;AE$4,RepM!$5:$5,"&lt;&gt;"&amp;RepM!$W$5))</f>
        <v>0</v>
      </c>
      <c r="AF39" s="10">
        <f ca="1">IF(AF$2="",0,SUMIFS(RepM!42:42,RepM!$3:$3,"&gt;="&amp;AF$3,RepM!$3:$3,"&lt;="&amp;AF$4,RepM!$5:$5,"&lt;&gt;"&amp;RepM!$W$5))</f>
        <v>0</v>
      </c>
      <c r="AG39" s="10">
        <f ca="1">IF(AG$2="",0,SUMIFS(RepM!42:42,RepM!$3:$3,"&gt;="&amp;AG$3,RepM!$3:$3,"&lt;="&amp;AG$4,RepM!$5:$5,"&lt;&gt;"&amp;RepM!$W$5))</f>
        <v>0</v>
      </c>
      <c r="AH39" s="10">
        <f ca="1">IF(AH$2="",0,SUMIFS(RepM!42:42,RepM!$3:$3,"&gt;="&amp;AH$3,RepM!$3:$3,"&lt;="&amp;AH$4,RepM!$5:$5,"&lt;&gt;"&amp;RepM!$W$5))</f>
        <v>0</v>
      </c>
      <c r="AI39" s="10">
        <f ca="1">IF(AI$2="",0,SUMIFS(RepM!42:42,RepM!$3:$3,"&gt;="&amp;AI$3,RepM!$3:$3,"&lt;="&amp;AI$4,RepM!$5:$5,"&lt;&gt;"&amp;RepM!$W$5))</f>
        <v>0</v>
      </c>
      <c r="AJ39" s="10">
        <f ca="1">IF(AJ$2="",0,SUMIFS(RepM!42:42,RepM!$3:$3,"&gt;="&amp;AJ$3,RepM!$3:$3,"&lt;="&amp;AJ$4,RepM!$5:$5,"&lt;&gt;"&amp;RepM!$W$5))</f>
        <v>0</v>
      </c>
      <c r="AK39" s="10">
        <f ca="1">IF(AK$2="",0,SUMIFS(RepM!42:42,RepM!$3:$3,"&gt;="&amp;AK$3,RepM!$3:$3,"&lt;="&amp;AK$4,RepM!$5:$5,"&lt;&gt;"&amp;RepM!$W$5))</f>
        <v>0</v>
      </c>
      <c r="AL39" s="10">
        <f ca="1">IF(AL$2="",0,SUMIFS(RepM!42:42,RepM!$3:$3,"&gt;="&amp;AL$3,RepM!$3:$3,"&lt;="&amp;AL$4,RepM!$5:$5,"&lt;&gt;"&amp;RepM!$W$5))</f>
        <v>0</v>
      </c>
      <c r="AM39" s="10">
        <f ca="1">IF(AM$2="",0,SUMIFS(RepM!42:42,RepM!$3:$3,"&gt;="&amp;AM$3,RepM!$3:$3,"&lt;="&amp;AM$4,RepM!$5:$5,"&lt;&gt;"&amp;RepM!$W$5))</f>
        <v>0</v>
      </c>
      <c r="AN39" s="10">
        <f ca="1">IF(AN$2="",0,SUMIFS(RepM!42:42,RepM!$3:$3,"&gt;="&amp;AN$3,RepM!$3:$3,"&lt;="&amp;AN$4,RepM!$5:$5,"&lt;&gt;"&amp;RepM!$W$5))</f>
        <v>0</v>
      </c>
      <c r="AO39" s="10">
        <f ca="1">IF(AO$2="",0,SUMIFS(RepM!42:42,RepM!$3:$3,"&gt;="&amp;AO$3,RepM!$3:$3,"&lt;="&amp;AO$4,RepM!$5:$5,"&lt;&gt;"&amp;RepM!$W$5))</f>
        <v>0</v>
      </c>
      <c r="AP39" s="10">
        <f ca="1">IF(AP$2="",0,SUMIFS(RepM!42:42,RepM!$3:$3,"&gt;="&amp;AP$3,RepM!$3:$3,"&lt;="&amp;AP$4,RepM!$5:$5,"&lt;&gt;"&amp;RepM!$W$5))</f>
        <v>0</v>
      </c>
      <c r="AQ39" s="10">
        <f ca="1">IF(AQ$2="",0,SUMIFS(RepM!42:42,RepM!$3:$3,"&gt;="&amp;AQ$3,RepM!$3:$3,"&lt;="&amp;AQ$4,RepM!$5:$5,"&lt;&gt;"&amp;RepM!$W$5))</f>
        <v>0</v>
      </c>
      <c r="AR39" s="10">
        <f ca="1">IF(AR$2="",0,SUMIFS(RepM!42:42,RepM!$3:$3,"&gt;="&amp;AR$3,RepM!$3:$3,"&lt;="&amp;AR$4,RepM!$5:$5,"&lt;&gt;"&amp;RepM!$W$5))</f>
        <v>0</v>
      </c>
      <c r="AS39" s="10">
        <f ca="1">IF(AS$2="",0,SUMIFS(RepM!42:42,RepM!$3:$3,"&gt;="&amp;AS$3,RepM!$3:$3,"&lt;="&amp;AS$4,RepM!$5:$5,"&lt;&gt;"&amp;RepM!$W$5))</f>
        <v>0</v>
      </c>
      <c r="AT39" s="10">
        <f ca="1">IF(AT$2="",0,SUMIFS(RepM!42:42,RepM!$3:$3,"&gt;="&amp;AT$3,RepM!$3:$3,"&lt;="&amp;AT$4,RepM!$5:$5,"&lt;&gt;"&amp;RepM!$W$5))</f>
        <v>0</v>
      </c>
      <c r="AU39" s="10">
        <f ca="1">IF(AU$2="",0,SUMIFS(RepM!42:42,RepM!$3:$3,"&gt;="&amp;AU$3,RepM!$3:$3,"&lt;="&amp;AU$4,RepM!$5:$5,"&lt;&gt;"&amp;RepM!$W$5))</f>
        <v>0</v>
      </c>
      <c r="AV39" s="10">
        <f ca="1">IF(AV$2="",0,SUMIFS(RepM!42:42,RepM!$3:$3,"&gt;="&amp;AV$3,RepM!$3:$3,"&lt;="&amp;AV$4,RepM!$5:$5,"&lt;&gt;"&amp;RepM!$W$5))</f>
        <v>0</v>
      </c>
      <c r="AW39" s="10">
        <f ca="1">IF(AW$2="",0,SUMIFS(RepM!42:42,RepM!$3:$3,"&gt;="&amp;AW$3,RepM!$3:$3,"&lt;="&amp;AW$4,RepM!$5:$5,"&lt;&gt;"&amp;RepM!$W$5))</f>
        <v>0</v>
      </c>
      <c r="AX39" s="10">
        <f ca="1">IF(AX$2="",0,SUMIFS(RepM!42:42,RepM!$3:$3,"&gt;="&amp;AX$3,RepM!$3:$3,"&lt;="&amp;AX$4,RepM!$5:$5,"&lt;&gt;"&amp;RepM!$W$5))</f>
        <v>0</v>
      </c>
    </row>
    <row r="40" spans="1:51" s="13" customFormat="1" x14ac:dyDescent="0.3">
      <c r="A40" s="12">
        <f>ROW()</f>
        <v>40</v>
      </c>
      <c r="B40" s="137"/>
      <c r="C40" s="142"/>
      <c r="E40" s="92"/>
      <c r="F40" s="13" t="str">
        <f>BP!$F$213</f>
        <v>Ввод в эксплуатацию</v>
      </c>
      <c r="M40" s="4" t="str">
        <f>Lists!$R$8</f>
        <v>руб.</v>
      </c>
      <c r="P40" s="10"/>
      <c r="R40" s="92"/>
      <c r="S40" s="10"/>
      <c r="V40" s="80">
        <f ca="1">W40-SUMIFS(Potoki!$W:$W,Potoki!$F:$F,$F40,Potoki!$G:$G,"")</f>
        <v>0</v>
      </c>
      <c r="W40" s="10">
        <f ca="1">SUM(INDIRECT(ADDRESS(ROW(),SUMIFS($1:$1,$5:$5,1))):INDIRECT(ADDRESS(ROW(),SUMIFS($1:$1,$5:$5,MAX($5:$5)))))</f>
        <v>60000000</v>
      </c>
      <c r="Z40" s="10">
        <f ca="1">IF(Z$2="",0,SUMIFS(RepM!43:43,RepM!$3:$3,"&gt;="&amp;Z$3,RepM!$3:$3,"&lt;="&amp;Z$4,RepM!$5:$5,"&lt;&gt;"&amp;RepM!$W$5))</f>
        <v>30000000</v>
      </c>
      <c r="AA40" s="10">
        <f ca="1">IF(AA$2="",0,SUMIFS(RepM!43:43,RepM!$3:$3,"&gt;="&amp;AA$3,RepM!$3:$3,"&lt;="&amp;AA$4,RepM!$5:$5,"&lt;&gt;"&amp;RepM!$W$5))</f>
        <v>30000000</v>
      </c>
      <c r="AB40" s="10">
        <f ca="1">IF(AB$2="",0,SUMIFS(RepM!43:43,RepM!$3:$3,"&gt;="&amp;AB$3,RepM!$3:$3,"&lt;="&amp;AB$4,RepM!$5:$5,"&lt;&gt;"&amp;RepM!$W$5))</f>
        <v>0</v>
      </c>
      <c r="AC40" s="10">
        <f ca="1">IF(AC$2="",0,SUMIFS(RepM!43:43,RepM!$3:$3,"&gt;="&amp;AC$3,RepM!$3:$3,"&lt;="&amp;AC$4,RepM!$5:$5,"&lt;&gt;"&amp;RepM!$W$5))</f>
        <v>0</v>
      </c>
      <c r="AD40" s="10">
        <f ca="1">IF(AD$2="",0,SUMIFS(RepM!43:43,RepM!$3:$3,"&gt;="&amp;AD$3,RepM!$3:$3,"&lt;="&amp;AD$4,RepM!$5:$5,"&lt;&gt;"&amp;RepM!$W$5))</f>
        <v>0</v>
      </c>
      <c r="AE40" s="10">
        <f ca="1">IF(AE$2="",0,SUMIFS(RepM!43:43,RepM!$3:$3,"&gt;="&amp;AE$3,RepM!$3:$3,"&lt;="&amp;AE$4,RepM!$5:$5,"&lt;&gt;"&amp;RepM!$W$5))</f>
        <v>0</v>
      </c>
      <c r="AF40" s="10">
        <f ca="1">IF(AF$2="",0,SUMIFS(RepM!43:43,RepM!$3:$3,"&gt;="&amp;AF$3,RepM!$3:$3,"&lt;="&amp;AF$4,RepM!$5:$5,"&lt;&gt;"&amp;RepM!$W$5))</f>
        <v>0</v>
      </c>
      <c r="AG40" s="10">
        <f ca="1">IF(AG$2="",0,SUMIFS(RepM!43:43,RepM!$3:$3,"&gt;="&amp;AG$3,RepM!$3:$3,"&lt;="&amp;AG$4,RepM!$5:$5,"&lt;&gt;"&amp;RepM!$W$5))</f>
        <v>0</v>
      </c>
      <c r="AH40" s="10">
        <f ca="1">IF(AH$2="",0,SUMIFS(RepM!43:43,RepM!$3:$3,"&gt;="&amp;AH$3,RepM!$3:$3,"&lt;="&amp;AH$4,RepM!$5:$5,"&lt;&gt;"&amp;RepM!$W$5))</f>
        <v>0</v>
      </c>
      <c r="AI40" s="10">
        <f ca="1">IF(AI$2="",0,SUMIFS(RepM!43:43,RepM!$3:$3,"&gt;="&amp;AI$3,RepM!$3:$3,"&lt;="&amp;AI$4,RepM!$5:$5,"&lt;&gt;"&amp;RepM!$W$5))</f>
        <v>0</v>
      </c>
      <c r="AJ40" s="10">
        <f ca="1">IF(AJ$2="",0,SUMIFS(RepM!43:43,RepM!$3:$3,"&gt;="&amp;AJ$3,RepM!$3:$3,"&lt;="&amp;AJ$4,RepM!$5:$5,"&lt;&gt;"&amp;RepM!$W$5))</f>
        <v>0</v>
      </c>
      <c r="AK40" s="10">
        <f ca="1">IF(AK$2="",0,SUMIFS(RepM!43:43,RepM!$3:$3,"&gt;="&amp;AK$3,RepM!$3:$3,"&lt;="&amp;AK$4,RepM!$5:$5,"&lt;&gt;"&amp;RepM!$W$5))</f>
        <v>0</v>
      </c>
      <c r="AL40" s="10">
        <f ca="1">IF(AL$2="",0,SUMIFS(RepM!43:43,RepM!$3:$3,"&gt;="&amp;AL$3,RepM!$3:$3,"&lt;="&amp;AL$4,RepM!$5:$5,"&lt;&gt;"&amp;RepM!$W$5))</f>
        <v>0</v>
      </c>
      <c r="AM40" s="10">
        <f ca="1">IF(AM$2="",0,SUMIFS(RepM!43:43,RepM!$3:$3,"&gt;="&amp;AM$3,RepM!$3:$3,"&lt;="&amp;AM$4,RepM!$5:$5,"&lt;&gt;"&amp;RepM!$W$5))</f>
        <v>0</v>
      </c>
      <c r="AN40" s="10">
        <f ca="1">IF(AN$2="",0,SUMIFS(RepM!43:43,RepM!$3:$3,"&gt;="&amp;AN$3,RepM!$3:$3,"&lt;="&amp;AN$4,RepM!$5:$5,"&lt;&gt;"&amp;RepM!$W$5))</f>
        <v>0</v>
      </c>
      <c r="AO40" s="10">
        <f ca="1">IF(AO$2="",0,SUMIFS(RepM!43:43,RepM!$3:$3,"&gt;="&amp;AO$3,RepM!$3:$3,"&lt;="&amp;AO$4,RepM!$5:$5,"&lt;&gt;"&amp;RepM!$W$5))</f>
        <v>0</v>
      </c>
      <c r="AP40" s="10">
        <f ca="1">IF(AP$2="",0,SUMIFS(RepM!43:43,RepM!$3:$3,"&gt;="&amp;AP$3,RepM!$3:$3,"&lt;="&amp;AP$4,RepM!$5:$5,"&lt;&gt;"&amp;RepM!$W$5))</f>
        <v>0</v>
      </c>
      <c r="AQ40" s="10">
        <f ca="1">IF(AQ$2="",0,SUMIFS(RepM!43:43,RepM!$3:$3,"&gt;="&amp;AQ$3,RepM!$3:$3,"&lt;="&amp;AQ$4,RepM!$5:$5,"&lt;&gt;"&amp;RepM!$W$5))</f>
        <v>0</v>
      </c>
      <c r="AR40" s="10">
        <f ca="1">IF(AR$2="",0,SUMIFS(RepM!43:43,RepM!$3:$3,"&gt;="&amp;AR$3,RepM!$3:$3,"&lt;="&amp;AR$4,RepM!$5:$5,"&lt;&gt;"&amp;RepM!$W$5))</f>
        <v>0</v>
      </c>
      <c r="AS40" s="10">
        <f ca="1">IF(AS$2="",0,SUMIFS(RepM!43:43,RepM!$3:$3,"&gt;="&amp;AS$3,RepM!$3:$3,"&lt;="&amp;AS$4,RepM!$5:$5,"&lt;&gt;"&amp;RepM!$W$5))</f>
        <v>0</v>
      </c>
      <c r="AT40" s="10">
        <f ca="1">IF(AT$2="",0,SUMIFS(RepM!43:43,RepM!$3:$3,"&gt;="&amp;AT$3,RepM!$3:$3,"&lt;="&amp;AT$4,RepM!$5:$5,"&lt;&gt;"&amp;RepM!$W$5))</f>
        <v>0</v>
      </c>
      <c r="AU40" s="10">
        <f ca="1">IF(AU$2="",0,SUMIFS(RepM!43:43,RepM!$3:$3,"&gt;="&amp;AU$3,RepM!$3:$3,"&lt;="&amp;AU$4,RepM!$5:$5,"&lt;&gt;"&amp;RepM!$W$5))</f>
        <v>0</v>
      </c>
      <c r="AV40" s="10">
        <f ca="1">IF(AV$2="",0,SUMIFS(RepM!43:43,RepM!$3:$3,"&gt;="&amp;AV$3,RepM!$3:$3,"&lt;="&amp;AV$4,RepM!$5:$5,"&lt;&gt;"&amp;RepM!$W$5))</f>
        <v>0</v>
      </c>
      <c r="AW40" s="10">
        <f ca="1">IF(AW$2="",0,SUMIFS(RepM!43:43,RepM!$3:$3,"&gt;="&amp;AW$3,RepM!$3:$3,"&lt;="&amp;AW$4,RepM!$5:$5,"&lt;&gt;"&amp;RepM!$W$5))</f>
        <v>0</v>
      </c>
      <c r="AX40" s="10">
        <f ca="1">IF(AX$2="",0,SUMIFS(RepM!43:43,RepM!$3:$3,"&gt;="&amp;AX$3,RepM!$3:$3,"&lt;="&amp;AX$4,RepM!$5:$5,"&lt;&gt;"&amp;RepM!$W$5))</f>
        <v>0</v>
      </c>
    </row>
    <row r="41" spans="1:51" x14ac:dyDescent="0.3">
      <c r="A41" s="11">
        <f>ROW()</f>
        <v>41</v>
      </c>
      <c r="F41" s="104" t="s">
        <v>149</v>
      </c>
    </row>
    <row r="42" spans="1:51" s="13" customFormat="1" x14ac:dyDescent="0.3">
      <c r="A42" s="12">
        <f>ROW()</f>
        <v>42</v>
      </c>
      <c r="B42" s="138"/>
      <c r="C42" s="142" t="str">
        <f>Lists!$N$10</f>
        <v>с ндс</v>
      </c>
      <c r="E42" s="92"/>
      <c r="F42" s="13" t="str">
        <f>BP!$F$67</f>
        <v>Закупка сырья и материалов</v>
      </c>
      <c r="M42" s="4" t="str">
        <f>Lists!$R$8</f>
        <v>руб.</v>
      </c>
      <c r="P42" s="10"/>
      <c r="R42" s="92"/>
      <c r="S42" s="10"/>
      <c r="V42" s="80">
        <f ca="1">W42-SUM(W43:W47)</f>
        <v>0</v>
      </c>
      <c r="W42" s="10">
        <f ca="1">SUM(INDIRECT(ADDRESS(ROW(),SUMIFS($1:$1,$5:$5,1))):INDIRECT(ADDRESS(ROW(),SUMIFS($1:$1,$5:$5,MAX($5:$5)))))</f>
        <v>152694313.19999999</v>
      </c>
      <c r="Z42" s="10">
        <f ca="1">IF(Z$2="",0,SUMIFS(RepM!45:45,RepM!$3:$3,"&gt;="&amp;Z$3,RepM!$3:$3,"&lt;="&amp;Z$4,RepM!$5:$5,"&lt;&gt;"&amp;RepM!$W$5))</f>
        <v>1231407.8999999999</v>
      </c>
      <c r="AA42" s="10">
        <f ca="1">IF(AA$2="",0,SUMIFS(RepM!45:45,RepM!$3:$3,"&gt;="&amp;AA$3,RepM!$3:$3,"&lt;="&amp;AA$4,RepM!$5:$5,"&lt;&gt;"&amp;RepM!$W$5))</f>
        <v>26416203.300000001</v>
      </c>
      <c r="AB42" s="10">
        <f ca="1">IF(AB$2="",0,SUMIFS(RepM!45:45,RepM!$3:$3,"&gt;="&amp;AB$3,RepM!$3:$3,"&lt;="&amp;AB$4,RepM!$5:$5,"&lt;&gt;"&amp;RepM!$W$5))</f>
        <v>60482794.5</v>
      </c>
      <c r="AC42" s="10">
        <f ca="1">IF(AC$2="",0,SUMIFS(RepM!45:45,RepM!$3:$3,"&gt;="&amp;AC$3,RepM!$3:$3,"&lt;="&amp;AC$4,RepM!$5:$5,"&lt;&gt;"&amp;RepM!$W$5))</f>
        <v>64563907.5</v>
      </c>
      <c r="AD42" s="10">
        <f ca="1">IF(AD$2="",0,SUMIFS(RepM!45:45,RepM!$3:$3,"&gt;="&amp;AD$3,RepM!$3:$3,"&lt;="&amp;AD$4,RepM!$5:$5,"&lt;&gt;"&amp;RepM!$W$5))</f>
        <v>0</v>
      </c>
      <c r="AE42" s="10">
        <f ca="1">IF(AE$2="",0,SUMIFS(RepM!45:45,RepM!$3:$3,"&gt;="&amp;AE$3,RepM!$3:$3,"&lt;="&amp;AE$4,RepM!$5:$5,"&lt;&gt;"&amp;RepM!$W$5))</f>
        <v>0</v>
      </c>
      <c r="AF42" s="10">
        <f ca="1">IF(AF$2="",0,SUMIFS(RepM!45:45,RepM!$3:$3,"&gt;="&amp;AF$3,RepM!$3:$3,"&lt;="&amp;AF$4,RepM!$5:$5,"&lt;&gt;"&amp;RepM!$W$5))</f>
        <v>0</v>
      </c>
      <c r="AG42" s="10">
        <f ca="1">IF(AG$2="",0,SUMIFS(RepM!45:45,RepM!$3:$3,"&gt;="&amp;AG$3,RepM!$3:$3,"&lt;="&amp;AG$4,RepM!$5:$5,"&lt;&gt;"&amp;RepM!$W$5))</f>
        <v>0</v>
      </c>
      <c r="AH42" s="10">
        <f ca="1">IF(AH$2="",0,SUMIFS(RepM!45:45,RepM!$3:$3,"&gt;="&amp;AH$3,RepM!$3:$3,"&lt;="&amp;AH$4,RepM!$5:$5,"&lt;&gt;"&amp;RepM!$W$5))</f>
        <v>0</v>
      </c>
      <c r="AI42" s="10">
        <f ca="1">IF(AI$2="",0,SUMIFS(RepM!45:45,RepM!$3:$3,"&gt;="&amp;AI$3,RepM!$3:$3,"&lt;="&amp;AI$4,RepM!$5:$5,"&lt;&gt;"&amp;RepM!$W$5))</f>
        <v>0</v>
      </c>
      <c r="AJ42" s="10">
        <f ca="1">IF(AJ$2="",0,SUMIFS(RepM!45:45,RepM!$3:$3,"&gt;="&amp;AJ$3,RepM!$3:$3,"&lt;="&amp;AJ$4,RepM!$5:$5,"&lt;&gt;"&amp;RepM!$W$5))</f>
        <v>0</v>
      </c>
      <c r="AK42" s="10">
        <f ca="1">IF(AK$2="",0,SUMIFS(RepM!45:45,RepM!$3:$3,"&gt;="&amp;AK$3,RepM!$3:$3,"&lt;="&amp;AK$4,RepM!$5:$5,"&lt;&gt;"&amp;RepM!$W$5))</f>
        <v>0</v>
      </c>
      <c r="AL42" s="10">
        <f ca="1">IF(AL$2="",0,SUMIFS(RepM!45:45,RepM!$3:$3,"&gt;="&amp;AL$3,RepM!$3:$3,"&lt;="&amp;AL$4,RepM!$5:$5,"&lt;&gt;"&amp;RepM!$W$5))</f>
        <v>0</v>
      </c>
      <c r="AM42" s="10">
        <f ca="1">IF(AM$2="",0,SUMIFS(RepM!45:45,RepM!$3:$3,"&gt;="&amp;AM$3,RepM!$3:$3,"&lt;="&amp;AM$4,RepM!$5:$5,"&lt;&gt;"&amp;RepM!$W$5))</f>
        <v>0</v>
      </c>
      <c r="AN42" s="10">
        <f ca="1">IF(AN$2="",0,SUMIFS(RepM!45:45,RepM!$3:$3,"&gt;="&amp;AN$3,RepM!$3:$3,"&lt;="&amp;AN$4,RepM!$5:$5,"&lt;&gt;"&amp;RepM!$W$5))</f>
        <v>0</v>
      </c>
      <c r="AO42" s="10">
        <f ca="1">IF(AO$2="",0,SUMIFS(RepM!45:45,RepM!$3:$3,"&gt;="&amp;AO$3,RepM!$3:$3,"&lt;="&amp;AO$4,RepM!$5:$5,"&lt;&gt;"&amp;RepM!$W$5))</f>
        <v>0</v>
      </c>
      <c r="AP42" s="10">
        <f ca="1">IF(AP$2="",0,SUMIFS(RepM!45:45,RepM!$3:$3,"&gt;="&amp;AP$3,RepM!$3:$3,"&lt;="&amp;AP$4,RepM!$5:$5,"&lt;&gt;"&amp;RepM!$W$5))</f>
        <v>0</v>
      </c>
      <c r="AQ42" s="10">
        <f ca="1">IF(AQ$2="",0,SUMIFS(RepM!45:45,RepM!$3:$3,"&gt;="&amp;AQ$3,RepM!$3:$3,"&lt;="&amp;AQ$4,RepM!$5:$5,"&lt;&gt;"&amp;RepM!$W$5))</f>
        <v>0</v>
      </c>
      <c r="AR42" s="10">
        <f ca="1">IF(AR$2="",0,SUMIFS(RepM!45:45,RepM!$3:$3,"&gt;="&amp;AR$3,RepM!$3:$3,"&lt;="&amp;AR$4,RepM!$5:$5,"&lt;&gt;"&amp;RepM!$W$5))</f>
        <v>0</v>
      </c>
      <c r="AS42" s="10">
        <f ca="1">IF(AS$2="",0,SUMIFS(RepM!45:45,RepM!$3:$3,"&gt;="&amp;AS$3,RepM!$3:$3,"&lt;="&amp;AS$4,RepM!$5:$5,"&lt;&gt;"&amp;RepM!$W$5))</f>
        <v>0</v>
      </c>
      <c r="AT42" s="10">
        <f ca="1">IF(AT$2="",0,SUMIFS(RepM!45:45,RepM!$3:$3,"&gt;="&amp;AT$3,RepM!$3:$3,"&lt;="&amp;AT$4,RepM!$5:$5,"&lt;&gt;"&amp;RepM!$W$5))</f>
        <v>0</v>
      </c>
      <c r="AU42" s="10">
        <f ca="1">IF(AU$2="",0,SUMIFS(RepM!45:45,RepM!$3:$3,"&gt;="&amp;AU$3,RepM!$3:$3,"&lt;="&amp;AU$4,RepM!$5:$5,"&lt;&gt;"&amp;RepM!$W$5))</f>
        <v>0</v>
      </c>
      <c r="AV42" s="10">
        <f ca="1">IF(AV$2="",0,SUMIFS(RepM!45:45,RepM!$3:$3,"&gt;="&amp;AV$3,RepM!$3:$3,"&lt;="&amp;AV$4,RepM!$5:$5,"&lt;&gt;"&amp;RepM!$W$5))</f>
        <v>0</v>
      </c>
      <c r="AW42" s="10">
        <f ca="1">IF(AW$2="",0,SUMIFS(RepM!45:45,RepM!$3:$3,"&gt;="&amp;AW$3,RepM!$3:$3,"&lt;="&amp;AW$4,RepM!$5:$5,"&lt;&gt;"&amp;RepM!$W$5))</f>
        <v>0</v>
      </c>
      <c r="AX42" s="10">
        <f ca="1">IF(AX$2="",0,SUMIFS(RepM!45:45,RepM!$3:$3,"&gt;="&amp;AX$3,RepM!$3:$3,"&lt;="&amp;AX$4,RepM!$5:$5,"&lt;&gt;"&amp;RepM!$W$5))</f>
        <v>0</v>
      </c>
    </row>
    <row r="43" spans="1:51" s="27" customFormat="1" ht="12" x14ac:dyDescent="0.25">
      <c r="A43" s="26">
        <f>ROW()</f>
        <v>43</v>
      </c>
      <c r="B43" s="139"/>
      <c r="C43" s="142"/>
      <c r="E43" s="24"/>
      <c r="F43" s="66" t="str">
        <f>F42</f>
        <v>Закупка сырья и материалов</v>
      </c>
      <c r="G43" s="27" t="str">
        <f>BP!$F$21</f>
        <v>Основа</v>
      </c>
      <c r="M43" s="2" t="str">
        <f>Lists!$R$8</f>
        <v>руб.</v>
      </c>
      <c r="P43" s="30"/>
      <c r="R43" s="24"/>
      <c r="S43" s="30"/>
      <c r="V43" s="85"/>
      <c r="W43" s="29">
        <f ca="1">SUM(INDIRECT(ADDRESS(ROW(),SUMIFS($1:$1,$5:$5,1))):INDIRECT(ADDRESS(ROW(),SUMIFS($1:$1,$5:$5,MAX($5:$5)))))</f>
        <v>94802946</v>
      </c>
      <c r="Z43" s="30">
        <f ca="1">IF(Z$2="",0,SUMIFS(RepM!46:46,RepM!$3:$3,"&gt;="&amp;Z$3,RepM!$3:$3,"&lt;="&amp;Z$4,RepM!$5:$5,"&lt;&gt;"&amp;RepM!$W$5))</f>
        <v>853933.5</v>
      </c>
      <c r="AA43" s="30">
        <f ca="1">IF(AA$2="",0,SUMIFS(RepM!46:46,RepM!$3:$3,"&gt;="&amp;AA$3,RepM!$3:$3,"&lt;="&amp;AA$4,RepM!$5:$5,"&lt;&gt;"&amp;RepM!$W$5))</f>
        <v>16876912.5</v>
      </c>
      <c r="AB43" s="30">
        <f ca="1">IF(AB$2="",0,SUMIFS(RepM!46:46,RepM!$3:$3,"&gt;="&amp;AB$3,RepM!$3:$3,"&lt;="&amp;AB$4,RepM!$5:$5,"&lt;&gt;"&amp;RepM!$W$5))</f>
        <v>37427512.5</v>
      </c>
      <c r="AC43" s="30">
        <f ca="1">IF(AC$2="",0,SUMIFS(RepM!46:46,RepM!$3:$3,"&gt;="&amp;AC$3,RepM!$3:$3,"&lt;="&amp;AC$4,RepM!$5:$5,"&lt;&gt;"&amp;RepM!$W$5))</f>
        <v>39644587.5</v>
      </c>
      <c r="AD43" s="30">
        <f ca="1">IF(AD$2="",0,SUMIFS(RepM!46:46,RepM!$3:$3,"&gt;="&amp;AD$3,RepM!$3:$3,"&lt;="&amp;AD$4,RepM!$5:$5,"&lt;&gt;"&amp;RepM!$W$5))</f>
        <v>0</v>
      </c>
      <c r="AE43" s="30">
        <f ca="1">IF(AE$2="",0,SUMIFS(RepM!46:46,RepM!$3:$3,"&gt;="&amp;AE$3,RepM!$3:$3,"&lt;="&amp;AE$4,RepM!$5:$5,"&lt;&gt;"&amp;RepM!$W$5))</f>
        <v>0</v>
      </c>
      <c r="AF43" s="30">
        <f ca="1">IF(AF$2="",0,SUMIFS(RepM!46:46,RepM!$3:$3,"&gt;="&amp;AF$3,RepM!$3:$3,"&lt;="&amp;AF$4,RepM!$5:$5,"&lt;&gt;"&amp;RepM!$W$5))</f>
        <v>0</v>
      </c>
      <c r="AG43" s="30">
        <f ca="1">IF(AG$2="",0,SUMIFS(RepM!46:46,RepM!$3:$3,"&gt;="&amp;AG$3,RepM!$3:$3,"&lt;="&amp;AG$4,RepM!$5:$5,"&lt;&gt;"&amp;RepM!$W$5))</f>
        <v>0</v>
      </c>
      <c r="AH43" s="30">
        <f ca="1">IF(AH$2="",0,SUMIFS(RepM!46:46,RepM!$3:$3,"&gt;="&amp;AH$3,RepM!$3:$3,"&lt;="&amp;AH$4,RepM!$5:$5,"&lt;&gt;"&amp;RepM!$W$5))</f>
        <v>0</v>
      </c>
      <c r="AI43" s="30">
        <f ca="1">IF(AI$2="",0,SUMIFS(RepM!46:46,RepM!$3:$3,"&gt;="&amp;AI$3,RepM!$3:$3,"&lt;="&amp;AI$4,RepM!$5:$5,"&lt;&gt;"&amp;RepM!$W$5))</f>
        <v>0</v>
      </c>
      <c r="AJ43" s="30">
        <f ca="1">IF(AJ$2="",0,SUMIFS(RepM!46:46,RepM!$3:$3,"&gt;="&amp;AJ$3,RepM!$3:$3,"&lt;="&amp;AJ$4,RepM!$5:$5,"&lt;&gt;"&amp;RepM!$W$5))</f>
        <v>0</v>
      </c>
      <c r="AK43" s="30">
        <f ca="1">IF(AK$2="",0,SUMIFS(RepM!46:46,RepM!$3:$3,"&gt;="&amp;AK$3,RepM!$3:$3,"&lt;="&amp;AK$4,RepM!$5:$5,"&lt;&gt;"&amp;RepM!$W$5))</f>
        <v>0</v>
      </c>
      <c r="AL43" s="30">
        <f ca="1">IF(AL$2="",0,SUMIFS(RepM!46:46,RepM!$3:$3,"&gt;="&amp;AL$3,RepM!$3:$3,"&lt;="&amp;AL$4,RepM!$5:$5,"&lt;&gt;"&amp;RepM!$W$5))</f>
        <v>0</v>
      </c>
      <c r="AM43" s="30">
        <f ca="1">IF(AM$2="",0,SUMIFS(RepM!46:46,RepM!$3:$3,"&gt;="&amp;AM$3,RepM!$3:$3,"&lt;="&amp;AM$4,RepM!$5:$5,"&lt;&gt;"&amp;RepM!$W$5))</f>
        <v>0</v>
      </c>
      <c r="AN43" s="30">
        <f ca="1">IF(AN$2="",0,SUMIFS(RepM!46:46,RepM!$3:$3,"&gt;="&amp;AN$3,RepM!$3:$3,"&lt;="&amp;AN$4,RepM!$5:$5,"&lt;&gt;"&amp;RepM!$W$5))</f>
        <v>0</v>
      </c>
      <c r="AO43" s="30">
        <f ca="1">IF(AO$2="",0,SUMIFS(RepM!46:46,RepM!$3:$3,"&gt;="&amp;AO$3,RepM!$3:$3,"&lt;="&amp;AO$4,RepM!$5:$5,"&lt;&gt;"&amp;RepM!$W$5))</f>
        <v>0</v>
      </c>
      <c r="AP43" s="30">
        <f ca="1">IF(AP$2="",0,SUMIFS(RepM!46:46,RepM!$3:$3,"&gt;="&amp;AP$3,RepM!$3:$3,"&lt;="&amp;AP$4,RepM!$5:$5,"&lt;&gt;"&amp;RepM!$W$5))</f>
        <v>0</v>
      </c>
      <c r="AQ43" s="30">
        <f ca="1">IF(AQ$2="",0,SUMIFS(RepM!46:46,RepM!$3:$3,"&gt;="&amp;AQ$3,RepM!$3:$3,"&lt;="&amp;AQ$4,RepM!$5:$5,"&lt;&gt;"&amp;RepM!$W$5))</f>
        <v>0</v>
      </c>
      <c r="AR43" s="30">
        <f ca="1">IF(AR$2="",0,SUMIFS(RepM!46:46,RepM!$3:$3,"&gt;="&amp;AR$3,RepM!$3:$3,"&lt;="&amp;AR$4,RepM!$5:$5,"&lt;&gt;"&amp;RepM!$W$5))</f>
        <v>0</v>
      </c>
      <c r="AS43" s="30">
        <f ca="1">IF(AS$2="",0,SUMIFS(RepM!46:46,RepM!$3:$3,"&gt;="&amp;AS$3,RepM!$3:$3,"&lt;="&amp;AS$4,RepM!$5:$5,"&lt;&gt;"&amp;RepM!$W$5))</f>
        <v>0</v>
      </c>
      <c r="AT43" s="30">
        <f ca="1">IF(AT$2="",0,SUMIFS(RepM!46:46,RepM!$3:$3,"&gt;="&amp;AT$3,RepM!$3:$3,"&lt;="&amp;AT$4,RepM!$5:$5,"&lt;&gt;"&amp;RepM!$W$5))</f>
        <v>0</v>
      </c>
      <c r="AU43" s="30">
        <f ca="1">IF(AU$2="",0,SUMIFS(RepM!46:46,RepM!$3:$3,"&gt;="&amp;AU$3,RepM!$3:$3,"&lt;="&amp;AU$4,RepM!$5:$5,"&lt;&gt;"&amp;RepM!$W$5))</f>
        <v>0</v>
      </c>
      <c r="AV43" s="30">
        <f ca="1">IF(AV$2="",0,SUMIFS(RepM!46:46,RepM!$3:$3,"&gt;="&amp;AV$3,RepM!$3:$3,"&lt;="&amp;AV$4,RepM!$5:$5,"&lt;&gt;"&amp;RepM!$W$5))</f>
        <v>0</v>
      </c>
      <c r="AW43" s="30">
        <f ca="1">IF(AW$2="",0,SUMIFS(RepM!46:46,RepM!$3:$3,"&gt;="&amp;AW$3,RepM!$3:$3,"&lt;="&amp;AW$4,RepM!$5:$5,"&lt;&gt;"&amp;RepM!$W$5))</f>
        <v>0</v>
      </c>
      <c r="AX43" s="30">
        <f ca="1">IF(AX$2="",0,SUMIFS(RepM!46:46,RepM!$3:$3,"&gt;="&amp;AX$3,RepM!$3:$3,"&lt;="&amp;AX$4,RepM!$5:$5,"&lt;&gt;"&amp;RepM!$W$5))</f>
        <v>0</v>
      </c>
    </row>
    <row r="44" spans="1:51" s="27" customFormat="1" ht="12" x14ac:dyDescent="0.25">
      <c r="A44" s="26">
        <f>ROW()</f>
        <v>44</v>
      </c>
      <c r="B44" s="139"/>
      <c r="C44" s="142"/>
      <c r="E44" s="24"/>
      <c r="F44" s="66" t="str">
        <f>F42</f>
        <v>Закупка сырья и материалов</v>
      </c>
      <c r="G44" s="27" t="str">
        <f>BP!$F$22</f>
        <v>Сырье</v>
      </c>
      <c r="H44" s="67"/>
      <c r="I44" s="67"/>
      <c r="J44" s="67"/>
      <c r="K44" s="67"/>
      <c r="L44" s="67"/>
      <c r="M44" s="2" t="str">
        <f>Lists!$R$8</f>
        <v>руб.</v>
      </c>
      <c r="P44" s="30"/>
      <c r="R44" s="24"/>
      <c r="S44" s="30"/>
      <c r="V44" s="85"/>
      <c r="W44" s="29">
        <f ca="1">SUM(INDIRECT(ADDRESS(ROW(),SUMIFS($1:$1,$5:$5,1))):INDIRECT(ADDRESS(ROW(),SUMIFS($1:$1,$5:$5,MAX($5:$5)))))</f>
        <v>10834622.4</v>
      </c>
      <c r="Z44" s="30">
        <f ca="1">IF(Z$2="",0,SUMIFS(RepM!47:47,RepM!$3:$3,"&gt;="&amp;Z$3,RepM!$3:$3,"&lt;="&amp;Z$4,RepM!$5:$5,"&lt;&gt;"&amp;RepM!$W$5))</f>
        <v>97592.4</v>
      </c>
      <c r="AA44" s="30">
        <f ca="1">IF(AA$2="",0,SUMIFS(RepM!47:47,RepM!$3:$3,"&gt;="&amp;AA$3,RepM!$3:$3,"&lt;="&amp;AA$4,RepM!$5:$5,"&lt;&gt;"&amp;RepM!$W$5))</f>
        <v>1928790</v>
      </c>
      <c r="AB44" s="30">
        <f ca="1">IF(AB$2="",0,SUMIFS(RepM!47:47,RepM!$3:$3,"&gt;="&amp;AB$3,RepM!$3:$3,"&lt;="&amp;AB$4,RepM!$5:$5,"&lt;&gt;"&amp;RepM!$W$5))</f>
        <v>4277430</v>
      </c>
      <c r="AC44" s="30">
        <f ca="1">IF(AC$2="",0,SUMIFS(RepM!47:47,RepM!$3:$3,"&gt;="&amp;AC$3,RepM!$3:$3,"&lt;="&amp;AC$4,RepM!$5:$5,"&lt;&gt;"&amp;RepM!$W$5))</f>
        <v>4530810</v>
      </c>
      <c r="AD44" s="30">
        <f ca="1">IF(AD$2="",0,SUMIFS(RepM!47:47,RepM!$3:$3,"&gt;="&amp;AD$3,RepM!$3:$3,"&lt;="&amp;AD$4,RepM!$5:$5,"&lt;&gt;"&amp;RepM!$W$5))</f>
        <v>0</v>
      </c>
      <c r="AE44" s="30">
        <f ca="1">IF(AE$2="",0,SUMIFS(RepM!47:47,RepM!$3:$3,"&gt;="&amp;AE$3,RepM!$3:$3,"&lt;="&amp;AE$4,RepM!$5:$5,"&lt;&gt;"&amp;RepM!$W$5))</f>
        <v>0</v>
      </c>
      <c r="AF44" s="30">
        <f ca="1">IF(AF$2="",0,SUMIFS(RepM!47:47,RepM!$3:$3,"&gt;="&amp;AF$3,RepM!$3:$3,"&lt;="&amp;AF$4,RepM!$5:$5,"&lt;&gt;"&amp;RepM!$W$5))</f>
        <v>0</v>
      </c>
      <c r="AG44" s="30">
        <f ca="1">IF(AG$2="",0,SUMIFS(RepM!47:47,RepM!$3:$3,"&gt;="&amp;AG$3,RepM!$3:$3,"&lt;="&amp;AG$4,RepM!$5:$5,"&lt;&gt;"&amp;RepM!$W$5))</f>
        <v>0</v>
      </c>
      <c r="AH44" s="30">
        <f ca="1">IF(AH$2="",0,SUMIFS(RepM!47:47,RepM!$3:$3,"&gt;="&amp;AH$3,RepM!$3:$3,"&lt;="&amp;AH$4,RepM!$5:$5,"&lt;&gt;"&amp;RepM!$W$5))</f>
        <v>0</v>
      </c>
      <c r="AI44" s="30">
        <f ca="1">IF(AI$2="",0,SUMIFS(RepM!47:47,RepM!$3:$3,"&gt;="&amp;AI$3,RepM!$3:$3,"&lt;="&amp;AI$4,RepM!$5:$5,"&lt;&gt;"&amp;RepM!$W$5))</f>
        <v>0</v>
      </c>
      <c r="AJ44" s="30">
        <f ca="1">IF(AJ$2="",0,SUMIFS(RepM!47:47,RepM!$3:$3,"&gt;="&amp;AJ$3,RepM!$3:$3,"&lt;="&amp;AJ$4,RepM!$5:$5,"&lt;&gt;"&amp;RepM!$W$5))</f>
        <v>0</v>
      </c>
      <c r="AK44" s="30">
        <f ca="1">IF(AK$2="",0,SUMIFS(RepM!47:47,RepM!$3:$3,"&gt;="&amp;AK$3,RepM!$3:$3,"&lt;="&amp;AK$4,RepM!$5:$5,"&lt;&gt;"&amp;RepM!$W$5))</f>
        <v>0</v>
      </c>
      <c r="AL44" s="30">
        <f ca="1">IF(AL$2="",0,SUMIFS(RepM!47:47,RepM!$3:$3,"&gt;="&amp;AL$3,RepM!$3:$3,"&lt;="&amp;AL$4,RepM!$5:$5,"&lt;&gt;"&amp;RepM!$W$5))</f>
        <v>0</v>
      </c>
      <c r="AM44" s="30">
        <f ca="1">IF(AM$2="",0,SUMIFS(RepM!47:47,RepM!$3:$3,"&gt;="&amp;AM$3,RepM!$3:$3,"&lt;="&amp;AM$4,RepM!$5:$5,"&lt;&gt;"&amp;RepM!$W$5))</f>
        <v>0</v>
      </c>
      <c r="AN44" s="30">
        <f ca="1">IF(AN$2="",0,SUMIFS(RepM!47:47,RepM!$3:$3,"&gt;="&amp;AN$3,RepM!$3:$3,"&lt;="&amp;AN$4,RepM!$5:$5,"&lt;&gt;"&amp;RepM!$W$5))</f>
        <v>0</v>
      </c>
      <c r="AO44" s="30">
        <f ca="1">IF(AO$2="",0,SUMIFS(RepM!47:47,RepM!$3:$3,"&gt;="&amp;AO$3,RepM!$3:$3,"&lt;="&amp;AO$4,RepM!$5:$5,"&lt;&gt;"&amp;RepM!$W$5))</f>
        <v>0</v>
      </c>
      <c r="AP44" s="30">
        <f ca="1">IF(AP$2="",0,SUMIFS(RepM!47:47,RepM!$3:$3,"&gt;="&amp;AP$3,RepM!$3:$3,"&lt;="&amp;AP$4,RepM!$5:$5,"&lt;&gt;"&amp;RepM!$W$5))</f>
        <v>0</v>
      </c>
      <c r="AQ44" s="30">
        <f ca="1">IF(AQ$2="",0,SUMIFS(RepM!47:47,RepM!$3:$3,"&gt;="&amp;AQ$3,RepM!$3:$3,"&lt;="&amp;AQ$4,RepM!$5:$5,"&lt;&gt;"&amp;RepM!$W$5))</f>
        <v>0</v>
      </c>
      <c r="AR44" s="30">
        <f ca="1">IF(AR$2="",0,SUMIFS(RepM!47:47,RepM!$3:$3,"&gt;="&amp;AR$3,RepM!$3:$3,"&lt;="&amp;AR$4,RepM!$5:$5,"&lt;&gt;"&amp;RepM!$W$5))</f>
        <v>0</v>
      </c>
      <c r="AS44" s="30">
        <f ca="1">IF(AS$2="",0,SUMIFS(RepM!47:47,RepM!$3:$3,"&gt;="&amp;AS$3,RepM!$3:$3,"&lt;="&amp;AS$4,RepM!$5:$5,"&lt;&gt;"&amp;RepM!$W$5))</f>
        <v>0</v>
      </c>
      <c r="AT44" s="30">
        <f ca="1">IF(AT$2="",0,SUMIFS(RepM!47:47,RepM!$3:$3,"&gt;="&amp;AT$3,RepM!$3:$3,"&lt;="&amp;AT$4,RepM!$5:$5,"&lt;&gt;"&amp;RepM!$W$5))</f>
        <v>0</v>
      </c>
      <c r="AU44" s="30">
        <f ca="1">IF(AU$2="",0,SUMIFS(RepM!47:47,RepM!$3:$3,"&gt;="&amp;AU$3,RepM!$3:$3,"&lt;="&amp;AU$4,RepM!$5:$5,"&lt;&gt;"&amp;RepM!$W$5))</f>
        <v>0</v>
      </c>
      <c r="AV44" s="30">
        <f ca="1">IF(AV$2="",0,SUMIFS(RepM!47:47,RepM!$3:$3,"&gt;="&amp;AV$3,RepM!$3:$3,"&lt;="&amp;AV$4,RepM!$5:$5,"&lt;&gt;"&amp;RepM!$W$5))</f>
        <v>0</v>
      </c>
      <c r="AW44" s="30">
        <f ca="1">IF(AW$2="",0,SUMIFS(RepM!47:47,RepM!$3:$3,"&gt;="&amp;AW$3,RepM!$3:$3,"&lt;="&amp;AW$4,RepM!$5:$5,"&lt;&gt;"&amp;RepM!$W$5))</f>
        <v>0</v>
      </c>
      <c r="AX44" s="30">
        <f ca="1">IF(AX$2="",0,SUMIFS(RepM!47:47,RepM!$3:$3,"&gt;="&amp;AX$3,RepM!$3:$3,"&lt;="&amp;AX$4,RepM!$5:$5,"&lt;&gt;"&amp;RepM!$W$5))</f>
        <v>0</v>
      </c>
    </row>
    <row r="45" spans="1:51" s="27" customFormat="1" ht="12" x14ac:dyDescent="0.25">
      <c r="A45" s="26">
        <f>ROW()</f>
        <v>45</v>
      </c>
      <c r="B45" s="139"/>
      <c r="C45" s="142"/>
      <c r="E45" s="24"/>
      <c r="F45" s="66" t="str">
        <f>F42</f>
        <v>Закупка сырья и материалов</v>
      </c>
      <c r="G45" s="27" t="str">
        <f>BP!$F$23</f>
        <v>Материал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12199896.800000001</v>
      </c>
      <c r="Z45" s="30">
        <f ca="1">IF(Z$2="",0,SUMIFS(RepM!48:48,RepM!$3:$3,"&gt;="&amp;Z$3,RepM!$3:$3,"&lt;="&amp;Z$4,RepM!$5:$5,"&lt;&gt;"&amp;RepM!$W$5))</f>
        <v>72562</v>
      </c>
      <c r="AA45" s="30">
        <f ca="1">IF(AA$2="",0,SUMIFS(RepM!48:48,RepM!$3:$3,"&gt;="&amp;AA$3,RepM!$3:$3,"&lt;="&amp;AA$4,RepM!$5:$5,"&lt;&gt;"&amp;RepM!$W$5))</f>
        <v>1973092.8</v>
      </c>
      <c r="AB45" s="30">
        <f ca="1">IF(AB$2="",0,SUMIFS(RepM!48:48,RepM!$3:$3,"&gt;="&amp;AB$3,RepM!$3:$3,"&lt;="&amp;AB$4,RepM!$5:$5,"&lt;&gt;"&amp;RepM!$W$5))</f>
        <v>4868332</v>
      </c>
      <c r="AC45" s="30">
        <f ca="1">IF(AC$2="",0,SUMIFS(RepM!48:48,RepM!$3:$3,"&gt;="&amp;AC$3,RepM!$3:$3,"&lt;="&amp;AC$4,RepM!$5:$5,"&lt;&gt;"&amp;RepM!$W$5))</f>
        <v>5285910</v>
      </c>
      <c r="AD45" s="30">
        <f ca="1">IF(AD$2="",0,SUMIFS(RepM!48:48,RepM!$3:$3,"&gt;="&amp;AD$3,RepM!$3:$3,"&lt;="&amp;AD$4,RepM!$5:$5,"&lt;&gt;"&amp;RepM!$W$5))</f>
        <v>0</v>
      </c>
      <c r="AE45" s="30">
        <f ca="1">IF(AE$2="",0,SUMIFS(RepM!48:48,RepM!$3:$3,"&gt;="&amp;AE$3,RepM!$3:$3,"&lt;="&amp;AE$4,RepM!$5:$5,"&lt;&gt;"&amp;RepM!$W$5))</f>
        <v>0</v>
      </c>
      <c r="AF45" s="30">
        <f ca="1">IF(AF$2="",0,SUMIFS(RepM!48:48,RepM!$3:$3,"&gt;="&amp;AF$3,RepM!$3:$3,"&lt;="&amp;AF$4,RepM!$5:$5,"&lt;&gt;"&amp;RepM!$W$5))</f>
        <v>0</v>
      </c>
      <c r="AG45" s="30">
        <f ca="1">IF(AG$2="",0,SUMIFS(RepM!48:48,RepM!$3:$3,"&gt;="&amp;AG$3,RepM!$3:$3,"&lt;="&amp;AG$4,RepM!$5:$5,"&lt;&gt;"&amp;RepM!$W$5))</f>
        <v>0</v>
      </c>
      <c r="AH45" s="30">
        <f ca="1">IF(AH$2="",0,SUMIFS(RepM!48:48,RepM!$3:$3,"&gt;="&amp;AH$3,RepM!$3:$3,"&lt;="&amp;AH$4,RepM!$5:$5,"&lt;&gt;"&amp;RepM!$W$5))</f>
        <v>0</v>
      </c>
      <c r="AI45" s="30">
        <f ca="1">IF(AI$2="",0,SUMIFS(RepM!48:48,RepM!$3:$3,"&gt;="&amp;AI$3,RepM!$3:$3,"&lt;="&amp;AI$4,RepM!$5:$5,"&lt;&gt;"&amp;RepM!$W$5))</f>
        <v>0</v>
      </c>
      <c r="AJ45" s="30">
        <f ca="1">IF(AJ$2="",0,SUMIFS(RepM!48:48,RepM!$3:$3,"&gt;="&amp;AJ$3,RepM!$3:$3,"&lt;="&amp;AJ$4,RepM!$5:$5,"&lt;&gt;"&amp;RepM!$W$5))</f>
        <v>0</v>
      </c>
      <c r="AK45" s="30">
        <f ca="1">IF(AK$2="",0,SUMIFS(RepM!48:48,RepM!$3:$3,"&gt;="&amp;AK$3,RepM!$3:$3,"&lt;="&amp;AK$4,RepM!$5:$5,"&lt;&gt;"&amp;RepM!$W$5))</f>
        <v>0</v>
      </c>
      <c r="AL45" s="30">
        <f ca="1">IF(AL$2="",0,SUMIFS(RepM!48:48,RepM!$3:$3,"&gt;="&amp;AL$3,RepM!$3:$3,"&lt;="&amp;AL$4,RepM!$5:$5,"&lt;&gt;"&amp;RepM!$W$5))</f>
        <v>0</v>
      </c>
      <c r="AM45" s="30">
        <f ca="1">IF(AM$2="",0,SUMIFS(RepM!48:48,RepM!$3:$3,"&gt;="&amp;AM$3,RepM!$3:$3,"&lt;="&amp;AM$4,RepM!$5:$5,"&lt;&gt;"&amp;RepM!$W$5))</f>
        <v>0</v>
      </c>
      <c r="AN45" s="30">
        <f ca="1">IF(AN$2="",0,SUMIFS(RepM!48:48,RepM!$3:$3,"&gt;="&amp;AN$3,RepM!$3:$3,"&lt;="&amp;AN$4,RepM!$5:$5,"&lt;&gt;"&amp;RepM!$W$5))</f>
        <v>0</v>
      </c>
      <c r="AO45" s="30">
        <f ca="1">IF(AO$2="",0,SUMIFS(RepM!48:48,RepM!$3:$3,"&gt;="&amp;AO$3,RepM!$3:$3,"&lt;="&amp;AO$4,RepM!$5:$5,"&lt;&gt;"&amp;RepM!$W$5))</f>
        <v>0</v>
      </c>
      <c r="AP45" s="30">
        <f ca="1">IF(AP$2="",0,SUMIFS(RepM!48:48,RepM!$3:$3,"&gt;="&amp;AP$3,RepM!$3:$3,"&lt;="&amp;AP$4,RepM!$5:$5,"&lt;&gt;"&amp;RepM!$W$5))</f>
        <v>0</v>
      </c>
      <c r="AQ45" s="30">
        <f ca="1">IF(AQ$2="",0,SUMIFS(RepM!48:48,RepM!$3:$3,"&gt;="&amp;AQ$3,RepM!$3:$3,"&lt;="&amp;AQ$4,RepM!$5:$5,"&lt;&gt;"&amp;RepM!$W$5))</f>
        <v>0</v>
      </c>
      <c r="AR45" s="30">
        <f ca="1">IF(AR$2="",0,SUMIFS(RepM!48:48,RepM!$3:$3,"&gt;="&amp;AR$3,RepM!$3:$3,"&lt;="&amp;AR$4,RepM!$5:$5,"&lt;&gt;"&amp;RepM!$W$5))</f>
        <v>0</v>
      </c>
      <c r="AS45" s="30">
        <f ca="1">IF(AS$2="",0,SUMIFS(RepM!48:48,RepM!$3:$3,"&gt;="&amp;AS$3,RepM!$3:$3,"&lt;="&amp;AS$4,RepM!$5:$5,"&lt;&gt;"&amp;RepM!$W$5))</f>
        <v>0</v>
      </c>
      <c r="AT45" s="30">
        <f ca="1">IF(AT$2="",0,SUMIFS(RepM!48:48,RepM!$3:$3,"&gt;="&amp;AT$3,RepM!$3:$3,"&lt;="&amp;AT$4,RepM!$5:$5,"&lt;&gt;"&amp;RepM!$W$5))</f>
        <v>0</v>
      </c>
      <c r="AU45" s="30">
        <f ca="1">IF(AU$2="",0,SUMIFS(RepM!48:48,RepM!$3:$3,"&gt;="&amp;AU$3,RepM!$3:$3,"&lt;="&amp;AU$4,RepM!$5:$5,"&lt;&gt;"&amp;RepM!$W$5))</f>
        <v>0</v>
      </c>
      <c r="AV45" s="30">
        <f ca="1">IF(AV$2="",0,SUMIFS(RepM!48:48,RepM!$3:$3,"&gt;="&amp;AV$3,RepM!$3:$3,"&lt;="&amp;AV$4,RepM!$5:$5,"&lt;&gt;"&amp;RepM!$W$5))</f>
        <v>0</v>
      </c>
      <c r="AW45" s="30">
        <f ca="1">IF(AW$2="",0,SUMIFS(RepM!48:48,RepM!$3:$3,"&gt;="&amp;AW$3,RepM!$3:$3,"&lt;="&amp;AW$4,RepM!$5:$5,"&lt;&gt;"&amp;RepM!$W$5))</f>
        <v>0</v>
      </c>
      <c r="AX45" s="30">
        <f ca="1">IF(AX$2="",0,SUMIFS(RepM!48:48,RepM!$3:$3,"&gt;="&amp;AX$3,RepM!$3:$3,"&lt;="&amp;AX$4,RepM!$5:$5,"&lt;&gt;"&amp;RepM!$W$5))</f>
        <v>0</v>
      </c>
    </row>
    <row r="46" spans="1:51" s="27" customFormat="1" ht="12" x14ac:dyDescent="0.25">
      <c r="A46" s="26">
        <f>ROW()</f>
        <v>46</v>
      </c>
      <c r="B46" s="139"/>
      <c r="C46" s="142"/>
      <c r="E46" s="24"/>
      <c r="F46" s="66" t="str">
        <f>F42</f>
        <v>Закупка сырья и материалов</v>
      </c>
      <c r="G46" s="27" t="str">
        <f>BP!$F$25</f>
        <v>Упаковка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34856848</v>
      </c>
      <c r="Z46" s="30">
        <f ca="1">IF(Z$2="",0,SUMIFS(RepM!49:49,RepM!$3:$3,"&gt;="&amp;Z$3,RepM!$3:$3,"&lt;="&amp;Z$4,RepM!$5:$5,"&lt;&gt;"&amp;RepM!$W$5))</f>
        <v>207320</v>
      </c>
      <c r="AA46" s="30">
        <f ca="1">IF(AA$2="",0,SUMIFS(RepM!49:49,RepM!$3:$3,"&gt;="&amp;AA$3,RepM!$3:$3,"&lt;="&amp;AA$4,RepM!$5:$5,"&lt;&gt;"&amp;RepM!$W$5))</f>
        <v>5637408</v>
      </c>
      <c r="AB46" s="30">
        <f ca="1">IF(AB$2="",0,SUMIFS(RepM!49:49,RepM!$3:$3,"&gt;="&amp;AB$3,RepM!$3:$3,"&lt;="&amp;AB$4,RepM!$5:$5,"&lt;&gt;"&amp;RepM!$W$5))</f>
        <v>13909520</v>
      </c>
      <c r="AC46" s="30">
        <f ca="1">IF(AC$2="",0,SUMIFS(RepM!49:49,RepM!$3:$3,"&gt;="&amp;AC$3,RepM!$3:$3,"&lt;="&amp;AC$4,RepM!$5:$5,"&lt;&gt;"&amp;RepM!$W$5))</f>
        <v>15102600</v>
      </c>
      <c r="AD46" s="30">
        <f ca="1">IF(AD$2="",0,SUMIFS(RepM!49:49,RepM!$3:$3,"&gt;="&amp;AD$3,RepM!$3:$3,"&lt;="&amp;AD$4,RepM!$5:$5,"&lt;&gt;"&amp;RepM!$W$5))</f>
        <v>0</v>
      </c>
      <c r="AE46" s="30">
        <f ca="1">IF(AE$2="",0,SUMIFS(RepM!49:49,RepM!$3:$3,"&gt;="&amp;AE$3,RepM!$3:$3,"&lt;="&amp;AE$4,RepM!$5:$5,"&lt;&gt;"&amp;RepM!$W$5))</f>
        <v>0</v>
      </c>
      <c r="AF46" s="30">
        <f ca="1">IF(AF$2="",0,SUMIFS(RepM!49:49,RepM!$3:$3,"&gt;="&amp;AF$3,RepM!$3:$3,"&lt;="&amp;AF$4,RepM!$5:$5,"&lt;&gt;"&amp;RepM!$W$5))</f>
        <v>0</v>
      </c>
      <c r="AG46" s="30">
        <f ca="1">IF(AG$2="",0,SUMIFS(RepM!49:49,RepM!$3:$3,"&gt;="&amp;AG$3,RepM!$3:$3,"&lt;="&amp;AG$4,RepM!$5:$5,"&lt;&gt;"&amp;RepM!$W$5))</f>
        <v>0</v>
      </c>
      <c r="AH46" s="30">
        <f ca="1">IF(AH$2="",0,SUMIFS(RepM!49:49,RepM!$3:$3,"&gt;="&amp;AH$3,RepM!$3:$3,"&lt;="&amp;AH$4,RepM!$5:$5,"&lt;&gt;"&amp;RepM!$W$5))</f>
        <v>0</v>
      </c>
      <c r="AI46" s="30">
        <f ca="1">IF(AI$2="",0,SUMIFS(RepM!49:49,RepM!$3:$3,"&gt;="&amp;AI$3,RepM!$3:$3,"&lt;="&amp;AI$4,RepM!$5:$5,"&lt;&gt;"&amp;RepM!$W$5))</f>
        <v>0</v>
      </c>
      <c r="AJ46" s="30">
        <f ca="1">IF(AJ$2="",0,SUMIFS(RepM!49:49,RepM!$3:$3,"&gt;="&amp;AJ$3,RepM!$3:$3,"&lt;="&amp;AJ$4,RepM!$5:$5,"&lt;&gt;"&amp;RepM!$W$5))</f>
        <v>0</v>
      </c>
      <c r="AK46" s="30">
        <f ca="1">IF(AK$2="",0,SUMIFS(RepM!49:49,RepM!$3:$3,"&gt;="&amp;AK$3,RepM!$3:$3,"&lt;="&amp;AK$4,RepM!$5:$5,"&lt;&gt;"&amp;RepM!$W$5))</f>
        <v>0</v>
      </c>
      <c r="AL46" s="30">
        <f ca="1">IF(AL$2="",0,SUMIFS(RepM!49:49,RepM!$3:$3,"&gt;="&amp;AL$3,RepM!$3:$3,"&lt;="&amp;AL$4,RepM!$5:$5,"&lt;&gt;"&amp;RepM!$W$5))</f>
        <v>0</v>
      </c>
      <c r="AM46" s="30">
        <f ca="1">IF(AM$2="",0,SUMIFS(RepM!49:49,RepM!$3:$3,"&gt;="&amp;AM$3,RepM!$3:$3,"&lt;="&amp;AM$4,RepM!$5:$5,"&lt;&gt;"&amp;RepM!$W$5))</f>
        <v>0</v>
      </c>
      <c r="AN46" s="30">
        <f ca="1">IF(AN$2="",0,SUMIFS(RepM!49:49,RepM!$3:$3,"&gt;="&amp;AN$3,RepM!$3:$3,"&lt;="&amp;AN$4,RepM!$5:$5,"&lt;&gt;"&amp;RepM!$W$5))</f>
        <v>0</v>
      </c>
      <c r="AO46" s="30">
        <f ca="1">IF(AO$2="",0,SUMIFS(RepM!49:49,RepM!$3:$3,"&gt;="&amp;AO$3,RepM!$3:$3,"&lt;="&amp;AO$4,RepM!$5:$5,"&lt;&gt;"&amp;RepM!$W$5))</f>
        <v>0</v>
      </c>
      <c r="AP46" s="30">
        <f ca="1">IF(AP$2="",0,SUMIFS(RepM!49:49,RepM!$3:$3,"&gt;="&amp;AP$3,RepM!$3:$3,"&lt;="&amp;AP$4,RepM!$5:$5,"&lt;&gt;"&amp;RepM!$W$5))</f>
        <v>0</v>
      </c>
      <c r="AQ46" s="30">
        <f ca="1">IF(AQ$2="",0,SUMIFS(RepM!49:49,RepM!$3:$3,"&gt;="&amp;AQ$3,RepM!$3:$3,"&lt;="&amp;AQ$4,RepM!$5:$5,"&lt;&gt;"&amp;RepM!$W$5))</f>
        <v>0</v>
      </c>
      <c r="AR46" s="30">
        <f ca="1">IF(AR$2="",0,SUMIFS(RepM!49:49,RepM!$3:$3,"&gt;="&amp;AR$3,RepM!$3:$3,"&lt;="&amp;AR$4,RepM!$5:$5,"&lt;&gt;"&amp;RepM!$W$5))</f>
        <v>0</v>
      </c>
      <c r="AS46" s="30">
        <f ca="1">IF(AS$2="",0,SUMIFS(RepM!49:49,RepM!$3:$3,"&gt;="&amp;AS$3,RepM!$3:$3,"&lt;="&amp;AS$4,RepM!$5:$5,"&lt;&gt;"&amp;RepM!$W$5))</f>
        <v>0</v>
      </c>
      <c r="AT46" s="30">
        <f ca="1">IF(AT$2="",0,SUMIFS(RepM!49:49,RepM!$3:$3,"&gt;="&amp;AT$3,RepM!$3:$3,"&lt;="&amp;AT$4,RepM!$5:$5,"&lt;&gt;"&amp;RepM!$W$5))</f>
        <v>0</v>
      </c>
      <c r="AU46" s="30">
        <f ca="1">IF(AU$2="",0,SUMIFS(RepM!49:49,RepM!$3:$3,"&gt;="&amp;AU$3,RepM!$3:$3,"&lt;="&amp;AU$4,RepM!$5:$5,"&lt;&gt;"&amp;RepM!$W$5))</f>
        <v>0</v>
      </c>
      <c r="AV46" s="30">
        <f ca="1">IF(AV$2="",0,SUMIFS(RepM!49:49,RepM!$3:$3,"&gt;="&amp;AV$3,RepM!$3:$3,"&lt;="&amp;AV$4,RepM!$5:$5,"&lt;&gt;"&amp;RepM!$W$5))</f>
        <v>0</v>
      </c>
      <c r="AW46" s="30">
        <f ca="1">IF(AW$2="",0,SUMIFS(RepM!49:49,RepM!$3:$3,"&gt;="&amp;AW$3,RepM!$3:$3,"&lt;="&amp;AW$4,RepM!$5:$5,"&lt;&gt;"&amp;RepM!$W$5))</f>
        <v>0</v>
      </c>
      <c r="AX46" s="30">
        <f ca="1">IF(AX$2="",0,SUMIFS(RepM!49:49,RepM!$3:$3,"&gt;="&amp;AX$3,RepM!$3:$3,"&lt;="&amp;AX$4,RepM!$5:$5,"&lt;&gt;"&amp;RepM!$W$5))</f>
        <v>0</v>
      </c>
    </row>
    <row r="47" spans="1:51" s="2" customFormat="1" ht="12" x14ac:dyDescent="0.25">
      <c r="A47" s="11">
        <f>ROW()</f>
        <v>47</v>
      </c>
      <c r="B47" s="140"/>
      <c r="C47" s="142"/>
      <c r="E47" s="23" t="str">
        <f>Lists!$N$9</f>
        <v>пустая строка</v>
      </c>
      <c r="P47" s="3"/>
      <c r="R47" s="23"/>
      <c r="S47" s="3"/>
      <c r="V47" s="74">
        <f ca="1">W42-SUMIFS(Potoki!$W:$W,Potoki!$F:$F,$F42,Potoki!$G:$G,"")</f>
        <v>0</v>
      </c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1" s="13" customFormat="1" x14ac:dyDescent="0.3">
      <c r="A48" s="12">
        <f>ROW()</f>
        <v>48</v>
      </c>
      <c r="B48" s="138"/>
      <c r="C48" s="142"/>
      <c r="E48" s="92"/>
      <c r="F48" s="13" t="str">
        <f>BP!$F$91</f>
        <v>Поступление в пр-во ПФ</v>
      </c>
      <c r="M48" s="4" t="str">
        <f>Lists!$R$8</f>
        <v>руб.</v>
      </c>
      <c r="P48" s="10"/>
      <c r="R48" s="92"/>
      <c r="S48" s="10"/>
      <c r="V48" s="80">
        <f ca="1">Repdd!V120</f>
        <v>0</v>
      </c>
      <c r="W48" s="10">
        <f ca="1">SUM(INDIRECT(ADDRESS(ROW(),SUMIFS($1:$1,$5:$5,1))):INDIRECT(ADDRESS(ROW(),SUMIFS($1:$1,$5:$5,MAX($5:$5)))))</f>
        <v>121754970.06400001</v>
      </c>
      <c r="Z48" s="10">
        <f ca="1">IF(Z$2="",0,SUMIFS(RepM!51:51,RepM!$3:$3,"&gt;="&amp;Z$3,RepM!$3:$3,"&lt;="&amp;Z$4,RepM!$5:$5,"&lt;&gt;"&amp;RepM!$W$5))</f>
        <v>724168.76</v>
      </c>
      <c r="AA48" s="10">
        <f ca="1">IF(AA$2="",0,SUMIFS(RepM!51:51,RepM!$3:$3,"&gt;="&amp;AA$3,RepM!$3:$3,"&lt;="&amp;AA$4,RepM!$5:$5,"&lt;&gt;"&amp;RepM!$W$5))</f>
        <v>19691466.144000001</v>
      </c>
      <c r="AB48" s="10">
        <f ca="1">IF(AB$2="",0,SUMIFS(RepM!51:51,RepM!$3:$3,"&gt;="&amp;AB$3,RepM!$3:$3,"&lt;="&amp;AB$4,RepM!$5:$5,"&lt;&gt;"&amp;RepM!$W$5))</f>
        <v>48585953.359999999</v>
      </c>
      <c r="AC48" s="10">
        <f ca="1">IF(AC$2="",0,SUMIFS(RepM!51:51,RepM!$3:$3,"&gt;="&amp;AC$3,RepM!$3:$3,"&lt;="&amp;AC$4,RepM!$5:$5,"&lt;&gt;"&amp;RepM!$W$5))</f>
        <v>52753381.800000004</v>
      </c>
      <c r="AD48" s="10">
        <f ca="1">IF(AD$2="",0,SUMIFS(RepM!51:51,RepM!$3:$3,"&gt;="&amp;AD$3,RepM!$3:$3,"&lt;="&amp;AD$4,RepM!$5:$5,"&lt;&gt;"&amp;RepM!$W$5))</f>
        <v>0</v>
      </c>
      <c r="AE48" s="10">
        <f ca="1">IF(AE$2="",0,SUMIFS(RepM!51:51,RepM!$3:$3,"&gt;="&amp;AE$3,RepM!$3:$3,"&lt;="&amp;AE$4,RepM!$5:$5,"&lt;&gt;"&amp;RepM!$W$5))</f>
        <v>0</v>
      </c>
      <c r="AF48" s="10">
        <f ca="1">IF(AF$2="",0,SUMIFS(RepM!51:51,RepM!$3:$3,"&gt;="&amp;AF$3,RepM!$3:$3,"&lt;="&amp;AF$4,RepM!$5:$5,"&lt;&gt;"&amp;RepM!$W$5))</f>
        <v>0</v>
      </c>
      <c r="AG48" s="10">
        <f ca="1">IF(AG$2="",0,SUMIFS(RepM!51:51,RepM!$3:$3,"&gt;="&amp;AG$3,RepM!$3:$3,"&lt;="&amp;AG$4,RepM!$5:$5,"&lt;&gt;"&amp;RepM!$W$5))</f>
        <v>0</v>
      </c>
      <c r="AH48" s="10">
        <f ca="1">IF(AH$2="",0,SUMIFS(RepM!51:51,RepM!$3:$3,"&gt;="&amp;AH$3,RepM!$3:$3,"&lt;="&amp;AH$4,RepM!$5:$5,"&lt;&gt;"&amp;RepM!$W$5))</f>
        <v>0</v>
      </c>
      <c r="AI48" s="10">
        <f ca="1">IF(AI$2="",0,SUMIFS(RepM!51:51,RepM!$3:$3,"&gt;="&amp;AI$3,RepM!$3:$3,"&lt;="&amp;AI$4,RepM!$5:$5,"&lt;&gt;"&amp;RepM!$W$5))</f>
        <v>0</v>
      </c>
      <c r="AJ48" s="10">
        <f ca="1">IF(AJ$2="",0,SUMIFS(RepM!51:51,RepM!$3:$3,"&gt;="&amp;AJ$3,RepM!$3:$3,"&lt;="&amp;AJ$4,RepM!$5:$5,"&lt;&gt;"&amp;RepM!$W$5))</f>
        <v>0</v>
      </c>
      <c r="AK48" s="10">
        <f ca="1">IF(AK$2="",0,SUMIFS(RepM!51:51,RepM!$3:$3,"&gt;="&amp;AK$3,RepM!$3:$3,"&lt;="&amp;AK$4,RepM!$5:$5,"&lt;&gt;"&amp;RepM!$W$5))</f>
        <v>0</v>
      </c>
      <c r="AL48" s="10">
        <f ca="1">IF(AL$2="",0,SUMIFS(RepM!51:51,RepM!$3:$3,"&gt;="&amp;AL$3,RepM!$3:$3,"&lt;="&amp;AL$4,RepM!$5:$5,"&lt;&gt;"&amp;RepM!$W$5))</f>
        <v>0</v>
      </c>
      <c r="AM48" s="10">
        <f ca="1">IF(AM$2="",0,SUMIFS(RepM!51:51,RepM!$3:$3,"&gt;="&amp;AM$3,RepM!$3:$3,"&lt;="&amp;AM$4,RepM!$5:$5,"&lt;&gt;"&amp;RepM!$W$5))</f>
        <v>0</v>
      </c>
      <c r="AN48" s="10">
        <f ca="1">IF(AN$2="",0,SUMIFS(RepM!51:51,RepM!$3:$3,"&gt;="&amp;AN$3,RepM!$3:$3,"&lt;="&amp;AN$4,RepM!$5:$5,"&lt;&gt;"&amp;RepM!$W$5))</f>
        <v>0</v>
      </c>
      <c r="AO48" s="10">
        <f ca="1">IF(AO$2="",0,SUMIFS(RepM!51:51,RepM!$3:$3,"&gt;="&amp;AO$3,RepM!$3:$3,"&lt;="&amp;AO$4,RepM!$5:$5,"&lt;&gt;"&amp;RepM!$W$5))</f>
        <v>0</v>
      </c>
      <c r="AP48" s="10">
        <f ca="1">IF(AP$2="",0,SUMIFS(RepM!51:51,RepM!$3:$3,"&gt;="&amp;AP$3,RepM!$3:$3,"&lt;="&amp;AP$4,RepM!$5:$5,"&lt;&gt;"&amp;RepM!$W$5))</f>
        <v>0</v>
      </c>
      <c r="AQ48" s="10">
        <f ca="1">IF(AQ$2="",0,SUMIFS(RepM!51:51,RepM!$3:$3,"&gt;="&amp;AQ$3,RepM!$3:$3,"&lt;="&amp;AQ$4,RepM!$5:$5,"&lt;&gt;"&amp;RepM!$W$5))</f>
        <v>0</v>
      </c>
      <c r="AR48" s="10">
        <f ca="1">IF(AR$2="",0,SUMIFS(RepM!51:51,RepM!$3:$3,"&gt;="&amp;AR$3,RepM!$3:$3,"&lt;="&amp;AR$4,RepM!$5:$5,"&lt;&gt;"&amp;RepM!$W$5))</f>
        <v>0</v>
      </c>
      <c r="AS48" s="10">
        <f ca="1">IF(AS$2="",0,SUMIFS(RepM!51:51,RepM!$3:$3,"&gt;="&amp;AS$3,RepM!$3:$3,"&lt;="&amp;AS$4,RepM!$5:$5,"&lt;&gt;"&amp;RepM!$W$5))</f>
        <v>0</v>
      </c>
      <c r="AT48" s="10">
        <f ca="1">IF(AT$2="",0,SUMIFS(RepM!51:51,RepM!$3:$3,"&gt;="&amp;AT$3,RepM!$3:$3,"&lt;="&amp;AT$4,RepM!$5:$5,"&lt;&gt;"&amp;RepM!$W$5))</f>
        <v>0</v>
      </c>
      <c r="AU48" s="10">
        <f ca="1">IF(AU$2="",0,SUMIFS(RepM!51:51,RepM!$3:$3,"&gt;="&amp;AU$3,RepM!$3:$3,"&lt;="&amp;AU$4,RepM!$5:$5,"&lt;&gt;"&amp;RepM!$W$5))</f>
        <v>0</v>
      </c>
      <c r="AV48" s="10">
        <f ca="1">IF(AV$2="",0,SUMIFS(RepM!51:51,RepM!$3:$3,"&gt;="&amp;AV$3,RepM!$3:$3,"&lt;="&amp;AV$4,RepM!$5:$5,"&lt;&gt;"&amp;RepM!$W$5))</f>
        <v>0</v>
      </c>
      <c r="AW48" s="10">
        <f ca="1">IF(AW$2="",0,SUMIFS(RepM!51:51,RepM!$3:$3,"&gt;="&amp;AW$3,RepM!$3:$3,"&lt;="&amp;AW$4,RepM!$5:$5,"&lt;&gt;"&amp;RepM!$W$5))</f>
        <v>0</v>
      </c>
      <c r="AX48" s="10">
        <f ca="1">IF(AX$2="",0,SUMIFS(RepM!51:51,RepM!$3:$3,"&gt;="&amp;AX$3,RepM!$3:$3,"&lt;="&amp;AX$4,RepM!$5:$5,"&lt;&gt;"&amp;RepM!$W$5))</f>
        <v>0</v>
      </c>
    </row>
    <row r="49" spans="1:50" s="13" customFormat="1" x14ac:dyDescent="0.3">
      <c r="A49" s="12">
        <f>ROW()</f>
        <v>49</v>
      </c>
      <c r="B49" s="138"/>
      <c r="C49" s="142"/>
      <c r="E49" s="92"/>
      <c r="F49" s="13" t="str">
        <f>BP!$F$115</f>
        <v>Вн.пр-во</v>
      </c>
      <c r="M49" s="4" t="str">
        <f>Lists!$R$8</f>
        <v>руб.</v>
      </c>
      <c r="P49" s="10"/>
      <c r="R49" s="92"/>
      <c r="S49" s="10"/>
      <c r="V49" s="80">
        <f ca="1">W49-SUM(W50:W56)</f>
        <v>0</v>
      </c>
      <c r="W49" s="10">
        <f ca="1">SUM(INDIRECT(ADDRESS(ROW(),SUMIFS($1:$1,$5:$5,1))):INDIRECT(ADDRESS(ROW(),SUMIFS($1:$1,$5:$5,MAX($5:$5)))))</f>
        <v>365098339.98400009</v>
      </c>
      <c r="Z49" s="10">
        <f ca="1">IF(Z$2="",0,SUMIFS(RepM!52:52,RepM!$3:$3,"&gt;="&amp;Z$3,RepM!$3:$3,"&lt;="&amp;Z$4,RepM!$5:$5,"&lt;&gt;"&amp;RepM!$W$5))</f>
        <v>1295039.8960000002</v>
      </c>
      <c r="AA49" s="10">
        <f ca="1">IF(AA$2="",0,SUMIFS(RepM!52:52,RepM!$3:$3,"&gt;="&amp;AA$3,RepM!$3:$3,"&lt;="&amp;AA$4,RepM!$5:$5,"&lt;&gt;"&amp;RepM!$W$5))</f>
        <v>51096520.368000001</v>
      </c>
      <c r="AB49" s="10">
        <f ca="1">IF(AB$2="",0,SUMIFS(RepM!52:52,RepM!$3:$3,"&gt;="&amp;AB$3,RepM!$3:$3,"&lt;="&amp;AB$4,RepM!$5:$5,"&lt;&gt;"&amp;RepM!$W$5))</f>
        <v>146690503.32000002</v>
      </c>
      <c r="AC49" s="10">
        <f ca="1">IF(AC$2="",0,SUMIFS(RepM!52:52,RepM!$3:$3,"&gt;="&amp;AC$3,RepM!$3:$3,"&lt;="&amp;AC$4,RepM!$5:$5,"&lt;&gt;"&amp;RepM!$W$5))</f>
        <v>166016276.40000004</v>
      </c>
      <c r="AD49" s="10">
        <f ca="1">IF(AD$2="",0,SUMIFS(RepM!52:52,RepM!$3:$3,"&gt;="&amp;AD$3,RepM!$3:$3,"&lt;="&amp;AD$4,RepM!$5:$5,"&lt;&gt;"&amp;RepM!$W$5))</f>
        <v>0</v>
      </c>
      <c r="AE49" s="10">
        <f ca="1">IF(AE$2="",0,SUMIFS(RepM!52:52,RepM!$3:$3,"&gt;="&amp;AE$3,RepM!$3:$3,"&lt;="&amp;AE$4,RepM!$5:$5,"&lt;&gt;"&amp;RepM!$W$5))</f>
        <v>0</v>
      </c>
      <c r="AF49" s="10">
        <f ca="1">IF(AF$2="",0,SUMIFS(RepM!52:52,RepM!$3:$3,"&gt;="&amp;AF$3,RepM!$3:$3,"&lt;="&amp;AF$4,RepM!$5:$5,"&lt;&gt;"&amp;RepM!$W$5))</f>
        <v>0</v>
      </c>
      <c r="AG49" s="10">
        <f ca="1">IF(AG$2="",0,SUMIFS(RepM!52:52,RepM!$3:$3,"&gt;="&amp;AG$3,RepM!$3:$3,"&lt;="&amp;AG$4,RepM!$5:$5,"&lt;&gt;"&amp;RepM!$W$5))</f>
        <v>0</v>
      </c>
      <c r="AH49" s="10">
        <f ca="1">IF(AH$2="",0,SUMIFS(RepM!52:52,RepM!$3:$3,"&gt;="&amp;AH$3,RepM!$3:$3,"&lt;="&amp;AH$4,RepM!$5:$5,"&lt;&gt;"&amp;RepM!$W$5))</f>
        <v>0</v>
      </c>
      <c r="AI49" s="10">
        <f ca="1">IF(AI$2="",0,SUMIFS(RepM!52:52,RepM!$3:$3,"&gt;="&amp;AI$3,RepM!$3:$3,"&lt;="&amp;AI$4,RepM!$5:$5,"&lt;&gt;"&amp;RepM!$W$5))</f>
        <v>0</v>
      </c>
      <c r="AJ49" s="10">
        <f ca="1">IF(AJ$2="",0,SUMIFS(RepM!52:52,RepM!$3:$3,"&gt;="&amp;AJ$3,RepM!$3:$3,"&lt;="&amp;AJ$4,RepM!$5:$5,"&lt;&gt;"&amp;RepM!$W$5))</f>
        <v>0</v>
      </c>
      <c r="AK49" s="10">
        <f ca="1">IF(AK$2="",0,SUMIFS(RepM!52:52,RepM!$3:$3,"&gt;="&amp;AK$3,RepM!$3:$3,"&lt;="&amp;AK$4,RepM!$5:$5,"&lt;&gt;"&amp;RepM!$W$5))</f>
        <v>0</v>
      </c>
      <c r="AL49" s="10">
        <f ca="1">IF(AL$2="",0,SUMIFS(RepM!52:52,RepM!$3:$3,"&gt;="&amp;AL$3,RepM!$3:$3,"&lt;="&amp;AL$4,RepM!$5:$5,"&lt;&gt;"&amp;RepM!$W$5))</f>
        <v>0</v>
      </c>
      <c r="AM49" s="10">
        <f ca="1">IF(AM$2="",0,SUMIFS(RepM!52:52,RepM!$3:$3,"&gt;="&amp;AM$3,RepM!$3:$3,"&lt;="&amp;AM$4,RepM!$5:$5,"&lt;&gt;"&amp;RepM!$W$5))</f>
        <v>0</v>
      </c>
      <c r="AN49" s="10">
        <f ca="1">IF(AN$2="",0,SUMIFS(RepM!52:52,RepM!$3:$3,"&gt;="&amp;AN$3,RepM!$3:$3,"&lt;="&amp;AN$4,RepM!$5:$5,"&lt;&gt;"&amp;RepM!$W$5))</f>
        <v>0</v>
      </c>
      <c r="AO49" s="10">
        <f ca="1">IF(AO$2="",0,SUMIFS(RepM!52:52,RepM!$3:$3,"&gt;="&amp;AO$3,RepM!$3:$3,"&lt;="&amp;AO$4,RepM!$5:$5,"&lt;&gt;"&amp;RepM!$W$5))</f>
        <v>0</v>
      </c>
      <c r="AP49" s="10">
        <f ca="1">IF(AP$2="",0,SUMIFS(RepM!52:52,RepM!$3:$3,"&gt;="&amp;AP$3,RepM!$3:$3,"&lt;="&amp;AP$4,RepM!$5:$5,"&lt;&gt;"&amp;RepM!$W$5))</f>
        <v>0</v>
      </c>
      <c r="AQ49" s="10">
        <f ca="1">IF(AQ$2="",0,SUMIFS(RepM!52:52,RepM!$3:$3,"&gt;="&amp;AQ$3,RepM!$3:$3,"&lt;="&amp;AQ$4,RepM!$5:$5,"&lt;&gt;"&amp;RepM!$W$5))</f>
        <v>0</v>
      </c>
      <c r="AR49" s="10">
        <f ca="1">IF(AR$2="",0,SUMIFS(RepM!52:52,RepM!$3:$3,"&gt;="&amp;AR$3,RepM!$3:$3,"&lt;="&amp;AR$4,RepM!$5:$5,"&lt;&gt;"&amp;RepM!$W$5))</f>
        <v>0</v>
      </c>
      <c r="AS49" s="10">
        <f ca="1">IF(AS$2="",0,SUMIFS(RepM!52:52,RepM!$3:$3,"&gt;="&amp;AS$3,RepM!$3:$3,"&lt;="&amp;AS$4,RepM!$5:$5,"&lt;&gt;"&amp;RepM!$W$5))</f>
        <v>0</v>
      </c>
      <c r="AT49" s="10">
        <f ca="1">IF(AT$2="",0,SUMIFS(RepM!52:52,RepM!$3:$3,"&gt;="&amp;AT$3,RepM!$3:$3,"&lt;="&amp;AT$4,RepM!$5:$5,"&lt;&gt;"&amp;RepM!$W$5))</f>
        <v>0</v>
      </c>
      <c r="AU49" s="10">
        <f ca="1">IF(AU$2="",0,SUMIFS(RepM!52:52,RepM!$3:$3,"&gt;="&amp;AU$3,RepM!$3:$3,"&lt;="&amp;AU$4,RepM!$5:$5,"&lt;&gt;"&amp;RepM!$W$5))</f>
        <v>0</v>
      </c>
      <c r="AV49" s="10">
        <f ca="1">IF(AV$2="",0,SUMIFS(RepM!52:52,RepM!$3:$3,"&gt;="&amp;AV$3,RepM!$3:$3,"&lt;="&amp;AV$4,RepM!$5:$5,"&lt;&gt;"&amp;RepM!$W$5))</f>
        <v>0</v>
      </c>
      <c r="AW49" s="10">
        <f ca="1">IF(AW$2="",0,SUMIFS(RepM!52:52,RepM!$3:$3,"&gt;="&amp;AW$3,RepM!$3:$3,"&lt;="&amp;AW$4,RepM!$5:$5,"&lt;&gt;"&amp;RepM!$W$5))</f>
        <v>0</v>
      </c>
      <c r="AX49" s="10">
        <f ca="1">IF(AX$2="",0,SUMIFS(RepM!52:52,RepM!$3:$3,"&gt;="&amp;AX$3,RepM!$3:$3,"&lt;="&amp;AX$4,RepM!$5:$5,"&lt;&gt;"&amp;RepM!$W$5))</f>
        <v>0</v>
      </c>
    </row>
    <row r="50" spans="1:50" s="27" customFormat="1" ht="12" x14ac:dyDescent="0.25">
      <c r="A50" s="26">
        <f>ROW()</f>
        <v>50</v>
      </c>
      <c r="B50" s="139"/>
      <c r="C50" s="142"/>
      <c r="E50" s="24"/>
      <c r="F50" s="66" t="str">
        <f>$F$49</f>
        <v>Вн.пр-во</v>
      </c>
      <c r="G50" s="27" t="str">
        <f>BP!$F$21</f>
        <v>Основа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88195506</v>
      </c>
      <c r="Z50" s="30">
        <f ca="1">IF(Z$2="",0,SUMIFS(RepM!53:53,RepM!$3:$3,"&gt;="&amp;Z$3,RepM!$3:$3,"&lt;="&amp;Z$4,RepM!$5:$5,"&lt;&gt;"&amp;RepM!$W$5))</f>
        <v>346164</v>
      </c>
      <c r="AA50" s="30">
        <f ca="1">IF(AA$2="",0,SUMIFS(RepM!53:53,RepM!$3:$3,"&gt;="&amp;AA$3,RepM!$3:$3,"&lt;="&amp;AA$4,RepM!$5:$5,"&lt;&gt;"&amp;RepM!$W$5))</f>
        <v>12787362</v>
      </c>
      <c r="AB50" s="30">
        <f ca="1">IF(AB$2="",0,SUMIFS(RepM!53:53,RepM!$3:$3,"&gt;="&amp;AB$3,RepM!$3:$3,"&lt;="&amp;AB$4,RepM!$5:$5,"&lt;&gt;"&amp;RepM!$W$5))</f>
        <v>35418442.5</v>
      </c>
      <c r="AC50" s="30">
        <f ca="1">IF(AC$2="",0,SUMIFS(RepM!53:53,RepM!$3:$3,"&gt;="&amp;AC$3,RepM!$3:$3,"&lt;="&amp;AC$4,RepM!$5:$5,"&lt;&gt;"&amp;RepM!$W$5))</f>
        <v>39643537.5</v>
      </c>
      <c r="AD50" s="30">
        <f ca="1">IF(AD$2="",0,SUMIFS(RepM!53:53,RepM!$3:$3,"&gt;="&amp;AD$3,RepM!$3:$3,"&lt;="&amp;AD$4,RepM!$5:$5,"&lt;&gt;"&amp;RepM!$W$5))</f>
        <v>0</v>
      </c>
      <c r="AE50" s="30">
        <f ca="1">IF(AE$2="",0,SUMIFS(RepM!53:53,RepM!$3:$3,"&gt;="&amp;AE$3,RepM!$3:$3,"&lt;="&amp;AE$4,RepM!$5:$5,"&lt;&gt;"&amp;RepM!$W$5))</f>
        <v>0</v>
      </c>
      <c r="AF50" s="30">
        <f ca="1">IF(AF$2="",0,SUMIFS(RepM!53:53,RepM!$3:$3,"&gt;="&amp;AF$3,RepM!$3:$3,"&lt;="&amp;AF$4,RepM!$5:$5,"&lt;&gt;"&amp;RepM!$W$5))</f>
        <v>0</v>
      </c>
      <c r="AG50" s="30">
        <f ca="1">IF(AG$2="",0,SUMIFS(RepM!53:53,RepM!$3:$3,"&gt;="&amp;AG$3,RepM!$3:$3,"&lt;="&amp;AG$4,RepM!$5:$5,"&lt;&gt;"&amp;RepM!$W$5))</f>
        <v>0</v>
      </c>
      <c r="AH50" s="30">
        <f ca="1">IF(AH$2="",0,SUMIFS(RepM!53:53,RepM!$3:$3,"&gt;="&amp;AH$3,RepM!$3:$3,"&lt;="&amp;AH$4,RepM!$5:$5,"&lt;&gt;"&amp;RepM!$W$5))</f>
        <v>0</v>
      </c>
      <c r="AI50" s="30">
        <f ca="1">IF(AI$2="",0,SUMIFS(RepM!53:53,RepM!$3:$3,"&gt;="&amp;AI$3,RepM!$3:$3,"&lt;="&amp;AI$4,RepM!$5:$5,"&lt;&gt;"&amp;RepM!$W$5))</f>
        <v>0</v>
      </c>
      <c r="AJ50" s="30">
        <f ca="1">IF(AJ$2="",0,SUMIFS(RepM!53:53,RepM!$3:$3,"&gt;="&amp;AJ$3,RepM!$3:$3,"&lt;="&amp;AJ$4,RepM!$5:$5,"&lt;&gt;"&amp;RepM!$W$5))</f>
        <v>0</v>
      </c>
      <c r="AK50" s="30">
        <f ca="1">IF(AK$2="",0,SUMIFS(RepM!53:53,RepM!$3:$3,"&gt;="&amp;AK$3,RepM!$3:$3,"&lt;="&amp;AK$4,RepM!$5:$5,"&lt;&gt;"&amp;RepM!$W$5))</f>
        <v>0</v>
      </c>
      <c r="AL50" s="30">
        <f ca="1">IF(AL$2="",0,SUMIFS(RepM!53:53,RepM!$3:$3,"&gt;="&amp;AL$3,RepM!$3:$3,"&lt;="&amp;AL$4,RepM!$5:$5,"&lt;&gt;"&amp;RepM!$W$5))</f>
        <v>0</v>
      </c>
      <c r="AM50" s="30">
        <f ca="1">IF(AM$2="",0,SUMIFS(RepM!53:53,RepM!$3:$3,"&gt;="&amp;AM$3,RepM!$3:$3,"&lt;="&amp;AM$4,RepM!$5:$5,"&lt;&gt;"&amp;RepM!$W$5))</f>
        <v>0</v>
      </c>
      <c r="AN50" s="30">
        <f ca="1">IF(AN$2="",0,SUMIFS(RepM!53:53,RepM!$3:$3,"&gt;="&amp;AN$3,RepM!$3:$3,"&lt;="&amp;AN$4,RepM!$5:$5,"&lt;&gt;"&amp;RepM!$W$5))</f>
        <v>0</v>
      </c>
      <c r="AO50" s="30">
        <f ca="1">IF(AO$2="",0,SUMIFS(RepM!53:53,RepM!$3:$3,"&gt;="&amp;AO$3,RepM!$3:$3,"&lt;="&amp;AO$4,RepM!$5:$5,"&lt;&gt;"&amp;RepM!$W$5))</f>
        <v>0</v>
      </c>
      <c r="AP50" s="30">
        <f ca="1">IF(AP$2="",0,SUMIFS(RepM!53:53,RepM!$3:$3,"&gt;="&amp;AP$3,RepM!$3:$3,"&lt;="&amp;AP$4,RepM!$5:$5,"&lt;&gt;"&amp;RepM!$W$5))</f>
        <v>0</v>
      </c>
      <c r="AQ50" s="30">
        <f ca="1">IF(AQ$2="",0,SUMIFS(RepM!53:53,RepM!$3:$3,"&gt;="&amp;AQ$3,RepM!$3:$3,"&lt;="&amp;AQ$4,RepM!$5:$5,"&lt;&gt;"&amp;RepM!$W$5))</f>
        <v>0</v>
      </c>
      <c r="AR50" s="30">
        <f ca="1">IF(AR$2="",0,SUMIFS(RepM!53:53,RepM!$3:$3,"&gt;="&amp;AR$3,RepM!$3:$3,"&lt;="&amp;AR$4,RepM!$5:$5,"&lt;&gt;"&amp;RepM!$W$5))</f>
        <v>0</v>
      </c>
      <c r="AS50" s="30">
        <f ca="1">IF(AS$2="",0,SUMIFS(RepM!53:53,RepM!$3:$3,"&gt;="&amp;AS$3,RepM!$3:$3,"&lt;="&amp;AS$4,RepM!$5:$5,"&lt;&gt;"&amp;RepM!$W$5))</f>
        <v>0</v>
      </c>
      <c r="AT50" s="30">
        <f ca="1">IF(AT$2="",0,SUMIFS(RepM!53:53,RepM!$3:$3,"&gt;="&amp;AT$3,RepM!$3:$3,"&lt;="&amp;AT$4,RepM!$5:$5,"&lt;&gt;"&amp;RepM!$W$5))</f>
        <v>0</v>
      </c>
      <c r="AU50" s="30">
        <f ca="1">IF(AU$2="",0,SUMIFS(RepM!53:53,RepM!$3:$3,"&gt;="&amp;AU$3,RepM!$3:$3,"&lt;="&amp;AU$4,RepM!$5:$5,"&lt;&gt;"&amp;RepM!$W$5))</f>
        <v>0</v>
      </c>
      <c r="AV50" s="30">
        <f ca="1">IF(AV$2="",0,SUMIFS(RepM!53:53,RepM!$3:$3,"&gt;="&amp;AV$3,RepM!$3:$3,"&lt;="&amp;AV$4,RepM!$5:$5,"&lt;&gt;"&amp;RepM!$W$5))</f>
        <v>0</v>
      </c>
      <c r="AW50" s="30">
        <f ca="1">IF(AW$2="",0,SUMIFS(RepM!53:53,RepM!$3:$3,"&gt;="&amp;AW$3,RepM!$3:$3,"&lt;="&amp;AW$4,RepM!$5:$5,"&lt;&gt;"&amp;RepM!$W$5))</f>
        <v>0</v>
      </c>
      <c r="AX50" s="30">
        <f ca="1">IF(AX$2="",0,SUMIFS(RepM!53:53,RepM!$3:$3,"&gt;="&amp;AX$3,RepM!$3:$3,"&lt;="&amp;AX$4,RepM!$5:$5,"&lt;&gt;"&amp;RepM!$W$5))</f>
        <v>0</v>
      </c>
    </row>
    <row r="51" spans="1:50" s="27" customFormat="1" ht="12" x14ac:dyDescent="0.25">
      <c r="A51" s="26">
        <f>ROW()</f>
        <v>51</v>
      </c>
      <c r="B51" s="139"/>
      <c r="C51" s="142"/>
      <c r="E51" s="24"/>
      <c r="F51" s="66" t="str">
        <f t="shared" ref="F51:F55" si="8">$F$49</f>
        <v>Вн.пр-во</v>
      </c>
      <c r="G51" s="27" t="str">
        <f>BP!$F$22</f>
        <v>Сырье</v>
      </c>
      <c r="H51" s="67"/>
      <c r="I51" s="67"/>
      <c r="J51" s="67"/>
      <c r="K51" s="67"/>
      <c r="L51" s="67"/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10079486.4</v>
      </c>
      <c r="Z51" s="30">
        <f ca="1">IF(Z$2="",0,SUMIFS(RepM!54:54,RepM!$3:$3,"&gt;="&amp;Z$3,RepM!$3:$3,"&lt;="&amp;Z$4,RepM!$5:$5,"&lt;&gt;"&amp;RepM!$W$5))</f>
        <v>39561.600000000006</v>
      </c>
      <c r="AA51" s="30">
        <f ca="1">IF(AA$2="",0,SUMIFS(RepM!54:54,RepM!$3:$3,"&gt;="&amp;AA$3,RepM!$3:$3,"&lt;="&amp;AA$4,RepM!$5:$5,"&lt;&gt;"&amp;RepM!$W$5))</f>
        <v>1461412.8</v>
      </c>
      <c r="AB51" s="30">
        <f ca="1">IF(AB$2="",0,SUMIFS(RepM!54:54,RepM!$3:$3,"&gt;="&amp;AB$3,RepM!$3:$3,"&lt;="&amp;AB$4,RepM!$5:$5,"&lt;&gt;"&amp;RepM!$W$5))</f>
        <v>4047822</v>
      </c>
      <c r="AC51" s="30">
        <f ca="1">IF(AC$2="",0,SUMIFS(RepM!54:54,RepM!$3:$3,"&gt;="&amp;AC$3,RepM!$3:$3,"&lt;="&amp;AC$4,RepM!$5:$5,"&lt;&gt;"&amp;RepM!$W$5))</f>
        <v>4530690</v>
      </c>
      <c r="AD51" s="30">
        <f ca="1">IF(AD$2="",0,SUMIFS(RepM!54:54,RepM!$3:$3,"&gt;="&amp;AD$3,RepM!$3:$3,"&lt;="&amp;AD$4,RepM!$5:$5,"&lt;&gt;"&amp;RepM!$W$5))</f>
        <v>0</v>
      </c>
      <c r="AE51" s="30">
        <f ca="1">IF(AE$2="",0,SUMIFS(RepM!54:54,RepM!$3:$3,"&gt;="&amp;AE$3,RepM!$3:$3,"&lt;="&amp;AE$4,RepM!$5:$5,"&lt;&gt;"&amp;RepM!$W$5))</f>
        <v>0</v>
      </c>
      <c r="AF51" s="30">
        <f ca="1">IF(AF$2="",0,SUMIFS(RepM!54:54,RepM!$3:$3,"&gt;="&amp;AF$3,RepM!$3:$3,"&lt;="&amp;AF$4,RepM!$5:$5,"&lt;&gt;"&amp;RepM!$W$5))</f>
        <v>0</v>
      </c>
      <c r="AG51" s="30">
        <f ca="1">IF(AG$2="",0,SUMIFS(RepM!54:54,RepM!$3:$3,"&gt;="&amp;AG$3,RepM!$3:$3,"&lt;="&amp;AG$4,RepM!$5:$5,"&lt;&gt;"&amp;RepM!$W$5))</f>
        <v>0</v>
      </c>
      <c r="AH51" s="30">
        <f ca="1">IF(AH$2="",0,SUMIFS(RepM!54:54,RepM!$3:$3,"&gt;="&amp;AH$3,RepM!$3:$3,"&lt;="&amp;AH$4,RepM!$5:$5,"&lt;&gt;"&amp;RepM!$W$5))</f>
        <v>0</v>
      </c>
      <c r="AI51" s="30">
        <f ca="1">IF(AI$2="",0,SUMIFS(RepM!54:54,RepM!$3:$3,"&gt;="&amp;AI$3,RepM!$3:$3,"&lt;="&amp;AI$4,RepM!$5:$5,"&lt;&gt;"&amp;RepM!$W$5))</f>
        <v>0</v>
      </c>
      <c r="AJ51" s="30">
        <f ca="1">IF(AJ$2="",0,SUMIFS(RepM!54:54,RepM!$3:$3,"&gt;="&amp;AJ$3,RepM!$3:$3,"&lt;="&amp;AJ$4,RepM!$5:$5,"&lt;&gt;"&amp;RepM!$W$5))</f>
        <v>0</v>
      </c>
      <c r="AK51" s="30">
        <f ca="1">IF(AK$2="",0,SUMIFS(RepM!54:54,RepM!$3:$3,"&gt;="&amp;AK$3,RepM!$3:$3,"&lt;="&amp;AK$4,RepM!$5:$5,"&lt;&gt;"&amp;RepM!$W$5))</f>
        <v>0</v>
      </c>
      <c r="AL51" s="30">
        <f ca="1">IF(AL$2="",0,SUMIFS(RepM!54:54,RepM!$3:$3,"&gt;="&amp;AL$3,RepM!$3:$3,"&lt;="&amp;AL$4,RepM!$5:$5,"&lt;&gt;"&amp;RepM!$W$5))</f>
        <v>0</v>
      </c>
      <c r="AM51" s="30">
        <f ca="1">IF(AM$2="",0,SUMIFS(RepM!54:54,RepM!$3:$3,"&gt;="&amp;AM$3,RepM!$3:$3,"&lt;="&amp;AM$4,RepM!$5:$5,"&lt;&gt;"&amp;RepM!$W$5))</f>
        <v>0</v>
      </c>
      <c r="AN51" s="30">
        <f ca="1">IF(AN$2="",0,SUMIFS(RepM!54:54,RepM!$3:$3,"&gt;="&amp;AN$3,RepM!$3:$3,"&lt;="&amp;AN$4,RepM!$5:$5,"&lt;&gt;"&amp;RepM!$W$5))</f>
        <v>0</v>
      </c>
      <c r="AO51" s="30">
        <f ca="1">IF(AO$2="",0,SUMIFS(RepM!54:54,RepM!$3:$3,"&gt;="&amp;AO$3,RepM!$3:$3,"&lt;="&amp;AO$4,RepM!$5:$5,"&lt;&gt;"&amp;RepM!$W$5))</f>
        <v>0</v>
      </c>
      <c r="AP51" s="30">
        <f ca="1">IF(AP$2="",0,SUMIFS(RepM!54:54,RepM!$3:$3,"&gt;="&amp;AP$3,RepM!$3:$3,"&lt;="&amp;AP$4,RepM!$5:$5,"&lt;&gt;"&amp;RepM!$W$5))</f>
        <v>0</v>
      </c>
      <c r="AQ51" s="30">
        <f ca="1">IF(AQ$2="",0,SUMIFS(RepM!54:54,RepM!$3:$3,"&gt;="&amp;AQ$3,RepM!$3:$3,"&lt;="&amp;AQ$4,RepM!$5:$5,"&lt;&gt;"&amp;RepM!$W$5))</f>
        <v>0</v>
      </c>
      <c r="AR51" s="30">
        <f ca="1">IF(AR$2="",0,SUMIFS(RepM!54:54,RepM!$3:$3,"&gt;="&amp;AR$3,RepM!$3:$3,"&lt;="&amp;AR$4,RepM!$5:$5,"&lt;&gt;"&amp;RepM!$W$5))</f>
        <v>0</v>
      </c>
      <c r="AS51" s="30">
        <f ca="1">IF(AS$2="",0,SUMIFS(RepM!54:54,RepM!$3:$3,"&gt;="&amp;AS$3,RepM!$3:$3,"&lt;="&amp;AS$4,RepM!$5:$5,"&lt;&gt;"&amp;RepM!$W$5))</f>
        <v>0</v>
      </c>
      <c r="AT51" s="30">
        <f ca="1">IF(AT$2="",0,SUMIFS(RepM!54:54,RepM!$3:$3,"&gt;="&amp;AT$3,RepM!$3:$3,"&lt;="&amp;AT$4,RepM!$5:$5,"&lt;&gt;"&amp;RepM!$W$5))</f>
        <v>0</v>
      </c>
      <c r="AU51" s="30">
        <f ca="1">IF(AU$2="",0,SUMIFS(RepM!54:54,RepM!$3:$3,"&gt;="&amp;AU$3,RepM!$3:$3,"&lt;="&amp;AU$4,RepM!$5:$5,"&lt;&gt;"&amp;RepM!$W$5))</f>
        <v>0</v>
      </c>
      <c r="AV51" s="30">
        <f ca="1">IF(AV$2="",0,SUMIFS(RepM!54:54,RepM!$3:$3,"&gt;="&amp;AV$3,RepM!$3:$3,"&lt;="&amp;AV$4,RepM!$5:$5,"&lt;&gt;"&amp;RepM!$W$5))</f>
        <v>0</v>
      </c>
      <c r="AW51" s="30">
        <f ca="1">IF(AW$2="",0,SUMIFS(RepM!54:54,RepM!$3:$3,"&gt;="&amp;AW$3,RepM!$3:$3,"&lt;="&amp;AW$4,RepM!$5:$5,"&lt;&gt;"&amp;RepM!$W$5))</f>
        <v>0</v>
      </c>
      <c r="AX51" s="30">
        <f ca="1">IF(AX$2="",0,SUMIFS(RepM!54:54,RepM!$3:$3,"&gt;="&amp;AX$3,RepM!$3:$3,"&lt;="&amp;AX$4,RepM!$5:$5,"&lt;&gt;"&amp;RepM!$W$5))</f>
        <v>0</v>
      </c>
    </row>
    <row r="52" spans="1:50" s="27" customFormat="1" ht="12" x14ac:dyDescent="0.25">
      <c r="A52" s="26">
        <f>ROW()</f>
        <v>52</v>
      </c>
      <c r="B52" s="139"/>
      <c r="C52" s="142"/>
      <c r="E52" s="24"/>
      <c r="F52" s="66" t="str">
        <f t="shared" si="8"/>
        <v>Вн.пр-во</v>
      </c>
      <c r="G52" s="27" t="str">
        <f>BP!$F$24</f>
        <v>Вн.пр-во</v>
      </c>
      <c r="H52" s="67"/>
      <c r="I52" s="67"/>
      <c r="J52" s="67"/>
      <c r="K52" s="67"/>
      <c r="L52" s="67"/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247739520</v>
      </c>
      <c r="Z52" s="30">
        <f ca="1">IF(Z$2="",0,SUMIFS(RepM!55:55,RepM!$3:$3,"&gt;="&amp;Z$3,RepM!$3:$3,"&lt;="&amp;Z$4,RepM!$5:$5,"&lt;&gt;"&amp;RepM!$W$5))</f>
        <v>834411</v>
      </c>
      <c r="AA52" s="30">
        <f ca="1">IF(AA$2="",0,SUMIFS(RepM!55:55,RepM!$3:$3,"&gt;="&amp;AA$3,RepM!$3:$3,"&lt;="&amp;AA$4,RepM!$5:$5,"&lt;&gt;"&amp;RepM!$W$5))</f>
        <v>34080804</v>
      </c>
      <c r="AB52" s="30">
        <f ca="1">IF(AB$2="",0,SUMIFS(RepM!55:55,RepM!$3:$3,"&gt;="&amp;AB$3,RepM!$3:$3,"&lt;="&amp;AB$4,RepM!$5:$5,"&lt;&gt;"&amp;RepM!$W$5))</f>
        <v>99560362.5</v>
      </c>
      <c r="AC52" s="30">
        <f ca="1">IF(AC$2="",0,SUMIFS(RepM!55:55,RepM!$3:$3,"&gt;="&amp;AC$3,RepM!$3:$3,"&lt;="&amp;AC$4,RepM!$5:$5,"&lt;&gt;"&amp;RepM!$W$5))</f>
        <v>113263942.5</v>
      </c>
      <c r="AD52" s="30">
        <f ca="1">IF(AD$2="",0,SUMIFS(RepM!55:55,RepM!$3:$3,"&gt;="&amp;AD$3,RepM!$3:$3,"&lt;="&amp;AD$4,RepM!$5:$5,"&lt;&gt;"&amp;RepM!$W$5))</f>
        <v>0</v>
      </c>
      <c r="AE52" s="30">
        <f ca="1">IF(AE$2="",0,SUMIFS(RepM!55:55,RepM!$3:$3,"&gt;="&amp;AE$3,RepM!$3:$3,"&lt;="&amp;AE$4,RepM!$5:$5,"&lt;&gt;"&amp;RepM!$W$5))</f>
        <v>0</v>
      </c>
      <c r="AF52" s="30">
        <f ca="1">IF(AF$2="",0,SUMIFS(RepM!55:55,RepM!$3:$3,"&gt;="&amp;AF$3,RepM!$3:$3,"&lt;="&amp;AF$4,RepM!$5:$5,"&lt;&gt;"&amp;RepM!$W$5))</f>
        <v>0</v>
      </c>
      <c r="AG52" s="30">
        <f ca="1">IF(AG$2="",0,SUMIFS(RepM!55:55,RepM!$3:$3,"&gt;="&amp;AG$3,RepM!$3:$3,"&lt;="&amp;AG$4,RepM!$5:$5,"&lt;&gt;"&amp;RepM!$W$5))</f>
        <v>0</v>
      </c>
      <c r="AH52" s="30">
        <f ca="1">IF(AH$2="",0,SUMIFS(RepM!55:55,RepM!$3:$3,"&gt;="&amp;AH$3,RepM!$3:$3,"&lt;="&amp;AH$4,RepM!$5:$5,"&lt;&gt;"&amp;RepM!$W$5))</f>
        <v>0</v>
      </c>
      <c r="AI52" s="30">
        <f ca="1">IF(AI$2="",0,SUMIFS(RepM!55:55,RepM!$3:$3,"&gt;="&amp;AI$3,RepM!$3:$3,"&lt;="&amp;AI$4,RepM!$5:$5,"&lt;&gt;"&amp;RepM!$W$5))</f>
        <v>0</v>
      </c>
      <c r="AJ52" s="30">
        <f ca="1">IF(AJ$2="",0,SUMIFS(RepM!55:55,RepM!$3:$3,"&gt;="&amp;AJ$3,RepM!$3:$3,"&lt;="&amp;AJ$4,RepM!$5:$5,"&lt;&gt;"&amp;RepM!$W$5))</f>
        <v>0</v>
      </c>
      <c r="AK52" s="30">
        <f ca="1">IF(AK$2="",0,SUMIFS(RepM!55:55,RepM!$3:$3,"&gt;="&amp;AK$3,RepM!$3:$3,"&lt;="&amp;AK$4,RepM!$5:$5,"&lt;&gt;"&amp;RepM!$W$5))</f>
        <v>0</v>
      </c>
      <c r="AL52" s="30">
        <f ca="1">IF(AL$2="",0,SUMIFS(RepM!55:55,RepM!$3:$3,"&gt;="&amp;AL$3,RepM!$3:$3,"&lt;="&amp;AL$4,RepM!$5:$5,"&lt;&gt;"&amp;RepM!$W$5))</f>
        <v>0</v>
      </c>
      <c r="AM52" s="30">
        <f ca="1">IF(AM$2="",0,SUMIFS(RepM!55:55,RepM!$3:$3,"&gt;="&amp;AM$3,RepM!$3:$3,"&lt;="&amp;AM$4,RepM!$5:$5,"&lt;&gt;"&amp;RepM!$W$5))</f>
        <v>0</v>
      </c>
      <c r="AN52" s="30">
        <f ca="1">IF(AN$2="",0,SUMIFS(RepM!55:55,RepM!$3:$3,"&gt;="&amp;AN$3,RepM!$3:$3,"&lt;="&amp;AN$4,RepM!$5:$5,"&lt;&gt;"&amp;RepM!$W$5))</f>
        <v>0</v>
      </c>
      <c r="AO52" s="30">
        <f ca="1">IF(AO$2="",0,SUMIFS(RepM!55:55,RepM!$3:$3,"&gt;="&amp;AO$3,RepM!$3:$3,"&lt;="&amp;AO$4,RepM!$5:$5,"&lt;&gt;"&amp;RepM!$W$5))</f>
        <v>0</v>
      </c>
      <c r="AP52" s="30">
        <f ca="1">IF(AP$2="",0,SUMIFS(RepM!55:55,RepM!$3:$3,"&gt;="&amp;AP$3,RepM!$3:$3,"&lt;="&amp;AP$4,RepM!$5:$5,"&lt;&gt;"&amp;RepM!$W$5))</f>
        <v>0</v>
      </c>
      <c r="AQ52" s="30">
        <f ca="1">IF(AQ$2="",0,SUMIFS(RepM!55:55,RepM!$3:$3,"&gt;="&amp;AQ$3,RepM!$3:$3,"&lt;="&amp;AQ$4,RepM!$5:$5,"&lt;&gt;"&amp;RepM!$W$5))</f>
        <v>0</v>
      </c>
      <c r="AR52" s="30">
        <f ca="1">IF(AR$2="",0,SUMIFS(RepM!55:55,RepM!$3:$3,"&gt;="&amp;AR$3,RepM!$3:$3,"&lt;="&amp;AR$4,RepM!$5:$5,"&lt;&gt;"&amp;RepM!$W$5))</f>
        <v>0</v>
      </c>
      <c r="AS52" s="30">
        <f ca="1">IF(AS$2="",0,SUMIFS(RepM!55:55,RepM!$3:$3,"&gt;="&amp;AS$3,RepM!$3:$3,"&lt;="&amp;AS$4,RepM!$5:$5,"&lt;&gt;"&amp;RepM!$W$5))</f>
        <v>0</v>
      </c>
      <c r="AT52" s="30">
        <f ca="1">IF(AT$2="",0,SUMIFS(RepM!55:55,RepM!$3:$3,"&gt;="&amp;AT$3,RepM!$3:$3,"&lt;="&amp;AT$4,RepM!$5:$5,"&lt;&gt;"&amp;RepM!$W$5))</f>
        <v>0</v>
      </c>
      <c r="AU52" s="30">
        <f ca="1">IF(AU$2="",0,SUMIFS(RepM!55:55,RepM!$3:$3,"&gt;="&amp;AU$3,RepM!$3:$3,"&lt;="&amp;AU$4,RepM!$5:$5,"&lt;&gt;"&amp;RepM!$W$5))</f>
        <v>0</v>
      </c>
      <c r="AV52" s="30">
        <f ca="1">IF(AV$2="",0,SUMIFS(RepM!55:55,RepM!$3:$3,"&gt;="&amp;AV$3,RepM!$3:$3,"&lt;="&amp;AV$4,RepM!$5:$5,"&lt;&gt;"&amp;RepM!$W$5))</f>
        <v>0</v>
      </c>
      <c r="AW52" s="30">
        <f ca="1">IF(AW$2="",0,SUMIFS(RepM!55:55,RepM!$3:$3,"&gt;="&amp;AW$3,RepM!$3:$3,"&lt;="&amp;AW$4,RepM!$5:$5,"&lt;&gt;"&amp;RepM!$W$5))</f>
        <v>0</v>
      </c>
      <c r="AX52" s="30">
        <f ca="1">IF(AX$2="",0,SUMIFS(RepM!55:55,RepM!$3:$3,"&gt;="&amp;AX$3,RepM!$3:$3,"&lt;="&amp;AX$4,RepM!$5:$5,"&lt;&gt;"&amp;RepM!$W$5))</f>
        <v>0</v>
      </c>
    </row>
    <row r="53" spans="1:50" s="27" customFormat="1" ht="12" x14ac:dyDescent="0.25">
      <c r="A53" s="26">
        <f>ROW()</f>
        <v>53</v>
      </c>
      <c r="B53" s="139"/>
      <c r="C53" s="142"/>
      <c r="E53" s="24"/>
      <c r="F53" s="66" t="str">
        <f t="shared" si="8"/>
        <v>Вн.пр-во</v>
      </c>
      <c r="G53" s="27" t="str">
        <f>BP!$F$26</f>
        <v>ФОТ првПерс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12599358</v>
      </c>
      <c r="Z53" s="30">
        <f ca="1">IF(Z$2="",0,SUMIFS(RepM!56:56,RepM!$3:$3,"&gt;="&amp;Z$3,RepM!$3:$3,"&lt;="&amp;Z$4,RepM!$5:$5,"&lt;&gt;"&amp;RepM!$W$5))</f>
        <v>49452</v>
      </c>
      <c r="AA53" s="30">
        <f ca="1">IF(AA$2="",0,SUMIFS(RepM!56:56,RepM!$3:$3,"&gt;="&amp;AA$3,RepM!$3:$3,"&lt;="&amp;AA$4,RepM!$5:$5,"&lt;&gt;"&amp;RepM!$W$5))</f>
        <v>1826766</v>
      </c>
      <c r="AB53" s="30">
        <f ca="1">IF(AB$2="",0,SUMIFS(RepM!56:56,RepM!$3:$3,"&gt;="&amp;AB$3,RepM!$3:$3,"&lt;="&amp;AB$4,RepM!$5:$5,"&lt;&gt;"&amp;RepM!$W$5))</f>
        <v>5059777.5</v>
      </c>
      <c r="AC53" s="30">
        <f ca="1">IF(AC$2="",0,SUMIFS(RepM!56:56,RepM!$3:$3,"&gt;="&amp;AC$3,RepM!$3:$3,"&lt;="&amp;AC$4,RepM!$5:$5,"&lt;&gt;"&amp;RepM!$W$5))</f>
        <v>5663362.5</v>
      </c>
      <c r="AD53" s="30">
        <f ca="1">IF(AD$2="",0,SUMIFS(RepM!56:56,RepM!$3:$3,"&gt;="&amp;AD$3,RepM!$3:$3,"&lt;="&amp;AD$4,RepM!$5:$5,"&lt;&gt;"&amp;RepM!$W$5))</f>
        <v>0</v>
      </c>
      <c r="AE53" s="30">
        <f ca="1">IF(AE$2="",0,SUMIFS(RepM!56:56,RepM!$3:$3,"&gt;="&amp;AE$3,RepM!$3:$3,"&lt;="&amp;AE$4,RepM!$5:$5,"&lt;&gt;"&amp;RepM!$W$5))</f>
        <v>0</v>
      </c>
      <c r="AF53" s="30">
        <f ca="1">IF(AF$2="",0,SUMIFS(RepM!56:56,RepM!$3:$3,"&gt;="&amp;AF$3,RepM!$3:$3,"&lt;="&amp;AF$4,RepM!$5:$5,"&lt;&gt;"&amp;RepM!$W$5))</f>
        <v>0</v>
      </c>
      <c r="AG53" s="30">
        <f ca="1">IF(AG$2="",0,SUMIFS(RepM!56:56,RepM!$3:$3,"&gt;="&amp;AG$3,RepM!$3:$3,"&lt;="&amp;AG$4,RepM!$5:$5,"&lt;&gt;"&amp;RepM!$W$5))</f>
        <v>0</v>
      </c>
      <c r="AH53" s="30">
        <f ca="1">IF(AH$2="",0,SUMIFS(RepM!56:56,RepM!$3:$3,"&gt;="&amp;AH$3,RepM!$3:$3,"&lt;="&amp;AH$4,RepM!$5:$5,"&lt;&gt;"&amp;RepM!$W$5))</f>
        <v>0</v>
      </c>
      <c r="AI53" s="30">
        <f ca="1">IF(AI$2="",0,SUMIFS(RepM!56:56,RepM!$3:$3,"&gt;="&amp;AI$3,RepM!$3:$3,"&lt;="&amp;AI$4,RepM!$5:$5,"&lt;&gt;"&amp;RepM!$W$5))</f>
        <v>0</v>
      </c>
      <c r="AJ53" s="30">
        <f ca="1">IF(AJ$2="",0,SUMIFS(RepM!56:56,RepM!$3:$3,"&gt;="&amp;AJ$3,RepM!$3:$3,"&lt;="&amp;AJ$4,RepM!$5:$5,"&lt;&gt;"&amp;RepM!$W$5))</f>
        <v>0</v>
      </c>
      <c r="AK53" s="30">
        <f ca="1">IF(AK$2="",0,SUMIFS(RepM!56:56,RepM!$3:$3,"&gt;="&amp;AK$3,RepM!$3:$3,"&lt;="&amp;AK$4,RepM!$5:$5,"&lt;&gt;"&amp;RepM!$W$5))</f>
        <v>0</v>
      </c>
      <c r="AL53" s="30">
        <f ca="1">IF(AL$2="",0,SUMIFS(RepM!56:56,RepM!$3:$3,"&gt;="&amp;AL$3,RepM!$3:$3,"&lt;="&amp;AL$4,RepM!$5:$5,"&lt;&gt;"&amp;RepM!$W$5))</f>
        <v>0</v>
      </c>
      <c r="AM53" s="30">
        <f ca="1">IF(AM$2="",0,SUMIFS(RepM!56:56,RepM!$3:$3,"&gt;="&amp;AM$3,RepM!$3:$3,"&lt;="&amp;AM$4,RepM!$5:$5,"&lt;&gt;"&amp;RepM!$W$5))</f>
        <v>0</v>
      </c>
      <c r="AN53" s="30">
        <f ca="1">IF(AN$2="",0,SUMIFS(RepM!56:56,RepM!$3:$3,"&gt;="&amp;AN$3,RepM!$3:$3,"&lt;="&amp;AN$4,RepM!$5:$5,"&lt;&gt;"&amp;RepM!$W$5))</f>
        <v>0</v>
      </c>
      <c r="AO53" s="30">
        <f ca="1">IF(AO$2="",0,SUMIFS(RepM!56:56,RepM!$3:$3,"&gt;="&amp;AO$3,RepM!$3:$3,"&lt;="&amp;AO$4,RepM!$5:$5,"&lt;&gt;"&amp;RepM!$W$5))</f>
        <v>0</v>
      </c>
      <c r="AP53" s="30">
        <f ca="1">IF(AP$2="",0,SUMIFS(RepM!56:56,RepM!$3:$3,"&gt;="&amp;AP$3,RepM!$3:$3,"&lt;="&amp;AP$4,RepM!$5:$5,"&lt;&gt;"&amp;RepM!$W$5))</f>
        <v>0</v>
      </c>
      <c r="AQ53" s="30">
        <f ca="1">IF(AQ$2="",0,SUMIFS(RepM!56:56,RepM!$3:$3,"&gt;="&amp;AQ$3,RepM!$3:$3,"&lt;="&amp;AQ$4,RepM!$5:$5,"&lt;&gt;"&amp;RepM!$W$5))</f>
        <v>0</v>
      </c>
      <c r="AR53" s="30">
        <f ca="1">IF(AR$2="",0,SUMIFS(RepM!56:56,RepM!$3:$3,"&gt;="&amp;AR$3,RepM!$3:$3,"&lt;="&amp;AR$4,RepM!$5:$5,"&lt;&gt;"&amp;RepM!$W$5))</f>
        <v>0</v>
      </c>
      <c r="AS53" s="30">
        <f ca="1">IF(AS$2="",0,SUMIFS(RepM!56:56,RepM!$3:$3,"&gt;="&amp;AS$3,RepM!$3:$3,"&lt;="&amp;AS$4,RepM!$5:$5,"&lt;&gt;"&amp;RepM!$W$5))</f>
        <v>0</v>
      </c>
      <c r="AT53" s="30">
        <f ca="1">IF(AT$2="",0,SUMIFS(RepM!56:56,RepM!$3:$3,"&gt;="&amp;AT$3,RepM!$3:$3,"&lt;="&amp;AT$4,RepM!$5:$5,"&lt;&gt;"&amp;RepM!$W$5))</f>
        <v>0</v>
      </c>
      <c r="AU53" s="30">
        <f ca="1">IF(AU$2="",0,SUMIFS(RepM!56:56,RepM!$3:$3,"&gt;="&amp;AU$3,RepM!$3:$3,"&lt;="&amp;AU$4,RepM!$5:$5,"&lt;&gt;"&amp;RepM!$W$5))</f>
        <v>0</v>
      </c>
      <c r="AV53" s="30">
        <f ca="1">IF(AV$2="",0,SUMIFS(RepM!56:56,RepM!$3:$3,"&gt;="&amp;AV$3,RepM!$3:$3,"&lt;="&amp;AV$4,RepM!$5:$5,"&lt;&gt;"&amp;RepM!$W$5))</f>
        <v>0</v>
      </c>
      <c r="AW53" s="30">
        <f ca="1">IF(AW$2="",0,SUMIFS(RepM!56:56,RepM!$3:$3,"&gt;="&amp;AW$3,RepM!$3:$3,"&lt;="&amp;AW$4,RepM!$5:$5,"&lt;&gt;"&amp;RepM!$W$5))</f>
        <v>0</v>
      </c>
      <c r="AX53" s="30">
        <f ca="1">IF(AX$2="",0,SUMIFS(RepM!56:56,RepM!$3:$3,"&gt;="&amp;AX$3,RepM!$3:$3,"&lt;="&amp;AX$4,RepM!$5:$5,"&lt;&gt;"&amp;RepM!$W$5))</f>
        <v>0</v>
      </c>
    </row>
    <row r="54" spans="1:50" s="27" customFormat="1" ht="12" x14ac:dyDescent="0.25">
      <c r="A54" s="26">
        <f>ROW()</f>
        <v>54</v>
      </c>
      <c r="B54" s="139"/>
      <c r="C54" s="142"/>
      <c r="E54" s="24"/>
      <c r="F54" s="66" t="str">
        <f t="shared" si="8"/>
        <v>Вн.пр-во</v>
      </c>
      <c r="G54" s="27" t="str">
        <f>BP!$F$28</f>
        <v>Соцсборы</v>
      </c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3779807.4</v>
      </c>
      <c r="Z54" s="30">
        <f ca="1">IF(Z$2="",0,SUMIFS(RepM!57:57,RepM!$3:$3,"&gt;="&amp;Z$3,RepM!$3:$3,"&lt;="&amp;Z$4,RepM!$5:$5,"&lt;&gt;"&amp;RepM!$W$5))</f>
        <v>14835.599999999999</v>
      </c>
      <c r="AA54" s="30">
        <f ca="1">IF(AA$2="",0,SUMIFS(RepM!57:57,RepM!$3:$3,"&gt;="&amp;AA$3,RepM!$3:$3,"&lt;="&amp;AA$4,RepM!$5:$5,"&lt;&gt;"&amp;RepM!$W$5))</f>
        <v>548029.80000000005</v>
      </c>
      <c r="AB54" s="30">
        <f ca="1">IF(AB$2="",0,SUMIFS(RepM!57:57,RepM!$3:$3,"&gt;="&amp;AB$3,RepM!$3:$3,"&lt;="&amp;AB$4,RepM!$5:$5,"&lt;&gt;"&amp;RepM!$W$5))</f>
        <v>1517933.25</v>
      </c>
      <c r="AC54" s="30">
        <f ca="1">IF(AC$2="",0,SUMIFS(RepM!57:57,RepM!$3:$3,"&gt;="&amp;AC$3,RepM!$3:$3,"&lt;="&amp;AC$4,RepM!$5:$5,"&lt;&gt;"&amp;RepM!$W$5))</f>
        <v>1699008.75</v>
      </c>
      <c r="AD54" s="30">
        <f ca="1">IF(AD$2="",0,SUMIFS(RepM!57:57,RepM!$3:$3,"&gt;="&amp;AD$3,RepM!$3:$3,"&lt;="&amp;AD$4,RepM!$5:$5,"&lt;&gt;"&amp;RepM!$W$5))</f>
        <v>0</v>
      </c>
      <c r="AE54" s="30">
        <f ca="1">IF(AE$2="",0,SUMIFS(RepM!57:57,RepM!$3:$3,"&gt;="&amp;AE$3,RepM!$3:$3,"&lt;="&amp;AE$4,RepM!$5:$5,"&lt;&gt;"&amp;RepM!$W$5))</f>
        <v>0</v>
      </c>
      <c r="AF54" s="30">
        <f ca="1">IF(AF$2="",0,SUMIFS(RepM!57:57,RepM!$3:$3,"&gt;="&amp;AF$3,RepM!$3:$3,"&lt;="&amp;AF$4,RepM!$5:$5,"&lt;&gt;"&amp;RepM!$W$5))</f>
        <v>0</v>
      </c>
      <c r="AG54" s="30">
        <f ca="1">IF(AG$2="",0,SUMIFS(RepM!57:57,RepM!$3:$3,"&gt;="&amp;AG$3,RepM!$3:$3,"&lt;="&amp;AG$4,RepM!$5:$5,"&lt;&gt;"&amp;RepM!$W$5))</f>
        <v>0</v>
      </c>
      <c r="AH54" s="30">
        <f ca="1">IF(AH$2="",0,SUMIFS(RepM!57:57,RepM!$3:$3,"&gt;="&amp;AH$3,RepM!$3:$3,"&lt;="&amp;AH$4,RepM!$5:$5,"&lt;&gt;"&amp;RepM!$W$5))</f>
        <v>0</v>
      </c>
      <c r="AI54" s="30">
        <f ca="1">IF(AI$2="",0,SUMIFS(RepM!57:57,RepM!$3:$3,"&gt;="&amp;AI$3,RepM!$3:$3,"&lt;="&amp;AI$4,RepM!$5:$5,"&lt;&gt;"&amp;RepM!$W$5))</f>
        <v>0</v>
      </c>
      <c r="AJ54" s="30">
        <f ca="1">IF(AJ$2="",0,SUMIFS(RepM!57:57,RepM!$3:$3,"&gt;="&amp;AJ$3,RepM!$3:$3,"&lt;="&amp;AJ$4,RepM!$5:$5,"&lt;&gt;"&amp;RepM!$W$5))</f>
        <v>0</v>
      </c>
      <c r="AK54" s="30">
        <f ca="1">IF(AK$2="",0,SUMIFS(RepM!57:57,RepM!$3:$3,"&gt;="&amp;AK$3,RepM!$3:$3,"&lt;="&amp;AK$4,RepM!$5:$5,"&lt;&gt;"&amp;RepM!$W$5))</f>
        <v>0</v>
      </c>
      <c r="AL54" s="30">
        <f ca="1">IF(AL$2="",0,SUMIFS(RepM!57:57,RepM!$3:$3,"&gt;="&amp;AL$3,RepM!$3:$3,"&lt;="&amp;AL$4,RepM!$5:$5,"&lt;&gt;"&amp;RepM!$W$5))</f>
        <v>0</v>
      </c>
      <c r="AM54" s="30">
        <f ca="1">IF(AM$2="",0,SUMIFS(RepM!57:57,RepM!$3:$3,"&gt;="&amp;AM$3,RepM!$3:$3,"&lt;="&amp;AM$4,RepM!$5:$5,"&lt;&gt;"&amp;RepM!$W$5))</f>
        <v>0</v>
      </c>
      <c r="AN54" s="30">
        <f ca="1">IF(AN$2="",0,SUMIFS(RepM!57:57,RepM!$3:$3,"&gt;="&amp;AN$3,RepM!$3:$3,"&lt;="&amp;AN$4,RepM!$5:$5,"&lt;&gt;"&amp;RepM!$W$5))</f>
        <v>0</v>
      </c>
      <c r="AO54" s="30">
        <f ca="1">IF(AO$2="",0,SUMIFS(RepM!57:57,RepM!$3:$3,"&gt;="&amp;AO$3,RepM!$3:$3,"&lt;="&amp;AO$4,RepM!$5:$5,"&lt;&gt;"&amp;RepM!$W$5))</f>
        <v>0</v>
      </c>
      <c r="AP54" s="30">
        <f ca="1">IF(AP$2="",0,SUMIFS(RepM!57:57,RepM!$3:$3,"&gt;="&amp;AP$3,RepM!$3:$3,"&lt;="&amp;AP$4,RepM!$5:$5,"&lt;&gt;"&amp;RepM!$W$5))</f>
        <v>0</v>
      </c>
      <c r="AQ54" s="30">
        <f ca="1">IF(AQ$2="",0,SUMIFS(RepM!57:57,RepM!$3:$3,"&gt;="&amp;AQ$3,RepM!$3:$3,"&lt;="&amp;AQ$4,RepM!$5:$5,"&lt;&gt;"&amp;RepM!$W$5))</f>
        <v>0</v>
      </c>
      <c r="AR54" s="30">
        <f ca="1">IF(AR$2="",0,SUMIFS(RepM!57:57,RepM!$3:$3,"&gt;="&amp;AR$3,RepM!$3:$3,"&lt;="&amp;AR$4,RepM!$5:$5,"&lt;&gt;"&amp;RepM!$W$5))</f>
        <v>0</v>
      </c>
      <c r="AS54" s="30">
        <f ca="1">IF(AS$2="",0,SUMIFS(RepM!57:57,RepM!$3:$3,"&gt;="&amp;AS$3,RepM!$3:$3,"&lt;="&amp;AS$4,RepM!$5:$5,"&lt;&gt;"&amp;RepM!$W$5))</f>
        <v>0</v>
      </c>
      <c r="AT54" s="30">
        <f ca="1">IF(AT$2="",0,SUMIFS(RepM!57:57,RepM!$3:$3,"&gt;="&amp;AT$3,RepM!$3:$3,"&lt;="&amp;AT$4,RepM!$5:$5,"&lt;&gt;"&amp;RepM!$W$5))</f>
        <v>0</v>
      </c>
      <c r="AU54" s="30">
        <f ca="1">IF(AU$2="",0,SUMIFS(RepM!57:57,RepM!$3:$3,"&gt;="&amp;AU$3,RepM!$3:$3,"&lt;="&amp;AU$4,RepM!$5:$5,"&lt;&gt;"&amp;RepM!$W$5))</f>
        <v>0</v>
      </c>
      <c r="AV54" s="30">
        <f ca="1">IF(AV$2="",0,SUMIFS(RepM!57:57,RepM!$3:$3,"&gt;="&amp;AV$3,RepM!$3:$3,"&lt;="&amp;AV$4,RepM!$5:$5,"&lt;&gt;"&amp;RepM!$W$5))</f>
        <v>0</v>
      </c>
      <c r="AW54" s="30">
        <f ca="1">IF(AW$2="",0,SUMIFS(RepM!57:57,RepM!$3:$3,"&gt;="&amp;AW$3,RepM!$3:$3,"&lt;="&amp;AW$4,RepM!$5:$5,"&lt;&gt;"&amp;RepM!$W$5))</f>
        <v>0</v>
      </c>
      <c r="AX54" s="30">
        <f ca="1">IF(AX$2="",0,SUMIFS(RepM!57:57,RepM!$3:$3,"&gt;="&amp;AX$3,RepM!$3:$3,"&lt;="&amp;AX$4,RepM!$5:$5,"&lt;&gt;"&amp;RepM!$W$5))</f>
        <v>0</v>
      </c>
    </row>
    <row r="55" spans="1:50" s="27" customFormat="1" ht="12" x14ac:dyDescent="0.25">
      <c r="A55" s="26">
        <f>ROW()</f>
        <v>55</v>
      </c>
      <c r="B55" s="139"/>
      <c r="C55" s="142"/>
      <c r="E55" s="24"/>
      <c r="F55" s="66" t="str">
        <f t="shared" si="8"/>
        <v>Вн.пр-во</v>
      </c>
      <c r="G55" s="27" t="str">
        <f>BP!$F$29</f>
        <v>ЭлЭн</v>
      </c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2704662.1839999994</v>
      </c>
      <c r="Z55" s="30">
        <f ca="1">IF(Z$2="",0,SUMIFS(RepM!58:58,RepM!$3:$3,"&gt;="&amp;Z$3,RepM!$3:$3,"&lt;="&amp;Z$4,RepM!$5:$5,"&lt;&gt;"&amp;RepM!$W$5))</f>
        <v>10615.696</v>
      </c>
      <c r="AA55" s="30">
        <f ca="1">IF(AA$2="",0,SUMIFS(RepM!58:58,RepM!$3:$3,"&gt;="&amp;AA$3,RepM!$3:$3,"&lt;="&amp;AA$4,RepM!$5:$5,"&lt;&gt;"&amp;RepM!$W$5))</f>
        <v>392145.76799999998</v>
      </c>
      <c r="AB55" s="30">
        <f ca="1">IF(AB$2="",0,SUMIFS(RepM!58:58,RepM!$3:$3,"&gt;="&amp;AB$3,RepM!$3:$3,"&lt;="&amp;AB$4,RepM!$5:$5,"&lt;&gt;"&amp;RepM!$W$5))</f>
        <v>1086165.5699999998</v>
      </c>
      <c r="AC55" s="30">
        <f ca="1">IF(AC$2="",0,SUMIFS(RepM!58:58,RepM!$3:$3,"&gt;="&amp;AC$3,RepM!$3:$3,"&lt;="&amp;AC$4,RepM!$5:$5,"&lt;&gt;"&amp;RepM!$W$5))</f>
        <v>1215735.1499999999</v>
      </c>
      <c r="AD55" s="30">
        <f ca="1">IF(AD$2="",0,SUMIFS(RepM!58:58,RepM!$3:$3,"&gt;="&amp;AD$3,RepM!$3:$3,"&lt;="&amp;AD$4,RepM!$5:$5,"&lt;&gt;"&amp;RepM!$W$5))</f>
        <v>0</v>
      </c>
      <c r="AE55" s="30">
        <f ca="1">IF(AE$2="",0,SUMIFS(RepM!58:58,RepM!$3:$3,"&gt;="&amp;AE$3,RepM!$3:$3,"&lt;="&amp;AE$4,RepM!$5:$5,"&lt;&gt;"&amp;RepM!$W$5))</f>
        <v>0</v>
      </c>
      <c r="AF55" s="30">
        <f ca="1">IF(AF$2="",0,SUMIFS(RepM!58:58,RepM!$3:$3,"&gt;="&amp;AF$3,RepM!$3:$3,"&lt;="&amp;AF$4,RepM!$5:$5,"&lt;&gt;"&amp;RepM!$W$5))</f>
        <v>0</v>
      </c>
      <c r="AG55" s="30">
        <f ca="1">IF(AG$2="",0,SUMIFS(RepM!58:58,RepM!$3:$3,"&gt;="&amp;AG$3,RepM!$3:$3,"&lt;="&amp;AG$4,RepM!$5:$5,"&lt;&gt;"&amp;RepM!$W$5))</f>
        <v>0</v>
      </c>
      <c r="AH55" s="30">
        <f ca="1">IF(AH$2="",0,SUMIFS(RepM!58:58,RepM!$3:$3,"&gt;="&amp;AH$3,RepM!$3:$3,"&lt;="&amp;AH$4,RepM!$5:$5,"&lt;&gt;"&amp;RepM!$W$5))</f>
        <v>0</v>
      </c>
      <c r="AI55" s="30">
        <f ca="1">IF(AI$2="",0,SUMIFS(RepM!58:58,RepM!$3:$3,"&gt;="&amp;AI$3,RepM!$3:$3,"&lt;="&amp;AI$4,RepM!$5:$5,"&lt;&gt;"&amp;RepM!$W$5))</f>
        <v>0</v>
      </c>
      <c r="AJ55" s="30">
        <f ca="1">IF(AJ$2="",0,SUMIFS(RepM!58:58,RepM!$3:$3,"&gt;="&amp;AJ$3,RepM!$3:$3,"&lt;="&amp;AJ$4,RepM!$5:$5,"&lt;&gt;"&amp;RepM!$W$5))</f>
        <v>0</v>
      </c>
      <c r="AK55" s="30">
        <f ca="1">IF(AK$2="",0,SUMIFS(RepM!58:58,RepM!$3:$3,"&gt;="&amp;AK$3,RepM!$3:$3,"&lt;="&amp;AK$4,RepM!$5:$5,"&lt;&gt;"&amp;RepM!$W$5))</f>
        <v>0</v>
      </c>
      <c r="AL55" s="30">
        <f ca="1">IF(AL$2="",0,SUMIFS(RepM!58:58,RepM!$3:$3,"&gt;="&amp;AL$3,RepM!$3:$3,"&lt;="&amp;AL$4,RepM!$5:$5,"&lt;&gt;"&amp;RepM!$W$5))</f>
        <v>0</v>
      </c>
      <c r="AM55" s="30">
        <f ca="1">IF(AM$2="",0,SUMIFS(RepM!58:58,RepM!$3:$3,"&gt;="&amp;AM$3,RepM!$3:$3,"&lt;="&amp;AM$4,RepM!$5:$5,"&lt;&gt;"&amp;RepM!$W$5))</f>
        <v>0</v>
      </c>
      <c r="AN55" s="30">
        <f ca="1">IF(AN$2="",0,SUMIFS(RepM!58:58,RepM!$3:$3,"&gt;="&amp;AN$3,RepM!$3:$3,"&lt;="&amp;AN$4,RepM!$5:$5,"&lt;&gt;"&amp;RepM!$W$5))</f>
        <v>0</v>
      </c>
      <c r="AO55" s="30">
        <f ca="1">IF(AO$2="",0,SUMIFS(RepM!58:58,RepM!$3:$3,"&gt;="&amp;AO$3,RepM!$3:$3,"&lt;="&amp;AO$4,RepM!$5:$5,"&lt;&gt;"&amp;RepM!$W$5))</f>
        <v>0</v>
      </c>
      <c r="AP55" s="30">
        <f ca="1">IF(AP$2="",0,SUMIFS(RepM!58:58,RepM!$3:$3,"&gt;="&amp;AP$3,RepM!$3:$3,"&lt;="&amp;AP$4,RepM!$5:$5,"&lt;&gt;"&amp;RepM!$W$5))</f>
        <v>0</v>
      </c>
      <c r="AQ55" s="30">
        <f ca="1">IF(AQ$2="",0,SUMIFS(RepM!58:58,RepM!$3:$3,"&gt;="&amp;AQ$3,RepM!$3:$3,"&lt;="&amp;AQ$4,RepM!$5:$5,"&lt;&gt;"&amp;RepM!$W$5))</f>
        <v>0</v>
      </c>
      <c r="AR55" s="30">
        <f ca="1">IF(AR$2="",0,SUMIFS(RepM!58:58,RepM!$3:$3,"&gt;="&amp;AR$3,RepM!$3:$3,"&lt;="&amp;AR$4,RepM!$5:$5,"&lt;&gt;"&amp;RepM!$W$5))</f>
        <v>0</v>
      </c>
      <c r="AS55" s="30">
        <f ca="1">IF(AS$2="",0,SUMIFS(RepM!58:58,RepM!$3:$3,"&gt;="&amp;AS$3,RepM!$3:$3,"&lt;="&amp;AS$4,RepM!$5:$5,"&lt;&gt;"&amp;RepM!$W$5))</f>
        <v>0</v>
      </c>
      <c r="AT55" s="30">
        <f ca="1">IF(AT$2="",0,SUMIFS(RepM!58:58,RepM!$3:$3,"&gt;="&amp;AT$3,RepM!$3:$3,"&lt;="&amp;AT$4,RepM!$5:$5,"&lt;&gt;"&amp;RepM!$W$5))</f>
        <v>0</v>
      </c>
      <c r="AU55" s="30">
        <f ca="1">IF(AU$2="",0,SUMIFS(RepM!58:58,RepM!$3:$3,"&gt;="&amp;AU$3,RepM!$3:$3,"&lt;="&amp;AU$4,RepM!$5:$5,"&lt;&gt;"&amp;RepM!$W$5))</f>
        <v>0</v>
      </c>
      <c r="AV55" s="30">
        <f ca="1">IF(AV$2="",0,SUMIFS(RepM!58:58,RepM!$3:$3,"&gt;="&amp;AV$3,RepM!$3:$3,"&lt;="&amp;AV$4,RepM!$5:$5,"&lt;&gt;"&amp;RepM!$W$5))</f>
        <v>0</v>
      </c>
      <c r="AW55" s="30">
        <f ca="1">IF(AW$2="",0,SUMIFS(RepM!58:58,RepM!$3:$3,"&gt;="&amp;AW$3,RepM!$3:$3,"&lt;="&amp;AW$4,RepM!$5:$5,"&lt;&gt;"&amp;RepM!$W$5))</f>
        <v>0</v>
      </c>
      <c r="AX55" s="30">
        <f ca="1">IF(AX$2="",0,SUMIFS(RepM!58:58,RepM!$3:$3,"&gt;="&amp;AX$3,RepM!$3:$3,"&lt;="&amp;AX$4,RepM!$5:$5,"&lt;&gt;"&amp;RepM!$W$5))</f>
        <v>0</v>
      </c>
    </row>
    <row r="56" spans="1:50" s="2" customFormat="1" ht="12" x14ac:dyDescent="0.25">
      <c r="A56" s="11">
        <f>ROW()</f>
        <v>56</v>
      </c>
      <c r="B56" s="140"/>
      <c r="C56" s="142"/>
      <c r="E56" s="23" t="str">
        <f>Lists!$N$9</f>
        <v>пустая строка</v>
      </c>
      <c r="P56" s="3"/>
      <c r="R56" s="23"/>
      <c r="S56" s="3"/>
      <c r="V56" s="74">
        <f ca="1">W49-SUMIFS(Potoki!$W:$W,Potoki!$F:$F,$F50,Potoki!$G:$G,"")</f>
        <v>0</v>
      </c>
      <c r="W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3" customFormat="1" x14ac:dyDescent="0.3">
      <c r="A57" s="12">
        <f>ROW()</f>
        <v>57</v>
      </c>
      <c r="B57" s="138"/>
      <c r="C57" s="142"/>
      <c r="E57" s="92"/>
      <c r="F57" s="13" t="str">
        <f>BP!$F$139</f>
        <v>Поступление в пр-во ГП</v>
      </c>
      <c r="M57" s="4" t="str">
        <f>Lists!$R$8</f>
        <v>руб.</v>
      </c>
      <c r="P57" s="10"/>
      <c r="R57" s="92"/>
      <c r="S57" s="10"/>
      <c r="V57" s="80">
        <f ca="1">Repdd!V135</f>
        <v>0</v>
      </c>
      <c r="W57" s="10">
        <f ca="1">SUM(INDIRECT(ADDRESS(ROW(),SUMIFS($1:$1,$5:$5,1))):INDIRECT(ADDRESS(ROW(),SUMIFS($1:$1,$5:$5,MAX($5:$5)))))</f>
        <v>407435261.02000004</v>
      </c>
      <c r="Z57" s="10">
        <f ca="1">IF(Z$2="",0,SUMIFS(RepM!60:60,RepM!$3:$3,"&gt;="&amp;Z$3,RepM!$3:$3,"&lt;="&amp;Z$4,RepM!$5:$5,"&lt;&gt;"&amp;RepM!$W$5))</f>
        <v>758210.10000000009</v>
      </c>
      <c r="AA57" s="10">
        <f ca="1">IF(AA$2="",0,SUMIFS(RepM!60:60,RepM!$3:$3,"&gt;="&amp;AA$3,RepM!$3:$3,"&lt;="&amp;AA$4,RepM!$5:$5,"&lt;&gt;"&amp;RepM!$W$5))</f>
        <v>45456530.719999999</v>
      </c>
      <c r="AB57" s="10">
        <f ca="1">IF(AB$2="",0,SUMIFS(RepM!60:60,RepM!$3:$3,"&gt;="&amp;AB$3,RepM!$3:$3,"&lt;="&amp;AB$4,RepM!$5:$5,"&lt;&gt;"&amp;RepM!$W$5))</f>
        <v>163297271.80000001</v>
      </c>
      <c r="AC57" s="10">
        <f ca="1">IF(AC$2="",0,SUMIFS(RepM!60:60,RepM!$3:$3,"&gt;="&amp;AC$3,RepM!$3:$3,"&lt;="&amp;AC$4,RepM!$5:$5,"&lt;&gt;"&amp;RepM!$W$5))</f>
        <v>197923248.40000004</v>
      </c>
      <c r="AD57" s="10">
        <f ca="1">IF(AD$2="",0,SUMIFS(RepM!60:60,RepM!$3:$3,"&gt;="&amp;AD$3,RepM!$3:$3,"&lt;="&amp;AD$4,RepM!$5:$5,"&lt;&gt;"&amp;RepM!$W$5))</f>
        <v>0</v>
      </c>
      <c r="AE57" s="10">
        <f ca="1">IF(AE$2="",0,SUMIFS(RepM!60:60,RepM!$3:$3,"&gt;="&amp;AE$3,RepM!$3:$3,"&lt;="&amp;AE$4,RepM!$5:$5,"&lt;&gt;"&amp;RepM!$W$5))</f>
        <v>0</v>
      </c>
      <c r="AF57" s="10">
        <f ca="1">IF(AF$2="",0,SUMIFS(RepM!60:60,RepM!$3:$3,"&gt;="&amp;AF$3,RepM!$3:$3,"&lt;="&amp;AF$4,RepM!$5:$5,"&lt;&gt;"&amp;RepM!$W$5))</f>
        <v>0</v>
      </c>
      <c r="AG57" s="10">
        <f ca="1">IF(AG$2="",0,SUMIFS(RepM!60:60,RepM!$3:$3,"&gt;="&amp;AG$3,RepM!$3:$3,"&lt;="&amp;AG$4,RepM!$5:$5,"&lt;&gt;"&amp;RepM!$W$5))</f>
        <v>0</v>
      </c>
      <c r="AH57" s="10">
        <f ca="1">IF(AH$2="",0,SUMIFS(RepM!60:60,RepM!$3:$3,"&gt;="&amp;AH$3,RepM!$3:$3,"&lt;="&amp;AH$4,RepM!$5:$5,"&lt;&gt;"&amp;RepM!$W$5))</f>
        <v>0</v>
      </c>
      <c r="AI57" s="10">
        <f ca="1">IF(AI$2="",0,SUMIFS(RepM!60:60,RepM!$3:$3,"&gt;="&amp;AI$3,RepM!$3:$3,"&lt;="&amp;AI$4,RepM!$5:$5,"&lt;&gt;"&amp;RepM!$W$5))</f>
        <v>0</v>
      </c>
      <c r="AJ57" s="10">
        <f ca="1">IF(AJ$2="",0,SUMIFS(RepM!60:60,RepM!$3:$3,"&gt;="&amp;AJ$3,RepM!$3:$3,"&lt;="&amp;AJ$4,RepM!$5:$5,"&lt;&gt;"&amp;RepM!$W$5))</f>
        <v>0</v>
      </c>
      <c r="AK57" s="10">
        <f ca="1">IF(AK$2="",0,SUMIFS(RepM!60:60,RepM!$3:$3,"&gt;="&amp;AK$3,RepM!$3:$3,"&lt;="&amp;AK$4,RepM!$5:$5,"&lt;&gt;"&amp;RepM!$W$5))</f>
        <v>0</v>
      </c>
      <c r="AL57" s="10">
        <f ca="1">IF(AL$2="",0,SUMIFS(RepM!60:60,RepM!$3:$3,"&gt;="&amp;AL$3,RepM!$3:$3,"&lt;="&amp;AL$4,RepM!$5:$5,"&lt;&gt;"&amp;RepM!$W$5))</f>
        <v>0</v>
      </c>
      <c r="AM57" s="10">
        <f ca="1">IF(AM$2="",0,SUMIFS(RepM!60:60,RepM!$3:$3,"&gt;="&amp;AM$3,RepM!$3:$3,"&lt;="&amp;AM$4,RepM!$5:$5,"&lt;&gt;"&amp;RepM!$W$5))</f>
        <v>0</v>
      </c>
      <c r="AN57" s="10">
        <f ca="1">IF(AN$2="",0,SUMIFS(RepM!60:60,RepM!$3:$3,"&gt;="&amp;AN$3,RepM!$3:$3,"&lt;="&amp;AN$4,RepM!$5:$5,"&lt;&gt;"&amp;RepM!$W$5))</f>
        <v>0</v>
      </c>
      <c r="AO57" s="10">
        <f ca="1">IF(AO$2="",0,SUMIFS(RepM!60:60,RepM!$3:$3,"&gt;="&amp;AO$3,RepM!$3:$3,"&lt;="&amp;AO$4,RepM!$5:$5,"&lt;&gt;"&amp;RepM!$W$5))</f>
        <v>0</v>
      </c>
      <c r="AP57" s="10">
        <f ca="1">IF(AP$2="",0,SUMIFS(RepM!60:60,RepM!$3:$3,"&gt;="&amp;AP$3,RepM!$3:$3,"&lt;="&amp;AP$4,RepM!$5:$5,"&lt;&gt;"&amp;RepM!$W$5))</f>
        <v>0</v>
      </c>
      <c r="AQ57" s="10">
        <f ca="1">IF(AQ$2="",0,SUMIFS(RepM!60:60,RepM!$3:$3,"&gt;="&amp;AQ$3,RepM!$3:$3,"&lt;="&amp;AQ$4,RepM!$5:$5,"&lt;&gt;"&amp;RepM!$W$5))</f>
        <v>0</v>
      </c>
      <c r="AR57" s="10">
        <f ca="1">IF(AR$2="",0,SUMIFS(RepM!60:60,RepM!$3:$3,"&gt;="&amp;AR$3,RepM!$3:$3,"&lt;="&amp;AR$4,RepM!$5:$5,"&lt;&gt;"&amp;RepM!$W$5))</f>
        <v>0</v>
      </c>
      <c r="AS57" s="10">
        <f ca="1">IF(AS$2="",0,SUMIFS(RepM!60:60,RepM!$3:$3,"&gt;="&amp;AS$3,RepM!$3:$3,"&lt;="&amp;AS$4,RepM!$5:$5,"&lt;&gt;"&amp;RepM!$W$5))</f>
        <v>0</v>
      </c>
      <c r="AT57" s="10">
        <f ca="1">IF(AT$2="",0,SUMIFS(RepM!60:60,RepM!$3:$3,"&gt;="&amp;AT$3,RepM!$3:$3,"&lt;="&amp;AT$4,RepM!$5:$5,"&lt;&gt;"&amp;RepM!$W$5))</f>
        <v>0</v>
      </c>
      <c r="AU57" s="10">
        <f ca="1">IF(AU$2="",0,SUMIFS(RepM!60:60,RepM!$3:$3,"&gt;="&amp;AU$3,RepM!$3:$3,"&lt;="&amp;AU$4,RepM!$5:$5,"&lt;&gt;"&amp;RepM!$W$5))</f>
        <v>0</v>
      </c>
      <c r="AV57" s="10">
        <f ca="1">IF(AV$2="",0,SUMIFS(RepM!60:60,RepM!$3:$3,"&gt;="&amp;AV$3,RepM!$3:$3,"&lt;="&amp;AV$4,RepM!$5:$5,"&lt;&gt;"&amp;RepM!$W$5))</f>
        <v>0</v>
      </c>
      <c r="AW57" s="10">
        <f ca="1">IF(AW$2="",0,SUMIFS(RepM!60:60,RepM!$3:$3,"&gt;="&amp;AW$3,RepM!$3:$3,"&lt;="&amp;AW$4,RepM!$5:$5,"&lt;&gt;"&amp;RepM!$W$5))</f>
        <v>0</v>
      </c>
      <c r="AX57" s="10">
        <f ca="1">IF(AX$2="",0,SUMIFS(RepM!60:60,RepM!$3:$3,"&gt;="&amp;AX$3,RepM!$3:$3,"&lt;="&amp;AX$4,RepM!$5:$5,"&lt;&gt;"&amp;RepM!$W$5))</f>
        <v>0</v>
      </c>
    </row>
    <row r="58" spans="1:50" s="13" customFormat="1" x14ac:dyDescent="0.3">
      <c r="A58" s="12">
        <f>ROW()</f>
        <v>58</v>
      </c>
      <c r="B58" s="138"/>
      <c r="C58" s="142"/>
      <c r="E58" s="92"/>
      <c r="F58" s="13" t="str">
        <f>BP!$F$163</f>
        <v>Поступление ГП на склад ГП</v>
      </c>
      <c r="M58" s="4" t="str">
        <f>Lists!$R$8</f>
        <v>руб.</v>
      </c>
      <c r="P58" s="10"/>
      <c r="R58" s="92"/>
      <c r="S58" s="10"/>
      <c r="V58" s="80">
        <f ca="1">Repdd!V146</f>
        <v>0</v>
      </c>
      <c r="W58" s="10">
        <f ca="1">SUM(INDIRECT(ADDRESS(ROW(),SUMIFS($1:$1,$5:$5,1))):INDIRECT(ADDRESS(ROW(),SUMIFS($1:$1,$5:$5,MAX($5:$5)))))</f>
        <v>390937112.62</v>
      </c>
      <c r="Z58" s="10">
        <f ca="1">IF(Z$2="",0,SUMIFS(RepM!61:61,RepM!$3:$3,"&gt;="&amp;Z$3,RepM!$3:$3,"&lt;="&amp;Z$4,RepM!$5:$5,"&lt;&gt;"&amp;RepM!$W$5))</f>
        <v>476634.15</v>
      </c>
      <c r="AA58" s="10">
        <f ca="1">IF(AA$2="",0,SUMIFS(RepM!61:61,RepM!$3:$3,"&gt;="&amp;AA$3,RepM!$3:$3,"&lt;="&amp;AA$4,RepM!$5:$5,"&lt;&gt;"&amp;RepM!$W$5))</f>
        <v>37397271.219999999</v>
      </c>
      <c r="AB58" s="10">
        <f ca="1">IF(AB$2="",0,SUMIFS(RepM!61:61,RepM!$3:$3,"&gt;="&amp;AB$3,RepM!$3:$3,"&lt;="&amp;AB$4,RepM!$5:$5,"&lt;&gt;"&amp;RepM!$W$5))</f>
        <v>155226738.77500001</v>
      </c>
      <c r="AC58" s="10">
        <f ca="1">IF(AC$2="",0,SUMIFS(RepM!61:61,RepM!$3:$3,"&gt;="&amp;AC$3,RepM!$3:$3,"&lt;="&amp;AC$4,RepM!$5:$5,"&lt;&gt;"&amp;RepM!$W$5))</f>
        <v>197836468.47500002</v>
      </c>
      <c r="AD58" s="10">
        <f ca="1">IF(AD$2="",0,SUMIFS(RepM!61:61,RepM!$3:$3,"&gt;="&amp;AD$3,RepM!$3:$3,"&lt;="&amp;AD$4,RepM!$5:$5,"&lt;&gt;"&amp;RepM!$W$5))</f>
        <v>0</v>
      </c>
      <c r="AE58" s="10">
        <f ca="1">IF(AE$2="",0,SUMIFS(RepM!61:61,RepM!$3:$3,"&gt;="&amp;AE$3,RepM!$3:$3,"&lt;="&amp;AE$4,RepM!$5:$5,"&lt;&gt;"&amp;RepM!$W$5))</f>
        <v>0</v>
      </c>
      <c r="AF58" s="10">
        <f ca="1">IF(AF$2="",0,SUMIFS(RepM!61:61,RepM!$3:$3,"&gt;="&amp;AF$3,RepM!$3:$3,"&lt;="&amp;AF$4,RepM!$5:$5,"&lt;&gt;"&amp;RepM!$W$5))</f>
        <v>0</v>
      </c>
      <c r="AG58" s="10">
        <f ca="1">IF(AG$2="",0,SUMIFS(RepM!61:61,RepM!$3:$3,"&gt;="&amp;AG$3,RepM!$3:$3,"&lt;="&amp;AG$4,RepM!$5:$5,"&lt;&gt;"&amp;RepM!$W$5))</f>
        <v>0</v>
      </c>
      <c r="AH58" s="10">
        <f ca="1">IF(AH$2="",0,SUMIFS(RepM!61:61,RepM!$3:$3,"&gt;="&amp;AH$3,RepM!$3:$3,"&lt;="&amp;AH$4,RepM!$5:$5,"&lt;&gt;"&amp;RepM!$W$5))</f>
        <v>0</v>
      </c>
      <c r="AI58" s="10">
        <f ca="1">IF(AI$2="",0,SUMIFS(RepM!61:61,RepM!$3:$3,"&gt;="&amp;AI$3,RepM!$3:$3,"&lt;="&amp;AI$4,RepM!$5:$5,"&lt;&gt;"&amp;RepM!$W$5))</f>
        <v>0</v>
      </c>
      <c r="AJ58" s="10">
        <f ca="1">IF(AJ$2="",0,SUMIFS(RepM!61:61,RepM!$3:$3,"&gt;="&amp;AJ$3,RepM!$3:$3,"&lt;="&amp;AJ$4,RepM!$5:$5,"&lt;&gt;"&amp;RepM!$W$5))</f>
        <v>0</v>
      </c>
      <c r="AK58" s="10">
        <f ca="1">IF(AK$2="",0,SUMIFS(RepM!61:61,RepM!$3:$3,"&gt;="&amp;AK$3,RepM!$3:$3,"&lt;="&amp;AK$4,RepM!$5:$5,"&lt;&gt;"&amp;RepM!$W$5))</f>
        <v>0</v>
      </c>
      <c r="AL58" s="10">
        <f ca="1">IF(AL$2="",0,SUMIFS(RepM!61:61,RepM!$3:$3,"&gt;="&amp;AL$3,RepM!$3:$3,"&lt;="&amp;AL$4,RepM!$5:$5,"&lt;&gt;"&amp;RepM!$W$5))</f>
        <v>0</v>
      </c>
      <c r="AM58" s="10">
        <f ca="1">IF(AM$2="",0,SUMIFS(RepM!61:61,RepM!$3:$3,"&gt;="&amp;AM$3,RepM!$3:$3,"&lt;="&amp;AM$4,RepM!$5:$5,"&lt;&gt;"&amp;RepM!$W$5))</f>
        <v>0</v>
      </c>
      <c r="AN58" s="10">
        <f ca="1">IF(AN$2="",0,SUMIFS(RepM!61:61,RepM!$3:$3,"&gt;="&amp;AN$3,RepM!$3:$3,"&lt;="&amp;AN$4,RepM!$5:$5,"&lt;&gt;"&amp;RepM!$W$5))</f>
        <v>0</v>
      </c>
      <c r="AO58" s="10">
        <f ca="1">IF(AO$2="",0,SUMIFS(RepM!61:61,RepM!$3:$3,"&gt;="&amp;AO$3,RepM!$3:$3,"&lt;="&amp;AO$4,RepM!$5:$5,"&lt;&gt;"&amp;RepM!$W$5))</f>
        <v>0</v>
      </c>
      <c r="AP58" s="10">
        <f ca="1">IF(AP$2="",0,SUMIFS(RepM!61:61,RepM!$3:$3,"&gt;="&amp;AP$3,RepM!$3:$3,"&lt;="&amp;AP$4,RepM!$5:$5,"&lt;&gt;"&amp;RepM!$W$5))</f>
        <v>0</v>
      </c>
      <c r="AQ58" s="10">
        <f ca="1">IF(AQ$2="",0,SUMIFS(RepM!61:61,RepM!$3:$3,"&gt;="&amp;AQ$3,RepM!$3:$3,"&lt;="&amp;AQ$4,RepM!$5:$5,"&lt;&gt;"&amp;RepM!$W$5))</f>
        <v>0</v>
      </c>
      <c r="AR58" s="10">
        <f ca="1">IF(AR$2="",0,SUMIFS(RepM!61:61,RepM!$3:$3,"&gt;="&amp;AR$3,RepM!$3:$3,"&lt;="&amp;AR$4,RepM!$5:$5,"&lt;&gt;"&amp;RepM!$W$5))</f>
        <v>0</v>
      </c>
      <c r="AS58" s="10">
        <f ca="1">IF(AS$2="",0,SUMIFS(RepM!61:61,RepM!$3:$3,"&gt;="&amp;AS$3,RepM!$3:$3,"&lt;="&amp;AS$4,RepM!$5:$5,"&lt;&gt;"&amp;RepM!$W$5))</f>
        <v>0</v>
      </c>
      <c r="AT58" s="10">
        <f ca="1">IF(AT$2="",0,SUMIFS(RepM!61:61,RepM!$3:$3,"&gt;="&amp;AT$3,RepM!$3:$3,"&lt;="&amp;AT$4,RepM!$5:$5,"&lt;&gt;"&amp;RepM!$W$5))</f>
        <v>0</v>
      </c>
      <c r="AU58" s="10">
        <f ca="1">IF(AU$2="",0,SUMIFS(RepM!61:61,RepM!$3:$3,"&gt;="&amp;AU$3,RepM!$3:$3,"&lt;="&amp;AU$4,RepM!$5:$5,"&lt;&gt;"&amp;RepM!$W$5))</f>
        <v>0</v>
      </c>
      <c r="AV58" s="10">
        <f ca="1">IF(AV$2="",0,SUMIFS(RepM!61:61,RepM!$3:$3,"&gt;="&amp;AV$3,RepM!$3:$3,"&lt;="&amp;AV$4,RepM!$5:$5,"&lt;&gt;"&amp;RepM!$W$5))</f>
        <v>0</v>
      </c>
      <c r="AW58" s="10">
        <f ca="1">IF(AW$2="",0,SUMIFS(RepM!61:61,RepM!$3:$3,"&gt;="&amp;AW$3,RepM!$3:$3,"&lt;="&amp;AW$4,RepM!$5:$5,"&lt;&gt;"&amp;RepM!$W$5))</f>
        <v>0</v>
      </c>
      <c r="AX58" s="10">
        <f ca="1">IF(AX$2="",0,SUMIFS(RepM!61:61,RepM!$3:$3,"&gt;="&amp;AX$3,RepM!$3:$3,"&lt;="&amp;AX$4,RepM!$5:$5,"&lt;&gt;"&amp;RepM!$W$5))</f>
        <v>0</v>
      </c>
    </row>
    <row r="59" spans="1:50" ht="7.05" customHeight="1" x14ac:dyDescent="0.3">
      <c r="A59" s="11">
        <f>ROW()</f>
        <v>59</v>
      </c>
    </row>
    <row r="60" spans="1:50" x14ac:dyDescent="0.3">
      <c r="A60" s="11">
        <f>ROW()</f>
        <v>60</v>
      </c>
      <c r="B60" s="131"/>
      <c r="F60" s="104" t="s">
        <v>250</v>
      </c>
    </row>
    <row r="61" spans="1:50" s="13" customFormat="1" x14ac:dyDescent="0.3">
      <c r="A61" s="12">
        <f>ROW()</f>
        <v>61</v>
      </c>
      <c r="B61" s="131"/>
      <c r="C61" s="142" t="str">
        <f>Lists!$N$10</f>
        <v>с ндс</v>
      </c>
      <c r="E61" s="92"/>
      <c r="F61" s="13" t="str">
        <f>BP!$F$201</f>
        <v>Продажи</v>
      </c>
      <c r="M61" s="4" t="str">
        <f>Lists!$R$8</f>
        <v>руб.</v>
      </c>
      <c r="P61" s="10"/>
      <c r="R61" s="92"/>
      <c r="S61" s="10"/>
      <c r="V61" s="74">
        <f ca="1">W61-SUMIFS(Potoki!$W:$W,Potoki!$F:$F,F61,Potoki!$G:$G,"")</f>
        <v>0</v>
      </c>
      <c r="W61" s="10">
        <f ca="1">SUM(INDIRECT(ADDRESS(ROW(),SUMIFS($1:$1,$5:$5,1))):INDIRECT(ADDRESS(ROW(),SUMIFS($1:$1,$5:$5,MAX($5:$5)))))</f>
        <v>886304995.07290006</v>
      </c>
      <c r="Z61" s="10">
        <f ca="1">IF(Z$2="",0,SUMIFS(RepM!64:64,RepM!$3:$3,"&gt;="&amp;Z$3,RepM!$3:$3,"&lt;="&amp;Z$4,RepM!$5:$5,"&lt;&gt;"&amp;RepM!$W$5))</f>
        <v>556807.26500000013</v>
      </c>
      <c r="AA61" s="10">
        <f ca="1">IF(AA$2="",0,SUMIFS(RepM!64:64,RepM!$3:$3,"&gt;="&amp;AA$3,RepM!$3:$3,"&lt;="&amp;AA$4,RepM!$5:$5,"&lt;&gt;"&amp;RepM!$W$5))</f>
        <v>68686373.035150006</v>
      </c>
      <c r="AB61" s="10">
        <f ca="1">IF(AB$2="",0,SUMIFS(RepM!64:64,RepM!$3:$3,"&gt;="&amp;AB$3,RepM!$3:$3,"&lt;="&amp;AB$4,RepM!$5:$5,"&lt;&gt;"&amp;RepM!$W$5))</f>
        <v>344104886.75300002</v>
      </c>
      <c r="AC61" s="10">
        <f ca="1">IF(AC$2="",0,SUMIFS(RepM!64:64,RepM!$3:$3,"&gt;="&amp;AC$3,RepM!$3:$3,"&lt;="&amp;AC$4,RepM!$5:$5,"&lt;&gt;"&amp;RepM!$W$5))</f>
        <v>472956928.01975</v>
      </c>
      <c r="AD61" s="10">
        <f ca="1">IF(AD$2="",0,SUMIFS(RepM!64:64,RepM!$3:$3,"&gt;="&amp;AD$3,RepM!$3:$3,"&lt;="&amp;AD$4,RepM!$5:$5,"&lt;&gt;"&amp;RepM!$W$5))</f>
        <v>0</v>
      </c>
      <c r="AE61" s="10">
        <f ca="1">IF(AE$2="",0,SUMIFS(RepM!64:64,RepM!$3:$3,"&gt;="&amp;AE$3,RepM!$3:$3,"&lt;="&amp;AE$4,RepM!$5:$5,"&lt;&gt;"&amp;RepM!$W$5))</f>
        <v>0</v>
      </c>
      <c r="AF61" s="10">
        <f ca="1">IF(AF$2="",0,SUMIFS(RepM!64:64,RepM!$3:$3,"&gt;="&amp;AF$3,RepM!$3:$3,"&lt;="&amp;AF$4,RepM!$5:$5,"&lt;&gt;"&amp;RepM!$W$5))</f>
        <v>0</v>
      </c>
      <c r="AG61" s="10">
        <f ca="1">IF(AG$2="",0,SUMIFS(RepM!64:64,RepM!$3:$3,"&gt;="&amp;AG$3,RepM!$3:$3,"&lt;="&amp;AG$4,RepM!$5:$5,"&lt;&gt;"&amp;RepM!$W$5))</f>
        <v>0</v>
      </c>
      <c r="AH61" s="10">
        <f ca="1">IF(AH$2="",0,SUMIFS(RepM!64:64,RepM!$3:$3,"&gt;="&amp;AH$3,RepM!$3:$3,"&lt;="&amp;AH$4,RepM!$5:$5,"&lt;&gt;"&amp;RepM!$W$5))</f>
        <v>0</v>
      </c>
      <c r="AI61" s="10">
        <f ca="1">IF(AI$2="",0,SUMIFS(RepM!64:64,RepM!$3:$3,"&gt;="&amp;AI$3,RepM!$3:$3,"&lt;="&amp;AI$4,RepM!$5:$5,"&lt;&gt;"&amp;RepM!$W$5))</f>
        <v>0</v>
      </c>
      <c r="AJ61" s="10">
        <f ca="1">IF(AJ$2="",0,SUMIFS(RepM!64:64,RepM!$3:$3,"&gt;="&amp;AJ$3,RepM!$3:$3,"&lt;="&amp;AJ$4,RepM!$5:$5,"&lt;&gt;"&amp;RepM!$W$5))</f>
        <v>0</v>
      </c>
      <c r="AK61" s="10">
        <f ca="1">IF(AK$2="",0,SUMIFS(RepM!64:64,RepM!$3:$3,"&gt;="&amp;AK$3,RepM!$3:$3,"&lt;="&amp;AK$4,RepM!$5:$5,"&lt;&gt;"&amp;RepM!$W$5))</f>
        <v>0</v>
      </c>
      <c r="AL61" s="10">
        <f ca="1">IF(AL$2="",0,SUMIFS(RepM!64:64,RepM!$3:$3,"&gt;="&amp;AL$3,RepM!$3:$3,"&lt;="&amp;AL$4,RepM!$5:$5,"&lt;&gt;"&amp;RepM!$W$5))</f>
        <v>0</v>
      </c>
      <c r="AM61" s="10">
        <f ca="1">IF(AM$2="",0,SUMIFS(RepM!64:64,RepM!$3:$3,"&gt;="&amp;AM$3,RepM!$3:$3,"&lt;="&amp;AM$4,RepM!$5:$5,"&lt;&gt;"&amp;RepM!$W$5))</f>
        <v>0</v>
      </c>
      <c r="AN61" s="10">
        <f ca="1">IF(AN$2="",0,SUMIFS(RepM!64:64,RepM!$3:$3,"&gt;="&amp;AN$3,RepM!$3:$3,"&lt;="&amp;AN$4,RepM!$5:$5,"&lt;&gt;"&amp;RepM!$W$5))</f>
        <v>0</v>
      </c>
      <c r="AO61" s="10">
        <f ca="1">IF(AO$2="",0,SUMIFS(RepM!64:64,RepM!$3:$3,"&gt;="&amp;AO$3,RepM!$3:$3,"&lt;="&amp;AO$4,RepM!$5:$5,"&lt;&gt;"&amp;RepM!$W$5))</f>
        <v>0</v>
      </c>
      <c r="AP61" s="10">
        <f ca="1">IF(AP$2="",0,SUMIFS(RepM!64:64,RepM!$3:$3,"&gt;="&amp;AP$3,RepM!$3:$3,"&lt;="&amp;AP$4,RepM!$5:$5,"&lt;&gt;"&amp;RepM!$W$5))</f>
        <v>0</v>
      </c>
      <c r="AQ61" s="10">
        <f ca="1">IF(AQ$2="",0,SUMIFS(RepM!64:64,RepM!$3:$3,"&gt;="&amp;AQ$3,RepM!$3:$3,"&lt;="&amp;AQ$4,RepM!$5:$5,"&lt;&gt;"&amp;RepM!$W$5))</f>
        <v>0</v>
      </c>
      <c r="AR61" s="10">
        <f ca="1">IF(AR$2="",0,SUMIFS(RepM!64:64,RepM!$3:$3,"&gt;="&amp;AR$3,RepM!$3:$3,"&lt;="&amp;AR$4,RepM!$5:$5,"&lt;&gt;"&amp;RepM!$W$5))</f>
        <v>0</v>
      </c>
      <c r="AS61" s="10">
        <f ca="1">IF(AS$2="",0,SUMIFS(RepM!64:64,RepM!$3:$3,"&gt;="&amp;AS$3,RepM!$3:$3,"&lt;="&amp;AS$4,RepM!$5:$5,"&lt;&gt;"&amp;RepM!$W$5))</f>
        <v>0</v>
      </c>
      <c r="AT61" s="10">
        <f ca="1">IF(AT$2="",0,SUMIFS(RepM!64:64,RepM!$3:$3,"&gt;="&amp;AT$3,RepM!$3:$3,"&lt;="&amp;AT$4,RepM!$5:$5,"&lt;&gt;"&amp;RepM!$W$5))</f>
        <v>0</v>
      </c>
      <c r="AU61" s="10">
        <f ca="1">IF(AU$2="",0,SUMIFS(RepM!64:64,RepM!$3:$3,"&gt;="&amp;AU$3,RepM!$3:$3,"&lt;="&amp;AU$4,RepM!$5:$5,"&lt;&gt;"&amp;RepM!$W$5))</f>
        <v>0</v>
      </c>
      <c r="AV61" s="10">
        <f ca="1">IF(AV$2="",0,SUMIFS(RepM!64:64,RepM!$3:$3,"&gt;="&amp;AV$3,RepM!$3:$3,"&lt;="&amp;AV$4,RepM!$5:$5,"&lt;&gt;"&amp;RepM!$W$5))</f>
        <v>0</v>
      </c>
      <c r="AW61" s="10">
        <f ca="1">IF(AW$2="",0,SUMIFS(RepM!64:64,RepM!$3:$3,"&gt;="&amp;AW$3,RepM!$3:$3,"&lt;="&amp;AW$4,RepM!$5:$5,"&lt;&gt;"&amp;RepM!$W$5))</f>
        <v>0</v>
      </c>
      <c r="AX61" s="10">
        <f ca="1">IF(AX$2="",0,SUMIFS(RepM!64:64,RepM!$3:$3,"&gt;="&amp;AX$3,RepM!$3:$3,"&lt;="&amp;AX$4,RepM!$5:$5,"&lt;&gt;"&amp;RepM!$W$5))</f>
        <v>0</v>
      </c>
    </row>
    <row r="62" spans="1:50" x14ac:dyDescent="0.3">
      <c r="A62" s="11">
        <f>ROW()</f>
        <v>62</v>
      </c>
      <c r="B62" s="132"/>
      <c r="F62" s="103" t="str">
        <f>Potoki!$F$120</f>
        <v>Себестоимость продаж в натуральных величинах</v>
      </c>
      <c r="G62" s="6" t="str">
        <f>BP!$F$20</f>
        <v>Продукт</v>
      </c>
      <c r="M62" s="2" t="str">
        <f>BP!$M$20</f>
        <v>шт</v>
      </c>
      <c r="V62" s="74">
        <f ca="1">W62-SUMIFS(Potoki!$W:$W,Potoki!$F:$F,F62,Potoki!$G:$G,G62)</f>
        <v>0</v>
      </c>
      <c r="W62" s="10">
        <f ca="1">SUM(INDIRECT(ADDRESS(ROW(),SUMIFS($1:$1,$5:$5,1))):INDIRECT(ADDRESS(ROW(),SUMIFS($1:$1,$5:$5,MAX($5:$5)))))</f>
        <v>698369.2</v>
      </c>
      <c r="Z62" s="7">
        <f ca="1">IF(Z$2="",0,SUMIFS(RepM!65:65,RepM!$3:$3,"&gt;="&amp;Z$3,RepM!$3:$3,"&lt;="&amp;Z$4,RepM!$5:$5,"&lt;&gt;"&amp;RepM!$W$5))</f>
        <v>388.9</v>
      </c>
      <c r="AA62" s="7">
        <f ca="1">IF(AA$2="",0,SUMIFS(RepM!65:65,RepM!$3:$3,"&gt;="&amp;AA$3,RepM!$3:$3,"&lt;="&amp;AA$4,RepM!$5:$5,"&lt;&gt;"&amp;RepM!$W$5))</f>
        <v>51995.5</v>
      </c>
      <c r="AB62" s="7">
        <f ca="1">IF(AB$2="",0,SUMIFS(RepM!65:65,RepM!$3:$3,"&gt;="&amp;AB$3,RepM!$3:$3,"&lt;="&amp;AB$4,RepM!$5:$5,"&lt;&gt;"&amp;RepM!$W$5))</f>
        <v>269630.8</v>
      </c>
      <c r="AC62" s="7">
        <f ca="1">IF(AC$2="",0,SUMIFS(RepM!65:65,RepM!$3:$3,"&gt;="&amp;AC$3,RepM!$3:$3,"&lt;="&amp;AC$4,RepM!$5:$5,"&lt;&gt;"&amp;RepM!$W$5))</f>
        <v>376354</v>
      </c>
      <c r="AD62" s="7">
        <f ca="1">IF(AD$2="",0,SUMIFS(RepM!65:65,RepM!$3:$3,"&gt;="&amp;AD$3,RepM!$3:$3,"&lt;="&amp;AD$4,RepM!$5:$5,"&lt;&gt;"&amp;RepM!$W$5))</f>
        <v>0</v>
      </c>
      <c r="AE62" s="7">
        <f ca="1">IF(AE$2="",0,SUMIFS(RepM!65:65,RepM!$3:$3,"&gt;="&amp;AE$3,RepM!$3:$3,"&lt;="&amp;AE$4,RepM!$5:$5,"&lt;&gt;"&amp;RepM!$W$5))</f>
        <v>0</v>
      </c>
      <c r="AF62" s="7">
        <f ca="1">IF(AF$2="",0,SUMIFS(RepM!65:65,RepM!$3:$3,"&gt;="&amp;AF$3,RepM!$3:$3,"&lt;="&amp;AF$4,RepM!$5:$5,"&lt;&gt;"&amp;RepM!$W$5))</f>
        <v>0</v>
      </c>
      <c r="AG62" s="7">
        <f ca="1">IF(AG$2="",0,SUMIFS(RepM!65:65,RepM!$3:$3,"&gt;="&amp;AG$3,RepM!$3:$3,"&lt;="&amp;AG$4,RepM!$5:$5,"&lt;&gt;"&amp;RepM!$W$5))</f>
        <v>0</v>
      </c>
      <c r="AH62" s="7">
        <f ca="1">IF(AH$2="",0,SUMIFS(RepM!65:65,RepM!$3:$3,"&gt;="&amp;AH$3,RepM!$3:$3,"&lt;="&amp;AH$4,RepM!$5:$5,"&lt;&gt;"&amp;RepM!$W$5))</f>
        <v>0</v>
      </c>
      <c r="AI62" s="7">
        <f ca="1">IF(AI$2="",0,SUMIFS(RepM!65:65,RepM!$3:$3,"&gt;="&amp;AI$3,RepM!$3:$3,"&lt;="&amp;AI$4,RepM!$5:$5,"&lt;&gt;"&amp;RepM!$W$5))</f>
        <v>0</v>
      </c>
      <c r="AJ62" s="7">
        <f ca="1">IF(AJ$2="",0,SUMIFS(RepM!65:65,RepM!$3:$3,"&gt;="&amp;AJ$3,RepM!$3:$3,"&lt;="&amp;AJ$4,RepM!$5:$5,"&lt;&gt;"&amp;RepM!$W$5))</f>
        <v>0</v>
      </c>
      <c r="AK62" s="7">
        <f ca="1">IF(AK$2="",0,SUMIFS(RepM!65:65,RepM!$3:$3,"&gt;="&amp;AK$3,RepM!$3:$3,"&lt;="&amp;AK$4,RepM!$5:$5,"&lt;&gt;"&amp;RepM!$W$5))</f>
        <v>0</v>
      </c>
      <c r="AL62" s="7">
        <f ca="1">IF(AL$2="",0,SUMIFS(RepM!65:65,RepM!$3:$3,"&gt;="&amp;AL$3,RepM!$3:$3,"&lt;="&amp;AL$4,RepM!$5:$5,"&lt;&gt;"&amp;RepM!$W$5))</f>
        <v>0</v>
      </c>
      <c r="AM62" s="7">
        <f ca="1">IF(AM$2="",0,SUMIFS(RepM!65:65,RepM!$3:$3,"&gt;="&amp;AM$3,RepM!$3:$3,"&lt;="&amp;AM$4,RepM!$5:$5,"&lt;&gt;"&amp;RepM!$W$5))</f>
        <v>0</v>
      </c>
      <c r="AN62" s="7">
        <f ca="1">IF(AN$2="",0,SUMIFS(RepM!65:65,RepM!$3:$3,"&gt;="&amp;AN$3,RepM!$3:$3,"&lt;="&amp;AN$4,RepM!$5:$5,"&lt;&gt;"&amp;RepM!$W$5))</f>
        <v>0</v>
      </c>
      <c r="AO62" s="7">
        <f ca="1">IF(AO$2="",0,SUMIFS(RepM!65:65,RepM!$3:$3,"&gt;="&amp;AO$3,RepM!$3:$3,"&lt;="&amp;AO$4,RepM!$5:$5,"&lt;&gt;"&amp;RepM!$W$5))</f>
        <v>0</v>
      </c>
      <c r="AP62" s="7">
        <f ca="1">IF(AP$2="",0,SUMIFS(RepM!65:65,RepM!$3:$3,"&gt;="&amp;AP$3,RepM!$3:$3,"&lt;="&amp;AP$4,RepM!$5:$5,"&lt;&gt;"&amp;RepM!$W$5))</f>
        <v>0</v>
      </c>
      <c r="AQ62" s="7">
        <f ca="1">IF(AQ$2="",0,SUMIFS(RepM!65:65,RepM!$3:$3,"&gt;="&amp;AQ$3,RepM!$3:$3,"&lt;="&amp;AQ$4,RepM!$5:$5,"&lt;&gt;"&amp;RepM!$W$5))</f>
        <v>0</v>
      </c>
      <c r="AR62" s="7">
        <f ca="1">IF(AR$2="",0,SUMIFS(RepM!65:65,RepM!$3:$3,"&gt;="&amp;AR$3,RepM!$3:$3,"&lt;="&amp;AR$4,RepM!$5:$5,"&lt;&gt;"&amp;RepM!$W$5))</f>
        <v>0</v>
      </c>
      <c r="AS62" s="7">
        <f ca="1">IF(AS$2="",0,SUMIFS(RepM!65:65,RepM!$3:$3,"&gt;="&amp;AS$3,RepM!$3:$3,"&lt;="&amp;AS$4,RepM!$5:$5,"&lt;&gt;"&amp;RepM!$W$5))</f>
        <v>0</v>
      </c>
      <c r="AT62" s="7">
        <f ca="1">IF(AT$2="",0,SUMIFS(RepM!65:65,RepM!$3:$3,"&gt;="&amp;AT$3,RepM!$3:$3,"&lt;="&amp;AT$4,RepM!$5:$5,"&lt;&gt;"&amp;RepM!$W$5))</f>
        <v>0</v>
      </c>
      <c r="AU62" s="7">
        <f ca="1">IF(AU$2="",0,SUMIFS(RepM!65:65,RepM!$3:$3,"&gt;="&amp;AU$3,RepM!$3:$3,"&lt;="&amp;AU$4,RepM!$5:$5,"&lt;&gt;"&amp;RepM!$W$5))</f>
        <v>0</v>
      </c>
      <c r="AV62" s="7">
        <f ca="1">IF(AV$2="",0,SUMIFS(RepM!65:65,RepM!$3:$3,"&gt;="&amp;AV$3,RepM!$3:$3,"&lt;="&amp;AV$4,RepM!$5:$5,"&lt;&gt;"&amp;RepM!$W$5))</f>
        <v>0</v>
      </c>
      <c r="AW62" s="7">
        <f ca="1">IF(AW$2="",0,SUMIFS(RepM!65:65,RepM!$3:$3,"&gt;="&amp;AW$3,RepM!$3:$3,"&lt;="&amp;AW$4,RepM!$5:$5,"&lt;&gt;"&amp;RepM!$W$5))</f>
        <v>0</v>
      </c>
      <c r="AX62" s="7">
        <f ca="1">IF(AX$2="",0,SUMIFS(RepM!65:65,RepM!$3:$3,"&gt;="&amp;AX$3,RepM!$3:$3,"&lt;="&amp;AX$4,RepM!$5:$5,"&lt;&gt;"&amp;RepM!$W$5))</f>
        <v>0</v>
      </c>
    </row>
    <row r="63" spans="1:50" x14ac:dyDescent="0.3">
      <c r="A63" s="11">
        <f>ROW()</f>
        <v>63</v>
      </c>
      <c r="B63" s="132"/>
      <c r="G63" s="6" t="s">
        <v>87</v>
      </c>
      <c r="M63" s="2" t="str">
        <f>Lists!$R$8</f>
        <v>руб.</v>
      </c>
      <c r="W63" s="10">
        <f ca="1">IF(W62=0,0,W61/W62)</f>
        <v>1269.1066488512095</v>
      </c>
      <c r="Z63" s="7">
        <f ca="1">IF(Z$2="",0,SUMIFS(RepM!66:66,RepM!$3:$3,"&gt;="&amp;Z$3,RepM!$3:$3,"&lt;="&amp;Z$4,RepM!$5:$5,"&lt;&gt;"&amp;RepM!$W$5))</f>
        <v>5948.7285260251374</v>
      </c>
      <c r="AA63" s="7">
        <f ca="1">IF(AA$2="",0,SUMIFS(RepM!66:66,RepM!$3:$3,"&gt;="&amp;AA$3,RepM!$3:$3,"&lt;="&amp;AA$4,RepM!$5:$5,"&lt;&gt;"&amp;RepM!$W$5))</f>
        <v>16051.903397839882</v>
      </c>
      <c r="AB63" s="7">
        <f ca="1">IF(AB$2="",0,SUMIFS(RepM!66:66,RepM!$3:$3,"&gt;="&amp;AB$3,RepM!$3:$3,"&lt;="&amp;AB$4,RepM!$5:$5,"&lt;&gt;"&amp;RepM!$W$5))</f>
        <v>15339.2687565872</v>
      </c>
      <c r="AC63" s="7">
        <f ca="1">IF(AC$2="",0,SUMIFS(RepM!66:66,RepM!$3:$3,"&gt;="&amp;AC$3,RepM!$3:$3,"&lt;="&amp;AC$4,RepM!$5:$5,"&lt;&gt;"&amp;RepM!$W$5))</f>
        <v>15080.276727802435</v>
      </c>
      <c r="AD63" s="7">
        <f ca="1">IF(AD$2="",0,SUMIFS(RepM!66:66,RepM!$3:$3,"&gt;="&amp;AD$3,RepM!$3:$3,"&lt;="&amp;AD$4,RepM!$5:$5,"&lt;&gt;"&amp;RepM!$W$5))</f>
        <v>0</v>
      </c>
      <c r="AE63" s="7">
        <f ca="1">IF(AE$2="",0,SUMIFS(RepM!66:66,RepM!$3:$3,"&gt;="&amp;AE$3,RepM!$3:$3,"&lt;="&amp;AE$4,RepM!$5:$5,"&lt;&gt;"&amp;RepM!$W$5))</f>
        <v>0</v>
      </c>
      <c r="AF63" s="7">
        <f ca="1">IF(AF$2="",0,SUMIFS(RepM!66:66,RepM!$3:$3,"&gt;="&amp;AF$3,RepM!$3:$3,"&lt;="&amp;AF$4,RepM!$5:$5,"&lt;&gt;"&amp;RepM!$W$5))</f>
        <v>0</v>
      </c>
      <c r="AG63" s="7">
        <f ca="1">IF(AG$2="",0,SUMIFS(RepM!66:66,RepM!$3:$3,"&gt;="&amp;AG$3,RepM!$3:$3,"&lt;="&amp;AG$4,RepM!$5:$5,"&lt;&gt;"&amp;RepM!$W$5))</f>
        <v>0</v>
      </c>
      <c r="AH63" s="7">
        <f ca="1">IF(AH$2="",0,SUMIFS(RepM!66:66,RepM!$3:$3,"&gt;="&amp;AH$3,RepM!$3:$3,"&lt;="&amp;AH$4,RepM!$5:$5,"&lt;&gt;"&amp;RepM!$W$5))</f>
        <v>0</v>
      </c>
      <c r="AI63" s="7">
        <f ca="1">IF(AI$2="",0,SUMIFS(RepM!66:66,RepM!$3:$3,"&gt;="&amp;AI$3,RepM!$3:$3,"&lt;="&amp;AI$4,RepM!$5:$5,"&lt;&gt;"&amp;RepM!$W$5))</f>
        <v>0</v>
      </c>
      <c r="AJ63" s="7">
        <f ca="1">IF(AJ$2="",0,SUMIFS(RepM!66:66,RepM!$3:$3,"&gt;="&amp;AJ$3,RepM!$3:$3,"&lt;="&amp;AJ$4,RepM!$5:$5,"&lt;&gt;"&amp;RepM!$W$5))</f>
        <v>0</v>
      </c>
      <c r="AK63" s="7">
        <f ca="1">IF(AK$2="",0,SUMIFS(RepM!66:66,RepM!$3:$3,"&gt;="&amp;AK$3,RepM!$3:$3,"&lt;="&amp;AK$4,RepM!$5:$5,"&lt;&gt;"&amp;RepM!$W$5))</f>
        <v>0</v>
      </c>
      <c r="AL63" s="7">
        <f ca="1">IF(AL$2="",0,SUMIFS(RepM!66:66,RepM!$3:$3,"&gt;="&amp;AL$3,RepM!$3:$3,"&lt;="&amp;AL$4,RepM!$5:$5,"&lt;&gt;"&amp;RepM!$W$5))</f>
        <v>0</v>
      </c>
      <c r="AM63" s="7">
        <f ca="1">IF(AM$2="",0,SUMIFS(RepM!66:66,RepM!$3:$3,"&gt;="&amp;AM$3,RepM!$3:$3,"&lt;="&amp;AM$4,RepM!$5:$5,"&lt;&gt;"&amp;RepM!$W$5))</f>
        <v>0</v>
      </c>
      <c r="AN63" s="7">
        <f ca="1">IF(AN$2="",0,SUMIFS(RepM!66:66,RepM!$3:$3,"&gt;="&amp;AN$3,RepM!$3:$3,"&lt;="&amp;AN$4,RepM!$5:$5,"&lt;&gt;"&amp;RepM!$W$5))</f>
        <v>0</v>
      </c>
      <c r="AO63" s="7">
        <f ca="1">IF(AO$2="",0,SUMIFS(RepM!66:66,RepM!$3:$3,"&gt;="&amp;AO$3,RepM!$3:$3,"&lt;="&amp;AO$4,RepM!$5:$5,"&lt;&gt;"&amp;RepM!$W$5))</f>
        <v>0</v>
      </c>
      <c r="AP63" s="7">
        <f ca="1">IF(AP$2="",0,SUMIFS(RepM!66:66,RepM!$3:$3,"&gt;="&amp;AP$3,RepM!$3:$3,"&lt;="&amp;AP$4,RepM!$5:$5,"&lt;&gt;"&amp;RepM!$W$5))</f>
        <v>0</v>
      </c>
      <c r="AQ63" s="7">
        <f ca="1">IF(AQ$2="",0,SUMIFS(RepM!66:66,RepM!$3:$3,"&gt;="&amp;AQ$3,RepM!$3:$3,"&lt;="&amp;AQ$4,RepM!$5:$5,"&lt;&gt;"&amp;RepM!$W$5))</f>
        <v>0</v>
      </c>
      <c r="AR63" s="7">
        <f ca="1">IF(AR$2="",0,SUMIFS(RepM!66:66,RepM!$3:$3,"&gt;="&amp;AR$3,RepM!$3:$3,"&lt;="&amp;AR$4,RepM!$5:$5,"&lt;&gt;"&amp;RepM!$W$5))</f>
        <v>0</v>
      </c>
      <c r="AS63" s="7">
        <f ca="1">IF(AS$2="",0,SUMIFS(RepM!66:66,RepM!$3:$3,"&gt;="&amp;AS$3,RepM!$3:$3,"&lt;="&amp;AS$4,RepM!$5:$5,"&lt;&gt;"&amp;RepM!$W$5))</f>
        <v>0</v>
      </c>
      <c r="AT63" s="7">
        <f ca="1">IF(AT$2="",0,SUMIFS(RepM!66:66,RepM!$3:$3,"&gt;="&amp;AT$3,RepM!$3:$3,"&lt;="&amp;AT$4,RepM!$5:$5,"&lt;&gt;"&amp;RepM!$W$5))</f>
        <v>0</v>
      </c>
      <c r="AU63" s="7">
        <f ca="1">IF(AU$2="",0,SUMIFS(RepM!66:66,RepM!$3:$3,"&gt;="&amp;AU$3,RepM!$3:$3,"&lt;="&amp;AU$4,RepM!$5:$5,"&lt;&gt;"&amp;RepM!$W$5))</f>
        <v>0</v>
      </c>
      <c r="AV63" s="7">
        <f ca="1">IF(AV$2="",0,SUMIFS(RepM!66:66,RepM!$3:$3,"&gt;="&amp;AV$3,RepM!$3:$3,"&lt;="&amp;AV$4,RepM!$5:$5,"&lt;&gt;"&amp;RepM!$W$5))</f>
        <v>0</v>
      </c>
      <c r="AW63" s="7">
        <f ca="1">IF(AW$2="",0,SUMIFS(RepM!66:66,RepM!$3:$3,"&gt;="&amp;AW$3,RepM!$3:$3,"&lt;="&amp;AW$4,RepM!$5:$5,"&lt;&gt;"&amp;RepM!$W$5))</f>
        <v>0</v>
      </c>
      <c r="AX63" s="7">
        <f ca="1">IF(AX$2="",0,SUMIFS(RepM!66:66,RepM!$3:$3,"&gt;="&amp;AX$3,RepM!$3:$3,"&lt;="&amp;AX$4,RepM!$5:$5,"&lt;&gt;"&amp;RepM!$W$5))</f>
        <v>0</v>
      </c>
    </row>
    <row r="64" spans="1:50" s="13" customFormat="1" x14ac:dyDescent="0.3">
      <c r="A64" s="12">
        <f>ROW()</f>
        <v>64</v>
      </c>
      <c r="B64" s="131"/>
      <c r="C64" s="142"/>
      <c r="E64" s="92"/>
      <c r="F64" s="13" t="str">
        <f>BP!$F$188</f>
        <v>Себестоимость продаж</v>
      </c>
      <c r="M64" s="4" t="str">
        <f>Lists!$R$8</f>
        <v>руб.</v>
      </c>
      <c r="P64" s="10"/>
      <c r="R64" s="92"/>
      <c r="S64" s="10"/>
      <c r="V64" s="80">
        <f ca="1">W64-SUM(W65:W74)</f>
        <v>0</v>
      </c>
      <c r="W64" s="10">
        <f ca="1">SUM(INDIRECT(ADDRESS(ROW(),SUMIFS($1:$1,$5:$5,1))):INDIRECT(ADDRESS(ROW(),SUMIFS($1:$1,$5:$5,MAX($5:$5)))))</f>
        <v>366189890.01999998</v>
      </c>
      <c r="Z64" s="10">
        <f ca="1">IF(Z$2="",0,SUMIFS(RepM!67:67,RepM!$3:$3,"&gt;="&amp;Z$3,RepM!$3:$3,"&lt;="&amp;Z$4,RepM!$5:$5,"&lt;&gt;"&amp;RepM!$W$5))</f>
        <v>203919.71500000003</v>
      </c>
      <c r="AA64" s="10">
        <f ca="1">IF(AA$2="",0,SUMIFS(RepM!67:67,RepM!$3:$3,"&gt;="&amp;AA$3,RepM!$3:$3,"&lt;="&amp;AA$4,RepM!$5:$5,"&lt;&gt;"&amp;RepM!$W$5))</f>
        <v>27263840.424999997</v>
      </c>
      <c r="AB64" s="10">
        <f ca="1">IF(AB$2="",0,SUMIFS(RepM!67:67,RepM!$3:$3,"&gt;="&amp;AB$3,RepM!$3:$3,"&lt;="&amp;AB$4,RepM!$5:$5,"&lt;&gt;"&amp;RepM!$W$5))</f>
        <v>141380909.98000002</v>
      </c>
      <c r="AC64" s="10">
        <f ca="1">IF(AC$2="",0,SUMIFS(RepM!67:67,RepM!$3:$3,"&gt;="&amp;AC$3,RepM!$3:$3,"&lt;="&amp;AC$4,RepM!$5:$5,"&lt;&gt;"&amp;RepM!$W$5))</f>
        <v>197341219.90000001</v>
      </c>
      <c r="AD64" s="10">
        <f ca="1">IF(AD$2="",0,SUMIFS(RepM!67:67,RepM!$3:$3,"&gt;="&amp;AD$3,RepM!$3:$3,"&lt;="&amp;AD$4,RepM!$5:$5,"&lt;&gt;"&amp;RepM!$W$5))</f>
        <v>0</v>
      </c>
      <c r="AE64" s="10">
        <f ca="1">IF(AE$2="",0,SUMIFS(RepM!67:67,RepM!$3:$3,"&gt;="&amp;AE$3,RepM!$3:$3,"&lt;="&amp;AE$4,RepM!$5:$5,"&lt;&gt;"&amp;RepM!$W$5))</f>
        <v>0</v>
      </c>
      <c r="AF64" s="10">
        <f ca="1">IF(AF$2="",0,SUMIFS(RepM!67:67,RepM!$3:$3,"&gt;="&amp;AF$3,RepM!$3:$3,"&lt;="&amp;AF$4,RepM!$5:$5,"&lt;&gt;"&amp;RepM!$W$5))</f>
        <v>0</v>
      </c>
      <c r="AG64" s="10">
        <f ca="1">IF(AG$2="",0,SUMIFS(RepM!67:67,RepM!$3:$3,"&gt;="&amp;AG$3,RepM!$3:$3,"&lt;="&amp;AG$4,RepM!$5:$5,"&lt;&gt;"&amp;RepM!$W$5))</f>
        <v>0</v>
      </c>
      <c r="AH64" s="10">
        <f ca="1">IF(AH$2="",0,SUMIFS(RepM!67:67,RepM!$3:$3,"&gt;="&amp;AH$3,RepM!$3:$3,"&lt;="&amp;AH$4,RepM!$5:$5,"&lt;&gt;"&amp;RepM!$W$5))</f>
        <v>0</v>
      </c>
      <c r="AI64" s="10">
        <f ca="1">IF(AI$2="",0,SUMIFS(RepM!67:67,RepM!$3:$3,"&gt;="&amp;AI$3,RepM!$3:$3,"&lt;="&amp;AI$4,RepM!$5:$5,"&lt;&gt;"&amp;RepM!$W$5))</f>
        <v>0</v>
      </c>
      <c r="AJ64" s="10">
        <f ca="1">IF(AJ$2="",0,SUMIFS(RepM!67:67,RepM!$3:$3,"&gt;="&amp;AJ$3,RepM!$3:$3,"&lt;="&amp;AJ$4,RepM!$5:$5,"&lt;&gt;"&amp;RepM!$W$5))</f>
        <v>0</v>
      </c>
      <c r="AK64" s="10">
        <f ca="1">IF(AK$2="",0,SUMIFS(RepM!67:67,RepM!$3:$3,"&gt;="&amp;AK$3,RepM!$3:$3,"&lt;="&amp;AK$4,RepM!$5:$5,"&lt;&gt;"&amp;RepM!$W$5))</f>
        <v>0</v>
      </c>
      <c r="AL64" s="10">
        <f ca="1">IF(AL$2="",0,SUMIFS(RepM!67:67,RepM!$3:$3,"&gt;="&amp;AL$3,RepM!$3:$3,"&lt;="&amp;AL$4,RepM!$5:$5,"&lt;&gt;"&amp;RepM!$W$5))</f>
        <v>0</v>
      </c>
      <c r="AM64" s="10">
        <f ca="1">IF(AM$2="",0,SUMIFS(RepM!67:67,RepM!$3:$3,"&gt;="&amp;AM$3,RepM!$3:$3,"&lt;="&amp;AM$4,RepM!$5:$5,"&lt;&gt;"&amp;RepM!$W$5))</f>
        <v>0</v>
      </c>
      <c r="AN64" s="10">
        <f ca="1">IF(AN$2="",0,SUMIFS(RepM!67:67,RepM!$3:$3,"&gt;="&amp;AN$3,RepM!$3:$3,"&lt;="&amp;AN$4,RepM!$5:$5,"&lt;&gt;"&amp;RepM!$W$5))</f>
        <v>0</v>
      </c>
      <c r="AO64" s="10">
        <f ca="1">IF(AO$2="",0,SUMIFS(RepM!67:67,RepM!$3:$3,"&gt;="&amp;AO$3,RepM!$3:$3,"&lt;="&amp;AO$4,RepM!$5:$5,"&lt;&gt;"&amp;RepM!$W$5))</f>
        <v>0</v>
      </c>
      <c r="AP64" s="10">
        <f ca="1">IF(AP$2="",0,SUMIFS(RepM!67:67,RepM!$3:$3,"&gt;="&amp;AP$3,RepM!$3:$3,"&lt;="&amp;AP$4,RepM!$5:$5,"&lt;&gt;"&amp;RepM!$W$5))</f>
        <v>0</v>
      </c>
      <c r="AQ64" s="10">
        <f ca="1">IF(AQ$2="",0,SUMIFS(RepM!67:67,RepM!$3:$3,"&gt;="&amp;AQ$3,RepM!$3:$3,"&lt;="&amp;AQ$4,RepM!$5:$5,"&lt;&gt;"&amp;RepM!$W$5))</f>
        <v>0</v>
      </c>
      <c r="AR64" s="10">
        <f ca="1">IF(AR$2="",0,SUMIFS(RepM!67:67,RepM!$3:$3,"&gt;="&amp;AR$3,RepM!$3:$3,"&lt;="&amp;AR$4,RepM!$5:$5,"&lt;&gt;"&amp;RepM!$W$5))</f>
        <v>0</v>
      </c>
      <c r="AS64" s="10">
        <f ca="1">IF(AS$2="",0,SUMIFS(RepM!67:67,RepM!$3:$3,"&gt;="&amp;AS$3,RepM!$3:$3,"&lt;="&amp;AS$4,RepM!$5:$5,"&lt;&gt;"&amp;RepM!$W$5))</f>
        <v>0</v>
      </c>
      <c r="AT64" s="10">
        <f ca="1">IF(AT$2="",0,SUMIFS(RepM!67:67,RepM!$3:$3,"&gt;="&amp;AT$3,RepM!$3:$3,"&lt;="&amp;AT$4,RepM!$5:$5,"&lt;&gt;"&amp;RepM!$W$5))</f>
        <v>0</v>
      </c>
      <c r="AU64" s="10">
        <f ca="1">IF(AU$2="",0,SUMIFS(RepM!67:67,RepM!$3:$3,"&gt;="&amp;AU$3,RepM!$3:$3,"&lt;="&amp;AU$4,RepM!$5:$5,"&lt;&gt;"&amp;RepM!$W$5))</f>
        <v>0</v>
      </c>
      <c r="AV64" s="10">
        <f ca="1">IF(AV$2="",0,SUMIFS(RepM!67:67,RepM!$3:$3,"&gt;="&amp;AV$3,RepM!$3:$3,"&lt;="&amp;AV$4,RepM!$5:$5,"&lt;&gt;"&amp;RepM!$W$5))</f>
        <v>0</v>
      </c>
      <c r="AW64" s="10">
        <f ca="1">IF(AW$2="",0,SUMIFS(RepM!67:67,RepM!$3:$3,"&gt;="&amp;AW$3,RepM!$3:$3,"&lt;="&amp;AW$4,RepM!$5:$5,"&lt;&gt;"&amp;RepM!$W$5))</f>
        <v>0</v>
      </c>
      <c r="AX64" s="10">
        <f ca="1">IF(AX$2="",0,SUMIFS(RepM!67:67,RepM!$3:$3,"&gt;="&amp;AX$3,RepM!$3:$3,"&lt;="&amp;AX$4,RepM!$5:$5,"&lt;&gt;"&amp;RepM!$W$5))</f>
        <v>0</v>
      </c>
    </row>
    <row r="65" spans="1:50" s="27" customFormat="1" ht="12" x14ac:dyDescent="0.25">
      <c r="A65" s="26">
        <f>ROW()</f>
        <v>65</v>
      </c>
      <c r="B65" s="133"/>
      <c r="C65" s="142"/>
      <c r="E65" s="24"/>
      <c r="F65" s="66" t="str">
        <f t="shared" ref="F65:F73" si="9">$F$64</f>
        <v>Себестоимость продаж</v>
      </c>
      <c r="G65" s="27" t="str">
        <f>BP!$F$21</f>
        <v>Основа</v>
      </c>
      <c r="M65" s="2" t="str">
        <f>Lists!$R$8</f>
        <v>руб.</v>
      </c>
      <c r="P65" s="30"/>
      <c r="R65" s="24"/>
      <c r="S65" s="30"/>
      <c r="V65" s="85"/>
      <c r="W65" s="29">
        <f ca="1">SUM(INDIRECT(ADDRESS(ROW(),SUMIFS($1:$1,$5:$5,1))):INDIRECT(ADDRESS(ROW(),SUMIFS($1:$1,$5:$5,MAX($5:$5)))))</f>
        <v>73328766</v>
      </c>
      <c r="Z65" s="30">
        <f ca="1">IF(Z$2="",0,SUMIFS(RepM!68:68,RepM!$3:$3,"&gt;="&amp;Z$3,RepM!$3:$3,"&lt;="&amp;Z$4,RepM!$5:$5,"&lt;&gt;"&amp;RepM!$W$5))</f>
        <v>40834.5</v>
      </c>
      <c r="AA65" s="30">
        <f ca="1">IF(AA$2="",0,SUMIFS(RepM!68:68,RepM!$3:$3,"&gt;="&amp;AA$3,RepM!$3:$3,"&lt;="&amp;AA$4,RepM!$5:$5,"&lt;&gt;"&amp;RepM!$W$5))</f>
        <v>5459527.5</v>
      </c>
      <c r="AB65" s="30">
        <f ca="1">IF(AB$2="",0,SUMIFS(RepM!68:68,RepM!$3:$3,"&gt;="&amp;AB$3,RepM!$3:$3,"&lt;="&amp;AB$4,RepM!$5:$5,"&lt;&gt;"&amp;RepM!$W$5))</f>
        <v>28311234</v>
      </c>
      <c r="AC65" s="30">
        <f ca="1">IF(AC$2="",0,SUMIFS(RepM!68:68,RepM!$3:$3,"&gt;="&amp;AC$3,RepM!$3:$3,"&lt;="&amp;AC$4,RepM!$5:$5,"&lt;&gt;"&amp;RepM!$W$5))</f>
        <v>39517170</v>
      </c>
      <c r="AD65" s="30">
        <f ca="1">IF(AD$2="",0,SUMIFS(RepM!68:68,RepM!$3:$3,"&gt;="&amp;AD$3,RepM!$3:$3,"&lt;="&amp;AD$4,RepM!$5:$5,"&lt;&gt;"&amp;RepM!$W$5))</f>
        <v>0</v>
      </c>
      <c r="AE65" s="30">
        <f ca="1">IF(AE$2="",0,SUMIFS(RepM!68:68,RepM!$3:$3,"&gt;="&amp;AE$3,RepM!$3:$3,"&lt;="&amp;AE$4,RepM!$5:$5,"&lt;&gt;"&amp;RepM!$W$5))</f>
        <v>0</v>
      </c>
      <c r="AF65" s="30">
        <f ca="1">IF(AF$2="",0,SUMIFS(RepM!68:68,RepM!$3:$3,"&gt;="&amp;AF$3,RepM!$3:$3,"&lt;="&amp;AF$4,RepM!$5:$5,"&lt;&gt;"&amp;RepM!$W$5))</f>
        <v>0</v>
      </c>
      <c r="AG65" s="30">
        <f ca="1">IF(AG$2="",0,SUMIFS(RepM!68:68,RepM!$3:$3,"&gt;="&amp;AG$3,RepM!$3:$3,"&lt;="&amp;AG$4,RepM!$5:$5,"&lt;&gt;"&amp;RepM!$W$5))</f>
        <v>0</v>
      </c>
      <c r="AH65" s="30">
        <f ca="1">IF(AH$2="",0,SUMIFS(RepM!68:68,RepM!$3:$3,"&gt;="&amp;AH$3,RepM!$3:$3,"&lt;="&amp;AH$4,RepM!$5:$5,"&lt;&gt;"&amp;RepM!$W$5))</f>
        <v>0</v>
      </c>
      <c r="AI65" s="30">
        <f ca="1">IF(AI$2="",0,SUMIFS(RepM!68:68,RepM!$3:$3,"&gt;="&amp;AI$3,RepM!$3:$3,"&lt;="&amp;AI$4,RepM!$5:$5,"&lt;&gt;"&amp;RepM!$W$5))</f>
        <v>0</v>
      </c>
      <c r="AJ65" s="30">
        <f ca="1">IF(AJ$2="",0,SUMIFS(RepM!68:68,RepM!$3:$3,"&gt;="&amp;AJ$3,RepM!$3:$3,"&lt;="&amp;AJ$4,RepM!$5:$5,"&lt;&gt;"&amp;RepM!$W$5))</f>
        <v>0</v>
      </c>
      <c r="AK65" s="30">
        <f ca="1">IF(AK$2="",0,SUMIFS(RepM!68:68,RepM!$3:$3,"&gt;="&amp;AK$3,RepM!$3:$3,"&lt;="&amp;AK$4,RepM!$5:$5,"&lt;&gt;"&amp;RepM!$W$5))</f>
        <v>0</v>
      </c>
      <c r="AL65" s="30">
        <f ca="1">IF(AL$2="",0,SUMIFS(RepM!68:68,RepM!$3:$3,"&gt;="&amp;AL$3,RepM!$3:$3,"&lt;="&amp;AL$4,RepM!$5:$5,"&lt;&gt;"&amp;RepM!$W$5))</f>
        <v>0</v>
      </c>
      <c r="AM65" s="30">
        <f ca="1">IF(AM$2="",0,SUMIFS(RepM!68:68,RepM!$3:$3,"&gt;="&amp;AM$3,RepM!$3:$3,"&lt;="&amp;AM$4,RepM!$5:$5,"&lt;&gt;"&amp;RepM!$W$5))</f>
        <v>0</v>
      </c>
      <c r="AN65" s="30">
        <f ca="1">IF(AN$2="",0,SUMIFS(RepM!68:68,RepM!$3:$3,"&gt;="&amp;AN$3,RepM!$3:$3,"&lt;="&amp;AN$4,RepM!$5:$5,"&lt;&gt;"&amp;RepM!$W$5))</f>
        <v>0</v>
      </c>
      <c r="AO65" s="30">
        <f ca="1">IF(AO$2="",0,SUMIFS(RepM!68:68,RepM!$3:$3,"&gt;="&amp;AO$3,RepM!$3:$3,"&lt;="&amp;AO$4,RepM!$5:$5,"&lt;&gt;"&amp;RepM!$W$5))</f>
        <v>0</v>
      </c>
      <c r="AP65" s="30">
        <f ca="1">IF(AP$2="",0,SUMIFS(RepM!68:68,RepM!$3:$3,"&gt;="&amp;AP$3,RepM!$3:$3,"&lt;="&amp;AP$4,RepM!$5:$5,"&lt;&gt;"&amp;RepM!$W$5))</f>
        <v>0</v>
      </c>
      <c r="AQ65" s="30">
        <f ca="1">IF(AQ$2="",0,SUMIFS(RepM!68:68,RepM!$3:$3,"&gt;="&amp;AQ$3,RepM!$3:$3,"&lt;="&amp;AQ$4,RepM!$5:$5,"&lt;&gt;"&amp;RepM!$W$5))</f>
        <v>0</v>
      </c>
      <c r="AR65" s="30">
        <f ca="1">IF(AR$2="",0,SUMIFS(RepM!68:68,RepM!$3:$3,"&gt;="&amp;AR$3,RepM!$3:$3,"&lt;="&amp;AR$4,RepM!$5:$5,"&lt;&gt;"&amp;RepM!$W$5))</f>
        <v>0</v>
      </c>
      <c r="AS65" s="30">
        <f ca="1">IF(AS$2="",0,SUMIFS(RepM!68:68,RepM!$3:$3,"&gt;="&amp;AS$3,RepM!$3:$3,"&lt;="&amp;AS$4,RepM!$5:$5,"&lt;&gt;"&amp;RepM!$W$5))</f>
        <v>0</v>
      </c>
      <c r="AT65" s="30">
        <f ca="1">IF(AT$2="",0,SUMIFS(RepM!68:68,RepM!$3:$3,"&gt;="&amp;AT$3,RepM!$3:$3,"&lt;="&amp;AT$4,RepM!$5:$5,"&lt;&gt;"&amp;RepM!$W$5))</f>
        <v>0</v>
      </c>
      <c r="AU65" s="30">
        <f ca="1">IF(AU$2="",0,SUMIFS(RepM!68:68,RepM!$3:$3,"&gt;="&amp;AU$3,RepM!$3:$3,"&lt;="&amp;AU$4,RepM!$5:$5,"&lt;&gt;"&amp;RepM!$W$5))</f>
        <v>0</v>
      </c>
      <c r="AV65" s="30">
        <f ca="1">IF(AV$2="",0,SUMIFS(RepM!68:68,RepM!$3:$3,"&gt;="&amp;AV$3,RepM!$3:$3,"&lt;="&amp;AV$4,RepM!$5:$5,"&lt;&gt;"&amp;RepM!$W$5))</f>
        <v>0</v>
      </c>
      <c r="AW65" s="30">
        <f ca="1">IF(AW$2="",0,SUMIFS(RepM!68:68,RepM!$3:$3,"&gt;="&amp;AW$3,RepM!$3:$3,"&lt;="&amp;AW$4,RepM!$5:$5,"&lt;&gt;"&amp;RepM!$W$5))</f>
        <v>0</v>
      </c>
      <c r="AX65" s="30">
        <f ca="1">IF(AX$2="",0,SUMIFS(RepM!68:68,RepM!$3:$3,"&gt;="&amp;AX$3,RepM!$3:$3,"&lt;="&amp;AX$4,RepM!$5:$5,"&lt;&gt;"&amp;RepM!$W$5))</f>
        <v>0</v>
      </c>
    </row>
    <row r="66" spans="1:50" s="27" customFormat="1" ht="12" x14ac:dyDescent="0.25">
      <c r="A66" s="26">
        <f>ROW()</f>
        <v>66</v>
      </c>
      <c r="B66" s="133"/>
      <c r="C66" s="142"/>
      <c r="E66" s="24"/>
      <c r="F66" s="66" t="str">
        <f t="shared" si="9"/>
        <v>Себестоимость продаж</v>
      </c>
      <c r="G66" s="27" t="str">
        <f>BP!$F$22</f>
        <v>Сырье</v>
      </c>
      <c r="H66" s="67"/>
      <c r="I66" s="67"/>
      <c r="J66" s="67"/>
      <c r="K66" s="67"/>
      <c r="L66" s="67"/>
      <c r="M66" s="2" t="str">
        <f>Lists!$R$8</f>
        <v>руб.</v>
      </c>
      <c r="P66" s="30"/>
      <c r="R66" s="24"/>
      <c r="S66" s="30"/>
      <c r="V66" s="85"/>
      <c r="W66" s="29">
        <f ca="1">SUM(INDIRECT(ADDRESS(ROW(),SUMIFS($1:$1,$5:$5,1))):INDIRECT(ADDRESS(ROW(),SUMIFS($1:$1,$5:$5,MAX($5:$5)))))</f>
        <v>8380430.3999999994</v>
      </c>
      <c r="Z66" s="30">
        <f ca="1">IF(Z$2="",0,SUMIFS(RepM!69:69,RepM!$3:$3,"&gt;="&amp;Z$3,RepM!$3:$3,"&lt;="&amp;Z$4,RepM!$5:$5,"&lt;&gt;"&amp;RepM!$W$5))</f>
        <v>4666.8</v>
      </c>
      <c r="AA66" s="30">
        <f ca="1">IF(AA$2="",0,SUMIFS(RepM!69:69,RepM!$3:$3,"&gt;="&amp;AA$3,RepM!$3:$3,"&lt;="&amp;AA$4,RepM!$5:$5,"&lt;&gt;"&amp;RepM!$W$5))</f>
        <v>623946</v>
      </c>
      <c r="AB66" s="30">
        <f ca="1">IF(AB$2="",0,SUMIFS(RepM!69:69,RepM!$3:$3,"&gt;="&amp;AB$3,RepM!$3:$3,"&lt;="&amp;AB$4,RepM!$5:$5,"&lt;&gt;"&amp;RepM!$W$5))</f>
        <v>3235569.5999999996</v>
      </c>
      <c r="AC66" s="30">
        <f ca="1">IF(AC$2="",0,SUMIFS(RepM!69:69,RepM!$3:$3,"&gt;="&amp;AC$3,RepM!$3:$3,"&lt;="&amp;AC$4,RepM!$5:$5,"&lt;&gt;"&amp;RepM!$W$5))</f>
        <v>4516248</v>
      </c>
      <c r="AD66" s="30">
        <f ca="1">IF(AD$2="",0,SUMIFS(RepM!69:69,RepM!$3:$3,"&gt;="&amp;AD$3,RepM!$3:$3,"&lt;="&amp;AD$4,RepM!$5:$5,"&lt;&gt;"&amp;RepM!$W$5))</f>
        <v>0</v>
      </c>
      <c r="AE66" s="30">
        <f ca="1">IF(AE$2="",0,SUMIFS(RepM!69:69,RepM!$3:$3,"&gt;="&amp;AE$3,RepM!$3:$3,"&lt;="&amp;AE$4,RepM!$5:$5,"&lt;&gt;"&amp;RepM!$W$5))</f>
        <v>0</v>
      </c>
      <c r="AF66" s="30">
        <f ca="1">IF(AF$2="",0,SUMIFS(RepM!69:69,RepM!$3:$3,"&gt;="&amp;AF$3,RepM!$3:$3,"&lt;="&amp;AF$4,RepM!$5:$5,"&lt;&gt;"&amp;RepM!$W$5))</f>
        <v>0</v>
      </c>
      <c r="AG66" s="30">
        <f ca="1">IF(AG$2="",0,SUMIFS(RepM!69:69,RepM!$3:$3,"&gt;="&amp;AG$3,RepM!$3:$3,"&lt;="&amp;AG$4,RepM!$5:$5,"&lt;&gt;"&amp;RepM!$W$5))</f>
        <v>0</v>
      </c>
      <c r="AH66" s="30">
        <f ca="1">IF(AH$2="",0,SUMIFS(RepM!69:69,RepM!$3:$3,"&gt;="&amp;AH$3,RepM!$3:$3,"&lt;="&amp;AH$4,RepM!$5:$5,"&lt;&gt;"&amp;RepM!$W$5))</f>
        <v>0</v>
      </c>
      <c r="AI66" s="30">
        <f ca="1">IF(AI$2="",0,SUMIFS(RepM!69:69,RepM!$3:$3,"&gt;="&amp;AI$3,RepM!$3:$3,"&lt;="&amp;AI$4,RepM!$5:$5,"&lt;&gt;"&amp;RepM!$W$5))</f>
        <v>0</v>
      </c>
      <c r="AJ66" s="30">
        <f ca="1">IF(AJ$2="",0,SUMIFS(RepM!69:69,RepM!$3:$3,"&gt;="&amp;AJ$3,RepM!$3:$3,"&lt;="&amp;AJ$4,RepM!$5:$5,"&lt;&gt;"&amp;RepM!$W$5))</f>
        <v>0</v>
      </c>
      <c r="AK66" s="30">
        <f ca="1">IF(AK$2="",0,SUMIFS(RepM!69:69,RepM!$3:$3,"&gt;="&amp;AK$3,RepM!$3:$3,"&lt;="&amp;AK$4,RepM!$5:$5,"&lt;&gt;"&amp;RepM!$W$5))</f>
        <v>0</v>
      </c>
      <c r="AL66" s="30">
        <f ca="1">IF(AL$2="",0,SUMIFS(RepM!69:69,RepM!$3:$3,"&gt;="&amp;AL$3,RepM!$3:$3,"&lt;="&amp;AL$4,RepM!$5:$5,"&lt;&gt;"&amp;RepM!$W$5))</f>
        <v>0</v>
      </c>
      <c r="AM66" s="30">
        <f ca="1">IF(AM$2="",0,SUMIFS(RepM!69:69,RepM!$3:$3,"&gt;="&amp;AM$3,RepM!$3:$3,"&lt;="&amp;AM$4,RepM!$5:$5,"&lt;&gt;"&amp;RepM!$W$5))</f>
        <v>0</v>
      </c>
      <c r="AN66" s="30">
        <f ca="1">IF(AN$2="",0,SUMIFS(RepM!69:69,RepM!$3:$3,"&gt;="&amp;AN$3,RepM!$3:$3,"&lt;="&amp;AN$4,RepM!$5:$5,"&lt;&gt;"&amp;RepM!$W$5))</f>
        <v>0</v>
      </c>
      <c r="AO66" s="30">
        <f ca="1">IF(AO$2="",0,SUMIFS(RepM!69:69,RepM!$3:$3,"&gt;="&amp;AO$3,RepM!$3:$3,"&lt;="&amp;AO$4,RepM!$5:$5,"&lt;&gt;"&amp;RepM!$W$5))</f>
        <v>0</v>
      </c>
      <c r="AP66" s="30">
        <f ca="1">IF(AP$2="",0,SUMIFS(RepM!69:69,RepM!$3:$3,"&gt;="&amp;AP$3,RepM!$3:$3,"&lt;="&amp;AP$4,RepM!$5:$5,"&lt;&gt;"&amp;RepM!$W$5))</f>
        <v>0</v>
      </c>
      <c r="AQ66" s="30">
        <f ca="1">IF(AQ$2="",0,SUMIFS(RepM!69:69,RepM!$3:$3,"&gt;="&amp;AQ$3,RepM!$3:$3,"&lt;="&amp;AQ$4,RepM!$5:$5,"&lt;&gt;"&amp;RepM!$W$5))</f>
        <v>0</v>
      </c>
      <c r="AR66" s="30">
        <f ca="1">IF(AR$2="",0,SUMIFS(RepM!69:69,RepM!$3:$3,"&gt;="&amp;AR$3,RepM!$3:$3,"&lt;="&amp;AR$4,RepM!$5:$5,"&lt;&gt;"&amp;RepM!$W$5))</f>
        <v>0</v>
      </c>
      <c r="AS66" s="30">
        <f ca="1">IF(AS$2="",0,SUMIFS(RepM!69:69,RepM!$3:$3,"&gt;="&amp;AS$3,RepM!$3:$3,"&lt;="&amp;AS$4,RepM!$5:$5,"&lt;&gt;"&amp;RepM!$W$5))</f>
        <v>0</v>
      </c>
      <c r="AT66" s="30">
        <f ca="1">IF(AT$2="",0,SUMIFS(RepM!69:69,RepM!$3:$3,"&gt;="&amp;AT$3,RepM!$3:$3,"&lt;="&amp;AT$4,RepM!$5:$5,"&lt;&gt;"&amp;RepM!$W$5))</f>
        <v>0</v>
      </c>
      <c r="AU66" s="30">
        <f ca="1">IF(AU$2="",0,SUMIFS(RepM!69:69,RepM!$3:$3,"&gt;="&amp;AU$3,RepM!$3:$3,"&lt;="&amp;AU$4,RepM!$5:$5,"&lt;&gt;"&amp;RepM!$W$5))</f>
        <v>0</v>
      </c>
      <c r="AV66" s="30">
        <f ca="1">IF(AV$2="",0,SUMIFS(RepM!69:69,RepM!$3:$3,"&gt;="&amp;AV$3,RepM!$3:$3,"&lt;="&amp;AV$4,RepM!$5:$5,"&lt;&gt;"&amp;RepM!$W$5))</f>
        <v>0</v>
      </c>
      <c r="AW66" s="30">
        <f ca="1">IF(AW$2="",0,SUMIFS(RepM!69:69,RepM!$3:$3,"&gt;="&amp;AW$3,RepM!$3:$3,"&lt;="&amp;AW$4,RepM!$5:$5,"&lt;&gt;"&amp;RepM!$W$5))</f>
        <v>0</v>
      </c>
      <c r="AX66" s="30">
        <f ca="1">IF(AX$2="",0,SUMIFS(RepM!69:69,RepM!$3:$3,"&gt;="&amp;AX$3,RepM!$3:$3,"&lt;="&amp;AX$4,RepM!$5:$5,"&lt;&gt;"&amp;RepM!$W$5))</f>
        <v>0</v>
      </c>
    </row>
    <row r="67" spans="1:50" s="27" customFormat="1" ht="12" x14ac:dyDescent="0.25">
      <c r="A67" s="26">
        <f>ROW()</f>
        <v>67</v>
      </c>
      <c r="B67" s="133"/>
      <c r="C67" s="142"/>
      <c r="E67" s="24"/>
      <c r="F67" s="66" t="str">
        <f t="shared" si="9"/>
        <v>Себестоимость продаж</v>
      </c>
      <c r="G67" s="27" t="str">
        <f>BP!$F$23</f>
        <v>Материал</v>
      </c>
      <c r="M67" s="2" t="str">
        <f>Lists!$R$8</f>
        <v>руб.</v>
      </c>
      <c r="P67" s="30"/>
      <c r="R67" s="24"/>
      <c r="S67" s="30"/>
      <c r="V67" s="85"/>
      <c r="W67" s="29">
        <f ca="1">SUM(INDIRECT(ADDRESS(ROW(),SUMIFS($1:$1,$5:$5,1))):INDIRECT(ADDRESS(ROW(),SUMIFS($1:$1,$5:$5,MAX($5:$5)))))</f>
        <v>9777168.8000000007</v>
      </c>
      <c r="Z67" s="30">
        <f ca="1">IF(Z$2="",0,SUMIFS(RepM!70:70,RepM!$3:$3,"&gt;="&amp;Z$3,RepM!$3:$3,"&lt;="&amp;Z$4,RepM!$5:$5,"&lt;&gt;"&amp;RepM!$W$5))</f>
        <v>5444.6</v>
      </c>
      <c r="AA67" s="30">
        <f ca="1">IF(AA$2="",0,SUMIFS(RepM!70:70,RepM!$3:$3,"&gt;="&amp;AA$3,RepM!$3:$3,"&lt;="&amp;AA$4,RepM!$5:$5,"&lt;&gt;"&amp;RepM!$W$5))</f>
        <v>727937</v>
      </c>
      <c r="AB67" s="30">
        <f ca="1">IF(AB$2="",0,SUMIFS(RepM!70:70,RepM!$3:$3,"&gt;="&amp;AB$3,RepM!$3:$3,"&lt;="&amp;AB$4,RepM!$5:$5,"&lt;&gt;"&amp;RepM!$W$5))</f>
        <v>3774831.2</v>
      </c>
      <c r="AC67" s="30">
        <f ca="1">IF(AC$2="",0,SUMIFS(RepM!70:70,RepM!$3:$3,"&gt;="&amp;AC$3,RepM!$3:$3,"&lt;="&amp;AC$4,RepM!$5:$5,"&lt;&gt;"&amp;RepM!$W$5))</f>
        <v>5268956.0000000009</v>
      </c>
      <c r="AD67" s="30">
        <f ca="1">IF(AD$2="",0,SUMIFS(RepM!70:70,RepM!$3:$3,"&gt;="&amp;AD$3,RepM!$3:$3,"&lt;="&amp;AD$4,RepM!$5:$5,"&lt;&gt;"&amp;RepM!$W$5))</f>
        <v>0</v>
      </c>
      <c r="AE67" s="30">
        <f ca="1">IF(AE$2="",0,SUMIFS(RepM!70:70,RepM!$3:$3,"&gt;="&amp;AE$3,RepM!$3:$3,"&lt;="&amp;AE$4,RepM!$5:$5,"&lt;&gt;"&amp;RepM!$W$5))</f>
        <v>0</v>
      </c>
      <c r="AF67" s="30">
        <f ca="1">IF(AF$2="",0,SUMIFS(RepM!70:70,RepM!$3:$3,"&gt;="&amp;AF$3,RepM!$3:$3,"&lt;="&amp;AF$4,RepM!$5:$5,"&lt;&gt;"&amp;RepM!$W$5))</f>
        <v>0</v>
      </c>
      <c r="AG67" s="30">
        <f ca="1">IF(AG$2="",0,SUMIFS(RepM!70:70,RepM!$3:$3,"&gt;="&amp;AG$3,RepM!$3:$3,"&lt;="&amp;AG$4,RepM!$5:$5,"&lt;&gt;"&amp;RepM!$W$5))</f>
        <v>0</v>
      </c>
      <c r="AH67" s="30">
        <f ca="1">IF(AH$2="",0,SUMIFS(RepM!70:70,RepM!$3:$3,"&gt;="&amp;AH$3,RepM!$3:$3,"&lt;="&amp;AH$4,RepM!$5:$5,"&lt;&gt;"&amp;RepM!$W$5))</f>
        <v>0</v>
      </c>
      <c r="AI67" s="30">
        <f ca="1">IF(AI$2="",0,SUMIFS(RepM!70:70,RepM!$3:$3,"&gt;="&amp;AI$3,RepM!$3:$3,"&lt;="&amp;AI$4,RepM!$5:$5,"&lt;&gt;"&amp;RepM!$W$5))</f>
        <v>0</v>
      </c>
      <c r="AJ67" s="30">
        <f ca="1">IF(AJ$2="",0,SUMIFS(RepM!70:70,RepM!$3:$3,"&gt;="&amp;AJ$3,RepM!$3:$3,"&lt;="&amp;AJ$4,RepM!$5:$5,"&lt;&gt;"&amp;RepM!$W$5))</f>
        <v>0</v>
      </c>
      <c r="AK67" s="30">
        <f ca="1">IF(AK$2="",0,SUMIFS(RepM!70:70,RepM!$3:$3,"&gt;="&amp;AK$3,RepM!$3:$3,"&lt;="&amp;AK$4,RepM!$5:$5,"&lt;&gt;"&amp;RepM!$W$5))</f>
        <v>0</v>
      </c>
      <c r="AL67" s="30">
        <f ca="1">IF(AL$2="",0,SUMIFS(RepM!70:70,RepM!$3:$3,"&gt;="&amp;AL$3,RepM!$3:$3,"&lt;="&amp;AL$4,RepM!$5:$5,"&lt;&gt;"&amp;RepM!$W$5))</f>
        <v>0</v>
      </c>
      <c r="AM67" s="30">
        <f ca="1">IF(AM$2="",0,SUMIFS(RepM!70:70,RepM!$3:$3,"&gt;="&amp;AM$3,RepM!$3:$3,"&lt;="&amp;AM$4,RepM!$5:$5,"&lt;&gt;"&amp;RepM!$W$5))</f>
        <v>0</v>
      </c>
      <c r="AN67" s="30">
        <f ca="1">IF(AN$2="",0,SUMIFS(RepM!70:70,RepM!$3:$3,"&gt;="&amp;AN$3,RepM!$3:$3,"&lt;="&amp;AN$4,RepM!$5:$5,"&lt;&gt;"&amp;RepM!$W$5))</f>
        <v>0</v>
      </c>
      <c r="AO67" s="30">
        <f ca="1">IF(AO$2="",0,SUMIFS(RepM!70:70,RepM!$3:$3,"&gt;="&amp;AO$3,RepM!$3:$3,"&lt;="&amp;AO$4,RepM!$5:$5,"&lt;&gt;"&amp;RepM!$W$5))</f>
        <v>0</v>
      </c>
      <c r="AP67" s="30">
        <f ca="1">IF(AP$2="",0,SUMIFS(RepM!70:70,RepM!$3:$3,"&gt;="&amp;AP$3,RepM!$3:$3,"&lt;="&amp;AP$4,RepM!$5:$5,"&lt;&gt;"&amp;RepM!$W$5))</f>
        <v>0</v>
      </c>
      <c r="AQ67" s="30">
        <f ca="1">IF(AQ$2="",0,SUMIFS(RepM!70:70,RepM!$3:$3,"&gt;="&amp;AQ$3,RepM!$3:$3,"&lt;="&amp;AQ$4,RepM!$5:$5,"&lt;&gt;"&amp;RepM!$W$5))</f>
        <v>0</v>
      </c>
      <c r="AR67" s="30">
        <f ca="1">IF(AR$2="",0,SUMIFS(RepM!70:70,RepM!$3:$3,"&gt;="&amp;AR$3,RepM!$3:$3,"&lt;="&amp;AR$4,RepM!$5:$5,"&lt;&gt;"&amp;RepM!$W$5))</f>
        <v>0</v>
      </c>
      <c r="AS67" s="30">
        <f ca="1">IF(AS$2="",0,SUMIFS(RepM!70:70,RepM!$3:$3,"&gt;="&amp;AS$3,RepM!$3:$3,"&lt;="&amp;AS$4,RepM!$5:$5,"&lt;&gt;"&amp;RepM!$W$5))</f>
        <v>0</v>
      </c>
      <c r="AT67" s="30">
        <f ca="1">IF(AT$2="",0,SUMIFS(RepM!70:70,RepM!$3:$3,"&gt;="&amp;AT$3,RepM!$3:$3,"&lt;="&amp;AT$4,RepM!$5:$5,"&lt;&gt;"&amp;RepM!$W$5))</f>
        <v>0</v>
      </c>
      <c r="AU67" s="30">
        <f ca="1">IF(AU$2="",0,SUMIFS(RepM!70:70,RepM!$3:$3,"&gt;="&amp;AU$3,RepM!$3:$3,"&lt;="&amp;AU$4,RepM!$5:$5,"&lt;&gt;"&amp;RepM!$W$5))</f>
        <v>0</v>
      </c>
      <c r="AV67" s="30">
        <f ca="1">IF(AV$2="",0,SUMIFS(RepM!70:70,RepM!$3:$3,"&gt;="&amp;AV$3,RepM!$3:$3,"&lt;="&amp;AV$4,RepM!$5:$5,"&lt;&gt;"&amp;RepM!$W$5))</f>
        <v>0</v>
      </c>
      <c r="AW67" s="30">
        <f ca="1">IF(AW$2="",0,SUMIFS(RepM!70:70,RepM!$3:$3,"&gt;="&amp;AW$3,RepM!$3:$3,"&lt;="&amp;AW$4,RepM!$5:$5,"&lt;&gt;"&amp;RepM!$W$5))</f>
        <v>0</v>
      </c>
      <c r="AX67" s="30">
        <f ca="1">IF(AX$2="",0,SUMIFS(RepM!70:70,RepM!$3:$3,"&gt;="&amp;AX$3,RepM!$3:$3,"&lt;="&amp;AX$4,RepM!$5:$5,"&lt;&gt;"&amp;RepM!$W$5))</f>
        <v>0</v>
      </c>
    </row>
    <row r="68" spans="1:50" s="27" customFormat="1" ht="12" x14ac:dyDescent="0.25">
      <c r="A68" s="26">
        <f>ROW()</f>
        <v>68</v>
      </c>
      <c r="B68" s="133"/>
      <c r="C68" s="142"/>
      <c r="E68" s="24"/>
      <c r="F68" s="66" t="str">
        <f t="shared" si="9"/>
        <v>Себестоимость продаж</v>
      </c>
      <c r="G68" s="27" t="str">
        <f>BP!$F$24</f>
        <v>Вн.пр-во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209510760</v>
      </c>
      <c r="Z68" s="30">
        <f ca="1">IF(Z$2="",0,SUMIFS(RepM!71:71,RepM!$3:$3,"&gt;="&amp;Z$3,RepM!$3:$3,"&lt;="&amp;Z$4,RepM!$5:$5,"&lt;&gt;"&amp;RepM!$W$5))</f>
        <v>116670</v>
      </c>
      <c r="AA68" s="30">
        <f ca="1">IF(AA$2="",0,SUMIFS(RepM!71:71,RepM!$3:$3,"&gt;="&amp;AA$3,RepM!$3:$3,"&lt;="&amp;AA$4,RepM!$5:$5,"&lt;&gt;"&amp;RepM!$W$5))</f>
        <v>15598650</v>
      </c>
      <c r="AB68" s="30">
        <f ca="1">IF(AB$2="",0,SUMIFS(RepM!71:71,RepM!$3:$3,"&gt;="&amp;AB$3,RepM!$3:$3,"&lt;="&amp;AB$4,RepM!$5:$5,"&lt;&gt;"&amp;RepM!$W$5))</f>
        <v>80889240</v>
      </c>
      <c r="AC68" s="30">
        <f ca="1">IF(AC$2="",0,SUMIFS(RepM!71:71,RepM!$3:$3,"&gt;="&amp;AC$3,RepM!$3:$3,"&lt;="&amp;AC$4,RepM!$5:$5,"&lt;&gt;"&amp;RepM!$W$5))</f>
        <v>112906200</v>
      </c>
      <c r="AD68" s="30">
        <f ca="1">IF(AD$2="",0,SUMIFS(RepM!71:71,RepM!$3:$3,"&gt;="&amp;AD$3,RepM!$3:$3,"&lt;="&amp;AD$4,RepM!$5:$5,"&lt;&gt;"&amp;RepM!$W$5))</f>
        <v>0</v>
      </c>
      <c r="AE68" s="30">
        <f ca="1">IF(AE$2="",0,SUMIFS(RepM!71:71,RepM!$3:$3,"&gt;="&amp;AE$3,RepM!$3:$3,"&lt;="&amp;AE$4,RepM!$5:$5,"&lt;&gt;"&amp;RepM!$W$5))</f>
        <v>0</v>
      </c>
      <c r="AF68" s="30">
        <f ca="1">IF(AF$2="",0,SUMIFS(RepM!71:71,RepM!$3:$3,"&gt;="&amp;AF$3,RepM!$3:$3,"&lt;="&amp;AF$4,RepM!$5:$5,"&lt;&gt;"&amp;RepM!$W$5))</f>
        <v>0</v>
      </c>
      <c r="AG68" s="30">
        <f ca="1">IF(AG$2="",0,SUMIFS(RepM!71:71,RepM!$3:$3,"&gt;="&amp;AG$3,RepM!$3:$3,"&lt;="&amp;AG$4,RepM!$5:$5,"&lt;&gt;"&amp;RepM!$W$5))</f>
        <v>0</v>
      </c>
      <c r="AH68" s="30">
        <f ca="1">IF(AH$2="",0,SUMIFS(RepM!71:71,RepM!$3:$3,"&gt;="&amp;AH$3,RepM!$3:$3,"&lt;="&amp;AH$4,RepM!$5:$5,"&lt;&gt;"&amp;RepM!$W$5))</f>
        <v>0</v>
      </c>
      <c r="AI68" s="30">
        <f ca="1">IF(AI$2="",0,SUMIFS(RepM!71:71,RepM!$3:$3,"&gt;="&amp;AI$3,RepM!$3:$3,"&lt;="&amp;AI$4,RepM!$5:$5,"&lt;&gt;"&amp;RepM!$W$5))</f>
        <v>0</v>
      </c>
      <c r="AJ68" s="30">
        <f ca="1">IF(AJ$2="",0,SUMIFS(RepM!71:71,RepM!$3:$3,"&gt;="&amp;AJ$3,RepM!$3:$3,"&lt;="&amp;AJ$4,RepM!$5:$5,"&lt;&gt;"&amp;RepM!$W$5))</f>
        <v>0</v>
      </c>
      <c r="AK68" s="30">
        <f ca="1">IF(AK$2="",0,SUMIFS(RepM!71:71,RepM!$3:$3,"&gt;="&amp;AK$3,RepM!$3:$3,"&lt;="&amp;AK$4,RepM!$5:$5,"&lt;&gt;"&amp;RepM!$W$5))</f>
        <v>0</v>
      </c>
      <c r="AL68" s="30">
        <f ca="1">IF(AL$2="",0,SUMIFS(RepM!71:71,RepM!$3:$3,"&gt;="&amp;AL$3,RepM!$3:$3,"&lt;="&amp;AL$4,RepM!$5:$5,"&lt;&gt;"&amp;RepM!$W$5))</f>
        <v>0</v>
      </c>
      <c r="AM68" s="30">
        <f ca="1">IF(AM$2="",0,SUMIFS(RepM!71:71,RepM!$3:$3,"&gt;="&amp;AM$3,RepM!$3:$3,"&lt;="&amp;AM$4,RepM!$5:$5,"&lt;&gt;"&amp;RepM!$W$5))</f>
        <v>0</v>
      </c>
      <c r="AN68" s="30">
        <f ca="1">IF(AN$2="",0,SUMIFS(RepM!71:71,RepM!$3:$3,"&gt;="&amp;AN$3,RepM!$3:$3,"&lt;="&amp;AN$4,RepM!$5:$5,"&lt;&gt;"&amp;RepM!$W$5))</f>
        <v>0</v>
      </c>
      <c r="AO68" s="30">
        <f ca="1">IF(AO$2="",0,SUMIFS(RepM!71:71,RepM!$3:$3,"&gt;="&amp;AO$3,RepM!$3:$3,"&lt;="&amp;AO$4,RepM!$5:$5,"&lt;&gt;"&amp;RepM!$W$5))</f>
        <v>0</v>
      </c>
      <c r="AP68" s="30">
        <f ca="1">IF(AP$2="",0,SUMIFS(RepM!71:71,RepM!$3:$3,"&gt;="&amp;AP$3,RepM!$3:$3,"&lt;="&amp;AP$4,RepM!$5:$5,"&lt;&gt;"&amp;RepM!$W$5))</f>
        <v>0</v>
      </c>
      <c r="AQ68" s="30">
        <f ca="1">IF(AQ$2="",0,SUMIFS(RepM!71:71,RepM!$3:$3,"&gt;="&amp;AQ$3,RepM!$3:$3,"&lt;="&amp;AQ$4,RepM!$5:$5,"&lt;&gt;"&amp;RepM!$W$5))</f>
        <v>0</v>
      </c>
      <c r="AR68" s="30">
        <f ca="1">IF(AR$2="",0,SUMIFS(RepM!71:71,RepM!$3:$3,"&gt;="&amp;AR$3,RepM!$3:$3,"&lt;="&amp;AR$4,RepM!$5:$5,"&lt;&gt;"&amp;RepM!$W$5))</f>
        <v>0</v>
      </c>
      <c r="AS68" s="30">
        <f ca="1">IF(AS$2="",0,SUMIFS(RepM!71:71,RepM!$3:$3,"&gt;="&amp;AS$3,RepM!$3:$3,"&lt;="&amp;AS$4,RepM!$5:$5,"&lt;&gt;"&amp;RepM!$W$5))</f>
        <v>0</v>
      </c>
      <c r="AT68" s="30">
        <f ca="1">IF(AT$2="",0,SUMIFS(RepM!71:71,RepM!$3:$3,"&gt;="&amp;AT$3,RepM!$3:$3,"&lt;="&amp;AT$4,RepM!$5:$5,"&lt;&gt;"&amp;RepM!$W$5))</f>
        <v>0</v>
      </c>
      <c r="AU68" s="30">
        <f ca="1">IF(AU$2="",0,SUMIFS(RepM!71:71,RepM!$3:$3,"&gt;="&amp;AU$3,RepM!$3:$3,"&lt;="&amp;AU$4,RepM!$5:$5,"&lt;&gt;"&amp;RepM!$W$5))</f>
        <v>0</v>
      </c>
      <c r="AV68" s="30">
        <f ca="1">IF(AV$2="",0,SUMIFS(RepM!71:71,RepM!$3:$3,"&gt;="&amp;AV$3,RepM!$3:$3,"&lt;="&amp;AV$4,RepM!$5:$5,"&lt;&gt;"&amp;RepM!$W$5))</f>
        <v>0</v>
      </c>
      <c r="AW68" s="30">
        <f ca="1">IF(AW$2="",0,SUMIFS(RepM!71:71,RepM!$3:$3,"&gt;="&amp;AW$3,RepM!$3:$3,"&lt;="&amp;AW$4,RepM!$5:$5,"&lt;&gt;"&amp;RepM!$W$5))</f>
        <v>0</v>
      </c>
      <c r="AX68" s="30">
        <f ca="1">IF(AX$2="",0,SUMIFS(RepM!71:71,RepM!$3:$3,"&gt;="&amp;AX$3,RepM!$3:$3,"&lt;="&amp;AX$4,RepM!$5:$5,"&lt;&gt;"&amp;RepM!$W$5))</f>
        <v>0</v>
      </c>
    </row>
    <row r="69" spans="1:50" s="27" customFormat="1" ht="12" x14ac:dyDescent="0.25">
      <c r="A69" s="26">
        <f>ROW()</f>
        <v>69</v>
      </c>
      <c r="B69" s="133"/>
      <c r="C69" s="142"/>
      <c r="E69" s="24"/>
      <c r="F69" s="66" t="str">
        <f t="shared" si="9"/>
        <v>Себестоимость продаж</v>
      </c>
      <c r="G69" s="27" t="str">
        <f>BP!$F$25</f>
        <v>Упаковка</v>
      </c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27934768</v>
      </c>
      <c r="Z69" s="30">
        <f ca="1">IF(Z$2="",0,SUMIFS(RepM!72:72,RepM!$3:$3,"&gt;="&amp;Z$3,RepM!$3:$3,"&lt;="&amp;Z$4,RepM!$5:$5,"&lt;&gt;"&amp;RepM!$W$5))</f>
        <v>15556</v>
      </c>
      <c r="AA69" s="30">
        <f ca="1">IF(AA$2="",0,SUMIFS(RepM!72:72,RepM!$3:$3,"&gt;="&amp;AA$3,RepM!$3:$3,"&lt;="&amp;AA$4,RepM!$5:$5,"&lt;&gt;"&amp;RepM!$W$5))</f>
        <v>2079820</v>
      </c>
      <c r="AB69" s="30">
        <f ca="1">IF(AB$2="",0,SUMIFS(RepM!72:72,RepM!$3:$3,"&gt;="&amp;AB$3,RepM!$3:$3,"&lt;="&amp;AB$4,RepM!$5:$5,"&lt;&gt;"&amp;RepM!$W$5))</f>
        <v>10785232</v>
      </c>
      <c r="AC69" s="30">
        <f ca="1">IF(AC$2="",0,SUMIFS(RepM!72:72,RepM!$3:$3,"&gt;="&amp;AC$3,RepM!$3:$3,"&lt;="&amp;AC$4,RepM!$5:$5,"&lt;&gt;"&amp;RepM!$W$5))</f>
        <v>15054160</v>
      </c>
      <c r="AD69" s="30">
        <f ca="1">IF(AD$2="",0,SUMIFS(RepM!72:72,RepM!$3:$3,"&gt;="&amp;AD$3,RepM!$3:$3,"&lt;="&amp;AD$4,RepM!$5:$5,"&lt;&gt;"&amp;RepM!$W$5))</f>
        <v>0</v>
      </c>
      <c r="AE69" s="30">
        <f ca="1">IF(AE$2="",0,SUMIFS(RepM!72:72,RepM!$3:$3,"&gt;="&amp;AE$3,RepM!$3:$3,"&lt;="&amp;AE$4,RepM!$5:$5,"&lt;&gt;"&amp;RepM!$W$5))</f>
        <v>0</v>
      </c>
      <c r="AF69" s="30">
        <f ca="1">IF(AF$2="",0,SUMIFS(RepM!72:72,RepM!$3:$3,"&gt;="&amp;AF$3,RepM!$3:$3,"&lt;="&amp;AF$4,RepM!$5:$5,"&lt;&gt;"&amp;RepM!$W$5))</f>
        <v>0</v>
      </c>
      <c r="AG69" s="30">
        <f ca="1">IF(AG$2="",0,SUMIFS(RepM!72:72,RepM!$3:$3,"&gt;="&amp;AG$3,RepM!$3:$3,"&lt;="&amp;AG$4,RepM!$5:$5,"&lt;&gt;"&amp;RepM!$W$5))</f>
        <v>0</v>
      </c>
      <c r="AH69" s="30">
        <f ca="1">IF(AH$2="",0,SUMIFS(RepM!72:72,RepM!$3:$3,"&gt;="&amp;AH$3,RepM!$3:$3,"&lt;="&amp;AH$4,RepM!$5:$5,"&lt;&gt;"&amp;RepM!$W$5))</f>
        <v>0</v>
      </c>
      <c r="AI69" s="30">
        <f ca="1">IF(AI$2="",0,SUMIFS(RepM!72:72,RepM!$3:$3,"&gt;="&amp;AI$3,RepM!$3:$3,"&lt;="&amp;AI$4,RepM!$5:$5,"&lt;&gt;"&amp;RepM!$W$5))</f>
        <v>0</v>
      </c>
      <c r="AJ69" s="30">
        <f ca="1">IF(AJ$2="",0,SUMIFS(RepM!72:72,RepM!$3:$3,"&gt;="&amp;AJ$3,RepM!$3:$3,"&lt;="&amp;AJ$4,RepM!$5:$5,"&lt;&gt;"&amp;RepM!$W$5))</f>
        <v>0</v>
      </c>
      <c r="AK69" s="30">
        <f ca="1">IF(AK$2="",0,SUMIFS(RepM!72:72,RepM!$3:$3,"&gt;="&amp;AK$3,RepM!$3:$3,"&lt;="&amp;AK$4,RepM!$5:$5,"&lt;&gt;"&amp;RepM!$W$5))</f>
        <v>0</v>
      </c>
      <c r="AL69" s="30">
        <f ca="1">IF(AL$2="",0,SUMIFS(RepM!72:72,RepM!$3:$3,"&gt;="&amp;AL$3,RepM!$3:$3,"&lt;="&amp;AL$4,RepM!$5:$5,"&lt;&gt;"&amp;RepM!$W$5))</f>
        <v>0</v>
      </c>
      <c r="AM69" s="30">
        <f ca="1">IF(AM$2="",0,SUMIFS(RepM!72:72,RepM!$3:$3,"&gt;="&amp;AM$3,RepM!$3:$3,"&lt;="&amp;AM$4,RepM!$5:$5,"&lt;&gt;"&amp;RepM!$W$5))</f>
        <v>0</v>
      </c>
      <c r="AN69" s="30">
        <f ca="1">IF(AN$2="",0,SUMIFS(RepM!72:72,RepM!$3:$3,"&gt;="&amp;AN$3,RepM!$3:$3,"&lt;="&amp;AN$4,RepM!$5:$5,"&lt;&gt;"&amp;RepM!$W$5))</f>
        <v>0</v>
      </c>
      <c r="AO69" s="30">
        <f ca="1">IF(AO$2="",0,SUMIFS(RepM!72:72,RepM!$3:$3,"&gt;="&amp;AO$3,RepM!$3:$3,"&lt;="&amp;AO$4,RepM!$5:$5,"&lt;&gt;"&amp;RepM!$W$5))</f>
        <v>0</v>
      </c>
      <c r="AP69" s="30">
        <f ca="1">IF(AP$2="",0,SUMIFS(RepM!72:72,RepM!$3:$3,"&gt;="&amp;AP$3,RepM!$3:$3,"&lt;="&amp;AP$4,RepM!$5:$5,"&lt;&gt;"&amp;RepM!$W$5))</f>
        <v>0</v>
      </c>
      <c r="AQ69" s="30">
        <f ca="1">IF(AQ$2="",0,SUMIFS(RepM!72:72,RepM!$3:$3,"&gt;="&amp;AQ$3,RepM!$3:$3,"&lt;="&amp;AQ$4,RepM!$5:$5,"&lt;&gt;"&amp;RepM!$W$5))</f>
        <v>0</v>
      </c>
      <c r="AR69" s="30">
        <f ca="1">IF(AR$2="",0,SUMIFS(RepM!72:72,RepM!$3:$3,"&gt;="&amp;AR$3,RepM!$3:$3,"&lt;="&amp;AR$4,RepM!$5:$5,"&lt;&gt;"&amp;RepM!$W$5))</f>
        <v>0</v>
      </c>
      <c r="AS69" s="30">
        <f ca="1">IF(AS$2="",0,SUMIFS(RepM!72:72,RepM!$3:$3,"&gt;="&amp;AS$3,RepM!$3:$3,"&lt;="&amp;AS$4,RepM!$5:$5,"&lt;&gt;"&amp;RepM!$W$5))</f>
        <v>0</v>
      </c>
      <c r="AT69" s="30">
        <f ca="1">IF(AT$2="",0,SUMIFS(RepM!72:72,RepM!$3:$3,"&gt;="&amp;AT$3,RepM!$3:$3,"&lt;="&amp;AT$4,RepM!$5:$5,"&lt;&gt;"&amp;RepM!$W$5))</f>
        <v>0</v>
      </c>
      <c r="AU69" s="30">
        <f ca="1">IF(AU$2="",0,SUMIFS(RepM!72:72,RepM!$3:$3,"&gt;="&amp;AU$3,RepM!$3:$3,"&lt;="&amp;AU$4,RepM!$5:$5,"&lt;&gt;"&amp;RepM!$W$5))</f>
        <v>0</v>
      </c>
      <c r="AV69" s="30">
        <f ca="1">IF(AV$2="",0,SUMIFS(RepM!72:72,RepM!$3:$3,"&gt;="&amp;AV$3,RepM!$3:$3,"&lt;="&amp;AV$4,RepM!$5:$5,"&lt;&gt;"&amp;RepM!$W$5))</f>
        <v>0</v>
      </c>
      <c r="AW69" s="30">
        <f ca="1">IF(AW$2="",0,SUMIFS(RepM!72:72,RepM!$3:$3,"&gt;="&amp;AW$3,RepM!$3:$3,"&lt;="&amp;AW$4,RepM!$5:$5,"&lt;&gt;"&amp;RepM!$W$5))</f>
        <v>0</v>
      </c>
      <c r="AX69" s="30">
        <f ca="1">IF(AX$2="",0,SUMIFS(RepM!72:72,RepM!$3:$3,"&gt;="&amp;AX$3,RepM!$3:$3,"&lt;="&amp;AX$4,RepM!$5:$5,"&lt;&gt;"&amp;RepM!$W$5))</f>
        <v>0</v>
      </c>
    </row>
    <row r="70" spans="1:50" s="27" customFormat="1" ht="12" x14ac:dyDescent="0.25">
      <c r="A70" s="26">
        <f>ROW()</f>
        <v>70</v>
      </c>
      <c r="B70" s="133"/>
      <c r="C70" s="142"/>
      <c r="E70" s="24"/>
      <c r="F70" s="66" t="str">
        <f t="shared" si="9"/>
        <v>Себестоимость продаж</v>
      </c>
      <c r="G70" s="27" t="str">
        <f>BP!$F$26</f>
        <v>ФОТ првПерс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17459230</v>
      </c>
      <c r="Z70" s="30">
        <f ca="1">IF(Z$2="",0,SUMIFS(RepM!73:73,RepM!$3:$3,"&gt;="&amp;Z$3,RepM!$3:$3,"&lt;="&amp;Z$4,RepM!$5:$5,"&lt;&gt;"&amp;RepM!$W$5))</f>
        <v>9722.5</v>
      </c>
      <c r="AA70" s="30">
        <f ca="1">IF(AA$2="",0,SUMIFS(RepM!73:73,RepM!$3:$3,"&gt;="&amp;AA$3,RepM!$3:$3,"&lt;="&amp;AA$4,RepM!$5:$5,"&lt;&gt;"&amp;RepM!$W$5))</f>
        <v>1299887.5</v>
      </c>
      <c r="AB70" s="30">
        <f ca="1">IF(AB$2="",0,SUMIFS(RepM!73:73,RepM!$3:$3,"&gt;="&amp;AB$3,RepM!$3:$3,"&lt;="&amp;AB$4,RepM!$5:$5,"&lt;&gt;"&amp;RepM!$W$5))</f>
        <v>6740770</v>
      </c>
      <c r="AC70" s="30">
        <f ca="1">IF(AC$2="",0,SUMIFS(RepM!73:73,RepM!$3:$3,"&gt;="&amp;AC$3,RepM!$3:$3,"&lt;="&amp;AC$4,RepM!$5:$5,"&lt;&gt;"&amp;RepM!$W$5))</f>
        <v>9408850</v>
      </c>
      <c r="AD70" s="30">
        <f ca="1">IF(AD$2="",0,SUMIFS(RepM!73:73,RepM!$3:$3,"&gt;="&amp;AD$3,RepM!$3:$3,"&lt;="&amp;AD$4,RepM!$5:$5,"&lt;&gt;"&amp;RepM!$W$5))</f>
        <v>0</v>
      </c>
      <c r="AE70" s="30">
        <f ca="1">IF(AE$2="",0,SUMIFS(RepM!73:73,RepM!$3:$3,"&gt;="&amp;AE$3,RepM!$3:$3,"&lt;="&amp;AE$4,RepM!$5:$5,"&lt;&gt;"&amp;RepM!$W$5))</f>
        <v>0</v>
      </c>
      <c r="AF70" s="30">
        <f ca="1">IF(AF$2="",0,SUMIFS(RepM!73:73,RepM!$3:$3,"&gt;="&amp;AF$3,RepM!$3:$3,"&lt;="&amp;AF$4,RepM!$5:$5,"&lt;&gt;"&amp;RepM!$W$5))</f>
        <v>0</v>
      </c>
      <c r="AG70" s="30">
        <f ca="1">IF(AG$2="",0,SUMIFS(RepM!73:73,RepM!$3:$3,"&gt;="&amp;AG$3,RepM!$3:$3,"&lt;="&amp;AG$4,RepM!$5:$5,"&lt;&gt;"&amp;RepM!$W$5))</f>
        <v>0</v>
      </c>
      <c r="AH70" s="30">
        <f ca="1">IF(AH$2="",0,SUMIFS(RepM!73:73,RepM!$3:$3,"&gt;="&amp;AH$3,RepM!$3:$3,"&lt;="&amp;AH$4,RepM!$5:$5,"&lt;&gt;"&amp;RepM!$W$5))</f>
        <v>0</v>
      </c>
      <c r="AI70" s="30">
        <f ca="1">IF(AI$2="",0,SUMIFS(RepM!73:73,RepM!$3:$3,"&gt;="&amp;AI$3,RepM!$3:$3,"&lt;="&amp;AI$4,RepM!$5:$5,"&lt;&gt;"&amp;RepM!$W$5))</f>
        <v>0</v>
      </c>
      <c r="AJ70" s="30">
        <f ca="1">IF(AJ$2="",0,SUMIFS(RepM!73:73,RepM!$3:$3,"&gt;="&amp;AJ$3,RepM!$3:$3,"&lt;="&amp;AJ$4,RepM!$5:$5,"&lt;&gt;"&amp;RepM!$W$5))</f>
        <v>0</v>
      </c>
      <c r="AK70" s="30">
        <f ca="1">IF(AK$2="",0,SUMIFS(RepM!73:73,RepM!$3:$3,"&gt;="&amp;AK$3,RepM!$3:$3,"&lt;="&amp;AK$4,RepM!$5:$5,"&lt;&gt;"&amp;RepM!$W$5))</f>
        <v>0</v>
      </c>
      <c r="AL70" s="30">
        <f ca="1">IF(AL$2="",0,SUMIFS(RepM!73:73,RepM!$3:$3,"&gt;="&amp;AL$3,RepM!$3:$3,"&lt;="&amp;AL$4,RepM!$5:$5,"&lt;&gt;"&amp;RepM!$W$5))</f>
        <v>0</v>
      </c>
      <c r="AM70" s="30">
        <f ca="1">IF(AM$2="",0,SUMIFS(RepM!73:73,RepM!$3:$3,"&gt;="&amp;AM$3,RepM!$3:$3,"&lt;="&amp;AM$4,RepM!$5:$5,"&lt;&gt;"&amp;RepM!$W$5))</f>
        <v>0</v>
      </c>
      <c r="AN70" s="30">
        <f ca="1">IF(AN$2="",0,SUMIFS(RepM!73:73,RepM!$3:$3,"&gt;="&amp;AN$3,RepM!$3:$3,"&lt;="&amp;AN$4,RepM!$5:$5,"&lt;&gt;"&amp;RepM!$W$5))</f>
        <v>0</v>
      </c>
      <c r="AO70" s="30">
        <f ca="1">IF(AO$2="",0,SUMIFS(RepM!73:73,RepM!$3:$3,"&gt;="&amp;AO$3,RepM!$3:$3,"&lt;="&amp;AO$4,RepM!$5:$5,"&lt;&gt;"&amp;RepM!$W$5))</f>
        <v>0</v>
      </c>
      <c r="AP70" s="30">
        <f ca="1">IF(AP$2="",0,SUMIFS(RepM!73:73,RepM!$3:$3,"&gt;="&amp;AP$3,RepM!$3:$3,"&lt;="&amp;AP$4,RepM!$5:$5,"&lt;&gt;"&amp;RepM!$W$5))</f>
        <v>0</v>
      </c>
      <c r="AQ70" s="30">
        <f ca="1">IF(AQ$2="",0,SUMIFS(RepM!73:73,RepM!$3:$3,"&gt;="&amp;AQ$3,RepM!$3:$3,"&lt;="&amp;AQ$4,RepM!$5:$5,"&lt;&gt;"&amp;RepM!$W$5))</f>
        <v>0</v>
      </c>
      <c r="AR70" s="30">
        <f ca="1">IF(AR$2="",0,SUMIFS(RepM!73:73,RepM!$3:$3,"&gt;="&amp;AR$3,RepM!$3:$3,"&lt;="&amp;AR$4,RepM!$5:$5,"&lt;&gt;"&amp;RepM!$W$5))</f>
        <v>0</v>
      </c>
      <c r="AS70" s="30">
        <f ca="1">IF(AS$2="",0,SUMIFS(RepM!73:73,RepM!$3:$3,"&gt;="&amp;AS$3,RepM!$3:$3,"&lt;="&amp;AS$4,RepM!$5:$5,"&lt;&gt;"&amp;RepM!$W$5))</f>
        <v>0</v>
      </c>
      <c r="AT70" s="30">
        <f ca="1">IF(AT$2="",0,SUMIFS(RepM!73:73,RepM!$3:$3,"&gt;="&amp;AT$3,RepM!$3:$3,"&lt;="&amp;AT$4,RepM!$5:$5,"&lt;&gt;"&amp;RepM!$W$5))</f>
        <v>0</v>
      </c>
      <c r="AU70" s="30">
        <f ca="1">IF(AU$2="",0,SUMIFS(RepM!73:73,RepM!$3:$3,"&gt;="&amp;AU$3,RepM!$3:$3,"&lt;="&amp;AU$4,RepM!$5:$5,"&lt;&gt;"&amp;RepM!$W$5))</f>
        <v>0</v>
      </c>
      <c r="AV70" s="30">
        <f ca="1">IF(AV$2="",0,SUMIFS(RepM!73:73,RepM!$3:$3,"&gt;="&amp;AV$3,RepM!$3:$3,"&lt;="&amp;AV$4,RepM!$5:$5,"&lt;&gt;"&amp;RepM!$W$5))</f>
        <v>0</v>
      </c>
      <c r="AW70" s="30">
        <f ca="1">IF(AW$2="",0,SUMIFS(RepM!73:73,RepM!$3:$3,"&gt;="&amp;AW$3,RepM!$3:$3,"&lt;="&amp;AW$4,RepM!$5:$5,"&lt;&gt;"&amp;RepM!$W$5))</f>
        <v>0</v>
      </c>
      <c r="AX70" s="30">
        <f ca="1">IF(AX$2="",0,SUMIFS(RepM!73:73,RepM!$3:$3,"&gt;="&amp;AX$3,RepM!$3:$3,"&lt;="&amp;AX$4,RepM!$5:$5,"&lt;&gt;"&amp;RepM!$W$5))</f>
        <v>0</v>
      </c>
    </row>
    <row r="71" spans="1:50" s="27" customFormat="1" ht="12" x14ac:dyDescent="0.25">
      <c r="A71" s="26">
        <f>ROW()</f>
        <v>71</v>
      </c>
      <c r="B71" s="133"/>
      <c r="C71" s="142"/>
      <c r="E71" s="24"/>
      <c r="F71" s="66" t="str">
        <f t="shared" si="9"/>
        <v>Себестоимость продаж</v>
      </c>
      <c r="G71" s="27" t="str">
        <f>BP!$F$27</f>
        <v>ФОТ упак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8729615</v>
      </c>
      <c r="Z71" s="30">
        <f ca="1">IF(Z$2="",0,SUMIFS(RepM!74:74,RepM!$3:$3,"&gt;="&amp;Z$3,RepM!$3:$3,"&lt;="&amp;Z$4,RepM!$5:$5,"&lt;&gt;"&amp;RepM!$W$5))</f>
        <v>4861.25</v>
      </c>
      <c r="AA71" s="30">
        <f ca="1">IF(AA$2="",0,SUMIFS(RepM!74:74,RepM!$3:$3,"&gt;="&amp;AA$3,RepM!$3:$3,"&lt;="&amp;AA$4,RepM!$5:$5,"&lt;&gt;"&amp;RepM!$W$5))</f>
        <v>649943.75</v>
      </c>
      <c r="AB71" s="30">
        <f ca="1">IF(AB$2="",0,SUMIFS(RepM!74:74,RepM!$3:$3,"&gt;="&amp;AB$3,RepM!$3:$3,"&lt;="&amp;AB$4,RepM!$5:$5,"&lt;&gt;"&amp;RepM!$W$5))</f>
        <v>3370385</v>
      </c>
      <c r="AC71" s="30">
        <f ca="1">IF(AC$2="",0,SUMIFS(RepM!74:74,RepM!$3:$3,"&gt;="&amp;AC$3,RepM!$3:$3,"&lt;="&amp;AC$4,RepM!$5:$5,"&lt;&gt;"&amp;RepM!$W$5))</f>
        <v>4704425</v>
      </c>
      <c r="AD71" s="30">
        <f ca="1">IF(AD$2="",0,SUMIFS(RepM!74:74,RepM!$3:$3,"&gt;="&amp;AD$3,RepM!$3:$3,"&lt;="&amp;AD$4,RepM!$5:$5,"&lt;&gt;"&amp;RepM!$W$5))</f>
        <v>0</v>
      </c>
      <c r="AE71" s="30">
        <f ca="1">IF(AE$2="",0,SUMIFS(RepM!74:74,RepM!$3:$3,"&gt;="&amp;AE$3,RepM!$3:$3,"&lt;="&amp;AE$4,RepM!$5:$5,"&lt;&gt;"&amp;RepM!$W$5))</f>
        <v>0</v>
      </c>
      <c r="AF71" s="30">
        <f ca="1">IF(AF$2="",0,SUMIFS(RepM!74:74,RepM!$3:$3,"&gt;="&amp;AF$3,RepM!$3:$3,"&lt;="&amp;AF$4,RepM!$5:$5,"&lt;&gt;"&amp;RepM!$W$5))</f>
        <v>0</v>
      </c>
      <c r="AG71" s="30">
        <f ca="1">IF(AG$2="",0,SUMIFS(RepM!74:74,RepM!$3:$3,"&gt;="&amp;AG$3,RepM!$3:$3,"&lt;="&amp;AG$4,RepM!$5:$5,"&lt;&gt;"&amp;RepM!$W$5))</f>
        <v>0</v>
      </c>
      <c r="AH71" s="30">
        <f ca="1">IF(AH$2="",0,SUMIFS(RepM!74:74,RepM!$3:$3,"&gt;="&amp;AH$3,RepM!$3:$3,"&lt;="&amp;AH$4,RepM!$5:$5,"&lt;&gt;"&amp;RepM!$W$5))</f>
        <v>0</v>
      </c>
      <c r="AI71" s="30">
        <f ca="1">IF(AI$2="",0,SUMIFS(RepM!74:74,RepM!$3:$3,"&gt;="&amp;AI$3,RepM!$3:$3,"&lt;="&amp;AI$4,RepM!$5:$5,"&lt;&gt;"&amp;RepM!$W$5))</f>
        <v>0</v>
      </c>
      <c r="AJ71" s="30">
        <f ca="1">IF(AJ$2="",0,SUMIFS(RepM!74:74,RepM!$3:$3,"&gt;="&amp;AJ$3,RepM!$3:$3,"&lt;="&amp;AJ$4,RepM!$5:$5,"&lt;&gt;"&amp;RepM!$W$5))</f>
        <v>0</v>
      </c>
      <c r="AK71" s="30">
        <f ca="1">IF(AK$2="",0,SUMIFS(RepM!74:74,RepM!$3:$3,"&gt;="&amp;AK$3,RepM!$3:$3,"&lt;="&amp;AK$4,RepM!$5:$5,"&lt;&gt;"&amp;RepM!$W$5))</f>
        <v>0</v>
      </c>
      <c r="AL71" s="30">
        <f ca="1">IF(AL$2="",0,SUMIFS(RepM!74:74,RepM!$3:$3,"&gt;="&amp;AL$3,RepM!$3:$3,"&lt;="&amp;AL$4,RepM!$5:$5,"&lt;&gt;"&amp;RepM!$W$5))</f>
        <v>0</v>
      </c>
      <c r="AM71" s="30">
        <f ca="1">IF(AM$2="",0,SUMIFS(RepM!74:74,RepM!$3:$3,"&gt;="&amp;AM$3,RepM!$3:$3,"&lt;="&amp;AM$4,RepM!$5:$5,"&lt;&gt;"&amp;RepM!$W$5))</f>
        <v>0</v>
      </c>
      <c r="AN71" s="30">
        <f ca="1">IF(AN$2="",0,SUMIFS(RepM!74:74,RepM!$3:$3,"&gt;="&amp;AN$3,RepM!$3:$3,"&lt;="&amp;AN$4,RepM!$5:$5,"&lt;&gt;"&amp;RepM!$W$5))</f>
        <v>0</v>
      </c>
      <c r="AO71" s="30">
        <f ca="1">IF(AO$2="",0,SUMIFS(RepM!74:74,RepM!$3:$3,"&gt;="&amp;AO$3,RepM!$3:$3,"&lt;="&amp;AO$4,RepM!$5:$5,"&lt;&gt;"&amp;RepM!$W$5))</f>
        <v>0</v>
      </c>
      <c r="AP71" s="30">
        <f ca="1">IF(AP$2="",0,SUMIFS(RepM!74:74,RepM!$3:$3,"&gt;="&amp;AP$3,RepM!$3:$3,"&lt;="&amp;AP$4,RepM!$5:$5,"&lt;&gt;"&amp;RepM!$W$5))</f>
        <v>0</v>
      </c>
      <c r="AQ71" s="30">
        <f ca="1">IF(AQ$2="",0,SUMIFS(RepM!74:74,RepM!$3:$3,"&gt;="&amp;AQ$3,RepM!$3:$3,"&lt;="&amp;AQ$4,RepM!$5:$5,"&lt;&gt;"&amp;RepM!$W$5))</f>
        <v>0</v>
      </c>
      <c r="AR71" s="30">
        <f ca="1">IF(AR$2="",0,SUMIFS(RepM!74:74,RepM!$3:$3,"&gt;="&amp;AR$3,RepM!$3:$3,"&lt;="&amp;AR$4,RepM!$5:$5,"&lt;&gt;"&amp;RepM!$W$5))</f>
        <v>0</v>
      </c>
      <c r="AS71" s="30">
        <f ca="1">IF(AS$2="",0,SUMIFS(RepM!74:74,RepM!$3:$3,"&gt;="&amp;AS$3,RepM!$3:$3,"&lt;="&amp;AS$4,RepM!$5:$5,"&lt;&gt;"&amp;RepM!$W$5))</f>
        <v>0</v>
      </c>
      <c r="AT71" s="30">
        <f ca="1">IF(AT$2="",0,SUMIFS(RepM!74:74,RepM!$3:$3,"&gt;="&amp;AT$3,RepM!$3:$3,"&lt;="&amp;AT$4,RepM!$5:$5,"&lt;&gt;"&amp;RepM!$W$5))</f>
        <v>0</v>
      </c>
      <c r="AU71" s="30">
        <f ca="1">IF(AU$2="",0,SUMIFS(RepM!74:74,RepM!$3:$3,"&gt;="&amp;AU$3,RepM!$3:$3,"&lt;="&amp;AU$4,RepM!$5:$5,"&lt;&gt;"&amp;RepM!$W$5))</f>
        <v>0</v>
      </c>
      <c r="AV71" s="30">
        <f ca="1">IF(AV$2="",0,SUMIFS(RepM!74:74,RepM!$3:$3,"&gt;="&amp;AV$3,RepM!$3:$3,"&lt;="&amp;AV$4,RepM!$5:$5,"&lt;&gt;"&amp;RepM!$W$5))</f>
        <v>0</v>
      </c>
      <c r="AW71" s="30">
        <f ca="1">IF(AW$2="",0,SUMIFS(RepM!74:74,RepM!$3:$3,"&gt;="&amp;AW$3,RepM!$3:$3,"&lt;="&amp;AW$4,RepM!$5:$5,"&lt;&gt;"&amp;RepM!$W$5))</f>
        <v>0</v>
      </c>
      <c r="AX71" s="30">
        <f ca="1">IF(AX$2="",0,SUMIFS(RepM!74:74,RepM!$3:$3,"&gt;="&amp;AX$3,RepM!$3:$3,"&lt;="&amp;AX$4,RepM!$5:$5,"&lt;&gt;"&amp;RepM!$W$5))</f>
        <v>0</v>
      </c>
    </row>
    <row r="72" spans="1:50" s="27" customFormat="1" ht="12" x14ac:dyDescent="0.25">
      <c r="A72" s="26">
        <f>ROW()</f>
        <v>72</v>
      </c>
      <c r="B72" s="133"/>
      <c r="C72" s="142"/>
      <c r="E72" s="24"/>
      <c r="F72" s="66" t="str">
        <f t="shared" si="9"/>
        <v>Себестоимость продаж</v>
      </c>
      <c r="G72" s="27" t="str">
        <f>BP!$F$28</f>
        <v>Соцсборы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7856653.5</v>
      </c>
      <c r="Z72" s="30">
        <f ca="1">IF(Z$2="",0,SUMIFS(RepM!75:75,RepM!$3:$3,"&gt;="&amp;Z$3,RepM!$3:$3,"&lt;="&amp;Z$4,RepM!$5:$5,"&lt;&gt;"&amp;RepM!$W$5))</f>
        <v>4375.125</v>
      </c>
      <c r="AA72" s="30">
        <f ca="1">IF(AA$2="",0,SUMIFS(RepM!75:75,RepM!$3:$3,"&gt;="&amp;AA$3,RepM!$3:$3,"&lt;="&amp;AA$4,RepM!$5:$5,"&lt;&gt;"&amp;RepM!$W$5))</f>
        <v>584949.375</v>
      </c>
      <c r="AB72" s="30">
        <f ca="1">IF(AB$2="",0,SUMIFS(RepM!75:75,RepM!$3:$3,"&gt;="&amp;AB$3,RepM!$3:$3,"&lt;="&amp;AB$4,RepM!$5:$5,"&lt;&gt;"&amp;RepM!$W$5))</f>
        <v>3033346.5</v>
      </c>
      <c r="AC72" s="30">
        <f ca="1">IF(AC$2="",0,SUMIFS(RepM!75:75,RepM!$3:$3,"&gt;="&amp;AC$3,RepM!$3:$3,"&lt;="&amp;AC$4,RepM!$5:$5,"&lt;&gt;"&amp;RepM!$W$5))</f>
        <v>4233982.5</v>
      </c>
      <c r="AD72" s="30">
        <f ca="1">IF(AD$2="",0,SUMIFS(RepM!75:75,RepM!$3:$3,"&gt;="&amp;AD$3,RepM!$3:$3,"&lt;="&amp;AD$4,RepM!$5:$5,"&lt;&gt;"&amp;RepM!$W$5))</f>
        <v>0</v>
      </c>
      <c r="AE72" s="30">
        <f ca="1">IF(AE$2="",0,SUMIFS(RepM!75:75,RepM!$3:$3,"&gt;="&amp;AE$3,RepM!$3:$3,"&lt;="&amp;AE$4,RepM!$5:$5,"&lt;&gt;"&amp;RepM!$W$5))</f>
        <v>0</v>
      </c>
      <c r="AF72" s="30">
        <f ca="1">IF(AF$2="",0,SUMIFS(RepM!75:75,RepM!$3:$3,"&gt;="&amp;AF$3,RepM!$3:$3,"&lt;="&amp;AF$4,RepM!$5:$5,"&lt;&gt;"&amp;RepM!$W$5))</f>
        <v>0</v>
      </c>
      <c r="AG72" s="30">
        <f ca="1">IF(AG$2="",0,SUMIFS(RepM!75:75,RepM!$3:$3,"&gt;="&amp;AG$3,RepM!$3:$3,"&lt;="&amp;AG$4,RepM!$5:$5,"&lt;&gt;"&amp;RepM!$W$5))</f>
        <v>0</v>
      </c>
      <c r="AH72" s="30">
        <f ca="1">IF(AH$2="",0,SUMIFS(RepM!75:75,RepM!$3:$3,"&gt;="&amp;AH$3,RepM!$3:$3,"&lt;="&amp;AH$4,RepM!$5:$5,"&lt;&gt;"&amp;RepM!$W$5))</f>
        <v>0</v>
      </c>
      <c r="AI72" s="30">
        <f ca="1">IF(AI$2="",0,SUMIFS(RepM!75:75,RepM!$3:$3,"&gt;="&amp;AI$3,RepM!$3:$3,"&lt;="&amp;AI$4,RepM!$5:$5,"&lt;&gt;"&amp;RepM!$W$5))</f>
        <v>0</v>
      </c>
      <c r="AJ72" s="30">
        <f ca="1">IF(AJ$2="",0,SUMIFS(RepM!75:75,RepM!$3:$3,"&gt;="&amp;AJ$3,RepM!$3:$3,"&lt;="&amp;AJ$4,RepM!$5:$5,"&lt;&gt;"&amp;RepM!$W$5))</f>
        <v>0</v>
      </c>
      <c r="AK72" s="30">
        <f ca="1">IF(AK$2="",0,SUMIFS(RepM!75:75,RepM!$3:$3,"&gt;="&amp;AK$3,RepM!$3:$3,"&lt;="&amp;AK$4,RepM!$5:$5,"&lt;&gt;"&amp;RepM!$W$5))</f>
        <v>0</v>
      </c>
      <c r="AL72" s="30">
        <f ca="1">IF(AL$2="",0,SUMIFS(RepM!75:75,RepM!$3:$3,"&gt;="&amp;AL$3,RepM!$3:$3,"&lt;="&amp;AL$4,RepM!$5:$5,"&lt;&gt;"&amp;RepM!$W$5))</f>
        <v>0</v>
      </c>
      <c r="AM72" s="30">
        <f ca="1">IF(AM$2="",0,SUMIFS(RepM!75:75,RepM!$3:$3,"&gt;="&amp;AM$3,RepM!$3:$3,"&lt;="&amp;AM$4,RepM!$5:$5,"&lt;&gt;"&amp;RepM!$W$5))</f>
        <v>0</v>
      </c>
      <c r="AN72" s="30">
        <f ca="1">IF(AN$2="",0,SUMIFS(RepM!75:75,RepM!$3:$3,"&gt;="&amp;AN$3,RepM!$3:$3,"&lt;="&amp;AN$4,RepM!$5:$5,"&lt;&gt;"&amp;RepM!$W$5))</f>
        <v>0</v>
      </c>
      <c r="AO72" s="30">
        <f ca="1">IF(AO$2="",0,SUMIFS(RepM!75:75,RepM!$3:$3,"&gt;="&amp;AO$3,RepM!$3:$3,"&lt;="&amp;AO$4,RepM!$5:$5,"&lt;&gt;"&amp;RepM!$W$5))</f>
        <v>0</v>
      </c>
      <c r="AP72" s="30">
        <f ca="1">IF(AP$2="",0,SUMIFS(RepM!75:75,RepM!$3:$3,"&gt;="&amp;AP$3,RepM!$3:$3,"&lt;="&amp;AP$4,RepM!$5:$5,"&lt;&gt;"&amp;RepM!$W$5))</f>
        <v>0</v>
      </c>
      <c r="AQ72" s="30">
        <f ca="1">IF(AQ$2="",0,SUMIFS(RepM!75:75,RepM!$3:$3,"&gt;="&amp;AQ$3,RepM!$3:$3,"&lt;="&amp;AQ$4,RepM!$5:$5,"&lt;&gt;"&amp;RepM!$W$5))</f>
        <v>0</v>
      </c>
      <c r="AR72" s="30">
        <f ca="1">IF(AR$2="",0,SUMIFS(RepM!75:75,RepM!$3:$3,"&gt;="&amp;AR$3,RepM!$3:$3,"&lt;="&amp;AR$4,RepM!$5:$5,"&lt;&gt;"&amp;RepM!$W$5))</f>
        <v>0</v>
      </c>
      <c r="AS72" s="30">
        <f ca="1">IF(AS$2="",0,SUMIFS(RepM!75:75,RepM!$3:$3,"&gt;="&amp;AS$3,RepM!$3:$3,"&lt;="&amp;AS$4,RepM!$5:$5,"&lt;&gt;"&amp;RepM!$W$5))</f>
        <v>0</v>
      </c>
      <c r="AT72" s="30">
        <f ca="1">IF(AT$2="",0,SUMIFS(RepM!75:75,RepM!$3:$3,"&gt;="&amp;AT$3,RepM!$3:$3,"&lt;="&amp;AT$4,RepM!$5:$5,"&lt;&gt;"&amp;RepM!$W$5))</f>
        <v>0</v>
      </c>
      <c r="AU72" s="30">
        <f ca="1">IF(AU$2="",0,SUMIFS(RepM!75:75,RepM!$3:$3,"&gt;="&amp;AU$3,RepM!$3:$3,"&lt;="&amp;AU$4,RepM!$5:$5,"&lt;&gt;"&amp;RepM!$W$5))</f>
        <v>0</v>
      </c>
      <c r="AV72" s="30">
        <f ca="1">IF(AV$2="",0,SUMIFS(RepM!75:75,RepM!$3:$3,"&gt;="&amp;AV$3,RepM!$3:$3,"&lt;="&amp;AV$4,RepM!$5:$5,"&lt;&gt;"&amp;RepM!$W$5))</f>
        <v>0</v>
      </c>
      <c r="AW72" s="30">
        <f ca="1">IF(AW$2="",0,SUMIFS(RepM!75:75,RepM!$3:$3,"&gt;="&amp;AW$3,RepM!$3:$3,"&lt;="&amp;AW$4,RepM!$5:$5,"&lt;&gt;"&amp;RepM!$W$5))</f>
        <v>0</v>
      </c>
      <c r="AX72" s="30">
        <f ca="1">IF(AX$2="",0,SUMIFS(RepM!75:75,RepM!$3:$3,"&gt;="&amp;AX$3,RepM!$3:$3,"&lt;="&amp;AX$4,RepM!$5:$5,"&lt;&gt;"&amp;RepM!$W$5))</f>
        <v>0</v>
      </c>
    </row>
    <row r="73" spans="1:50" s="27" customFormat="1" ht="12" x14ac:dyDescent="0.25">
      <c r="A73" s="26">
        <f>ROW()</f>
        <v>73</v>
      </c>
      <c r="B73" s="133"/>
      <c r="C73" s="142"/>
      <c r="E73" s="24"/>
      <c r="F73" s="66" t="str">
        <f t="shared" si="9"/>
        <v>Себестоимость продаж</v>
      </c>
      <c r="G73" s="27" t="str">
        <f>BP!$F$29</f>
        <v>ЭлЭн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3212498.3200000003</v>
      </c>
      <c r="Z73" s="30">
        <f ca="1">IF(Z$2="",0,SUMIFS(RepM!76:76,RepM!$3:$3,"&gt;="&amp;Z$3,RepM!$3:$3,"&lt;="&amp;Z$4,RepM!$5:$5,"&lt;&gt;"&amp;RepM!$W$5))</f>
        <v>1788.9400000000003</v>
      </c>
      <c r="AA73" s="30">
        <f ca="1">IF(AA$2="",0,SUMIFS(RepM!76:76,RepM!$3:$3,"&gt;="&amp;AA$3,RepM!$3:$3,"&lt;="&amp;AA$4,RepM!$5:$5,"&lt;&gt;"&amp;RepM!$W$5))</f>
        <v>239179.30000000002</v>
      </c>
      <c r="AB73" s="30">
        <f ca="1">IF(AB$2="",0,SUMIFS(RepM!76:76,RepM!$3:$3,"&gt;="&amp;AB$3,RepM!$3:$3,"&lt;="&amp;AB$4,RepM!$5:$5,"&lt;&gt;"&amp;RepM!$W$5))</f>
        <v>1240301.6800000002</v>
      </c>
      <c r="AC73" s="30">
        <f ca="1">IF(AC$2="",0,SUMIFS(RepM!76:76,RepM!$3:$3,"&gt;="&amp;AC$3,RepM!$3:$3,"&lt;="&amp;AC$4,RepM!$5:$5,"&lt;&gt;"&amp;RepM!$W$5))</f>
        <v>1731228.4</v>
      </c>
      <c r="AD73" s="30">
        <f ca="1">IF(AD$2="",0,SUMIFS(RepM!76:76,RepM!$3:$3,"&gt;="&amp;AD$3,RepM!$3:$3,"&lt;="&amp;AD$4,RepM!$5:$5,"&lt;&gt;"&amp;RepM!$W$5))</f>
        <v>0</v>
      </c>
      <c r="AE73" s="30">
        <f ca="1">IF(AE$2="",0,SUMIFS(RepM!76:76,RepM!$3:$3,"&gt;="&amp;AE$3,RepM!$3:$3,"&lt;="&amp;AE$4,RepM!$5:$5,"&lt;&gt;"&amp;RepM!$W$5))</f>
        <v>0</v>
      </c>
      <c r="AF73" s="30">
        <f ca="1">IF(AF$2="",0,SUMIFS(RepM!76:76,RepM!$3:$3,"&gt;="&amp;AF$3,RepM!$3:$3,"&lt;="&amp;AF$4,RepM!$5:$5,"&lt;&gt;"&amp;RepM!$W$5))</f>
        <v>0</v>
      </c>
      <c r="AG73" s="30">
        <f ca="1">IF(AG$2="",0,SUMIFS(RepM!76:76,RepM!$3:$3,"&gt;="&amp;AG$3,RepM!$3:$3,"&lt;="&amp;AG$4,RepM!$5:$5,"&lt;&gt;"&amp;RepM!$W$5))</f>
        <v>0</v>
      </c>
      <c r="AH73" s="30">
        <f ca="1">IF(AH$2="",0,SUMIFS(RepM!76:76,RepM!$3:$3,"&gt;="&amp;AH$3,RepM!$3:$3,"&lt;="&amp;AH$4,RepM!$5:$5,"&lt;&gt;"&amp;RepM!$W$5))</f>
        <v>0</v>
      </c>
      <c r="AI73" s="30">
        <f ca="1">IF(AI$2="",0,SUMIFS(RepM!76:76,RepM!$3:$3,"&gt;="&amp;AI$3,RepM!$3:$3,"&lt;="&amp;AI$4,RepM!$5:$5,"&lt;&gt;"&amp;RepM!$W$5))</f>
        <v>0</v>
      </c>
      <c r="AJ73" s="30">
        <f ca="1">IF(AJ$2="",0,SUMIFS(RepM!76:76,RepM!$3:$3,"&gt;="&amp;AJ$3,RepM!$3:$3,"&lt;="&amp;AJ$4,RepM!$5:$5,"&lt;&gt;"&amp;RepM!$W$5))</f>
        <v>0</v>
      </c>
      <c r="AK73" s="30">
        <f ca="1">IF(AK$2="",0,SUMIFS(RepM!76:76,RepM!$3:$3,"&gt;="&amp;AK$3,RepM!$3:$3,"&lt;="&amp;AK$4,RepM!$5:$5,"&lt;&gt;"&amp;RepM!$W$5))</f>
        <v>0</v>
      </c>
      <c r="AL73" s="30">
        <f ca="1">IF(AL$2="",0,SUMIFS(RepM!76:76,RepM!$3:$3,"&gt;="&amp;AL$3,RepM!$3:$3,"&lt;="&amp;AL$4,RepM!$5:$5,"&lt;&gt;"&amp;RepM!$W$5))</f>
        <v>0</v>
      </c>
      <c r="AM73" s="30">
        <f ca="1">IF(AM$2="",0,SUMIFS(RepM!76:76,RepM!$3:$3,"&gt;="&amp;AM$3,RepM!$3:$3,"&lt;="&amp;AM$4,RepM!$5:$5,"&lt;&gt;"&amp;RepM!$W$5))</f>
        <v>0</v>
      </c>
      <c r="AN73" s="30">
        <f ca="1">IF(AN$2="",0,SUMIFS(RepM!76:76,RepM!$3:$3,"&gt;="&amp;AN$3,RepM!$3:$3,"&lt;="&amp;AN$4,RepM!$5:$5,"&lt;&gt;"&amp;RepM!$W$5))</f>
        <v>0</v>
      </c>
      <c r="AO73" s="30">
        <f ca="1">IF(AO$2="",0,SUMIFS(RepM!76:76,RepM!$3:$3,"&gt;="&amp;AO$3,RepM!$3:$3,"&lt;="&amp;AO$4,RepM!$5:$5,"&lt;&gt;"&amp;RepM!$W$5))</f>
        <v>0</v>
      </c>
      <c r="AP73" s="30">
        <f ca="1">IF(AP$2="",0,SUMIFS(RepM!76:76,RepM!$3:$3,"&gt;="&amp;AP$3,RepM!$3:$3,"&lt;="&amp;AP$4,RepM!$5:$5,"&lt;&gt;"&amp;RepM!$W$5))</f>
        <v>0</v>
      </c>
      <c r="AQ73" s="30">
        <f ca="1">IF(AQ$2="",0,SUMIFS(RepM!76:76,RepM!$3:$3,"&gt;="&amp;AQ$3,RepM!$3:$3,"&lt;="&amp;AQ$4,RepM!$5:$5,"&lt;&gt;"&amp;RepM!$W$5))</f>
        <v>0</v>
      </c>
      <c r="AR73" s="30">
        <f ca="1">IF(AR$2="",0,SUMIFS(RepM!76:76,RepM!$3:$3,"&gt;="&amp;AR$3,RepM!$3:$3,"&lt;="&amp;AR$4,RepM!$5:$5,"&lt;&gt;"&amp;RepM!$W$5))</f>
        <v>0</v>
      </c>
      <c r="AS73" s="30">
        <f ca="1">IF(AS$2="",0,SUMIFS(RepM!76:76,RepM!$3:$3,"&gt;="&amp;AS$3,RepM!$3:$3,"&lt;="&amp;AS$4,RepM!$5:$5,"&lt;&gt;"&amp;RepM!$W$5))</f>
        <v>0</v>
      </c>
      <c r="AT73" s="30">
        <f ca="1">IF(AT$2="",0,SUMIFS(RepM!76:76,RepM!$3:$3,"&gt;="&amp;AT$3,RepM!$3:$3,"&lt;="&amp;AT$4,RepM!$5:$5,"&lt;&gt;"&amp;RepM!$W$5))</f>
        <v>0</v>
      </c>
      <c r="AU73" s="30">
        <f ca="1">IF(AU$2="",0,SUMIFS(RepM!76:76,RepM!$3:$3,"&gt;="&amp;AU$3,RepM!$3:$3,"&lt;="&amp;AU$4,RepM!$5:$5,"&lt;&gt;"&amp;RepM!$W$5))</f>
        <v>0</v>
      </c>
      <c r="AV73" s="30">
        <f ca="1">IF(AV$2="",0,SUMIFS(RepM!76:76,RepM!$3:$3,"&gt;="&amp;AV$3,RepM!$3:$3,"&lt;="&amp;AV$4,RepM!$5:$5,"&lt;&gt;"&amp;RepM!$W$5))</f>
        <v>0</v>
      </c>
      <c r="AW73" s="30">
        <f ca="1">IF(AW$2="",0,SUMIFS(RepM!76:76,RepM!$3:$3,"&gt;="&amp;AW$3,RepM!$3:$3,"&lt;="&amp;AW$4,RepM!$5:$5,"&lt;&gt;"&amp;RepM!$W$5))</f>
        <v>0</v>
      </c>
      <c r="AX73" s="30">
        <f ca="1">IF(AX$2="",0,SUMIFS(RepM!76:76,RepM!$3:$3,"&gt;="&amp;AX$3,RepM!$3:$3,"&lt;="&amp;AX$4,RepM!$5:$5,"&lt;&gt;"&amp;RepM!$W$5))</f>
        <v>0</v>
      </c>
    </row>
    <row r="74" spans="1:50" s="2" customFormat="1" ht="12" x14ac:dyDescent="0.25">
      <c r="A74" s="11">
        <f>ROW()</f>
        <v>74</v>
      </c>
      <c r="B74" s="134"/>
      <c r="C74" s="142"/>
      <c r="E74" s="23" t="str">
        <f>Lists!$N$9</f>
        <v>пустая строка</v>
      </c>
      <c r="P74" s="3"/>
      <c r="R74" s="23"/>
      <c r="S74" s="3"/>
      <c r="V74" s="74">
        <f ca="1">W64-SUMIFS(Potoki!$W:$W,Potoki!$F:$F,F64,Potoki!$G:$G,"")</f>
        <v>0</v>
      </c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13" customFormat="1" x14ac:dyDescent="0.3">
      <c r="A75" s="12">
        <f>ROW()</f>
        <v>75</v>
      </c>
      <c r="B75" s="131"/>
      <c r="C75" s="142"/>
      <c r="E75" s="92"/>
      <c r="F75" s="13" t="s">
        <v>89</v>
      </c>
      <c r="M75" s="4" t="str">
        <f>Lists!$R$8</f>
        <v>руб.</v>
      </c>
      <c r="P75" s="10"/>
      <c r="R75" s="92"/>
      <c r="S75" s="10"/>
      <c r="V75" s="80">
        <f ca="1">W75-(W61-W64)</f>
        <v>0</v>
      </c>
      <c r="W75" s="10">
        <f ca="1">SUM(INDIRECT(ADDRESS(ROW(),SUMIFS($1:$1,$5:$5,1))):INDIRECT(ADDRESS(ROW(),SUMIFS($1:$1,$5:$5,MAX($5:$5)))))</f>
        <v>520115105.05290008</v>
      </c>
      <c r="Z75" s="10">
        <f ca="1">IF(Z$2="",0,SUMIFS(RepM!78:78,RepM!$3:$3,"&gt;="&amp;Z$3,RepM!$3:$3,"&lt;="&amp;Z$4,RepM!$5:$5,"&lt;&gt;"&amp;RepM!$W$5))</f>
        <v>352887.55000000005</v>
      </c>
      <c r="AA75" s="10">
        <f ca="1">IF(AA$2="",0,SUMIFS(RepM!78:78,RepM!$3:$3,"&gt;="&amp;AA$3,RepM!$3:$3,"&lt;="&amp;AA$4,RepM!$5:$5,"&lt;&gt;"&amp;RepM!$W$5))</f>
        <v>41422532.610150002</v>
      </c>
      <c r="AB75" s="10">
        <f ca="1">IF(AB$2="",0,SUMIFS(RepM!78:78,RepM!$3:$3,"&gt;="&amp;AB$3,RepM!$3:$3,"&lt;="&amp;AB$4,RepM!$5:$5,"&lt;&gt;"&amp;RepM!$W$5))</f>
        <v>202723976.773</v>
      </c>
      <c r="AC75" s="10">
        <f ca="1">IF(AC$2="",0,SUMIFS(RepM!78:78,RepM!$3:$3,"&gt;="&amp;AC$3,RepM!$3:$3,"&lt;="&amp;AC$4,RepM!$5:$5,"&lt;&gt;"&amp;RepM!$W$5))</f>
        <v>275615708.11975008</v>
      </c>
      <c r="AD75" s="10">
        <f ca="1">IF(AD$2="",0,SUMIFS(RepM!78:78,RepM!$3:$3,"&gt;="&amp;AD$3,RepM!$3:$3,"&lt;="&amp;AD$4,RepM!$5:$5,"&lt;&gt;"&amp;RepM!$W$5))</f>
        <v>0</v>
      </c>
      <c r="AE75" s="10">
        <f ca="1">IF(AE$2="",0,SUMIFS(RepM!78:78,RepM!$3:$3,"&gt;="&amp;AE$3,RepM!$3:$3,"&lt;="&amp;AE$4,RepM!$5:$5,"&lt;&gt;"&amp;RepM!$W$5))</f>
        <v>0</v>
      </c>
      <c r="AF75" s="10">
        <f ca="1">IF(AF$2="",0,SUMIFS(RepM!78:78,RepM!$3:$3,"&gt;="&amp;AF$3,RepM!$3:$3,"&lt;="&amp;AF$4,RepM!$5:$5,"&lt;&gt;"&amp;RepM!$W$5))</f>
        <v>0</v>
      </c>
      <c r="AG75" s="10">
        <f ca="1">IF(AG$2="",0,SUMIFS(RepM!78:78,RepM!$3:$3,"&gt;="&amp;AG$3,RepM!$3:$3,"&lt;="&amp;AG$4,RepM!$5:$5,"&lt;&gt;"&amp;RepM!$W$5))</f>
        <v>0</v>
      </c>
      <c r="AH75" s="10">
        <f ca="1">IF(AH$2="",0,SUMIFS(RepM!78:78,RepM!$3:$3,"&gt;="&amp;AH$3,RepM!$3:$3,"&lt;="&amp;AH$4,RepM!$5:$5,"&lt;&gt;"&amp;RepM!$W$5))</f>
        <v>0</v>
      </c>
      <c r="AI75" s="10">
        <f ca="1">IF(AI$2="",0,SUMIFS(RepM!78:78,RepM!$3:$3,"&gt;="&amp;AI$3,RepM!$3:$3,"&lt;="&amp;AI$4,RepM!$5:$5,"&lt;&gt;"&amp;RepM!$W$5))</f>
        <v>0</v>
      </c>
      <c r="AJ75" s="10">
        <f ca="1">IF(AJ$2="",0,SUMIFS(RepM!78:78,RepM!$3:$3,"&gt;="&amp;AJ$3,RepM!$3:$3,"&lt;="&amp;AJ$4,RepM!$5:$5,"&lt;&gt;"&amp;RepM!$W$5))</f>
        <v>0</v>
      </c>
      <c r="AK75" s="10">
        <f ca="1">IF(AK$2="",0,SUMIFS(RepM!78:78,RepM!$3:$3,"&gt;="&amp;AK$3,RepM!$3:$3,"&lt;="&amp;AK$4,RepM!$5:$5,"&lt;&gt;"&amp;RepM!$W$5))</f>
        <v>0</v>
      </c>
      <c r="AL75" s="10">
        <f ca="1">IF(AL$2="",0,SUMIFS(RepM!78:78,RepM!$3:$3,"&gt;="&amp;AL$3,RepM!$3:$3,"&lt;="&amp;AL$4,RepM!$5:$5,"&lt;&gt;"&amp;RepM!$W$5))</f>
        <v>0</v>
      </c>
      <c r="AM75" s="10">
        <f ca="1">IF(AM$2="",0,SUMIFS(RepM!78:78,RepM!$3:$3,"&gt;="&amp;AM$3,RepM!$3:$3,"&lt;="&amp;AM$4,RepM!$5:$5,"&lt;&gt;"&amp;RepM!$W$5))</f>
        <v>0</v>
      </c>
      <c r="AN75" s="10">
        <f ca="1">IF(AN$2="",0,SUMIFS(RepM!78:78,RepM!$3:$3,"&gt;="&amp;AN$3,RepM!$3:$3,"&lt;="&amp;AN$4,RepM!$5:$5,"&lt;&gt;"&amp;RepM!$W$5))</f>
        <v>0</v>
      </c>
      <c r="AO75" s="10">
        <f ca="1">IF(AO$2="",0,SUMIFS(RepM!78:78,RepM!$3:$3,"&gt;="&amp;AO$3,RepM!$3:$3,"&lt;="&amp;AO$4,RepM!$5:$5,"&lt;&gt;"&amp;RepM!$W$5))</f>
        <v>0</v>
      </c>
      <c r="AP75" s="10">
        <f ca="1">IF(AP$2="",0,SUMIFS(RepM!78:78,RepM!$3:$3,"&gt;="&amp;AP$3,RepM!$3:$3,"&lt;="&amp;AP$4,RepM!$5:$5,"&lt;&gt;"&amp;RepM!$W$5))</f>
        <v>0</v>
      </c>
      <c r="AQ75" s="10">
        <f ca="1">IF(AQ$2="",0,SUMIFS(RepM!78:78,RepM!$3:$3,"&gt;="&amp;AQ$3,RepM!$3:$3,"&lt;="&amp;AQ$4,RepM!$5:$5,"&lt;&gt;"&amp;RepM!$W$5))</f>
        <v>0</v>
      </c>
      <c r="AR75" s="10">
        <f ca="1">IF(AR$2="",0,SUMIFS(RepM!78:78,RepM!$3:$3,"&gt;="&amp;AR$3,RepM!$3:$3,"&lt;="&amp;AR$4,RepM!$5:$5,"&lt;&gt;"&amp;RepM!$W$5))</f>
        <v>0</v>
      </c>
      <c r="AS75" s="10">
        <f ca="1">IF(AS$2="",0,SUMIFS(RepM!78:78,RepM!$3:$3,"&gt;="&amp;AS$3,RepM!$3:$3,"&lt;="&amp;AS$4,RepM!$5:$5,"&lt;&gt;"&amp;RepM!$W$5))</f>
        <v>0</v>
      </c>
      <c r="AT75" s="10">
        <f ca="1">IF(AT$2="",0,SUMIFS(RepM!78:78,RepM!$3:$3,"&gt;="&amp;AT$3,RepM!$3:$3,"&lt;="&amp;AT$4,RepM!$5:$5,"&lt;&gt;"&amp;RepM!$W$5))</f>
        <v>0</v>
      </c>
      <c r="AU75" s="10">
        <f ca="1">IF(AU$2="",0,SUMIFS(RepM!78:78,RepM!$3:$3,"&gt;="&amp;AU$3,RepM!$3:$3,"&lt;="&amp;AU$4,RepM!$5:$5,"&lt;&gt;"&amp;RepM!$W$5))</f>
        <v>0</v>
      </c>
      <c r="AV75" s="10">
        <f ca="1">IF(AV$2="",0,SUMIFS(RepM!78:78,RepM!$3:$3,"&gt;="&amp;AV$3,RepM!$3:$3,"&lt;="&amp;AV$4,RepM!$5:$5,"&lt;&gt;"&amp;RepM!$W$5))</f>
        <v>0</v>
      </c>
      <c r="AW75" s="10">
        <f ca="1">IF(AW$2="",0,SUMIFS(RepM!78:78,RepM!$3:$3,"&gt;="&amp;AW$3,RepM!$3:$3,"&lt;="&amp;AW$4,RepM!$5:$5,"&lt;&gt;"&amp;RepM!$W$5))</f>
        <v>0</v>
      </c>
      <c r="AX75" s="10">
        <f ca="1">IF(AX$2="",0,SUMIFS(RepM!78:78,RepM!$3:$3,"&gt;="&amp;AX$3,RepM!$3:$3,"&lt;="&amp;AX$4,RepM!$5:$5,"&lt;&gt;"&amp;RepM!$W$5))</f>
        <v>0</v>
      </c>
    </row>
    <row r="76" spans="1:50" s="107" customFormat="1" ht="12" x14ac:dyDescent="0.25">
      <c r="A76" s="105">
        <f>ROW()</f>
        <v>76</v>
      </c>
      <c r="B76" s="135"/>
      <c r="C76" s="143"/>
      <c r="E76" s="108"/>
      <c r="F76" s="107" t="s">
        <v>90</v>
      </c>
      <c r="M76" s="184" t="s">
        <v>74</v>
      </c>
      <c r="P76" s="109"/>
      <c r="R76" s="108"/>
      <c r="S76" s="109"/>
      <c r="V76" s="110"/>
      <c r="W76" s="111">
        <f ca="1">IF(W$61=0,0,W75/W$61)</f>
        <v>0.58683535345540927</v>
      </c>
      <c r="X76" s="112"/>
      <c r="Y76" s="112"/>
      <c r="Z76" s="111">
        <f ca="1">IF(Z$61=0,0,Z75/Z$61)</f>
        <v>0.63376965815990205</v>
      </c>
      <c r="AA76" s="111">
        <f ca="1">IF(AA$61=0,0,AA75/AA$61)</f>
        <v>0.60306769421282691</v>
      </c>
      <c r="AB76" s="111">
        <f ca="1">IF(AB$61=0,0,AB75/AB$61)</f>
        <v>0.58913425695844923</v>
      </c>
      <c r="AC76" s="111">
        <f ca="1">IF(AC$61=0,0,AC75/AC$61)</f>
        <v>0.58275012330137765</v>
      </c>
      <c r="AD76" s="111">
        <f ca="1">IF(AD$61=0,0,AD75/AD$61)</f>
        <v>0</v>
      </c>
      <c r="AE76" s="111">
        <f ca="1">IF(AE$61=0,0,AE75/AE$61)</f>
        <v>0</v>
      </c>
      <c r="AF76" s="111">
        <f ca="1">IF(AF$61=0,0,AF75/AF$61)</f>
        <v>0</v>
      </c>
      <c r="AG76" s="111">
        <f ca="1">IF(AG$61=0,0,AG75/AG$61)</f>
        <v>0</v>
      </c>
      <c r="AH76" s="111">
        <f ca="1">IF(AH$61=0,0,AH75/AH$61)</f>
        <v>0</v>
      </c>
      <c r="AI76" s="111">
        <f ca="1">IF(AI$61=0,0,AI75/AI$61)</f>
        <v>0</v>
      </c>
      <c r="AJ76" s="111">
        <f ca="1">IF(AJ$61=0,0,AJ75/AJ$61)</f>
        <v>0</v>
      </c>
      <c r="AK76" s="111">
        <f ca="1">IF(AK$61=0,0,AK75/AK$61)</f>
        <v>0</v>
      </c>
      <c r="AL76" s="111">
        <f ca="1">IF(AL$61=0,0,AL75/AL$61)</f>
        <v>0</v>
      </c>
      <c r="AM76" s="111">
        <f ca="1">IF(AM$61=0,0,AM75/AM$61)</f>
        <v>0</v>
      </c>
      <c r="AN76" s="111">
        <f ca="1">IF(AN$61=0,0,AN75/AN$61)</f>
        <v>0</v>
      </c>
      <c r="AO76" s="111">
        <f ca="1">IF(AO$61=0,0,AO75/AO$61)</f>
        <v>0</v>
      </c>
      <c r="AP76" s="111">
        <f ca="1">IF(AP$61=0,0,AP75/AP$61)</f>
        <v>0</v>
      </c>
      <c r="AQ76" s="111">
        <f ca="1">IF(AQ$61=0,0,AQ75/AQ$61)</f>
        <v>0</v>
      </c>
      <c r="AR76" s="111">
        <f ca="1">IF(AR$61=0,0,AR75/AR$61)</f>
        <v>0</v>
      </c>
      <c r="AS76" s="111">
        <f ca="1">IF(AS$61=0,0,AS75/AS$61)</f>
        <v>0</v>
      </c>
      <c r="AT76" s="111">
        <f ca="1">IF(AT$61=0,0,AT75/AT$61)</f>
        <v>0</v>
      </c>
      <c r="AU76" s="111">
        <f ca="1">IF(AU$61=0,0,AU75/AU$61)</f>
        <v>0</v>
      </c>
      <c r="AV76" s="111">
        <f ca="1">IF(AV$61=0,0,AV75/AV$61)</f>
        <v>0</v>
      </c>
      <c r="AW76" s="111">
        <f ca="1">IF(AW$61=0,0,AW75/AW$61)</f>
        <v>0</v>
      </c>
      <c r="AX76" s="111">
        <f ca="1">IF(AX$61=0,0,AX75/AX$61)</f>
        <v>0</v>
      </c>
    </row>
    <row r="77" spans="1:50" ht="7.05" customHeight="1" x14ac:dyDescent="0.3">
      <c r="A77" s="11">
        <f>ROW()</f>
        <v>77</v>
      </c>
    </row>
    <row r="78" spans="1:50" x14ac:dyDescent="0.3">
      <c r="A78" s="11">
        <f>ROW()</f>
        <v>78</v>
      </c>
      <c r="B78" s="102"/>
      <c r="C78" s="142" t="str">
        <f>Lists!$N$11</f>
        <v>без ндс</v>
      </c>
      <c r="F78" s="104" t="s">
        <v>142</v>
      </c>
      <c r="S78" s="30"/>
    </row>
    <row r="79" spans="1:50" s="13" customFormat="1" x14ac:dyDescent="0.3">
      <c r="A79" s="12">
        <f>ROW()</f>
        <v>79</v>
      </c>
      <c r="B79" s="102"/>
      <c r="C79" s="13" t="str">
        <f>Lists!$N$12</f>
        <v>ндс(+)</v>
      </c>
      <c r="E79" s="92"/>
      <c r="F79" s="13" t="s">
        <v>144</v>
      </c>
      <c r="M79" s="4" t="str">
        <f>Lists!$R$8</f>
        <v>руб.</v>
      </c>
      <c r="P79" s="10"/>
      <c r="R79" s="44"/>
      <c r="S79" s="177"/>
      <c r="V79" s="74"/>
      <c r="W79" s="10">
        <f ca="1">SUM(INDIRECT(ADDRESS(ROW(),SUMIFS($1:$1,$5:$5,1))):INDIRECT(ADDRESS(ROW(),SUMIFS($1:$1,$5:$5,MAX($5:$5)))))</f>
        <v>738587495.89408326</v>
      </c>
      <c r="Z79" s="10">
        <f ca="1">IF(Z$2="",0,SUMIFS(RepM!82:82,RepM!$3:$3,"&gt;="&amp;Z$3,RepM!$3:$3,"&lt;="&amp;Z$4,RepM!$5:$5,"&lt;&gt;"&amp;RepM!$W$5))</f>
        <v>464006.05416666681</v>
      </c>
      <c r="AA79" s="10">
        <f ca="1">IF(AA$2="",0,SUMIFS(RepM!82:82,RepM!$3:$3,"&gt;="&amp;AA$3,RepM!$3:$3,"&lt;="&amp;AA$4,RepM!$5:$5,"&lt;&gt;"&amp;RepM!$W$5))</f>
        <v>57238644.195958346</v>
      </c>
      <c r="AB79" s="10">
        <f ca="1">IF(AB$2="",0,SUMIFS(RepM!82:82,RepM!$3:$3,"&gt;="&amp;AB$3,RepM!$3:$3,"&lt;="&amp;AB$4,RepM!$5:$5,"&lt;&gt;"&amp;RepM!$W$5))</f>
        <v>286754072.29416662</v>
      </c>
      <c r="AC79" s="10">
        <f ca="1">IF(AC$2="",0,SUMIFS(RepM!82:82,RepM!$3:$3,"&gt;="&amp;AC$3,RepM!$3:$3,"&lt;="&amp;AC$4,RepM!$5:$5,"&lt;&gt;"&amp;RepM!$W$5))</f>
        <v>394130773.34979171</v>
      </c>
      <c r="AD79" s="10">
        <f ca="1">IF(AD$2="",0,SUMIFS(RepM!82:82,RepM!$3:$3,"&gt;="&amp;AD$3,RepM!$3:$3,"&lt;="&amp;AD$4,RepM!$5:$5,"&lt;&gt;"&amp;RepM!$W$5))</f>
        <v>0</v>
      </c>
      <c r="AE79" s="10">
        <f ca="1">IF(AE$2="",0,SUMIFS(RepM!82:82,RepM!$3:$3,"&gt;="&amp;AE$3,RepM!$3:$3,"&lt;="&amp;AE$4,RepM!$5:$5,"&lt;&gt;"&amp;RepM!$W$5))</f>
        <v>0</v>
      </c>
      <c r="AF79" s="10">
        <f ca="1">IF(AF$2="",0,SUMIFS(RepM!82:82,RepM!$3:$3,"&gt;="&amp;AF$3,RepM!$3:$3,"&lt;="&amp;AF$4,RepM!$5:$5,"&lt;&gt;"&amp;RepM!$W$5))</f>
        <v>0</v>
      </c>
      <c r="AG79" s="10">
        <f ca="1">IF(AG$2="",0,SUMIFS(RepM!82:82,RepM!$3:$3,"&gt;="&amp;AG$3,RepM!$3:$3,"&lt;="&amp;AG$4,RepM!$5:$5,"&lt;&gt;"&amp;RepM!$W$5))</f>
        <v>0</v>
      </c>
      <c r="AH79" s="10">
        <f ca="1">IF(AH$2="",0,SUMIFS(RepM!82:82,RepM!$3:$3,"&gt;="&amp;AH$3,RepM!$3:$3,"&lt;="&amp;AH$4,RepM!$5:$5,"&lt;&gt;"&amp;RepM!$W$5))</f>
        <v>0</v>
      </c>
      <c r="AI79" s="10">
        <f ca="1">IF(AI$2="",0,SUMIFS(RepM!82:82,RepM!$3:$3,"&gt;="&amp;AI$3,RepM!$3:$3,"&lt;="&amp;AI$4,RepM!$5:$5,"&lt;&gt;"&amp;RepM!$W$5))</f>
        <v>0</v>
      </c>
      <c r="AJ79" s="10">
        <f ca="1">IF(AJ$2="",0,SUMIFS(RepM!82:82,RepM!$3:$3,"&gt;="&amp;AJ$3,RepM!$3:$3,"&lt;="&amp;AJ$4,RepM!$5:$5,"&lt;&gt;"&amp;RepM!$W$5))</f>
        <v>0</v>
      </c>
      <c r="AK79" s="10">
        <f ca="1">IF(AK$2="",0,SUMIFS(RepM!82:82,RepM!$3:$3,"&gt;="&amp;AK$3,RepM!$3:$3,"&lt;="&amp;AK$4,RepM!$5:$5,"&lt;&gt;"&amp;RepM!$W$5))</f>
        <v>0</v>
      </c>
      <c r="AL79" s="10">
        <f ca="1">IF(AL$2="",0,SUMIFS(RepM!82:82,RepM!$3:$3,"&gt;="&amp;AL$3,RepM!$3:$3,"&lt;="&amp;AL$4,RepM!$5:$5,"&lt;&gt;"&amp;RepM!$W$5))</f>
        <v>0</v>
      </c>
      <c r="AM79" s="10">
        <f ca="1">IF(AM$2="",0,SUMIFS(RepM!82:82,RepM!$3:$3,"&gt;="&amp;AM$3,RepM!$3:$3,"&lt;="&amp;AM$4,RepM!$5:$5,"&lt;&gt;"&amp;RepM!$W$5))</f>
        <v>0</v>
      </c>
      <c r="AN79" s="10">
        <f ca="1">IF(AN$2="",0,SUMIFS(RepM!82:82,RepM!$3:$3,"&gt;="&amp;AN$3,RepM!$3:$3,"&lt;="&amp;AN$4,RepM!$5:$5,"&lt;&gt;"&amp;RepM!$W$5))</f>
        <v>0</v>
      </c>
      <c r="AO79" s="10">
        <f ca="1">IF(AO$2="",0,SUMIFS(RepM!82:82,RepM!$3:$3,"&gt;="&amp;AO$3,RepM!$3:$3,"&lt;="&amp;AO$4,RepM!$5:$5,"&lt;&gt;"&amp;RepM!$W$5))</f>
        <v>0</v>
      </c>
      <c r="AP79" s="10">
        <f ca="1">IF(AP$2="",0,SUMIFS(RepM!82:82,RepM!$3:$3,"&gt;="&amp;AP$3,RepM!$3:$3,"&lt;="&amp;AP$4,RepM!$5:$5,"&lt;&gt;"&amp;RepM!$W$5))</f>
        <v>0</v>
      </c>
      <c r="AQ79" s="10">
        <f ca="1">IF(AQ$2="",0,SUMIFS(RepM!82:82,RepM!$3:$3,"&gt;="&amp;AQ$3,RepM!$3:$3,"&lt;="&amp;AQ$4,RepM!$5:$5,"&lt;&gt;"&amp;RepM!$W$5))</f>
        <v>0</v>
      </c>
      <c r="AR79" s="10">
        <f ca="1">IF(AR$2="",0,SUMIFS(RepM!82:82,RepM!$3:$3,"&gt;="&amp;AR$3,RepM!$3:$3,"&lt;="&amp;AR$4,RepM!$5:$5,"&lt;&gt;"&amp;RepM!$W$5))</f>
        <v>0</v>
      </c>
      <c r="AS79" s="10">
        <f ca="1">IF(AS$2="",0,SUMIFS(RepM!82:82,RepM!$3:$3,"&gt;="&amp;AS$3,RepM!$3:$3,"&lt;="&amp;AS$4,RepM!$5:$5,"&lt;&gt;"&amp;RepM!$W$5))</f>
        <v>0</v>
      </c>
      <c r="AT79" s="10">
        <f ca="1">IF(AT$2="",0,SUMIFS(RepM!82:82,RepM!$3:$3,"&gt;="&amp;AT$3,RepM!$3:$3,"&lt;="&amp;AT$4,RepM!$5:$5,"&lt;&gt;"&amp;RepM!$W$5))</f>
        <v>0</v>
      </c>
      <c r="AU79" s="10">
        <f ca="1">IF(AU$2="",0,SUMIFS(RepM!82:82,RepM!$3:$3,"&gt;="&amp;AU$3,RepM!$3:$3,"&lt;="&amp;AU$4,RepM!$5:$5,"&lt;&gt;"&amp;RepM!$W$5))</f>
        <v>0</v>
      </c>
      <c r="AV79" s="10">
        <f ca="1">IF(AV$2="",0,SUMIFS(RepM!82:82,RepM!$3:$3,"&gt;="&amp;AV$3,RepM!$3:$3,"&lt;="&amp;AV$4,RepM!$5:$5,"&lt;&gt;"&amp;RepM!$W$5))</f>
        <v>0</v>
      </c>
      <c r="AW79" s="10">
        <f ca="1">IF(AW$2="",0,SUMIFS(RepM!82:82,RepM!$3:$3,"&gt;="&amp;AW$3,RepM!$3:$3,"&lt;="&amp;AW$4,RepM!$5:$5,"&lt;&gt;"&amp;RepM!$W$5))</f>
        <v>0</v>
      </c>
      <c r="AX79" s="10">
        <f ca="1">IF(AX$2="",0,SUMIFS(RepM!82:82,RepM!$3:$3,"&gt;="&amp;AX$3,RepM!$3:$3,"&lt;="&amp;AX$4,RepM!$5:$5,"&lt;&gt;"&amp;RepM!$W$5))</f>
        <v>0</v>
      </c>
    </row>
    <row r="80" spans="1:50" x14ac:dyDescent="0.3">
      <c r="A80" s="11">
        <f>ROW()</f>
        <v>80</v>
      </c>
      <c r="B80" s="94"/>
      <c r="F80" s="103" t="str">
        <f>Potoki!$F$120</f>
        <v>Себестоимость продаж в натуральных величинах</v>
      </c>
      <c r="G80" s="6" t="str">
        <f>BP!$F$20</f>
        <v>Продукт</v>
      </c>
      <c r="M80" s="2" t="str">
        <f>BP!$M$20</f>
        <v>шт</v>
      </c>
      <c r="S80" s="178"/>
      <c r="V80" s="74">
        <f ca="1">W80-SUMIFS(Potoki!$W:$W,Potoki!$F:$F,F80,Potoki!$G:$G,G80)</f>
        <v>0</v>
      </c>
      <c r="W80" s="10">
        <f ca="1">SUM(INDIRECT(ADDRESS(ROW(),SUMIFS($1:$1,$5:$5,1))):INDIRECT(ADDRESS(ROW(),SUMIFS($1:$1,$5:$5,MAX($5:$5)))))</f>
        <v>698369.2</v>
      </c>
      <c r="Z80" s="7">
        <f ca="1">IF(Z$2="",0,SUMIFS(RepM!83:83,RepM!$3:$3,"&gt;="&amp;Z$3,RepM!$3:$3,"&lt;="&amp;Z$4,RepM!$5:$5,"&lt;&gt;"&amp;RepM!$W$5))</f>
        <v>388.9</v>
      </c>
      <c r="AA80" s="7">
        <f ca="1">IF(AA$2="",0,SUMIFS(RepM!83:83,RepM!$3:$3,"&gt;="&amp;AA$3,RepM!$3:$3,"&lt;="&amp;AA$4,RepM!$5:$5,"&lt;&gt;"&amp;RepM!$W$5))</f>
        <v>51995.5</v>
      </c>
      <c r="AB80" s="7">
        <f ca="1">IF(AB$2="",0,SUMIFS(RepM!83:83,RepM!$3:$3,"&gt;="&amp;AB$3,RepM!$3:$3,"&lt;="&amp;AB$4,RepM!$5:$5,"&lt;&gt;"&amp;RepM!$W$5))</f>
        <v>269630.8</v>
      </c>
      <c r="AC80" s="7">
        <f ca="1">IF(AC$2="",0,SUMIFS(RepM!83:83,RepM!$3:$3,"&gt;="&amp;AC$3,RepM!$3:$3,"&lt;="&amp;AC$4,RepM!$5:$5,"&lt;&gt;"&amp;RepM!$W$5))</f>
        <v>376354</v>
      </c>
      <c r="AD80" s="7">
        <f ca="1">IF(AD$2="",0,SUMIFS(RepM!83:83,RepM!$3:$3,"&gt;="&amp;AD$3,RepM!$3:$3,"&lt;="&amp;AD$4,RepM!$5:$5,"&lt;&gt;"&amp;RepM!$W$5))</f>
        <v>0</v>
      </c>
      <c r="AE80" s="7">
        <f ca="1">IF(AE$2="",0,SUMIFS(RepM!83:83,RepM!$3:$3,"&gt;="&amp;AE$3,RepM!$3:$3,"&lt;="&amp;AE$4,RepM!$5:$5,"&lt;&gt;"&amp;RepM!$W$5))</f>
        <v>0</v>
      </c>
      <c r="AF80" s="7">
        <f ca="1">IF(AF$2="",0,SUMIFS(RepM!83:83,RepM!$3:$3,"&gt;="&amp;AF$3,RepM!$3:$3,"&lt;="&amp;AF$4,RepM!$5:$5,"&lt;&gt;"&amp;RepM!$W$5))</f>
        <v>0</v>
      </c>
      <c r="AG80" s="7">
        <f ca="1">IF(AG$2="",0,SUMIFS(RepM!83:83,RepM!$3:$3,"&gt;="&amp;AG$3,RepM!$3:$3,"&lt;="&amp;AG$4,RepM!$5:$5,"&lt;&gt;"&amp;RepM!$W$5))</f>
        <v>0</v>
      </c>
      <c r="AH80" s="7">
        <f ca="1">IF(AH$2="",0,SUMIFS(RepM!83:83,RepM!$3:$3,"&gt;="&amp;AH$3,RepM!$3:$3,"&lt;="&amp;AH$4,RepM!$5:$5,"&lt;&gt;"&amp;RepM!$W$5))</f>
        <v>0</v>
      </c>
      <c r="AI80" s="7">
        <f ca="1">IF(AI$2="",0,SUMIFS(RepM!83:83,RepM!$3:$3,"&gt;="&amp;AI$3,RepM!$3:$3,"&lt;="&amp;AI$4,RepM!$5:$5,"&lt;&gt;"&amp;RepM!$W$5))</f>
        <v>0</v>
      </c>
      <c r="AJ80" s="7">
        <f ca="1">IF(AJ$2="",0,SUMIFS(RepM!83:83,RepM!$3:$3,"&gt;="&amp;AJ$3,RepM!$3:$3,"&lt;="&amp;AJ$4,RepM!$5:$5,"&lt;&gt;"&amp;RepM!$W$5))</f>
        <v>0</v>
      </c>
      <c r="AK80" s="7">
        <f ca="1">IF(AK$2="",0,SUMIFS(RepM!83:83,RepM!$3:$3,"&gt;="&amp;AK$3,RepM!$3:$3,"&lt;="&amp;AK$4,RepM!$5:$5,"&lt;&gt;"&amp;RepM!$W$5))</f>
        <v>0</v>
      </c>
      <c r="AL80" s="7">
        <f ca="1">IF(AL$2="",0,SUMIFS(RepM!83:83,RepM!$3:$3,"&gt;="&amp;AL$3,RepM!$3:$3,"&lt;="&amp;AL$4,RepM!$5:$5,"&lt;&gt;"&amp;RepM!$W$5))</f>
        <v>0</v>
      </c>
      <c r="AM80" s="7">
        <f ca="1">IF(AM$2="",0,SUMIFS(RepM!83:83,RepM!$3:$3,"&gt;="&amp;AM$3,RepM!$3:$3,"&lt;="&amp;AM$4,RepM!$5:$5,"&lt;&gt;"&amp;RepM!$W$5))</f>
        <v>0</v>
      </c>
      <c r="AN80" s="7">
        <f ca="1">IF(AN$2="",0,SUMIFS(RepM!83:83,RepM!$3:$3,"&gt;="&amp;AN$3,RepM!$3:$3,"&lt;="&amp;AN$4,RepM!$5:$5,"&lt;&gt;"&amp;RepM!$W$5))</f>
        <v>0</v>
      </c>
      <c r="AO80" s="7">
        <f ca="1">IF(AO$2="",0,SUMIFS(RepM!83:83,RepM!$3:$3,"&gt;="&amp;AO$3,RepM!$3:$3,"&lt;="&amp;AO$4,RepM!$5:$5,"&lt;&gt;"&amp;RepM!$W$5))</f>
        <v>0</v>
      </c>
      <c r="AP80" s="7">
        <f ca="1">IF(AP$2="",0,SUMIFS(RepM!83:83,RepM!$3:$3,"&gt;="&amp;AP$3,RepM!$3:$3,"&lt;="&amp;AP$4,RepM!$5:$5,"&lt;&gt;"&amp;RepM!$W$5))</f>
        <v>0</v>
      </c>
      <c r="AQ80" s="7">
        <f ca="1">IF(AQ$2="",0,SUMIFS(RepM!83:83,RepM!$3:$3,"&gt;="&amp;AQ$3,RepM!$3:$3,"&lt;="&amp;AQ$4,RepM!$5:$5,"&lt;&gt;"&amp;RepM!$W$5))</f>
        <v>0</v>
      </c>
      <c r="AR80" s="7">
        <f ca="1">IF(AR$2="",0,SUMIFS(RepM!83:83,RepM!$3:$3,"&gt;="&amp;AR$3,RepM!$3:$3,"&lt;="&amp;AR$4,RepM!$5:$5,"&lt;&gt;"&amp;RepM!$W$5))</f>
        <v>0</v>
      </c>
      <c r="AS80" s="7">
        <f ca="1">IF(AS$2="",0,SUMIFS(RepM!83:83,RepM!$3:$3,"&gt;="&amp;AS$3,RepM!$3:$3,"&lt;="&amp;AS$4,RepM!$5:$5,"&lt;&gt;"&amp;RepM!$W$5))</f>
        <v>0</v>
      </c>
      <c r="AT80" s="7">
        <f ca="1">IF(AT$2="",0,SUMIFS(RepM!83:83,RepM!$3:$3,"&gt;="&amp;AT$3,RepM!$3:$3,"&lt;="&amp;AT$4,RepM!$5:$5,"&lt;&gt;"&amp;RepM!$W$5))</f>
        <v>0</v>
      </c>
      <c r="AU80" s="7">
        <f ca="1">IF(AU$2="",0,SUMIFS(RepM!83:83,RepM!$3:$3,"&gt;="&amp;AU$3,RepM!$3:$3,"&lt;="&amp;AU$4,RepM!$5:$5,"&lt;&gt;"&amp;RepM!$W$5))</f>
        <v>0</v>
      </c>
      <c r="AV80" s="7">
        <f ca="1">IF(AV$2="",0,SUMIFS(RepM!83:83,RepM!$3:$3,"&gt;="&amp;AV$3,RepM!$3:$3,"&lt;="&amp;AV$4,RepM!$5:$5,"&lt;&gt;"&amp;RepM!$W$5))</f>
        <v>0</v>
      </c>
      <c r="AW80" s="7">
        <f ca="1">IF(AW$2="",0,SUMIFS(RepM!83:83,RepM!$3:$3,"&gt;="&amp;AW$3,RepM!$3:$3,"&lt;="&amp;AW$4,RepM!$5:$5,"&lt;&gt;"&amp;RepM!$W$5))</f>
        <v>0</v>
      </c>
      <c r="AX80" s="7">
        <f ca="1">IF(AX$2="",0,SUMIFS(RepM!83:83,RepM!$3:$3,"&gt;="&amp;AX$3,RepM!$3:$3,"&lt;="&amp;AX$4,RepM!$5:$5,"&lt;&gt;"&amp;RepM!$W$5))</f>
        <v>0</v>
      </c>
    </row>
    <row r="81" spans="1:50" x14ac:dyDescent="0.3">
      <c r="A81" s="11">
        <f>ROW()</f>
        <v>81</v>
      </c>
      <c r="B81" s="94"/>
      <c r="G81" s="6" t="s">
        <v>87</v>
      </c>
      <c r="M81" s="2" t="str">
        <f>Lists!$R$8</f>
        <v>руб.</v>
      </c>
      <c r="S81" s="178"/>
      <c r="W81" s="10">
        <f ca="1">IF(W80=0,0,W79/W80)</f>
        <v>1057.5888740426744</v>
      </c>
      <c r="Z81" s="7">
        <f ca="1">IF(Z80=0,0,Z79/Z80)</f>
        <v>1193.1243357332653</v>
      </c>
      <c r="AA81" s="7">
        <f ca="1">IF(AA80=0,0,AA79/AA80)</f>
        <v>1100.8384224780673</v>
      </c>
      <c r="AB81" s="7">
        <f t="shared" ref="AB81:AX81" ca="1" si="10">IF(AB80=0,0,AB79/AB80)</f>
        <v>1063.5063660908422</v>
      </c>
      <c r="AC81" s="7">
        <f t="shared" ca="1" si="10"/>
        <v>1047.2341820461365</v>
      </c>
      <c r="AD81" s="7">
        <f t="shared" ca="1" si="10"/>
        <v>0</v>
      </c>
      <c r="AE81" s="7">
        <f t="shared" ca="1" si="10"/>
        <v>0</v>
      </c>
      <c r="AF81" s="7">
        <f t="shared" ca="1" si="10"/>
        <v>0</v>
      </c>
      <c r="AG81" s="7">
        <f t="shared" ca="1" si="10"/>
        <v>0</v>
      </c>
      <c r="AH81" s="7">
        <f t="shared" ca="1" si="10"/>
        <v>0</v>
      </c>
      <c r="AI81" s="7">
        <f t="shared" ca="1" si="10"/>
        <v>0</v>
      </c>
      <c r="AJ81" s="7">
        <f t="shared" ca="1" si="10"/>
        <v>0</v>
      </c>
      <c r="AK81" s="7">
        <f t="shared" ca="1" si="10"/>
        <v>0</v>
      </c>
      <c r="AL81" s="7">
        <f t="shared" ca="1" si="10"/>
        <v>0</v>
      </c>
      <c r="AM81" s="7">
        <f t="shared" ca="1" si="10"/>
        <v>0</v>
      </c>
      <c r="AN81" s="7">
        <f t="shared" ca="1" si="10"/>
        <v>0</v>
      </c>
      <c r="AO81" s="7">
        <f t="shared" ca="1" si="10"/>
        <v>0</v>
      </c>
      <c r="AP81" s="7">
        <f t="shared" ca="1" si="10"/>
        <v>0</v>
      </c>
      <c r="AQ81" s="7">
        <f t="shared" ca="1" si="10"/>
        <v>0</v>
      </c>
      <c r="AR81" s="7">
        <f t="shared" ca="1" si="10"/>
        <v>0</v>
      </c>
      <c r="AS81" s="7">
        <f t="shared" ca="1" si="10"/>
        <v>0</v>
      </c>
      <c r="AT81" s="7">
        <f t="shared" ca="1" si="10"/>
        <v>0</v>
      </c>
      <c r="AU81" s="7">
        <f t="shared" ca="1" si="10"/>
        <v>0</v>
      </c>
      <c r="AV81" s="7">
        <f t="shared" ca="1" si="10"/>
        <v>0</v>
      </c>
      <c r="AW81" s="7">
        <f t="shared" ca="1" si="10"/>
        <v>0</v>
      </c>
      <c r="AX81" s="7">
        <f t="shared" ca="1" si="10"/>
        <v>0</v>
      </c>
    </row>
    <row r="82" spans="1:50" s="13" customFormat="1" x14ac:dyDescent="0.3">
      <c r="A82" s="12">
        <f>ROW()</f>
        <v>82</v>
      </c>
      <c r="B82" s="102"/>
      <c r="C82" s="142"/>
      <c r="E82" s="92"/>
      <c r="F82" s="13" t="s">
        <v>145</v>
      </c>
      <c r="M82" s="4" t="str">
        <f>Lists!$R$8</f>
        <v>руб.</v>
      </c>
      <c r="P82" s="10"/>
      <c r="R82" s="92"/>
      <c r="S82" s="179"/>
      <c r="V82" s="80">
        <f ca="1">Repdd!V244</f>
        <v>0</v>
      </c>
      <c r="W82" s="10">
        <f ca="1">SUM(INDIRECT(ADDRESS(ROW(),SUMIFS($1:$1,$5:$5,1))):INDIRECT(ADDRESS(ROW(),SUMIFS($1:$1,$5:$5,MAX($5:$5)))))</f>
        <v>345750951.43333334</v>
      </c>
      <c r="Z82" s="10">
        <f ca="1">IF(Z$2="",0,SUMIFS(RepM!85:85,RepM!$3:$3,"&gt;="&amp;Z$3,RepM!$3:$3,"&lt;="&amp;Z$4,RepM!$5:$5,"&lt;&gt;"&amp;RepM!$W$5))</f>
        <v>192537.90833333333</v>
      </c>
      <c r="AA82" s="10">
        <f ca="1">IF(AA$2="",0,SUMIFS(RepM!85:85,RepM!$3:$3,"&gt;="&amp;AA$3,RepM!$3:$3,"&lt;="&amp;AA$4,RepM!$5:$5,"&lt;&gt;"&amp;RepM!$W$5))</f>
        <v>25742105.458333336</v>
      </c>
      <c r="AB82" s="10">
        <f ca="1">IF(AB$2="",0,SUMIFS(RepM!85:85,RepM!$3:$3,"&gt;="&amp;AB$3,RepM!$3:$3,"&lt;="&amp;AB$4,RepM!$5:$5,"&lt;&gt;"&amp;RepM!$W$5))</f>
        <v>133489715.23333333</v>
      </c>
      <c r="AC82" s="10">
        <f ca="1">IF(AC$2="",0,SUMIFS(RepM!85:85,RepM!$3:$3,"&gt;="&amp;AC$3,RepM!$3:$3,"&lt;="&amp;AC$4,RepM!$5:$5,"&lt;&gt;"&amp;RepM!$W$5))</f>
        <v>186326592.83333334</v>
      </c>
      <c r="AD82" s="10">
        <f ca="1">IF(AD$2="",0,SUMIFS(RepM!85:85,RepM!$3:$3,"&gt;="&amp;AD$3,RepM!$3:$3,"&lt;="&amp;AD$4,RepM!$5:$5,"&lt;&gt;"&amp;RepM!$W$5))</f>
        <v>0</v>
      </c>
      <c r="AE82" s="10">
        <f ca="1">IF(AE$2="",0,SUMIFS(RepM!85:85,RepM!$3:$3,"&gt;="&amp;AE$3,RepM!$3:$3,"&lt;="&amp;AE$4,RepM!$5:$5,"&lt;&gt;"&amp;RepM!$W$5))</f>
        <v>0</v>
      </c>
      <c r="AF82" s="10">
        <f ca="1">IF(AF$2="",0,SUMIFS(RepM!85:85,RepM!$3:$3,"&gt;="&amp;AF$3,RepM!$3:$3,"&lt;="&amp;AF$4,RepM!$5:$5,"&lt;&gt;"&amp;RepM!$W$5))</f>
        <v>0</v>
      </c>
      <c r="AG82" s="10">
        <f ca="1">IF(AG$2="",0,SUMIFS(RepM!85:85,RepM!$3:$3,"&gt;="&amp;AG$3,RepM!$3:$3,"&lt;="&amp;AG$4,RepM!$5:$5,"&lt;&gt;"&amp;RepM!$W$5))</f>
        <v>0</v>
      </c>
      <c r="AH82" s="10">
        <f ca="1">IF(AH$2="",0,SUMIFS(RepM!85:85,RepM!$3:$3,"&gt;="&amp;AH$3,RepM!$3:$3,"&lt;="&amp;AH$4,RepM!$5:$5,"&lt;&gt;"&amp;RepM!$W$5))</f>
        <v>0</v>
      </c>
      <c r="AI82" s="10">
        <f ca="1">IF(AI$2="",0,SUMIFS(RepM!85:85,RepM!$3:$3,"&gt;="&amp;AI$3,RepM!$3:$3,"&lt;="&amp;AI$4,RepM!$5:$5,"&lt;&gt;"&amp;RepM!$W$5))</f>
        <v>0</v>
      </c>
      <c r="AJ82" s="10">
        <f ca="1">IF(AJ$2="",0,SUMIFS(RepM!85:85,RepM!$3:$3,"&gt;="&amp;AJ$3,RepM!$3:$3,"&lt;="&amp;AJ$4,RepM!$5:$5,"&lt;&gt;"&amp;RepM!$W$5))</f>
        <v>0</v>
      </c>
      <c r="AK82" s="10">
        <f ca="1">IF(AK$2="",0,SUMIFS(RepM!85:85,RepM!$3:$3,"&gt;="&amp;AK$3,RepM!$3:$3,"&lt;="&amp;AK$4,RepM!$5:$5,"&lt;&gt;"&amp;RepM!$W$5))</f>
        <v>0</v>
      </c>
      <c r="AL82" s="10">
        <f ca="1">IF(AL$2="",0,SUMIFS(RepM!85:85,RepM!$3:$3,"&gt;="&amp;AL$3,RepM!$3:$3,"&lt;="&amp;AL$4,RepM!$5:$5,"&lt;&gt;"&amp;RepM!$W$5))</f>
        <v>0</v>
      </c>
      <c r="AM82" s="10">
        <f ca="1">IF(AM$2="",0,SUMIFS(RepM!85:85,RepM!$3:$3,"&gt;="&amp;AM$3,RepM!$3:$3,"&lt;="&amp;AM$4,RepM!$5:$5,"&lt;&gt;"&amp;RepM!$W$5))</f>
        <v>0</v>
      </c>
      <c r="AN82" s="10">
        <f ca="1">IF(AN$2="",0,SUMIFS(RepM!85:85,RepM!$3:$3,"&gt;="&amp;AN$3,RepM!$3:$3,"&lt;="&amp;AN$4,RepM!$5:$5,"&lt;&gt;"&amp;RepM!$W$5))</f>
        <v>0</v>
      </c>
      <c r="AO82" s="10">
        <f ca="1">IF(AO$2="",0,SUMIFS(RepM!85:85,RepM!$3:$3,"&gt;="&amp;AO$3,RepM!$3:$3,"&lt;="&amp;AO$4,RepM!$5:$5,"&lt;&gt;"&amp;RepM!$W$5))</f>
        <v>0</v>
      </c>
      <c r="AP82" s="10">
        <f ca="1">IF(AP$2="",0,SUMIFS(RepM!85:85,RepM!$3:$3,"&gt;="&amp;AP$3,RepM!$3:$3,"&lt;="&amp;AP$4,RepM!$5:$5,"&lt;&gt;"&amp;RepM!$W$5))</f>
        <v>0</v>
      </c>
      <c r="AQ82" s="10">
        <f ca="1">IF(AQ$2="",0,SUMIFS(RepM!85:85,RepM!$3:$3,"&gt;="&amp;AQ$3,RepM!$3:$3,"&lt;="&amp;AQ$4,RepM!$5:$5,"&lt;&gt;"&amp;RepM!$W$5))</f>
        <v>0</v>
      </c>
      <c r="AR82" s="10">
        <f ca="1">IF(AR$2="",0,SUMIFS(RepM!85:85,RepM!$3:$3,"&gt;="&amp;AR$3,RepM!$3:$3,"&lt;="&amp;AR$4,RepM!$5:$5,"&lt;&gt;"&amp;RepM!$W$5))</f>
        <v>0</v>
      </c>
      <c r="AS82" s="10">
        <f ca="1">IF(AS$2="",0,SUMIFS(RepM!85:85,RepM!$3:$3,"&gt;="&amp;AS$3,RepM!$3:$3,"&lt;="&amp;AS$4,RepM!$5:$5,"&lt;&gt;"&amp;RepM!$W$5))</f>
        <v>0</v>
      </c>
      <c r="AT82" s="10">
        <f ca="1">IF(AT$2="",0,SUMIFS(RepM!85:85,RepM!$3:$3,"&gt;="&amp;AT$3,RepM!$3:$3,"&lt;="&amp;AT$4,RepM!$5:$5,"&lt;&gt;"&amp;RepM!$W$5))</f>
        <v>0</v>
      </c>
      <c r="AU82" s="10">
        <f ca="1">IF(AU$2="",0,SUMIFS(RepM!85:85,RepM!$3:$3,"&gt;="&amp;AU$3,RepM!$3:$3,"&lt;="&amp;AU$4,RepM!$5:$5,"&lt;&gt;"&amp;RepM!$W$5))</f>
        <v>0</v>
      </c>
      <c r="AV82" s="10">
        <f ca="1">IF(AV$2="",0,SUMIFS(RepM!85:85,RepM!$3:$3,"&gt;="&amp;AV$3,RepM!$3:$3,"&lt;="&amp;AV$4,RepM!$5:$5,"&lt;&gt;"&amp;RepM!$W$5))</f>
        <v>0</v>
      </c>
      <c r="AW82" s="10">
        <f ca="1">IF(AW$2="",0,SUMIFS(RepM!85:85,RepM!$3:$3,"&gt;="&amp;AW$3,RepM!$3:$3,"&lt;="&amp;AW$4,RepM!$5:$5,"&lt;&gt;"&amp;RepM!$W$5))</f>
        <v>0</v>
      </c>
      <c r="AX82" s="10">
        <f ca="1">IF(AX$2="",0,SUMIFS(RepM!85:85,RepM!$3:$3,"&gt;="&amp;AX$3,RepM!$3:$3,"&lt;="&amp;AX$4,RepM!$5:$5,"&lt;&gt;"&amp;RepM!$W$5))</f>
        <v>0</v>
      </c>
    </row>
    <row r="83" spans="1:50" s="13" customFormat="1" x14ac:dyDescent="0.3">
      <c r="A83" s="12">
        <f>ROW()</f>
        <v>83</v>
      </c>
      <c r="B83" s="102"/>
      <c r="C83" s="142"/>
      <c r="E83" s="92"/>
      <c r="F83" s="13" t="s">
        <v>89</v>
      </c>
      <c r="M83" s="4" t="str">
        <f>Lists!$R$8</f>
        <v>руб.</v>
      </c>
      <c r="P83" s="10"/>
      <c r="R83" s="92"/>
      <c r="S83" s="179"/>
      <c r="V83" s="80">
        <f ca="1">W83-(W79-W82)</f>
        <v>0</v>
      </c>
      <c r="W83" s="10">
        <f ca="1">SUM(INDIRECT(ADDRESS(ROW(),SUMIFS($1:$1,$5:$5,1))):INDIRECT(ADDRESS(ROW(),SUMIFS($1:$1,$5:$5,MAX($5:$5)))))</f>
        <v>392836544.4607501</v>
      </c>
      <c r="Z83" s="10">
        <f ca="1">IF(Z$2="",0,SUMIFS(RepM!86:86,RepM!$3:$3,"&gt;="&amp;Z$3,RepM!$3:$3,"&lt;="&amp;Z$4,RepM!$5:$5,"&lt;&gt;"&amp;RepM!$W$5))</f>
        <v>271468.14583333349</v>
      </c>
      <c r="AA83" s="10">
        <f ca="1">IF(AA$2="",0,SUMIFS(RepM!86:86,RepM!$3:$3,"&gt;="&amp;AA$3,RepM!$3:$3,"&lt;="&amp;AA$4,RepM!$5:$5,"&lt;&gt;"&amp;RepM!$W$5))</f>
        <v>31496538.737625003</v>
      </c>
      <c r="AB83" s="10">
        <f ca="1">IF(AB$2="",0,SUMIFS(RepM!86:86,RepM!$3:$3,"&gt;="&amp;AB$3,RepM!$3:$3,"&lt;="&amp;AB$4,RepM!$5:$5,"&lt;&gt;"&amp;RepM!$W$5))</f>
        <v>153264357.06083336</v>
      </c>
      <c r="AC83" s="10">
        <f ca="1">IF(AC$2="",0,SUMIFS(RepM!86:86,RepM!$3:$3,"&gt;="&amp;AC$3,RepM!$3:$3,"&lt;="&amp;AC$4,RepM!$5:$5,"&lt;&gt;"&amp;RepM!$W$5))</f>
        <v>207804180.51645839</v>
      </c>
      <c r="AD83" s="10">
        <f ca="1">IF(AD$2="",0,SUMIFS(RepM!86:86,RepM!$3:$3,"&gt;="&amp;AD$3,RepM!$3:$3,"&lt;="&amp;AD$4,RepM!$5:$5,"&lt;&gt;"&amp;RepM!$W$5))</f>
        <v>0</v>
      </c>
      <c r="AE83" s="10">
        <f ca="1">IF(AE$2="",0,SUMIFS(RepM!86:86,RepM!$3:$3,"&gt;="&amp;AE$3,RepM!$3:$3,"&lt;="&amp;AE$4,RepM!$5:$5,"&lt;&gt;"&amp;RepM!$W$5))</f>
        <v>0</v>
      </c>
      <c r="AF83" s="10">
        <f ca="1">IF(AF$2="",0,SUMIFS(RepM!86:86,RepM!$3:$3,"&gt;="&amp;AF$3,RepM!$3:$3,"&lt;="&amp;AF$4,RepM!$5:$5,"&lt;&gt;"&amp;RepM!$W$5))</f>
        <v>0</v>
      </c>
      <c r="AG83" s="10">
        <f ca="1">IF(AG$2="",0,SUMIFS(RepM!86:86,RepM!$3:$3,"&gt;="&amp;AG$3,RepM!$3:$3,"&lt;="&amp;AG$4,RepM!$5:$5,"&lt;&gt;"&amp;RepM!$W$5))</f>
        <v>0</v>
      </c>
      <c r="AH83" s="10">
        <f ca="1">IF(AH$2="",0,SUMIFS(RepM!86:86,RepM!$3:$3,"&gt;="&amp;AH$3,RepM!$3:$3,"&lt;="&amp;AH$4,RepM!$5:$5,"&lt;&gt;"&amp;RepM!$W$5))</f>
        <v>0</v>
      </c>
      <c r="AI83" s="10">
        <f ca="1">IF(AI$2="",0,SUMIFS(RepM!86:86,RepM!$3:$3,"&gt;="&amp;AI$3,RepM!$3:$3,"&lt;="&amp;AI$4,RepM!$5:$5,"&lt;&gt;"&amp;RepM!$W$5))</f>
        <v>0</v>
      </c>
      <c r="AJ83" s="10">
        <f ca="1">IF(AJ$2="",0,SUMIFS(RepM!86:86,RepM!$3:$3,"&gt;="&amp;AJ$3,RepM!$3:$3,"&lt;="&amp;AJ$4,RepM!$5:$5,"&lt;&gt;"&amp;RepM!$W$5))</f>
        <v>0</v>
      </c>
      <c r="AK83" s="10">
        <f ca="1">IF(AK$2="",0,SUMIFS(RepM!86:86,RepM!$3:$3,"&gt;="&amp;AK$3,RepM!$3:$3,"&lt;="&amp;AK$4,RepM!$5:$5,"&lt;&gt;"&amp;RepM!$W$5))</f>
        <v>0</v>
      </c>
      <c r="AL83" s="10">
        <f ca="1">IF(AL$2="",0,SUMIFS(RepM!86:86,RepM!$3:$3,"&gt;="&amp;AL$3,RepM!$3:$3,"&lt;="&amp;AL$4,RepM!$5:$5,"&lt;&gt;"&amp;RepM!$W$5))</f>
        <v>0</v>
      </c>
      <c r="AM83" s="10">
        <f ca="1">IF(AM$2="",0,SUMIFS(RepM!86:86,RepM!$3:$3,"&gt;="&amp;AM$3,RepM!$3:$3,"&lt;="&amp;AM$4,RepM!$5:$5,"&lt;&gt;"&amp;RepM!$W$5))</f>
        <v>0</v>
      </c>
      <c r="AN83" s="10">
        <f ca="1">IF(AN$2="",0,SUMIFS(RepM!86:86,RepM!$3:$3,"&gt;="&amp;AN$3,RepM!$3:$3,"&lt;="&amp;AN$4,RepM!$5:$5,"&lt;&gt;"&amp;RepM!$W$5))</f>
        <v>0</v>
      </c>
      <c r="AO83" s="10">
        <f ca="1">IF(AO$2="",0,SUMIFS(RepM!86:86,RepM!$3:$3,"&gt;="&amp;AO$3,RepM!$3:$3,"&lt;="&amp;AO$4,RepM!$5:$5,"&lt;&gt;"&amp;RepM!$W$5))</f>
        <v>0</v>
      </c>
      <c r="AP83" s="10">
        <f ca="1">IF(AP$2="",0,SUMIFS(RepM!86:86,RepM!$3:$3,"&gt;="&amp;AP$3,RepM!$3:$3,"&lt;="&amp;AP$4,RepM!$5:$5,"&lt;&gt;"&amp;RepM!$W$5))</f>
        <v>0</v>
      </c>
      <c r="AQ83" s="10">
        <f ca="1">IF(AQ$2="",0,SUMIFS(RepM!86:86,RepM!$3:$3,"&gt;="&amp;AQ$3,RepM!$3:$3,"&lt;="&amp;AQ$4,RepM!$5:$5,"&lt;&gt;"&amp;RepM!$W$5))</f>
        <v>0</v>
      </c>
      <c r="AR83" s="10">
        <f ca="1">IF(AR$2="",0,SUMIFS(RepM!86:86,RepM!$3:$3,"&gt;="&amp;AR$3,RepM!$3:$3,"&lt;="&amp;AR$4,RepM!$5:$5,"&lt;&gt;"&amp;RepM!$W$5))</f>
        <v>0</v>
      </c>
      <c r="AS83" s="10">
        <f ca="1">IF(AS$2="",0,SUMIFS(RepM!86:86,RepM!$3:$3,"&gt;="&amp;AS$3,RepM!$3:$3,"&lt;="&amp;AS$4,RepM!$5:$5,"&lt;&gt;"&amp;RepM!$W$5))</f>
        <v>0</v>
      </c>
      <c r="AT83" s="10">
        <f ca="1">IF(AT$2="",0,SUMIFS(RepM!86:86,RepM!$3:$3,"&gt;="&amp;AT$3,RepM!$3:$3,"&lt;="&amp;AT$4,RepM!$5:$5,"&lt;&gt;"&amp;RepM!$W$5))</f>
        <v>0</v>
      </c>
      <c r="AU83" s="10">
        <f ca="1">IF(AU$2="",0,SUMIFS(RepM!86:86,RepM!$3:$3,"&gt;="&amp;AU$3,RepM!$3:$3,"&lt;="&amp;AU$4,RepM!$5:$5,"&lt;&gt;"&amp;RepM!$W$5))</f>
        <v>0</v>
      </c>
      <c r="AV83" s="10">
        <f ca="1">IF(AV$2="",0,SUMIFS(RepM!86:86,RepM!$3:$3,"&gt;="&amp;AV$3,RepM!$3:$3,"&lt;="&amp;AV$4,RepM!$5:$5,"&lt;&gt;"&amp;RepM!$W$5))</f>
        <v>0</v>
      </c>
      <c r="AW83" s="10">
        <f ca="1">IF(AW$2="",0,SUMIFS(RepM!86:86,RepM!$3:$3,"&gt;="&amp;AW$3,RepM!$3:$3,"&lt;="&amp;AW$4,RepM!$5:$5,"&lt;&gt;"&amp;RepM!$W$5))</f>
        <v>0</v>
      </c>
      <c r="AX83" s="10">
        <f ca="1">IF(AX$2="",0,SUMIFS(RepM!86:86,RepM!$3:$3,"&gt;="&amp;AX$3,RepM!$3:$3,"&lt;="&amp;AX$4,RepM!$5:$5,"&lt;&gt;"&amp;RepM!$W$5))</f>
        <v>0</v>
      </c>
    </row>
    <row r="84" spans="1:50" s="107" customFormat="1" ht="12" x14ac:dyDescent="0.25">
      <c r="A84" s="105">
        <f>ROW()</f>
        <v>84</v>
      </c>
      <c r="B84" s="106"/>
      <c r="C84" s="143"/>
      <c r="E84" s="108"/>
      <c r="F84" s="107" t="s">
        <v>90</v>
      </c>
      <c r="M84" s="184" t="s">
        <v>74</v>
      </c>
      <c r="P84" s="109"/>
      <c r="R84" s="108"/>
      <c r="S84" s="180"/>
      <c r="V84" s="110"/>
      <c r="W84" s="111">
        <f ca="1">IF(W$79=0,0,W83/W$79)</f>
        <v>0.53187543337057064</v>
      </c>
      <c r="X84" s="112"/>
      <c r="Y84" s="112"/>
      <c r="Z84" s="111">
        <f ca="1">IF(Z$79=0,0,Z83/Z$79)</f>
        <v>0.58505302548450056</v>
      </c>
      <c r="AA84" s="111">
        <f ca="1">IF(AA$79=0,0,AA83/AA$79)</f>
        <v>0.55026702990720022</v>
      </c>
      <c r="AB84" s="111">
        <f ca="1">IF(AB$79=0,0,AB83/AB$79)</f>
        <v>0.53448014123965826</v>
      </c>
      <c r="AC84" s="111">
        <f ca="1">IF(AC$79=0,0,AC83/AC$79)</f>
        <v>0.52724677839868095</v>
      </c>
      <c r="AD84" s="111">
        <f ca="1">IF(AD$79=0,0,AD83/AD$79)</f>
        <v>0</v>
      </c>
      <c r="AE84" s="111">
        <f ca="1">IF(AE$79=0,0,AE83/AE$79)</f>
        <v>0</v>
      </c>
      <c r="AF84" s="111">
        <f ca="1">IF(AF$79=0,0,AF83/AF$79)</f>
        <v>0</v>
      </c>
      <c r="AG84" s="111">
        <f ca="1">IF(AG$79=0,0,AG83/AG$79)</f>
        <v>0</v>
      </c>
      <c r="AH84" s="111">
        <f ca="1">IF(AH$79=0,0,AH83/AH$79)</f>
        <v>0</v>
      </c>
      <c r="AI84" s="111">
        <f ca="1">IF(AI$79=0,0,AI83/AI$79)</f>
        <v>0</v>
      </c>
      <c r="AJ84" s="111">
        <f ca="1">IF(AJ$79=0,0,AJ83/AJ$79)</f>
        <v>0</v>
      </c>
      <c r="AK84" s="111">
        <f ca="1">IF(AK$79=0,0,AK83/AK$79)</f>
        <v>0</v>
      </c>
      <c r="AL84" s="111">
        <f ca="1">IF(AL$79=0,0,AL83/AL$79)</f>
        <v>0</v>
      </c>
      <c r="AM84" s="111">
        <f ca="1">IF(AM$79=0,0,AM83/AM$79)</f>
        <v>0</v>
      </c>
      <c r="AN84" s="111">
        <f ca="1">IF(AN$79=0,0,AN83/AN$79)</f>
        <v>0</v>
      </c>
      <c r="AO84" s="111">
        <f ca="1">IF(AO$79=0,0,AO83/AO$79)</f>
        <v>0</v>
      </c>
      <c r="AP84" s="111">
        <f ca="1">IF(AP$79=0,0,AP83/AP$79)</f>
        <v>0</v>
      </c>
      <c r="AQ84" s="111">
        <f ca="1">IF(AQ$79=0,0,AQ83/AQ$79)</f>
        <v>0</v>
      </c>
      <c r="AR84" s="111">
        <f ca="1">IF(AR$79=0,0,AR83/AR$79)</f>
        <v>0</v>
      </c>
      <c r="AS84" s="111">
        <f ca="1">IF(AS$79=0,0,AS83/AS$79)</f>
        <v>0</v>
      </c>
      <c r="AT84" s="111">
        <f ca="1">IF(AT$79=0,0,AT83/AT$79)</f>
        <v>0</v>
      </c>
      <c r="AU84" s="111">
        <f ca="1">IF(AU$79=0,0,AU83/AU$79)</f>
        <v>0</v>
      </c>
      <c r="AV84" s="111">
        <f ca="1">IF(AV$79=0,0,AV83/AV$79)</f>
        <v>0</v>
      </c>
      <c r="AW84" s="111">
        <f ca="1">IF(AW$79=0,0,AW83/AW$79)</f>
        <v>0</v>
      </c>
      <c r="AX84" s="111">
        <f ca="1">IF(AX$79=0,0,AX83/AX$79)</f>
        <v>0</v>
      </c>
    </row>
    <row r="85" spans="1:50" s="13" customFormat="1" x14ac:dyDescent="0.3">
      <c r="A85" s="12">
        <f>ROW()</f>
        <v>85</v>
      </c>
      <c r="B85" s="102"/>
      <c r="C85" s="142"/>
      <c r="E85" s="92"/>
      <c r="F85" s="13" t="s">
        <v>122</v>
      </c>
      <c r="M85" s="4" t="str">
        <f>Lists!$R$8</f>
        <v>руб.</v>
      </c>
      <c r="P85" s="10"/>
      <c r="R85" s="92"/>
      <c r="S85" s="179"/>
      <c r="V85" s="80">
        <f ca="1">Repdd!V257</f>
        <v>0</v>
      </c>
      <c r="W85" s="10">
        <f ca="1">SUM(INDIRECT(ADDRESS(ROW(),SUMIFS($1:$1,$5:$5,1))):INDIRECT(ADDRESS(ROW(),SUMIFS($1:$1,$5:$5,MAX($5:$5)))))</f>
        <v>75145026.265063867</v>
      </c>
      <c r="Z85" s="10">
        <f ca="1">IF(Z$2="",0,SUMIFS(RepM!88:88,RepM!$3:$3,"&gt;="&amp;Z$3,RepM!$3:$3,"&lt;="&amp;Z$4,RepM!$5:$5,"&lt;&gt;"&amp;RepM!$W$5))</f>
        <v>6186595.5202689404</v>
      </c>
      <c r="AA85" s="10">
        <f ca="1">IF(AA$2="",0,SUMIFS(RepM!88:88,RepM!$3:$3,"&gt;="&amp;AA$3,RepM!$3:$3,"&lt;="&amp;AA$4,RepM!$5:$5,"&lt;&gt;"&amp;RepM!$W$5))</f>
        <v>11486353.782844737</v>
      </c>
      <c r="AB85" s="10">
        <f ca="1">IF(AB$2="",0,SUMIFS(RepM!88:88,RepM!$3:$3,"&gt;="&amp;AB$3,RepM!$3:$3,"&lt;="&amp;AB$4,RepM!$5:$5,"&lt;&gt;"&amp;RepM!$W$5))</f>
        <v>25465929.857917428</v>
      </c>
      <c r="AC85" s="10">
        <f ca="1">IF(AC$2="",0,SUMIFS(RepM!88:88,RepM!$3:$3,"&gt;="&amp;AC$3,RepM!$3:$3,"&lt;="&amp;AC$4,RepM!$5:$5,"&lt;&gt;"&amp;RepM!$W$5))</f>
        <v>32006147.104032766</v>
      </c>
      <c r="AD85" s="10">
        <f ca="1">IF(AD$2="",0,SUMIFS(RepM!88:88,RepM!$3:$3,"&gt;="&amp;AD$3,RepM!$3:$3,"&lt;="&amp;AD$4,RepM!$5:$5,"&lt;&gt;"&amp;RepM!$W$5))</f>
        <v>0</v>
      </c>
      <c r="AE85" s="10">
        <f ca="1">IF(AE$2="",0,SUMIFS(RepM!88:88,RepM!$3:$3,"&gt;="&amp;AE$3,RepM!$3:$3,"&lt;="&amp;AE$4,RepM!$5:$5,"&lt;&gt;"&amp;RepM!$W$5))</f>
        <v>0</v>
      </c>
      <c r="AF85" s="10">
        <f ca="1">IF(AF$2="",0,SUMIFS(RepM!88:88,RepM!$3:$3,"&gt;="&amp;AF$3,RepM!$3:$3,"&lt;="&amp;AF$4,RepM!$5:$5,"&lt;&gt;"&amp;RepM!$W$5))</f>
        <v>0</v>
      </c>
      <c r="AG85" s="10">
        <f ca="1">IF(AG$2="",0,SUMIFS(RepM!88:88,RepM!$3:$3,"&gt;="&amp;AG$3,RepM!$3:$3,"&lt;="&amp;AG$4,RepM!$5:$5,"&lt;&gt;"&amp;RepM!$W$5))</f>
        <v>0</v>
      </c>
      <c r="AH85" s="10">
        <f ca="1">IF(AH$2="",0,SUMIFS(RepM!88:88,RepM!$3:$3,"&gt;="&amp;AH$3,RepM!$3:$3,"&lt;="&amp;AH$4,RepM!$5:$5,"&lt;&gt;"&amp;RepM!$W$5))</f>
        <v>0</v>
      </c>
      <c r="AI85" s="10">
        <f ca="1">IF(AI$2="",0,SUMIFS(RepM!88:88,RepM!$3:$3,"&gt;="&amp;AI$3,RepM!$3:$3,"&lt;="&amp;AI$4,RepM!$5:$5,"&lt;&gt;"&amp;RepM!$W$5))</f>
        <v>0</v>
      </c>
      <c r="AJ85" s="10">
        <f ca="1">IF(AJ$2="",0,SUMIFS(RepM!88:88,RepM!$3:$3,"&gt;="&amp;AJ$3,RepM!$3:$3,"&lt;="&amp;AJ$4,RepM!$5:$5,"&lt;&gt;"&amp;RepM!$W$5))</f>
        <v>0</v>
      </c>
      <c r="AK85" s="10">
        <f ca="1">IF(AK$2="",0,SUMIFS(RepM!88:88,RepM!$3:$3,"&gt;="&amp;AK$3,RepM!$3:$3,"&lt;="&amp;AK$4,RepM!$5:$5,"&lt;&gt;"&amp;RepM!$W$5))</f>
        <v>0</v>
      </c>
      <c r="AL85" s="10">
        <f ca="1">IF(AL$2="",0,SUMIFS(RepM!88:88,RepM!$3:$3,"&gt;="&amp;AL$3,RepM!$3:$3,"&lt;="&amp;AL$4,RepM!$5:$5,"&lt;&gt;"&amp;RepM!$W$5))</f>
        <v>0</v>
      </c>
      <c r="AM85" s="10">
        <f ca="1">IF(AM$2="",0,SUMIFS(RepM!88:88,RepM!$3:$3,"&gt;="&amp;AM$3,RepM!$3:$3,"&lt;="&amp;AM$4,RepM!$5:$5,"&lt;&gt;"&amp;RepM!$W$5))</f>
        <v>0</v>
      </c>
      <c r="AN85" s="10">
        <f ca="1">IF(AN$2="",0,SUMIFS(RepM!88:88,RepM!$3:$3,"&gt;="&amp;AN$3,RepM!$3:$3,"&lt;="&amp;AN$4,RepM!$5:$5,"&lt;&gt;"&amp;RepM!$W$5))</f>
        <v>0</v>
      </c>
      <c r="AO85" s="10">
        <f ca="1">IF(AO$2="",0,SUMIFS(RepM!88:88,RepM!$3:$3,"&gt;="&amp;AO$3,RepM!$3:$3,"&lt;="&amp;AO$4,RepM!$5:$5,"&lt;&gt;"&amp;RepM!$W$5))</f>
        <v>0</v>
      </c>
      <c r="AP85" s="10">
        <f ca="1">IF(AP$2="",0,SUMIFS(RepM!88:88,RepM!$3:$3,"&gt;="&amp;AP$3,RepM!$3:$3,"&lt;="&amp;AP$4,RepM!$5:$5,"&lt;&gt;"&amp;RepM!$W$5))</f>
        <v>0</v>
      </c>
      <c r="AQ85" s="10">
        <f ca="1">IF(AQ$2="",0,SUMIFS(RepM!88:88,RepM!$3:$3,"&gt;="&amp;AQ$3,RepM!$3:$3,"&lt;="&amp;AQ$4,RepM!$5:$5,"&lt;&gt;"&amp;RepM!$W$5))</f>
        <v>0</v>
      </c>
      <c r="AR85" s="10">
        <f ca="1">IF(AR$2="",0,SUMIFS(RepM!88:88,RepM!$3:$3,"&gt;="&amp;AR$3,RepM!$3:$3,"&lt;="&amp;AR$4,RepM!$5:$5,"&lt;&gt;"&amp;RepM!$W$5))</f>
        <v>0</v>
      </c>
      <c r="AS85" s="10">
        <f ca="1">IF(AS$2="",0,SUMIFS(RepM!88:88,RepM!$3:$3,"&gt;="&amp;AS$3,RepM!$3:$3,"&lt;="&amp;AS$4,RepM!$5:$5,"&lt;&gt;"&amp;RepM!$W$5))</f>
        <v>0</v>
      </c>
      <c r="AT85" s="10">
        <f ca="1">IF(AT$2="",0,SUMIFS(RepM!88:88,RepM!$3:$3,"&gt;="&amp;AT$3,RepM!$3:$3,"&lt;="&amp;AT$4,RepM!$5:$5,"&lt;&gt;"&amp;RepM!$W$5))</f>
        <v>0</v>
      </c>
      <c r="AU85" s="10">
        <f ca="1">IF(AU$2="",0,SUMIFS(RepM!88:88,RepM!$3:$3,"&gt;="&amp;AU$3,RepM!$3:$3,"&lt;="&amp;AU$4,RepM!$5:$5,"&lt;&gt;"&amp;RepM!$W$5))</f>
        <v>0</v>
      </c>
      <c r="AV85" s="10">
        <f ca="1">IF(AV$2="",0,SUMIFS(RepM!88:88,RepM!$3:$3,"&gt;="&amp;AV$3,RepM!$3:$3,"&lt;="&amp;AV$4,RepM!$5:$5,"&lt;&gt;"&amp;RepM!$W$5))</f>
        <v>0</v>
      </c>
      <c r="AW85" s="10">
        <f ca="1">IF(AW$2="",0,SUMIFS(RepM!88:88,RepM!$3:$3,"&gt;="&amp;AW$3,RepM!$3:$3,"&lt;="&amp;AW$4,RepM!$5:$5,"&lt;&gt;"&amp;RepM!$W$5))</f>
        <v>0</v>
      </c>
      <c r="AX85" s="10">
        <f ca="1">IF(AX$2="",0,SUMIFS(RepM!88:88,RepM!$3:$3,"&gt;="&amp;AX$3,RepM!$3:$3,"&lt;="&amp;AX$4,RepM!$5:$5,"&lt;&gt;"&amp;RepM!$W$5))</f>
        <v>0</v>
      </c>
    </row>
    <row r="86" spans="1:50" s="13" customFormat="1" x14ac:dyDescent="0.3">
      <c r="A86" s="12">
        <f>ROW()</f>
        <v>86</v>
      </c>
      <c r="B86" s="102"/>
      <c r="C86" s="142"/>
      <c r="E86" s="92"/>
      <c r="F86" s="13" t="s">
        <v>125</v>
      </c>
      <c r="M86" s="4" t="str">
        <f>Lists!$R$8</f>
        <v>руб.</v>
      </c>
      <c r="P86" s="10"/>
      <c r="R86" s="92"/>
      <c r="S86" s="179"/>
      <c r="V86" s="80">
        <f ca="1">IF(ABS(W86-(W83-W85))&lt;0.001,0,W86-(W83-W85))</f>
        <v>0</v>
      </c>
      <c r="W86" s="10">
        <f ca="1">SUM(INDIRECT(ADDRESS(ROW(),SUMIFS($1:$1,$5:$5,1))):INDIRECT(ADDRESS(ROW(),SUMIFS($1:$1,$5:$5,MAX($5:$5)))))</f>
        <v>317691518.19568622</v>
      </c>
      <c r="Z86" s="10">
        <f ca="1">IF(Z$2="",0,SUMIFS(RepM!89:89,RepM!$3:$3,"&gt;="&amp;Z$3,RepM!$3:$3,"&lt;="&amp;Z$4,RepM!$5:$5,"&lt;&gt;"&amp;RepM!$W$5))</f>
        <v>-5915127.3744356064</v>
      </c>
      <c r="AA86" s="10">
        <f ca="1">IF(AA$2="",0,SUMIFS(RepM!89:89,RepM!$3:$3,"&gt;="&amp;AA$3,RepM!$3:$3,"&lt;="&amp;AA$4,RepM!$5:$5,"&lt;&gt;"&amp;RepM!$W$5))</f>
        <v>20010184.954780269</v>
      </c>
      <c r="AB86" s="10">
        <f ca="1">IF(AB$2="",0,SUMIFS(RepM!89:89,RepM!$3:$3,"&gt;="&amp;AB$3,RepM!$3:$3,"&lt;="&amp;AB$4,RepM!$5:$5,"&lt;&gt;"&amp;RepM!$W$5))</f>
        <v>127798427.20291594</v>
      </c>
      <c r="AC86" s="10">
        <f ca="1">IF(AC$2="",0,SUMIFS(RepM!89:89,RepM!$3:$3,"&gt;="&amp;AC$3,RepM!$3:$3,"&lt;="&amp;AC$4,RepM!$5:$5,"&lt;&gt;"&amp;RepM!$W$5))</f>
        <v>175798033.41242561</v>
      </c>
      <c r="AD86" s="10">
        <f ca="1">IF(AD$2="",0,SUMIFS(RepM!89:89,RepM!$3:$3,"&gt;="&amp;AD$3,RepM!$3:$3,"&lt;="&amp;AD$4,RepM!$5:$5,"&lt;&gt;"&amp;RepM!$W$5))</f>
        <v>0</v>
      </c>
      <c r="AE86" s="10">
        <f ca="1">IF(AE$2="",0,SUMIFS(RepM!89:89,RepM!$3:$3,"&gt;="&amp;AE$3,RepM!$3:$3,"&lt;="&amp;AE$4,RepM!$5:$5,"&lt;&gt;"&amp;RepM!$W$5))</f>
        <v>0</v>
      </c>
      <c r="AF86" s="10">
        <f ca="1">IF(AF$2="",0,SUMIFS(RepM!89:89,RepM!$3:$3,"&gt;="&amp;AF$3,RepM!$3:$3,"&lt;="&amp;AF$4,RepM!$5:$5,"&lt;&gt;"&amp;RepM!$W$5))</f>
        <v>0</v>
      </c>
      <c r="AG86" s="10">
        <f ca="1">IF(AG$2="",0,SUMIFS(RepM!89:89,RepM!$3:$3,"&gt;="&amp;AG$3,RepM!$3:$3,"&lt;="&amp;AG$4,RepM!$5:$5,"&lt;&gt;"&amp;RepM!$W$5))</f>
        <v>0</v>
      </c>
      <c r="AH86" s="10">
        <f ca="1">IF(AH$2="",0,SUMIFS(RepM!89:89,RepM!$3:$3,"&gt;="&amp;AH$3,RepM!$3:$3,"&lt;="&amp;AH$4,RepM!$5:$5,"&lt;&gt;"&amp;RepM!$W$5))</f>
        <v>0</v>
      </c>
      <c r="AI86" s="10">
        <f ca="1">IF(AI$2="",0,SUMIFS(RepM!89:89,RepM!$3:$3,"&gt;="&amp;AI$3,RepM!$3:$3,"&lt;="&amp;AI$4,RepM!$5:$5,"&lt;&gt;"&amp;RepM!$W$5))</f>
        <v>0</v>
      </c>
      <c r="AJ86" s="10">
        <f ca="1">IF(AJ$2="",0,SUMIFS(RepM!89:89,RepM!$3:$3,"&gt;="&amp;AJ$3,RepM!$3:$3,"&lt;="&amp;AJ$4,RepM!$5:$5,"&lt;&gt;"&amp;RepM!$W$5))</f>
        <v>0</v>
      </c>
      <c r="AK86" s="10">
        <f ca="1">IF(AK$2="",0,SUMIFS(RepM!89:89,RepM!$3:$3,"&gt;="&amp;AK$3,RepM!$3:$3,"&lt;="&amp;AK$4,RepM!$5:$5,"&lt;&gt;"&amp;RepM!$W$5))</f>
        <v>0</v>
      </c>
      <c r="AL86" s="10">
        <f ca="1">IF(AL$2="",0,SUMIFS(RepM!89:89,RepM!$3:$3,"&gt;="&amp;AL$3,RepM!$3:$3,"&lt;="&amp;AL$4,RepM!$5:$5,"&lt;&gt;"&amp;RepM!$W$5))</f>
        <v>0</v>
      </c>
      <c r="AM86" s="10">
        <f ca="1">IF(AM$2="",0,SUMIFS(RepM!89:89,RepM!$3:$3,"&gt;="&amp;AM$3,RepM!$3:$3,"&lt;="&amp;AM$4,RepM!$5:$5,"&lt;&gt;"&amp;RepM!$W$5))</f>
        <v>0</v>
      </c>
      <c r="AN86" s="10">
        <f ca="1">IF(AN$2="",0,SUMIFS(RepM!89:89,RepM!$3:$3,"&gt;="&amp;AN$3,RepM!$3:$3,"&lt;="&amp;AN$4,RepM!$5:$5,"&lt;&gt;"&amp;RepM!$W$5))</f>
        <v>0</v>
      </c>
      <c r="AO86" s="10">
        <f ca="1">IF(AO$2="",0,SUMIFS(RepM!89:89,RepM!$3:$3,"&gt;="&amp;AO$3,RepM!$3:$3,"&lt;="&amp;AO$4,RepM!$5:$5,"&lt;&gt;"&amp;RepM!$W$5))</f>
        <v>0</v>
      </c>
      <c r="AP86" s="10">
        <f ca="1">IF(AP$2="",0,SUMIFS(RepM!89:89,RepM!$3:$3,"&gt;="&amp;AP$3,RepM!$3:$3,"&lt;="&amp;AP$4,RepM!$5:$5,"&lt;&gt;"&amp;RepM!$W$5))</f>
        <v>0</v>
      </c>
      <c r="AQ86" s="10">
        <f ca="1">IF(AQ$2="",0,SUMIFS(RepM!89:89,RepM!$3:$3,"&gt;="&amp;AQ$3,RepM!$3:$3,"&lt;="&amp;AQ$4,RepM!$5:$5,"&lt;&gt;"&amp;RepM!$W$5))</f>
        <v>0</v>
      </c>
      <c r="AR86" s="10">
        <f ca="1">IF(AR$2="",0,SUMIFS(RepM!89:89,RepM!$3:$3,"&gt;="&amp;AR$3,RepM!$3:$3,"&lt;="&amp;AR$4,RepM!$5:$5,"&lt;&gt;"&amp;RepM!$W$5))</f>
        <v>0</v>
      </c>
      <c r="AS86" s="10">
        <f ca="1">IF(AS$2="",0,SUMIFS(RepM!89:89,RepM!$3:$3,"&gt;="&amp;AS$3,RepM!$3:$3,"&lt;="&amp;AS$4,RepM!$5:$5,"&lt;&gt;"&amp;RepM!$W$5))</f>
        <v>0</v>
      </c>
      <c r="AT86" s="10">
        <f ca="1">IF(AT$2="",0,SUMIFS(RepM!89:89,RepM!$3:$3,"&gt;="&amp;AT$3,RepM!$3:$3,"&lt;="&amp;AT$4,RepM!$5:$5,"&lt;&gt;"&amp;RepM!$W$5))</f>
        <v>0</v>
      </c>
      <c r="AU86" s="10">
        <f ca="1">IF(AU$2="",0,SUMIFS(RepM!89:89,RepM!$3:$3,"&gt;="&amp;AU$3,RepM!$3:$3,"&lt;="&amp;AU$4,RepM!$5:$5,"&lt;&gt;"&amp;RepM!$W$5))</f>
        <v>0</v>
      </c>
      <c r="AV86" s="10">
        <f ca="1">IF(AV$2="",0,SUMIFS(RepM!89:89,RepM!$3:$3,"&gt;="&amp;AV$3,RepM!$3:$3,"&lt;="&amp;AV$4,RepM!$5:$5,"&lt;&gt;"&amp;RepM!$W$5))</f>
        <v>0</v>
      </c>
      <c r="AW86" s="10">
        <f ca="1">IF(AW$2="",0,SUMIFS(RepM!89:89,RepM!$3:$3,"&gt;="&amp;AW$3,RepM!$3:$3,"&lt;="&amp;AW$4,RepM!$5:$5,"&lt;&gt;"&amp;RepM!$W$5))</f>
        <v>0</v>
      </c>
      <c r="AX86" s="10">
        <f ca="1">IF(AX$2="",0,SUMIFS(RepM!89:89,RepM!$3:$3,"&gt;="&amp;AX$3,RepM!$3:$3,"&lt;="&amp;AX$4,RepM!$5:$5,"&lt;&gt;"&amp;RepM!$W$5))</f>
        <v>0</v>
      </c>
    </row>
    <row r="87" spans="1:50" s="107" customFormat="1" ht="12" x14ac:dyDescent="0.25">
      <c r="A87" s="105">
        <f>ROW()</f>
        <v>87</v>
      </c>
      <c r="B87" s="106"/>
      <c r="C87" s="143"/>
      <c r="E87" s="108"/>
      <c r="F87" s="107" t="s">
        <v>126</v>
      </c>
      <c r="M87" s="184" t="s">
        <v>74</v>
      </c>
      <c r="P87" s="109"/>
      <c r="R87" s="108"/>
      <c r="S87" s="180"/>
      <c r="V87" s="110"/>
      <c r="W87" s="111">
        <f ca="1">IF(W$79=0,0,W86/W$79)</f>
        <v>0.43013389742147029</v>
      </c>
      <c r="X87" s="112"/>
      <c r="Y87" s="112"/>
      <c r="Z87" s="111">
        <f ca="1">IF(Z$79=0,0,Z86/Z$79)</f>
        <v>-12.747953009059113</v>
      </c>
      <c r="AA87" s="111">
        <f ca="1">IF(AA$79=0,0,AA86/AA$79)</f>
        <v>0.34959222455155919</v>
      </c>
      <c r="AB87" s="111">
        <f ca="1">IF(AB$79=0,0,AB86/AB$79)</f>
        <v>0.44567257992351694</v>
      </c>
      <c r="AC87" s="111">
        <f ca="1">IF(AC$79=0,0,AC86/AC$79)</f>
        <v>0.4460398560566205</v>
      </c>
      <c r="AD87" s="111">
        <f ca="1">IF(AD$79=0,0,AD86/AD$79)</f>
        <v>0</v>
      </c>
      <c r="AE87" s="111">
        <f ca="1">IF(AE$79=0,0,AE86/AE$79)</f>
        <v>0</v>
      </c>
      <c r="AF87" s="111">
        <f ca="1">IF(AF$79=0,0,AF86/AF$79)</f>
        <v>0</v>
      </c>
      <c r="AG87" s="111">
        <f ca="1">IF(AG$79=0,0,AG86/AG$79)</f>
        <v>0</v>
      </c>
      <c r="AH87" s="111">
        <f ca="1">IF(AH$79=0,0,AH86/AH$79)</f>
        <v>0</v>
      </c>
      <c r="AI87" s="111">
        <f ca="1">IF(AI$79=0,0,AI86/AI$79)</f>
        <v>0</v>
      </c>
      <c r="AJ87" s="111">
        <f ca="1">IF(AJ$79=0,0,AJ86/AJ$79)</f>
        <v>0</v>
      </c>
      <c r="AK87" s="111">
        <f ca="1">IF(AK$79=0,0,AK86/AK$79)</f>
        <v>0</v>
      </c>
      <c r="AL87" s="111">
        <f ca="1">IF(AL$79=0,0,AL86/AL$79)</f>
        <v>0</v>
      </c>
      <c r="AM87" s="111">
        <f ca="1">IF(AM$79=0,0,AM86/AM$79)</f>
        <v>0</v>
      </c>
      <c r="AN87" s="111">
        <f ca="1">IF(AN$79=0,0,AN86/AN$79)</f>
        <v>0</v>
      </c>
      <c r="AO87" s="111">
        <f ca="1">IF(AO$79=0,0,AO86/AO$79)</f>
        <v>0</v>
      </c>
      <c r="AP87" s="111">
        <f ca="1">IF(AP$79=0,0,AP86/AP$79)</f>
        <v>0</v>
      </c>
      <c r="AQ87" s="111">
        <f ca="1">IF(AQ$79=0,0,AQ86/AQ$79)</f>
        <v>0</v>
      </c>
      <c r="AR87" s="111">
        <f ca="1">IF(AR$79=0,0,AR86/AR$79)</f>
        <v>0</v>
      </c>
      <c r="AS87" s="111">
        <f ca="1">IF(AS$79=0,0,AS86/AS$79)</f>
        <v>0</v>
      </c>
      <c r="AT87" s="111">
        <f ca="1">IF(AT$79=0,0,AT86/AT$79)</f>
        <v>0</v>
      </c>
      <c r="AU87" s="111">
        <f ca="1">IF(AU$79=0,0,AU86/AU$79)</f>
        <v>0</v>
      </c>
      <c r="AV87" s="111">
        <f ca="1">IF(AV$79=0,0,AV86/AV$79)</f>
        <v>0</v>
      </c>
      <c r="AW87" s="111">
        <f ca="1">IF(AW$79=0,0,AW86/AW$79)</f>
        <v>0</v>
      </c>
      <c r="AX87" s="111">
        <f ca="1">IF(AX$79=0,0,AX86/AX$79)</f>
        <v>0</v>
      </c>
    </row>
    <row r="88" spans="1:50" s="13" customFormat="1" x14ac:dyDescent="0.3">
      <c r="A88" s="12">
        <f>ROW()</f>
        <v>88</v>
      </c>
      <c r="B88" s="102"/>
      <c r="C88" s="142"/>
      <c r="E88" s="92"/>
      <c r="F88" s="13" t="s">
        <v>127</v>
      </c>
      <c r="M88" s="4" t="str">
        <f>Lists!$R$8</f>
        <v>руб.</v>
      </c>
      <c r="P88" s="10"/>
      <c r="R88" s="92"/>
      <c r="S88" s="179"/>
      <c r="V88" s="80">
        <f ca="1">Repdd!V264</f>
        <v>0</v>
      </c>
      <c r="W88" s="10">
        <f ca="1">SUM(INDIRECT(ADDRESS(ROW(),SUMIFS($1:$1,$5:$5,1))):INDIRECT(ADDRESS(ROW(),SUMIFS($1:$1,$5:$5,MAX($5:$5)))))</f>
        <v>81381818.181818187</v>
      </c>
      <c r="Z88" s="10">
        <f ca="1">IF(Z$2="",0,SUMIFS(RepM!91:91,RepM!$3:$3,"&gt;="&amp;Z$3,RepM!$3:$3,"&lt;="&amp;Z$4,RepM!$5:$5,"&lt;&gt;"&amp;RepM!$W$5))</f>
        <v>20345454.545454547</v>
      </c>
      <c r="AA88" s="10">
        <f ca="1">IF(AA$2="",0,SUMIFS(RepM!91:91,RepM!$3:$3,"&gt;="&amp;AA$3,RepM!$3:$3,"&lt;="&amp;AA$4,RepM!$5:$5,"&lt;&gt;"&amp;RepM!$W$5))</f>
        <v>20345454.545454547</v>
      </c>
      <c r="AB88" s="10">
        <f ca="1">IF(AB$2="",0,SUMIFS(RepM!91:91,RepM!$3:$3,"&gt;="&amp;AB$3,RepM!$3:$3,"&lt;="&amp;AB$4,RepM!$5:$5,"&lt;&gt;"&amp;RepM!$W$5))</f>
        <v>20345454.545454547</v>
      </c>
      <c r="AC88" s="10">
        <f ca="1">IF(AC$2="",0,SUMIFS(RepM!91:91,RepM!$3:$3,"&gt;="&amp;AC$3,RepM!$3:$3,"&lt;="&amp;AC$4,RepM!$5:$5,"&lt;&gt;"&amp;RepM!$W$5))</f>
        <v>20345454.545454547</v>
      </c>
      <c r="AD88" s="10">
        <f ca="1">IF(AD$2="",0,SUMIFS(RepM!91:91,RepM!$3:$3,"&gt;="&amp;AD$3,RepM!$3:$3,"&lt;="&amp;AD$4,RepM!$5:$5,"&lt;&gt;"&amp;RepM!$W$5))</f>
        <v>0</v>
      </c>
      <c r="AE88" s="10">
        <f ca="1">IF(AE$2="",0,SUMIFS(RepM!91:91,RepM!$3:$3,"&gt;="&amp;AE$3,RepM!$3:$3,"&lt;="&amp;AE$4,RepM!$5:$5,"&lt;&gt;"&amp;RepM!$W$5))</f>
        <v>0</v>
      </c>
      <c r="AF88" s="10">
        <f ca="1">IF(AF$2="",0,SUMIFS(RepM!91:91,RepM!$3:$3,"&gt;="&amp;AF$3,RepM!$3:$3,"&lt;="&amp;AF$4,RepM!$5:$5,"&lt;&gt;"&amp;RepM!$W$5))</f>
        <v>0</v>
      </c>
      <c r="AG88" s="10">
        <f ca="1">IF(AG$2="",0,SUMIFS(RepM!91:91,RepM!$3:$3,"&gt;="&amp;AG$3,RepM!$3:$3,"&lt;="&amp;AG$4,RepM!$5:$5,"&lt;&gt;"&amp;RepM!$W$5))</f>
        <v>0</v>
      </c>
      <c r="AH88" s="10">
        <f ca="1">IF(AH$2="",0,SUMIFS(RepM!91:91,RepM!$3:$3,"&gt;="&amp;AH$3,RepM!$3:$3,"&lt;="&amp;AH$4,RepM!$5:$5,"&lt;&gt;"&amp;RepM!$W$5))</f>
        <v>0</v>
      </c>
      <c r="AI88" s="10">
        <f ca="1">IF(AI$2="",0,SUMIFS(RepM!91:91,RepM!$3:$3,"&gt;="&amp;AI$3,RepM!$3:$3,"&lt;="&amp;AI$4,RepM!$5:$5,"&lt;&gt;"&amp;RepM!$W$5))</f>
        <v>0</v>
      </c>
      <c r="AJ88" s="10">
        <f ca="1">IF(AJ$2="",0,SUMIFS(RepM!91:91,RepM!$3:$3,"&gt;="&amp;AJ$3,RepM!$3:$3,"&lt;="&amp;AJ$4,RepM!$5:$5,"&lt;&gt;"&amp;RepM!$W$5))</f>
        <v>0</v>
      </c>
      <c r="AK88" s="10">
        <f ca="1">IF(AK$2="",0,SUMIFS(RepM!91:91,RepM!$3:$3,"&gt;="&amp;AK$3,RepM!$3:$3,"&lt;="&amp;AK$4,RepM!$5:$5,"&lt;&gt;"&amp;RepM!$W$5))</f>
        <v>0</v>
      </c>
      <c r="AL88" s="10">
        <f ca="1">IF(AL$2="",0,SUMIFS(RepM!91:91,RepM!$3:$3,"&gt;="&amp;AL$3,RepM!$3:$3,"&lt;="&amp;AL$4,RepM!$5:$5,"&lt;&gt;"&amp;RepM!$W$5))</f>
        <v>0</v>
      </c>
      <c r="AM88" s="10">
        <f ca="1">IF(AM$2="",0,SUMIFS(RepM!91:91,RepM!$3:$3,"&gt;="&amp;AM$3,RepM!$3:$3,"&lt;="&amp;AM$4,RepM!$5:$5,"&lt;&gt;"&amp;RepM!$W$5))</f>
        <v>0</v>
      </c>
      <c r="AN88" s="10">
        <f ca="1">IF(AN$2="",0,SUMIFS(RepM!91:91,RepM!$3:$3,"&gt;="&amp;AN$3,RepM!$3:$3,"&lt;="&amp;AN$4,RepM!$5:$5,"&lt;&gt;"&amp;RepM!$W$5))</f>
        <v>0</v>
      </c>
      <c r="AO88" s="10">
        <f ca="1">IF(AO$2="",0,SUMIFS(RepM!91:91,RepM!$3:$3,"&gt;="&amp;AO$3,RepM!$3:$3,"&lt;="&amp;AO$4,RepM!$5:$5,"&lt;&gt;"&amp;RepM!$W$5))</f>
        <v>0</v>
      </c>
      <c r="AP88" s="10">
        <f ca="1">IF(AP$2="",0,SUMIFS(RepM!91:91,RepM!$3:$3,"&gt;="&amp;AP$3,RepM!$3:$3,"&lt;="&amp;AP$4,RepM!$5:$5,"&lt;&gt;"&amp;RepM!$W$5))</f>
        <v>0</v>
      </c>
      <c r="AQ88" s="10">
        <f ca="1">IF(AQ$2="",0,SUMIFS(RepM!91:91,RepM!$3:$3,"&gt;="&amp;AQ$3,RepM!$3:$3,"&lt;="&amp;AQ$4,RepM!$5:$5,"&lt;&gt;"&amp;RepM!$W$5))</f>
        <v>0</v>
      </c>
      <c r="AR88" s="10">
        <f ca="1">IF(AR$2="",0,SUMIFS(RepM!91:91,RepM!$3:$3,"&gt;="&amp;AR$3,RepM!$3:$3,"&lt;="&amp;AR$4,RepM!$5:$5,"&lt;&gt;"&amp;RepM!$W$5))</f>
        <v>0</v>
      </c>
      <c r="AS88" s="10">
        <f ca="1">IF(AS$2="",0,SUMIFS(RepM!91:91,RepM!$3:$3,"&gt;="&amp;AS$3,RepM!$3:$3,"&lt;="&amp;AS$4,RepM!$5:$5,"&lt;&gt;"&amp;RepM!$W$5))</f>
        <v>0</v>
      </c>
      <c r="AT88" s="10">
        <f ca="1">IF(AT$2="",0,SUMIFS(RepM!91:91,RepM!$3:$3,"&gt;="&amp;AT$3,RepM!$3:$3,"&lt;="&amp;AT$4,RepM!$5:$5,"&lt;&gt;"&amp;RepM!$W$5))</f>
        <v>0</v>
      </c>
      <c r="AU88" s="10">
        <f ca="1">IF(AU$2="",0,SUMIFS(RepM!91:91,RepM!$3:$3,"&gt;="&amp;AU$3,RepM!$3:$3,"&lt;="&amp;AU$4,RepM!$5:$5,"&lt;&gt;"&amp;RepM!$W$5))</f>
        <v>0</v>
      </c>
      <c r="AV88" s="10">
        <f ca="1">IF(AV$2="",0,SUMIFS(RepM!91:91,RepM!$3:$3,"&gt;="&amp;AV$3,RepM!$3:$3,"&lt;="&amp;AV$4,RepM!$5:$5,"&lt;&gt;"&amp;RepM!$W$5))</f>
        <v>0</v>
      </c>
      <c r="AW88" s="10">
        <f ca="1">IF(AW$2="",0,SUMIFS(RepM!91:91,RepM!$3:$3,"&gt;="&amp;AW$3,RepM!$3:$3,"&lt;="&amp;AW$4,RepM!$5:$5,"&lt;&gt;"&amp;RepM!$W$5))</f>
        <v>0</v>
      </c>
      <c r="AX88" s="10">
        <f ca="1">IF(AX$2="",0,SUMIFS(RepM!91:91,RepM!$3:$3,"&gt;="&amp;AX$3,RepM!$3:$3,"&lt;="&amp;AX$4,RepM!$5:$5,"&lt;&gt;"&amp;RepM!$W$5))</f>
        <v>0</v>
      </c>
    </row>
    <row r="89" spans="1:50" s="13" customFormat="1" x14ac:dyDescent="0.3">
      <c r="A89" s="12">
        <f>ROW()</f>
        <v>89</v>
      </c>
      <c r="B89" s="102"/>
      <c r="C89" s="142"/>
      <c r="E89" s="92"/>
      <c r="F89" s="13" t="s">
        <v>132</v>
      </c>
      <c r="M89" s="4" t="str">
        <f>Lists!$R$8</f>
        <v>руб.</v>
      </c>
      <c r="P89" s="10"/>
      <c r="R89" s="92"/>
      <c r="S89" s="179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236309700.01386806</v>
      </c>
      <c r="Z89" s="10">
        <f ca="1">IF(Z$2="",0,SUMIFS(RepM!92:92,RepM!$3:$3,"&gt;="&amp;Z$3,RepM!$3:$3,"&lt;="&amp;Z$4,RepM!$5:$5,"&lt;&gt;"&amp;RepM!$W$5))</f>
        <v>-26260581.919890147</v>
      </c>
      <c r="AA89" s="10">
        <f ca="1">IF(AA$2="",0,SUMIFS(RepM!92:92,RepM!$3:$3,"&gt;="&amp;AA$3,RepM!$3:$3,"&lt;="&amp;AA$4,RepM!$5:$5,"&lt;&gt;"&amp;RepM!$W$5))</f>
        <v>-335269.59067427367</v>
      </c>
      <c r="AB89" s="10">
        <f ca="1">IF(AB$2="",0,SUMIFS(RepM!92:92,RepM!$3:$3,"&gt;="&amp;AB$3,RepM!$3:$3,"&lt;="&amp;AB$4,RepM!$5:$5,"&lt;&gt;"&amp;RepM!$W$5))</f>
        <v>107452972.65746137</v>
      </c>
      <c r="AC89" s="10">
        <f ca="1">IF(AC$2="",0,SUMIFS(RepM!92:92,RepM!$3:$3,"&gt;="&amp;AC$3,RepM!$3:$3,"&lt;="&amp;AC$4,RepM!$5:$5,"&lt;&gt;"&amp;RepM!$W$5))</f>
        <v>155452578.86697111</v>
      </c>
      <c r="AD89" s="10">
        <f ca="1">IF(AD$2="",0,SUMIFS(RepM!92:92,RepM!$3:$3,"&gt;="&amp;AD$3,RepM!$3:$3,"&lt;="&amp;AD$4,RepM!$5:$5,"&lt;&gt;"&amp;RepM!$W$5))</f>
        <v>0</v>
      </c>
      <c r="AE89" s="10">
        <f ca="1">IF(AE$2="",0,SUMIFS(RepM!92:92,RepM!$3:$3,"&gt;="&amp;AE$3,RepM!$3:$3,"&lt;="&amp;AE$4,RepM!$5:$5,"&lt;&gt;"&amp;RepM!$W$5))</f>
        <v>0</v>
      </c>
      <c r="AF89" s="10">
        <f ca="1">IF(AF$2="",0,SUMIFS(RepM!92:92,RepM!$3:$3,"&gt;="&amp;AF$3,RepM!$3:$3,"&lt;="&amp;AF$4,RepM!$5:$5,"&lt;&gt;"&amp;RepM!$W$5))</f>
        <v>0</v>
      </c>
      <c r="AG89" s="10">
        <f ca="1">IF(AG$2="",0,SUMIFS(RepM!92:92,RepM!$3:$3,"&gt;="&amp;AG$3,RepM!$3:$3,"&lt;="&amp;AG$4,RepM!$5:$5,"&lt;&gt;"&amp;RepM!$W$5))</f>
        <v>0</v>
      </c>
      <c r="AH89" s="10">
        <f ca="1">IF(AH$2="",0,SUMIFS(RepM!92:92,RepM!$3:$3,"&gt;="&amp;AH$3,RepM!$3:$3,"&lt;="&amp;AH$4,RepM!$5:$5,"&lt;&gt;"&amp;RepM!$W$5))</f>
        <v>0</v>
      </c>
      <c r="AI89" s="10">
        <f ca="1">IF(AI$2="",0,SUMIFS(RepM!92:92,RepM!$3:$3,"&gt;="&amp;AI$3,RepM!$3:$3,"&lt;="&amp;AI$4,RepM!$5:$5,"&lt;&gt;"&amp;RepM!$W$5))</f>
        <v>0</v>
      </c>
      <c r="AJ89" s="10">
        <f ca="1">IF(AJ$2="",0,SUMIFS(RepM!92:92,RepM!$3:$3,"&gt;="&amp;AJ$3,RepM!$3:$3,"&lt;="&amp;AJ$4,RepM!$5:$5,"&lt;&gt;"&amp;RepM!$W$5))</f>
        <v>0</v>
      </c>
      <c r="AK89" s="10">
        <f ca="1">IF(AK$2="",0,SUMIFS(RepM!92:92,RepM!$3:$3,"&gt;="&amp;AK$3,RepM!$3:$3,"&lt;="&amp;AK$4,RepM!$5:$5,"&lt;&gt;"&amp;RepM!$W$5))</f>
        <v>0</v>
      </c>
      <c r="AL89" s="10">
        <f ca="1">IF(AL$2="",0,SUMIFS(RepM!92:92,RepM!$3:$3,"&gt;="&amp;AL$3,RepM!$3:$3,"&lt;="&amp;AL$4,RepM!$5:$5,"&lt;&gt;"&amp;RepM!$W$5))</f>
        <v>0</v>
      </c>
      <c r="AM89" s="10">
        <f ca="1">IF(AM$2="",0,SUMIFS(RepM!92:92,RepM!$3:$3,"&gt;="&amp;AM$3,RepM!$3:$3,"&lt;="&amp;AM$4,RepM!$5:$5,"&lt;&gt;"&amp;RepM!$W$5))</f>
        <v>0</v>
      </c>
      <c r="AN89" s="10">
        <f ca="1">IF(AN$2="",0,SUMIFS(RepM!92:92,RepM!$3:$3,"&gt;="&amp;AN$3,RepM!$3:$3,"&lt;="&amp;AN$4,RepM!$5:$5,"&lt;&gt;"&amp;RepM!$W$5))</f>
        <v>0</v>
      </c>
      <c r="AO89" s="10">
        <f ca="1">IF(AO$2="",0,SUMIFS(RepM!92:92,RepM!$3:$3,"&gt;="&amp;AO$3,RepM!$3:$3,"&lt;="&amp;AO$4,RepM!$5:$5,"&lt;&gt;"&amp;RepM!$W$5))</f>
        <v>0</v>
      </c>
      <c r="AP89" s="10">
        <f ca="1">IF(AP$2="",0,SUMIFS(RepM!92:92,RepM!$3:$3,"&gt;="&amp;AP$3,RepM!$3:$3,"&lt;="&amp;AP$4,RepM!$5:$5,"&lt;&gt;"&amp;RepM!$W$5))</f>
        <v>0</v>
      </c>
      <c r="AQ89" s="10">
        <f ca="1">IF(AQ$2="",0,SUMIFS(RepM!92:92,RepM!$3:$3,"&gt;="&amp;AQ$3,RepM!$3:$3,"&lt;="&amp;AQ$4,RepM!$5:$5,"&lt;&gt;"&amp;RepM!$W$5))</f>
        <v>0</v>
      </c>
      <c r="AR89" s="10">
        <f ca="1">IF(AR$2="",0,SUMIFS(RepM!92:92,RepM!$3:$3,"&gt;="&amp;AR$3,RepM!$3:$3,"&lt;="&amp;AR$4,RepM!$5:$5,"&lt;&gt;"&amp;RepM!$W$5))</f>
        <v>0</v>
      </c>
      <c r="AS89" s="10">
        <f ca="1">IF(AS$2="",0,SUMIFS(RepM!92:92,RepM!$3:$3,"&gt;="&amp;AS$3,RepM!$3:$3,"&lt;="&amp;AS$4,RepM!$5:$5,"&lt;&gt;"&amp;RepM!$W$5))</f>
        <v>0</v>
      </c>
      <c r="AT89" s="10">
        <f ca="1">IF(AT$2="",0,SUMIFS(RepM!92:92,RepM!$3:$3,"&gt;="&amp;AT$3,RepM!$3:$3,"&lt;="&amp;AT$4,RepM!$5:$5,"&lt;&gt;"&amp;RepM!$W$5))</f>
        <v>0</v>
      </c>
      <c r="AU89" s="10">
        <f ca="1">IF(AU$2="",0,SUMIFS(RepM!92:92,RepM!$3:$3,"&gt;="&amp;AU$3,RepM!$3:$3,"&lt;="&amp;AU$4,RepM!$5:$5,"&lt;&gt;"&amp;RepM!$W$5))</f>
        <v>0</v>
      </c>
      <c r="AV89" s="10">
        <f ca="1">IF(AV$2="",0,SUMIFS(RepM!92:92,RepM!$3:$3,"&gt;="&amp;AV$3,RepM!$3:$3,"&lt;="&amp;AV$4,RepM!$5:$5,"&lt;&gt;"&amp;RepM!$W$5))</f>
        <v>0</v>
      </c>
      <c r="AW89" s="10">
        <f ca="1">IF(AW$2="",0,SUMIFS(RepM!92:92,RepM!$3:$3,"&gt;="&amp;AW$3,RepM!$3:$3,"&lt;="&amp;AW$4,RepM!$5:$5,"&lt;&gt;"&amp;RepM!$W$5))</f>
        <v>0</v>
      </c>
      <c r="AX89" s="10">
        <f ca="1">IF(AX$2="",0,SUMIFS(RepM!92:92,RepM!$3:$3,"&gt;="&amp;AX$3,RepM!$3:$3,"&lt;="&amp;AX$4,RepM!$5:$5,"&lt;&gt;"&amp;RepM!$W$5))</f>
        <v>0</v>
      </c>
    </row>
    <row r="90" spans="1:50" s="107" customFormat="1" ht="12" x14ac:dyDescent="0.25">
      <c r="A90" s="105">
        <f>ROW()</f>
        <v>90</v>
      </c>
      <c r="B90" s="106"/>
      <c r="C90" s="143"/>
      <c r="E90" s="108"/>
      <c r="F90" s="107" t="s">
        <v>133</v>
      </c>
      <c r="M90" s="184" t="s">
        <v>74</v>
      </c>
      <c r="P90" s="109"/>
      <c r="R90" s="108"/>
      <c r="S90" s="181"/>
      <c r="V90" s="110"/>
      <c r="W90" s="111">
        <f ca="1">IF(W$79=0,0,W89/W$79)</f>
        <v>0.31994814605926652</v>
      </c>
      <c r="X90" s="112"/>
      <c r="Y90" s="112"/>
      <c r="Z90" s="111">
        <f ca="1">IF(Z$79=0,0,Z89/Z$79)</f>
        <v>-56.595343280709827</v>
      </c>
      <c r="AA90" s="111">
        <f ca="1">IF(AA$79=0,0,AA89/AA$79)</f>
        <v>-5.8573992340990363E-3</v>
      </c>
      <c r="AB90" s="111">
        <f ca="1">IF(AB$79=0,0,AB89/AB$79)</f>
        <v>0.37472169722922283</v>
      </c>
      <c r="AC90" s="111">
        <f ca="1">IF(AC$79=0,0,AC89/AC$79)</f>
        <v>0.39441878020777305</v>
      </c>
      <c r="AD90" s="111">
        <f ca="1">IF(AD$79=0,0,AD89/AD$79)</f>
        <v>0</v>
      </c>
      <c r="AE90" s="111">
        <f ca="1">IF(AE$79=0,0,AE89/AE$79)</f>
        <v>0</v>
      </c>
      <c r="AF90" s="111">
        <f ca="1">IF(AF$79=0,0,AF89/AF$79)</f>
        <v>0</v>
      </c>
      <c r="AG90" s="111">
        <f ca="1">IF(AG$79=0,0,AG89/AG$79)</f>
        <v>0</v>
      </c>
      <c r="AH90" s="111">
        <f ca="1">IF(AH$79=0,0,AH89/AH$79)</f>
        <v>0</v>
      </c>
      <c r="AI90" s="111">
        <f ca="1">IF(AI$79=0,0,AI89/AI$79)</f>
        <v>0</v>
      </c>
      <c r="AJ90" s="111">
        <f ca="1">IF(AJ$79=0,0,AJ89/AJ$79)</f>
        <v>0</v>
      </c>
      <c r="AK90" s="111">
        <f ca="1">IF(AK$79=0,0,AK89/AK$79)</f>
        <v>0</v>
      </c>
      <c r="AL90" s="111">
        <f ca="1">IF(AL$79=0,0,AL89/AL$79)</f>
        <v>0</v>
      </c>
      <c r="AM90" s="111">
        <f ca="1">IF(AM$79=0,0,AM89/AM$79)</f>
        <v>0</v>
      </c>
      <c r="AN90" s="111">
        <f ca="1">IF(AN$79=0,0,AN89/AN$79)</f>
        <v>0</v>
      </c>
      <c r="AO90" s="111">
        <f ca="1">IF(AO$79=0,0,AO89/AO$79)</f>
        <v>0</v>
      </c>
      <c r="AP90" s="111">
        <f ca="1">IF(AP$79=0,0,AP89/AP$79)</f>
        <v>0</v>
      </c>
      <c r="AQ90" s="111">
        <f ca="1">IF(AQ$79=0,0,AQ89/AQ$79)</f>
        <v>0</v>
      </c>
      <c r="AR90" s="111">
        <f ca="1">IF(AR$79=0,0,AR89/AR$79)</f>
        <v>0</v>
      </c>
      <c r="AS90" s="111">
        <f ca="1">IF(AS$79=0,0,AS89/AS$79)</f>
        <v>0</v>
      </c>
      <c r="AT90" s="111">
        <f ca="1">IF(AT$79=0,0,AT89/AT$79)</f>
        <v>0</v>
      </c>
      <c r="AU90" s="111">
        <f ca="1">IF(AU$79=0,0,AU89/AU$79)</f>
        <v>0</v>
      </c>
      <c r="AV90" s="111">
        <f ca="1">IF(AV$79=0,0,AV89/AV$79)</f>
        <v>0</v>
      </c>
      <c r="AW90" s="111">
        <f ca="1">IF(AW$79=0,0,AW89/AW$79)</f>
        <v>0</v>
      </c>
      <c r="AX90" s="111">
        <f ca="1">IF(AX$79=0,0,AX89/AX$79)</f>
        <v>0</v>
      </c>
    </row>
    <row r="91" spans="1:50" s="27" customFormat="1" ht="12" x14ac:dyDescent="0.25">
      <c r="A91" s="26">
        <f>ROW()</f>
        <v>91</v>
      </c>
      <c r="B91" s="95"/>
      <c r="C91" s="142"/>
      <c r="E91" s="24"/>
      <c r="F91" s="127" t="s">
        <v>116</v>
      </c>
      <c r="H91" s="67"/>
      <c r="I91" s="67"/>
      <c r="J91" s="67"/>
      <c r="K91" s="67"/>
      <c r="L91" s="67"/>
      <c r="M91" s="2" t="str">
        <f>Lists!$R$8</f>
        <v>руб.</v>
      </c>
      <c r="P91" s="30"/>
      <c r="Q91" s="124"/>
      <c r="R91" s="125"/>
      <c r="S91" s="177"/>
      <c r="T91" s="124"/>
      <c r="U91" s="124"/>
      <c r="V91" s="85"/>
      <c r="W91" s="29">
        <f ca="1">SUM(INDIRECT(ADDRESS(ROW(),SUMIFS($1:$1,$5:$5,1))):INDIRECT(ADDRESS(ROW(),SUMIFS($1:$1,$5:$5,MAX($5:$5)))))</f>
        <v>20535714.285714284</v>
      </c>
      <c r="Z91" s="30">
        <f ca="1">IF(Z$2="",0,SUMIFS(RepM!94:94,RepM!$3:$3,"&gt;="&amp;Z$3,RepM!$3:$3,"&lt;="&amp;Z$4,RepM!$5:$5,"&lt;&gt;"&amp;RepM!$W$5))</f>
        <v>2678571.4285714282</v>
      </c>
      <c r="AA91" s="30">
        <f ca="1">IF(AA$2="",0,SUMIFS(RepM!94:94,RepM!$3:$3,"&gt;="&amp;AA$3,RepM!$3:$3,"&lt;="&amp;AA$4,RepM!$5:$5,"&lt;&gt;"&amp;RepM!$W$5))</f>
        <v>3571428.5714285709</v>
      </c>
      <c r="AB91" s="30">
        <f ca="1">IF(AB$2="",0,SUMIFS(RepM!94:94,RepM!$3:$3,"&gt;="&amp;AB$3,RepM!$3:$3,"&lt;="&amp;AB$4,RepM!$5:$5,"&lt;&gt;"&amp;RepM!$W$5))</f>
        <v>7142857.1428571418</v>
      </c>
      <c r="AC91" s="30">
        <f ca="1">IF(AC$2="",0,SUMIFS(RepM!94:94,RepM!$3:$3,"&gt;="&amp;AC$3,RepM!$3:$3,"&lt;="&amp;AC$4,RepM!$5:$5,"&lt;&gt;"&amp;RepM!$W$5))</f>
        <v>7142857.1428571418</v>
      </c>
      <c r="AD91" s="30">
        <f ca="1">IF(AD$2="",0,SUMIFS(RepM!94:94,RepM!$3:$3,"&gt;="&amp;AD$3,RepM!$3:$3,"&lt;="&amp;AD$4,RepM!$5:$5,"&lt;&gt;"&amp;RepM!$W$5))</f>
        <v>0</v>
      </c>
      <c r="AE91" s="30">
        <f ca="1">IF(AE$2="",0,SUMIFS(RepM!94:94,RepM!$3:$3,"&gt;="&amp;AE$3,RepM!$3:$3,"&lt;="&amp;AE$4,RepM!$5:$5,"&lt;&gt;"&amp;RepM!$W$5))</f>
        <v>0</v>
      </c>
      <c r="AF91" s="30">
        <f ca="1">IF(AF$2="",0,SUMIFS(RepM!94:94,RepM!$3:$3,"&gt;="&amp;AF$3,RepM!$3:$3,"&lt;="&amp;AF$4,RepM!$5:$5,"&lt;&gt;"&amp;RepM!$W$5))</f>
        <v>0</v>
      </c>
      <c r="AG91" s="30">
        <f ca="1">IF(AG$2="",0,SUMIFS(RepM!94:94,RepM!$3:$3,"&gt;="&amp;AG$3,RepM!$3:$3,"&lt;="&amp;AG$4,RepM!$5:$5,"&lt;&gt;"&amp;RepM!$W$5))</f>
        <v>0</v>
      </c>
      <c r="AH91" s="30">
        <f ca="1">IF(AH$2="",0,SUMIFS(RepM!94:94,RepM!$3:$3,"&gt;="&amp;AH$3,RepM!$3:$3,"&lt;="&amp;AH$4,RepM!$5:$5,"&lt;&gt;"&amp;RepM!$W$5))</f>
        <v>0</v>
      </c>
      <c r="AI91" s="30">
        <f ca="1">IF(AI$2="",0,SUMIFS(RepM!94:94,RepM!$3:$3,"&gt;="&amp;AI$3,RepM!$3:$3,"&lt;="&amp;AI$4,RepM!$5:$5,"&lt;&gt;"&amp;RepM!$W$5))</f>
        <v>0</v>
      </c>
      <c r="AJ91" s="30">
        <f ca="1">IF(AJ$2="",0,SUMIFS(RepM!94:94,RepM!$3:$3,"&gt;="&amp;AJ$3,RepM!$3:$3,"&lt;="&amp;AJ$4,RepM!$5:$5,"&lt;&gt;"&amp;RepM!$W$5))</f>
        <v>0</v>
      </c>
      <c r="AK91" s="30">
        <f ca="1">IF(AK$2="",0,SUMIFS(RepM!94:94,RepM!$3:$3,"&gt;="&amp;AK$3,RepM!$3:$3,"&lt;="&amp;AK$4,RepM!$5:$5,"&lt;&gt;"&amp;RepM!$W$5))</f>
        <v>0</v>
      </c>
      <c r="AL91" s="30">
        <f ca="1">IF(AL$2="",0,SUMIFS(RepM!94:94,RepM!$3:$3,"&gt;="&amp;AL$3,RepM!$3:$3,"&lt;="&amp;AL$4,RepM!$5:$5,"&lt;&gt;"&amp;RepM!$W$5))</f>
        <v>0</v>
      </c>
      <c r="AM91" s="30">
        <f ca="1">IF(AM$2="",0,SUMIFS(RepM!94:94,RepM!$3:$3,"&gt;="&amp;AM$3,RepM!$3:$3,"&lt;="&amp;AM$4,RepM!$5:$5,"&lt;&gt;"&amp;RepM!$W$5))</f>
        <v>0</v>
      </c>
      <c r="AN91" s="30">
        <f ca="1">IF(AN$2="",0,SUMIFS(RepM!94:94,RepM!$3:$3,"&gt;="&amp;AN$3,RepM!$3:$3,"&lt;="&amp;AN$4,RepM!$5:$5,"&lt;&gt;"&amp;RepM!$W$5))</f>
        <v>0</v>
      </c>
      <c r="AO91" s="30">
        <f ca="1">IF(AO$2="",0,SUMIFS(RepM!94:94,RepM!$3:$3,"&gt;="&amp;AO$3,RepM!$3:$3,"&lt;="&amp;AO$4,RepM!$5:$5,"&lt;&gt;"&amp;RepM!$W$5))</f>
        <v>0</v>
      </c>
      <c r="AP91" s="30">
        <f ca="1">IF(AP$2="",0,SUMIFS(RepM!94:94,RepM!$3:$3,"&gt;="&amp;AP$3,RepM!$3:$3,"&lt;="&amp;AP$4,RepM!$5:$5,"&lt;&gt;"&amp;RepM!$W$5))</f>
        <v>0</v>
      </c>
      <c r="AQ91" s="30">
        <f ca="1">IF(AQ$2="",0,SUMIFS(RepM!94:94,RepM!$3:$3,"&gt;="&amp;AQ$3,RepM!$3:$3,"&lt;="&amp;AQ$4,RepM!$5:$5,"&lt;&gt;"&amp;RepM!$W$5))</f>
        <v>0</v>
      </c>
      <c r="AR91" s="30">
        <f ca="1">IF(AR$2="",0,SUMIFS(RepM!94:94,RepM!$3:$3,"&gt;="&amp;AR$3,RepM!$3:$3,"&lt;="&amp;AR$4,RepM!$5:$5,"&lt;&gt;"&amp;RepM!$W$5))</f>
        <v>0</v>
      </c>
      <c r="AS91" s="30">
        <f ca="1">IF(AS$2="",0,SUMIFS(RepM!94:94,RepM!$3:$3,"&gt;="&amp;AS$3,RepM!$3:$3,"&lt;="&amp;AS$4,RepM!$5:$5,"&lt;&gt;"&amp;RepM!$W$5))</f>
        <v>0</v>
      </c>
      <c r="AT91" s="30">
        <f ca="1">IF(AT$2="",0,SUMIFS(RepM!94:94,RepM!$3:$3,"&gt;="&amp;AT$3,RepM!$3:$3,"&lt;="&amp;AT$4,RepM!$5:$5,"&lt;&gt;"&amp;RepM!$W$5))</f>
        <v>0</v>
      </c>
      <c r="AU91" s="30">
        <f ca="1">IF(AU$2="",0,SUMIFS(RepM!94:94,RepM!$3:$3,"&gt;="&amp;AU$3,RepM!$3:$3,"&lt;="&amp;AU$4,RepM!$5:$5,"&lt;&gt;"&amp;RepM!$W$5))</f>
        <v>0</v>
      </c>
      <c r="AV91" s="30">
        <f ca="1">IF(AV$2="",0,SUMIFS(RepM!94:94,RepM!$3:$3,"&gt;="&amp;AV$3,RepM!$3:$3,"&lt;="&amp;AV$4,RepM!$5:$5,"&lt;&gt;"&amp;RepM!$W$5))</f>
        <v>0</v>
      </c>
      <c r="AW91" s="30">
        <f ca="1">IF(AW$2="",0,SUMIFS(RepM!94:94,RepM!$3:$3,"&gt;="&amp;AW$3,RepM!$3:$3,"&lt;="&amp;AW$4,RepM!$5:$5,"&lt;&gt;"&amp;RepM!$W$5))</f>
        <v>0</v>
      </c>
      <c r="AX91" s="30">
        <f ca="1">IF(AX$2="",0,SUMIFS(RepM!94:94,RepM!$3:$3,"&gt;="&amp;AX$3,RepM!$3:$3,"&lt;="&amp;AX$4,RepM!$5:$5,"&lt;&gt;"&amp;RepM!$W$5))</f>
        <v>0</v>
      </c>
    </row>
    <row r="92" spans="1:50" s="13" customFormat="1" x14ac:dyDescent="0.3">
      <c r="A92" s="12">
        <f>ROW()</f>
        <v>92</v>
      </c>
      <c r="B92" s="102"/>
      <c r="C92" s="142"/>
      <c r="E92" s="92"/>
      <c r="F92" s="13" t="s">
        <v>134</v>
      </c>
      <c r="M92" s="4" t="str">
        <f>Lists!$R$8</f>
        <v>руб.</v>
      </c>
      <c r="P92" s="10"/>
      <c r="R92" s="92"/>
      <c r="S92" s="179"/>
      <c r="V92" s="80">
        <f ca="1">W92-(W89-W91)</f>
        <v>0</v>
      </c>
      <c r="W92" s="10">
        <f ca="1">SUM(INDIRECT(ADDRESS(ROW(),SUMIFS($1:$1,$5:$5,1))):INDIRECT(ADDRESS(ROW(),SUMIFS($1:$1,$5:$5,MAX($5:$5)))))</f>
        <v>215773985.72815377</v>
      </c>
      <c r="Z92" s="10">
        <f ca="1">IF(Z$2="",0,SUMIFS(RepM!95:95,RepM!$3:$3,"&gt;="&amp;Z$3,RepM!$3:$3,"&lt;="&amp;Z$4,RepM!$5:$5,"&lt;&gt;"&amp;RepM!$W$5))</f>
        <v>-28939153.348461583</v>
      </c>
      <c r="AA92" s="10">
        <f ca="1">IF(AA$2="",0,SUMIFS(RepM!95:95,RepM!$3:$3,"&gt;="&amp;AA$3,RepM!$3:$3,"&lt;="&amp;AA$4,RepM!$5:$5,"&lt;&gt;"&amp;RepM!$W$5))</f>
        <v>-3906698.1621028478</v>
      </c>
      <c r="AB92" s="10">
        <f ca="1">IF(AB$2="",0,SUMIFS(RepM!95:95,RepM!$3:$3,"&gt;="&amp;AB$3,RepM!$3:$3,"&lt;="&amp;AB$4,RepM!$5:$5,"&lt;&gt;"&amp;RepM!$W$5))</f>
        <v>100310115.51460424</v>
      </c>
      <c r="AC92" s="10">
        <f ca="1">IF(AC$2="",0,SUMIFS(RepM!95:95,RepM!$3:$3,"&gt;="&amp;AC$3,RepM!$3:$3,"&lt;="&amp;AC$4,RepM!$5:$5,"&lt;&gt;"&amp;RepM!$W$5))</f>
        <v>148309721.72411394</v>
      </c>
      <c r="AD92" s="10">
        <f ca="1">IF(AD$2="",0,SUMIFS(RepM!95:95,RepM!$3:$3,"&gt;="&amp;AD$3,RepM!$3:$3,"&lt;="&amp;AD$4,RepM!$5:$5,"&lt;&gt;"&amp;RepM!$W$5))</f>
        <v>0</v>
      </c>
      <c r="AE92" s="10">
        <f ca="1">IF(AE$2="",0,SUMIFS(RepM!95:95,RepM!$3:$3,"&gt;="&amp;AE$3,RepM!$3:$3,"&lt;="&amp;AE$4,RepM!$5:$5,"&lt;&gt;"&amp;RepM!$W$5))</f>
        <v>0</v>
      </c>
      <c r="AF92" s="10">
        <f ca="1">IF(AF$2="",0,SUMIFS(RepM!95:95,RepM!$3:$3,"&gt;="&amp;AF$3,RepM!$3:$3,"&lt;="&amp;AF$4,RepM!$5:$5,"&lt;&gt;"&amp;RepM!$W$5))</f>
        <v>0</v>
      </c>
      <c r="AG92" s="10">
        <f ca="1">IF(AG$2="",0,SUMIFS(RepM!95:95,RepM!$3:$3,"&gt;="&amp;AG$3,RepM!$3:$3,"&lt;="&amp;AG$4,RepM!$5:$5,"&lt;&gt;"&amp;RepM!$W$5))</f>
        <v>0</v>
      </c>
      <c r="AH92" s="10">
        <f ca="1">IF(AH$2="",0,SUMIFS(RepM!95:95,RepM!$3:$3,"&gt;="&amp;AH$3,RepM!$3:$3,"&lt;="&amp;AH$4,RepM!$5:$5,"&lt;&gt;"&amp;RepM!$W$5))</f>
        <v>0</v>
      </c>
      <c r="AI92" s="10">
        <f ca="1">IF(AI$2="",0,SUMIFS(RepM!95:95,RepM!$3:$3,"&gt;="&amp;AI$3,RepM!$3:$3,"&lt;="&amp;AI$4,RepM!$5:$5,"&lt;&gt;"&amp;RepM!$W$5))</f>
        <v>0</v>
      </c>
      <c r="AJ92" s="10">
        <f ca="1">IF(AJ$2="",0,SUMIFS(RepM!95:95,RepM!$3:$3,"&gt;="&amp;AJ$3,RepM!$3:$3,"&lt;="&amp;AJ$4,RepM!$5:$5,"&lt;&gt;"&amp;RepM!$W$5))</f>
        <v>0</v>
      </c>
      <c r="AK92" s="10">
        <f ca="1">IF(AK$2="",0,SUMIFS(RepM!95:95,RepM!$3:$3,"&gt;="&amp;AK$3,RepM!$3:$3,"&lt;="&amp;AK$4,RepM!$5:$5,"&lt;&gt;"&amp;RepM!$W$5))</f>
        <v>0</v>
      </c>
      <c r="AL92" s="10">
        <f ca="1">IF(AL$2="",0,SUMIFS(RepM!95:95,RepM!$3:$3,"&gt;="&amp;AL$3,RepM!$3:$3,"&lt;="&amp;AL$4,RepM!$5:$5,"&lt;&gt;"&amp;RepM!$W$5))</f>
        <v>0</v>
      </c>
      <c r="AM92" s="10">
        <f ca="1">IF(AM$2="",0,SUMIFS(RepM!95:95,RepM!$3:$3,"&gt;="&amp;AM$3,RepM!$3:$3,"&lt;="&amp;AM$4,RepM!$5:$5,"&lt;&gt;"&amp;RepM!$W$5))</f>
        <v>0</v>
      </c>
      <c r="AN92" s="10">
        <f ca="1">IF(AN$2="",0,SUMIFS(RepM!95:95,RepM!$3:$3,"&gt;="&amp;AN$3,RepM!$3:$3,"&lt;="&amp;AN$4,RepM!$5:$5,"&lt;&gt;"&amp;RepM!$W$5))</f>
        <v>0</v>
      </c>
      <c r="AO92" s="10">
        <f ca="1">IF(AO$2="",0,SUMIFS(RepM!95:95,RepM!$3:$3,"&gt;="&amp;AO$3,RepM!$3:$3,"&lt;="&amp;AO$4,RepM!$5:$5,"&lt;&gt;"&amp;RepM!$W$5))</f>
        <v>0</v>
      </c>
      <c r="AP92" s="10">
        <f ca="1">IF(AP$2="",0,SUMIFS(RepM!95:95,RepM!$3:$3,"&gt;="&amp;AP$3,RepM!$3:$3,"&lt;="&amp;AP$4,RepM!$5:$5,"&lt;&gt;"&amp;RepM!$W$5))</f>
        <v>0</v>
      </c>
      <c r="AQ92" s="10">
        <f ca="1">IF(AQ$2="",0,SUMIFS(RepM!95:95,RepM!$3:$3,"&gt;="&amp;AQ$3,RepM!$3:$3,"&lt;="&amp;AQ$4,RepM!$5:$5,"&lt;&gt;"&amp;RepM!$W$5))</f>
        <v>0</v>
      </c>
      <c r="AR92" s="10">
        <f ca="1">IF(AR$2="",0,SUMIFS(RepM!95:95,RepM!$3:$3,"&gt;="&amp;AR$3,RepM!$3:$3,"&lt;="&amp;AR$4,RepM!$5:$5,"&lt;&gt;"&amp;RepM!$W$5))</f>
        <v>0</v>
      </c>
      <c r="AS92" s="10">
        <f ca="1">IF(AS$2="",0,SUMIFS(RepM!95:95,RepM!$3:$3,"&gt;="&amp;AS$3,RepM!$3:$3,"&lt;="&amp;AS$4,RepM!$5:$5,"&lt;&gt;"&amp;RepM!$W$5))</f>
        <v>0</v>
      </c>
      <c r="AT92" s="10">
        <f ca="1">IF(AT$2="",0,SUMIFS(RepM!95:95,RepM!$3:$3,"&gt;="&amp;AT$3,RepM!$3:$3,"&lt;="&amp;AT$4,RepM!$5:$5,"&lt;&gt;"&amp;RepM!$W$5))</f>
        <v>0</v>
      </c>
      <c r="AU92" s="10">
        <f ca="1">IF(AU$2="",0,SUMIFS(RepM!95:95,RepM!$3:$3,"&gt;="&amp;AU$3,RepM!$3:$3,"&lt;="&amp;AU$4,RepM!$5:$5,"&lt;&gt;"&amp;RepM!$W$5))</f>
        <v>0</v>
      </c>
      <c r="AV92" s="10">
        <f ca="1">IF(AV$2="",0,SUMIFS(RepM!95:95,RepM!$3:$3,"&gt;="&amp;AV$3,RepM!$3:$3,"&lt;="&amp;AV$4,RepM!$5:$5,"&lt;&gt;"&amp;RepM!$W$5))</f>
        <v>0</v>
      </c>
      <c r="AW92" s="10">
        <f ca="1">IF(AW$2="",0,SUMIFS(RepM!95:95,RepM!$3:$3,"&gt;="&amp;AW$3,RepM!$3:$3,"&lt;="&amp;AW$4,RepM!$5:$5,"&lt;&gt;"&amp;RepM!$W$5))</f>
        <v>0</v>
      </c>
      <c r="AX92" s="10">
        <f ca="1">IF(AX$2="",0,SUMIFS(RepM!95:95,RepM!$3:$3,"&gt;="&amp;AX$3,RepM!$3:$3,"&lt;="&amp;AX$4,RepM!$5:$5,"&lt;&gt;"&amp;RepM!$W$5))</f>
        <v>0</v>
      </c>
    </row>
    <row r="93" spans="1:50" s="13" customFormat="1" x14ac:dyDescent="0.3">
      <c r="A93" s="12">
        <f>ROW()</f>
        <v>93</v>
      </c>
      <c r="B93" s="102"/>
      <c r="C93" s="142"/>
      <c r="E93" s="92"/>
      <c r="F93" s="13" t="s">
        <v>137</v>
      </c>
      <c r="M93" s="4" t="str">
        <f>Lists!$R$8</f>
        <v>руб.</v>
      </c>
      <c r="P93" s="10"/>
      <c r="R93" s="92"/>
      <c r="S93" s="179"/>
      <c r="V93" s="80">
        <f ca="1">Repdd!V277</f>
        <v>0</v>
      </c>
      <c r="W93" s="10">
        <f ca="1">SUM(INDIRECT(ADDRESS(ROW(),SUMIFS($1:$1,$5:$5,1))):INDIRECT(ADDRESS(ROW(),SUMIFS($1:$1,$5:$5,MAX($5:$5)))))</f>
        <v>215773985.72815377</v>
      </c>
      <c r="Z93" s="10">
        <f ca="1">IF(Z$2="",0,SUMIFS(RepM!96:96,RepM!$3:$3,"&gt;="&amp;Z$3,RepM!$3:$3,"&lt;="&amp;Z$4,RepM!$5:$5,"&lt;&gt;"&amp;RepM!$W$5))</f>
        <v>-28939153.348461583</v>
      </c>
      <c r="AA93" s="10">
        <f ca="1">IF(AA$2="",0,SUMIFS(RepM!96:96,RepM!$3:$3,"&gt;="&amp;AA$3,RepM!$3:$3,"&lt;="&amp;AA$4,RepM!$5:$5,"&lt;&gt;"&amp;RepM!$W$5))</f>
        <v>-3906698.1621028478</v>
      </c>
      <c r="AB93" s="10">
        <f ca="1">IF(AB$2="",0,SUMIFS(RepM!96:96,RepM!$3:$3,"&gt;="&amp;AB$3,RepM!$3:$3,"&lt;="&amp;AB$4,RepM!$5:$5,"&lt;&gt;"&amp;RepM!$W$5))</f>
        <v>100310115.51460424</v>
      </c>
      <c r="AC93" s="10">
        <f ca="1">IF(AC$2="",0,SUMIFS(RepM!96:96,RepM!$3:$3,"&gt;="&amp;AC$3,RepM!$3:$3,"&lt;="&amp;AC$4,RepM!$5:$5,"&lt;&gt;"&amp;RepM!$W$5))</f>
        <v>148309721.72411394</v>
      </c>
      <c r="AD93" s="10">
        <f ca="1">IF(AD$2="",0,SUMIFS(RepM!96:96,RepM!$3:$3,"&gt;="&amp;AD$3,RepM!$3:$3,"&lt;="&amp;AD$4,RepM!$5:$5,"&lt;&gt;"&amp;RepM!$W$5))</f>
        <v>0</v>
      </c>
      <c r="AE93" s="10">
        <f ca="1">IF(AE$2="",0,SUMIFS(RepM!96:96,RepM!$3:$3,"&gt;="&amp;AE$3,RepM!$3:$3,"&lt;="&amp;AE$4,RepM!$5:$5,"&lt;&gt;"&amp;RepM!$W$5))</f>
        <v>0</v>
      </c>
      <c r="AF93" s="10">
        <f ca="1">IF(AF$2="",0,SUMIFS(RepM!96:96,RepM!$3:$3,"&gt;="&amp;AF$3,RepM!$3:$3,"&lt;="&amp;AF$4,RepM!$5:$5,"&lt;&gt;"&amp;RepM!$W$5))</f>
        <v>0</v>
      </c>
      <c r="AG93" s="10">
        <f ca="1">IF(AG$2="",0,SUMIFS(RepM!96:96,RepM!$3:$3,"&gt;="&amp;AG$3,RepM!$3:$3,"&lt;="&amp;AG$4,RepM!$5:$5,"&lt;&gt;"&amp;RepM!$W$5))</f>
        <v>0</v>
      </c>
      <c r="AH93" s="10">
        <f ca="1">IF(AH$2="",0,SUMIFS(RepM!96:96,RepM!$3:$3,"&gt;="&amp;AH$3,RepM!$3:$3,"&lt;="&amp;AH$4,RepM!$5:$5,"&lt;&gt;"&amp;RepM!$W$5))</f>
        <v>0</v>
      </c>
      <c r="AI93" s="10">
        <f ca="1">IF(AI$2="",0,SUMIFS(RepM!96:96,RepM!$3:$3,"&gt;="&amp;AI$3,RepM!$3:$3,"&lt;="&amp;AI$4,RepM!$5:$5,"&lt;&gt;"&amp;RepM!$W$5))</f>
        <v>0</v>
      </c>
      <c r="AJ93" s="10">
        <f ca="1">IF(AJ$2="",0,SUMIFS(RepM!96:96,RepM!$3:$3,"&gt;="&amp;AJ$3,RepM!$3:$3,"&lt;="&amp;AJ$4,RepM!$5:$5,"&lt;&gt;"&amp;RepM!$W$5))</f>
        <v>0</v>
      </c>
      <c r="AK93" s="10">
        <f ca="1">IF(AK$2="",0,SUMIFS(RepM!96:96,RepM!$3:$3,"&gt;="&amp;AK$3,RepM!$3:$3,"&lt;="&amp;AK$4,RepM!$5:$5,"&lt;&gt;"&amp;RepM!$W$5))</f>
        <v>0</v>
      </c>
      <c r="AL93" s="10">
        <f ca="1">IF(AL$2="",0,SUMIFS(RepM!96:96,RepM!$3:$3,"&gt;="&amp;AL$3,RepM!$3:$3,"&lt;="&amp;AL$4,RepM!$5:$5,"&lt;&gt;"&amp;RepM!$W$5))</f>
        <v>0</v>
      </c>
      <c r="AM93" s="10">
        <f ca="1">IF(AM$2="",0,SUMIFS(RepM!96:96,RepM!$3:$3,"&gt;="&amp;AM$3,RepM!$3:$3,"&lt;="&amp;AM$4,RepM!$5:$5,"&lt;&gt;"&amp;RepM!$W$5))</f>
        <v>0</v>
      </c>
      <c r="AN93" s="10">
        <f ca="1">IF(AN$2="",0,SUMIFS(RepM!96:96,RepM!$3:$3,"&gt;="&amp;AN$3,RepM!$3:$3,"&lt;="&amp;AN$4,RepM!$5:$5,"&lt;&gt;"&amp;RepM!$W$5))</f>
        <v>0</v>
      </c>
      <c r="AO93" s="10">
        <f ca="1">IF(AO$2="",0,SUMIFS(RepM!96:96,RepM!$3:$3,"&gt;="&amp;AO$3,RepM!$3:$3,"&lt;="&amp;AO$4,RepM!$5:$5,"&lt;&gt;"&amp;RepM!$W$5))</f>
        <v>0</v>
      </c>
      <c r="AP93" s="10">
        <f ca="1">IF(AP$2="",0,SUMIFS(RepM!96:96,RepM!$3:$3,"&gt;="&amp;AP$3,RepM!$3:$3,"&lt;="&amp;AP$4,RepM!$5:$5,"&lt;&gt;"&amp;RepM!$W$5))</f>
        <v>0</v>
      </c>
      <c r="AQ93" s="10">
        <f ca="1">IF(AQ$2="",0,SUMIFS(RepM!96:96,RepM!$3:$3,"&gt;="&amp;AQ$3,RepM!$3:$3,"&lt;="&amp;AQ$4,RepM!$5:$5,"&lt;&gt;"&amp;RepM!$W$5))</f>
        <v>0</v>
      </c>
      <c r="AR93" s="10">
        <f ca="1">IF(AR$2="",0,SUMIFS(RepM!96:96,RepM!$3:$3,"&gt;="&amp;AR$3,RepM!$3:$3,"&lt;="&amp;AR$4,RepM!$5:$5,"&lt;&gt;"&amp;RepM!$W$5))</f>
        <v>0</v>
      </c>
      <c r="AS93" s="10">
        <f ca="1">IF(AS$2="",0,SUMIFS(RepM!96:96,RepM!$3:$3,"&gt;="&amp;AS$3,RepM!$3:$3,"&lt;="&amp;AS$4,RepM!$5:$5,"&lt;&gt;"&amp;RepM!$W$5))</f>
        <v>0</v>
      </c>
      <c r="AT93" s="10">
        <f ca="1">IF(AT$2="",0,SUMIFS(RepM!96:96,RepM!$3:$3,"&gt;="&amp;AT$3,RepM!$3:$3,"&lt;="&amp;AT$4,RepM!$5:$5,"&lt;&gt;"&amp;RepM!$W$5))</f>
        <v>0</v>
      </c>
      <c r="AU93" s="10">
        <f ca="1">IF(AU$2="",0,SUMIFS(RepM!96:96,RepM!$3:$3,"&gt;="&amp;AU$3,RepM!$3:$3,"&lt;="&amp;AU$4,RepM!$5:$5,"&lt;&gt;"&amp;RepM!$W$5))</f>
        <v>0</v>
      </c>
      <c r="AV93" s="10">
        <f ca="1">IF(AV$2="",0,SUMIFS(RepM!96:96,RepM!$3:$3,"&gt;="&amp;AV$3,RepM!$3:$3,"&lt;="&amp;AV$4,RepM!$5:$5,"&lt;&gt;"&amp;RepM!$W$5))</f>
        <v>0</v>
      </c>
      <c r="AW93" s="10">
        <f ca="1">IF(AW$2="",0,SUMIFS(RepM!96:96,RepM!$3:$3,"&gt;="&amp;AW$3,RepM!$3:$3,"&lt;="&amp;AW$4,RepM!$5:$5,"&lt;&gt;"&amp;RepM!$W$5))</f>
        <v>0</v>
      </c>
      <c r="AX93" s="10">
        <f ca="1">IF(AX$2="",0,SUMIFS(RepM!96:96,RepM!$3:$3,"&gt;="&amp;AX$3,RepM!$3:$3,"&lt;="&amp;AX$4,RepM!$5:$5,"&lt;&gt;"&amp;RepM!$W$5))</f>
        <v>0</v>
      </c>
    </row>
    <row r="94" spans="1:50" s="27" customFormat="1" ht="12" x14ac:dyDescent="0.25">
      <c r="A94" s="26">
        <f>ROW()</f>
        <v>94</v>
      </c>
      <c r="B94" s="95"/>
      <c r="C94" s="142"/>
      <c r="E94" s="24"/>
      <c r="F94" s="127" t="s">
        <v>138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44"/>
      <c r="S94" s="177"/>
      <c r="T94" s="124"/>
      <c r="U94" s="124"/>
      <c r="V94" s="85"/>
      <c r="W94" s="29">
        <f ca="1">SUM(INDIRECT(ADDRESS(ROW(),SUMIFS($1:$1,$5:$5,1))):INDIRECT(ADDRESS(ROW(),SUMIFS($1:$1,$5:$5,MAX($5:$5)))))</f>
        <v>43154797.145630755</v>
      </c>
      <c r="Z94" s="30">
        <f ca="1">IF(Z$2="",0,SUMIFS(RepM!97:97,RepM!$3:$3,"&gt;="&amp;Z$3,RepM!$3:$3,"&lt;="&amp;Z$4,RepM!$5:$5,"&lt;&gt;"&amp;RepM!$W$5))</f>
        <v>0</v>
      </c>
      <c r="AA94" s="30">
        <f ca="1">IF(AA$2="",0,SUMIFS(RepM!97:97,RepM!$3:$3,"&gt;="&amp;AA$3,RepM!$3:$3,"&lt;="&amp;AA$4,RepM!$5:$5,"&lt;&gt;"&amp;RepM!$W$5))</f>
        <v>0</v>
      </c>
      <c r="AB94" s="30">
        <f ca="1">IF(AB$2="",0,SUMIFS(RepM!97:97,RepM!$3:$3,"&gt;="&amp;AB$3,RepM!$3:$3,"&lt;="&amp;AB$4,RepM!$5:$5,"&lt;&gt;"&amp;RepM!$W$5))</f>
        <v>13492852.800807962</v>
      </c>
      <c r="AC94" s="30">
        <f ca="1">IF(AC$2="",0,SUMIFS(RepM!97:97,RepM!$3:$3,"&gt;="&amp;AC$3,RepM!$3:$3,"&lt;="&amp;AC$4,RepM!$5:$5,"&lt;&gt;"&amp;RepM!$W$5))</f>
        <v>29661944.344822794</v>
      </c>
      <c r="AD94" s="30">
        <f ca="1">IF(AD$2="",0,SUMIFS(RepM!97:97,RepM!$3:$3,"&gt;="&amp;AD$3,RepM!$3:$3,"&lt;="&amp;AD$4,RepM!$5:$5,"&lt;&gt;"&amp;RepM!$W$5))</f>
        <v>0</v>
      </c>
      <c r="AE94" s="30">
        <f ca="1">IF(AE$2="",0,SUMIFS(RepM!97:97,RepM!$3:$3,"&gt;="&amp;AE$3,RepM!$3:$3,"&lt;="&amp;AE$4,RepM!$5:$5,"&lt;&gt;"&amp;RepM!$W$5))</f>
        <v>0</v>
      </c>
      <c r="AF94" s="30">
        <f ca="1">IF(AF$2="",0,SUMIFS(RepM!97:97,RepM!$3:$3,"&gt;="&amp;AF$3,RepM!$3:$3,"&lt;="&amp;AF$4,RepM!$5:$5,"&lt;&gt;"&amp;RepM!$W$5))</f>
        <v>0</v>
      </c>
      <c r="AG94" s="30">
        <f ca="1">IF(AG$2="",0,SUMIFS(RepM!97:97,RepM!$3:$3,"&gt;="&amp;AG$3,RepM!$3:$3,"&lt;="&amp;AG$4,RepM!$5:$5,"&lt;&gt;"&amp;RepM!$W$5))</f>
        <v>0</v>
      </c>
      <c r="AH94" s="30">
        <f ca="1">IF(AH$2="",0,SUMIFS(RepM!97:97,RepM!$3:$3,"&gt;="&amp;AH$3,RepM!$3:$3,"&lt;="&amp;AH$4,RepM!$5:$5,"&lt;&gt;"&amp;RepM!$W$5))</f>
        <v>0</v>
      </c>
      <c r="AI94" s="30">
        <f ca="1">IF(AI$2="",0,SUMIFS(RepM!97:97,RepM!$3:$3,"&gt;="&amp;AI$3,RepM!$3:$3,"&lt;="&amp;AI$4,RepM!$5:$5,"&lt;&gt;"&amp;RepM!$W$5))</f>
        <v>0</v>
      </c>
      <c r="AJ94" s="30">
        <f ca="1">IF(AJ$2="",0,SUMIFS(RepM!97:97,RepM!$3:$3,"&gt;="&amp;AJ$3,RepM!$3:$3,"&lt;="&amp;AJ$4,RepM!$5:$5,"&lt;&gt;"&amp;RepM!$W$5))</f>
        <v>0</v>
      </c>
      <c r="AK94" s="30">
        <f ca="1">IF(AK$2="",0,SUMIFS(RepM!97:97,RepM!$3:$3,"&gt;="&amp;AK$3,RepM!$3:$3,"&lt;="&amp;AK$4,RepM!$5:$5,"&lt;&gt;"&amp;RepM!$W$5))</f>
        <v>0</v>
      </c>
      <c r="AL94" s="30">
        <f ca="1">IF(AL$2="",0,SUMIFS(RepM!97:97,RepM!$3:$3,"&gt;="&amp;AL$3,RepM!$3:$3,"&lt;="&amp;AL$4,RepM!$5:$5,"&lt;&gt;"&amp;RepM!$W$5))</f>
        <v>0</v>
      </c>
      <c r="AM94" s="30">
        <f ca="1">IF(AM$2="",0,SUMIFS(RepM!97:97,RepM!$3:$3,"&gt;="&amp;AM$3,RepM!$3:$3,"&lt;="&amp;AM$4,RepM!$5:$5,"&lt;&gt;"&amp;RepM!$W$5))</f>
        <v>0</v>
      </c>
      <c r="AN94" s="30">
        <f ca="1">IF(AN$2="",0,SUMIFS(RepM!97:97,RepM!$3:$3,"&gt;="&amp;AN$3,RepM!$3:$3,"&lt;="&amp;AN$4,RepM!$5:$5,"&lt;&gt;"&amp;RepM!$W$5))</f>
        <v>0</v>
      </c>
      <c r="AO94" s="30">
        <f ca="1">IF(AO$2="",0,SUMIFS(RepM!97:97,RepM!$3:$3,"&gt;="&amp;AO$3,RepM!$3:$3,"&lt;="&amp;AO$4,RepM!$5:$5,"&lt;&gt;"&amp;RepM!$W$5))</f>
        <v>0</v>
      </c>
      <c r="AP94" s="30">
        <f ca="1">IF(AP$2="",0,SUMIFS(RepM!97:97,RepM!$3:$3,"&gt;="&amp;AP$3,RepM!$3:$3,"&lt;="&amp;AP$4,RepM!$5:$5,"&lt;&gt;"&amp;RepM!$W$5))</f>
        <v>0</v>
      </c>
      <c r="AQ94" s="30">
        <f ca="1">IF(AQ$2="",0,SUMIFS(RepM!97:97,RepM!$3:$3,"&gt;="&amp;AQ$3,RepM!$3:$3,"&lt;="&amp;AQ$4,RepM!$5:$5,"&lt;&gt;"&amp;RepM!$W$5))</f>
        <v>0</v>
      </c>
      <c r="AR94" s="30">
        <f ca="1">IF(AR$2="",0,SUMIFS(RepM!97:97,RepM!$3:$3,"&gt;="&amp;AR$3,RepM!$3:$3,"&lt;="&amp;AR$4,RepM!$5:$5,"&lt;&gt;"&amp;RepM!$W$5))</f>
        <v>0</v>
      </c>
      <c r="AS94" s="30">
        <f ca="1">IF(AS$2="",0,SUMIFS(RepM!97:97,RepM!$3:$3,"&gt;="&amp;AS$3,RepM!$3:$3,"&lt;="&amp;AS$4,RepM!$5:$5,"&lt;&gt;"&amp;RepM!$W$5))</f>
        <v>0</v>
      </c>
      <c r="AT94" s="30">
        <f ca="1">IF(AT$2="",0,SUMIFS(RepM!97:97,RepM!$3:$3,"&gt;="&amp;AT$3,RepM!$3:$3,"&lt;="&amp;AT$4,RepM!$5:$5,"&lt;&gt;"&amp;RepM!$W$5))</f>
        <v>0</v>
      </c>
      <c r="AU94" s="30">
        <f ca="1">IF(AU$2="",0,SUMIFS(RepM!97:97,RepM!$3:$3,"&gt;="&amp;AU$3,RepM!$3:$3,"&lt;="&amp;AU$4,RepM!$5:$5,"&lt;&gt;"&amp;RepM!$W$5))</f>
        <v>0</v>
      </c>
      <c r="AV94" s="30">
        <f ca="1">IF(AV$2="",0,SUMIFS(RepM!97:97,RepM!$3:$3,"&gt;="&amp;AV$3,RepM!$3:$3,"&lt;="&amp;AV$4,RepM!$5:$5,"&lt;&gt;"&amp;RepM!$W$5))</f>
        <v>0</v>
      </c>
      <c r="AW94" s="30">
        <f ca="1">IF(AW$2="",0,SUMIFS(RepM!97:97,RepM!$3:$3,"&gt;="&amp;AW$3,RepM!$3:$3,"&lt;="&amp;AW$4,RepM!$5:$5,"&lt;&gt;"&amp;RepM!$W$5))</f>
        <v>0</v>
      </c>
      <c r="AX94" s="30">
        <f ca="1">IF(AX$2="",0,SUMIFS(RepM!97:97,RepM!$3:$3,"&gt;="&amp;AX$3,RepM!$3:$3,"&lt;="&amp;AX$4,RepM!$5:$5,"&lt;&gt;"&amp;RepM!$W$5))</f>
        <v>0</v>
      </c>
    </row>
    <row r="95" spans="1:50" s="13" customFormat="1" x14ac:dyDescent="0.3">
      <c r="A95" s="12">
        <f>ROW()</f>
        <v>95</v>
      </c>
      <c r="B95" s="102"/>
      <c r="C95" s="142"/>
      <c r="E95" s="92"/>
      <c r="F95" s="13" t="s">
        <v>139</v>
      </c>
      <c r="M95" s="4" t="str">
        <f>Lists!$R$8</f>
        <v>руб.</v>
      </c>
      <c r="P95" s="10"/>
      <c r="R95" s="92"/>
      <c r="S95" s="10"/>
      <c r="V95" s="80">
        <f ca="1">W95-(W93-W94)</f>
        <v>0</v>
      </c>
      <c r="W95" s="10">
        <f ca="1">SUM(INDIRECT(ADDRESS(ROW(),SUMIFS($1:$1,$5:$5,1))):INDIRECT(ADDRESS(ROW(),SUMIFS($1:$1,$5:$5,MAX($5:$5)))))</f>
        <v>172619188.58252299</v>
      </c>
      <c r="Z95" s="10">
        <f ca="1">IF(Z$2="",0,SUMIFS(RepM!98:98,RepM!$3:$3,"&gt;="&amp;Z$3,RepM!$3:$3,"&lt;="&amp;Z$4,RepM!$5:$5,"&lt;&gt;"&amp;RepM!$W$5))</f>
        <v>-28939153.348461583</v>
      </c>
      <c r="AA95" s="10">
        <f ca="1">IF(AA$2="",0,SUMIFS(RepM!98:98,RepM!$3:$3,"&gt;="&amp;AA$3,RepM!$3:$3,"&lt;="&amp;AA$4,RepM!$5:$5,"&lt;&gt;"&amp;RepM!$W$5))</f>
        <v>-3906698.1621028478</v>
      </c>
      <c r="AB95" s="10">
        <f ca="1">IF(AB$2="",0,SUMIFS(RepM!98:98,RepM!$3:$3,"&gt;="&amp;AB$3,RepM!$3:$3,"&lt;="&amp;AB$4,RepM!$5:$5,"&lt;&gt;"&amp;RepM!$W$5))</f>
        <v>86817262.713796273</v>
      </c>
      <c r="AC95" s="10">
        <f ca="1">IF(AC$2="",0,SUMIFS(RepM!98:98,RepM!$3:$3,"&gt;="&amp;AC$3,RepM!$3:$3,"&lt;="&amp;AC$4,RepM!$5:$5,"&lt;&gt;"&amp;RepM!$W$5))</f>
        <v>118647777.37929116</v>
      </c>
      <c r="AD95" s="10">
        <f ca="1">IF(AD$2="",0,SUMIFS(RepM!98:98,RepM!$3:$3,"&gt;="&amp;AD$3,RepM!$3:$3,"&lt;="&amp;AD$4,RepM!$5:$5,"&lt;&gt;"&amp;RepM!$W$5))</f>
        <v>0</v>
      </c>
      <c r="AE95" s="10">
        <f ca="1">IF(AE$2="",0,SUMIFS(RepM!98:98,RepM!$3:$3,"&gt;="&amp;AE$3,RepM!$3:$3,"&lt;="&amp;AE$4,RepM!$5:$5,"&lt;&gt;"&amp;RepM!$W$5))</f>
        <v>0</v>
      </c>
      <c r="AF95" s="10">
        <f ca="1">IF(AF$2="",0,SUMIFS(RepM!98:98,RepM!$3:$3,"&gt;="&amp;AF$3,RepM!$3:$3,"&lt;="&amp;AF$4,RepM!$5:$5,"&lt;&gt;"&amp;RepM!$W$5))</f>
        <v>0</v>
      </c>
      <c r="AG95" s="10">
        <f ca="1">IF(AG$2="",0,SUMIFS(RepM!98:98,RepM!$3:$3,"&gt;="&amp;AG$3,RepM!$3:$3,"&lt;="&amp;AG$4,RepM!$5:$5,"&lt;&gt;"&amp;RepM!$W$5))</f>
        <v>0</v>
      </c>
      <c r="AH95" s="10">
        <f ca="1">IF(AH$2="",0,SUMIFS(RepM!98:98,RepM!$3:$3,"&gt;="&amp;AH$3,RepM!$3:$3,"&lt;="&amp;AH$4,RepM!$5:$5,"&lt;&gt;"&amp;RepM!$W$5))</f>
        <v>0</v>
      </c>
      <c r="AI95" s="10">
        <f ca="1">IF(AI$2="",0,SUMIFS(RepM!98:98,RepM!$3:$3,"&gt;="&amp;AI$3,RepM!$3:$3,"&lt;="&amp;AI$4,RepM!$5:$5,"&lt;&gt;"&amp;RepM!$W$5))</f>
        <v>0</v>
      </c>
      <c r="AJ95" s="10">
        <f ca="1">IF(AJ$2="",0,SUMIFS(RepM!98:98,RepM!$3:$3,"&gt;="&amp;AJ$3,RepM!$3:$3,"&lt;="&amp;AJ$4,RepM!$5:$5,"&lt;&gt;"&amp;RepM!$W$5))</f>
        <v>0</v>
      </c>
      <c r="AK95" s="10">
        <f ca="1">IF(AK$2="",0,SUMIFS(RepM!98:98,RepM!$3:$3,"&gt;="&amp;AK$3,RepM!$3:$3,"&lt;="&amp;AK$4,RepM!$5:$5,"&lt;&gt;"&amp;RepM!$W$5))</f>
        <v>0</v>
      </c>
      <c r="AL95" s="10">
        <f ca="1">IF(AL$2="",0,SUMIFS(RepM!98:98,RepM!$3:$3,"&gt;="&amp;AL$3,RepM!$3:$3,"&lt;="&amp;AL$4,RepM!$5:$5,"&lt;&gt;"&amp;RepM!$W$5))</f>
        <v>0</v>
      </c>
      <c r="AM95" s="10">
        <f ca="1">IF(AM$2="",0,SUMIFS(RepM!98:98,RepM!$3:$3,"&gt;="&amp;AM$3,RepM!$3:$3,"&lt;="&amp;AM$4,RepM!$5:$5,"&lt;&gt;"&amp;RepM!$W$5))</f>
        <v>0</v>
      </c>
      <c r="AN95" s="10">
        <f ca="1">IF(AN$2="",0,SUMIFS(RepM!98:98,RepM!$3:$3,"&gt;="&amp;AN$3,RepM!$3:$3,"&lt;="&amp;AN$4,RepM!$5:$5,"&lt;&gt;"&amp;RepM!$W$5))</f>
        <v>0</v>
      </c>
      <c r="AO95" s="10">
        <f ca="1">IF(AO$2="",0,SUMIFS(RepM!98:98,RepM!$3:$3,"&gt;="&amp;AO$3,RepM!$3:$3,"&lt;="&amp;AO$4,RepM!$5:$5,"&lt;&gt;"&amp;RepM!$W$5))</f>
        <v>0</v>
      </c>
      <c r="AP95" s="10">
        <f ca="1">IF(AP$2="",0,SUMIFS(RepM!98:98,RepM!$3:$3,"&gt;="&amp;AP$3,RepM!$3:$3,"&lt;="&amp;AP$4,RepM!$5:$5,"&lt;&gt;"&amp;RepM!$W$5))</f>
        <v>0</v>
      </c>
      <c r="AQ95" s="10">
        <f ca="1">IF(AQ$2="",0,SUMIFS(RepM!98:98,RepM!$3:$3,"&gt;="&amp;AQ$3,RepM!$3:$3,"&lt;="&amp;AQ$4,RepM!$5:$5,"&lt;&gt;"&amp;RepM!$W$5))</f>
        <v>0</v>
      </c>
      <c r="AR95" s="10">
        <f ca="1">IF(AR$2="",0,SUMIFS(RepM!98:98,RepM!$3:$3,"&gt;="&amp;AR$3,RepM!$3:$3,"&lt;="&amp;AR$4,RepM!$5:$5,"&lt;&gt;"&amp;RepM!$W$5))</f>
        <v>0</v>
      </c>
      <c r="AS95" s="10">
        <f ca="1">IF(AS$2="",0,SUMIFS(RepM!98:98,RepM!$3:$3,"&gt;="&amp;AS$3,RepM!$3:$3,"&lt;="&amp;AS$4,RepM!$5:$5,"&lt;&gt;"&amp;RepM!$W$5))</f>
        <v>0</v>
      </c>
      <c r="AT95" s="10">
        <f ca="1">IF(AT$2="",0,SUMIFS(RepM!98:98,RepM!$3:$3,"&gt;="&amp;AT$3,RepM!$3:$3,"&lt;="&amp;AT$4,RepM!$5:$5,"&lt;&gt;"&amp;RepM!$W$5))</f>
        <v>0</v>
      </c>
      <c r="AU95" s="10">
        <f ca="1">IF(AU$2="",0,SUMIFS(RepM!98:98,RepM!$3:$3,"&gt;="&amp;AU$3,RepM!$3:$3,"&lt;="&amp;AU$4,RepM!$5:$5,"&lt;&gt;"&amp;RepM!$W$5))</f>
        <v>0</v>
      </c>
      <c r="AV95" s="10">
        <f ca="1">IF(AV$2="",0,SUMIFS(RepM!98:98,RepM!$3:$3,"&gt;="&amp;AV$3,RepM!$3:$3,"&lt;="&amp;AV$4,RepM!$5:$5,"&lt;&gt;"&amp;RepM!$W$5))</f>
        <v>0</v>
      </c>
      <c r="AW95" s="10">
        <f ca="1">IF(AW$2="",0,SUMIFS(RepM!98:98,RepM!$3:$3,"&gt;="&amp;AW$3,RepM!$3:$3,"&lt;="&amp;AW$4,RepM!$5:$5,"&lt;&gt;"&amp;RepM!$W$5))</f>
        <v>0</v>
      </c>
      <c r="AX95" s="10">
        <f ca="1">IF(AX$2="",0,SUMIFS(RepM!98:98,RepM!$3:$3,"&gt;="&amp;AX$3,RepM!$3:$3,"&lt;="&amp;AX$4,RepM!$5:$5,"&lt;&gt;"&amp;RepM!$W$5))</f>
        <v>0</v>
      </c>
    </row>
    <row r="96" spans="1:50" s="107" customFormat="1" ht="12" x14ac:dyDescent="0.25">
      <c r="A96" s="105">
        <f>ROW()</f>
        <v>96</v>
      </c>
      <c r="B96" s="106"/>
      <c r="C96" s="143"/>
      <c r="E96" s="108"/>
      <c r="F96" s="107" t="s">
        <v>140</v>
      </c>
      <c r="M96" s="184" t="s">
        <v>74</v>
      </c>
      <c r="P96" s="109"/>
      <c r="R96" s="108"/>
      <c r="S96" s="128"/>
      <c r="V96" s="110"/>
      <c r="W96" s="111">
        <f ca="1">IF(W$79=0,0,W95/W$79)</f>
        <v>0.23371528700680488</v>
      </c>
      <c r="X96" s="112"/>
      <c r="Y96" s="112"/>
      <c r="Z96" s="111">
        <f ca="1">IF(Z$79=0,0,Z95/Z$79)</f>
        <v>-62.368051210958768</v>
      </c>
      <c r="AA96" s="111">
        <f ca="1">IF(AA$79=0,0,AA95/AA$79)</f>
        <v>-6.8252807469166121E-2</v>
      </c>
      <c r="AB96" s="111">
        <f ca="1">IF(AB$79=0,0,AB95/AB$79)</f>
        <v>0.30275860433024571</v>
      </c>
      <c r="AC96" s="111">
        <f ca="1">IF(AC$79=0,0,AC95/AC$79)</f>
        <v>0.30103657314266874</v>
      </c>
      <c r="AD96" s="111">
        <f ca="1">IF(AD$79=0,0,AD95/AD$79)</f>
        <v>0</v>
      </c>
      <c r="AE96" s="111">
        <f ca="1">IF(AE$79=0,0,AE95/AE$79)</f>
        <v>0</v>
      </c>
      <c r="AF96" s="111">
        <f ca="1">IF(AF$79=0,0,AF95/AF$79)</f>
        <v>0</v>
      </c>
      <c r="AG96" s="111">
        <f ca="1">IF(AG$79=0,0,AG95/AG$79)</f>
        <v>0</v>
      </c>
      <c r="AH96" s="111">
        <f ca="1">IF(AH$79=0,0,AH95/AH$79)</f>
        <v>0</v>
      </c>
      <c r="AI96" s="111">
        <f ca="1">IF(AI$79=0,0,AI95/AI$79)</f>
        <v>0</v>
      </c>
      <c r="AJ96" s="111">
        <f ca="1">IF(AJ$79=0,0,AJ95/AJ$79)</f>
        <v>0</v>
      </c>
      <c r="AK96" s="111">
        <f ca="1">IF(AK$79=0,0,AK95/AK$79)</f>
        <v>0</v>
      </c>
      <c r="AL96" s="111">
        <f ca="1">IF(AL$79=0,0,AL95/AL$79)</f>
        <v>0</v>
      </c>
      <c r="AM96" s="111">
        <f ca="1">IF(AM$79=0,0,AM95/AM$79)</f>
        <v>0</v>
      </c>
      <c r="AN96" s="111">
        <f ca="1">IF(AN$79=0,0,AN95/AN$79)</f>
        <v>0</v>
      </c>
      <c r="AO96" s="111">
        <f ca="1">IF(AO$79=0,0,AO95/AO$79)</f>
        <v>0</v>
      </c>
      <c r="AP96" s="111">
        <f ca="1">IF(AP$79=0,0,AP95/AP$79)</f>
        <v>0</v>
      </c>
      <c r="AQ96" s="111">
        <f ca="1">IF(AQ$79=0,0,AQ95/AQ$79)</f>
        <v>0</v>
      </c>
      <c r="AR96" s="111">
        <f ca="1">IF(AR$79=0,0,AR95/AR$79)</f>
        <v>0</v>
      </c>
      <c r="AS96" s="111">
        <f ca="1">IF(AS$79=0,0,AS95/AS$79)</f>
        <v>0</v>
      </c>
      <c r="AT96" s="111">
        <f ca="1">IF(AT$79=0,0,AT95/AT$79)</f>
        <v>0</v>
      </c>
      <c r="AU96" s="111">
        <f ca="1">IF(AU$79=0,0,AU95/AU$79)</f>
        <v>0</v>
      </c>
      <c r="AV96" s="111">
        <f ca="1">IF(AV$79=0,0,AV95/AV$79)</f>
        <v>0</v>
      </c>
      <c r="AW96" s="111">
        <f ca="1">IF(AW$79=0,0,AW95/AW$79)</f>
        <v>0</v>
      </c>
      <c r="AX96" s="111">
        <f ca="1">IF(AX$79=0,0,AX95/AX$79)</f>
        <v>0</v>
      </c>
    </row>
    <row r="97" spans="1:50" ht="7.05" customHeight="1" x14ac:dyDescent="0.3">
      <c r="F97" s="104"/>
    </row>
    <row r="98" spans="1:50" x14ac:dyDescent="0.3">
      <c r="A98" s="11">
        <f>ROW()</f>
        <v>98</v>
      </c>
      <c r="F98" s="104" t="s">
        <v>152</v>
      </c>
    </row>
    <row r="99" spans="1:50" s="13" customFormat="1" x14ac:dyDescent="0.3">
      <c r="A99" s="12">
        <f>ROW()</f>
        <v>99</v>
      </c>
      <c r="B99" s="137"/>
      <c r="C99" s="142"/>
      <c r="E99" s="92"/>
      <c r="F99" s="13" t="s">
        <v>153</v>
      </c>
      <c r="M99" s="4" t="str">
        <f>Lists!$R$8</f>
        <v>руб.</v>
      </c>
      <c r="P99" s="10"/>
      <c r="R99" s="92"/>
      <c r="S99" s="10"/>
      <c r="V99" s="80"/>
      <c r="W99" s="10">
        <f ca="1">SUM(INDIRECT(ADDRESS(ROW(),SUMIFS($1:$1,$5:$5,1))):INDIRECT(ADDRESS(ROW(),SUMIFS($1:$1,$5:$5,MAX($5:$5)))))</f>
        <v>10000000</v>
      </c>
      <c r="Z99" s="10">
        <f ca="1">IF(Z$2="",0,SUMIFS(RepM!102:102,RepM!$3:$3,"&gt;="&amp;Z$3,RepM!$3:$3,"&lt;="&amp;Z$4,RepM!$5:$5,"&lt;&gt;"&amp;RepM!$W$5))</f>
        <v>5000000</v>
      </c>
      <c r="AA99" s="10">
        <f ca="1">IF(AA$2="",0,SUMIFS(RepM!102:102,RepM!$3:$3,"&gt;="&amp;AA$3,RepM!$3:$3,"&lt;="&amp;AA$4,RepM!$5:$5,"&lt;&gt;"&amp;RepM!$W$5))</f>
        <v>5000000</v>
      </c>
      <c r="AB99" s="10">
        <f ca="1">IF(AB$2="",0,SUMIFS(RepM!102:102,RepM!$3:$3,"&gt;="&amp;AB$3,RepM!$3:$3,"&lt;="&amp;AB$4,RepM!$5:$5,"&lt;&gt;"&amp;RepM!$W$5))</f>
        <v>0</v>
      </c>
      <c r="AC99" s="10">
        <f ca="1">IF(AC$2="",0,SUMIFS(RepM!102:102,RepM!$3:$3,"&gt;="&amp;AC$3,RepM!$3:$3,"&lt;="&amp;AC$4,RepM!$5:$5,"&lt;&gt;"&amp;RepM!$W$5))</f>
        <v>0</v>
      </c>
      <c r="AD99" s="10">
        <f ca="1">IF(AD$2="",0,SUMIFS(RepM!102:102,RepM!$3:$3,"&gt;="&amp;AD$3,RepM!$3:$3,"&lt;="&amp;AD$4,RepM!$5:$5,"&lt;&gt;"&amp;RepM!$W$5))</f>
        <v>0</v>
      </c>
      <c r="AE99" s="10">
        <f ca="1">IF(AE$2="",0,SUMIFS(RepM!102:102,RepM!$3:$3,"&gt;="&amp;AE$3,RepM!$3:$3,"&lt;="&amp;AE$4,RepM!$5:$5,"&lt;&gt;"&amp;RepM!$W$5))</f>
        <v>0</v>
      </c>
      <c r="AF99" s="10">
        <f ca="1">IF(AF$2="",0,SUMIFS(RepM!102:102,RepM!$3:$3,"&gt;="&amp;AF$3,RepM!$3:$3,"&lt;="&amp;AF$4,RepM!$5:$5,"&lt;&gt;"&amp;RepM!$W$5))</f>
        <v>0</v>
      </c>
      <c r="AG99" s="10">
        <f ca="1">IF(AG$2="",0,SUMIFS(RepM!102:102,RepM!$3:$3,"&gt;="&amp;AG$3,RepM!$3:$3,"&lt;="&amp;AG$4,RepM!$5:$5,"&lt;&gt;"&amp;RepM!$W$5))</f>
        <v>0</v>
      </c>
      <c r="AH99" s="10">
        <f ca="1">IF(AH$2="",0,SUMIFS(RepM!102:102,RepM!$3:$3,"&gt;="&amp;AH$3,RepM!$3:$3,"&lt;="&amp;AH$4,RepM!$5:$5,"&lt;&gt;"&amp;RepM!$W$5))</f>
        <v>0</v>
      </c>
      <c r="AI99" s="10">
        <f ca="1">IF(AI$2="",0,SUMIFS(RepM!102:102,RepM!$3:$3,"&gt;="&amp;AI$3,RepM!$3:$3,"&lt;="&amp;AI$4,RepM!$5:$5,"&lt;&gt;"&amp;RepM!$W$5))</f>
        <v>0</v>
      </c>
      <c r="AJ99" s="10">
        <f ca="1">IF(AJ$2="",0,SUMIFS(RepM!102:102,RepM!$3:$3,"&gt;="&amp;AJ$3,RepM!$3:$3,"&lt;="&amp;AJ$4,RepM!$5:$5,"&lt;&gt;"&amp;RepM!$W$5))</f>
        <v>0</v>
      </c>
      <c r="AK99" s="10">
        <f ca="1">IF(AK$2="",0,SUMIFS(RepM!102:102,RepM!$3:$3,"&gt;="&amp;AK$3,RepM!$3:$3,"&lt;="&amp;AK$4,RepM!$5:$5,"&lt;&gt;"&amp;RepM!$W$5))</f>
        <v>0</v>
      </c>
      <c r="AL99" s="10">
        <f ca="1">IF(AL$2="",0,SUMIFS(RepM!102:102,RepM!$3:$3,"&gt;="&amp;AL$3,RepM!$3:$3,"&lt;="&amp;AL$4,RepM!$5:$5,"&lt;&gt;"&amp;RepM!$W$5))</f>
        <v>0</v>
      </c>
      <c r="AM99" s="10">
        <f ca="1">IF(AM$2="",0,SUMIFS(RepM!102:102,RepM!$3:$3,"&gt;="&amp;AM$3,RepM!$3:$3,"&lt;="&amp;AM$4,RepM!$5:$5,"&lt;&gt;"&amp;RepM!$W$5))</f>
        <v>0</v>
      </c>
      <c r="AN99" s="10">
        <f ca="1">IF(AN$2="",0,SUMIFS(RepM!102:102,RepM!$3:$3,"&gt;="&amp;AN$3,RepM!$3:$3,"&lt;="&amp;AN$4,RepM!$5:$5,"&lt;&gt;"&amp;RepM!$W$5))</f>
        <v>0</v>
      </c>
      <c r="AO99" s="10">
        <f ca="1">IF(AO$2="",0,SUMIFS(RepM!102:102,RepM!$3:$3,"&gt;="&amp;AO$3,RepM!$3:$3,"&lt;="&amp;AO$4,RepM!$5:$5,"&lt;&gt;"&amp;RepM!$W$5))</f>
        <v>0</v>
      </c>
      <c r="AP99" s="10">
        <f ca="1">IF(AP$2="",0,SUMIFS(RepM!102:102,RepM!$3:$3,"&gt;="&amp;AP$3,RepM!$3:$3,"&lt;="&amp;AP$4,RepM!$5:$5,"&lt;&gt;"&amp;RepM!$W$5))</f>
        <v>0</v>
      </c>
      <c r="AQ99" s="10">
        <f ca="1">IF(AQ$2="",0,SUMIFS(RepM!102:102,RepM!$3:$3,"&gt;="&amp;AQ$3,RepM!$3:$3,"&lt;="&amp;AQ$4,RepM!$5:$5,"&lt;&gt;"&amp;RepM!$W$5))</f>
        <v>0</v>
      </c>
      <c r="AR99" s="10">
        <f ca="1">IF(AR$2="",0,SUMIFS(RepM!102:102,RepM!$3:$3,"&gt;="&amp;AR$3,RepM!$3:$3,"&lt;="&amp;AR$4,RepM!$5:$5,"&lt;&gt;"&amp;RepM!$W$5))</f>
        <v>0</v>
      </c>
      <c r="AS99" s="10">
        <f ca="1">IF(AS$2="",0,SUMIFS(RepM!102:102,RepM!$3:$3,"&gt;="&amp;AS$3,RepM!$3:$3,"&lt;="&amp;AS$4,RepM!$5:$5,"&lt;&gt;"&amp;RepM!$W$5))</f>
        <v>0</v>
      </c>
      <c r="AT99" s="10">
        <f ca="1">IF(AT$2="",0,SUMIFS(RepM!102:102,RepM!$3:$3,"&gt;="&amp;AT$3,RepM!$3:$3,"&lt;="&amp;AT$4,RepM!$5:$5,"&lt;&gt;"&amp;RepM!$W$5))</f>
        <v>0</v>
      </c>
      <c r="AU99" s="10">
        <f ca="1">IF(AU$2="",0,SUMIFS(RepM!102:102,RepM!$3:$3,"&gt;="&amp;AU$3,RepM!$3:$3,"&lt;="&amp;AU$4,RepM!$5:$5,"&lt;&gt;"&amp;RepM!$W$5))</f>
        <v>0</v>
      </c>
      <c r="AV99" s="10">
        <f ca="1">IF(AV$2="",0,SUMIFS(RepM!102:102,RepM!$3:$3,"&gt;="&amp;AV$3,RepM!$3:$3,"&lt;="&amp;AV$4,RepM!$5:$5,"&lt;&gt;"&amp;RepM!$W$5))</f>
        <v>0</v>
      </c>
      <c r="AW99" s="10">
        <f ca="1">IF(AW$2="",0,SUMIFS(RepM!102:102,RepM!$3:$3,"&gt;="&amp;AW$3,RepM!$3:$3,"&lt;="&amp;AW$4,RepM!$5:$5,"&lt;&gt;"&amp;RepM!$W$5))</f>
        <v>0</v>
      </c>
      <c r="AX99" s="10">
        <f ca="1">IF(AX$2="",0,SUMIFS(RepM!102:102,RepM!$3:$3,"&gt;="&amp;AX$3,RepM!$3:$3,"&lt;="&amp;AX$4,RepM!$5:$5,"&lt;&gt;"&amp;RepM!$W$5))</f>
        <v>0</v>
      </c>
    </row>
    <row r="100" spans="1:50" s="13" customFormat="1" x14ac:dyDescent="0.3">
      <c r="A100" s="12">
        <f>ROW()</f>
        <v>100</v>
      </c>
      <c r="B100" s="137"/>
      <c r="C100" s="142"/>
      <c r="E100" s="92"/>
      <c r="F100" s="13" t="s">
        <v>154</v>
      </c>
      <c r="M100" s="4" t="str">
        <f>Lists!$R$8</f>
        <v>руб.</v>
      </c>
      <c r="P100" s="10"/>
      <c r="R100" s="92"/>
      <c r="S100" s="10"/>
      <c r="V100" s="80"/>
      <c r="W100" s="10">
        <f ca="1">SUM(INDIRECT(ADDRESS(ROW(),SUMIFS($1:$1,$5:$5,1))):INDIRECT(ADDRESS(ROW(),SUMIFS($1:$1,$5:$5,MAX($5:$5)))))</f>
        <v>104780612.29465809</v>
      </c>
      <c r="Z100" s="10">
        <f ca="1">IF(Z$2="",0,SUMIFS(RepM!103:103,RepM!$3:$3,"&gt;="&amp;Z$3,RepM!$3:$3,"&lt;="&amp;Z$4,RepM!$5:$5,"&lt;&gt;"&amp;RepM!$W$5))</f>
        <v>-2006905.9326765153</v>
      </c>
      <c r="AA100" s="10">
        <f ca="1">IF(AA$2="",0,SUMIFS(RepM!103:103,RepM!$3:$3,"&gt;="&amp;AA$3,RepM!$3:$3,"&lt;="&amp;AA$4,RepM!$5:$5,"&lt;&gt;"&amp;RepM!$W$5))</f>
        <v>4060080.0353819481</v>
      </c>
      <c r="AB100" s="10">
        <f ca="1">IF(AB$2="",0,SUMIFS(RepM!103:103,RepM!$3:$3,"&gt;="&amp;AB$3,RepM!$3:$3,"&lt;="&amp;AB$4,RepM!$5:$5,"&lt;&gt;"&amp;RepM!$W$5))</f>
        <v>41577192.073691979</v>
      </c>
      <c r="AC100" s="10">
        <f ca="1">IF(AC$2="",0,SUMIFS(RepM!103:103,RepM!$3:$3,"&gt;="&amp;AC$3,RepM!$3:$3,"&lt;="&amp;AC$4,RepM!$5:$5,"&lt;&gt;"&amp;RepM!$W$5))</f>
        <v>61150246.118260682</v>
      </c>
      <c r="AD100" s="10">
        <f ca="1">IF(AD$2="",0,SUMIFS(RepM!103:103,RepM!$3:$3,"&gt;="&amp;AD$3,RepM!$3:$3,"&lt;="&amp;AD$4,RepM!$5:$5,"&lt;&gt;"&amp;RepM!$W$5))</f>
        <v>0</v>
      </c>
      <c r="AE100" s="10">
        <f ca="1">IF(AE$2="",0,SUMIFS(RepM!103:103,RepM!$3:$3,"&gt;="&amp;AE$3,RepM!$3:$3,"&lt;="&amp;AE$4,RepM!$5:$5,"&lt;&gt;"&amp;RepM!$W$5))</f>
        <v>0</v>
      </c>
      <c r="AF100" s="10">
        <f ca="1">IF(AF$2="",0,SUMIFS(RepM!103:103,RepM!$3:$3,"&gt;="&amp;AF$3,RepM!$3:$3,"&lt;="&amp;AF$4,RepM!$5:$5,"&lt;&gt;"&amp;RepM!$W$5))</f>
        <v>0</v>
      </c>
      <c r="AG100" s="10">
        <f ca="1">IF(AG$2="",0,SUMIFS(RepM!103:103,RepM!$3:$3,"&gt;="&amp;AG$3,RepM!$3:$3,"&lt;="&amp;AG$4,RepM!$5:$5,"&lt;&gt;"&amp;RepM!$W$5))</f>
        <v>0</v>
      </c>
      <c r="AH100" s="10">
        <f ca="1">IF(AH$2="",0,SUMIFS(RepM!103:103,RepM!$3:$3,"&gt;="&amp;AH$3,RepM!$3:$3,"&lt;="&amp;AH$4,RepM!$5:$5,"&lt;&gt;"&amp;RepM!$W$5))</f>
        <v>0</v>
      </c>
      <c r="AI100" s="10">
        <f ca="1">IF(AI$2="",0,SUMIFS(RepM!103:103,RepM!$3:$3,"&gt;="&amp;AI$3,RepM!$3:$3,"&lt;="&amp;AI$4,RepM!$5:$5,"&lt;&gt;"&amp;RepM!$W$5))</f>
        <v>0</v>
      </c>
      <c r="AJ100" s="10">
        <f ca="1">IF(AJ$2="",0,SUMIFS(RepM!103:103,RepM!$3:$3,"&gt;="&amp;AJ$3,RepM!$3:$3,"&lt;="&amp;AJ$4,RepM!$5:$5,"&lt;&gt;"&amp;RepM!$W$5))</f>
        <v>0</v>
      </c>
      <c r="AK100" s="10">
        <f ca="1">IF(AK$2="",0,SUMIFS(RepM!103:103,RepM!$3:$3,"&gt;="&amp;AK$3,RepM!$3:$3,"&lt;="&amp;AK$4,RepM!$5:$5,"&lt;&gt;"&amp;RepM!$W$5))</f>
        <v>0</v>
      </c>
      <c r="AL100" s="10">
        <f ca="1">IF(AL$2="",0,SUMIFS(RepM!103:103,RepM!$3:$3,"&gt;="&amp;AL$3,RepM!$3:$3,"&lt;="&amp;AL$4,RepM!$5:$5,"&lt;&gt;"&amp;RepM!$W$5))</f>
        <v>0</v>
      </c>
      <c r="AM100" s="10">
        <f ca="1">IF(AM$2="",0,SUMIFS(RepM!103:103,RepM!$3:$3,"&gt;="&amp;AM$3,RepM!$3:$3,"&lt;="&amp;AM$4,RepM!$5:$5,"&lt;&gt;"&amp;RepM!$W$5))</f>
        <v>0</v>
      </c>
      <c r="AN100" s="10">
        <f ca="1">IF(AN$2="",0,SUMIFS(RepM!103:103,RepM!$3:$3,"&gt;="&amp;AN$3,RepM!$3:$3,"&lt;="&amp;AN$4,RepM!$5:$5,"&lt;&gt;"&amp;RepM!$W$5))</f>
        <v>0</v>
      </c>
      <c r="AO100" s="10">
        <f ca="1">IF(AO$2="",0,SUMIFS(RepM!103:103,RepM!$3:$3,"&gt;="&amp;AO$3,RepM!$3:$3,"&lt;="&amp;AO$4,RepM!$5:$5,"&lt;&gt;"&amp;RepM!$W$5))</f>
        <v>0</v>
      </c>
      <c r="AP100" s="10">
        <f ca="1">IF(AP$2="",0,SUMIFS(RepM!103:103,RepM!$3:$3,"&gt;="&amp;AP$3,RepM!$3:$3,"&lt;="&amp;AP$4,RepM!$5:$5,"&lt;&gt;"&amp;RepM!$W$5))</f>
        <v>0</v>
      </c>
      <c r="AQ100" s="10">
        <f ca="1">IF(AQ$2="",0,SUMIFS(RepM!103:103,RepM!$3:$3,"&gt;="&amp;AQ$3,RepM!$3:$3,"&lt;="&amp;AQ$4,RepM!$5:$5,"&lt;&gt;"&amp;RepM!$W$5))</f>
        <v>0</v>
      </c>
      <c r="AR100" s="10">
        <f ca="1">IF(AR$2="",0,SUMIFS(RepM!103:103,RepM!$3:$3,"&gt;="&amp;AR$3,RepM!$3:$3,"&lt;="&amp;AR$4,RepM!$5:$5,"&lt;&gt;"&amp;RepM!$W$5))</f>
        <v>0</v>
      </c>
      <c r="AS100" s="10">
        <f ca="1">IF(AS$2="",0,SUMIFS(RepM!103:103,RepM!$3:$3,"&gt;="&amp;AS$3,RepM!$3:$3,"&lt;="&amp;AS$4,RepM!$5:$5,"&lt;&gt;"&amp;RepM!$W$5))</f>
        <v>0</v>
      </c>
      <c r="AT100" s="10">
        <f ca="1">IF(AT$2="",0,SUMIFS(RepM!103:103,RepM!$3:$3,"&gt;="&amp;AT$3,RepM!$3:$3,"&lt;="&amp;AT$4,RepM!$5:$5,"&lt;&gt;"&amp;RepM!$W$5))</f>
        <v>0</v>
      </c>
      <c r="AU100" s="10">
        <f ca="1">IF(AU$2="",0,SUMIFS(RepM!103:103,RepM!$3:$3,"&gt;="&amp;AU$3,RepM!$3:$3,"&lt;="&amp;AU$4,RepM!$5:$5,"&lt;&gt;"&amp;RepM!$W$5))</f>
        <v>0</v>
      </c>
      <c r="AV100" s="10">
        <f ca="1">IF(AV$2="",0,SUMIFS(RepM!103:103,RepM!$3:$3,"&gt;="&amp;AV$3,RepM!$3:$3,"&lt;="&amp;AV$4,RepM!$5:$5,"&lt;&gt;"&amp;RepM!$W$5))</f>
        <v>0</v>
      </c>
      <c r="AW100" s="10">
        <f ca="1">IF(AW$2="",0,SUMIFS(RepM!103:103,RepM!$3:$3,"&gt;="&amp;AW$3,RepM!$3:$3,"&lt;="&amp;AW$4,RepM!$5:$5,"&lt;&gt;"&amp;RepM!$W$5))</f>
        <v>0</v>
      </c>
      <c r="AX100" s="10">
        <f ca="1">IF(AX$2="",0,SUMIFS(RepM!103:103,RepM!$3:$3,"&gt;="&amp;AX$3,RepM!$3:$3,"&lt;="&amp;AX$4,RepM!$5:$5,"&lt;&gt;"&amp;RepM!$W$5))</f>
        <v>0</v>
      </c>
    </row>
    <row r="101" spans="1:50" ht="7.05" customHeight="1" x14ac:dyDescent="0.3">
      <c r="A101" s="11">
        <f>ROW()</f>
        <v>101</v>
      </c>
      <c r="S101" s="130"/>
    </row>
    <row r="102" spans="1:50" x14ac:dyDescent="0.3">
      <c r="A102" s="11">
        <f>ROW()</f>
        <v>102</v>
      </c>
      <c r="B102" s="144"/>
      <c r="F102" s="104" t="s">
        <v>159</v>
      </c>
    </row>
    <row r="103" spans="1:50" s="13" customFormat="1" x14ac:dyDescent="0.3">
      <c r="A103" s="12">
        <f>ROW()</f>
        <v>103</v>
      </c>
      <c r="B103" s="144"/>
      <c r="C103" s="142" t="str">
        <f>Lists!$N$10</f>
        <v>с ндс</v>
      </c>
      <c r="E103" s="92"/>
      <c r="F103" s="13" t="s">
        <v>160</v>
      </c>
      <c r="M103" s="4" t="str">
        <f>Lists!$R$8</f>
        <v>руб.</v>
      </c>
      <c r="P103" s="10"/>
      <c r="R103" s="44"/>
      <c r="S103" s="70"/>
      <c r="V103" s="74"/>
      <c r="W103" s="10">
        <f ca="1">SUM(INDIRECT(ADDRESS(ROW(),SUMIFS($1:$1,$5:$5,1))):INDIRECT(ADDRESS(ROW(),SUMIFS($1:$1,$5:$5,MAX($5:$5)))))</f>
        <v>846791929.65490007</v>
      </c>
      <c r="Z103" s="10">
        <f ca="1">IF(Z$2="",0,SUMIFS(RepM!106:106,RepM!$3:$3,"&gt;="&amp;Z$3,RepM!$3:$3,"&lt;="&amp;Z$4,RepM!$5:$5,"&lt;&gt;"&amp;RepM!$W$5))</f>
        <v>234069.84000000003</v>
      </c>
      <c r="AA103" s="10">
        <f ca="1">IF(AA$2="",0,SUMIFS(RepM!106:106,RepM!$3:$3,"&gt;="&amp;AA$3,RepM!$3:$3,"&lt;="&amp;AA$4,RepM!$5:$5,"&lt;&gt;"&amp;RepM!$W$5))</f>
        <v>53889642.85605</v>
      </c>
      <c r="AB103" s="10">
        <f ca="1">IF(AB$2="",0,SUMIFS(RepM!106:106,RepM!$3:$3,"&gt;="&amp;AB$3,RepM!$3:$3,"&lt;="&amp;AB$4,RepM!$5:$5,"&lt;&gt;"&amp;RepM!$W$5))</f>
        <v>320941343.25185001</v>
      </c>
      <c r="AC103" s="10">
        <f ca="1">IF(AC$2="",0,SUMIFS(RepM!106:106,RepM!$3:$3,"&gt;="&amp;AC$3,RepM!$3:$3,"&lt;="&amp;AC$4,RepM!$5:$5,"&lt;&gt;"&amp;RepM!$W$5))</f>
        <v>471726873.70700002</v>
      </c>
      <c r="AD103" s="10">
        <f ca="1">IF(AD$2="",0,SUMIFS(RepM!106:106,RepM!$3:$3,"&gt;="&amp;AD$3,RepM!$3:$3,"&lt;="&amp;AD$4,RepM!$5:$5,"&lt;&gt;"&amp;RepM!$W$5))</f>
        <v>0</v>
      </c>
      <c r="AE103" s="10">
        <f ca="1">IF(AE$2="",0,SUMIFS(RepM!106:106,RepM!$3:$3,"&gt;="&amp;AE$3,RepM!$3:$3,"&lt;="&amp;AE$4,RepM!$5:$5,"&lt;&gt;"&amp;RepM!$W$5))</f>
        <v>0</v>
      </c>
      <c r="AF103" s="10">
        <f ca="1">IF(AF$2="",0,SUMIFS(RepM!106:106,RepM!$3:$3,"&gt;="&amp;AF$3,RepM!$3:$3,"&lt;="&amp;AF$4,RepM!$5:$5,"&lt;&gt;"&amp;RepM!$W$5))</f>
        <v>0</v>
      </c>
      <c r="AG103" s="10">
        <f ca="1">IF(AG$2="",0,SUMIFS(RepM!106:106,RepM!$3:$3,"&gt;="&amp;AG$3,RepM!$3:$3,"&lt;="&amp;AG$4,RepM!$5:$5,"&lt;&gt;"&amp;RepM!$W$5))</f>
        <v>0</v>
      </c>
      <c r="AH103" s="10">
        <f ca="1">IF(AH$2="",0,SUMIFS(RepM!106:106,RepM!$3:$3,"&gt;="&amp;AH$3,RepM!$3:$3,"&lt;="&amp;AH$4,RepM!$5:$5,"&lt;&gt;"&amp;RepM!$W$5))</f>
        <v>0</v>
      </c>
      <c r="AI103" s="10">
        <f ca="1">IF(AI$2="",0,SUMIFS(RepM!106:106,RepM!$3:$3,"&gt;="&amp;AI$3,RepM!$3:$3,"&lt;="&amp;AI$4,RepM!$5:$5,"&lt;&gt;"&amp;RepM!$W$5))</f>
        <v>0</v>
      </c>
      <c r="AJ103" s="10">
        <f ca="1">IF(AJ$2="",0,SUMIFS(RepM!106:106,RepM!$3:$3,"&gt;="&amp;AJ$3,RepM!$3:$3,"&lt;="&amp;AJ$4,RepM!$5:$5,"&lt;&gt;"&amp;RepM!$W$5))</f>
        <v>0</v>
      </c>
      <c r="AK103" s="10">
        <f ca="1">IF(AK$2="",0,SUMIFS(RepM!106:106,RepM!$3:$3,"&gt;="&amp;AK$3,RepM!$3:$3,"&lt;="&amp;AK$4,RepM!$5:$5,"&lt;&gt;"&amp;RepM!$W$5))</f>
        <v>0</v>
      </c>
      <c r="AL103" s="10">
        <f ca="1">IF(AL$2="",0,SUMIFS(RepM!106:106,RepM!$3:$3,"&gt;="&amp;AL$3,RepM!$3:$3,"&lt;="&amp;AL$4,RepM!$5:$5,"&lt;&gt;"&amp;RepM!$W$5))</f>
        <v>0</v>
      </c>
      <c r="AM103" s="10">
        <f ca="1">IF(AM$2="",0,SUMIFS(RepM!106:106,RepM!$3:$3,"&gt;="&amp;AM$3,RepM!$3:$3,"&lt;="&amp;AM$4,RepM!$5:$5,"&lt;&gt;"&amp;RepM!$W$5))</f>
        <v>0</v>
      </c>
      <c r="AN103" s="10">
        <f ca="1">IF(AN$2="",0,SUMIFS(RepM!106:106,RepM!$3:$3,"&gt;="&amp;AN$3,RepM!$3:$3,"&lt;="&amp;AN$4,RepM!$5:$5,"&lt;&gt;"&amp;RepM!$W$5))</f>
        <v>0</v>
      </c>
      <c r="AO103" s="10">
        <f ca="1">IF(AO$2="",0,SUMIFS(RepM!106:106,RepM!$3:$3,"&gt;="&amp;AO$3,RepM!$3:$3,"&lt;="&amp;AO$4,RepM!$5:$5,"&lt;&gt;"&amp;RepM!$W$5))</f>
        <v>0</v>
      </c>
      <c r="AP103" s="10">
        <f ca="1">IF(AP$2="",0,SUMIFS(RepM!106:106,RepM!$3:$3,"&gt;="&amp;AP$3,RepM!$3:$3,"&lt;="&amp;AP$4,RepM!$5:$5,"&lt;&gt;"&amp;RepM!$W$5))</f>
        <v>0</v>
      </c>
      <c r="AQ103" s="10">
        <f ca="1">IF(AQ$2="",0,SUMIFS(RepM!106:106,RepM!$3:$3,"&gt;="&amp;AQ$3,RepM!$3:$3,"&lt;="&amp;AQ$4,RepM!$5:$5,"&lt;&gt;"&amp;RepM!$W$5))</f>
        <v>0</v>
      </c>
      <c r="AR103" s="10">
        <f ca="1">IF(AR$2="",0,SUMIFS(RepM!106:106,RepM!$3:$3,"&gt;="&amp;AR$3,RepM!$3:$3,"&lt;="&amp;AR$4,RepM!$5:$5,"&lt;&gt;"&amp;RepM!$W$5))</f>
        <v>0</v>
      </c>
      <c r="AS103" s="10">
        <f ca="1">IF(AS$2="",0,SUMIFS(RepM!106:106,RepM!$3:$3,"&gt;="&amp;AS$3,RepM!$3:$3,"&lt;="&amp;AS$4,RepM!$5:$5,"&lt;&gt;"&amp;RepM!$W$5))</f>
        <v>0</v>
      </c>
      <c r="AT103" s="10">
        <f ca="1">IF(AT$2="",0,SUMIFS(RepM!106:106,RepM!$3:$3,"&gt;="&amp;AT$3,RepM!$3:$3,"&lt;="&amp;AT$4,RepM!$5:$5,"&lt;&gt;"&amp;RepM!$W$5))</f>
        <v>0</v>
      </c>
      <c r="AU103" s="10">
        <f ca="1">IF(AU$2="",0,SUMIFS(RepM!106:106,RepM!$3:$3,"&gt;="&amp;AU$3,RepM!$3:$3,"&lt;="&amp;AU$4,RepM!$5:$5,"&lt;&gt;"&amp;RepM!$W$5))</f>
        <v>0</v>
      </c>
      <c r="AV103" s="10">
        <f ca="1">IF(AV$2="",0,SUMIFS(RepM!106:106,RepM!$3:$3,"&gt;="&amp;AV$3,RepM!$3:$3,"&lt;="&amp;AV$4,RepM!$5:$5,"&lt;&gt;"&amp;RepM!$W$5))</f>
        <v>0</v>
      </c>
      <c r="AW103" s="10">
        <f ca="1">IF(AW$2="",0,SUMIFS(RepM!106:106,RepM!$3:$3,"&gt;="&amp;AW$3,RepM!$3:$3,"&lt;="&amp;AW$4,RepM!$5:$5,"&lt;&gt;"&amp;RepM!$W$5))</f>
        <v>0</v>
      </c>
      <c r="AX103" s="10">
        <f ca="1">IF(AX$2="",0,SUMIFS(RepM!106:106,RepM!$3:$3,"&gt;="&amp;AX$3,RepM!$3:$3,"&lt;="&amp;AX$4,RepM!$5:$5,"&lt;&gt;"&amp;RepM!$W$5))</f>
        <v>0</v>
      </c>
    </row>
    <row r="104" spans="1:50" s="13" customFormat="1" x14ac:dyDescent="0.3">
      <c r="A104" s="12">
        <f>ROW()</f>
        <v>104</v>
      </c>
      <c r="B104" s="144"/>
      <c r="C104" s="142"/>
      <c r="E104" s="92"/>
      <c r="F104" s="13" t="s">
        <v>161</v>
      </c>
      <c r="M104" s="4" t="str">
        <f>Lists!$R$8</f>
        <v>руб.</v>
      </c>
      <c r="P104" s="10"/>
      <c r="R104" s="92"/>
      <c r="S104" s="179"/>
      <c r="V104" s="80">
        <f ca="1">W104-SUM(W105:W114)</f>
        <v>0</v>
      </c>
      <c r="W104" s="10">
        <f ca="1">SUM(INDIRECT(ADDRESS(ROW(),SUMIFS($1:$1,$5:$5,1))):INDIRECT(ADDRESS(ROW(),SUMIFS($1:$1,$5:$5,MAX($5:$5)))))</f>
        <v>432915122.86000001</v>
      </c>
      <c r="Z104" s="10">
        <f ca="1">IF(Z$2="",0,SUMIFS(RepM!107:107,RepM!$3:$3,"&gt;="&amp;Z$3,RepM!$3:$3,"&lt;="&amp;Z$4,RepM!$5:$5,"&lt;&gt;"&amp;RepM!$W$5))</f>
        <v>2505081.8659999999</v>
      </c>
      <c r="AA104" s="10">
        <f ca="1">IF(AA$2="",0,SUMIFS(RepM!107:107,RepM!$3:$3,"&gt;="&amp;AA$3,RepM!$3:$3,"&lt;="&amp;AA$4,RepM!$5:$5,"&lt;&gt;"&amp;RepM!$W$5))</f>
        <v>63316099.223999999</v>
      </c>
      <c r="AB104" s="10">
        <f ca="1">IF(AB$2="",0,SUMIFS(RepM!107:107,RepM!$3:$3,"&gt;="&amp;AB$3,RepM!$3:$3,"&lt;="&amp;AB$4,RepM!$5:$5,"&lt;&gt;"&amp;RepM!$W$5))</f>
        <v>174084379.31499997</v>
      </c>
      <c r="AC104" s="10">
        <f ca="1">IF(AC$2="",0,SUMIFS(RepM!107:107,RepM!$3:$3,"&gt;="&amp;AC$3,RepM!$3:$3,"&lt;="&amp;AC$4,RepM!$5:$5,"&lt;&gt;"&amp;RepM!$W$5))</f>
        <v>193009562.45500004</v>
      </c>
      <c r="AD104" s="10">
        <f ca="1">IF(AD$2="",0,SUMIFS(RepM!107:107,RepM!$3:$3,"&gt;="&amp;AD$3,RepM!$3:$3,"&lt;="&amp;AD$4,RepM!$5:$5,"&lt;&gt;"&amp;RepM!$W$5))</f>
        <v>0</v>
      </c>
      <c r="AE104" s="10">
        <f ca="1">IF(AE$2="",0,SUMIFS(RepM!107:107,RepM!$3:$3,"&gt;="&amp;AE$3,RepM!$3:$3,"&lt;="&amp;AE$4,RepM!$5:$5,"&lt;&gt;"&amp;RepM!$W$5))</f>
        <v>0</v>
      </c>
      <c r="AF104" s="10">
        <f ca="1">IF(AF$2="",0,SUMIFS(RepM!107:107,RepM!$3:$3,"&gt;="&amp;AF$3,RepM!$3:$3,"&lt;="&amp;AF$4,RepM!$5:$5,"&lt;&gt;"&amp;RepM!$W$5))</f>
        <v>0</v>
      </c>
      <c r="AG104" s="10">
        <f ca="1">IF(AG$2="",0,SUMIFS(RepM!107:107,RepM!$3:$3,"&gt;="&amp;AG$3,RepM!$3:$3,"&lt;="&amp;AG$4,RepM!$5:$5,"&lt;&gt;"&amp;RepM!$W$5))</f>
        <v>0</v>
      </c>
      <c r="AH104" s="10">
        <f ca="1">IF(AH$2="",0,SUMIFS(RepM!107:107,RepM!$3:$3,"&gt;="&amp;AH$3,RepM!$3:$3,"&lt;="&amp;AH$4,RepM!$5:$5,"&lt;&gt;"&amp;RepM!$W$5))</f>
        <v>0</v>
      </c>
      <c r="AI104" s="10">
        <f ca="1">IF(AI$2="",0,SUMIFS(RepM!107:107,RepM!$3:$3,"&gt;="&amp;AI$3,RepM!$3:$3,"&lt;="&amp;AI$4,RepM!$5:$5,"&lt;&gt;"&amp;RepM!$W$5))</f>
        <v>0</v>
      </c>
      <c r="AJ104" s="10">
        <f ca="1">IF(AJ$2="",0,SUMIFS(RepM!107:107,RepM!$3:$3,"&gt;="&amp;AJ$3,RepM!$3:$3,"&lt;="&amp;AJ$4,RepM!$5:$5,"&lt;&gt;"&amp;RepM!$W$5))</f>
        <v>0</v>
      </c>
      <c r="AK104" s="10">
        <f ca="1">IF(AK$2="",0,SUMIFS(RepM!107:107,RepM!$3:$3,"&gt;="&amp;AK$3,RepM!$3:$3,"&lt;="&amp;AK$4,RepM!$5:$5,"&lt;&gt;"&amp;RepM!$W$5))</f>
        <v>0</v>
      </c>
      <c r="AL104" s="10">
        <f ca="1">IF(AL$2="",0,SUMIFS(RepM!107:107,RepM!$3:$3,"&gt;="&amp;AL$3,RepM!$3:$3,"&lt;="&amp;AL$4,RepM!$5:$5,"&lt;&gt;"&amp;RepM!$W$5))</f>
        <v>0</v>
      </c>
      <c r="AM104" s="10">
        <f ca="1">IF(AM$2="",0,SUMIFS(RepM!107:107,RepM!$3:$3,"&gt;="&amp;AM$3,RepM!$3:$3,"&lt;="&amp;AM$4,RepM!$5:$5,"&lt;&gt;"&amp;RepM!$W$5))</f>
        <v>0</v>
      </c>
      <c r="AN104" s="10">
        <f ca="1">IF(AN$2="",0,SUMIFS(RepM!107:107,RepM!$3:$3,"&gt;="&amp;AN$3,RepM!$3:$3,"&lt;="&amp;AN$4,RepM!$5:$5,"&lt;&gt;"&amp;RepM!$W$5))</f>
        <v>0</v>
      </c>
      <c r="AO104" s="10">
        <f ca="1">IF(AO$2="",0,SUMIFS(RepM!107:107,RepM!$3:$3,"&gt;="&amp;AO$3,RepM!$3:$3,"&lt;="&amp;AO$4,RepM!$5:$5,"&lt;&gt;"&amp;RepM!$W$5))</f>
        <v>0</v>
      </c>
      <c r="AP104" s="10">
        <f ca="1">IF(AP$2="",0,SUMIFS(RepM!107:107,RepM!$3:$3,"&gt;="&amp;AP$3,RepM!$3:$3,"&lt;="&amp;AP$4,RepM!$5:$5,"&lt;&gt;"&amp;RepM!$W$5))</f>
        <v>0</v>
      </c>
      <c r="AQ104" s="10">
        <f ca="1">IF(AQ$2="",0,SUMIFS(RepM!107:107,RepM!$3:$3,"&gt;="&amp;AQ$3,RepM!$3:$3,"&lt;="&amp;AQ$4,RepM!$5:$5,"&lt;&gt;"&amp;RepM!$W$5))</f>
        <v>0</v>
      </c>
      <c r="AR104" s="10">
        <f ca="1">IF(AR$2="",0,SUMIFS(RepM!107:107,RepM!$3:$3,"&gt;="&amp;AR$3,RepM!$3:$3,"&lt;="&amp;AR$4,RepM!$5:$5,"&lt;&gt;"&amp;RepM!$W$5))</f>
        <v>0</v>
      </c>
      <c r="AS104" s="10">
        <f ca="1">IF(AS$2="",0,SUMIFS(RepM!107:107,RepM!$3:$3,"&gt;="&amp;AS$3,RepM!$3:$3,"&lt;="&amp;AS$4,RepM!$5:$5,"&lt;&gt;"&amp;RepM!$W$5))</f>
        <v>0</v>
      </c>
      <c r="AT104" s="10">
        <f ca="1">IF(AT$2="",0,SUMIFS(RepM!107:107,RepM!$3:$3,"&gt;="&amp;AT$3,RepM!$3:$3,"&lt;="&amp;AT$4,RepM!$5:$5,"&lt;&gt;"&amp;RepM!$W$5))</f>
        <v>0</v>
      </c>
      <c r="AU104" s="10">
        <f ca="1">IF(AU$2="",0,SUMIFS(RepM!107:107,RepM!$3:$3,"&gt;="&amp;AU$3,RepM!$3:$3,"&lt;="&amp;AU$4,RepM!$5:$5,"&lt;&gt;"&amp;RepM!$W$5))</f>
        <v>0</v>
      </c>
      <c r="AV104" s="10">
        <f ca="1">IF(AV$2="",0,SUMIFS(RepM!107:107,RepM!$3:$3,"&gt;="&amp;AV$3,RepM!$3:$3,"&lt;="&amp;AV$4,RepM!$5:$5,"&lt;&gt;"&amp;RepM!$W$5))</f>
        <v>0</v>
      </c>
      <c r="AW104" s="10">
        <f ca="1">IF(AW$2="",0,SUMIFS(RepM!107:107,RepM!$3:$3,"&gt;="&amp;AW$3,RepM!$3:$3,"&lt;="&amp;AW$4,RepM!$5:$5,"&lt;&gt;"&amp;RepM!$W$5))</f>
        <v>0</v>
      </c>
      <c r="AX104" s="10">
        <f ca="1">IF(AX$2="",0,SUMIFS(RepM!107:107,RepM!$3:$3,"&gt;="&amp;AX$3,RepM!$3:$3,"&lt;="&amp;AX$4,RepM!$5:$5,"&lt;&gt;"&amp;RepM!$W$5))</f>
        <v>0</v>
      </c>
    </row>
    <row r="105" spans="1:50" s="27" customFormat="1" ht="12" x14ac:dyDescent="0.25">
      <c r="A105" s="26">
        <f>ROW()</f>
        <v>105</v>
      </c>
      <c r="B105" s="145"/>
      <c r="C105" s="142"/>
      <c r="E105" s="24"/>
      <c r="F105" s="66" t="str">
        <f>$F$104</f>
        <v>Оплата себестоимостных затрат</v>
      </c>
      <c r="G105" s="27" t="str">
        <f>BP!$F$21</f>
        <v>Основа</v>
      </c>
      <c r="M105" s="2" t="str">
        <f>Lists!$R$8</f>
        <v>руб.</v>
      </c>
      <c r="P105" s="30"/>
      <c r="R105" s="44"/>
      <c r="S105" s="70"/>
      <c r="V105" s="85"/>
      <c r="W105" s="29">
        <f ca="1">SUM(INDIRECT(ADDRESS(ROW(),SUMIFS($1:$1,$5:$5,1))):INDIRECT(ADDRESS(ROW(),SUMIFS($1:$1,$5:$5,MAX($5:$5)))))</f>
        <v>94802946</v>
      </c>
      <c r="Z105" s="30">
        <f ca="1">IF(Z$2="",0,SUMIFS(RepM!108:108,RepM!$3:$3,"&gt;="&amp;Z$3,RepM!$3:$3,"&lt;="&amp;Z$4,RepM!$5:$5,"&lt;&gt;"&amp;RepM!$W$5))</f>
        <v>1305118.5</v>
      </c>
      <c r="AA105" s="30">
        <f ca="1">IF(AA$2="",0,SUMIFS(RepM!108:108,RepM!$3:$3,"&gt;="&amp;AA$3,RepM!$3:$3,"&lt;="&amp;AA$4,RepM!$5:$5,"&lt;&gt;"&amp;RepM!$W$5))</f>
        <v>18993712.5</v>
      </c>
      <c r="AB105" s="30">
        <f ca="1">IF(AB$2="",0,SUMIFS(RepM!108:108,RepM!$3:$3,"&gt;="&amp;AB$3,RepM!$3:$3,"&lt;="&amp;AB$4,RepM!$5:$5,"&lt;&gt;"&amp;RepM!$W$5))</f>
        <v>38163195</v>
      </c>
      <c r="AC105" s="30">
        <f ca="1">IF(AC$2="",0,SUMIFS(RepM!108:108,RepM!$3:$3,"&gt;="&amp;AC$3,RepM!$3:$3,"&lt;="&amp;AC$4,RepM!$5:$5,"&lt;&gt;"&amp;RepM!$W$5))</f>
        <v>36340920.000000007</v>
      </c>
      <c r="AD105" s="30">
        <f ca="1">IF(AD$2="",0,SUMIFS(RepM!108:108,RepM!$3:$3,"&gt;="&amp;AD$3,RepM!$3:$3,"&lt;="&amp;AD$4,RepM!$5:$5,"&lt;&gt;"&amp;RepM!$W$5))</f>
        <v>0</v>
      </c>
      <c r="AE105" s="30">
        <f ca="1">IF(AE$2="",0,SUMIFS(RepM!108:108,RepM!$3:$3,"&gt;="&amp;AE$3,RepM!$3:$3,"&lt;="&amp;AE$4,RepM!$5:$5,"&lt;&gt;"&amp;RepM!$W$5))</f>
        <v>0</v>
      </c>
      <c r="AF105" s="30">
        <f ca="1">IF(AF$2="",0,SUMIFS(RepM!108:108,RepM!$3:$3,"&gt;="&amp;AF$3,RepM!$3:$3,"&lt;="&amp;AF$4,RepM!$5:$5,"&lt;&gt;"&amp;RepM!$W$5))</f>
        <v>0</v>
      </c>
      <c r="AG105" s="30">
        <f ca="1">IF(AG$2="",0,SUMIFS(RepM!108:108,RepM!$3:$3,"&gt;="&amp;AG$3,RepM!$3:$3,"&lt;="&amp;AG$4,RepM!$5:$5,"&lt;&gt;"&amp;RepM!$W$5))</f>
        <v>0</v>
      </c>
      <c r="AH105" s="30">
        <f ca="1">IF(AH$2="",0,SUMIFS(RepM!108:108,RepM!$3:$3,"&gt;="&amp;AH$3,RepM!$3:$3,"&lt;="&amp;AH$4,RepM!$5:$5,"&lt;&gt;"&amp;RepM!$W$5))</f>
        <v>0</v>
      </c>
      <c r="AI105" s="30">
        <f ca="1">IF(AI$2="",0,SUMIFS(RepM!108:108,RepM!$3:$3,"&gt;="&amp;AI$3,RepM!$3:$3,"&lt;="&amp;AI$4,RepM!$5:$5,"&lt;&gt;"&amp;RepM!$W$5))</f>
        <v>0</v>
      </c>
      <c r="AJ105" s="30">
        <f ca="1">IF(AJ$2="",0,SUMIFS(RepM!108:108,RepM!$3:$3,"&gt;="&amp;AJ$3,RepM!$3:$3,"&lt;="&amp;AJ$4,RepM!$5:$5,"&lt;&gt;"&amp;RepM!$W$5))</f>
        <v>0</v>
      </c>
      <c r="AK105" s="30">
        <f ca="1">IF(AK$2="",0,SUMIFS(RepM!108:108,RepM!$3:$3,"&gt;="&amp;AK$3,RepM!$3:$3,"&lt;="&amp;AK$4,RepM!$5:$5,"&lt;&gt;"&amp;RepM!$W$5))</f>
        <v>0</v>
      </c>
      <c r="AL105" s="30">
        <f ca="1">IF(AL$2="",0,SUMIFS(RepM!108:108,RepM!$3:$3,"&gt;="&amp;AL$3,RepM!$3:$3,"&lt;="&amp;AL$4,RepM!$5:$5,"&lt;&gt;"&amp;RepM!$W$5))</f>
        <v>0</v>
      </c>
      <c r="AM105" s="30">
        <f ca="1">IF(AM$2="",0,SUMIFS(RepM!108:108,RepM!$3:$3,"&gt;="&amp;AM$3,RepM!$3:$3,"&lt;="&amp;AM$4,RepM!$5:$5,"&lt;&gt;"&amp;RepM!$W$5))</f>
        <v>0</v>
      </c>
      <c r="AN105" s="30">
        <f ca="1">IF(AN$2="",0,SUMIFS(RepM!108:108,RepM!$3:$3,"&gt;="&amp;AN$3,RepM!$3:$3,"&lt;="&amp;AN$4,RepM!$5:$5,"&lt;&gt;"&amp;RepM!$W$5))</f>
        <v>0</v>
      </c>
      <c r="AO105" s="30">
        <f ca="1">IF(AO$2="",0,SUMIFS(RepM!108:108,RepM!$3:$3,"&gt;="&amp;AO$3,RepM!$3:$3,"&lt;="&amp;AO$4,RepM!$5:$5,"&lt;&gt;"&amp;RepM!$W$5))</f>
        <v>0</v>
      </c>
      <c r="AP105" s="30">
        <f ca="1">IF(AP$2="",0,SUMIFS(RepM!108:108,RepM!$3:$3,"&gt;="&amp;AP$3,RepM!$3:$3,"&lt;="&amp;AP$4,RepM!$5:$5,"&lt;&gt;"&amp;RepM!$W$5))</f>
        <v>0</v>
      </c>
      <c r="AQ105" s="30">
        <f ca="1">IF(AQ$2="",0,SUMIFS(RepM!108:108,RepM!$3:$3,"&gt;="&amp;AQ$3,RepM!$3:$3,"&lt;="&amp;AQ$4,RepM!$5:$5,"&lt;&gt;"&amp;RepM!$W$5))</f>
        <v>0</v>
      </c>
      <c r="AR105" s="30">
        <f ca="1">IF(AR$2="",0,SUMIFS(RepM!108:108,RepM!$3:$3,"&gt;="&amp;AR$3,RepM!$3:$3,"&lt;="&amp;AR$4,RepM!$5:$5,"&lt;&gt;"&amp;RepM!$W$5))</f>
        <v>0</v>
      </c>
      <c r="AS105" s="30">
        <f ca="1">IF(AS$2="",0,SUMIFS(RepM!108:108,RepM!$3:$3,"&gt;="&amp;AS$3,RepM!$3:$3,"&lt;="&amp;AS$4,RepM!$5:$5,"&lt;&gt;"&amp;RepM!$W$5))</f>
        <v>0</v>
      </c>
      <c r="AT105" s="30">
        <f ca="1">IF(AT$2="",0,SUMIFS(RepM!108:108,RepM!$3:$3,"&gt;="&amp;AT$3,RepM!$3:$3,"&lt;="&amp;AT$4,RepM!$5:$5,"&lt;&gt;"&amp;RepM!$W$5))</f>
        <v>0</v>
      </c>
      <c r="AU105" s="30">
        <f ca="1">IF(AU$2="",0,SUMIFS(RepM!108:108,RepM!$3:$3,"&gt;="&amp;AU$3,RepM!$3:$3,"&lt;="&amp;AU$4,RepM!$5:$5,"&lt;&gt;"&amp;RepM!$W$5))</f>
        <v>0</v>
      </c>
      <c r="AV105" s="30">
        <f ca="1">IF(AV$2="",0,SUMIFS(RepM!108:108,RepM!$3:$3,"&gt;="&amp;AV$3,RepM!$3:$3,"&lt;="&amp;AV$4,RepM!$5:$5,"&lt;&gt;"&amp;RepM!$W$5))</f>
        <v>0</v>
      </c>
      <c r="AW105" s="30">
        <f ca="1">IF(AW$2="",0,SUMIFS(RepM!108:108,RepM!$3:$3,"&gt;="&amp;AW$3,RepM!$3:$3,"&lt;="&amp;AW$4,RepM!$5:$5,"&lt;&gt;"&amp;RepM!$W$5))</f>
        <v>0</v>
      </c>
      <c r="AX105" s="30">
        <f ca="1">IF(AX$2="",0,SUMIFS(RepM!108:108,RepM!$3:$3,"&gt;="&amp;AX$3,RepM!$3:$3,"&lt;="&amp;AX$4,RepM!$5:$5,"&lt;&gt;"&amp;RepM!$W$5))</f>
        <v>0</v>
      </c>
    </row>
    <row r="106" spans="1:50" s="27" customFormat="1" ht="12" x14ac:dyDescent="0.25">
      <c r="A106" s="26">
        <f>ROW()</f>
        <v>106</v>
      </c>
      <c r="B106" s="145"/>
      <c r="C106" s="142"/>
      <c r="E106" s="24"/>
      <c r="F106" s="66" t="str">
        <f t="shared" ref="F106:F113" si="11">$F$104</f>
        <v>Оплата себестоимостных затрат</v>
      </c>
      <c r="G106" s="27" t="str">
        <f>BP!$F$22</f>
        <v>Сырье</v>
      </c>
      <c r="H106" s="67"/>
      <c r="I106" s="67"/>
      <c r="J106" s="67"/>
      <c r="K106" s="67"/>
      <c r="L106" s="67"/>
      <c r="M106" s="2" t="str">
        <f>Lists!$R$8</f>
        <v>руб.</v>
      </c>
      <c r="P106" s="30"/>
      <c r="R106" s="44"/>
      <c r="S106" s="70"/>
      <c r="V106" s="85"/>
      <c r="W106" s="29">
        <f ca="1">SUM(INDIRECT(ADDRESS(ROW(),SUMIFS($1:$1,$5:$5,1))):INDIRECT(ADDRESS(ROW(),SUMIFS($1:$1,$5:$5,MAX($5:$5)))))</f>
        <v>10834622.4</v>
      </c>
      <c r="Z106" s="30">
        <f ca="1">IF(Z$2="",0,SUMIFS(RepM!109:109,RepM!$3:$3,"&gt;="&amp;Z$3,RepM!$3:$3,"&lt;="&amp;Z$4,RepM!$5:$5,"&lt;&gt;"&amp;RepM!$W$5))</f>
        <v>149156.4</v>
      </c>
      <c r="AA106" s="30">
        <f ca="1">IF(AA$2="",0,SUMIFS(RepM!109:109,RepM!$3:$3,"&gt;="&amp;AA$3,RepM!$3:$3,"&lt;="&amp;AA$4,RepM!$5:$5,"&lt;&gt;"&amp;RepM!$W$5))</f>
        <v>2170710</v>
      </c>
      <c r="AB106" s="30">
        <f ca="1">IF(AB$2="",0,SUMIFS(RepM!109:109,RepM!$3:$3,"&gt;="&amp;AB$3,RepM!$3:$3,"&lt;="&amp;AB$4,RepM!$5:$5,"&lt;&gt;"&amp;RepM!$W$5))</f>
        <v>4361508</v>
      </c>
      <c r="AC106" s="30">
        <f ca="1">IF(AC$2="",0,SUMIFS(RepM!109:109,RepM!$3:$3,"&gt;="&amp;AC$3,RepM!$3:$3,"&lt;="&amp;AC$4,RepM!$5:$5,"&lt;&gt;"&amp;RepM!$W$5))</f>
        <v>4153248.0000000005</v>
      </c>
      <c r="AD106" s="30">
        <f ca="1">IF(AD$2="",0,SUMIFS(RepM!109:109,RepM!$3:$3,"&gt;="&amp;AD$3,RepM!$3:$3,"&lt;="&amp;AD$4,RepM!$5:$5,"&lt;&gt;"&amp;RepM!$W$5))</f>
        <v>0</v>
      </c>
      <c r="AE106" s="30">
        <f ca="1">IF(AE$2="",0,SUMIFS(RepM!109:109,RepM!$3:$3,"&gt;="&amp;AE$3,RepM!$3:$3,"&lt;="&amp;AE$4,RepM!$5:$5,"&lt;&gt;"&amp;RepM!$W$5))</f>
        <v>0</v>
      </c>
      <c r="AF106" s="30">
        <f ca="1">IF(AF$2="",0,SUMIFS(RepM!109:109,RepM!$3:$3,"&gt;="&amp;AF$3,RepM!$3:$3,"&lt;="&amp;AF$4,RepM!$5:$5,"&lt;&gt;"&amp;RepM!$W$5))</f>
        <v>0</v>
      </c>
      <c r="AG106" s="30">
        <f ca="1">IF(AG$2="",0,SUMIFS(RepM!109:109,RepM!$3:$3,"&gt;="&amp;AG$3,RepM!$3:$3,"&lt;="&amp;AG$4,RepM!$5:$5,"&lt;&gt;"&amp;RepM!$W$5))</f>
        <v>0</v>
      </c>
      <c r="AH106" s="30">
        <f ca="1">IF(AH$2="",0,SUMIFS(RepM!109:109,RepM!$3:$3,"&gt;="&amp;AH$3,RepM!$3:$3,"&lt;="&amp;AH$4,RepM!$5:$5,"&lt;&gt;"&amp;RepM!$W$5))</f>
        <v>0</v>
      </c>
      <c r="AI106" s="30">
        <f ca="1">IF(AI$2="",0,SUMIFS(RepM!109:109,RepM!$3:$3,"&gt;="&amp;AI$3,RepM!$3:$3,"&lt;="&amp;AI$4,RepM!$5:$5,"&lt;&gt;"&amp;RepM!$W$5))</f>
        <v>0</v>
      </c>
      <c r="AJ106" s="30">
        <f ca="1">IF(AJ$2="",0,SUMIFS(RepM!109:109,RepM!$3:$3,"&gt;="&amp;AJ$3,RepM!$3:$3,"&lt;="&amp;AJ$4,RepM!$5:$5,"&lt;&gt;"&amp;RepM!$W$5))</f>
        <v>0</v>
      </c>
      <c r="AK106" s="30">
        <f ca="1">IF(AK$2="",0,SUMIFS(RepM!109:109,RepM!$3:$3,"&gt;="&amp;AK$3,RepM!$3:$3,"&lt;="&amp;AK$4,RepM!$5:$5,"&lt;&gt;"&amp;RepM!$W$5))</f>
        <v>0</v>
      </c>
      <c r="AL106" s="30">
        <f ca="1">IF(AL$2="",0,SUMIFS(RepM!109:109,RepM!$3:$3,"&gt;="&amp;AL$3,RepM!$3:$3,"&lt;="&amp;AL$4,RepM!$5:$5,"&lt;&gt;"&amp;RepM!$W$5))</f>
        <v>0</v>
      </c>
      <c r="AM106" s="30">
        <f ca="1">IF(AM$2="",0,SUMIFS(RepM!109:109,RepM!$3:$3,"&gt;="&amp;AM$3,RepM!$3:$3,"&lt;="&amp;AM$4,RepM!$5:$5,"&lt;&gt;"&amp;RepM!$W$5))</f>
        <v>0</v>
      </c>
      <c r="AN106" s="30">
        <f ca="1">IF(AN$2="",0,SUMIFS(RepM!109:109,RepM!$3:$3,"&gt;="&amp;AN$3,RepM!$3:$3,"&lt;="&amp;AN$4,RepM!$5:$5,"&lt;&gt;"&amp;RepM!$W$5))</f>
        <v>0</v>
      </c>
      <c r="AO106" s="30">
        <f ca="1">IF(AO$2="",0,SUMIFS(RepM!109:109,RepM!$3:$3,"&gt;="&amp;AO$3,RepM!$3:$3,"&lt;="&amp;AO$4,RepM!$5:$5,"&lt;&gt;"&amp;RepM!$W$5))</f>
        <v>0</v>
      </c>
      <c r="AP106" s="30">
        <f ca="1">IF(AP$2="",0,SUMIFS(RepM!109:109,RepM!$3:$3,"&gt;="&amp;AP$3,RepM!$3:$3,"&lt;="&amp;AP$4,RepM!$5:$5,"&lt;&gt;"&amp;RepM!$W$5))</f>
        <v>0</v>
      </c>
      <c r="AQ106" s="30">
        <f ca="1">IF(AQ$2="",0,SUMIFS(RepM!109:109,RepM!$3:$3,"&gt;="&amp;AQ$3,RepM!$3:$3,"&lt;="&amp;AQ$4,RepM!$5:$5,"&lt;&gt;"&amp;RepM!$W$5))</f>
        <v>0</v>
      </c>
      <c r="AR106" s="30">
        <f ca="1">IF(AR$2="",0,SUMIFS(RepM!109:109,RepM!$3:$3,"&gt;="&amp;AR$3,RepM!$3:$3,"&lt;="&amp;AR$4,RepM!$5:$5,"&lt;&gt;"&amp;RepM!$W$5))</f>
        <v>0</v>
      </c>
      <c r="AS106" s="30">
        <f ca="1">IF(AS$2="",0,SUMIFS(RepM!109:109,RepM!$3:$3,"&gt;="&amp;AS$3,RepM!$3:$3,"&lt;="&amp;AS$4,RepM!$5:$5,"&lt;&gt;"&amp;RepM!$W$5))</f>
        <v>0</v>
      </c>
      <c r="AT106" s="30">
        <f ca="1">IF(AT$2="",0,SUMIFS(RepM!109:109,RepM!$3:$3,"&gt;="&amp;AT$3,RepM!$3:$3,"&lt;="&amp;AT$4,RepM!$5:$5,"&lt;&gt;"&amp;RepM!$W$5))</f>
        <v>0</v>
      </c>
      <c r="AU106" s="30">
        <f ca="1">IF(AU$2="",0,SUMIFS(RepM!109:109,RepM!$3:$3,"&gt;="&amp;AU$3,RepM!$3:$3,"&lt;="&amp;AU$4,RepM!$5:$5,"&lt;&gt;"&amp;RepM!$W$5))</f>
        <v>0</v>
      </c>
      <c r="AV106" s="30">
        <f ca="1">IF(AV$2="",0,SUMIFS(RepM!109:109,RepM!$3:$3,"&gt;="&amp;AV$3,RepM!$3:$3,"&lt;="&amp;AV$4,RepM!$5:$5,"&lt;&gt;"&amp;RepM!$W$5))</f>
        <v>0</v>
      </c>
      <c r="AW106" s="30">
        <f ca="1">IF(AW$2="",0,SUMIFS(RepM!109:109,RepM!$3:$3,"&gt;="&amp;AW$3,RepM!$3:$3,"&lt;="&amp;AW$4,RepM!$5:$5,"&lt;&gt;"&amp;RepM!$W$5))</f>
        <v>0</v>
      </c>
      <c r="AX106" s="30">
        <f ca="1">IF(AX$2="",0,SUMIFS(RepM!109:109,RepM!$3:$3,"&gt;="&amp;AX$3,RepM!$3:$3,"&lt;="&amp;AX$4,RepM!$5:$5,"&lt;&gt;"&amp;RepM!$W$5))</f>
        <v>0</v>
      </c>
    </row>
    <row r="107" spans="1:50" s="27" customFormat="1" ht="12" x14ac:dyDescent="0.25">
      <c r="A107" s="26">
        <f>ROW()</f>
        <v>107</v>
      </c>
      <c r="B107" s="145"/>
      <c r="C107" s="142"/>
      <c r="E107" s="24"/>
      <c r="F107" s="66" t="str">
        <f t="shared" si="11"/>
        <v>Оплата себестоимостных затрат</v>
      </c>
      <c r="G107" s="27" t="str">
        <f>BP!$F$23</f>
        <v>Материал</v>
      </c>
      <c r="M107" s="2" t="str">
        <f>Lists!$R$8</f>
        <v>руб.</v>
      </c>
      <c r="P107" s="30"/>
      <c r="R107" s="44"/>
      <c r="S107" s="70"/>
      <c r="V107" s="85"/>
      <c r="W107" s="29">
        <f ca="1">SUM(INDIRECT(ADDRESS(ROW(),SUMIFS($1:$1,$5:$5,1))):INDIRECT(ADDRESS(ROW(),SUMIFS($1:$1,$5:$5,MAX($5:$5)))))</f>
        <v>12199896.800000001</v>
      </c>
      <c r="Z107" s="30">
        <f ca="1">IF(Z$2="",0,SUMIFS(RepM!110:110,RepM!$3:$3,"&gt;="&amp;Z$3,RepM!$3:$3,"&lt;="&amp;Z$4,RepM!$5:$5,"&lt;&gt;"&amp;RepM!$W$5))</f>
        <v>72562</v>
      </c>
      <c r="AA107" s="30">
        <f ca="1">IF(AA$2="",0,SUMIFS(RepM!110:110,RepM!$3:$3,"&gt;="&amp;AA$3,RepM!$3:$3,"&lt;="&amp;AA$4,RepM!$5:$5,"&lt;&gt;"&amp;RepM!$W$5))</f>
        <v>1973092.8</v>
      </c>
      <c r="AB107" s="30">
        <f ca="1">IF(AB$2="",0,SUMIFS(RepM!110:110,RepM!$3:$3,"&gt;="&amp;AB$3,RepM!$3:$3,"&lt;="&amp;AB$4,RepM!$5:$5,"&lt;&gt;"&amp;RepM!$W$5))</f>
        <v>4868332</v>
      </c>
      <c r="AC107" s="30">
        <f ca="1">IF(AC$2="",0,SUMIFS(RepM!110:110,RepM!$3:$3,"&gt;="&amp;AC$3,RepM!$3:$3,"&lt;="&amp;AC$4,RepM!$5:$5,"&lt;&gt;"&amp;RepM!$W$5))</f>
        <v>5285910</v>
      </c>
      <c r="AD107" s="30">
        <f ca="1">IF(AD$2="",0,SUMIFS(RepM!110:110,RepM!$3:$3,"&gt;="&amp;AD$3,RepM!$3:$3,"&lt;="&amp;AD$4,RepM!$5:$5,"&lt;&gt;"&amp;RepM!$W$5))</f>
        <v>0</v>
      </c>
      <c r="AE107" s="30">
        <f ca="1">IF(AE$2="",0,SUMIFS(RepM!110:110,RepM!$3:$3,"&gt;="&amp;AE$3,RepM!$3:$3,"&lt;="&amp;AE$4,RepM!$5:$5,"&lt;&gt;"&amp;RepM!$W$5))</f>
        <v>0</v>
      </c>
      <c r="AF107" s="30">
        <f ca="1">IF(AF$2="",0,SUMIFS(RepM!110:110,RepM!$3:$3,"&gt;="&amp;AF$3,RepM!$3:$3,"&lt;="&amp;AF$4,RepM!$5:$5,"&lt;&gt;"&amp;RepM!$W$5))</f>
        <v>0</v>
      </c>
      <c r="AG107" s="30">
        <f ca="1">IF(AG$2="",0,SUMIFS(RepM!110:110,RepM!$3:$3,"&gt;="&amp;AG$3,RepM!$3:$3,"&lt;="&amp;AG$4,RepM!$5:$5,"&lt;&gt;"&amp;RepM!$W$5))</f>
        <v>0</v>
      </c>
      <c r="AH107" s="30">
        <f ca="1">IF(AH$2="",0,SUMIFS(RepM!110:110,RepM!$3:$3,"&gt;="&amp;AH$3,RepM!$3:$3,"&lt;="&amp;AH$4,RepM!$5:$5,"&lt;&gt;"&amp;RepM!$W$5))</f>
        <v>0</v>
      </c>
      <c r="AI107" s="30">
        <f ca="1">IF(AI$2="",0,SUMIFS(RepM!110:110,RepM!$3:$3,"&gt;="&amp;AI$3,RepM!$3:$3,"&lt;="&amp;AI$4,RepM!$5:$5,"&lt;&gt;"&amp;RepM!$W$5))</f>
        <v>0</v>
      </c>
      <c r="AJ107" s="30">
        <f ca="1">IF(AJ$2="",0,SUMIFS(RepM!110:110,RepM!$3:$3,"&gt;="&amp;AJ$3,RepM!$3:$3,"&lt;="&amp;AJ$4,RepM!$5:$5,"&lt;&gt;"&amp;RepM!$W$5))</f>
        <v>0</v>
      </c>
      <c r="AK107" s="30">
        <f ca="1">IF(AK$2="",0,SUMIFS(RepM!110:110,RepM!$3:$3,"&gt;="&amp;AK$3,RepM!$3:$3,"&lt;="&amp;AK$4,RepM!$5:$5,"&lt;&gt;"&amp;RepM!$W$5))</f>
        <v>0</v>
      </c>
      <c r="AL107" s="30">
        <f ca="1">IF(AL$2="",0,SUMIFS(RepM!110:110,RepM!$3:$3,"&gt;="&amp;AL$3,RepM!$3:$3,"&lt;="&amp;AL$4,RepM!$5:$5,"&lt;&gt;"&amp;RepM!$W$5))</f>
        <v>0</v>
      </c>
      <c r="AM107" s="30">
        <f ca="1">IF(AM$2="",0,SUMIFS(RepM!110:110,RepM!$3:$3,"&gt;="&amp;AM$3,RepM!$3:$3,"&lt;="&amp;AM$4,RepM!$5:$5,"&lt;&gt;"&amp;RepM!$W$5))</f>
        <v>0</v>
      </c>
      <c r="AN107" s="30">
        <f ca="1">IF(AN$2="",0,SUMIFS(RepM!110:110,RepM!$3:$3,"&gt;="&amp;AN$3,RepM!$3:$3,"&lt;="&amp;AN$4,RepM!$5:$5,"&lt;&gt;"&amp;RepM!$W$5))</f>
        <v>0</v>
      </c>
      <c r="AO107" s="30">
        <f ca="1">IF(AO$2="",0,SUMIFS(RepM!110:110,RepM!$3:$3,"&gt;="&amp;AO$3,RepM!$3:$3,"&lt;="&amp;AO$4,RepM!$5:$5,"&lt;&gt;"&amp;RepM!$W$5))</f>
        <v>0</v>
      </c>
      <c r="AP107" s="30">
        <f ca="1">IF(AP$2="",0,SUMIFS(RepM!110:110,RepM!$3:$3,"&gt;="&amp;AP$3,RepM!$3:$3,"&lt;="&amp;AP$4,RepM!$5:$5,"&lt;&gt;"&amp;RepM!$W$5))</f>
        <v>0</v>
      </c>
      <c r="AQ107" s="30">
        <f ca="1">IF(AQ$2="",0,SUMIFS(RepM!110:110,RepM!$3:$3,"&gt;="&amp;AQ$3,RepM!$3:$3,"&lt;="&amp;AQ$4,RepM!$5:$5,"&lt;&gt;"&amp;RepM!$W$5))</f>
        <v>0</v>
      </c>
      <c r="AR107" s="30">
        <f ca="1">IF(AR$2="",0,SUMIFS(RepM!110:110,RepM!$3:$3,"&gt;="&amp;AR$3,RepM!$3:$3,"&lt;="&amp;AR$4,RepM!$5:$5,"&lt;&gt;"&amp;RepM!$W$5))</f>
        <v>0</v>
      </c>
      <c r="AS107" s="30">
        <f ca="1">IF(AS$2="",0,SUMIFS(RepM!110:110,RepM!$3:$3,"&gt;="&amp;AS$3,RepM!$3:$3,"&lt;="&amp;AS$4,RepM!$5:$5,"&lt;&gt;"&amp;RepM!$W$5))</f>
        <v>0</v>
      </c>
      <c r="AT107" s="30">
        <f ca="1">IF(AT$2="",0,SUMIFS(RepM!110:110,RepM!$3:$3,"&gt;="&amp;AT$3,RepM!$3:$3,"&lt;="&amp;AT$4,RepM!$5:$5,"&lt;&gt;"&amp;RepM!$W$5))</f>
        <v>0</v>
      </c>
      <c r="AU107" s="30">
        <f ca="1">IF(AU$2="",0,SUMIFS(RepM!110:110,RepM!$3:$3,"&gt;="&amp;AU$3,RepM!$3:$3,"&lt;="&amp;AU$4,RepM!$5:$5,"&lt;&gt;"&amp;RepM!$W$5))</f>
        <v>0</v>
      </c>
      <c r="AV107" s="30">
        <f ca="1">IF(AV$2="",0,SUMIFS(RepM!110:110,RepM!$3:$3,"&gt;="&amp;AV$3,RepM!$3:$3,"&lt;="&amp;AV$4,RepM!$5:$5,"&lt;&gt;"&amp;RepM!$W$5))</f>
        <v>0</v>
      </c>
      <c r="AW107" s="30">
        <f ca="1">IF(AW$2="",0,SUMIFS(RepM!110:110,RepM!$3:$3,"&gt;="&amp;AW$3,RepM!$3:$3,"&lt;="&amp;AW$4,RepM!$5:$5,"&lt;&gt;"&amp;RepM!$W$5))</f>
        <v>0</v>
      </c>
      <c r="AX107" s="30">
        <f ca="1">IF(AX$2="",0,SUMIFS(RepM!110:110,RepM!$3:$3,"&gt;="&amp;AX$3,RepM!$3:$3,"&lt;="&amp;AX$4,RepM!$5:$5,"&lt;&gt;"&amp;RepM!$W$5))</f>
        <v>0</v>
      </c>
    </row>
    <row r="108" spans="1:50" s="27" customFormat="1" ht="12" x14ac:dyDescent="0.25">
      <c r="A108" s="26">
        <f>ROW()</f>
        <v>108</v>
      </c>
      <c r="B108" s="145"/>
      <c r="C108" s="142"/>
      <c r="E108" s="24"/>
      <c r="F108" s="66" t="str">
        <f t="shared" si="11"/>
        <v>Оплата себестоимостных затрат</v>
      </c>
      <c r="G108" s="27" t="str">
        <f>BP!$F$24</f>
        <v>Вн.пр-во</v>
      </c>
      <c r="M108" s="2" t="str">
        <f>Lists!$R$8</f>
        <v>руб.</v>
      </c>
      <c r="P108" s="30"/>
      <c r="R108" s="44"/>
      <c r="S108" s="70"/>
      <c r="V108" s="85"/>
      <c r="W108" s="29">
        <f ca="1">SUM(INDIRECT(ADDRESS(ROW(),SUMIFS($1:$1,$5:$5,1))):INDIRECT(ADDRESS(ROW(),SUMIFS($1:$1,$5:$5,MAX($5:$5)))))</f>
        <v>238300320</v>
      </c>
      <c r="Z108" s="30">
        <f ca="1">IF(Z$2="",0,SUMIFS(RepM!111:111,RepM!$3:$3,"&gt;="&amp;Z$3,RepM!$3:$3,"&lt;="&amp;Z$4,RepM!$5:$5,"&lt;&gt;"&amp;RepM!$W$5))</f>
        <v>550191</v>
      </c>
      <c r="AA108" s="30">
        <f ca="1">IF(AA$2="",0,SUMIFS(RepM!111:111,RepM!$3:$3,"&gt;="&amp;AA$3,RepM!$3:$3,"&lt;="&amp;AA$4,RepM!$5:$5,"&lt;&gt;"&amp;RepM!$W$5))</f>
        <v>28797774</v>
      </c>
      <c r="AB108" s="30">
        <f ca="1">IF(AB$2="",0,SUMIFS(RepM!111:111,RepM!$3:$3,"&gt;="&amp;AB$3,RepM!$3:$3,"&lt;="&amp;AB$4,RepM!$5:$5,"&lt;&gt;"&amp;RepM!$W$5))</f>
        <v>95701770</v>
      </c>
      <c r="AC108" s="30">
        <f ca="1">IF(AC$2="",0,SUMIFS(RepM!111:111,RepM!$3:$3,"&gt;="&amp;AC$3,RepM!$3:$3,"&lt;="&amp;AC$4,RepM!$5:$5,"&lt;&gt;"&amp;RepM!$W$5))</f>
        <v>113250585</v>
      </c>
      <c r="AD108" s="30">
        <f ca="1">IF(AD$2="",0,SUMIFS(RepM!111:111,RepM!$3:$3,"&gt;="&amp;AD$3,RepM!$3:$3,"&lt;="&amp;AD$4,RepM!$5:$5,"&lt;&gt;"&amp;RepM!$W$5))</f>
        <v>0</v>
      </c>
      <c r="AE108" s="30">
        <f ca="1">IF(AE$2="",0,SUMIFS(RepM!111:111,RepM!$3:$3,"&gt;="&amp;AE$3,RepM!$3:$3,"&lt;="&amp;AE$4,RepM!$5:$5,"&lt;&gt;"&amp;RepM!$W$5))</f>
        <v>0</v>
      </c>
      <c r="AF108" s="30">
        <f ca="1">IF(AF$2="",0,SUMIFS(RepM!111:111,RepM!$3:$3,"&gt;="&amp;AF$3,RepM!$3:$3,"&lt;="&amp;AF$4,RepM!$5:$5,"&lt;&gt;"&amp;RepM!$W$5))</f>
        <v>0</v>
      </c>
      <c r="AG108" s="30">
        <f ca="1">IF(AG$2="",0,SUMIFS(RepM!111:111,RepM!$3:$3,"&gt;="&amp;AG$3,RepM!$3:$3,"&lt;="&amp;AG$4,RepM!$5:$5,"&lt;&gt;"&amp;RepM!$W$5))</f>
        <v>0</v>
      </c>
      <c r="AH108" s="30">
        <f ca="1">IF(AH$2="",0,SUMIFS(RepM!111:111,RepM!$3:$3,"&gt;="&amp;AH$3,RepM!$3:$3,"&lt;="&amp;AH$4,RepM!$5:$5,"&lt;&gt;"&amp;RepM!$W$5))</f>
        <v>0</v>
      </c>
      <c r="AI108" s="30">
        <f ca="1">IF(AI$2="",0,SUMIFS(RepM!111:111,RepM!$3:$3,"&gt;="&amp;AI$3,RepM!$3:$3,"&lt;="&amp;AI$4,RepM!$5:$5,"&lt;&gt;"&amp;RepM!$W$5))</f>
        <v>0</v>
      </c>
      <c r="AJ108" s="30">
        <f ca="1">IF(AJ$2="",0,SUMIFS(RepM!111:111,RepM!$3:$3,"&gt;="&amp;AJ$3,RepM!$3:$3,"&lt;="&amp;AJ$4,RepM!$5:$5,"&lt;&gt;"&amp;RepM!$W$5))</f>
        <v>0</v>
      </c>
      <c r="AK108" s="30">
        <f ca="1">IF(AK$2="",0,SUMIFS(RepM!111:111,RepM!$3:$3,"&gt;="&amp;AK$3,RepM!$3:$3,"&lt;="&amp;AK$4,RepM!$5:$5,"&lt;&gt;"&amp;RepM!$W$5))</f>
        <v>0</v>
      </c>
      <c r="AL108" s="30">
        <f ca="1">IF(AL$2="",0,SUMIFS(RepM!111:111,RepM!$3:$3,"&gt;="&amp;AL$3,RepM!$3:$3,"&lt;="&amp;AL$4,RepM!$5:$5,"&lt;&gt;"&amp;RepM!$W$5))</f>
        <v>0</v>
      </c>
      <c r="AM108" s="30">
        <f ca="1">IF(AM$2="",0,SUMIFS(RepM!111:111,RepM!$3:$3,"&gt;="&amp;AM$3,RepM!$3:$3,"&lt;="&amp;AM$4,RepM!$5:$5,"&lt;&gt;"&amp;RepM!$W$5))</f>
        <v>0</v>
      </c>
      <c r="AN108" s="30">
        <f ca="1">IF(AN$2="",0,SUMIFS(RepM!111:111,RepM!$3:$3,"&gt;="&amp;AN$3,RepM!$3:$3,"&lt;="&amp;AN$4,RepM!$5:$5,"&lt;&gt;"&amp;RepM!$W$5))</f>
        <v>0</v>
      </c>
      <c r="AO108" s="30">
        <f ca="1">IF(AO$2="",0,SUMIFS(RepM!111:111,RepM!$3:$3,"&gt;="&amp;AO$3,RepM!$3:$3,"&lt;="&amp;AO$4,RepM!$5:$5,"&lt;&gt;"&amp;RepM!$W$5))</f>
        <v>0</v>
      </c>
      <c r="AP108" s="30">
        <f ca="1">IF(AP$2="",0,SUMIFS(RepM!111:111,RepM!$3:$3,"&gt;="&amp;AP$3,RepM!$3:$3,"&lt;="&amp;AP$4,RepM!$5:$5,"&lt;&gt;"&amp;RepM!$W$5))</f>
        <v>0</v>
      </c>
      <c r="AQ108" s="30">
        <f ca="1">IF(AQ$2="",0,SUMIFS(RepM!111:111,RepM!$3:$3,"&gt;="&amp;AQ$3,RepM!$3:$3,"&lt;="&amp;AQ$4,RepM!$5:$5,"&lt;&gt;"&amp;RepM!$W$5))</f>
        <v>0</v>
      </c>
      <c r="AR108" s="30">
        <f ca="1">IF(AR$2="",0,SUMIFS(RepM!111:111,RepM!$3:$3,"&gt;="&amp;AR$3,RepM!$3:$3,"&lt;="&amp;AR$4,RepM!$5:$5,"&lt;&gt;"&amp;RepM!$W$5))</f>
        <v>0</v>
      </c>
      <c r="AS108" s="30">
        <f ca="1">IF(AS$2="",0,SUMIFS(RepM!111:111,RepM!$3:$3,"&gt;="&amp;AS$3,RepM!$3:$3,"&lt;="&amp;AS$4,RepM!$5:$5,"&lt;&gt;"&amp;RepM!$W$5))</f>
        <v>0</v>
      </c>
      <c r="AT108" s="30">
        <f ca="1">IF(AT$2="",0,SUMIFS(RepM!111:111,RepM!$3:$3,"&gt;="&amp;AT$3,RepM!$3:$3,"&lt;="&amp;AT$4,RepM!$5:$5,"&lt;&gt;"&amp;RepM!$W$5))</f>
        <v>0</v>
      </c>
      <c r="AU108" s="30">
        <f ca="1">IF(AU$2="",0,SUMIFS(RepM!111:111,RepM!$3:$3,"&gt;="&amp;AU$3,RepM!$3:$3,"&lt;="&amp;AU$4,RepM!$5:$5,"&lt;&gt;"&amp;RepM!$W$5))</f>
        <v>0</v>
      </c>
      <c r="AV108" s="30">
        <f ca="1">IF(AV$2="",0,SUMIFS(RepM!111:111,RepM!$3:$3,"&gt;="&amp;AV$3,RepM!$3:$3,"&lt;="&amp;AV$4,RepM!$5:$5,"&lt;&gt;"&amp;RepM!$W$5))</f>
        <v>0</v>
      </c>
      <c r="AW108" s="30">
        <f ca="1">IF(AW$2="",0,SUMIFS(RepM!111:111,RepM!$3:$3,"&gt;="&amp;AW$3,RepM!$3:$3,"&lt;="&amp;AW$4,RepM!$5:$5,"&lt;&gt;"&amp;RepM!$W$5))</f>
        <v>0</v>
      </c>
      <c r="AX108" s="30">
        <f ca="1">IF(AX$2="",0,SUMIFS(RepM!111:111,RepM!$3:$3,"&gt;="&amp;AX$3,RepM!$3:$3,"&lt;="&amp;AX$4,RepM!$5:$5,"&lt;&gt;"&amp;RepM!$W$5))</f>
        <v>0</v>
      </c>
    </row>
    <row r="109" spans="1:50" s="27" customFormat="1" ht="12" x14ac:dyDescent="0.25">
      <c r="A109" s="26">
        <f>ROW()</f>
        <v>109</v>
      </c>
      <c r="B109" s="145"/>
      <c r="C109" s="142"/>
      <c r="E109" s="24"/>
      <c r="F109" s="66" t="str">
        <f t="shared" si="11"/>
        <v>Оплата себестоимостных затрат</v>
      </c>
      <c r="G109" s="27" t="str">
        <f>BP!$F$25</f>
        <v>Упаковка</v>
      </c>
      <c r="M109" s="2" t="str">
        <f>Lists!$R$8</f>
        <v>руб.</v>
      </c>
      <c r="P109" s="30"/>
      <c r="R109" s="44"/>
      <c r="S109" s="70"/>
      <c r="V109" s="85"/>
      <c r="W109" s="29">
        <f ca="1">SUM(INDIRECT(ADDRESS(ROW(),SUMIFS($1:$1,$5:$5,1))):INDIRECT(ADDRESS(ROW(),SUMIFS($1:$1,$5:$5,MAX($5:$5)))))</f>
        <v>34856848</v>
      </c>
      <c r="Z109" s="30">
        <f ca="1">IF(Z$2="",0,SUMIFS(RepM!112:112,RepM!$3:$3,"&gt;="&amp;Z$3,RepM!$3:$3,"&lt;="&amp;Z$4,RepM!$5:$5,"&lt;&gt;"&amp;RepM!$W$5))</f>
        <v>325308</v>
      </c>
      <c r="AA109" s="30">
        <f ca="1">IF(AA$2="",0,SUMIFS(RepM!112:112,RepM!$3:$3,"&gt;="&amp;AA$3,RepM!$3:$3,"&lt;="&amp;AA$4,RepM!$5:$5,"&lt;&gt;"&amp;RepM!$W$5))</f>
        <v>6429300</v>
      </c>
      <c r="AB109" s="30">
        <f ca="1">IF(AB$2="",0,SUMIFS(RepM!112:112,RepM!$3:$3,"&gt;="&amp;AB$3,RepM!$3:$3,"&lt;="&amp;AB$4,RepM!$5:$5,"&lt;&gt;"&amp;RepM!$W$5))</f>
        <v>14258100</v>
      </c>
      <c r="AC109" s="30">
        <f ca="1">IF(AC$2="",0,SUMIFS(RepM!112:112,RepM!$3:$3,"&gt;="&amp;AC$3,RepM!$3:$3,"&lt;="&amp;AC$4,RepM!$5:$5,"&lt;&gt;"&amp;RepM!$W$5))</f>
        <v>13844140</v>
      </c>
      <c r="AD109" s="30">
        <f ca="1">IF(AD$2="",0,SUMIFS(RepM!112:112,RepM!$3:$3,"&gt;="&amp;AD$3,RepM!$3:$3,"&lt;="&amp;AD$4,RepM!$5:$5,"&lt;&gt;"&amp;RepM!$W$5))</f>
        <v>0</v>
      </c>
      <c r="AE109" s="30">
        <f ca="1">IF(AE$2="",0,SUMIFS(RepM!112:112,RepM!$3:$3,"&gt;="&amp;AE$3,RepM!$3:$3,"&lt;="&amp;AE$4,RepM!$5:$5,"&lt;&gt;"&amp;RepM!$W$5))</f>
        <v>0</v>
      </c>
      <c r="AF109" s="30">
        <f ca="1">IF(AF$2="",0,SUMIFS(RepM!112:112,RepM!$3:$3,"&gt;="&amp;AF$3,RepM!$3:$3,"&lt;="&amp;AF$4,RepM!$5:$5,"&lt;&gt;"&amp;RepM!$W$5))</f>
        <v>0</v>
      </c>
      <c r="AG109" s="30">
        <f ca="1">IF(AG$2="",0,SUMIFS(RepM!112:112,RepM!$3:$3,"&gt;="&amp;AG$3,RepM!$3:$3,"&lt;="&amp;AG$4,RepM!$5:$5,"&lt;&gt;"&amp;RepM!$W$5))</f>
        <v>0</v>
      </c>
      <c r="AH109" s="30">
        <f ca="1">IF(AH$2="",0,SUMIFS(RepM!112:112,RepM!$3:$3,"&gt;="&amp;AH$3,RepM!$3:$3,"&lt;="&amp;AH$4,RepM!$5:$5,"&lt;&gt;"&amp;RepM!$W$5))</f>
        <v>0</v>
      </c>
      <c r="AI109" s="30">
        <f ca="1">IF(AI$2="",0,SUMIFS(RepM!112:112,RepM!$3:$3,"&gt;="&amp;AI$3,RepM!$3:$3,"&lt;="&amp;AI$4,RepM!$5:$5,"&lt;&gt;"&amp;RepM!$W$5))</f>
        <v>0</v>
      </c>
      <c r="AJ109" s="30">
        <f ca="1">IF(AJ$2="",0,SUMIFS(RepM!112:112,RepM!$3:$3,"&gt;="&amp;AJ$3,RepM!$3:$3,"&lt;="&amp;AJ$4,RepM!$5:$5,"&lt;&gt;"&amp;RepM!$W$5))</f>
        <v>0</v>
      </c>
      <c r="AK109" s="30">
        <f ca="1">IF(AK$2="",0,SUMIFS(RepM!112:112,RepM!$3:$3,"&gt;="&amp;AK$3,RepM!$3:$3,"&lt;="&amp;AK$4,RepM!$5:$5,"&lt;&gt;"&amp;RepM!$W$5))</f>
        <v>0</v>
      </c>
      <c r="AL109" s="30">
        <f ca="1">IF(AL$2="",0,SUMIFS(RepM!112:112,RepM!$3:$3,"&gt;="&amp;AL$3,RepM!$3:$3,"&lt;="&amp;AL$4,RepM!$5:$5,"&lt;&gt;"&amp;RepM!$W$5))</f>
        <v>0</v>
      </c>
      <c r="AM109" s="30">
        <f ca="1">IF(AM$2="",0,SUMIFS(RepM!112:112,RepM!$3:$3,"&gt;="&amp;AM$3,RepM!$3:$3,"&lt;="&amp;AM$4,RepM!$5:$5,"&lt;&gt;"&amp;RepM!$W$5))</f>
        <v>0</v>
      </c>
      <c r="AN109" s="30">
        <f ca="1">IF(AN$2="",0,SUMIFS(RepM!112:112,RepM!$3:$3,"&gt;="&amp;AN$3,RepM!$3:$3,"&lt;="&amp;AN$4,RepM!$5:$5,"&lt;&gt;"&amp;RepM!$W$5))</f>
        <v>0</v>
      </c>
      <c r="AO109" s="30">
        <f ca="1">IF(AO$2="",0,SUMIFS(RepM!112:112,RepM!$3:$3,"&gt;="&amp;AO$3,RepM!$3:$3,"&lt;="&amp;AO$4,RepM!$5:$5,"&lt;&gt;"&amp;RepM!$W$5))</f>
        <v>0</v>
      </c>
      <c r="AP109" s="30">
        <f ca="1">IF(AP$2="",0,SUMIFS(RepM!112:112,RepM!$3:$3,"&gt;="&amp;AP$3,RepM!$3:$3,"&lt;="&amp;AP$4,RepM!$5:$5,"&lt;&gt;"&amp;RepM!$W$5))</f>
        <v>0</v>
      </c>
      <c r="AQ109" s="30">
        <f ca="1">IF(AQ$2="",0,SUMIFS(RepM!112:112,RepM!$3:$3,"&gt;="&amp;AQ$3,RepM!$3:$3,"&lt;="&amp;AQ$4,RepM!$5:$5,"&lt;&gt;"&amp;RepM!$W$5))</f>
        <v>0</v>
      </c>
      <c r="AR109" s="30">
        <f ca="1">IF(AR$2="",0,SUMIFS(RepM!112:112,RepM!$3:$3,"&gt;="&amp;AR$3,RepM!$3:$3,"&lt;="&amp;AR$4,RepM!$5:$5,"&lt;&gt;"&amp;RepM!$W$5))</f>
        <v>0</v>
      </c>
      <c r="AS109" s="30">
        <f ca="1">IF(AS$2="",0,SUMIFS(RepM!112:112,RepM!$3:$3,"&gt;="&amp;AS$3,RepM!$3:$3,"&lt;="&amp;AS$4,RepM!$5:$5,"&lt;&gt;"&amp;RepM!$W$5))</f>
        <v>0</v>
      </c>
      <c r="AT109" s="30">
        <f ca="1">IF(AT$2="",0,SUMIFS(RepM!112:112,RepM!$3:$3,"&gt;="&amp;AT$3,RepM!$3:$3,"&lt;="&amp;AT$4,RepM!$5:$5,"&lt;&gt;"&amp;RepM!$W$5))</f>
        <v>0</v>
      </c>
      <c r="AU109" s="30">
        <f ca="1">IF(AU$2="",0,SUMIFS(RepM!112:112,RepM!$3:$3,"&gt;="&amp;AU$3,RepM!$3:$3,"&lt;="&amp;AU$4,RepM!$5:$5,"&lt;&gt;"&amp;RepM!$W$5))</f>
        <v>0</v>
      </c>
      <c r="AV109" s="30">
        <f ca="1">IF(AV$2="",0,SUMIFS(RepM!112:112,RepM!$3:$3,"&gt;="&amp;AV$3,RepM!$3:$3,"&lt;="&amp;AV$4,RepM!$5:$5,"&lt;&gt;"&amp;RepM!$W$5))</f>
        <v>0</v>
      </c>
      <c r="AW109" s="30">
        <f ca="1">IF(AW$2="",0,SUMIFS(RepM!112:112,RepM!$3:$3,"&gt;="&amp;AW$3,RepM!$3:$3,"&lt;="&amp;AW$4,RepM!$5:$5,"&lt;&gt;"&amp;RepM!$W$5))</f>
        <v>0</v>
      </c>
      <c r="AX109" s="30">
        <f ca="1">IF(AX$2="",0,SUMIFS(RepM!112:112,RepM!$3:$3,"&gt;="&amp;AX$3,RepM!$3:$3,"&lt;="&amp;AX$4,RepM!$5:$5,"&lt;&gt;"&amp;RepM!$W$5))</f>
        <v>0</v>
      </c>
    </row>
    <row r="110" spans="1:50" s="27" customFormat="1" ht="12" x14ac:dyDescent="0.25">
      <c r="A110" s="26">
        <f>ROW()</f>
        <v>110</v>
      </c>
      <c r="B110" s="145"/>
      <c r="C110" s="142"/>
      <c r="E110" s="24"/>
      <c r="F110" s="66" t="str">
        <f t="shared" si="11"/>
        <v>Оплата себестоимостных затрат</v>
      </c>
      <c r="G110" s="27" t="str">
        <f>BP!$F$26</f>
        <v>ФОТ првПерс</v>
      </c>
      <c r="M110" s="2" t="str">
        <f>Lists!$R$8</f>
        <v>руб.</v>
      </c>
      <c r="P110" s="30"/>
      <c r="R110" s="44"/>
      <c r="S110" s="70"/>
      <c r="V110" s="85"/>
      <c r="W110" s="29">
        <f ca="1">SUM(INDIRECT(ADDRESS(ROW(),SUMIFS($1:$1,$5:$5,1))):INDIRECT(ADDRESS(ROW(),SUMIFS($1:$1,$5:$5,MAX($5:$5)))))</f>
        <v>20055010</v>
      </c>
      <c r="Z110" s="30">
        <f ca="1">IF(Z$2="",0,SUMIFS(RepM!113:113,RepM!$3:$3,"&gt;="&amp;Z$3,RepM!$3:$3,"&lt;="&amp;Z$4,RepM!$5:$5,"&lt;&gt;"&amp;RepM!$W$5))</f>
        <v>58542</v>
      </c>
      <c r="AA110" s="30">
        <f ca="1">IF(AA$2="",0,SUMIFS(RepM!113:113,RepM!$3:$3,"&gt;="&amp;AA$3,RepM!$3:$3,"&lt;="&amp;AA$4,RepM!$5:$5,"&lt;&gt;"&amp;RepM!$W$5))</f>
        <v>2539978</v>
      </c>
      <c r="AB110" s="30">
        <f ca="1">IF(AB$2="",0,SUMIFS(RepM!113:113,RepM!$3:$3,"&gt;="&amp;AB$3,RepM!$3:$3,"&lt;="&amp;AB$4,RepM!$5:$5,"&lt;&gt;"&amp;RepM!$W$5))</f>
        <v>8020142.5</v>
      </c>
      <c r="AC110" s="30">
        <f ca="1">IF(AC$2="",0,SUMIFS(RepM!113:113,RepM!$3:$3,"&gt;="&amp;AC$3,RepM!$3:$3,"&lt;="&amp;AC$4,RepM!$5:$5,"&lt;&gt;"&amp;RepM!$W$5))</f>
        <v>9436347.5</v>
      </c>
      <c r="AD110" s="30">
        <f ca="1">IF(AD$2="",0,SUMIFS(RepM!113:113,RepM!$3:$3,"&gt;="&amp;AD$3,RepM!$3:$3,"&lt;="&amp;AD$4,RepM!$5:$5,"&lt;&gt;"&amp;RepM!$W$5))</f>
        <v>0</v>
      </c>
      <c r="AE110" s="30">
        <f ca="1">IF(AE$2="",0,SUMIFS(RepM!113:113,RepM!$3:$3,"&gt;="&amp;AE$3,RepM!$3:$3,"&lt;="&amp;AE$4,RepM!$5:$5,"&lt;&gt;"&amp;RepM!$W$5))</f>
        <v>0</v>
      </c>
      <c r="AF110" s="30">
        <f ca="1">IF(AF$2="",0,SUMIFS(RepM!113:113,RepM!$3:$3,"&gt;="&amp;AF$3,RepM!$3:$3,"&lt;="&amp;AF$4,RepM!$5:$5,"&lt;&gt;"&amp;RepM!$W$5))</f>
        <v>0</v>
      </c>
      <c r="AG110" s="30">
        <f ca="1">IF(AG$2="",0,SUMIFS(RepM!113:113,RepM!$3:$3,"&gt;="&amp;AG$3,RepM!$3:$3,"&lt;="&amp;AG$4,RepM!$5:$5,"&lt;&gt;"&amp;RepM!$W$5))</f>
        <v>0</v>
      </c>
      <c r="AH110" s="30">
        <f ca="1">IF(AH$2="",0,SUMIFS(RepM!113:113,RepM!$3:$3,"&gt;="&amp;AH$3,RepM!$3:$3,"&lt;="&amp;AH$4,RepM!$5:$5,"&lt;&gt;"&amp;RepM!$W$5))</f>
        <v>0</v>
      </c>
      <c r="AI110" s="30">
        <f ca="1">IF(AI$2="",0,SUMIFS(RepM!113:113,RepM!$3:$3,"&gt;="&amp;AI$3,RepM!$3:$3,"&lt;="&amp;AI$4,RepM!$5:$5,"&lt;&gt;"&amp;RepM!$W$5))</f>
        <v>0</v>
      </c>
      <c r="AJ110" s="30">
        <f ca="1">IF(AJ$2="",0,SUMIFS(RepM!113:113,RepM!$3:$3,"&gt;="&amp;AJ$3,RepM!$3:$3,"&lt;="&amp;AJ$4,RepM!$5:$5,"&lt;&gt;"&amp;RepM!$W$5))</f>
        <v>0</v>
      </c>
      <c r="AK110" s="30">
        <f ca="1">IF(AK$2="",0,SUMIFS(RepM!113:113,RepM!$3:$3,"&gt;="&amp;AK$3,RepM!$3:$3,"&lt;="&amp;AK$4,RepM!$5:$5,"&lt;&gt;"&amp;RepM!$W$5))</f>
        <v>0</v>
      </c>
      <c r="AL110" s="30">
        <f ca="1">IF(AL$2="",0,SUMIFS(RepM!113:113,RepM!$3:$3,"&gt;="&amp;AL$3,RepM!$3:$3,"&lt;="&amp;AL$4,RepM!$5:$5,"&lt;&gt;"&amp;RepM!$W$5))</f>
        <v>0</v>
      </c>
      <c r="AM110" s="30">
        <f ca="1">IF(AM$2="",0,SUMIFS(RepM!113:113,RepM!$3:$3,"&gt;="&amp;AM$3,RepM!$3:$3,"&lt;="&amp;AM$4,RepM!$5:$5,"&lt;&gt;"&amp;RepM!$W$5))</f>
        <v>0</v>
      </c>
      <c r="AN110" s="30">
        <f ca="1">IF(AN$2="",0,SUMIFS(RepM!113:113,RepM!$3:$3,"&gt;="&amp;AN$3,RepM!$3:$3,"&lt;="&amp;AN$4,RepM!$5:$5,"&lt;&gt;"&amp;RepM!$W$5))</f>
        <v>0</v>
      </c>
      <c r="AO110" s="30">
        <f ca="1">IF(AO$2="",0,SUMIFS(RepM!113:113,RepM!$3:$3,"&gt;="&amp;AO$3,RepM!$3:$3,"&lt;="&amp;AO$4,RepM!$5:$5,"&lt;&gt;"&amp;RepM!$W$5))</f>
        <v>0</v>
      </c>
      <c r="AP110" s="30">
        <f ca="1">IF(AP$2="",0,SUMIFS(RepM!113:113,RepM!$3:$3,"&gt;="&amp;AP$3,RepM!$3:$3,"&lt;="&amp;AP$4,RepM!$5:$5,"&lt;&gt;"&amp;RepM!$W$5))</f>
        <v>0</v>
      </c>
      <c r="AQ110" s="30">
        <f ca="1">IF(AQ$2="",0,SUMIFS(RepM!113:113,RepM!$3:$3,"&gt;="&amp;AQ$3,RepM!$3:$3,"&lt;="&amp;AQ$4,RepM!$5:$5,"&lt;&gt;"&amp;RepM!$W$5))</f>
        <v>0</v>
      </c>
      <c r="AR110" s="30">
        <f ca="1">IF(AR$2="",0,SUMIFS(RepM!113:113,RepM!$3:$3,"&gt;="&amp;AR$3,RepM!$3:$3,"&lt;="&amp;AR$4,RepM!$5:$5,"&lt;&gt;"&amp;RepM!$W$5))</f>
        <v>0</v>
      </c>
      <c r="AS110" s="30">
        <f ca="1">IF(AS$2="",0,SUMIFS(RepM!113:113,RepM!$3:$3,"&gt;="&amp;AS$3,RepM!$3:$3,"&lt;="&amp;AS$4,RepM!$5:$5,"&lt;&gt;"&amp;RepM!$W$5))</f>
        <v>0</v>
      </c>
      <c r="AT110" s="30">
        <f ca="1">IF(AT$2="",0,SUMIFS(RepM!113:113,RepM!$3:$3,"&gt;="&amp;AT$3,RepM!$3:$3,"&lt;="&amp;AT$4,RepM!$5:$5,"&lt;&gt;"&amp;RepM!$W$5))</f>
        <v>0</v>
      </c>
      <c r="AU110" s="30">
        <f ca="1">IF(AU$2="",0,SUMIFS(RepM!113:113,RepM!$3:$3,"&gt;="&amp;AU$3,RepM!$3:$3,"&lt;="&amp;AU$4,RepM!$5:$5,"&lt;&gt;"&amp;RepM!$W$5))</f>
        <v>0</v>
      </c>
      <c r="AV110" s="30">
        <f ca="1">IF(AV$2="",0,SUMIFS(RepM!113:113,RepM!$3:$3,"&gt;="&amp;AV$3,RepM!$3:$3,"&lt;="&amp;AV$4,RepM!$5:$5,"&lt;&gt;"&amp;RepM!$W$5))</f>
        <v>0</v>
      </c>
      <c r="AW110" s="30">
        <f ca="1">IF(AW$2="",0,SUMIFS(RepM!113:113,RepM!$3:$3,"&gt;="&amp;AW$3,RepM!$3:$3,"&lt;="&amp;AW$4,RepM!$5:$5,"&lt;&gt;"&amp;RepM!$W$5))</f>
        <v>0</v>
      </c>
      <c r="AX110" s="30">
        <f ca="1">IF(AX$2="",0,SUMIFS(RepM!113:113,RepM!$3:$3,"&gt;="&amp;AX$3,RepM!$3:$3,"&lt;="&amp;AX$4,RepM!$5:$5,"&lt;&gt;"&amp;RepM!$W$5))</f>
        <v>0</v>
      </c>
    </row>
    <row r="111" spans="1:50" s="27" customFormat="1" ht="12" x14ac:dyDescent="0.25">
      <c r="A111" s="26">
        <f>ROW()</f>
        <v>111</v>
      </c>
      <c r="B111" s="145"/>
      <c r="C111" s="142"/>
      <c r="E111" s="24"/>
      <c r="F111" s="66" t="str">
        <f t="shared" si="11"/>
        <v>Оплата себестоимостных затрат</v>
      </c>
      <c r="G111" s="27" t="str">
        <f>BP!$F$27</f>
        <v>ФОТ упак</v>
      </c>
      <c r="M111" s="2" t="str">
        <f>Lists!$R$8</f>
        <v>руб.</v>
      </c>
      <c r="P111" s="30"/>
      <c r="R111" s="44"/>
      <c r="S111" s="70"/>
      <c r="V111" s="85"/>
      <c r="W111" s="29">
        <f ca="1">SUM(INDIRECT(ADDRESS(ROW(),SUMIFS($1:$1,$5:$5,1))):INDIRECT(ADDRESS(ROW(),SUMIFS($1:$1,$5:$5,MAX($5:$5)))))</f>
        <v>9319565</v>
      </c>
      <c r="Z111" s="30">
        <f ca="1">IF(Z$2="",0,SUMIFS(RepM!114:114,RepM!$3:$3,"&gt;="&amp;Z$3,RepM!$3:$3,"&lt;="&amp;Z$4,RepM!$5:$5,"&lt;&gt;"&amp;RepM!$W$5))</f>
        <v>11362.5</v>
      </c>
      <c r="AA111" s="30">
        <f ca="1">IF(AA$2="",0,SUMIFS(RepM!114:114,RepM!$3:$3,"&gt;="&amp;AA$3,RepM!$3:$3,"&lt;="&amp;AA$4,RepM!$5:$5,"&lt;&gt;"&amp;RepM!$W$5))</f>
        <v>891515</v>
      </c>
      <c r="AB111" s="30">
        <f ca="1">IF(AB$2="",0,SUMIFS(RepM!114:114,RepM!$3:$3,"&gt;="&amp;AB$3,RepM!$3:$3,"&lt;="&amp;AB$4,RepM!$5:$5,"&lt;&gt;"&amp;RepM!$W$5))</f>
        <v>3700456.25</v>
      </c>
      <c r="AC111" s="30">
        <f ca="1">IF(AC$2="",0,SUMIFS(RepM!114:114,RepM!$3:$3,"&gt;="&amp;AC$3,RepM!$3:$3,"&lt;="&amp;AC$4,RepM!$5:$5,"&lt;&gt;"&amp;RepM!$W$5))</f>
        <v>4716231.25</v>
      </c>
      <c r="AD111" s="30">
        <f ca="1">IF(AD$2="",0,SUMIFS(RepM!114:114,RepM!$3:$3,"&gt;="&amp;AD$3,RepM!$3:$3,"&lt;="&amp;AD$4,RepM!$5:$5,"&lt;&gt;"&amp;RepM!$W$5))</f>
        <v>0</v>
      </c>
      <c r="AE111" s="30">
        <f ca="1">IF(AE$2="",0,SUMIFS(RepM!114:114,RepM!$3:$3,"&gt;="&amp;AE$3,RepM!$3:$3,"&lt;="&amp;AE$4,RepM!$5:$5,"&lt;&gt;"&amp;RepM!$W$5))</f>
        <v>0</v>
      </c>
      <c r="AF111" s="30">
        <f ca="1">IF(AF$2="",0,SUMIFS(RepM!114:114,RepM!$3:$3,"&gt;="&amp;AF$3,RepM!$3:$3,"&lt;="&amp;AF$4,RepM!$5:$5,"&lt;&gt;"&amp;RepM!$W$5))</f>
        <v>0</v>
      </c>
      <c r="AG111" s="30">
        <f ca="1">IF(AG$2="",0,SUMIFS(RepM!114:114,RepM!$3:$3,"&gt;="&amp;AG$3,RepM!$3:$3,"&lt;="&amp;AG$4,RepM!$5:$5,"&lt;&gt;"&amp;RepM!$W$5))</f>
        <v>0</v>
      </c>
      <c r="AH111" s="30">
        <f ca="1">IF(AH$2="",0,SUMIFS(RepM!114:114,RepM!$3:$3,"&gt;="&amp;AH$3,RepM!$3:$3,"&lt;="&amp;AH$4,RepM!$5:$5,"&lt;&gt;"&amp;RepM!$W$5))</f>
        <v>0</v>
      </c>
      <c r="AI111" s="30">
        <f ca="1">IF(AI$2="",0,SUMIFS(RepM!114:114,RepM!$3:$3,"&gt;="&amp;AI$3,RepM!$3:$3,"&lt;="&amp;AI$4,RepM!$5:$5,"&lt;&gt;"&amp;RepM!$W$5))</f>
        <v>0</v>
      </c>
      <c r="AJ111" s="30">
        <f ca="1">IF(AJ$2="",0,SUMIFS(RepM!114:114,RepM!$3:$3,"&gt;="&amp;AJ$3,RepM!$3:$3,"&lt;="&amp;AJ$4,RepM!$5:$5,"&lt;&gt;"&amp;RepM!$W$5))</f>
        <v>0</v>
      </c>
      <c r="AK111" s="30">
        <f ca="1">IF(AK$2="",0,SUMIFS(RepM!114:114,RepM!$3:$3,"&gt;="&amp;AK$3,RepM!$3:$3,"&lt;="&amp;AK$4,RepM!$5:$5,"&lt;&gt;"&amp;RepM!$W$5))</f>
        <v>0</v>
      </c>
      <c r="AL111" s="30">
        <f ca="1">IF(AL$2="",0,SUMIFS(RepM!114:114,RepM!$3:$3,"&gt;="&amp;AL$3,RepM!$3:$3,"&lt;="&amp;AL$4,RepM!$5:$5,"&lt;&gt;"&amp;RepM!$W$5))</f>
        <v>0</v>
      </c>
      <c r="AM111" s="30">
        <f ca="1">IF(AM$2="",0,SUMIFS(RepM!114:114,RepM!$3:$3,"&gt;="&amp;AM$3,RepM!$3:$3,"&lt;="&amp;AM$4,RepM!$5:$5,"&lt;&gt;"&amp;RepM!$W$5))</f>
        <v>0</v>
      </c>
      <c r="AN111" s="30">
        <f ca="1">IF(AN$2="",0,SUMIFS(RepM!114:114,RepM!$3:$3,"&gt;="&amp;AN$3,RepM!$3:$3,"&lt;="&amp;AN$4,RepM!$5:$5,"&lt;&gt;"&amp;RepM!$W$5))</f>
        <v>0</v>
      </c>
      <c r="AO111" s="30">
        <f ca="1">IF(AO$2="",0,SUMIFS(RepM!114:114,RepM!$3:$3,"&gt;="&amp;AO$3,RepM!$3:$3,"&lt;="&amp;AO$4,RepM!$5:$5,"&lt;&gt;"&amp;RepM!$W$5))</f>
        <v>0</v>
      </c>
      <c r="AP111" s="30">
        <f ca="1">IF(AP$2="",0,SUMIFS(RepM!114:114,RepM!$3:$3,"&gt;="&amp;AP$3,RepM!$3:$3,"&lt;="&amp;AP$4,RepM!$5:$5,"&lt;&gt;"&amp;RepM!$W$5))</f>
        <v>0</v>
      </c>
      <c r="AQ111" s="30">
        <f ca="1">IF(AQ$2="",0,SUMIFS(RepM!114:114,RepM!$3:$3,"&gt;="&amp;AQ$3,RepM!$3:$3,"&lt;="&amp;AQ$4,RepM!$5:$5,"&lt;&gt;"&amp;RepM!$W$5))</f>
        <v>0</v>
      </c>
      <c r="AR111" s="30">
        <f ca="1">IF(AR$2="",0,SUMIFS(RepM!114:114,RepM!$3:$3,"&gt;="&amp;AR$3,RepM!$3:$3,"&lt;="&amp;AR$4,RepM!$5:$5,"&lt;&gt;"&amp;RepM!$W$5))</f>
        <v>0</v>
      </c>
      <c r="AS111" s="30">
        <f ca="1">IF(AS$2="",0,SUMIFS(RepM!114:114,RepM!$3:$3,"&gt;="&amp;AS$3,RepM!$3:$3,"&lt;="&amp;AS$4,RepM!$5:$5,"&lt;&gt;"&amp;RepM!$W$5))</f>
        <v>0</v>
      </c>
      <c r="AT111" s="30">
        <f ca="1">IF(AT$2="",0,SUMIFS(RepM!114:114,RepM!$3:$3,"&gt;="&amp;AT$3,RepM!$3:$3,"&lt;="&amp;AT$4,RepM!$5:$5,"&lt;&gt;"&amp;RepM!$W$5))</f>
        <v>0</v>
      </c>
      <c r="AU111" s="30">
        <f ca="1">IF(AU$2="",0,SUMIFS(RepM!114:114,RepM!$3:$3,"&gt;="&amp;AU$3,RepM!$3:$3,"&lt;="&amp;AU$4,RepM!$5:$5,"&lt;&gt;"&amp;RepM!$W$5))</f>
        <v>0</v>
      </c>
      <c r="AV111" s="30">
        <f ca="1">IF(AV$2="",0,SUMIFS(RepM!114:114,RepM!$3:$3,"&gt;="&amp;AV$3,RepM!$3:$3,"&lt;="&amp;AV$4,RepM!$5:$5,"&lt;&gt;"&amp;RepM!$W$5))</f>
        <v>0</v>
      </c>
      <c r="AW111" s="30">
        <f ca="1">IF(AW$2="",0,SUMIFS(RepM!114:114,RepM!$3:$3,"&gt;="&amp;AW$3,RepM!$3:$3,"&lt;="&amp;AW$4,RepM!$5:$5,"&lt;&gt;"&amp;RepM!$W$5))</f>
        <v>0</v>
      </c>
      <c r="AX111" s="30">
        <f ca="1">IF(AX$2="",0,SUMIFS(RepM!114:114,RepM!$3:$3,"&gt;="&amp;AX$3,RepM!$3:$3,"&lt;="&amp;AX$4,RepM!$5:$5,"&lt;&gt;"&amp;RepM!$W$5))</f>
        <v>0</v>
      </c>
    </row>
    <row r="112" spans="1:50" s="27" customFormat="1" ht="12" x14ac:dyDescent="0.25">
      <c r="A112" s="26">
        <f>ROW()</f>
        <v>112</v>
      </c>
      <c r="B112" s="145"/>
      <c r="C112" s="142"/>
      <c r="E112" s="24"/>
      <c r="F112" s="66" t="str">
        <f t="shared" si="11"/>
        <v>Оплата себестоимостных затрат</v>
      </c>
      <c r="G112" s="27" t="str">
        <f>BP!$F$28</f>
        <v>Соцсборы</v>
      </c>
      <c r="M112" s="2" t="str">
        <f>Lists!$R$8</f>
        <v>руб.</v>
      </c>
      <c r="P112" s="30"/>
      <c r="R112" s="44"/>
      <c r="S112" s="70"/>
      <c r="V112" s="85"/>
      <c r="W112" s="29">
        <f ca="1">SUM(INDIRECT(ADDRESS(ROW(),SUMIFS($1:$1,$5:$5,1))):INDIRECT(ADDRESS(ROW(),SUMIFS($1:$1,$5:$5,MAX($5:$5)))))</f>
        <v>8812372.5</v>
      </c>
      <c r="Z112" s="30">
        <f ca="1">IF(Z$2="",0,SUMIFS(RepM!115:115,RepM!$3:$3,"&gt;="&amp;Z$3,RepM!$3:$3,"&lt;="&amp;Z$4,RepM!$5:$5,"&lt;&gt;"&amp;RepM!$W$5))</f>
        <v>20971.349999999999</v>
      </c>
      <c r="AA112" s="30">
        <f ca="1">IF(AA$2="",0,SUMIFS(RepM!115:115,RepM!$3:$3,"&gt;="&amp;AA$3,RepM!$3:$3,"&lt;="&amp;AA$4,RepM!$5:$5,"&lt;&gt;"&amp;RepM!$W$5))</f>
        <v>1029447.9</v>
      </c>
      <c r="AB112" s="30">
        <f ca="1">IF(AB$2="",0,SUMIFS(RepM!115:115,RepM!$3:$3,"&gt;="&amp;AB$3,RepM!$3:$3,"&lt;="&amp;AB$4,RepM!$5:$5,"&lt;&gt;"&amp;RepM!$W$5))</f>
        <v>3516179.625</v>
      </c>
      <c r="AC112" s="30">
        <f ca="1">IF(AC$2="",0,SUMIFS(RepM!115:115,RepM!$3:$3,"&gt;="&amp;AC$3,RepM!$3:$3,"&lt;="&amp;AC$4,RepM!$5:$5,"&lt;&gt;"&amp;RepM!$W$5))</f>
        <v>4245773.625</v>
      </c>
      <c r="AD112" s="30">
        <f ca="1">IF(AD$2="",0,SUMIFS(RepM!115:115,RepM!$3:$3,"&gt;="&amp;AD$3,RepM!$3:$3,"&lt;="&amp;AD$4,RepM!$5:$5,"&lt;&gt;"&amp;RepM!$W$5))</f>
        <v>0</v>
      </c>
      <c r="AE112" s="30">
        <f ca="1">IF(AE$2="",0,SUMIFS(RepM!115:115,RepM!$3:$3,"&gt;="&amp;AE$3,RepM!$3:$3,"&lt;="&amp;AE$4,RepM!$5:$5,"&lt;&gt;"&amp;RepM!$W$5))</f>
        <v>0</v>
      </c>
      <c r="AF112" s="30">
        <f ca="1">IF(AF$2="",0,SUMIFS(RepM!115:115,RepM!$3:$3,"&gt;="&amp;AF$3,RepM!$3:$3,"&lt;="&amp;AF$4,RepM!$5:$5,"&lt;&gt;"&amp;RepM!$W$5))</f>
        <v>0</v>
      </c>
      <c r="AG112" s="30">
        <f ca="1">IF(AG$2="",0,SUMIFS(RepM!115:115,RepM!$3:$3,"&gt;="&amp;AG$3,RepM!$3:$3,"&lt;="&amp;AG$4,RepM!$5:$5,"&lt;&gt;"&amp;RepM!$W$5))</f>
        <v>0</v>
      </c>
      <c r="AH112" s="30">
        <f ca="1">IF(AH$2="",0,SUMIFS(RepM!115:115,RepM!$3:$3,"&gt;="&amp;AH$3,RepM!$3:$3,"&lt;="&amp;AH$4,RepM!$5:$5,"&lt;&gt;"&amp;RepM!$W$5))</f>
        <v>0</v>
      </c>
      <c r="AI112" s="30">
        <f ca="1">IF(AI$2="",0,SUMIFS(RepM!115:115,RepM!$3:$3,"&gt;="&amp;AI$3,RepM!$3:$3,"&lt;="&amp;AI$4,RepM!$5:$5,"&lt;&gt;"&amp;RepM!$W$5))</f>
        <v>0</v>
      </c>
      <c r="AJ112" s="30">
        <f ca="1">IF(AJ$2="",0,SUMIFS(RepM!115:115,RepM!$3:$3,"&gt;="&amp;AJ$3,RepM!$3:$3,"&lt;="&amp;AJ$4,RepM!$5:$5,"&lt;&gt;"&amp;RepM!$W$5))</f>
        <v>0</v>
      </c>
      <c r="AK112" s="30">
        <f ca="1">IF(AK$2="",0,SUMIFS(RepM!115:115,RepM!$3:$3,"&gt;="&amp;AK$3,RepM!$3:$3,"&lt;="&amp;AK$4,RepM!$5:$5,"&lt;&gt;"&amp;RepM!$W$5))</f>
        <v>0</v>
      </c>
      <c r="AL112" s="30">
        <f ca="1">IF(AL$2="",0,SUMIFS(RepM!115:115,RepM!$3:$3,"&gt;="&amp;AL$3,RepM!$3:$3,"&lt;="&amp;AL$4,RepM!$5:$5,"&lt;&gt;"&amp;RepM!$W$5))</f>
        <v>0</v>
      </c>
      <c r="AM112" s="30">
        <f ca="1">IF(AM$2="",0,SUMIFS(RepM!115:115,RepM!$3:$3,"&gt;="&amp;AM$3,RepM!$3:$3,"&lt;="&amp;AM$4,RepM!$5:$5,"&lt;&gt;"&amp;RepM!$W$5))</f>
        <v>0</v>
      </c>
      <c r="AN112" s="30">
        <f ca="1">IF(AN$2="",0,SUMIFS(RepM!115:115,RepM!$3:$3,"&gt;="&amp;AN$3,RepM!$3:$3,"&lt;="&amp;AN$4,RepM!$5:$5,"&lt;&gt;"&amp;RepM!$W$5))</f>
        <v>0</v>
      </c>
      <c r="AO112" s="30">
        <f ca="1">IF(AO$2="",0,SUMIFS(RepM!115:115,RepM!$3:$3,"&gt;="&amp;AO$3,RepM!$3:$3,"&lt;="&amp;AO$4,RepM!$5:$5,"&lt;&gt;"&amp;RepM!$W$5))</f>
        <v>0</v>
      </c>
      <c r="AP112" s="30">
        <f ca="1">IF(AP$2="",0,SUMIFS(RepM!115:115,RepM!$3:$3,"&gt;="&amp;AP$3,RepM!$3:$3,"&lt;="&amp;AP$4,RepM!$5:$5,"&lt;&gt;"&amp;RepM!$W$5))</f>
        <v>0</v>
      </c>
      <c r="AQ112" s="30">
        <f ca="1">IF(AQ$2="",0,SUMIFS(RepM!115:115,RepM!$3:$3,"&gt;="&amp;AQ$3,RepM!$3:$3,"&lt;="&amp;AQ$4,RepM!$5:$5,"&lt;&gt;"&amp;RepM!$W$5))</f>
        <v>0</v>
      </c>
      <c r="AR112" s="30">
        <f ca="1">IF(AR$2="",0,SUMIFS(RepM!115:115,RepM!$3:$3,"&gt;="&amp;AR$3,RepM!$3:$3,"&lt;="&amp;AR$4,RepM!$5:$5,"&lt;&gt;"&amp;RepM!$W$5))</f>
        <v>0</v>
      </c>
      <c r="AS112" s="30">
        <f ca="1">IF(AS$2="",0,SUMIFS(RepM!115:115,RepM!$3:$3,"&gt;="&amp;AS$3,RepM!$3:$3,"&lt;="&amp;AS$4,RepM!$5:$5,"&lt;&gt;"&amp;RepM!$W$5))</f>
        <v>0</v>
      </c>
      <c r="AT112" s="30">
        <f ca="1">IF(AT$2="",0,SUMIFS(RepM!115:115,RepM!$3:$3,"&gt;="&amp;AT$3,RepM!$3:$3,"&lt;="&amp;AT$4,RepM!$5:$5,"&lt;&gt;"&amp;RepM!$W$5))</f>
        <v>0</v>
      </c>
      <c r="AU112" s="30">
        <f ca="1">IF(AU$2="",0,SUMIFS(RepM!115:115,RepM!$3:$3,"&gt;="&amp;AU$3,RepM!$3:$3,"&lt;="&amp;AU$4,RepM!$5:$5,"&lt;&gt;"&amp;RepM!$W$5))</f>
        <v>0</v>
      </c>
      <c r="AV112" s="30">
        <f ca="1">IF(AV$2="",0,SUMIFS(RepM!115:115,RepM!$3:$3,"&gt;="&amp;AV$3,RepM!$3:$3,"&lt;="&amp;AV$4,RepM!$5:$5,"&lt;&gt;"&amp;RepM!$W$5))</f>
        <v>0</v>
      </c>
      <c r="AW112" s="30">
        <f ca="1">IF(AW$2="",0,SUMIFS(RepM!115:115,RepM!$3:$3,"&gt;="&amp;AW$3,RepM!$3:$3,"&lt;="&amp;AW$4,RepM!$5:$5,"&lt;&gt;"&amp;RepM!$W$5))</f>
        <v>0</v>
      </c>
      <c r="AX112" s="30">
        <f ca="1">IF(AX$2="",0,SUMIFS(RepM!115:115,RepM!$3:$3,"&gt;="&amp;AX$3,RepM!$3:$3,"&lt;="&amp;AX$4,RepM!$5:$5,"&lt;&gt;"&amp;RepM!$W$5))</f>
        <v>0</v>
      </c>
    </row>
    <row r="113" spans="1:50" s="27" customFormat="1" ht="12" x14ac:dyDescent="0.25">
      <c r="A113" s="26">
        <f>ROW()</f>
        <v>113</v>
      </c>
      <c r="B113" s="145"/>
      <c r="C113" s="142"/>
      <c r="E113" s="24"/>
      <c r="F113" s="66" t="str">
        <f t="shared" si="11"/>
        <v>Оплата себестоимостных затрат</v>
      </c>
      <c r="G113" s="27" t="str">
        <f>BP!$F$29</f>
        <v>ЭлЭн</v>
      </c>
      <c r="M113" s="2" t="str">
        <f>Lists!$R$8</f>
        <v>руб.</v>
      </c>
      <c r="P113" s="30"/>
      <c r="R113" s="44"/>
      <c r="S113" s="70"/>
      <c r="V113" s="85"/>
      <c r="W113" s="29">
        <f ca="1">SUM(INDIRECT(ADDRESS(ROW(),SUMIFS($1:$1,$5:$5,1))):INDIRECT(ADDRESS(ROW(),SUMIFS($1:$1,$5:$5,MAX($5:$5)))))</f>
        <v>3733542.1599999992</v>
      </c>
      <c r="Z113" s="30">
        <f ca="1">IF(Z$2="",0,SUMIFS(RepM!116:116,RepM!$3:$3,"&gt;="&amp;Z$3,RepM!$3:$3,"&lt;="&amp;Z$4,RepM!$5:$5,"&lt;&gt;"&amp;RepM!$W$5))</f>
        <v>11870.115999999998</v>
      </c>
      <c r="AA113" s="30">
        <f ca="1">IF(AA$2="",0,SUMIFS(RepM!116:116,RepM!$3:$3,"&gt;="&amp;AA$3,RepM!$3:$3,"&lt;="&amp;AA$4,RepM!$5:$5,"&lt;&gt;"&amp;RepM!$W$5))</f>
        <v>490569.02399999998</v>
      </c>
      <c r="AB113" s="30">
        <f ca="1">IF(AB$2="",0,SUMIFS(RepM!116:116,RepM!$3:$3,"&gt;="&amp;AB$3,RepM!$3:$3,"&lt;="&amp;AB$4,RepM!$5:$5,"&lt;&gt;"&amp;RepM!$W$5))</f>
        <v>1494695.94</v>
      </c>
      <c r="AC113" s="30">
        <f ca="1">IF(AC$2="",0,SUMIFS(RepM!116:116,RepM!$3:$3,"&gt;="&amp;AC$3,RepM!$3:$3,"&lt;="&amp;AC$4,RepM!$5:$5,"&lt;&gt;"&amp;RepM!$W$5))</f>
        <v>1736407.0799999996</v>
      </c>
      <c r="AD113" s="30">
        <f ca="1">IF(AD$2="",0,SUMIFS(RepM!116:116,RepM!$3:$3,"&gt;="&amp;AD$3,RepM!$3:$3,"&lt;="&amp;AD$4,RepM!$5:$5,"&lt;&gt;"&amp;RepM!$W$5))</f>
        <v>0</v>
      </c>
      <c r="AE113" s="30">
        <f ca="1">IF(AE$2="",0,SUMIFS(RepM!116:116,RepM!$3:$3,"&gt;="&amp;AE$3,RepM!$3:$3,"&lt;="&amp;AE$4,RepM!$5:$5,"&lt;&gt;"&amp;RepM!$W$5))</f>
        <v>0</v>
      </c>
      <c r="AF113" s="30">
        <f ca="1">IF(AF$2="",0,SUMIFS(RepM!116:116,RepM!$3:$3,"&gt;="&amp;AF$3,RepM!$3:$3,"&lt;="&amp;AF$4,RepM!$5:$5,"&lt;&gt;"&amp;RepM!$W$5))</f>
        <v>0</v>
      </c>
      <c r="AG113" s="30">
        <f ca="1">IF(AG$2="",0,SUMIFS(RepM!116:116,RepM!$3:$3,"&gt;="&amp;AG$3,RepM!$3:$3,"&lt;="&amp;AG$4,RepM!$5:$5,"&lt;&gt;"&amp;RepM!$W$5))</f>
        <v>0</v>
      </c>
      <c r="AH113" s="30">
        <f ca="1">IF(AH$2="",0,SUMIFS(RepM!116:116,RepM!$3:$3,"&gt;="&amp;AH$3,RepM!$3:$3,"&lt;="&amp;AH$4,RepM!$5:$5,"&lt;&gt;"&amp;RepM!$W$5))</f>
        <v>0</v>
      </c>
      <c r="AI113" s="30">
        <f ca="1">IF(AI$2="",0,SUMIFS(RepM!116:116,RepM!$3:$3,"&gt;="&amp;AI$3,RepM!$3:$3,"&lt;="&amp;AI$4,RepM!$5:$5,"&lt;&gt;"&amp;RepM!$W$5))</f>
        <v>0</v>
      </c>
      <c r="AJ113" s="30">
        <f ca="1">IF(AJ$2="",0,SUMIFS(RepM!116:116,RepM!$3:$3,"&gt;="&amp;AJ$3,RepM!$3:$3,"&lt;="&amp;AJ$4,RepM!$5:$5,"&lt;&gt;"&amp;RepM!$W$5))</f>
        <v>0</v>
      </c>
      <c r="AK113" s="30">
        <f ca="1">IF(AK$2="",0,SUMIFS(RepM!116:116,RepM!$3:$3,"&gt;="&amp;AK$3,RepM!$3:$3,"&lt;="&amp;AK$4,RepM!$5:$5,"&lt;&gt;"&amp;RepM!$W$5))</f>
        <v>0</v>
      </c>
      <c r="AL113" s="30">
        <f ca="1">IF(AL$2="",0,SUMIFS(RepM!116:116,RepM!$3:$3,"&gt;="&amp;AL$3,RepM!$3:$3,"&lt;="&amp;AL$4,RepM!$5:$5,"&lt;&gt;"&amp;RepM!$W$5))</f>
        <v>0</v>
      </c>
      <c r="AM113" s="30">
        <f ca="1">IF(AM$2="",0,SUMIFS(RepM!116:116,RepM!$3:$3,"&gt;="&amp;AM$3,RepM!$3:$3,"&lt;="&amp;AM$4,RepM!$5:$5,"&lt;&gt;"&amp;RepM!$W$5))</f>
        <v>0</v>
      </c>
      <c r="AN113" s="30">
        <f ca="1">IF(AN$2="",0,SUMIFS(RepM!116:116,RepM!$3:$3,"&gt;="&amp;AN$3,RepM!$3:$3,"&lt;="&amp;AN$4,RepM!$5:$5,"&lt;&gt;"&amp;RepM!$W$5))</f>
        <v>0</v>
      </c>
      <c r="AO113" s="30">
        <f ca="1">IF(AO$2="",0,SUMIFS(RepM!116:116,RepM!$3:$3,"&gt;="&amp;AO$3,RepM!$3:$3,"&lt;="&amp;AO$4,RepM!$5:$5,"&lt;&gt;"&amp;RepM!$W$5))</f>
        <v>0</v>
      </c>
      <c r="AP113" s="30">
        <f ca="1">IF(AP$2="",0,SUMIFS(RepM!116:116,RepM!$3:$3,"&gt;="&amp;AP$3,RepM!$3:$3,"&lt;="&amp;AP$4,RepM!$5:$5,"&lt;&gt;"&amp;RepM!$W$5))</f>
        <v>0</v>
      </c>
      <c r="AQ113" s="30">
        <f ca="1">IF(AQ$2="",0,SUMIFS(RepM!116:116,RepM!$3:$3,"&gt;="&amp;AQ$3,RepM!$3:$3,"&lt;="&amp;AQ$4,RepM!$5:$5,"&lt;&gt;"&amp;RepM!$W$5))</f>
        <v>0</v>
      </c>
      <c r="AR113" s="30">
        <f ca="1">IF(AR$2="",0,SUMIFS(RepM!116:116,RepM!$3:$3,"&gt;="&amp;AR$3,RepM!$3:$3,"&lt;="&amp;AR$4,RepM!$5:$5,"&lt;&gt;"&amp;RepM!$W$5))</f>
        <v>0</v>
      </c>
      <c r="AS113" s="30">
        <f ca="1">IF(AS$2="",0,SUMIFS(RepM!116:116,RepM!$3:$3,"&gt;="&amp;AS$3,RepM!$3:$3,"&lt;="&amp;AS$4,RepM!$5:$5,"&lt;&gt;"&amp;RepM!$W$5))</f>
        <v>0</v>
      </c>
      <c r="AT113" s="30">
        <f ca="1">IF(AT$2="",0,SUMIFS(RepM!116:116,RepM!$3:$3,"&gt;="&amp;AT$3,RepM!$3:$3,"&lt;="&amp;AT$4,RepM!$5:$5,"&lt;&gt;"&amp;RepM!$W$5))</f>
        <v>0</v>
      </c>
      <c r="AU113" s="30">
        <f ca="1">IF(AU$2="",0,SUMIFS(RepM!116:116,RepM!$3:$3,"&gt;="&amp;AU$3,RepM!$3:$3,"&lt;="&amp;AU$4,RepM!$5:$5,"&lt;&gt;"&amp;RepM!$W$5))</f>
        <v>0</v>
      </c>
      <c r="AV113" s="30">
        <f ca="1">IF(AV$2="",0,SUMIFS(RepM!116:116,RepM!$3:$3,"&gt;="&amp;AV$3,RepM!$3:$3,"&lt;="&amp;AV$4,RepM!$5:$5,"&lt;&gt;"&amp;RepM!$W$5))</f>
        <v>0</v>
      </c>
      <c r="AW113" s="30">
        <f ca="1">IF(AW$2="",0,SUMIFS(RepM!116:116,RepM!$3:$3,"&gt;="&amp;AW$3,RepM!$3:$3,"&lt;="&amp;AW$4,RepM!$5:$5,"&lt;&gt;"&amp;RepM!$W$5))</f>
        <v>0</v>
      </c>
      <c r="AX113" s="30">
        <f ca="1">IF(AX$2="",0,SUMIFS(RepM!116:116,RepM!$3:$3,"&gt;="&amp;AX$3,RepM!$3:$3,"&lt;="&amp;AX$4,RepM!$5:$5,"&lt;&gt;"&amp;RepM!$W$5))</f>
        <v>0</v>
      </c>
    </row>
    <row r="114" spans="1:50" s="2" customFormat="1" ht="12" x14ac:dyDescent="0.25">
      <c r="A114" s="11">
        <f>ROW()</f>
        <v>114</v>
      </c>
      <c r="B114" s="146"/>
      <c r="C114" s="142"/>
      <c r="E114" s="23" t="str">
        <f>Lists!$N$9</f>
        <v>пустая строка</v>
      </c>
      <c r="P114" s="3"/>
      <c r="R114" s="23"/>
      <c r="S114" s="188"/>
      <c r="V114" s="7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13" customFormat="1" x14ac:dyDescent="0.3">
      <c r="A115" s="12">
        <f>ROW()</f>
        <v>115</v>
      </c>
      <c r="B115" s="144"/>
      <c r="C115" s="142"/>
      <c r="E115" s="92"/>
      <c r="F115" s="13" t="s">
        <v>162</v>
      </c>
      <c r="M115" s="4" t="str">
        <f>Lists!$R$8</f>
        <v>руб.</v>
      </c>
      <c r="P115" s="10"/>
      <c r="R115" s="92"/>
      <c r="S115" s="179"/>
      <c r="V115" s="80">
        <f ca="1">W115-(W103-W104)</f>
        <v>0</v>
      </c>
      <c r="W115" s="10">
        <f ca="1">SUM(INDIRECT(ADDRESS(ROW(),SUMIFS($1:$1,$5:$5,1))):INDIRECT(ADDRESS(ROW(),SUMIFS($1:$1,$5:$5,MAX($5:$5)))))</f>
        <v>413876806.79490006</v>
      </c>
      <c r="Z115" s="10">
        <f ca="1">IF(Z$2="",0,SUMIFS(RepM!118:118,RepM!$3:$3,"&gt;="&amp;Z$3,RepM!$3:$3,"&lt;="&amp;Z$4,RepM!$5:$5,"&lt;&gt;"&amp;RepM!$W$5))</f>
        <v>-2271012.0260000001</v>
      </c>
      <c r="AA115" s="10">
        <f ca="1">IF(AA$2="",0,SUMIFS(RepM!118:118,RepM!$3:$3,"&gt;="&amp;AA$3,RepM!$3:$3,"&lt;="&amp;AA$4,RepM!$5:$5,"&lt;&gt;"&amp;RepM!$W$5))</f>
        <v>-9426456.3679499961</v>
      </c>
      <c r="AB115" s="10">
        <f ca="1">IF(AB$2="",0,SUMIFS(RepM!118:118,RepM!$3:$3,"&gt;="&amp;AB$3,RepM!$3:$3,"&lt;="&amp;AB$4,RepM!$5:$5,"&lt;&gt;"&amp;RepM!$W$5))</f>
        <v>146856963.93684998</v>
      </c>
      <c r="AC115" s="10">
        <f ca="1">IF(AC$2="",0,SUMIFS(RepM!118:118,RepM!$3:$3,"&gt;="&amp;AC$3,RepM!$3:$3,"&lt;="&amp;AC$4,RepM!$5:$5,"&lt;&gt;"&amp;RepM!$W$5))</f>
        <v>278717311.25200009</v>
      </c>
      <c r="AD115" s="10">
        <f ca="1">IF(AD$2="",0,SUMIFS(RepM!118:118,RepM!$3:$3,"&gt;="&amp;AD$3,RepM!$3:$3,"&lt;="&amp;AD$4,RepM!$5:$5,"&lt;&gt;"&amp;RepM!$W$5))</f>
        <v>0</v>
      </c>
      <c r="AE115" s="10">
        <f ca="1">IF(AE$2="",0,SUMIFS(RepM!118:118,RepM!$3:$3,"&gt;="&amp;AE$3,RepM!$3:$3,"&lt;="&amp;AE$4,RepM!$5:$5,"&lt;&gt;"&amp;RepM!$W$5))</f>
        <v>0</v>
      </c>
      <c r="AF115" s="10">
        <f ca="1">IF(AF$2="",0,SUMIFS(RepM!118:118,RepM!$3:$3,"&gt;="&amp;AF$3,RepM!$3:$3,"&lt;="&amp;AF$4,RepM!$5:$5,"&lt;&gt;"&amp;RepM!$W$5))</f>
        <v>0</v>
      </c>
      <c r="AG115" s="10">
        <f ca="1">IF(AG$2="",0,SUMIFS(RepM!118:118,RepM!$3:$3,"&gt;="&amp;AG$3,RepM!$3:$3,"&lt;="&amp;AG$4,RepM!$5:$5,"&lt;&gt;"&amp;RepM!$W$5))</f>
        <v>0</v>
      </c>
      <c r="AH115" s="10">
        <f ca="1">IF(AH$2="",0,SUMIFS(RepM!118:118,RepM!$3:$3,"&gt;="&amp;AH$3,RepM!$3:$3,"&lt;="&amp;AH$4,RepM!$5:$5,"&lt;&gt;"&amp;RepM!$W$5))</f>
        <v>0</v>
      </c>
      <c r="AI115" s="10">
        <f ca="1">IF(AI$2="",0,SUMIFS(RepM!118:118,RepM!$3:$3,"&gt;="&amp;AI$3,RepM!$3:$3,"&lt;="&amp;AI$4,RepM!$5:$5,"&lt;&gt;"&amp;RepM!$W$5))</f>
        <v>0</v>
      </c>
      <c r="AJ115" s="10">
        <f ca="1">IF(AJ$2="",0,SUMIFS(RepM!118:118,RepM!$3:$3,"&gt;="&amp;AJ$3,RepM!$3:$3,"&lt;="&amp;AJ$4,RepM!$5:$5,"&lt;&gt;"&amp;RepM!$W$5))</f>
        <v>0</v>
      </c>
      <c r="AK115" s="10">
        <f ca="1">IF(AK$2="",0,SUMIFS(RepM!118:118,RepM!$3:$3,"&gt;="&amp;AK$3,RepM!$3:$3,"&lt;="&amp;AK$4,RepM!$5:$5,"&lt;&gt;"&amp;RepM!$W$5))</f>
        <v>0</v>
      </c>
      <c r="AL115" s="10">
        <f ca="1">IF(AL$2="",0,SUMIFS(RepM!118:118,RepM!$3:$3,"&gt;="&amp;AL$3,RepM!$3:$3,"&lt;="&amp;AL$4,RepM!$5:$5,"&lt;&gt;"&amp;RepM!$W$5))</f>
        <v>0</v>
      </c>
      <c r="AM115" s="10">
        <f ca="1">IF(AM$2="",0,SUMIFS(RepM!118:118,RepM!$3:$3,"&gt;="&amp;AM$3,RepM!$3:$3,"&lt;="&amp;AM$4,RepM!$5:$5,"&lt;&gt;"&amp;RepM!$W$5))</f>
        <v>0</v>
      </c>
      <c r="AN115" s="10">
        <f ca="1">IF(AN$2="",0,SUMIFS(RepM!118:118,RepM!$3:$3,"&gt;="&amp;AN$3,RepM!$3:$3,"&lt;="&amp;AN$4,RepM!$5:$5,"&lt;&gt;"&amp;RepM!$W$5))</f>
        <v>0</v>
      </c>
      <c r="AO115" s="10">
        <f ca="1">IF(AO$2="",0,SUMIFS(RepM!118:118,RepM!$3:$3,"&gt;="&amp;AO$3,RepM!$3:$3,"&lt;="&amp;AO$4,RepM!$5:$5,"&lt;&gt;"&amp;RepM!$W$5))</f>
        <v>0</v>
      </c>
      <c r="AP115" s="10">
        <f ca="1">IF(AP$2="",0,SUMIFS(RepM!118:118,RepM!$3:$3,"&gt;="&amp;AP$3,RepM!$3:$3,"&lt;="&amp;AP$4,RepM!$5:$5,"&lt;&gt;"&amp;RepM!$W$5))</f>
        <v>0</v>
      </c>
      <c r="AQ115" s="10">
        <f ca="1">IF(AQ$2="",0,SUMIFS(RepM!118:118,RepM!$3:$3,"&gt;="&amp;AQ$3,RepM!$3:$3,"&lt;="&amp;AQ$4,RepM!$5:$5,"&lt;&gt;"&amp;RepM!$W$5))</f>
        <v>0</v>
      </c>
      <c r="AR115" s="10">
        <f ca="1">IF(AR$2="",0,SUMIFS(RepM!118:118,RepM!$3:$3,"&gt;="&amp;AR$3,RepM!$3:$3,"&lt;="&amp;AR$4,RepM!$5:$5,"&lt;&gt;"&amp;RepM!$W$5))</f>
        <v>0</v>
      </c>
      <c r="AS115" s="10">
        <f ca="1">IF(AS$2="",0,SUMIFS(RepM!118:118,RepM!$3:$3,"&gt;="&amp;AS$3,RepM!$3:$3,"&lt;="&amp;AS$4,RepM!$5:$5,"&lt;&gt;"&amp;RepM!$W$5))</f>
        <v>0</v>
      </c>
      <c r="AT115" s="10">
        <f ca="1">IF(AT$2="",0,SUMIFS(RepM!118:118,RepM!$3:$3,"&gt;="&amp;AT$3,RepM!$3:$3,"&lt;="&amp;AT$4,RepM!$5:$5,"&lt;&gt;"&amp;RepM!$W$5))</f>
        <v>0</v>
      </c>
      <c r="AU115" s="10">
        <f ca="1">IF(AU$2="",0,SUMIFS(RepM!118:118,RepM!$3:$3,"&gt;="&amp;AU$3,RepM!$3:$3,"&lt;="&amp;AU$4,RepM!$5:$5,"&lt;&gt;"&amp;RepM!$W$5))</f>
        <v>0</v>
      </c>
      <c r="AV115" s="10">
        <f ca="1">IF(AV$2="",0,SUMIFS(RepM!118:118,RepM!$3:$3,"&gt;="&amp;AV$3,RepM!$3:$3,"&lt;="&amp;AV$4,RepM!$5:$5,"&lt;&gt;"&amp;RepM!$W$5))</f>
        <v>0</v>
      </c>
      <c r="AW115" s="10">
        <f ca="1">IF(AW$2="",0,SUMIFS(RepM!118:118,RepM!$3:$3,"&gt;="&amp;AW$3,RepM!$3:$3,"&lt;="&amp;AW$4,RepM!$5:$5,"&lt;&gt;"&amp;RepM!$W$5))</f>
        <v>0</v>
      </c>
      <c r="AX115" s="10">
        <f ca="1">IF(AX$2="",0,SUMIFS(RepM!118:118,RepM!$3:$3,"&gt;="&amp;AX$3,RepM!$3:$3,"&lt;="&amp;AX$4,RepM!$5:$5,"&lt;&gt;"&amp;RepM!$W$5))</f>
        <v>0</v>
      </c>
    </row>
    <row r="116" spans="1:50" s="13" customFormat="1" x14ac:dyDescent="0.3">
      <c r="A116" s="12">
        <f>ROW()</f>
        <v>116</v>
      </c>
      <c r="B116" s="144"/>
      <c r="C116" s="142"/>
      <c r="E116" s="92"/>
      <c r="F116" s="13" t="s">
        <v>164</v>
      </c>
      <c r="M116" s="4" t="str">
        <f>Lists!$R$8</f>
        <v>руб.</v>
      </c>
      <c r="P116" s="10"/>
      <c r="R116" s="92"/>
      <c r="S116" s="179"/>
      <c r="V116" s="80">
        <f ca="1">W116-SUM(W117:W120)</f>
        <v>0</v>
      </c>
      <c r="W116" s="10">
        <f ca="1">SUM(INDIRECT(ADDRESS(ROW(),SUMIFS($1:$1,$5:$5,1))):INDIRECT(ADDRESS(ROW(),SUMIFS($1:$1,$5:$5,MAX($5:$5)))))</f>
        <v>87392646.433474004</v>
      </c>
      <c r="Z116" s="10">
        <f ca="1">IF(Z$2="",0,SUMIFS(RepM!119:119,RepM!$3:$3,"&gt;="&amp;Z$3,RepM!$3:$3,"&lt;="&amp;Z$4,RepM!$5:$5,"&lt;&gt;"&amp;RepM!$W$5))</f>
        <v>8207271.564650001</v>
      </c>
      <c r="AA116" s="10">
        <f ca="1">IF(AA$2="",0,SUMIFS(RepM!119:119,RepM!$3:$3,"&gt;="&amp;AA$3,RepM!$3:$3,"&lt;="&amp;AA$4,RepM!$5:$5,"&lt;&gt;"&amp;RepM!$W$5))</f>
        <v>12981345.873154001</v>
      </c>
      <c r="AB116" s="10">
        <f ca="1">IF(AB$2="",0,SUMIFS(RepM!119:119,RepM!$3:$3,"&gt;="&amp;AB$3,RepM!$3:$3,"&lt;="&amp;AB$4,RepM!$5:$5,"&lt;&gt;"&amp;RepM!$W$5))</f>
        <v>29088116.030122504</v>
      </c>
      <c r="AC116" s="10">
        <f ca="1">IF(AC$2="",0,SUMIFS(RepM!119:119,RepM!$3:$3,"&gt;="&amp;AC$3,RepM!$3:$3,"&lt;="&amp;AC$4,RepM!$5:$5,"&lt;&gt;"&amp;RepM!$W$5))</f>
        <v>37115912.965547509</v>
      </c>
      <c r="AD116" s="10">
        <f ca="1">IF(AD$2="",0,SUMIFS(RepM!119:119,RepM!$3:$3,"&gt;="&amp;AD$3,RepM!$3:$3,"&lt;="&amp;AD$4,RepM!$5:$5,"&lt;&gt;"&amp;RepM!$W$5))</f>
        <v>0</v>
      </c>
      <c r="AE116" s="10">
        <f ca="1">IF(AE$2="",0,SUMIFS(RepM!119:119,RepM!$3:$3,"&gt;="&amp;AE$3,RepM!$3:$3,"&lt;="&amp;AE$4,RepM!$5:$5,"&lt;&gt;"&amp;RepM!$W$5))</f>
        <v>0</v>
      </c>
      <c r="AF116" s="10">
        <f ca="1">IF(AF$2="",0,SUMIFS(RepM!119:119,RepM!$3:$3,"&gt;="&amp;AF$3,RepM!$3:$3,"&lt;="&amp;AF$4,RepM!$5:$5,"&lt;&gt;"&amp;RepM!$W$5))</f>
        <v>0</v>
      </c>
      <c r="AG116" s="10">
        <f ca="1">IF(AG$2="",0,SUMIFS(RepM!119:119,RepM!$3:$3,"&gt;="&amp;AG$3,RepM!$3:$3,"&lt;="&amp;AG$4,RepM!$5:$5,"&lt;&gt;"&amp;RepM!$W$5))</f>
        <v>0</v>
      </c>
      <c r="AH116" s="10">
        <f ca="1">IF(AH$2="",0,SUMIFS(RepM!119:119,RepM!$3:$3,"&gt;="&amp;AH$3,RepM!$3:$3,"&lt;="&amp;AH$4,RepM!$5:$5,"&lt;&gt;"&amp;RepM!$W$5))</f>
        <v>0</v>
      </c>
      <c r="AI116" s="10">
        <f ca="1">IF(AI$2="",0,SUMIFS(RepM!119:119,RepM!$3:$3,"&gt;="&amp;AI$3,RepM!$3:$3,"&lt;="&amp;AI$4,RepM!$5:$5,"&lt;&gt;"&amp;RepM!$W$5))</f>
        <v>0</v>
      </c>
      <c r="AJ116" s="10">
        <f ca="1">IF(AJ$2="",0,SUMIFS(RepM!119:119,RepM!$3:$3,"&gt;="&amp;AJ$3,RepM!$3:$3,"&lt;="&amp;AJ$4,RepM!$5:$5,"&lt;&gt;"&amp;RepM!$W$5))</f>
        <v>0</v>
      </c>
      <c r="AK116" s="10">
        <f ca="1">IF(AK$2="",0,SUMIFS(RepM!119:119,RepM!$3:$3,"&gt;="&amp;AK$3,RepM!$3:$3,"&lt;="&amp;AK$4,RepM!$5:$5,"&lt;&gt;"&amp;RepM!$W$5))</f>
        <v>0</v>
      </c>
      <c r="AL116" s="10">
        <f ca="1">IF(AL$2="",0,SUMIFS(RepM!119:119,RepM!$3:$3,"&gt;="&amp;AL$3,RepM!$3:$3,"&lt;="&amp;AL$4,RepM!$5:$5,"&lt;&gt;"&amp;RepM!$W$5))</f>
        <v>0</v>
      </c>
      <c r="AM116" s="10">
        <f ca="1">IF(AM$2="",0,SUMIFS(RepM!119:119,RepM!$3:$3,"&gt;="&amp;AM$3,RepM!$3:$3,"&lt;="&amp;AM$4,RepM!$5:$5,"&lt;&gt;"&amp;RepM!$W$5))</f>
        <v>0</v>
      </c>
      <c r="AN116" s="10">
        <f ca="1">IF(AN$2="",0,SUMIFS(RepM!119:119,RepM!$3:$3,"&gt;="&amp;AN$3,RepM!$3:$3,"&lt;="&amp;AN$4,RepM!$5:$5,"&lt;&gt;"&amp;RepM!$W$5))</f>
        <v>0</v>
      </c>
      <c r="AO116" s="10">
        <f ca="1">IF(AO$2="",0,SUMIFS(RepM!119:119,RepM!$3:$3,"&gt;="&amp;AO$3,RepM!$3:$3,"&lt;="&amp;AO$4,RepM!$5:$5,"&lt;&gt;"&amp;RepM!$W$5))</f>
        <v>0</v>
      </c>
      <c r="AP116" s="10">
        <f ca="1">IF(AP$2="",0,SUMIFS(RepM!119:119,RepM!$3:$3,"&gt;="&amp;AP$3,RepM!$3:$3,"&lt;="&amp;AP$4,RepM!$5:$5,"&lt;&gt;"&amp;RepM!$W$5))</f>
        <v>0</v>
      </c>
      <c r="AQ116" s="10">
        <f ca="1">IF(AQ$2="",0,SUMIFS(RepM!119:119,RepM!$3:$3,"&gt;="&amp;AQ$3,RepM!$3:$3,"&lt;="&amp;AQ$4,RepM!$5:$5,"&lt;&gt;"&amp;RepM!$W$5))</f>
        <v>0</v>
      </c>
      <c r="AR116" s="10">
        <f ca="1">IF(AR$2="",0,SUMIFS(RepM!119:119,RepM!$3:$3,"&gt;="&amp;AR$3,RepM!$3:$3,"&lt;="&amp;AR$4,RepM!$5:$5,"&lt;&gt;"&amp;RepM!$W$5))</f>
        <v>0</v>
      </c>
      <c r="AS116" s="10">
        <f ca="1">IF(AS$2="",0,SUMIFS(RepM!119:119,RepM!$3:$3,"&gt;="&amp;AS$3,RepM!$3:$3,"&lt;="&amp;AS$4,RepM!$5:$5,"&lt;&gt;"&amp;RepM!$W$5))</f>
        <v>0</v>
      </c>
      <c r="AT116" s="10">
        <f ca="1">IF(AT$2="",0,SUMIFS(RepM!119:119,RepM!$3:$3,"&gt;="&amp;AT$3,RepM!$3:$3,"&lt;="&amp;AT$4,RepM!$5:$5,"&lt;&gt;"&amp;RepM!$W$5))</f>
        <v>0</v>
      </c>
      <c r="AU116" s="10">
        <f ca="1">IF(AU$2="",0,SUMIFS(RepM!119:119,RepM!$3:$3,"&gt;="&amp;AU$3,RepM!$3:$3,"&lt;="&amp;AU$4,RepM!$5:$5,"&lt;&gt;"&amp;RepM!$W$5))</f>
        <v>0</v>
      </c>
      <c r="AV116" s="10">
        <f ca="1">IF(AV$2="",0,SUMIFS(RepM!119:119,RepM!$3:$3,"&gt;="&amp;AV$3,RepM!$3:$3,"&lt;="&amp;AV$4,RepM!$5:$5,"&lt;&gt;"&amp;RepM!$W$5))</f>
        <v>0</v>
      </c>
      <c r="AW116" s="10">
        <f ca="1">IF(AW$2="",0,SUMIFS(RepM!119:119,RepM!$3:$3,"&gt;="&amp;AW$3,RepM!$3:$3,"&lt;="&amp;AW$4,RepM!$5:$5,"&lt;&gt;"&amp;RepM!$W$5))</f>
        <v>0</v>
      </c>
      <c r="AX116" s="10">
        <f ca="1">IF(AX$2="",0,SUMIFS(RepM!119:119,RepM!$3:$3,"&gt;="&amp;AX$3,RepM!$3:$3,"&lt;="&amp;AX$4,RepM!$5:$5,"&lt;&gt;"&amp;RepM!$W$5))</f>
        <v>0</v>
      </c>
    </row>
    <row r="117" spans="1:50" s="27" customFormat="1" ht="12" x14ac:dyDescent="0.25">
      <c r="A117" s="26">
        <f>ROW()</f>
        <v>117</v>
      </c>
      <c r="B117" s="145"/>
      <c r="C117" s="142"/>
      <c r="E117" s="24"/>
      <c r="F117" s="66"/>
      <c r="G117" s="27" t="str">
        <f>BP!$F$203</f>
        <v>Маркетинговые расходы</v>
      </c>
      <c r="M117" s="2" t="str">
        <f>Lists!$R$8</f>
        <v>руб.</v>
      </c>
      <c r="P117" s="30"/>
      <c r="R117" s="44"/>
      <c r="S117" s="70"/>
      <c r="V117" s="85"/>
      <c r="W117" s="29">
        <f ca="1">SUM(INDIRECT(ADDRESS(ROW(),SUMIFS($1:$1,$5:$5,1))):INDIRECT(ADDRESS(ROW(),SUMIFS($1:$1,$5:$5,MAX($5:$5)))))</f>
        <v>36190000</v>
      </c>
      <c r="Z117" s="30">
        <f ca="1">IF(Z$2="",0,SUMIFS(RepM!120:120,RepM!$3:$3,"&gt;="&amp;Z$3,RepM!$3:$3,"&lt;="&amp;Z$4,RepM!$5:$5,"&lt;&gt;"&amp;RepM!$W$5))</f>
        <v>8190000</v>
      </c>
      <c r="AA117" s="30">
        <f ca="1">IF(AA$2="",0,SUMIFS(RepM!120:120,RepM!$3:$3,"&gt;="&amp;AA$3,RepM!$3:$3,"&lt;="&amp;AA$4,RepM!$5:$5,"&lt;&gt;"&amp;RepM!$W$5))</f>
        <v>9600000</v>
      </c>
      <c r="AB117" s="30">
        <f ca="1">IF(AB$2="",0,SUMIFS(RepM!120:120,RepM!$3:$3,"&gt;="&amp;AB$3,RepM!$3:$3,"&lt;="&amp;AB$4,RepM!$5:$5,"&lt;&gt;"&amp;RepM!$W$5))</f>
        <v>9600000</v>
      </c>
      <c r="AC117" s="30">
        <f ca="1">IF(AC$2="",0,SUMIFS(RepM!120:120,RepM!$3:$3,"&gt;="&amp;AC$3,RepM!$3:$3,"&lt;="&amp;AC$4,RepM!$5:$5,"&lt;&gt;"&amp;RepM!$W$5))</f>
        <v>8800000</v>
      </c>
      <c r="AD117" s="30">
        <f ca="1">IF(AD$2="",0,SUMIFS(RepM!120:120,RepM!$3:$3,"&gt;="&amp;AD$3,RepM!$3:$3,"&lt;="&amp;AD$4,RepM!$5:$5,"&lt;&gt;"&amp;RepM!$W$5))</f>
        <v>0</v>
      </c>
      <c r="AE117" s="30">
        <f ca="1">IF(AE$2="",0,SUMIFS(RepM!120:120,RepM!$3:$3,"&gt;="&amp;AE$3,RepM!$3:$3,"&lt;="&amp;AE$4,RepM!$5:$5,"&lt;&gt;"&amp;RepM!$W$5))</f>
        <v>0</v>
      </c>
      <c r="AF117" s="30">
        <f ca="1">IF(AF$2="",0,SUMIFS(RepM!120:120,RepM!$3:$3,"&gt;="&amp;AF$3,RepM!$3:$3,"&lt;="&amp;AF$4,RepM!$5:$5,"&lt;&gt;"&amp;RepM!$W$5))</f>
        <v>0</v>
      </c>
      <c r="AG117" s="30">
        <f ca="1">IF(AG$2="",0,SUMIFS(RepM!120:120,RepM!$3:$3,"&gt;="&amp;AG$3,RepM!$3:$3,"&lt;="&amp;AG$4,RepM!$5:$5,"&lt;&gt;"&amp;RepM!$W$5))</f>
        <v>0</v>
      </c>
      <c r="AH117" s="30">
        <f ca="1">IF(AH$2="",0,SUMIFS(RepM!120:120,RepM!$3:$3,"&gt;="&amp;AH$3,RepM!$3:$3,"&lt;="&amp;AH$4,RepM!$5:$5,"&lt;&gt;"&amp;RepM!$W$5))</f>
        <v>0</v>
      </c>
      <c r="AI117" s="30">
        <f ca="1">IF(AI$2="",0,SUMIFS(RepM!120:120,RepM!$3:$3,"&gt;="&amp;AI$3,RepM!$3:$3,"&lt;="&amp;AI$4,RepM!$5:$5,"&lt;&gt;"&amp;RepM!$W$5))</f>
        <v>0</v>
      </c>
      <c r="AJ117" s="30">
        <f ca="1">IF(AJ$2="",0,SUMIFS(RepM!120:120,RepM!$3:$3,"&gt;="&amp;AJ$3,RepM!$3:$3,"&lt;="&amp;AJ$4,RepM!$5:$5,"&lt;&gt;"&amp;RepM!$W$5))</f>
        <v>0</v>
      </c>
      <c r="AK117" s="30">
        <f ca="1">IF(AK$2="",0,SUMIFS(RepM!120:120,RepM!$3:$3,"&gt;="&amp;AK$3,RepM!$3:$3,"&lt;="&amp;AK$4,RepM!$5:$5,"&lt;&gt;"&amp;RepM!$W$5))</f>
        <v>0</v>
      </c>
      <c r="AL117" s="30">
        <f ca="1">IF(AL$2="",0,SUMIFS(RepM!120:120,RepM!$3:$3,"&gt;="&amp;AL$3,RepM!$3:$3,"&lt;="&amp;AL$4,RepM!$5:$5,"&lt;&gt;"&amp;RepM!$W$5))</f>
        <v>0</v>
      </c>
      <c r="AM117" s="30">
        <f ca="1">IF(AM$2="",0,SUMIFS(RepM!120:120,RepM!$3:$3,"&gt;="&amp;AM$3,RepM!$3:$3,"&lt;="&amp;AM$4,RepM!$5:$5,"&lt;&gt;"&amp;RepM!$W$5))</f>
        <v>0</v>
      </c>
      <c r="AN117" s="30">
        <f ca="1">IF(AN$2="",0,SUMIFS(RepM!120:120,RepM!$3:$3,"&gt;="&amp;AN$3,RepM!$3:$3,"&lt;="&amp;AN$4,RepM!$5:$5,"&lt;&gt;"&amp;RepM!$W$5))</f>
        <v>0</v>
      </c>
      <c r="AO117" s="30">
        <f ca="1">IF(AO$2="",0,SUMIFS(RepM!120:120,RepM!$3:$3,"&gt;="&amp;AO$3,RepM!$3:$3,"&lt;="&amp;AO$4,RepM!$5:$5,"&lt;&gt;"&amp;RepM!$W$5))</f>
        <v>0</v>
      </c>
      <c r="AP117" s="30">
        <f ca="1">IF(AP$2="",0,SUMIFS(RepM!120:120,RepM!$3:$3,"&gt;="&amp;AP$3,RepM!$3:$3,"&lt;="&amp;AP$4,RepM!$5:$5,"&lt;&gt;"&amp;RepM!$W$5))</f>
        <v>0</v>
      </c>
      <c r="AQ117" s="30">
        <f ca="1">IF(AQ$2="",0,SUMIFS(RepM!120:120,RepM!$3:$3,"&gt;="&amp;AQ$3,RepM!$3:$3,"&lt;="&amp;AQ$4,RepM!$5:$5,"&lt;&gt;"&amp;RepM!$W$5))</f>
        <v>0</v>
      </c>
      <c r="AR117" s="30">
        <f ca="1">IF(AR$2="",0,SUMIFS(RepM!120:120,RepM!$3:$3,"&gt;="&amp;AR$3,RepM!$3:$3,"&lt;="&amp;AR$4,RepM!$5:$5,"&lt;&gt;"&amp;RepM!$W$5))</f>
        <v>0</v>
      </c>
      <c r="AS117" s="30">
        <f ca="1">IF(AS$2="",0,SUMIFS(RepM!120:120,RepM!$3:$3,"&gt;="&amp;AS$3,RepM!$3:$3,"&lt;="&amp;AS$4,RepM!$5:$5,"&lt;&gt;"&amp;RepM!$W$5))</f>
        <v>0</v>
      </c>
      <c r="AT117" s="30">
        <f ca="1">IF(AT$2="",0,SUMIFS(RepM!120:120,RepM!$3:$3,"&gt;="&amp;AT$3,RepM!$3:$3,"&lt;="&amp;AT$4,RepM!$5:$5,"&lt;&gt;"&amp;RepM!$W$5))</f>
        <v>0</v>
      </c>
      <c r="AU117" s="30">
        <f ca="1">IF(AU$2="",0,SUMIFS(RepM!120:120,RepM!$3:$3,"&gt;="&amp;AU$3,RepM!$3:$3,"&lt;="&amp;AU$4,RepM!$5:$5,"&lt;&gt;"&amp;RepM!$W$5))</f>
        <v>0</v>
      </c>
      <c r="AV117" s="30">
        <f ca="1">IF(AV$2="",0,SUMIFS(RepM!120:120,RepM!$3:$3,"&gt;="&amp;AV$3,RepM!$3:$3,"&lt;="&amp;AV$4,RepM!$5:$5,"&lt;&gt;"&amp;RepM!$W$5))</f>
        <v>0</v>
      </c>
      <c r="AW117" s="30">
        <f ca="1">IF(AW$2="",0,SUMIFS(RepM!120:120,RepM!$3:$3,"&gt;="&amp;AW$3,RepM!$3:$3,"&lt;="&amp;AW$4,RepM!$5:$5,"&lt;&gt;"&amp;RepM!$W$5))</f>
        <v>0</v>
      </c>
      <c r="AX117" s="30">
        <f ca="1">IF(AX$2="",0,SUMIFS(RepM!120:120,RepM!$3:$3,"&gt;="&amp;AX$3,RepM!$3:$3,"&lt;="&amp;AX$4,RepM!$5:$5,"&lt;&gt;"&amp;RepM!$W$5))</f>
        <v>0</v>
      </c>
    </row>
    <row r="118" spans="1:50" s="27" customFormat="1" ht="12" x14ac:dyDescent="0.25">
      <c r="A118" s="26">
        <f>ROW()</f>
        <v>118</v>
      </c>
      <c r="B118" s="145"/>
      <c r="C118" s="142"/>
      <c r="E118" s="24"/>
      <c r="F118" s="66"/>
      <c r="G118" s="27" t="s">
        <v>123</v>
      </c>
      <c r="H118" s="67"/>
      <c r="I118" s="67"/>
      <c r="J118" s="67"/>
      <c r="K118" s="67"/>
      <c r="L118" s="67"/>
      <c r="M118" s="2" t="str">
        <f>Lists!$R$8</f>
        <v>руб.</v>
      </c>
      <c r="P118" s="30"/>
      <c r="R118" s="44"/>
      <c r="S118" s="70"/>
      <c r="V118" s="85"/>
      <c r="W118" s="29">
        <f ca="1">SUM(INDIRECT(ADDRESS(ROW(),SUMIFS($1:$1,$5:$5,1))):INDIRECT(ADDRESS(ROW(),SUMIFS($1:$1,$5:$5,MAX($5:$5)))))</f>
        <v>42339596.482745007</v>
      </c>
      <c r="Z118" s="30">
        <f ca="1">IF(Z$2="",0,SUMIFS(RepM!121:121,RepM!$3:$3,"&gt;="&amp;Z$3,RepM!$3:$3,"&lt;="&amp;Z$4,RepM!$5:$5,"&lt;&gt;"&amp;RepM!$W$5))</f>
        <v>11703.492000000002</v>
      </c>
      <c r="AA118" s="30">
        <f ca="1">IF(AA$2="",0,SUMIFS(RepM!121:121,RepM!$3:$3,"&gt;="&amp;AA$3,RepM!$3:$3,"&lt;="&amp;AA$4,RepM!$5:$5,"&lt;&gt;"&amp;RepM!$W$5))</f>
        <v>2694482.1428025006</v>
      </c>
      <c r="AB118" s="30">
        <f ca="1">IF(AB$2="",0,SUMIFS(RepM!121:121,RepM!$3:$3,"&gt;="&amp;AB$3,RepM!$3:$3,"&lt;="&amp;AB$4,RepM!$5:$5,"&lt;&gt;"&amp;RepM!$W$5))</f>
        <v>16047067.1625925</v>
      </c>
      <c r="AC118" s="30">
        <f ca="1">IF(AC$2="",0,SUMIFS(RepM!121:121,RepM!$3:$3,"&gt;="&amp;AC$3,RepM!$3:$3,"&lt;="&amp;AC$4,RepM!$5:$5,"&lt;&gt;"&amp;RepM!$W$5))</f>
        <v>23586343.685350001</v>
      </c>
      <c r="AD118" s="30">
        <f ca="1">IF(AD$2="",0,SUMIFS(RepM!121:121,RepM!$3:$3,"&gt;="&amp;AD$3,RepM!$3:$3,"&lt;="&amp;AD$4,RepM!$5:$5,"&lt;&gt;"&amp;RepM!$W$5))</f>
        <v>0</v>
      </c>
      <c r="AE118" s="30">
        <f ca="1">IF(AE$2="",0,SUMIFS(RepM!121:121,RepM!$3:$3,"&gt;="&amp;AE$3,RepM!$3:$3,"&lt;="&amp;AE$4,RepM!$5:$5,"&lt;&gt;"&amp;RepM!$W$5))</f>
        <v>0</v>
      </c>
      <c r="AF118" s="30">
        <f ca="1">IF(AF$2="",0,SUMIFS(RepM!121:121,RepM!$3:$3,"&gt;="&amp;AF$3,RepM!$3:$3,"&lt;="&amp;AF$4,RepM!$5:$5,"&lt;&gt;"&amp;RepM!$W$5))</f>
        <v>0</v>
      </c>
      <c r="AG118" s="30">
        <f ca="1">IF(AG$2="",0,SUMIFS(RepM!121:121,RepM!$3:$3,"&gt;="&amp;AG$3,RepM!$3:$3,"&lt;="&amp;AG$4,RepM!$5:$5,"&lt;&gt;"&amp;RepM!$W$5))</f>
        <v>0</v>
      </c>
      <c r="AH118" s="30">
        <f ca="1">IF(AH$2="",0,SUMIFS(RepM!121:121,RepM!$3:$3,"&gt;="&amp;AH$3,RepM!$3:$3,"&lt;="&amp;AH$4,RepM!$5:$5,"&lt;&gt;"&amp;RepM!$W$5))</f>
        <v>0</v>
      </c>
      <c r="AI118" s="30">
        <f ca="1">IF(AI$2="",0,SUMIFS(RepM!121:121,RepM!$3:$3,"&gt;="&amp;AI$3,RepM!$3:$3,"&lt;="&amp;AI$4,RepM!$5:$5,"&lt;&gt;"&amp;RepM!$W$5))</f>
        <v>0</v>
      </c>
      <c r="AJ118" s="30">
        <f ca="1">IF(AJ$2="",0,SUMIFS(RepM!121:121,RepM!$3:$3,"&gt;="&amp;AJ$3,RepM!$3:$3,"&lt;="&amp;AJ$4,RepM!$5:$5,"&lt;&gt;"&amp;RepM!$W$5))</f>
        <v>0</v>
      </c>
      <c r="AK118" s="30">
        <f ca="1">IF(AK$2="",0,SUMIFS(RepM!121:121,RepM!$3:$3,"&gt;="&amp;AK$3,RepM!$3:$3,"&lt;="&amp;AK$4,RepM!$5:$5,"&lt;&gt;"&amp;RepM!$W$5))</f>
        <v>0</v>
      </c>
      <c r="AL118" s="30">
        <f ca="1">IF(AL$2="",0,SUMIFS(RepM!121:121,RepM!$3:$3,"&gt;="&amp;AL$3,RepM!$3:$3,"&lt;="&amp;AL$4,RepM!$5:$5,"&lt;&gt;"&amp;RepM!$W$5))</f>
        <v>0</v>
      </c>
      <c r="AM118" s="30">
        <f ca="1">IF(AM$2="",0,SUMIFS(RepM!121:121,RepM!$3:$3,"&gt;="&amp;AM$3,RepM!$3:$3,"&lt;="&amp;AM$4,RepM!$5:$5,"&lt;&gt;"&amp;RepM!$W$5))</f>
        <v>0</v>
      </c>
      <c r="AN118" s="30">
        <f ca="1">IF(AN$2="",0,SUMIFS(RepM!121:121,RepM!$3:$3,"&gt;="&amp;AN$3,RepM!$3:$3,"&lt;="&amp;AN$4,RepM!$5:$5,"&lt;&gt;"&amp;RepM!$W$5))</f>
        <v>0</v>
      </c>
      <c r="AO118" s="30">
        <f ca="1">IF(AO$2="",0,SUMIFS(RepM!121:121,RepM!$3:$3,"&gt;="&amp;AO$3,RepM!$3:$3,"&lt;="&amp;AO$4,RepM!$5:$5,"&lt;&gt;"&amp;RepM!$W$5))</f>
        <v>0</v>
      </c>
      <c r="AP118" s="30">
        <f ca="1">IF(AP$2="",0,SUMIFS(RepM!121:121,RepM!$3:$3,"&gt;="&amp;AP$3,RepM!$3:$3,"&lt;="&amp;AP$4,RepM!$5:$5,"&lt;&gt;"&amp;RepM!$W$5))</f>
        <v>0</v>
      </c>
      <c r="AQ118" s="30">
        <f ca="1">IF(AQ$2="",0,SUMIFS(RepM!121:121,RepM!$3:$3,"&gt;="&amp;AQ$3,RepM!$3:$3,"&lt;="&amp;AQ$4,RepM!$5:$5,"&lt;&gt;"&amp;RepM!$W$5))</f>
        <v>0</v>
      </c>
      <c r="AR118" s="30">
        <f ca="1">IF(AR$2="",0,SUMIFS(RepM!121:121,RepM!$3:$3,"&gt;="&amp;AR$3,RepM!$3:$3,"&lt;="&amp;AR$4,RepM!$5:$5,"&lt;&gt;"&amp;RepM!$W$5))</f>
        <v>0</v>
      </c>
      <c r="AS118" s="30">
        <f ca="1">IF(AS$2="",0,SUMIFS(RepM!121:121,RepM!$3:$3,"&gt;="&amp;AS$3,RepM!$3:$3,"&lt;="&amp;AS$4,RepM!$5:$5,"&lt;&gt;"&amp;RepM!$W$5))</f>
        <v>0</v>
      </c>
      <c r="AT118" s="30">
        <f ca="1">IF(AT$2="",0,SUMIFS(RepM!121:121,RepM!$3:$3,"&gt;="&amp;AT$3,RepM!$3:$3,"&lt;="&amp;AT$4,RepM!$5:$5,"&lt;&gt;"&amp;RepM!$W$5))</f>
        <v>0</v>
      </c>
      <c r="AU118" s="30">
        <f ca="1">IF(AU$2="",0,SUMIFS(RepM!121:121,RepM!$3:$3,"&gt;="&amp;AU$3,RepM!$3:$3,"&lt;="&amp;AU$4,RepM!$5:$5,"&lt;&gt;"&amp;RepM!$W$5))</f>
        <v>0</v>
      </c>
      <c r="AV118" s="30">
        <f ca="1">IF(AV$2="",0,SUMIFS(RepM!121:121,RepM!$3:$3,"&gt;="&amp;AV$3,RepM!$3:$3,"&lt;="&amp;AV$4,RepM!$5:$5,"&lt;&gt;"&amp;RepM!$W$5))</f>
        <v>0</v>
      </c>
      <c r="AW118" s="30">
        <f ca="1">IF(AW$2="",0,SUMIFS(RepM!121:121,RepM!$3:$3,"&gt;="&amp;AW$3,RepM!$3:$3,"&lt;="&amp;AW$4,RepM!$5:$5,"&lt;&gt;"&amp;RepM!$W$5))</f>
        <v>0</v>
      </c>
      <c r="AX118" s="30">
        <f ca="1">IF(AX$2="",0,SUMIFS(RepM!121:121,RepM!$3:$3,"&gt;="&amp;AX$3,RepM!$3:$3,"&lt;="&amp;AX$4,RepM!$5:$5,"&lt;&gt;"&amp;RepM!$W$5))</f>
        <v>0</v>
      </c>
    </row>
    <row r="119" spans="1:50" s="27" customFormat="1" ht="12" x14ac:dyDescent="0.25">
      <c r="A119" s="26">
        <f>ROW()</f>
        <v>119</v>
      </c>
      <c r="B119" s="145"/>
      <c r="C119" s="142"/>
      <c r="E119" s="24"/>
      <c r="F119" s="66"/>
      <c r="G119" s="27" t="s">
        <v>124</v>
      </c>
      <c r="M119" s="2" t="str">
        <f>Lists!$R$8</f>
        <v>руб.</v>
      </c>
      <c r="P119" s="30"/>
      <c r="R119" s="44"/>
      <c r="S119" s="70"/>
      <c r="V119" s="85"/>
      <c r="W119" s="29">
        <f ca="1">SUM(INDIRECT(ADDRESS(ROW(),SUMIFS($1:$1,$5:$5,1))):INDIRECT(ADDRESS(ROW(),SUMIFS($1:$1,$5:$5,MAX($5:$5)))))</f>
        <v>8863049.9507290013</v>
      </c>
      <c r="Z119" s="30">
        <f ca="1">IF(Z$2="",0,SUMIFS(RepM!122:122,RepM!$3:$3,"&gt;="&amp;Z$3,RepM!$3:$3,"&lt;="&amp;Z$4,RepM!$5:$5,"&lt;&gt;"&amp;RepM!$W$5))</f>
        <v>5568.072650000001</v>
      </c>
      <c r="AA119" s="30">
        <f ca="1">IF(AA$2="",0,SUMIFS(RepM!122:122,RepM!$3:$3,"&gt;="&amp;AA$3,RepM!$3:$3,"&lt;="&amp;AA$4,RepM!$5:$5,"&lt;&gt;"&amp;RepM!$W$5))</f>
        <v>686863.73035149998</v>
      </c>
      <c r="AB119" s="30">
        <f ca="1">IF(AB$2="",0,SUMIFS(RepM!122:122,RepM!$3:$3,"&gt;="&amp;AB$3,RepM!$3:$3,"&lt;="&amp;AB$4,RepM!$5:$5,"&lt;&gt;"&amp;RepM!$W$5))</f>
        <v>3441048.8675299999</v>
      </c>
      <c r="AC119" s="30">
        <f ca="1">IF(AC$2="",0,SUMIFS(RepM!122:122,RepM!$3:$3,"&gt;="&amp;AC$3,RepM!$3:$3,"&lt;="&amp;AC$4,RepM!$5:$5,"&lt;&gt;"&amp;RepM!$W$5))</f>
        <v>4729569.2801975021</v>
      </c>
      <c r="AD119" s="30">
        <f ca="1">IF(AD$2="",0,SUMIFS(RepM!122:122,RepM!$3:$3,"&gt;="&amp;AD$3,RepM!$3:$3,"&lt;="&amp;AD$4,RepM!$5:$5,"&lt;&gt;"&amp;RepM!$W$5))</f>
        <v>0</v>
      </c>
      <c r="AE119" s="30">
        <f ca="1">IF(AE$2="",0,SUMIFS(RepM!122:122,RepM!$3:$3,"&gt;="&amp;AE$3,RepM!$3:$3,"&lt;="&amp;AE$4,RepM!$5:$5,"&lt;&gt;"&amp;RepM!$W$5))</f>
        <v>0</v>
      </c>
      <c r="AF119" s="30">
        <f ca="1">IF(AF$2="",0,SUMIFS(RepM!122:122,RepM!$3:$3,"&gt;="&amp;AF$3,RepM!$3:$3,"&lt;="&amp;AF$4,RepM!$5:$5,"&lt;&gt;"&amp;RepM!$W$5))</f>
        <v>0</v>
      </c>
      <c r="AG119" s="30">
        <f ca="1">IF(AG$2="",0,SUMIFS(RepM!122:122,RepM!$3:$3,"&gt;="&amp;AG$3,RepM!$3:$3,"&lt;="&amp;AG$4,RepM!$5:$5,"&lt;&gt;"&amp;RepM!$W$5))</f>
        <v>0</v>
      </c>
      <c r="AH119" s="30">
        <f ca="1">IF(AH$2="",0,SUMIFS(RepM!122:122,RepM!$3:$3,"&gt;="&amp;AH$3,RepM!$3:$3,"&lt;="&amp;AH$4,RepM!$5:$5,"&lt;&gt;"&amp;RepM!$W$5))</f>
        <v>0</v>
      </c>
      <c r="AI119" s="30">
        <f ca="1">IF(AI$2="",0,SUMIFS(RepM!122:122,RepM!$3:$3,"&gt;="&amp;AI$3,RepM!$3:$3,"&lt;="&amp;AI$4,RepM!$5:$5,"&lt;&gt;"&amp;RepM!$W$5))</f>
        <v>0</v>
      </c>
      <c r="AJ119" s="30">
        <f ca="1">IF(AJ$2="",0,SUMIFS(RepM!122:122,RepM!$3:$3,"&gt;="&amp;AJ$3,RepM!$3:$3,"&lt;="&amp;AJ$4,RepM!$5:$5,"&lt;&gt;"&amp;RepM!$W$5))</f>
        <v>0</v>
      </c>
      <c r="AK119" s="30">
        <f ca="1">IF(AK$2="",0,SUMIFS(RepM!122:122,RepM!$3:$3,"&gt;="&amp;AK$3,RepM!$3:$3,"&lt;="&amp;AK$4,RepM!$5:$5,"&lt;&gt;"&amp;RepM!$W$5))</f>
        <v>0</v>
      </c>
      <c r="AL119" s="30">
        <f ca="1">IF(AL$2="",0,SUMIFS(RepM!122:122,RepM!$3:$3,"&gt;="&amp;AL$3,RepM!$3:$3,"&lt;="&amp;AL$4,RepM!$5:$5,"&lt;&gt;"&amp;RepM!$W$5))</f>
        <v>0</v>
      </c>
      <c r="AM119" s="30">
        <f ca="1">IF(AM$2="",0,SUMIFS(RepM!122:122,RepM!$3:$3,"&gt;="&amp;AM$3,RepM!$3:$3,"&lt;="&amp;AM$4,RepM!$5:$5,"&lt;&gt;"&amp;RepM!$W$5))</f>
        <v>0</v>
      </c>
      <c r="AN119" s="30">
        <f ca="1">IF(AN$2="",0,SUMIFS(RepM!122:122,RepM!$3:$3,"&gt;="&amp;AN$3,RepM!$3:$3,"&lt;="&amp;AN$4,RepM!$5:$5,"&lt;&gt;"&amp;RepM!$W$5))</f>
        <v>0</v>
      </c>
      <c r="AO119" s="30">
        <f ca="1">IF(AO$2="",0,SUMIFS(RepM!122:122,RepM!$3:$3,"&gt;="&amp;AO$3,RepM!$3:$3,"&lt;="&amp;AO$4,RepM!$5:$5,"&lt;&gt;"&amp;RepM!$W$5))</f>
        <v>0</v>
      </c>
      <c r="AP119" s="30">
        <f ca="1">IF(AP$2="",0,SUMIFS(RepM!122:122,RepM!$3:$3,"&gt;="&amp;AP$3,RepM!$3:$3,"&lt;="&amp;AP$4,RepM!$5:$5,"&lt;&gt;"&amp;RepM!$W$5))</f>
        <v>0</v>
      </c>
      <c r="AQ119" s="30">
        <f ca="1">IF(AQ$2="",0,SUMIFS(RepM!122:122,RepM!$3:$3,"&gt;="&amp;AQ$3,RepM!$3:$3,"&lt;="&amp;AQ$4,RepM!$5:$5,"&lt;&gt;"&amp;RepM!$W$5))</f>
        <v>0</v>
      </c>
      <c r="AR119" s="30">
        <f ca="1">IF(AR$2="",0,SUMIFS(RepM!122:122,RepM!$3:$3,"&gt;="&amp;AR$3,RepM!$3:$3,"&lt;="&amp;AR$4,RepM!$5:$5,"&lt;&gt;"&amp;RepM!$W$5))</f>
        <v>0</v>
      </c>
      <c r="AS119" s="30">
        <f ca="1">IF(AS$2="",0,SUMIFS(RepM!122:122,RepM!$3:$3,"&gt;="&amp;AS$3,RepM!$3:$3,"&lt;="&amp;AS$4,RepM!$5:$5,"&lt;&gt;"&amp;RepM!$W$5))</f>
        <v>0</v>
      </c>
      <c r="AT119" s="30">
        <f ca="1">IF(AT$2="",0,SUMIFS(RepM!122:122,RepM!$3:$3,"&gt;="&amp;AT$3,RepM!$3:$3,"&lt;="&amp;AT$4,RepM!$5:$5,"&lt;&gt;"&amp;RepM!$W$5))</f>
        <v>0</v>
      </c>
      <c r="AU119" s="30">
        <f ca="1">IF(AU$2="",0,SUMIFS(RepM!122:122,RepM!$3:$3,"&gt;="&amp;AU$3,RepM!$3:$3,"&lt;="&amp;AU$4,RepM!$5:$5,"&lt;&gt;"&amp;RepM!$W$5))</f>
        <v>0</v>
      </c>
      <c r="AV119" s="30">
        <f ca="1">IF(AV$2="",0,SUMIFS(RepM!122:122,RepM!$3:$3,"&gt;="&amp;AV$3,RepM!$3:$3,"&lt;="&amp;AV$4,RepM!$5:$5,"&lt;&gt;"&amp;RepM!$W$5))</f>
        <v>0</v>
      </c>
      <c r="AW119" s="30">
        <f ca="1">IF(AW$2="",0,SUMIFS(RepM!122:122,RepM!$3:$3,"&gt;="&amp;AW$3,RepM!$3:$3,"&lt;="&amp;AW$4,RepM!$5:$5,"&lt;&gt;"&amp;RepM!$W$5))</f>
        <v>0</v>
      </c>
      <c r="AX119" s="30">
        <f ca="1">IF(AX$2="",0,SUMIFS(RepM!122:122,RepM!$3:$3,"&gt;="&amp;AX$3,RepM!$3:$3,"&lt;="&amp;AX$4,RepM!$5:$5,"&lt;&gt;"&amp;RepM!$W$5))</f>
        <v>0</v>
      </c>
    </row>
    <row r="120" spans="1:50" s="2" customFormat="1" ht="12" x14ac:dyDescent="0.25">
      <c r="A120" s="11">
        <f>ROW()</f>
        <v>120</v>
      </c>
      <c r="B120" s="146"/>
      <c r="C120" s="142"/>
      <c r="E120" s="23" t="str">
        <f>Lists!$N$9</f>
        <v>пустая строка</v>
      </c>
      <c r="P120" s="3"/>
      <c r="R120" s="23"/>
      <c r="S120" s="188"/>
      <c r="V120" s="74"/>
      <c r="W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13" customFormat="1" x14ac:dyDescent="0.3">
      <c r="A121" s="12">
        <f>ROW()</f>
        <v>121</v>
      </c>
      <c r="B121" s="144"/>
      <c r="C121" s="142"/>
      <c r="E121" s="92"/>
      <c r="F121" s="13" t="s">
        <v>165</v>
      </c>
      <c r="M121" s="4" t="str">
        <f>Lists!$R$8</f>
        <v>руб.</v>
      </c>
      <c r="P121" s="10"/>
      <c r="R121" s="92"/>
      <c r="S121" s="179"/>
      <c r="V121" s="80">
        <f ca="1">W121-SUM(W122:W127)</f>
        <v>0</v>
      </c>
      <c r="W121" s="10">
        <f ca="1">SUM(INDIRECT(ADDRESS(ROW(),SUMIFS($1:$1,$5:$5,1))):INDIRECT(ADDRESS(ROW(),SUMIFS($1:$1,$5:$5,MAX($5:$5)))))</f>
        <v>82700000</v>
      </c>
      <c r="Z121" s="10">
        <f ca="1">IF(Z$2="",0,SUMIFS(RepM!124:124,RepM!$3:$3,"&gt;="&amp;Z$3,RepM!$3:$3,"&lt;="&amp;Z$4,RepM!$5:$5,"&lt;&gt;"&amp;RepM!$W$5))</f>
        <v>20000000</v>
      </c>
      <c r="AA121" s="10">
        <f ca="1">IF(AA$2="",0,SUMIFS(RepM!124:124,RepM!$3:$3,"&gt;="&amp;AA$3,RepM!$3:$3,"&lt;="&amp;AA$4,RepM!$5:$5,"&lt;&gt;"&amp;RepM!$W$5))</f>
        <v>21000000</v>
      </c>
      <c r="AB121" s="10">
        <f ca="1">IF(AB$2="",0,SUMIFS(RepM!124:124,RepM!$3:$3,"&gt;="&amp;AB$3,RepM!$3:$3,"&lt;="&amp;AB$4,RepM!$5:$5,"&lt;&gt;"&amp;RepM!$W$5))</f>
        <v>21000000</v>
      </c>
      <c r="AC121" s="10">
        <f ca="1">IF(AC$2="",0,SUMIFS(RepM!124:124,RepM!$3:$3,"&gt;="&amp;AC$3,RepM!$3:$3,"&lt;="&amp;AC$4,RepM!$5:$5,"&lt;&gt;"&amp;RepM!$W$5))</f>
        <v>20700000</v>
      </c>
      <c r="AD121" s="10">
        <f ca="1">IF(AD$2="",0,SUMIFS(RepM!124:124,RepM!$3:$3,"&gt;="&amp;AD$3,RepM!$3:$3,"&lt;="&amp;AD$4,RepM!$5:$5,"&lt;&gt;"&amp;RepM!$W$5))</f>
        <v>0</v>
      </c>
      <c r="AE121" s="10">
        <f ca="1">IF(AE$2="",0,SUMIFS(RepM!124:124,RepM!$3:$3,"&gt;="&amp;AE$3,RepM!$3:$3,"&lt;="&amp;AE$4,RepM!$5:$5,"&lt;&gt;"&amp;RepM!$W$5))</f>
        <v>0</v>
      </c>
      <c r="AF121" s="10">
        <f ca="1">IF(AF$2="",0,SUMIFS(RepM!124:124,RepM!$3:$3,"&gt;="&amp;AF$3,RepM!$3:$3,"&lt;="&amp;AF$4,RepM!$5:$5,"&lt;&gt;"&amp;RepM!$W$5))</f>
        <v>0</v>
      </c>
      <c r="AG121" s="10">
        <f ca="1">IF(AG$2="",0,SUMIFS(RepM!124:124,RepM!$3:$3,"&gt;="&amp;AG$3,RepM!$3:$3,"&lt;="&amp;AG$4,RepM!$5:$5,"&lt;&gt;"&amp;RepM!$W$5))</f>
        <v>0</v>
      </c>
      <c r="AH121" s="10">
        <f ca="1">IF(AH$2="",0,SUMIFS(RepM!124:124,RepM!$3:$3,"&gt;="&amp;AH$3,RepM!$3:$3,"&lt;="&amp;AH$4,RepM!$5:$5,"&lt;&gt;"&amp;RepM!$W$5))</f>
        <v>0</v>
      </c>
      <c r="AI121" s="10">
        <f ca="1">IF(AI$2="",0,SUMIFS(RepM!124:124,RepM!$3:$3,"&gt;="&amp;AI$3,RepM!$3:$3,"&lt;="&amp;AI$4,RepM!$5:$5,"&lt;&gt;"&amp;RepM!$W$5))</f>
        <v>0</v>
      </c>
      <c r="AJ121" s="10">
        <f ca="1">IF(AJ$2="",0,SUMIFS(RepM!124:124,RepM!$3:$3,"&gt;="&amp;AJ$3,RepM!$3:$3,"&lt;="&amp;AJ$4,RepM!$5:$5,"&lt;&gt;"&amp;RepM!$W$5))</f>
        <v>0</v>
      </c>
      <c r="AK121" s="10">
        <f ca="1">IF(AK$2="",0,SUMIFS(RepM!124:124,RepM!$3:$3,"&gt;="&amp;AK$3,RepM!$3:$3,"&lt;="&amp;AK$4,RepM!$5:$5,"&lt;&gt;"&amp;RepM!$W$5))</f>
        <v>0</v>
      </c>
      <c r="AL121" s="10">
        <f ca="1">IF(AL$2="",0,SUMIFS(RepM!124:124,RepM!$3:$3,"&gt;="&amp;AL$3,RepM!$3:$3,"&lt;="&amp;AL$4,RepM!$5:$5,"&lt;&gt;"&amp;RepM!$W$5))</f>
        <v>0</v>
      </c>
      <c r="AM121" s="10">
        <f ca="1">IF(AM$2="",0,SUMIFS(RepM!124:124,RepM!$3:$3,"&gt;="&amp;AM$3,RepM!$3:$3,"&lt;="&amp;AM$4,RepM!$5:$5,"&lt;&gt;"&amp;RepM!$W$5))</f>
        <v>0</v>
      </c>
      <c r="AN121" s="10">
        <f ca="1">IF(AN$2="",0,SUMIFS(RepM!124:124,RepM!$3:$3,"&gt;="&amp;AN$3,RepM!$3:$3,"&lt;="&amp;AN$4,RepM!$5:$5,"&lt;&gt;"&amp;RepM!$W$5))</f>
        <v>0</v>
      </c>
      <c r="AO121" s="10">
        <f ca="1">IF(AO$2="",0,SUMIFS(RepM!124:124,RepM!$3:$3,"&gt;="&amp;AO$3,RepM!$3:$3,"&lt;="&amp;AO$4,RepM!$5:$5,"&lt;&gt;"&amp;RepM!$W$5))</f>
        <v>0</v>
      </c>
      <c r="AP121" s="10">
        <f ca="1">IF(AP$2="",0,SUMIFS(RepM!124:124,RepM!$3:$3,"&gt;="&amp;AP$3,RepM!$3:$3,"&lt;="&amp;AP$4,RepM!$5:$5,"&lt;&gt;"&amp;RepM!$W$5))</f>
        <v>0</v>
      </c>
      <c r="AQ121" s="10">
        <f ca="1">IF(AQ$2="",0,SUMIFS(RepM!124:124,RepM!$3:$3,"&gt;="&amp;AQ$3,RepM!$3:$3,"&lt;="&amp;AQ$4,RepM!$5:$5,"&lt;&gt;"&amp;RepM!$W$5))</f>
        <v>0</v>
      </c>
      <c r="AR121" s="10">
        <f ca="1">IF(AR$2="",0,SUMIFS(RepM!124:124,RepM!$3:$3,"&gt;="&amp;AR$3,RepM!$3:$3,"&lt;="&amp;AR$4,RepM!$5:$5,"&lt;&gt;"&amp;RepM!$W$5))</f>
        <v>0</v>
      </c>
      <c r="AS121" s="10">
        <f ca="1">IF(AS$2="",0,SUMIFS(RepM!124:124,RepM!$3:$3,"&gt;="&amp;AS$3,RepM!$3:$3,"&lt;="&amp;AS$4,RepM!$5:$5,"&lt;&gt;"&amp;RepM!$W$5))</f>
        <v>0</v>
      </c>
      <c r="AT121" s="10">
        <f ca="1">IF(AT$2="",0,SUMIFS(RepM!124:124,RepM!$3:$3,"&gt;="&amp;AT$3,RepM!$3:$3,"&lt;="&amp;AT$4,RepM!$5:$5,"&lt;&gt;"&amp;RepM!$W$5))</f>
        <v>0</v>
      </c>
      <c r="AU121" s="10">
        <f ca="1">IF(AU$2="",0,SUMIFS(RepM!124:124,RepM!$3:$3,"&gt;="&amp;AU$3,RepM!$3:$3,"&lt;="&amp;AU$4,RepM!$5:$5,"&lt;&gt;"&amp;RepM!$W$5))</f>
        <v>0</v>
      </c>
      <c r="AV121" s="10">
        <f ca="1">IF(AV$2="",0,SUMIFS(RepM!124:124,RepM!$3:$3,"&gt;="&amp;AV$3,RepM!$3:$3,"&lt;="&amp;AV$4,RepM!$5:$5,"&lt;&gt;"&amp;RepM!$W$5))</f>
        <v>0</v>
      </c>
      <c r="AW121" s="10">
        <f ca="1">IF(AW$2="",0,SUMIFS(RepM!124:124,RepM!$3:$3,"&gt;="&amp;AW$3,RepM!$3:$3,"&lt;="&amp;AW$4,RepM!$5:$5,"&lt;&gt;"&amp;RepM!$W$5))</f>
        <v>0</v>
      </c>
      <c r="AX121" s="10">
        <f ca="1">IF(AX$2="",0,SUMIFS(RepM!124:124,RepM!$3:$3,"&gt;="&amp;AX$3,RepM!$3:$3,"&lt;="&amp;AX$4,RepM!$5:$5,"&lt;&gt;"&amp;RepM!$W$5))</f>
        <v>0</v>
      </c>
    </row>
    <row r="122" spans="1:50" s="27" customFormat="1" ht="12" x14ac:dyDescent="0.25">
      <c r="A122" s="26">
        <f>ROW()</f>
        <v>122</v>
      </c>
      <c r="B122" s="145"/>
      <c r="C122" s="142"/>
      <c r="E122" s="24"/>
      <c r="F122" s="66"/>
      <c r="G122" s="27" t="s">
        <v>128</v>
      </c>
      <c r="M122" s="2" t="str">
        <f>Lists!$R$8</f>
        <v>руб.</v>
      </c>
      <c r="P122" s="30"/>
      <c r="R122" s="44"/>
      <c r="S122" s="70"/>
      <c r="V122" s="85"/>
      <c r="W122" s="29">
        <f ca="1">SUM(INDIRECT(ADDRESS(ROW(),SUMIFS($1:$1,$5:$5,1))):INDIRECT(ADDRESS(ROW(),SUMIFS($1:$1,$5:$5,MAX($5:$5)))))</f>
        <v>47000000</v>
      </c>
      <c r="Z122" s="30">
        <f ca="1">IF(Z$2="",0,SUMIFS(RepM!125:125,RepM!$3:$3,"&gt;="&amp;Z$3,RepM!$3:$3,"&lt;="&amp;Z$4,RepM!$5:$5,"&lt;&gt;"&amp;RepM!$W$5))</f>
        <v>11000000</v>
      </c>
      <c r="AA122" s="30">
        <f ca="1">IF(AA$2="",0,SUMIFS(RepM!125:125,RepM!$3:$3,"&gt;="&amp;AA$3,RepM!$3:$3,"&lt;="&amp;AA$4,RepM!$5:$5,"&lt;&gt;"&amp;RepM!$W$5))</f>
        <v>12000000</v>
      </c>
      <c r="AB122" s="30">
        <f ca="1">IF(AB$2="",0,SUMIFS(RepM!125:125,RepM!$3:$3,"&gt;="&amp;AB$3,RepM!$3:$3,"&lt;="&amp;AB$4,RepM!$5:$5,"&lt;&gt;"&amp;RepM!$W$5))</f>
        <v>12000000</v>
      </c>
      <c r="AC122" s="30">
        <f ca="1">IF(AC$2="",0,SUMIFS(RepM!125:125,RepM!$3:$3,"&gt;="&amp;AC$3,RepM!$3:$3,"&lt;="&amp;AC$4,RepM!$5:$5,"&lt;&gt;"&amp;RepM!$W$5))</f>
        <v>12000000</v>
      </c>
      <c r="AD122" s="30">
        <f ca="1">IF(AD$2="",0,SUMIFS(RepM!125:125,RepM!$3:$3,"&gt;="&amp;AD$3,RepM!$3:$3,"&lt;="&amp;AD$4,RepM!$5:$5,"&lt;&gt;"&amp;RepM!$W$5))</f>
        <v>0</v>
      </c>
      <c r="AE122" s="30">
        <f ca="1">IF(AE$2="",0,SUMIFS(RepM!125:125,RepM!$3:$3,"&gt;="&amp;AE$3,RepM!$3:$3,"&lt;="&amp;AE$4,RepM!$5:$5,"&lt;&gt;"&amp;RepM!$W$5))</f>
        <v>0</v>
      </c>
      <c r="AF122" s="30">
        <f ca="1">IF(AF$2="",0,SUMIFS(RepM!125:125,RepM!$3:$3,"&gt;="&amp;AF$3,RepM!$3:$3,"&lt;="&amp;AF$4,RepM!$5:$5,"&lt;&gt;"&amp;RepM!$W$5))</f>
        <v>0</v>
      </c>
      <c r="AG122" s="30">
        <f ca="1">IF(AG$2="",0,SUMIFS(RepM!125:125,RepM!$3:$3,"&gt;="&amp;AG$3,RepM!$3:$3,"&lt;="&amp;AG$4,RepM!$5:$5,"&lt;&gt;"&amp;RepM!$W$5))</f>
        <v>0</v>
      </c>
      <c r="AH122" s="30">
        <f ca="1">IF(AH$2="",0,SUMIFS(RepM!125:125,RepM!$3:$3,"&gt;="&amp;AH$3,RepM!$3:$3,"&lt;="&amp;AH$4,RepM!$5:$5,"&lt;&gt;"&amp;RepM!$W$5))</f>
        <v>0</v>
      </c>
      <c r="AI122" s="30">
        <f ca="1">IF(AI$2="",0,SUMIFS(RepM!125:125,RepM!$3:$3,"&gt;="&amp;AI$3,RepM!$3:$3,"&lt;="&amp;AI$4,RepM!$5:$5,"&lt;&gt;"&amp;RepM!$W$5))</f>
        <v>0</v>
      </c>
      <c r="AJ122" s="30">
        <f ca="1">IF(AJ$2="",0,SUMIFS(RepM!125:125,RepM!$3:$3,"&gt;="&amp;AJ$3,RepM!$3:$3,"&lt;="&amp;AJ$4,RepM!$5:$5,"&lt;&gt;"&amp;RepM!$W$5))</f>
        <v>0</v>
      </c>
      <c r="AK122" s="30">
        <f ca="1">IF(AK$2="",0,SUMIFS(RepM!125:125,RepM!$3:$3,"&gt;="&amp;AK$3,RepM!$3:$3,"&lt;="&amp;AK$4,RepM!$5:$5,"&lt;&gt;"&amp;RepM!$W$5))</f>
        <v>0</v>
      </c>
      <c r="AL122" s="30">
        <f ca="1">IF(AL$2="",0,SUMIFS(RepM!125:125,RepM!$3:$3,"&gt;="&amp;AL$3,RepM!$3:$3,"&lt;="&amp;AL$4,RepM!$5:$5,"&lt;&gt;"&amp;RepM!$W$5))</f>
        <v>0</v>
      </c>
      <c r="AM122" s="30">
        <f ca="1">IF(AM$2="",0,SUMIFS(RepM!125:125,RepM!$3:$3,"&gt;="&amp;AM$3,RepM!$3:$3,"&lt;="&amp;AM$4,RepM!$5:$5,"&lt;&gt;"&amp;RepM!$W$5))</f>
        <v>0</v>
      </c>
      <c r="AN122" s="30">
        <f ca="1">IF(AN$2="",0,SUMIFS(RepM!125:125,RepM!$3:$3,"&gt;="&amp;AN$3,RepM!$3:$3,"&lt;="&amp;AN$4,RepM!$5:$5,"&lt;&gt;"&amp;RepM!$W$5))</f>
        <v>0</v>
      </c>
      <c r="AO122" s="30">
        <f ca="1">IF(AO$2="",0,SUMIFS(RepM!125:125,RepM!$3:$3,"&gt;="&amp;AO$3,RepM!$3:$3,"&lt;="&amp;AO$4,RepM!$5:$5,"&lt;&gt;"&amp;RepM!$W$5))</f>
        <v>0</v>
      </c>
      <c r="AP122" s="30">
        <f ca="1">IF(AP$2="",0,SUMIFS(RepM!125:125,RepM!$3:$3,"&gt;="&amp;AP$3,RepM!$3:$3,"&lt;="&amp;AP$4,RepM!$5:$5,"&lt;&gt;"&amp;RepM!$W$5))</f>
        <v>0</v>
      </c>
      <c r="AQ122" s="30">
        <f ca="1">IF(AQ$2="",0,SUMIFS(RepM!125:125,RepM!$3:$3,"&gt;="&amp;AQ$3,RepM!$3:$3,"&lt;="&amp;AQ$4,RepM!$5:$5,"&lt;&gt;"&amp;RepM!$W$5))</f>
        <v>0</v>
      </c>
      <c r="AR122" s="30">
        <f ca="1">IF(AR$2="",0,SUMIFS(RepM!125:125,RepM!$3:$3,"&gt;="&amp;AR$3,RepM!$3:$3,"&lt;="&amp;AR$4,RepM!$5:$5,"&lt;&gt;"&amp;RepM!$W$5))</f>
        <v>0</v>
      </c>
      <c r="AS122" s="30">
        <f ca="1">IF(AS$2="",0,SUMIFS(RepM!125:125,RepM!$3:$3,"&gt;="&amp;AS$3,RepM!$3:$3,"&lt;="&amp;AS$4,RepM!$5:$5,"&lt;&gt;"&amp;RepM!$W$5))</f>
        <v>0</v>
      </c>
      <c r="AT122" s="30">
        <f ca="1">IF(AT$2="",0,SUMIFS(RepM!125:125,RepM!$3:$3,"&gt;="&amp;AT$3,RepM!$3:$3,"&lt;="&amp;AT$4,RepM!$5:$5,"&lt;&gt;"&amp;RepM!$W$5))</f>
        <v>0</v>
      </c>
      <c r="AU122" s="30">
        <f ca="1">IF(AU$2="",0,SUMIFS(RepM!125:125,RepM!$3:$3,"&gt;="&amp;AU$3,RepM!$3:$3,"&lt;="&amp;AU$4,RepM!$5:$5,"&lt;&gt;"&amp;RepM!$W$5))</f>
        <v>0</v>
      </c>
      <c r="AV122" s="30">
        <f ca="1">IF(AV$2="",0,SUMIFS(RepM!125:125,RepM!$3:$3,"&gt;="&amp;AV$3,RepM!$3:$3,"&lt;="&amp;AV$4,RepM!$5:$5,"&lt;&gt;"&amp;RepM!$W$5))</f>
        <v>0</v>
      </c>
      <c r="AW122" s="30">
        <f ca="1">IF(AW$2="",0,SUMIFS(RepM!125:125,RepM!$3:$3,"&gt;="&amp;AW$3,RepM!$3:$3,"&lt;="&amp;AW$4,RepM!$5:$5,"&lt;&gt;"&amp;RepM!$W$5))</f>
        <v>0</v>
      </c>
      <c r="AX122" s="30">
        <f ca="1">IF(AX$2="",0,SUMIFS(RepM!125:125,RepM!$3:$3,"&gt;="&amp;AX$3,RepM!$3:$3,"&lt;="&amp;AX$4,RepM!$5:$5,"&lt;&gt;"&amp;RepM!$W$5))</f>
        <v>0</v>
      </c>
    </row>
    <row r="123" spans="1:50" s="27" customFormat="1" ht="12" x14ac:dyDescent="0.25">
      <c r="A123" s="26">
        <f>ROW()</f>
        <v>123</v>
      </c>
      <c r="B123" s="145"/>
      <c r="C123" s="142"/>
      <c r="E123" s="24"/>
      <c r="F123" s="66"/>
      <c r="G123" s="27" t="s">
        <v>46</v>
      </c>
      <c r="H123" s="67"/>
      <c r="I123" s="67"/>
      <c r="J123" s="67"/>
      <c r="K123" s="67"/>
      <c r="L123" s="67"/>
      <c r="M123" s="2" t="str">
        <f>Lists!$R$8</f>
        <v>руб.</v>
      </c>
      <c r="P123" s="30"/>
      <c r="Q123" s="124"/>
      <c r="R123" s="44"/>
      <c r="S123" s="70"/>
      <c r="V123" s="85"/>
      <c r="W123" s="29">
        <f ca="1">SUM(INDIRECT(ADDRESS(ROW(),SUMIFS($1:$1,$5:$5,1))):INDIRECT(ADDRESS(ROW(),SUMIFS($1:$1,$5:$5,MAX($5:$5)))))</f>
        <v>14100000</v>
      </c>
      <c r="Z123" s="30">
        <f ca="1">IF(Z$2="",0,SUMIFS(RepM!126:126,RepM!$3:$3,"&gt;="&amp;Z$3,RepM!$3:$3,"&lt;="&amp;Z$4,RepM!$5:$5,"&lt;&gt;"&amp;RepM!$W$5))</f>
        <v>3300000</v>
      </c>
      <c r="AA123" s="30">
        <f ca="1">IF(AA$2="",0,SUMIFS(RepM!126:126,RepM!$3:$3,"&gt;="&amp;AA$3,RepM!$3:$3,"&lt;="&amp;AA$4,RepM!$5:$5,"&lt;&gt;"&amp;RepM!$W$5))</f>
        <v>3600000</v>
      </c>
      <c r="AB123" s="30">
        <f ca="1">IF(AB$2="",0,SUMIFS(RepM!126:126,RepM!$3:$3,"&gt;="&amp;AB$3,RepM!$3:$3,"&lt;="&amp;AB$4,RepM!$5:$5,"&lt;&gt;"&amp;RepM!$W$5))</f>
        <v>3600000</v>
      </c>
      <c r="AC123" s="30">
        <f ca="1">IF(AC$2="",0,SUMIFS(RepM!126:126,RepM!$3:$3,"&gt;="&amp;AC$3,RepM!$3:$3,"&lt;="&amp;AC$4,RepM!$5:$5,"&lt;&gt;"&amp;RepM!$W$5))</f>
        <v>3600000</v>
      </c>
      <c r="AD123" s="30">
        <f ca="1">IF(AD$2="",0,SUMIFS(RepM!126:126,RepM!$3:$3,"&gt;="&amp;AD$3,RepM!$3:$3,"&lt;="&amp;AD$4,RepM!$5:$5,"&lt;&gt;"&amp;RepM!$W$5))</f>
        <v>0</v>
      </c>
      <c r="AE123" s="30">
        <f ca="1">IF(AE$2="",0,SUMIFS(RepM!126:126,RepM!$3:$3,"&gt;="&amp;AE$3,RepM!$3:$3,"&lt;="&amp;AE$4,RepM!$5:$5,"&lt;&gt;"&amp;RepM!$W$5))</f>
        <v>0</v>
      </c>
      <c r="AF123" s="30">
        <f ca="1">IF(AF$2="",0,SUMIFS(RepM!126:126,RepM!$3:$3,"&gt;="&amp;AF$3,RepM!$3:$3,"&lt;="&amp;AF$4,RepM!$5:$5,"&lt;&gt;"&amp;RepM!$W$5))</f>
        <v>0</v>
      </c>
      <c r="AG123" s="30">
        <f ca="1">IF(AG$2="",0,SUMIFS(RepM!126:126,RepM!$3:$3,"&gt;="&amp;AG$3,RepM!$3:$3,"&lt;="&amp;AG$4,RepM!$5:$5,"&lt;&gt;"&amp;RepM!$W$5))</f>
        <v>0</v>
      </c>
      <c r="AH123" s="30">
        <f ca="1">IF(AH$2="",0,SUMIFS(RepM!126:126,RepM!$3:$3,"&gt;="&amp;AH$3,RepM!$3:$3,"&lt;="&amp;AH$4,RepM!$5:$5,"&lt;&gt;"&amp;RepM!$W$5))</f>
        <v>0</v>
      </c>
      <c r="AI123" s="30">
        <f ca="1">IF(AI$2="",0,SUMIFS(RepM!126:126,RepM!$3:$3,"&gt;="&amp;AI$3,RepM!$3:$3,"&lt;="&amp;AI$4,RepM!$5:$5,"&lt;&gt;"&amp;RepM!$W$5))</f>
        <v>0</v>
      </c>
      <c r="AJ123" s="30">
        <f ca="1">IF(AJ$2="",0,SUMIFS(RepM!126:126,RepM!$3:$3,"&gt;="&amp;AJ$3,RepM!$3:$3,"&lt;="&amp;AJ$4,RepM!$5:$5,"&lt;&gt;"&amp;RepM!$W$5))</f>
        <v>0</v>
      </c>
      <c r="AK123" s="30">
        <f ca="1">IF(AK$2="",0,SUMIFS(RepM!126:126,RepM!$3:$3,"&gt;="&amp;AK$3,RepM!$3:$3,"&lt;="&amp;AK$4,RepM!$5:$5,"&lt;&gt;"&amp;RepM!$W$5))</f>
        <v>0</v>
      </c>
      <c r="AL123" s="30">
        <f ca="1">IF(AL$2="",0,SUMIFS(RepM!126:126,RepM!$3:$3,"&gt;="&amp;AL$3,RepM!$3:$3,"&lt;="&amp;AL$4,RepM!$5:$5,"&lt;&gt;"&amp;RepM!$W$5))</f>
        <v>0</v>
      </c>
      <c r="AM123" s="30">
        <f ca="1">IF(AM$2="",0,SUMIFS(RepM!126:126,RepM!$3:$3,"&gt;="&amp;AM$3,RepM!$3:$3,"&lt;="&amp;AM$4,RepM!$5:$5,"&lt;&gt;"&amp;RepM!$W$5))</f>
        <v>0</v>
      </c>
      <c r="AN123" s="30">
        <f ca="1">IF(AN$2="",0,SUMIFS(RepM!126:126,RepM!$3:$3,"&gt;="&amp;AN$3,RepM!$3:$3,"&lt;="&amp;AN$4,RepM!$5:$5,"&lt;&gt;"&amp;RepM!$W$5))</f>
        <v>0</v>
      </c>
      <c r="AO123" s="30">
        <f ca="1">IF(AO$2="",0,SUMIFS(RepM!126:126,RepM!$3:$3,"&gt;="&amp;AO$3,RepM!$3:$3,"&lt;="&amp;AO$4,RepM!$5:$5,"&lt;&gt;"&amp;RepM!$W$5))</f>
        <v>0</v>
      </c>
      <c r="AP123" s="30">
        <f ca="1">IF(AP$2="",0,SUMIFS(RepM!126:126,RepM!$3:$3,"&gt;="&amp;AP$3,RepM!$3:$3,"&lt;="&amp;AP$4,RepM!$5:$5,"&lt;&gt;"&amp;RepM!$W$5))</f>
        <v>0</v>
      </c>
      <c r="AQ123" s="30">
        <f ca="1">IF(AQ$2="",0,SUMIFS(RepM!126:126,RepM!$3:$3,"&gt;="&amp;AQ$3,RepM!$3:$3,"&lt;="&amp;AQ$4,RepM!$5:$5,"&lt;&gt;"&amp;RepM!$W$5))</f>
        <v>0</v>
      </c>
      <c r="AR123" s="30">
        <f ca="1">IF(AR$2="",0,SUMIFS(RepM!126:126,RepM!$3:$3,"&gt;="&amp;AR$3,RepM!$3:$3,"&lt;="&amp;AR$4,RepM!$5:$5,"&lt;&gt;"&amp;RepM!$W$5))</f>
        <v>0</v>
      </c>
      <c r="AS123" s="30">
        <f ca="1">IF(AS$2="",0,SUMIFS(RepM!126:126,RepM!$3:$3,"&gt;="&amp;AS$3,RepM!$3:$3,"&lt;="&amp;AS$4,RepM!$5:$5,"&lt;&gt;"&amp;RepM!$W$5))</f>
        <v>0</v>
      </c>
      <c r="AT123" s="30">
        <f ca="1">IF(AT$2="",0,SUMIFS(RepM!126:126,RepM!$3:$3,"&gt;="&amp;AT$3,RepM!$3:$3,"&lt;="&amp;AT$4,RepM!$5:$5,"&lt;&gt;"&amp;RepM!$W$5))</f>
        <v>0</v>
      </c>
      <c r="AU123" s="30">
        <f ca="1">IF(AU$2="",0,SUMIFS(RepM!126:126,RepM!$3:$3,"&gt;="&amp;AU$3,RepM!$3:$3,"&lt;="&amp;AU$4,RepM!$5:$5,"&lt;&gt;"&amp;RepM!$W$5))</f>
        <v>0</v>
      </c>
      <c r="AV123" s="30">
        <f ca="1">IF(AV$2="",0,SUMIFS(RepM!126:126,RepM!$3:$3,"&gt;="&amp;AV$3,RepM!$3:$3,"&lt;="&amp;AV$4,RepM!$5:$5,"&lt;&gt;"&amp;RepM!$W$5))</f>
        <v>0</v>
      </c>
      <c r="AW123" s="30">
        <f ca="1">IF(AW$2="",0,SUMIFS(RepM!126:126,RepM!$3:$3,"&gt;="&amp;AW$3,RepM!$3:$3,"&lt;="&amp;AW$4,RepM!$5:$5,"&lt;&gt;"&amp;RepM!$W$5))</f>
        <v>0</v>
      </c>
      <c r="AX123" s="30">
        <f ca="1">IF(AX$2="",0,SUMIFS(RepM!126:126,RepM!$3:$3,"&gt;="&amp;AX$3,RepM!$3:$3,"&lt;="&amp;AX$4,RepM!$5:$5,"&lt;&gt;"&amp;RepM!$W$5))</f>
        <v>0</v>
      </c>
    </row>
    <row r="124" spans="1:50" s="27" customFormat="1" ht="12" x14ac:dyDescent="0.25">
      <c r="A124" s="26">
        <f>ROW()</f>
        <v>124</v>
      </c>
      <c r="B124" s="145"/>
      <c r="C124" s="142"/>
      <c r="E124" s="24"/>
      <c r="F124" s="66"/>
      <c r="G124" s="27" t="s">
        <v>129</v>
      </c>
      <c r="M124" s="2" t="str">
        <f>Lists!$R$8</f>
        <v>руб.</v>
      </c>
      <c r="P124" s="30"/>
      <c r="R124" s="44"/>
      <c r="S124" s="70"/>
      <c r="V124" s="85"/>
      <c r="W124" s="29">
        <f ca="1">SUM(INDIRECT(ADDRESS(ROW(),SUMIFS($1:$1,$5:$5,1))):INDIRECT(ADDRESS(ROW(),SUMIFS($1:$1,$5:$5,MAX($5:$5)))))</f>
        <v>14400000</v>
      </c>
      <c r="Z124" s="30">
        <f ca="1">IF(Z$2="",0,SUMIFS(RepM!127:127,RepM!$3:$3,"&gt;="&amp;Z$3,RepM!$3:$3,"&lt;="&amp;Z$4,RepM!$5:$5,"&lt;&gt;"&amp;RepM!$W$5))</f>
        <v>3900000</v>
      </c>
      <c r="AA124" s="30">
        <f ca="1">IF(AA$2="",0,SUMIFS(RepM!127:127,RepM!$3:$3,"&gt;="&amp;AA$3,RepM!$3:$3,"&lt;="&amp;AA$4,RepM!$5:$5,"&lt;&gt;"&amp;RepM!$W$5))</f>
        <v>3600000</v>
      </c>
      <c r="AB124" s="30">
        <f ca="1">IF(AB$2="",0,SUMIFS(RepM!127:127,RepM!$3:$3,"&gt;="&amp;AB$3,RepM!$3:$3,"&lt;="&amp;AB$4,RepM!$5:$5,"&lt;&gt;"&amp;RepM!$W$5))</f>
        <v>3600000</v>
      </c>
      <c r="AC124" s="30">
        <f ca="1">IF(AC$2="",0,SUMIFS(RepM!127:127,RepM!$3:$3,"&gt;="&amp;AC$3,RepM!$3:$3,"&lt;="&amp;AC$4,RepM!$5:$5,"&lt;&gt;"&amp;RepM!$W$5))</f>
        <v>3300000</v>
      </c>
      <c r="AD124" s="30">
        <f ca="1">IF(AD$2="",0,SUMIFS(RepM!127:127,RepM!$3:$3,"&gt;="&amp;AD$3,RepM!$3:$3,"&lt;="&amp;AD$4,RepM!$5:$5,"&lt;&gt;"&amp;RepM!$W$5))</f>
        <v>0</v>
      </c>
      <c r="AE124" s="30">
        <f ca="1">IF(AE$2="",0,SUMIFS(RepM!127:127,RepM!$3:$3,"&gt;="&amp;AE$3,RepM!$3:$3,"&lt;="&amp;AE$4,RepM!$5:$5,"&lt;&gt;"&amp;RepM!$W$5))</f>
        <v>0</v>
      </c>
      <c r="AF124" s="30">
        <f ca="1">IF(AF$2="",0,SUMIFS(RepM!127:127,RepM!$3:$3,"&gt;="&amp;AF$3,RepM!$3:$3,"&lt;="&amp;AF$4,RepM!$5:$5,"&lt;&gt;"&amp;RepM!$W$5))</f>
        <v>0</v>
      </c>
      <c r="AG124" s="30">
        <f ca="1">IF(AG$2="",0,SUMIFS(RepM!127:127,RepM!$3:$3,"&gt;="&amp;AG$3,RepM!$3:$3,"&lt;="&amp;AG$4,RepM!$5:$5,"&lt;&gt;"&amp;RepM!$W$5))</f>
        <v>0</v>
      </c>
      <c r="AH124" s="30">
        <f ca="1">IF(AH$2="",0,SUMIFS(RepM!127:127,RepM!$3:$3,"&gt;="&amp;AH$3,RepM!$3:$3,"&lt;="&amp;AH$4,RepM!$5:$5,"&lt;&gt;"&amp;RepM!$W$5))</f>
        <v>0</v>
      </c>
      <c r="AI124" s="30">
        <f ca="1">IF(AI$2="",0,SUMIFS(RepM!127:127,RepM!$3:$3,"&gt;="&amp;AI$3,RepM!$3:$3,"&lt;="&amp;AI$4,RepM!$5:$5,"&lt;&gt;"&amp;RepM!$W$5))</f>
        <v>0</v>
      </c>
      <c r="AJ124" s="30">
        <f ca="1">IF(AJ$2="",0,SUMIFS(RepM!127:127,RepM!$3:$3,"&gt;="&amp;AJ$3,RepM!$3:$3,"&lt;="&amp;AJ$4,RepM!$5:$5,"&lt;&gt;"&amp;RepM!$W$5))</f>
        <v>0</v>
      </c>
      <c r="AK124" s="30">
        <f ca="1">IF(AK$2="",0,SUMIFS(RepM!127:127,RepM!$3:$3,"&gt;="&amp;AK$3,RepM!$3:$3,"&lt;="&amp;AK$4,RepM!$5:$5,"&lt;&gt;"&amp;RepM!$W$5))</f>
        <v>0</v>
      </c>
      <c r="AL124" s="30">
        <f ca="1">IF(AL$2="",0,SUMIFS(RepM!127:127,RepM!$3:$3,"&gt;="&amp;AL$3,RepM!$3:$3,"&lt;="&amp;AL$4,RepM!$5:$5,"&lt;&gt;"&amp;RepM!$W$5))</f>
        <v>0</v>
      </c>
      <c r="AM124" s="30">
        <f ca="1">IF(AM$2="",0,SUMIFS(RepM!127:127,RepM!$3:$3,"&gt;="&amp;AM$3,RepM!$3:$3,"&lt;="&amp;AM$4,RepM!$5:$5,"&lt;&gt;"&amp;RepM!$W$5))</f>
        <v>0</v>
      </c>
      <c r="AN124" s="30">
        <f ca="1">IF(AN$2="",0,SUMIFS(RepM!127:127,RepM!$3:$3,"&gt;="&amp;AN$3,RepM!$3:$3,"&lt;="&amp;AN$4,RepM!$5:$5,"&lt;&gt;"&amp;RepM!$W$5))</f>
        <v>0</v>
      </c>
      <c r="AO124" s="30">
        <f ca="1">IF(AO$2="",0,SUMIFS(RepM!127:127,RepM!$3:$3,"&gt;="&amp;AO$3,RepM!$3:$3,"&lt;="&amp;AO$4,RepM!$5:$5,"&lt;&gt;"&amp;RepM!$W$5))</f>
        <v>0</v>
      </c>
      <c r="AP124" s="30">
        <f ca="1">IF(AP$2="",0,SUMIFS(RepM!127:127,RepM!$3:$3,"&gt;="&amp;AP$3,RepM!$3:$3,"&lt;="&amp;AP$4,RepM!$5:$5,"&lt;&gt;"&amp;RepM!$W$5))</f>
        <v>0</v>
      </c>
      <c r="AQ124" s="30">
        <f ca="1">IF(AQ$2="",0,SUMIFS(RepM!127:127,RepM!$3:$3,"&gt;="&amp;AQ$3,RepM!$3:$3,"&lt;="&amp;AQ$4,RepM!$5:$5,"&lt;&gt;"&amp;RepM!$W$5))</f>
        <v>0</v>
      </c>
      <c r="AR124" s="30">
        <f ca="1">IF(AR$2="",0,SUMIFS(RepM!127:127,RepM!$3:$3,"&gt;="&amp;AR$3,RepM!$3:$3,"&lt;="&amp;AR$4,RepM!$5:$5,"&lt;&gt;"&amp;RepM!$W$5))</f>
        <v>0</v>
      </c>
      <c r="AS124" s="30">
        <f ca="1">IF(AS$2="",0,SUMIFS(RepM!127:127,RepM!$3:$3,"&gt;="&amp;AS$3,RepM!$3:$3,"&lt;="&amp;AS$4,RepM!$5:$5,"&lt;&gt;"&amp;RepM!$W$5))</f>
        <v>0</v>
      </c>
      <c r="AT124" s="30">
        <f ca="1">IF(AT$2="",0,SUMIFS(RepM!127:127,RepM!$3:$3,"&gt;="&amp;AT$3,RepM!$3:$3,"&lt;="&amp;AT$4,RepM!$5:$5,"&lt;&gt;"&amp;RepM!$W$5))</f>
        <v>0</v>
      </c>
      <c r="AU124" s="30">
        <f ca="1">IF(AU$2="",0,SUMIFS(RepM!127:127,RepM!$3:$3,"&gt;="&amp;AU$3,RepM!$3:$3,"&lt;="&amp;AU$4,RepM!$5:$5,"&lt;&gt;"&amp;RepM!$W$5))</f>
        <v>0</v>
      </c>
      <c r="AV124" s="30">
        <f ca="1">IF(AV$2="",0,SUMIFS(RepM!127:127,RepM!$3:$3,"&gt;="&amp;AV$3,RepM!$3:$3,"&lt;="&amp;AV$4,RepM!$5:$5,"&lt;&gt;"&amp;RepM!$W$5))</f>
        <v>0</v>
      </c>
      <c r="AW124" s="30">
        <f ca="1">IF(AW$2="",0,SUMIFS(RepM!127:127,RepM!$3:$3,"&gt;="&amp;AW$3,RepM!$3:$3,"&lt;="&amp;AW$4,RepM!$5:$5,"&lt;&gt;"&amp;RepM!$W$5))</f>
        <v>0</v>
      </c>
      <c r="AX124" s="30">
        <f ca="1">IF(AX$2="",0,SUMIFS(RepM!127:127,RepM!$3:$3,"&gt;="&amp;AX$3,RepM!$3:$3,"&lt;="&amp;AX$4,RepM!$5:$5,"&lt;&gt;"&amp;RepM!$W$5))</f>
        <v>0</v>
      </c>
    </row>
    <row r="125" spans="1:50" s="27" customFormat="1" ht="12" x14ac:dyDescent="0.25">
      <c r="A125" s="26">
        <f>ROW()</f>
        <v>125</v>
      </c>
      <c r="B125" s="145"/>
      <c r="C125" s="142"/>
      <c r="E125" s="24"/>
      <c r="F125" s="66"/>
      <c r="G125" s="27" t="s">
        <v>130</v>
      </c>
      <c r="M125" s="2" t="str">
        <f>Lists!$R$8</f>
        <v>руб.</v>
      </c>
      <c r="P125" s="30"/>
      <c r="R125" s="44"/>
      <c r="S125" s="70"/>
      <c r="V125" s="85"/>
      <c r="W125" s="29">
        <f ca="1">SUM(INDIRECT(ADDRESS(ROW(),SUMIFS($1:$1,$5:$5,1))):INDIRECT(ADDRESS(ROW(),SUMIFS($1:$1,$5:$5,MAX($5:$5)))))</f>
        <v>4800000</v>
      </c>
      <c r="Z125" s="30">
        <f ca="1">IF(Z$2="",0,SUMIFS(RepM!128:128,RepM!$3:$3,"&gt;="&amp;Z$3,RepM!$3:$3,"&lt;="&amp;Z$4,RepM!$5:$5,"&lt;&gt;"&amp;RepM!$W$5))</f>
        <v>1200000</v>
      </c>
      <c r="AA125" s="30">
        <f ca="1">IF(AA$2="",0,SUMIFS(RepM!128:128,RepM!$3:$3,"&gt;="&amp;AA$3,RepM!$3:$3,"&lt;="&amp;AA$4,RepM!$5:$5,"&lt;&gt;"&amp;RepM!$W$5))</f>
        <v>1200000</v>
      </c>
      <c r="AB125" s="30">
        <f ca="1">IF(AB$2="",0,SUMIFS(RepM!128:128,RepM!$3:$3,"&gt;="&amp;AB$3,RepM!$3:$3,"&lt;="&amp;AB$4,RepM!$5:$5,"&lt;&gt;"&amp;RepM!$W$5))</f>
        <v>1200000</v>
      </c>
      <c r="AC125" s="30">
        <f ca="1">IF(AC$2="",0,SUMIFS(RepM!128:128,RepM!$3:$3,"&gt;="&amp;AC$3,RepM!$3:$3,"&lt;="&amp;AC$4,RepM!$5:$5,"&lt;&gt;"&amp;RepM!$W$5))</f>
        <v>1200000</v>
      </c>
      <c r="AD125" s="30">
        <f ca="1">IF(AD$2="",0,SUMIFS(RepM!128:128,RepM!$3:$3,"&gt;="&amp;AD$3,RepM!$3:$3,"&lt;="&amp;AD$4,RepM!$5:$5,"&lt;&gt;"&amp;RepM!$W$5))</f>
        <v>0</v>
      </c>
      <c r="AE125" s="30">
        <f ca="1">IF(AE$2="",0,SUMIFS(RepM!128:128,RepM!$3:$3,"&gt;="&amp;AE$3,RepM!$3:$3,"&lt;="&amp;AE$4,RepM!$5:$5,"&lt;&gt;"&amp;RepM!$W$5))</f>
        <v>0</v>
      </c>
      <c r="AF125" s="30">
        <f ca="1">IF(AF$2="",0,SUMIFS(RepM!128:128,RepM!$3:$3,"&gt;="&amp;AF$3,RepM!$3:$3,"&lt;="&amp;AF$4,RepM!$5:$5,"&lt;&gt;"&amp;RepM!$W$5))</f>
        <v>0</v>
      </c>
      <c r="AG125" s="30">
        <f ca="1">IF(AG$2="",0,SUMIFS(RepM!128:128,RepM!$3:$3,"&gt;="&amp;AG$3,RepM!$3:$3,"&lt;="&amp;AG$4,RepM!$5:$5,"&lt;&gt;"&amp;RepM!$W$5))</f>
        <v>0</v>
      </c>
      <c r="AH125" s="30">
        <f ca="1">IF(AH$2="",0,SUMIFS(RepM!128:128,RepM!$3:$3,"&gt;="&amp;AH$3,RepM!$3:$3,"&lt;="&amp;AH$4,RepM!$5:$5,"&lt;&gt;"&amp;RepM!$W$5))</f>
        <v>0</v>
      </c>
      <c r="AI125" s="30">
        <f ca="1">IF(AI$2="",0,SUMIFS(RepM!128:128,RepM!$3:$3,"&gt;="&amp;AI$3,RepM!$3:$3,"&lt;="&amp;AI$4,RepM!$5:$5,"&lt;&gt;"&amp;RepM!$W$5))</f>
        <v>0</v>
      </c>
      <c r="AJ125" s="30">
        <f ca="1">IF(AJ$2="",0,SUMIFS(RepM!128:128,RepM!$3:$3,"&gt;="&amp;AJ$3,RepM!$3:$3,"&lt;="&amp;AJ$4,RepM!$5:$5,"&lt;&gt;"&amp;RepM!$W$5))</f>
        <v>0</v>
      </c>
      <c r="AK125" s="30">
        <f ca="1">IF(AK$2="",0,SUMIFS(RepM!128:128,RepM!$3:$3,"&gt;="&amp;AK$3,RepM!$3:$3,"&lt;="&amp;AK$4,RepM!$5:$5,"&lt;&gt;"&amp;RepM!$W$5))</f>
        <v>0</v>
      </c>
      <c r="AL125" s="30">
        <f ca="1">IF(AL$2="",0,SUMIFS(RepM!128:128,RepM!$3:$3,"&gt;="&amp;AL$3,RepM!$3:$3,"&lt;="&amp;AL$4,RepM!$5:$5,"&lt;&gt;"&amp;RepM!$W$5))</f>
        <v>0</v>
      </c>
      <c r="AM125" s="30">
        <f ca="1">IF(AM$2="",0,SUMIFS(RepM!128:128,RepM!$3:$3,"&gt;="&amp;AM$3,RepM!$3:$3,"&lt;="&amp;AM$4,RepM!$5:$5,"&lt;&gt;"&amp;RepM!$W$5))</f>
        <v>0</v>
      </c>
      <c r="AN125" s="30">
        <f ca="1">IF(AN$2="",0,SUMIFS(RepM!128:128,RepM!$3:$3,"&gt;="&amp;AN$3,RepM!$3:$3,"&lt;="&amp;AN$4,RepM!$5:$5,"&lt;&gt;"&amp;RepM!$W$5))</f>
        <v>0</v>
      </c>
      <c r="AO125" s="30">
        <f ca="1">IF(AO$2="",0,SUMIFS(RepM!128:128,RepM!$3:$3,"&gt;="&amp;AO$3,RepM!$3:$3,"&lt;="&amp;AO$4,RepM!$5:$5,"&lt;&gt;"&amp;RepM!$W$5))</f>
        <v>0</v>
      </c>
      <c r="AP125" s="30">
        <f ca="1">IF(AP$2="",0,SUMIFS(RepM!128:128,RepM!$3:$3,"&gt;="&amp;AP$3,RepM!$3:$3,"&lt;="&amp;AP$4,RepM!$5:$5,"&lt;&gt;"&amp;RepM!$W$5))</f>
        <v>0</v>
      </c>
      <c r="AQ125" s="30">
        <f ca="1">IF(AQ$2="",0,SUMIFS(RepM!128:128,RepM!$3:$3,"&gt;="&amp;AQ$3,RepM!$3:$3,"&lt;="&amp;AQ$4,RepM!$5:$5,"&lt;&gt;"&amp;RepM!$W$5))</f>
        <v>0</v>
      </c>
      <c r="AR125" s="30">
        <f ca="1">IF(AR$2="",0,SUMIFS(RepM!128:128,RepM!$3:$3,"&gt;="&amp;AR$3,RepM!$3:$3,"&lt;="&amp;AR$4,RepM!$5:$5,"&lt;&gt;"&amp;RepM!$W$5))</f>
        <v>0</v>
      </c>
      <c r="AS125" s="30">
        <f ca="1">IF(AS$2="",0,SUMIFS(RepM!128:128,RepM!$3:$3,"&gt;="&amp;AS$3,RepM!$3:$3,"&lt;="&amp;AS$4,RepM!$5:$5,"&lt;&gt;"&amp;RepM!$W$5))</f>
        <v>0</v>
      </c>
      <c r="AT125" s="30">
        <f ca="1">IF(AT$2="",0,SUMIFS(RepM!128:128,RepM!$3:$3,"&gt;="&amp;AT$3,RepM!$3:$3,"&lt;="&amp;AT$4,RepM!$5:$5,"&lt;&gt;"&amp;RepM!$W$5))</f>
        <v>0</v>
      </c>
      <c r="AU125" s="30">
        <f ca="1">IF(AU$2="",0,SUMIFS(RepM!128:128,RepM!$3:$3,"&gt;="&amp;AU$3,RepM!$3:$3,"&lt;="&amp;AU$4,RepM!$5:$5,"&lt;&gt;"&amp;RepM!$W$5))</f>
        <v>0</v>
      </c>
      <c r="AV125" s="30">
        <f ca="1">IF(AV$2="",0,SUMIFS(RepM!128:128,RepM!$3:$3,"&gt;="&amp;AV$3,RepM!$3:$3,"&lt;="&amp;AV$4,RepM!$5:$5,"&lt;&gt;"&amp;RepM!$W$5))</f>
        <v>0</v>
      </c>
      <c r="AW125" s="30">
        <f ca="1">IF(AW$2="",0,SUMIFS(RepM!128:128,RepM!$3:$3,"&gt;="&amp;AW$3,RepM!$3:$3,"&lt;="&amp;AW$4,RepM!$5:$5,"&lt;&gt;"&amp;RepM!$W$5))</f>
        <v>0</v>
      </c>
      <c r="AX125" s="30">
        <f ca="1">IF(AX$2="",0,SUMIFS(RepM!128:128,RepM!$3:$3,"&gt;="&amp;AX$3,RepM!$3:$3,"&lt;="&amp;AX$4,RepM!$5:$5,"&lt;&gt;"&amp;RepM!$W$5))</f>
        <v>0</v>
      </c>
    </row>
    <row r="126" spans="1:50" s="27" customFormat="1" ht="12" x14ac:dyDescent="0.25">
      <c r="A126" s="26">
        <f>ROW()</f>
        <v>126</v>
      </c>
      <c r="B126" s="145"/>
      <c r="C126" s="142"/>
      <c r="E126" s="24"/>
      <c r="F126" s="66"/>
      <c r="G126" s="27" t="s">
        <v>131</v>
      </c>
      <c r="M126" s="2" t="str">
        <f>Lists!$R$8</f>
        <v>руб.</v>
      </c>
      <c r="P126" s="30"/>
      <c r="R126" s="44"/>
      <c r="S126" s="70"/>
      <c r="V126" s="85"/>
      <c r="W126" s="29">
        <f ca="1">SUM(INDIRECT(ADDRESS(ROW(),SUMIFS($1:$1,$5:$5,1))):INDIRECT(ADDRESS(ROW(),SUMIFS($1:$1,$5:$5,MAX($5:$5)))))</f>
        <v>2400000</v>
      </c>
      <c r="Z126" s="30">
        <f ca="1">IF(Z$2="",0,SUMIFS(RepM!129:129,RepM!$3:$3,"&gt;="&amp;Z$3,RepM!$3:$3,"&lt;="&amp;Z$4,RepM!$5:$5,"&lt;&gt;"&amp;RepM!$W$5))</f>
        <v>600000</v>
      </c>
      <c r="AA126" s="30">
        <f ca="1">IF(AA$2="",0,SUMIFS(RepM!129:129,RepM!$3:$3,"&gt;="&amp;AA$3,RepM!$3:$3,"&lt;="&amp;AA$4,RepM!$5:$5,"&lt;&gt;"&amp;RepM!$W$5))</f>
        <v>600000</v>
      </c>
      <c r="AB126" s="30">
        <f ca="1">IF(AB$2="",0,SUMIFS(RepM!129:129,RepM!$3:$3,"&gt;="&amp;AB$3,RepM!$3:$3,"&lt;="&amp;AB$4,RepM!$5:$5,"&lt;&gt;"&amp;RepM!$W$5))</f>
        <v>600000</v>
      </c>
      <c r="AC126" s="30">
        <f ca="1">IF(AC$2="",0,SUMIFS(RepM!129:129,RepM!$3:$3,"&gt;="&amp;AC$3,RepM!$3:$3,"&lt;="&amp;AC$4,RepM!$5:$5,"&lt;&gt;"&amp;RepM!$W$5))</f>
        <v>600000</v>
      </c>
      <c r="AD126" s="30">
        <f ca="1">IF(AD$2="",0,SUMIFS(RepM!129:129,RepM!$3:$3,"&gt;="&amp;AD$3,RepM!$3:$3,"&lt;="&amp;AD$4,RepM!$5:$5,"&lt;&gt;"&amp;RepM!$W$5))</f>
        <v>0</v>
      </c>
      <c r="AE126" s="30">
        <f ca="1">IF(AE$2="",0,SUMIFS(RepM!129:129,RepM!$3:$3,"&gt;="&amp;AE$3,RepM!$3:$3,"&lt;="&amp;AE$4,RepM!$5:$5,"&lt;&gt;"&amp;RepM!$W$5))</f>
        <v>0</v>
      </c>
      <c r="AF126" s="30">
        <f ca="1">IF(AF$2="",0,SUMIFS(RepM!129:129,RepM!$3:$3,"&gt;="&amp;AF$3,RepM!$3:$3,"&lt;="&amp;AF$4,RepM!$5:$5,"&lt;&gt;"&amp;RepM!$W$5))</f>
        <v>0</v>
      </c>
      <c r="AG126" s="30">
        <f ca="1">IF(AG$2="",0,SUMIFS(RepM!129:129,RepM!$3:$3,"&gt;="&amp;AG$3,RepM!$3:$3,"&lt;="&amp;AG$4,RepM!$5:$5,"&lt;&gt;"&amp;RepM!$W$5))</f>
        <v>0</v>
      </c>
      <c r="AH126" s="30">
        <f ca="1">IF(AH$2="",0,SUMIFS(RepM!129:129,RepM!$3:$3,"&gt;="&amp;AH$3,RepM!$3:$3,"&lt;="&amp;AH$4,RepM!$5:$5,"&lt;&gt;"&amp;RepM!$W$5))</f>
        <v>0</v>
      </c>
      <c r="AI126" s="30">
        <f ca="1">IF(AI$2="",0,SUMIFS(RepM!129:129,RepM!$3:$3,"&gt;="&amp;AI$3,RepM!$3:$3,"&lt;="&amp;AI$4,RepM!$5:$5,"&lt;&gt;"&amp;RepM!$W$5))</f>
        <v>0</v>
      </c>
      <c r="AJ126" s="30">
        <f ca="1">IF(AJ$2="",0,SUMIFS(RepM!129:129,RepM!$3:$3,"&gt;="&amp;AJ$3,RepM!$3:$3,"&lt;="&amp;AJ$4,RepM!$5:$5,"&lt;&gt;"&amp;RepM!$W$5))</f>
        <v>0</v>
      </c>
      <c r="AK126" s="30">
        <f ca="1">IF(AK$2="",0,SUMIFS(RepM!129:129,RepM!$3:$3,"&gt;="&amp;AK$3,RepM!$3:$3,"&lt;="&amp;AK$4,RepM!$5:$5,"&lt;&gt;"&amp;RepM!$W$5))</f>
        <v>0</v>
      </c>
      <c r="AL126" s="30">
        <f ca="1">IF(AL$2="",0,SUMIFS(RepM!129:129,RepM!$3:$3,"&gt;="&amp;AL$3,RepM!$3:$3,"&lt;="&amp;AL$4,RepM!$5:$5,"&lt;&gt;"&amp;RepM!$W$5))</f>
        <v>0</v>
      </c>
      <c r="AM126" s="30">
        <f ca="1">IF(AM$2="",0,SUMIFS(RepM!129:129,RepM!$3:$3,"&gt;="&amp;AM$3,RepM!$3:$3,"&lt;="&amp;AM$4,RepM!$5:$5,"&lt;&gt;"&amp;RepM!$W$5))</f>
        <v>0</v>
      </c>
      <c r="AN126" s="30">
        <f ca="1">IF(AN$2="",0,SUMIFS(RepM!129:129,RepM!$3:$3,"&gt;="&amp;AN$3,RepM!$3:$3,"&lt;="&amp;AN$4,RepM!$5:$5,"&lt;&gt;"&amp;RepM!$W$5))</f>
        <v>0</v>
      </c>
      <c r="AO126" s="30">
        <f ca="1">IF(AO$2="",0,SUMIFS(RepM!129:129,RepM!$3:$3,"&gt;="&amp;AO$3,RepM!$3:$3,"&lt;="&amp;AO$4,RepM!$5:$5,"&lt;&gt;"&amp;RepM!$W$5))</f>
        <v>0</v>
      </c>
      <c r="AP126" s="30">
        <f ca="1">IF(AP$2="",0,SUMIFS(RepM!129:129,RepM!$3:$3,"&gt;="&amp;AP$3,RepM!$3:$3,"&lt;="&amp;AP$4,RepM!$5:$5,"&lt;&gt;"&amp;RepM!$W$5))</f>
        <v>0</v>
      </c>
      <c r="AQ126" s="30">
        <f ca="1">IF(AQ$2="",0,SUMIFS(RepM!129:129,RepM!$3:$3,"&gt;="&amp;AQ$3,RepM!$3:$3,"&lt;="&amp;AQ$4,RepM!$5:$5,"&lt;&gt;"&amp;RepM!$W$5))</f>
        <v>0</v>
      </c>
      <c r="AR126" s="30">
        <f ca="1">IF(AR$2="",0,SUMIFS(RepM!129:129,RepM!$3:$3,"&gt;="&amp;AR$3,RepM!$3:$3,"&lt;="&amp;AR$4,RepM!$5:$5,"&lt;&gt;"&amp;RepM!$W$5))</f>
        <v>0</v>
      </c>
      <c r="AS126" s="30">
        <f ca="1">IF(AS$2="",0,SUMIFS(RepM!129:129,RepM!$3:$3,"&gt;="&amp;AS$3,RepM!$3:$3,"&lt;="&amp;AS$4,RepM!$5:$5,"&lt;&gt;"&amp;RepM!$W$5))</f>
        <v>0</v>
      </c>
      <c r="AT126" s="30">
        <f ca="1">IF(AT$2="",0,SUMIFS(RepM!129:129,RepM!$3:$3,"&gt;="&amp;AT$3,RepM!$3:$3,"&lt;="&amp;AT$4,RepM!$5:$5,"&lt;&gt;"&amp;RepM!$W$5))</f>
        <v>0</v>
      </c>
      <c r="AU126" s="30">
        <f ca="1">IF(AU$2="",0,SUMIFS(RepM!129:129,RepM!$3:$3,"&gt;="&amp;AU$3,RepM!$3:$3,"&lt;="&amp;AU$4,RepM!$5:$5,"&lt;&gt;"&amp;RepM!$W$5))</f>
        <v>0</v>
      </c>
      <c r="AV126" s="30">
        <f ca="1">IF(AV$2="",0,SUMIFS(RepM!129:129,RepM!$3:$3,"&gt;="&amp;AV$3,RepM!$3:$3,"&lt;="&amp;AV$4,RepM!$5:$5,"&lt;&gt;"&amp;RepM!$W$5))</f>
        <v>0</v>
      </c>
      <c r="AW126" s="30">
        <f ca="1">IF(AW$2="",0,SUMIFS(RepM!129:129,RepM!$3:$3,"&gt;="&amp;AW$3,RepM!$3:$3,"&lt;="&amp;AW$4,RepM!$5:$5,"&lt;&gt;"&amp;RepM!$W$5))</f>
        <v>0</v>
      </c>
      <c r="AX126" s="30">
        <f ca="1">IF(AX$2="",0,SUMIFS(RepM!129:129,RepM!$3:$3,"&gt;="&amp;AX$3,RepM!$3:$3,"&lt;="&amp;AX$4,RepM!$5:$5,"&lt;&gt;"&amp;RepM!$W$5))</f>
        <v>0</v>
      </c>
    </row>
    <row r="127" spans="1:50" s="2" customFormat="1" ht="12" x14ac:dyDescent="0.25">
      <c r="A127" s="11">
        <f>ROW()</f>
        <v>127</v>
      </c>
      <c r="B127" s="146"/>
      <c r="C127" s="142"/>
      <c r="E127" s="23" t="str">
        <f>Lists!$N$9</f>
        <v>пустая строка</v>
      </c>
      <c r="P127" s="3"/>
      <c r="R127" s="23"/>
      <c r="S127" s="188"/>
      <c r="V127" s="74"/>
      <c r="W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13" customFormat="1" x14ac:dyDescent="0.3">
      <c r="A128" s="12">
        <f>ROW()</f>
        <v>128</v>
      </c>
      <c r="B128" s="148"/>
      <c r="C128" s="142"/>
      <c r="E128" s="92"/>
      <c r="F128" s="13" t="s">
        <v>166</v>
      </c>
      <c r="M128" s="4" t="str">
        <f>Lists!$R$8</f>
        <v>руб.</v>
      </c>
      <c r="P128" s="10"/>
      <c r="R128" s="92"/>
      <c r="S128" s="179"/>
      <c r="V128" s="80">
        <f ca="1">W128-(W115-W116-W121)</f>
        <v>0</v>
      </c>
      <c r="W128" s="10">
        <f ca="1">SUM(INDIRECT(ADDRESS(ROW(),SUMIFS($1:$1,$5:$5,1))):INDIRECT(ADDRESS(ROW(),SUMIFS($1:$1,$5:$5,MAX($5:$5)))))</f>
        <v>243784160.36142606</v>
      </c>
      <c r="Z128" s="10">
        <f ca="1">IF(Z$2="",0,SUMIFS(RepM!131:131,RepM!$3:$3,"&gt;="&amp;Z$3,RepM!$3:$3,"&lt;="&amp;Z$4,RepM!$5:$5,"&lt;&gt;"&amp;RepM!$W$5))</f>
        <v>-30478283.59065</v>
      </c>
      <c r="AA128" s="10">
        <f ca="1">IF(AA$2="",0,SUMIFS(RepM!131:131,RepM!$3:$3,"&gt;="&amp;AA$3,RepM!$3:$3,"&lt;="&amp;AA$4,RepM!$5:$5,"&lt;&gt;"&amp;RepM!$W$5))</f>
        <v>-43407802.241104007</v>
      </c>
      <c r="AB128" s="10">
        <f ca="1">IF(AB$2="",0,SUMIFS(RepM!131:131,RepM!$3:$3,"&gt;="&amp;AB$3,RepM!$3:$3,"&lt;="&amp;AB$4,RepM!$5:$5,"&lt;&gt;"&amp;RepM!$W$5))</f>
        <v>96768847.906727508</v>
      </c>
      <c r="AC128" s="10">
        <f ca="1">IF(AC$2="",0,SUMIFS(RepM!131:131,RepM!$3:$3,"&gt;="&amp;AC$3,RepM!$3:$3,"&lt;="&amp;AC$4,RepM!$5:$5,"&lt;&gt;"&amp;RepM!$W$5))</f>
        <v>220901398.28645253</v>
      </c>
      <c r="AD128" s="10">
        <f ca="1">IF(AD$2="",0,SUMIFS(RepM!131:131,RepM!$3:$3,"&gt;="&amp;AD$3,RepM!$3:$3,"&lt;="&amp;AD$4,RepM!$5:$5,"&lt;&gt;"&amp;RepM!$W$5))</f>
        <v>0</v>
      </c>
      <c r="AE128" s="10">
        <f ca="1">IF(AE$2="",0,SUMIFS(RepM!131:131,RepM!$3:$3,"&gt;="&amp;AE$3,RepM!$3:$3,"&lt;="&amp;AE$4,RepM!$5:$5,"&lt;&gt;"&amp;RepM!$W$5))</f>
        <v>0</v>
      </c>
      <c r="AF128" s="10">
        <f ca="1">IF(AF$2="",0,SUMIFS(RepM!131:131,RepM!$3:$3,"&gt;="&amp;AF$3,RepM!$3:$3,"&lt;="&amp;AF$4,RepM!$5:$5,"&lt;&gt;"&amp;RepM!$W$5))</f>
        <v>0</v>
      </c>
      <c r="AG128" s="10">
        <f ca="1">IF(AG$2="",0,SUMIFS(RepM!131:131,RepM!$3:$3,"&gt;="&amp;AG$3,RepM!$3:$3,"&lt;="&amp;AG$4,RepM!$5:$5,"&lt;&gt;"&amp;RepM!$W$5))</f>
        <v>0</v>
      </c>
      <c r="AH128" s="10">
        <f ca="1">IF(AH$2="",0,SUMIFS(RepM!131:131,RepM!$3:$3,"&gt;="&amp;AH$3,RepM!$3:$3,"&lt;="&amp;AH$4,RepM!$5:$5,"&lt;&gt;"&amp;RepM!$W$5))</f>
        <v>0</v>
      </c>
      <c r="AI128" s="10">
        <f ca="1">IF(AI$2="",0,SUMIFS(RepM!131:131,RepM!$3:$3,"&gt;="&amp;AI$3,RepM!$3:$3,"&lt;="&amp;AI$4,RepM!$5:$5,"&lt;&gt;"&amp;RepM!$W$5))</f>
        <v>0</v>
      </c>
      <c r="AJ128" s="10">
        <f ca="1">IF(AJ$2="",0,SUMIFS(RepM!131:131,RepM!$3:$3,"&gt;="&amp;AJ$3,RepM!$3:$3,"&lt;="&amp;AJ$4,RepM!$5:$5,"&lt;&gt;"&amp;RepM!$W$5))</f>
        <v>0</v>
      </c>
      <c r="AK128" s="10">
        <f ca="1">IF(AK$2="",0,SUMIFS(RepM!131:131,RepM!$3:$3,"&gt;="&amp;AK$3,RepM!$3:$3,"&lt;="&amp;AK$4,RepM!$5:$5,"&lt;&gt;"&amp;RepM!$W$5))</f>
        <v>0</v>
      </c>
      <c r="AL128" s="10">
        <f ca="1">IF(AL$2="",0,SUMIFS(RepM!131:131,RepM!$3:$3,"&gt;="&amp;AL$3,RepM!$3:$3,"&lt;="&amp;AL$4,RepM!$5:$5,"&lt;&gt;"&amp;RepM!$W$5))</f>
        <v>0</v>
      </c>
      <c r="AM128" s="10">
        <f ca="1">IF(AM$2="",0,SUMIFS(RepM!131:131,RepM!$3:$3,"&gt;="&amp;AM$3,RepM!$3:$3,"&lt;="&amp;AM$4,RepM!$5:$5,"&lt;&gt;"&amp;RepM!$W$5))</f>
        <v>0</v>
      </c>
      <c r="AN128" s="10">
        <f ca="1">IF(AN$2="",0,SUMIFS(RepM!131:131,RepM!$3:$3,"&gt;="&amp;AN$3,RepM!$3:$3,"&lt;="&amp;AN$4,RepM!$5:$5,"&lt;&gt;"&amp;RepM!$W$5))</f>
        <v>0</v>
      </c>
      <c r="AO128" s="10">
        <f ca="1">IF(AO$2="",0,SUMIFS(RepM!131:131,RepM!$3:$3,"&gt;="&amp;AO$3,RepM!$3:$3,"&lt;="&amp;AO$4,RepM!$5:$5,"&lt;&gt;"&amp;RepM!$W$5))</f>
        <v>0</v>
      </c>
      <c r="AP128" s="10">
        <f ca="1">IF(AP$2="",0,SUMIFS(RepM!131:131,RepM!$3:$3,"&gt;="&amp;AP$3,RepM!$3:$3,"&lt;="&amp;AP$4,RepM!$5:$5,"&lt;&gt;"&amp;RepM!$W$5))</f>
        <v>0</v>
      </c>
      <c r="AQ128" s="10">
        <f ca="1">IF(AQ$2="",0,SUMIFS(RepM!131:131,RepM!$3:$3,"&gt;="&amp;AQ$3,RepM!$3:$3,"&lt;="&amp;AQ$4,RepM!$5:$5,"&lt;&gt;"&amp;RepM!$W$5))</f>
        <v>0</v>
      </c>
      <c r="AR128" s="10">
        <f ca="1">IF(AR$2="",0,SUMIFS(RepM!131:131,RepM!$3:$3,"&gt;="&amp;AR$3,RepM!$3:$3,"&lt;="&amp;AR$4,RepM!$5:$5,"&lt;&gt;"&amp;RepM!$W$5))</f>
        <v>0</v>
      </c>
      <c r="AS128" s="10">
        <f ca="1">IF(AS$2="",0,SUMIFS(RepM!131:131,RepM!$3:$3,"&gt;="&amp;AS$3,RepM!$3:$3,"&lt;="&amp;AS$4,RepM!$5:$5,"&lt;&gt;"&amp;RepM!$W$5))</f>
        <v>0</v>
      </c>
      <c r="AT128" s="10">
        <f ca="1">IF(AT$2="",0,SUMIFS(RepM!131:131,RepM!$3:$3,"&gt;="&amp;AT$3,RepM!$3:$3,"&lt;="&amp;AT$4,RepM!$5:$5,"&lt;&gt;"&amp;RepM!$W$5))</f>
        <v>0</v>
      </c>
      <c r="AU128" s="10">
        <f ca="1">IF(AU$2="",0,SUMIFS(RepM!131:131,RepM!$3:$3,"&gt;="&amp;AU$3,RepM!$3:$3,"&lt;="&amp;AU$4,RepM!$5:$5,"&lt;&gt;"&amp;RepM!$W$5))</f>
        <v>0</v>
      </c>
      <c r="AV128" s="10">
        <f ca="1">IF(AV$2="",0,SUMIFS(RepM!131:131,RepM!$3:$3,"&gt;="&amp;AV$3,RepM!$3:$3,"&lt;="&amp;AV$4,RepM!$5:$5,"&lt;&gt;"&amp;RepM!$W$5))</f>
        <v>0</v>
      </c>
      <c r="AW128" s="10">
        <f ca="1">IF(AW$2="",0,SUMIFS(RepM!131:131,RepM!$3:$3,"&gt;="&amp;AW$3,RepM!$3:$3,"&lt;="&amp;AW$4,RepM!$5:$5,"&lt;&gt;"&amp;RepM!$W$5))</f>
        <v>0</v>
      </c>
      <c r="AX128" s="10">
        <f ca="1">IF(AX$2="",0,SUMIFS(RepM!131:131,RepM!$3:$3,"&gt;="&amp;AX$3,RepM!$3:$3,"&lt;="&amp;AX$4,RepM!$5:$5,"&lt;&gt;"&amp;RepM!$W$5))</f>
        <v>0</v>
      </c>
    </row>
    <row r="129" spans="1:50" x14ac:dyDescent="0.3">
      <c r="A129" s="11">
        <f>ROW()</f>
        <v>129</v>
      </c>
      <c r="B129" s="144"/>
      <c r="F129" s="104" t="s">
        <v>167</v>
      </c>
      <c r="S129" s="178"/>
    </row>
    <row r="130" spans="1:50" s="13" customFormat="1" x14ac:dyDescent="0.3">
      <c r="A130" s="12">
        <f>ROW()</f>
        <v>130</v>
      </c>
      <c r="B130" s="144"/>
      <c r="C130" s="142" t="str">
        <f>Lists!$N$10</f>
        <v>с ндс</v>
      </c>
      <c r="E130" s="92"/>
      <c r="F130" s="13" t="s">
        <v>168</v>
      </c>
      <c r="M130" s="4" t="str">
        <f>Lists!$R$8</f>
        <v>руб.</v>
      </c>
      <c r="P130" s="10"/>
      <c r="R130" s="44"/>
      <c r="S130" s="70"/>
      <c r="V130" s="74"/>
      <c r="W130" s="10">
        <f ca="1">SUM(INDIRECT(ADDRESS(ROW(),SUMIFS($1:$1,$5:$5,1))):INDIRECT(ADDRESS(ROW(),SUMIFS($1:$1,$5:$5,MAX($5:$5)))))</f>
        <v>60000000</v>
      </c>
      <c r="Z130" s="10">
        <f ca="1">IF(Z$2="",0,SUMIFS(RepM!133:133,RepM!$3:$3,"&gt;="&amp;Z$3,RepM!$3:$3,"&lt;="&amp;Z$4,RepM!$5:$5,"&lt;&gt;"&amp;RepM!$W$5))</f>
        <v>30000000</v>
      </c>
      <c r="AA130" s="10">
        <f ca="1">IF(AA$2="",0,SUMIFS(RepM!133:133,RepM!$3:$3,"&gt;="&amp;AA$3,RepM!$3:$3,"&lt;="&amp;AA$4,RepM!$5:$5,"&lt;&gt;"&amp;RepM!$W$5))</f>
        <v>30000000</v>
      </c>
      <c r="AB130" s="10">
        <f ca="1">IF(AB$2="",0,SUMIFS(RepM!133:133,RepM!$3:$3,"&gt;="&amp;AB$3,RepM!$3:$3,"&lt;="&amp;AB$4,RepM!$5:$5,"&lt;&gt;"&amp;RepM!$W$5))</f>
        <v>0</v>
      </c>
      <c r="AC130" s="10">
        <f ca="1">IF(AC$2="",0,SUMIFS(RepM!133:133,RepM!$3:$3,"&gt;="&amp;AC$3,RepM!$3:$3,"&lt;="&amp;AC$4,RepM!$5:$5,"&lt;&gt;"&amp;RepM!$W$5))</f>
        <v>0</v>
      </c>
      <c r="AD130" s="10">
        <f ca="1">IF(AD$2="",0,SUMIFS(RepM!133:133,RepM!$3:$3,"&gt;="&amp;AD$3,RepM!$3:$3,"&lt;="&amp;AD$4,RepM!$5:$5,"&lt;&gt;"&amp;RepM!$W$5))</f>
        <v>0</v>
      </c>
      <c r="AE130" s="10">
        <f ca="1">IF(AE$2="",0,SUMIFS(RepM!133:133,RepM!$3:$3,"&gt;="&amp;AE$3,RepM!$3:$3,"&lt;="&amp;AE$4,RepM!$5:$5,"&lt;&gt;"&amp;RepM!$W$5))</f>
        <v>0</v>
      </c>
      <c r="AF130" s="10">
        <f ca="1">IF(AF$2="",0,SUMIFS(RepM!133:133,RepM!$3:$3,"&gt;="&amp;AF$3,RepM!$3:$3,"&lt;="&amp;AF$4,RepM!$5:$5,"&lt;&gt;"&amp;RepM!$W$5))</f>
        <v>0</v>
      </c>
      <c r="AG130" s="10">
        <f ca="1">IF(AG$2="",0,SUMIFS(RepM!133:133,RepM!$3:$3,"&gt;="&amp;AG$3,RepM!$3:$3,"&lt;="&amp;AG$4,RepM!$5:$5,"&lt;&gt;"&amp;RepM!$W$5))</f>
        <v>0</v>
      </c>
      <c r="AH130" s="10">
        <f ca="1">IF(AH$2="",0,SUMIFS(RepM!133:133,RepM!$3:$3,"&gt;="&amp;AH$3,RepM!$3:$3,"&lt;="&amp;AH$4,RepM!$5:$5,"&lt;&gt;"&amp;RepM!$W$5))</f>
        <v>0</v>
      </c>
      <c r="AI130" s="10">
        <f ca="1">IF(AI$2="",0,SUMIFS(RepM!133:133,RepM!$3:$3,"&gt;="&amp;AI$3,RepM!$3:$3,"&lt;="&amp;AI$4,RepM!$5:$5,"&lt;&gt;"&amp;RepM!$W$5))</f>
        <v>0</v>
      </c>
      <c r="AJ130" s="10">
        <f ca="1">IF(AJ$2="",0,SUMIFS(RepM!133:133,RepM!$3:$3,"&gt;="&amp;AJ$3,RepM!$3:$3,"&lt;="&amp;AJ$4,RepM!$5:$5,"&lt;&gt;"&amp;RepM!$W$5))</f>
        <v>0</v>
      </c>
      <c r="AK130" s="10">
        <f ca="1">IF(AK$2="",0,SUMIFS(RepM!133:133,RepM!$3:$3,"&gt;="&amp;AK$3,RepM!$3:$3,"&lt;="&amp;AK$4,RepM!$5:$5,"&lt;&gt;"&amp;RepM!$W$5))</f>
        <v>0</v>
      </c>
      <c r="AL130" s="10">
        <f ca="1">IF(AL$2="",0,SUMIFS(RepM!133:133,RepM!$3:$3,"&gt;="&amp;AL$3,RepM!$3:$3,"&lt;="&amp;AL$4,RepM!$5:$5,"&lt;&gt;"&amp;RepM!$W$5))</f>
        <v>0</v>
      </c>
      <c r="AM130" s="10">
        <f ca="1">IF(AM$2="",0,SUMIFS(RepM!133:133,RepM!$3:$3,"&gt;="&amp;AM$3,RepM!$3:$3,"&lt;="&amp;AM$4,RepM!$5:$5,"&lt;&gt;"&amp;RepM!$W$5))</f>
        <v>0</v>
      </c>
      <c r="AN130" s="10">
        <f ca="1">IF(AN$2="",0,SUMIFS(RepM!133:133,RepM!$3:$3,"&gt;="&amp;AN$3,RepM!$3:$3,"&lt;="&amp;AN$4,RepM!$5:$5,"&lt;&gt;"&amp;RepM!$W$5))</f>
        <v>0</v>
      </c>
      <c r="AO130" s="10">
        <f ca="1">IF(AO$2="",0,SUMIFS(RepM!133:133,RepM!$3:$3,"&gt;="&amp;AO$3,RepM!$3:$3,"&lt;="&amp;AO$4,RepM!$5:$5,"&lt;&gt;"&amp;RepM!$W$5))</f>
        <v>0</v>
      </c>
      <c r="AP130" s="10">
        <f ca="1">IF(AP$2="",0,SUMIFS(RepM!133:133,RepM!$3:$3,"&gt;="&amp;AP$3,RepM!$3:$3,"&lt;="&amp;AP$4,RepM!$5:$5,"&lt;&gt;"&amp;RepM!$W$5))</f>
        <v>0</v>
      </c>
      <c r="AQ130" s="10">
        <f ca="1">IF(AQ$2="",0,SUMIFS(RepM!133:133,RepM!$3:$3,"&gt;="&amp;AQ$3,RepM!$3:$3,"&lt;="&amp;AQ$4,RepM!$5:$5,"&lt;&gt;"&amp;RepM!$W$5))</f>
        <v>0</v>
      </c>
      <c r="AR130" s="10">
        <f ca="1">IF(AR$2="",0,SUMIFS(RepM!133:133,RepM!$3:$3,"&gt;="&amp;AR$3,RepM!$3:$3,"&lt;="&amp;AR$4,RepM!$5:$5,"&lt;&gt;"&amp;RepM!$W$5))</f>
        <v>0</v>
      </c>
      <c r="AS130" s="10">
        <f ca="1">IF(AS$2="",0,SUMIFS(RepM!133:133,RepM!$3:$3,"&gt;="&amp;AS$3,RepM!$3:$3,"&lt;="&amp;AS$4,RepM!$5:$5,"&lt;&gt;"&amp;RepM!$W$5))</f>
        <v>0</v>
      </c>
      <c r="AT130" s="10">
        <f ca="1">IF(AT$2="",0,SUMIFS(RepM!133:133,RepM!$3:$3,"&gt;="&amp;AT$3,RepM!$3:$3,"&lt;="&amp;AT$4,RepM!$5:$5,"&lt;&gt;"&amp;RepM!$W$5))</f>
        <v>0</v>
      </c>
      <c r="AU130" s="10">
        <f ca="1">IF(AU$2="",0,SUMIFS(RepM!133:133,RepM!$3:$3,"&gt;="&amp;AU$3,RepM!$3:$3,"&lt;="&amp;AU$4,RepM!$5:$5,"&lt;&gt;"&amp;RepM!$W$5))</f>
        <v>0</v>
      </c>
      <c r="AV130" s="10">
        <f ca="1">IF(AV$2="",0,SUMIFS(RepM!133:133,RepM!$3:$3,"&gt;="&amp;AV$3,RepM!$3:$3,"&lt;="&amp;AV$4,RepM!$5:$5,"&lt;&gt;"&amp;RepM!$W$5))</f>
        <v>0</v>
      </c>
      <c r="AW130" s="10">
        <f ca="1">IF(AW$2="",0,SUMIFS(RepM!133:133,RepM!$3:$3,"&gt;="&amp;AW$3,RepM!$3:$3,"&lt;="&amp;AW$4,RepM!$5:$5,"&lt;&gt;"&amp;RepM!$W$5))</f>
        <v>0</v>
      </c>
      <c r="AX130" s="10">
        <f ca="1">IF(AX$2="",0,SUMIFS(RepM!133:133,RepM!$3:$3,"&gt;="&amp;AX$3,RepM!$3:$3,"&lt;="&amp;AX$4,RepM!$5:$5,"&lt;&gt;"&amp;RepM!$W$5))</f>
        <v>0</v>
      </c>
    </row>
    <row r="131" spans="1:50" s="13" customFormat="1" x14ac:dyDescent="0.3">
      <c r="A131" s="12">
        <f>ROW()</f>
        <v>131</v>
      </c>
      <c r="B131" s="148"/>
      <c r="C131" s="142"/>
      <c r="E131" s="92"/>
      <c r="F131" s="13" t="s">
        <v>170</v>
      </c>
      <c r="M131" s="4" t="str">
        <f>Lists!$R$8</f>
        <v>руб.</v>
      </c>
      <c r="P131" s="10"/>
      <c r="R131" s="92"/>
      <c r="S131" s="179"/>
      <c r="V131" s="80"/>
      <c r="W131" s="10">
        <f ca="1">SUM(INDIRECT(ADDRESS(ROW(),SUMIFS($1:$1,$5:$5,1))):INDIRECT(ADDRESS(ROW(),SUMIFS($1:$1,$5:$5,MAX($5:$5)))))</f>
        <v>-60000000</v>
      </c>
      <c r="Z131" s="10">
        <f ca="1">IF(Z$2="",0,SUMIFS(RepM!134:134,RepM!$3:$3,"&gt;="&amp;Z$3,RepM!$3:$3,"&lt;="&amp;Z$4,RepM!$5:$5,"&lt;&gt;"&amp;RepM!$W$5))</f>
        <v>-30000000</v>
      </c>
      <c r="AA131" s="10">
        <f ca="1">IF(AA$2="",0,SUMIFS(RepM!134:134,RepM!$3:$3,"&gt;="&amp;AA$3,RepM!$3:$3,"&lt;="&amp;AA$4,RepM!$5:$5,"&lt;&gt;"&amp;RepM!$W$5))</f>
        <v>-30000000</v>
      </c>
      <c r="AB131" s="10">
        <f ca="1">IF(AB$2="",0,SUMIFS(RepM!134:134,RepM!$3:$3,"&gt;="&amp;AB$3,RepM!$3:$3,"&lt;="&amp;AB$4,RepM!$5:$5,"&lt;&gt;"&amp;RepM!$W$5))</f>
        <v>0</v>
      </c>
      <c r="AC131" s="10">
        <f ca="1">IF(AC$2="",0,SUMIFS(RepM!134:134,RepM!$3:$3,"&gt;="&amp;AC$3,RepM!$3:$3,"&lt;="&amp;AC$4,RepM!$5:$5,"&lt;&gt;"&amp;RepM!$W$5))</f>
        <v>0</v>
      </c>
      <c r="AD131" s="10">
        <f ca="1">IF(AD$2="",0,SUMIFS(RepM!134:134,RepM!$3:$3,"&gt;="&amp;AD$3,RepM!$3:$3,"&lt;="&amp;AD$4,RepM!$5:$5,"&lt;&gt;"&amp;RepM!$W$5))</f>
        <v>0</v>
      </c>
      <c r="AE131" s="10">
        <f ca="1">IF(AE$2="",0,SUMIFS(RepM!134:134,RepM!$3:$3,"&gt;="&amp;AE$3,RepM!$3:$3,"&lt;="&amp;AE$4,RepM!$5:$5,"&lt;&gt;"&amp;RepM!$W$5))</f>
        <v>0</v>
      </c>
      <c r="AF131" s="10">
        <f ca="1">IF(AF$2="",0,SUMIFS(RepM!134:134,RepM!$3:$3,"&gt;="&amp;AF$3,RepM!$3:$3,"&lt;="&amp;AF$4,RepM!$5:$5,"&lt;&gt;"&amp;RepM!$W$5))</f>
        <v>0</v>
      </c>
      <c r="AG131" s="10">
        <f ca="1">IF(AG$2="",0,SUMIFS(RepM!134:134,RepM!$3:$3,"&gt;="&amp;AG$3,RepM!$3:$3,"&lt;="&amp;AG$4,RepM!$5:$5,"&lt;&gt;"&amp;RepM!$W$5))</f>
        <v>0</v>
      </c>
      <c r="AH131" s="10">
        <f ca="1">IF(AH$2="",0,SUMIFS(RepM!134:134,RepM!$3:$3,"&gt;="&amp;AH$3,RepM!$3:$3,"&lt;="&amp;AH$4,RepM!$5:$5,"&lt;&gt;"&amp;RepM!$W$5))</f>
        <v>0</v>
      </c>
      <c r="AI131" s="10">
        <f ca="1">IF(AI$2="",0,SUMIFS(RepM!134:134,RepM!$3:$3,"&gt;="&amp;AI$3,RepM!$3:$3,"&lt;="&amp;AI$4,RepM!$5:$5,"&lt;&gt;"&amp;RepM!$W$5))</f>
        <v>0</v>
      </c>
      <c r="AJ131" s="10">
        <f ca="1">IF(AJ$2="",0,SUMIFS(RepM!134:134,RepM!$3:$3,"&gt;="&amp;AJ$3,RepM!$3:$3,"&lt;="&amp;AJ$4,RepM!$5:$5,"&lt;&gt;"&amp;RepM!$W$5))</f>
        <v>0</v>
      </c>
      <c r="AK131" s="10">
        <f ca="1">IF(AK$2="",0,SUMIFS(RepM!134:134,RepM!$3:$3,"&gt;="&amp;AK$3,RepM!$3:$3,"&lt;="&amp;AK$4,RepM!$5:$5,"&lt;&gt;"&amp;RepM!$W$5))</f>
        <v>0</v>
      </c>
      <c r="AL131" s="10">
        <f ca="1">IF(AL$2="",0,SUMIFS(RepM!134:134,RepM!$3:$3,"&gt;="&amp;AL$3,RepM!$3:$3,"&lt;="&amp;AL$4,RepM!$5:$5,"&lt;&gt;"&amp;RepM!$W$5))</f>
        <v>0</v>
      </c>
      <c r="AM131" s="10">
        <f ca="1">IF(AM$2="",0,SUMIFS(RepM!134:134,RepM!$3:$3,"&gt;="&amp;AM$3,RepM!$3:$3,"&lt;="&amp;AM$4,RepM!$5:$5,"&lt;&gt;"&amp;RepM!$W$5))</f>
        <v>0</v>
      </c>
      <c r="AN131" s="10">
        <f ca="1">IF(AN$2="",0,SUMIFS(RepM!134:134,RepM!$3:$3,"&gt;="&amp;AN$3,RepM!$3:$3,"&lt;="&amp;AN$4,RepM!$5:$5,"&lt;&gt;"&amp;RepM!$W$5))</f>
        <v>0</v>
      </c>
      <c r="AO131" s="10">
        <f ca="1">IF(AO$2="",0,SUMIFS(RepM!134:134,RepM!$3:$3,"&gt;="&amp;AO$3,RepM!$3:$3,"&lt;="&amp;AO$4,RepM!$5:$5,"&lt;&gt;"&amp;RepM!$W$5))</f>
        <v>0</v>
      </c>
      <c r="AP131" s="10">
        <f ca="1">IF(AP$2="",0,SUMIFS(RepM!134:134,RepM!$3:$3,"&gt;="&amp;AP$3,RepM!$3:$3,"&lt;="&amp;AP$4,RepM!$5:$5,"&lt;&gt;"&amp;RepM!$W$5))</f>
        <v>0</v>
      </c>
      <c r="AQ131" s="10">
        <f ca="1">IF(AQ$2="",0,SUMIFS(RepM!134:134,RepM!$3:$3,"&gt;="&amp;AQ$3,RepM!$3:$3,"&lt;="&amp;AQ$4,RepM!$5:$5,"&lt;&gt;"&amp;RepM!$W$5))</f>
        <v>0</v>
      </c>
      <c r="AR131" s="10">
        <f ca="1">IF(AR$2="",0,SUMIFS(RepM!134:134,RepM!$3:$3,"&gt;="&amp;AR$3,RepM!$3:$3,"&lt;="&amp;AR$4,RepM!$5:$5,"&lt;&gt;"&amp;RepM!$W$5))</f>
        <v>0</v>
      </c>
      <c r="AS131" s="10">
        <f ca="1">IF(AS$2="",0,SUMIFS(RepM!134:134,RepM!$3:$3,"&gt;="&amp;AS$3,RepM!$3:$3,"&lt;="&amp;AS$4,RepM!$5:$5,"&lt;&gt;"&amp;RepM!$W$5))</f>
        <v>0</v>
      </c>
      <c r="AT131" s="10">
        <f ca="1">IF(AT$2="",0,SUMIFS(RepM!134:134,RepM!$3:$3,"&gt;="&amp;AT$3,RepM!$3:$3,"&lt;="&amp;AT$4,RepM!$5:$5,"&lt;&gt;"&amp;RepM!$W$5))</f>
        <v>0</v>
      </c>
      <c r="AU131" s="10">
        <f ca="1">IF(AU$2="",0,SUMIFS(RepM!134:134,RepM!$3:$3,"&gt;="&amp;AU$3,RepM!$3:$3,"&lt;="&amp;AU$4,RepM!$5:$5,"&lt;&gt;"&amp;RepM!$W$5))</f>
        <v>0</v>
      </c>
      <c r="AV131" s="10">
        <f ca="1">IF(AV$2="",0,SUMIFS(RepM!134:134,RepM!$3:$3,"&gt;="&amp;AV$3,RepM!$3:$3,"&lt;="&amp;AV$4,RepM!$5:$5,"&lt;&gt;"&amp;RepM!$W$5))</f>
        <v>0</v>
      </c>
      <c r="AW131" s="10">
        <f ca="1">IF(AW$2="",0,SUMIFS(RepM!134:134,RepM!$3:$3,"&gt;="&amp;AW$3,RepM!$3:$3,"&lt;="&amp;AW$4,RepM!$5:$5,"&lt;&gt;"&amp;RepM!$W$5))</f>
        <v>0</v>
      </c>
      <c r="AX131" s="10">
        <f ca="1">IF(AX$2="",0,SUMIFS(RepM!134:134,RepM!$3:$3,"&gt;="&amp;AX$3,RepM!$3:$3,"&lt;="&amp;AX$4,RepM!$5:$5,"&lt;&gt;"&amp;RepM!$W$5))</f>
        <v>0</v>
      </c>
    </row>
    <row r="132" spans="1:50" s="13" customFormat="1" x14ac:dyDescent="0.3">
      <c r="A132" s="12">
        <f>ROW()</f>
        <v>132</v>
      </c>
      <c r="B132" s="101"/>
      <c r="C132" s="142"/>
      <c r="E132" s="92"/>
      <c r="F132" s="13" t="s">
        <v>169</v>
      </c>
      <c r="M132" s="4" t="str">
        <f>Lists!$R$8</f>
        <v>руб.</v>
      </c>
      <c r="P132" s="10"/>
      <c r="R132" s="92"/>
      <c r="S132" s="179"/>
      <c r="V132" s="80">
        <f ca="1">(W133-W134-W135)-W132</f>
        <v>0</v>
      </c>
      <c r="W132" s="10">
        <f ca="1">SUM(INDIRECT(ADDRESS(ROW(),SUMIFS($1:$1,$5:$5,1))):INDIRECT(ADDRESS(ROW(),SUMIFS($1:$1,$5:$5,MAX($5:$5)))))</f>
        <v>-130346359.07962495</v>
      </c>
      <c r="Z132" s="10">
        <f ca="1">IF(Z$2="",0,SUMIFS(RepM!135:135,RepM!$3:$3,"&gt;="&amp;Z$3,RepM!$3:$3,"&lt;="&amp;Z$4,RepM!$5:$5,"&lt;&gt;"&amp;RepM!$W$5))</f>
        <v>6794203.1187636368</v>
      </c>
      <c r="AA132" s="10">
        <f ca="1">IF(AA$2="",0,SUMIFS(RepM!135:135,RepM!$3:$3,"&gt;="&amp;AA$3,RepM!$3:$3,"&lt;="&amp;AA$4,RepM!$5:$5,"&lt;&gt;"&amp;RepM!$W$5))</f>
        <v>-2302933.2425812054</v>
      </c>
      <c r="AB132" s="10">
        <f ca="1">IF(AB$2="",0,SUMIFS(RepM!135:135,RepM!$3:$3,"&gt;="&amp;AB$3,RepM!$3:$3,"&lt;="&amp;AB$4,RepM!$5:$5,"&lt;&gt;"&amp;RepM!$W$5))</f>
        <v>-44295617.912347853</v>
      </c>
      <c r="AC132" s="10">
        <f ca="1">IF(AC$2="",0,SUMIFS(RepM!135:135,RepM!$3:$3,"&gt;="&amp;AC$3,RepM!$3:$3,"&lt;="&amp;AC$4,RepM!$5:$5,"&lt;&gt;"&amp;RepM!$W$5))</f>
        <v>-90542011.043459535</v>
      </c>
      <c r="AD132" s="10">
        <f ca="1">IF(AD$2="",0,SUMIFS(RepM!135:135,RepM!$3:$3,"&gt;="&amp;AD$3,RepM!$3:$3,"&lt;="&amp;AD$4,RepM!$5:$5,"&lt;&gt;"&amp;RepM!$W$5))</f>
        <v>0</v>
      </c>
      <c r="AE132" s="10">
        <f ca="1">IF(AE$2="",0,SUMIFS(RepM!135:135,RepM!$3:$3,"&gt;="&amp;AE$3,RepM!$3:$3,"&lt;="&amp;AE$4,RepM!$5:$5,"&lt;&gt;"&amp;RepM!$W$5))</f>
        <v>0</v>
      </c>
      <c r="AF132" s="10">
        <f ca="1">IF(AF$2="",0,SUMIFS(RepM!135:135,RepM!$3:$3,"&gt;="&amp;AF$3,RepM!$3:$3,"&lt;="&amp;AF$4,RepM!$5:$5,"&lt;&gt;"&amp;RepM!$W$5))</f>
        <v>0</v>
      </c>
      <c r="AG132" s="10">
        <f ca="1">IF(AG$2="",0,SUMIFS(RepM!135:135,RepM!$3:$3,"&gt;="&amp;AG$3,RepM!$3:$3,"&lt;="&amp;AG$4,RepM!$5:$5,"&lt;&gt;"&amp;RepM!$W$5))</f>
        <v>0</v>
      </c>
      <c r="AH132" s="10">
        <f ca="1">IF(AH$2="",0,SUMIFS(RepM!135:135,RepM!$3:$3,"&gt;="&amp;AH$3,RepM!$3:$3,"&lt;="&amp;AH$4,RepM!$5:$5,"&lt;&gt;"&amp;RepM!$W$5))</f>
        <v>0</v>
      </c>
      <c r="AI132" s="10">
        <f ca="1">IF(AI$2="",0,SUMIFS(RepM!135:135,RepM!$3:$3,"&gt;="&amp;AI$3,RepM!$3:$3,"&lt;="&amp;AI$4,RepM!$5:$5,"&lt;&gt;"&amp;RepM!$W$5))</f>
        <v>0</v>
      </c>
      <c r="AJ132" s="10">
        <f ca="1">IF(AJ$2="",0,SUMIFS(RepM!135:135,RepM!$3:$3,"&gt;="&amp;AJ$3,RepM!$3:$3,"&lt;="&amp;AJ$4,RepM!$5:$5,"&lt;&gt;"&amp;RepM!$W$5))</f>
        <v>0</v>
      </c>
      <c r="AK132" s="10">
        <f ca="1">IF(AK$2="",0,SUMIFS(RepM!135:135,RepM!$3:$3,"&gt;="&amp;AK$3,RepM!$3:$3,"&lt;="&amp;AK$4,RepM!$5:$5,"&lt;&gt;"&amp;RepM!$W$5))</f>
        <v>0</v>
      </c>
      <c r="AL132" s="10">
        <f ca="1">IF(AL$2="",0,SUMIFS(RepM!135:135,RepM!$3:$3,"&gt;="&amp;AL$3,RepM!$3:$3,"&lt;="&amp;AL$4,RepM!$5:$5,"&lt;&gt;"&amp;RepM!$W$5))</f>
        <v>0</v>
      </c>
      <c r="AM132" s="10">
        <f ca="1">IF(AM$2="",0,SUMIFS(RepM!135:135,RepM!$3:$3,"&gt;="&amp;AM$3,RepM!$3:$3,"&lt;="&amp;AM$4,RepM!$5:$5,"&lt;&gt;"&amp;RepM!$W$5))</f>
        <v>0</v>
      </c>
      <c r="AN132" s="10">
        <f ca="1">IF(AN$2="",0,SUMIFS(RepM!135:135,RepM!$3:$3,"&gt;="&amp;AN$3,RepM!$3:$3,"&lt;="&amp;AN$4,RepM!$5:$5,"&lt;&gt;"&amp;RepM!$W$5))</f>
        <v>0</v>
      </c>
      <c r="AO132" s="10">
        <f ca="1">IF(AO$2="",0,SUMIFS(RepM!135:135,RepM!$3:$3,"&gt;="&amp;AO$3,RepM!$3:$3,"&lt;="&amp;AO$4,RepM!$5:$5,"&lt;&gt;"&amp;RepM!$W$5))</f>
        <v>0</v>
      </c>
      <c r="AP132" s="10">
        <f ca="1">IF(AP$2="",0,SUMIFS(RepM!135:135,RepM!$3:$3,"&gt;="&amp;AP$3,RepM!$3:$3,"&lt;="&amp;AP$4,RepM!$5:$5,"&lt;&gt;"&amp;RepM!$W$5))</f>
        <v>0</v>
      </c>
      <c r="AQ132" s="10">
        <f ca="1">IF(AQ$2="",0,SUMIFS(RepM!135:135,RepM!$3:$3,"&gt;="&amp;AQ$3,RepM!$3:$3,"&lt;="&amp;AQ$4,RepM!$5:$5,"&lt;&gt;"&amp;RepM!$W$5))</f>
        <v>0</v>
      </c>
      <c r="AR132" s="10">
        <f ca="1">IF(AR$2="",0,SUMIFS(RepM!135:135,RepM!$3:$3,"&gt;="&amp;AR$3,RepM!$3:$3,"&lt;="&amp;AR$4,RepM!$5:$5,"&lt;&gt;"&amp;RepM!$W$5))</f>
        <v>0</v>
      </c>
      <c r="AS132" s="10">
        <f ca="1">IF(AS$2="",0,SUMIFS(RepM!135:135,RepM!$3:$3,"&gt;="&amp;AS$3,RepM!$3:$3,"&lt;="&amp;AS$4,RepM!$5:$5,"&lt;&gt;"&amp;RepM!$W$5))</f>
        <v>0</v>
      </c>
      <c r="AT132" s="10">
        <f ca="1">IF(AT$2="",0,SUMIFS(RepM!135:135,RepM!$3:$3,"&gt;="&amp;AT$3,RepM!$3:$3,"&lt;="&amp;AT$4,RepM!$5:$5,"&lt;&gt;"&amp;RepM!$W$5))</f>
        <v>0</v>
      </c>
      <c r="AU132" s="10">
        <f ca="1">IF(AU$2="",0,SUMIFS(RepM!135:135,RepM!$3:$3,"&gt;="&amp;AU$3,RepM!$3:$3,"&lt;="&amp;AU$4,RepM!$5:$5,"&lt;&gt;"&amp;RepM!$W$5))</f>
        <v>0</v>
      </c>
      <c r="AV132" s="10">
        <f ca="1">IF(AV$2="",0,SUMIFS(RepM!135:135,RepM!$3:$3,"&gt;="&amp;AV$3,RepM!$3:$3,"&lt;="&amp;AV$4,RepM!$5:$5,"&lt;&gt;"&amp;RepM!$W$5))</f>
        <v>0</v>
      </c>
      <c r="AW132" s="10">
        <f ca="1">IF(AW$2="",0,SUMIFS(RepM!135:135,RepM!$3:$3,"&gt;="&amp;AW$3,RepM!$3:$3,"&lt;="&amp;AW$4,RepM!$5:$5,"&lt;&gt;"&amp;RepM!$W$5))</f>
        <v>0</v>
      </c>
      <c r="AX132" s="10">
        <f ca="1">IF(AX$2="",0,SUMIFS(RepM!135:135,RepM!$3:$3,"&gt;="&amp;AX$3,RepM!$3:$3,"&lt;="&amp;AX$4,RepM!$5:$5,"&lt;&gt;"&amp;RepM!$W$5))</f>
        <v>0</v>
      </c>
    </row>
    <row r="133" spans="1:50" s="27" customFormat="1" ht="12" x14ac:dyDescent="0.25">
      <c r="A133" s="26">
        <f>ROW()</f>
        <v>133</v>
      </c>
      <c r="B133" s="145"/>
      <c r="C133" s="142"/>
      <c r="E133" s="24"/>
      <c r="F133" s="66"/>
      <c r="G133" s="27" t="s">
        <v>171</v>
      </c>
      <c r="M133" s="2" t="str">
        <f>Lists!$R$8</f>
        <v>руб.</v>
      </c>
      <c r="P133" s="30"/>
      <c r="R133" s="44"/>
      <c r="S133" s="70"/>
      <c r="V133" s="85"/>
      <c r="W133" s="29">
        <f ca="1">SUM(INDIRECT(ADDRESS(ROW(),SUMIFS($1:$1,$5:$5,1))):INDIRECT(ADDRESS(ROW(),SUMIFS($1:$1,$5:$5,MAX($5:$5)))))</f>
        <v>10000000</v>
      </c>
      <c r="Z133" s="30">
        <f ca="1">IF(Z$2="",0,SUMIFS(RepM!136:136,RepM!$3:$3,"&gt;="&amp;Z$3,RepM!$3:$3,"&lt;="&amp;Z$4,RepM!$5:$5,"&lt;&gt;"&amp;RepM!$W$5))</f>
        <v>5000000</v>
      </c>
      <c r="AA133" s="30">
        <f ca="1">IF(AA$2="",0,SUMIFS(RepM!136:136,RepM!$3:$3,"&gt;="&amp;AA$3,RepM!$3:$3,"&lt;="&amp;AA$4,RepM!$5:$5,"&lt;&gt;"&amp;RepM!$W$5))</f>
        <v>0</v>
      </c>
      <c r="AB133" s="30">
        <f ca="1">IF(AB$2="",0,SUMIFS(RepM!136:136,RepM!$3:$3,"&gt;="&amp;AB$3,RepM!$3:$3,"&lt;="&amp;AB$4,RepM!$5:$5,"&lt;&gt;"&amp;RepM!$W$5))</f>
        <v>5000000</v>
      </c>
      <c r="AC133" s="30">
        <f ca="1">IF(AC$2="",0,SUMIFS(RepM!136:136,RepM!$3:$3,"&gt;="&amp;AC$3,RepM!$3:$3,"&lt;="&amp;AC$4,RepM!$5:$5,"&lt;&gt;"&amp;RepM!$W$5))</f>
        <v>0</v>
      </c>
      <c r="AD133" s="30">
        <f ca="1">IF(AD$2="",0,SUMIFS(RepM!136:136,RepM!$3:$3,"&gt;="&amp;AD$3,RepM!$3:$3,"&lt;="&amp;AD$4,RepM!$5:$5,"&lt;&gt;"&amp;RepM!$W$5))</f>
        <v>0</v>
      </c>
      <c r="AE133" s="30">
        <f ca="1">IF(AE$2="",0,SUMIFS(RepM!136:136,RepM!$3:$3,"&gt;="&amp;AE$3,RepM!$3:$3,"&lt;="&amp;AE$4,RepM!$5:$5,"&lt;&gt;"&amp;RepM!$W$5))</f>
        <v>0</v>
      </c>
      <c r="AF133" s="30">
        <f ca="1">IF(AF$2="",0,SUMIFS(RepM!136:136,RepM!$3:$3,"&gt;="&amp;AF$3,RepM!$3:$3,"&lt;="&amp;AF$4,RepM!$5:$5,"&lt;&gt;"&amp;RepM!$W$5))</f>
        <v>0</v>
      </c>
      <c r="AG133" s="30">
        <f ca="1">IF(AG$2="",0,SUMIFS(RepM!136:136,RepM!$3:$3,"&gt;="&amp;AG$3,RepM!$3:$3,"&lt;="&amp;AG$4,RepM!$5:$5,"&lt;&gt;"&amp;RepM!$W$5))</f>
        <v>0</v>
      </c>
      <c r="AH133" s="30">
        <f ca="1">IF(AH$2="",0,SUMIFS(RepM!136:136,RepM!$3:$3,"&gt;="&amp;AH$3,RepM!$3:$3,"&lt;="&amp;AH$4,RepM!$5:$5,"&lt;&gt;"&amp;RepM!$W$5))</f>
        <v>0</v>
      </c>
      <c r="AI133" s="30">
        <f ca="1">IF(AI$2="",0,SUMIFS(RepM!136:136,RepM!$3:$3,"&gt;="&amp;AI$3,RepM!$3:$3,"&lt;="&amp;AI$4,RepM!$5:$5,"&lt;&gt;"&amp;RepM!$W$5))</f>
        <v>0</v>
      </c>
      <c r="AJ133" s="30">
        <f ca="1">IF(AJ$2="",0,SUMIFS(RepM!136:136,RepM!$3:$3,"&gt;="&amp;AJ$3,RepM!$3:$3,"&lt;="&amp;AJ$4,RepM!$5:$5,"&lt;&gt;"&amp;RepM!$W$5))</f>
        <v>0</v>
      </c>
      <c r="AK133" s="30">
        <f ca="1">IF(AK$2="",0,SUMIFS(RepM!136:136,RepM!$3:$3,"&gt;="&amp;AK$3,RepM!$3:$3,"&lt;="&amp;AK$4,RepM!$5:$5,"&lt;&gt;"&amp;RepM!$W$5))</f>
        <v>0</v>
      </c>
      <c r="AL133" s="30">
        <f ca="1">IF(AL$2="",0,SUMIFS(RepM!136:136,RepM!$3:$3,"&gt;="&amp;AL$3,RepM!$3:$3,"&lt;="&amp;AL$4,RepM!$5:$5,"&lt;&gt;"&amp;RepM!$W$5))</f>
        <v>0</v>
      </c>
      <c r="AM133" s="30">
        <f ca="1">IF(AM$2="",0,SUMIFS(RepM!136:136,RepM!$3:$3,"&gt;="&amp;AM$3,RepM!$3:$3,"&lt;="&amp;AM$4,RepM!$5:$5,"&lt;&gt;"&amp;RepM!$W$5))</f>
        <v>0</v>
      </c>
      <c r="AN133" s="30">
        <f ca="1">IF(AN$2="",0,SUMIFS(RepM!136:136,RepM!$3:$3,"&gt;="&amp;AN$3,RepM!$3:$3,"&lt;="&amp;AN$4,RepM!$5:$5,"&lt;&gt;"&amp;RepM!$W$5))</f>
        <v>0</v>
      </c>
      <c r="AO133" s="30">
        <f ca="1">IF(AO$2="",0,SUMIFS(RepM!136:136,RepM!$3:$3,"&gt;="&amp;AO$3,RepM!$3:$3,"&lt;="&amp;AO$4,RepM!$5:$5,"&lt;&gt;"&amp;RepM!$W$5))</f>
        <v>0</v>
      </c>
      <c r="AP133" s="30">
        <f ca="1">IF(AP$2="",0,SUMIFS(RepM!136:136,RepM!$3:$3,"&gt;="&amp;AP$3,RepM!$3:$3,"&lt;="&amp;AP$4,RepM!$5:$5,"&lt;&gt;"&amp;RepM!$W$5))</f>
        <v>0</v>
      </c>
      <c r="AQ133" s="30">
        <f ca="1">IF(AQ$2="",0,SUMIFS(RepM!136:136,RepM!$3:$3,"&gt;="&amp;AQ$3,RepM!$3:$3,"&lt;="&amp;AQ$4,RepM!$5:$5,"&lt;&gt;"&amp;RepM!$W$5))</f>
        <v>0</v>
      </c>
      <c r="AR133" s="30">
        <f ca="1">IF(AR$2="",0,SUMIFS(RepM!136:136,RepM!$3:$3,"&gt;="&amp;AR$3,RepM!$3:$3,"&lt;="&amp;AR$4,RepM!$5:$5,"&lt;&gt;"&amp;RepM!$W$5))</f>
        <v>0</v>
      </c>
      <c r="AS133" s="30">
        <f ca="1">IF(AS$2="",0,SUMIFS(RepM!136:136,RepM!$3:$3,"&gt;="&amp;AS$3,RepM!$3:$3,"&lt;="&amp;AS$4,RepM!$5:$5,"&lt;&gt;"&amp;RepM!$W$5))</f>
        <v>0</v>
      </c>
      <c r="AT133" s="30">
        <f ca="1">IF(AT$2="",0,SUMIFS(RepM!136:136,RepM!$3:$3,"&gt;="&amp;AT$3,RepM!$3:$3,"&lt;="&amp;AT$4,RepM!$5:$5,"&lt;&gt;"&amp;RepM!$W$5))</f>
        <v>0</v>
      </c>
      <c r="AU133" s="30">
        <f ca="1">IF(AU$2="",0,SUMIFS(RepM!136:136,RepM!$3:$3,"&gt;="&amp;AU$3,RepM!$3:$3,"&lt;="&amp;AU$4,RepM!$5:$5,"&lt;&gt;"&amp;RepM!$W$5))</f>
        <v>0</v>
      </c>
      <c r="AV133" s="30">
        <f ca="1">IF(AV$2="",0,SUMIFS(RepM!136:136,RepM!$3:$3,"&gt;="&amp;AV$3,RepM!$3:$3,"&lt;="&amp;AV$4,RepM!$5:$5,"&lt;&gt;"&amp;RepM!$W$5))</f>
        <v>0</v>
      </c>
      <c r="AW133" s="30">
        <f ca="1">IF(AW$2="",0,SUMIFS(RepM!136:136,RepM!$3:$3,"&gt;="&amp;AW$3,RepM!$3:$3,"&lt;="&amp;AW$4,RepM!$5:$5,"&lt;&gt;"&amp;RepM!$W$5))</f>
        <v>0</v>
      </c>
      <c r="AX133" s="30">
        <f ca="1">IF(AX$2="",0,SUMIFS(RepM!136:136,RepM!$3:$3,"&gt;="&amp;AX$3,RepM!$3:$3,"&lt;="&amp;AX$4,RepM!$5:$5,"&lt;&gt;"&amp;RepM!$W$5))</f>
        <v>0</v>
      </c>
    </row>
    <row r="134" spans="1:50" s="27" customFormat="1" ht="12" x14ac:dyDescent="0.25">
      <c r="A134" s="26">
        <f>ROW()</f>
        <v>134</v>
      </c>
      <c r="B134" s="145"/>
      <c r="C134" s="142"/>
      <c r="E134" s="24"/>
      <c r="F134" s="66"/>
      <c r="G134" s="27" t="s">
        <v>172</v>
      </c>
      <c r="H134" s="67"/>
      <c r="I134" s="67"/>
      <c r="J134" s="67"/>
      <c r="K134" s="67"/>
      <c r="L134" s="67"/>
      <c r="M134" s="2" t="str">
        <f>Lists!$R$8</f>
        <v>руб.</v>
      </c>
      <c r="P134" s="30"/>
      <c r="R134" s="44"/>
      <c r="S134" s="70"/>
      <c r="V134" s="85"/>
      <c r="W134" s="29">
        <f ca="1">SUM(INDIRECT(ADDRESS(ROW(),SUMIFS($1:$1,$5:$5,1))):INDIRECT(ADDRESS(ROW(),SUMIFS($1:$1,$5:$5,MAX($5:$5)))))</f>
        <v>99669023.093248695</v>
      </c>
      <c r="Z134" s="30">
        <f ca="1">IF(Z$2="",0,SUMIFS(RepM!137:137,RepM!$3:$3,"&gt;="&amp;Z$3,RepM!$3:$3,"&lt;="&amp;Z$4,RepM!$5:$5,"&lt;&gt;"&amp;RepM!$W$5))</f>
        <v>-1794203.1187636366</v>
      </c>
      <c r="AA134" s="30">
        <f ca="1">IF(AA$2="",0,SUMIFS(RepM!137:137,RepM!$3:$3,"&gt;="&amp;AA$3,RepM!$3:$3,"&lt;="&amp;AA$4,RepM!$5:$5,"&lt;&gt;"&amp;RepM!$W$5))</f>
        <v>2302933.2425812054</v>
      </c>
      <c r="AB134" s="30">
        <f ca="1">IF(AB$2="",0,SUMIFS(RepM!137:137,RepM!$3:$3,"&gt;="&amp;AB$3,RepM!$3:$3,"&lt;="&amp;AB$4,RepM!$5:$5,"&lt;&gt;"&amp;RepM!$W$5))</f>
        <v>38203528.879495792</v>
      </c>
      <c r="AC134" s="30">
        <f ca="1">IF(AC$2="",0,SUMIFS(RepM!137:137,RepM!$3:$3,"&gt;="&amp;AC$3,RepM!$3:$3,"&lt;="&amp;AC$4,RepM!$5:$5,"&lt;&gt;"&amp;RepM!$W$5))</f>
        <v>60956764.089935333</v>
      </c>
      <c r="AD134" s="30">
        <f ca="1">IF(AD$2="",0,SUMIFS(RepM!137:137,RepM!$3:$3,"&gt;="&amp;AD$3,RepM!$3:$3,"&lt;="&amp;AD$4,RepM!$5:$5,"&lt;&gt;"&amp;RepM!$W$5))</f>
        <v>0</v>
      </c>
      <c r="AE134" s="30">
        <f ca="1">IF(AE$2="",0,SUMIFS(RepM!137:137,RepM!$3:$3,"&gt;="&amp;AE$3,RepM!$3:$3,"&lt;="&amp;AE$4,RepM!$5:$5,"&lt;&gt;"&amp;RepM!$W$5))</f>
        <v>0</v>
      </c>
      <c r="AF134" s="30">
        <f ca="1">IF(AF$2="",0,SUMIFS(RepM!137:137,RepM!$3:$3,"&gt;="&amp;AF$3,RepM!$3:$3,"&lt;="&amp;AF$4,RepM!$5:$5,"&lt;&gt;"&amp;RepM!$W$5))</f>
        <v>0</v>
      </c>
      <c r="AG134" s="30">
        <f ca="1">IF(AG$2="",0,SUMIFS(RepM!137:137,RepM!$3:$3,"&gt;="&amp;AG$3,RepM!$3:$3,"&lt;="&amp;AG$4,RepM!$5:$5,"&lt;&gt;"&amp;RepM!$W$5))</f>
        <v>0</v>
      </c>
      <c r="AH134" s="30">
        <f ca="1">IF(AH$2="",0,SUMIFS(RepM!137:137,RepM!$3:$3,"&gt;="&amp;AH$3,RepM!$3:$3,"&lt;="&amp;AH$4,RepM!$5:$5,"&lt;&gt;"&amp;RepM!$W$5))</f>
        <v>0</v>
      </c>
      <c r="AI134" s="30">
        <f ca="1">IF(AI$2="",0,SUMIFS(RepM!137:137,RepM!$3:$3,"&gt;="&amp;AI$3,RepM!$3:$3,"&lt;="&amp;AI$4,RepM!$5:$5,"&lt;&gt;"&amp;RepM!$W$5))</f>
        <v>0</v>
      </c>
      <c r="AJ134" s="30">
        <f ca="1">IF(AJ$2="",0,SUMIFS(RepM!137:137,RepM!$3:$3,"&gt;="&amp;AJ$3,RepM!$3:$3,"&lt;="&amp;AJ$4,RepM!$5:$5,"&lt;&gt;"&amp;RepM!$W$5))</f>
        <v>0</v>
      </c>
      <c r="AK134" s="30">
        <f ca="1">IF(AK$2="",0,SUMIFS(RepM!137:137,RepM!$3:$3,"&gt;="&amp;AK$3,RepM!$3:$3,"&lt;="&amp;AK$4,RepM!$5:$5,"&lt;&gt;"&amp;RepM!$W$5))</f>
        <v>0</v>
      </c>
      <c r="AL134" s="30">
        <f ca="1">IF(AL$2="",0,SUMIFS(RepM!137:137,RepM!$3:$3,"&gt;="&amp;AL$3,RepM!$3:$3,"&lt;="&amp;AL$4,RepM!$5:$5,"&lt;&gt;"&amp;RepM!$W$5))</f>
        <v>0</v>
      </c>
      <c r="AM134" s="30">
        <f ca="1">IF(AM$2="",0,SUMIFS(RepM!137:137,RepM!$3:$3,"&gt;="&amp;AM$3,RepM!$3:$3,"&lt;="&amp;AM$4,RepM!$5:$5,"&lt;&gt;"&amp;RepM!$W$5))</f>
        <v>0</v>
      </c>
      <c r="AN134" s="30">
        <f ca="1">IF(AN$2="",0,SUMIFS(RepM!137:137,RepM!$3:$3,"&gt;="&amp;AN$3,RepM!$3:$3,"&lt;="&amp;AN$4,RepM!$5:$5,"&lt;&gt;"&amp;RepM!$W$5))</f>
        <v>0</v>
      </c>
      <c r="AO134" s="30">
        <f ca="1">IF(AO$2="",0,SUMIFS(RepM!137:137,RepM!$3:$3,"&gt;="&amp;AO$3,RepM!$3:$3,"&lt;="&amp;AO$4,RepM!$5:$5,"&lt;&gt;"&amp;RepM!$W$5))</f>
        <v>0</v>
      </c>
      <c r="AP134" s="30">
        <f ca="1">IF(AP$2="",0,SUMIFS(RepM!137:137,RepM!$3:$3,"&gt;="&amp;AP$3,RepM!$3:$3,"&lt;="&amp;AP$4,RepM!$5:$5,"&lt;&gt;"&amp;RepM!$W$5))</f>
        <v>0</v>
      </c>
      <c r="AQ134" s="30">
        <f ca="1">IF(AQ$2="",0,SUMIFS(RepM!137:137,RepM!$3:$3,"&gt;="&amp;AQ$3,RepM!$3:$3,"&lt;="&amp;AQ$4,RepM!$5:$5,"&lt;&gt;"&amp;RepM!$W$5))</f>
        <v>0</v>
      </c>
      <c r="AR134" s="30">
        <f ca="1">IF(AR$2="",0,SUMIFS(RepM!137:137,RepM!$3:$3,"&gt;="&amp;AR$3,RepM!$3:$3,"&lt;="&amp;AR$4,RepM!$5:$5,"&lt;&gt;"&amp;RepM!$W$5))</f>
        <v>0</v>
      </c>
      <c r="AS134" s="30">
        <f ca="1">IF(AS$2="",0,SUMIFS(RepM!137:137,RepM!$3:$3,"&gt;="&amp;AS$3,RepM!$3:$3,"&lt;="&amp;AS$4,RepM!$5:$5,"&lt;&gt;"&amp;RepM!$W$5))</f>
        <v>0</v>
      </c>
      <c r="AT134" s="30">
        <f ca="1">IF(AT$2="",0,SUMIFS(RepM!137:137,RepM!$3:$3,"&gt;="&amp;AT$3,RepM!$3:$3,"&lt;="&amp;AT$4,RepM!$5:$5,"&lt;&gt;"&amp;RepM!$W$5))</f>
        <v>0</v>
      </c>
      <c r="AU134" s="30">
        <f ca="1">IF(AU$2="",0,SUMIFS(RepM!137:137,RepM!$3:$3,"&gt;="&amp;AU$3,RepM!$3:$3,"&lt;="&amp;AU$4,RepM!$5:$5,"&lt;&gt;"&amp;RepM!$W$5))</f>
        <v>0</v>
      </c>
      <c r="AV134" s="30">
        <f ca="1">IF(AV$2="",0,SUMIFS(RepM!137:137,RepM!$3:$3,"&gt;="&amp;AV$3,RepM!$3:$3,"&lt;="&amp;AV$4,RepM!$5:$5,"&lt;&gt;"&amp;RepM!$W$5))</f>
        <v>0</v>
      </c>
      <c r="AW134" s="30">
        <f ca="1">IF(AW$2="",0,SUMIFS(RepM!137:137,RepM!$3:$3,"&gt;="&amp;AW$3,RepM!$3:$3,"&lt;="&amp;AW$4,RepM!$5:$5,"&lt;&gt;"&amp;RepM!$W$5))</f>
        <v>0</v>
      </c>
      <c r="AX134" s="30">
        <f ca="1">IF(AX$2="",0,SUMIFS(RepM!137:137,RepM!$3:$3,"&gt;="&amp;AX$3,RepM!$3:$3,"&lt;="&amp;AX$4,RepM!$5:$5,"&lt;&gt;"&amp;RepM!$W$5))</f>
        <v>0</v>
      </c>
    </row>
    <row r="135" spans="1:50" s="27" customFormat="1" ht="12" x14ac:dyDescent="0.25">
      <c r="A135" s="26">
        <f>ROW()</f>
        <v>135</v>
      </c>
      <c r="B135" s="145"/>
      <c r="C135" s="142"/>
      <c r="E135" s="24"/>
      <c r="F135" s="66"/>
      <c r="G135" s="27" t="s">
        <v>173</v>
      </c>
      <c r="M135" s="2" t="str">
        <f>Lists!$R$8</f>
        <v>руб.</v>
      </c>
      <c r="P135" s="30"/>
      <c r="R135" s="44"/>
      <c r="S135" s="70"/>
      <c r="V135" s="85"/>
      <c r="W135" s="29">
        <f ca="1">SUM(INDIRECT(ADDRESS(ROW(),SUMIFS($1:$1,$5:$5,1))):INDIRECT(ADDRESS(ROW(),SUMIFS($1:$1,$5:$5,MAX($5:$5)))))</f>
        <v>40677335.986376256</v>
      </c>
      <c r="Z135" s="30">
        <f ca="1">IF(Z$2="",0,SUMIFS(RepM!138:138,RepM!$3:$3,"&gt;="&amp;Z$3,RepM!$3:$3,"&lt;="&amp;Z$4,RepM!$5:$5,"&lt;&gt;"&amp;RepM!$W$5))</f>
        <v>0</v>
      </c>
      <c r="AA135" s="30">
        <f ca="1">IF(AA$2="",0,SUMIFS(RepM!138:138,RepM!$3:$3,"&gt;="&amp;AA$3,RepM!$3:$3,"&lt;="&amp;AA$4,RepM!$5:$5,"&lt;&gt;"&amp;RepM!$W$5))</f>
        <v>0</v>
      </c>
      <c r="AB135" s="30">
        <f ca="1">IF(AB$2="",0,SUMIFS(RepM!138:138,RepM!$3:$3,"&gt;="&amp;AB$3,RepM!$3:$3,"&lt;="&amp;AB$4,RepM!$5:$5,"&lt;&gt;"&amp;RepM!$W$5))</f>
        <v>11092089.032852059</v>
      </c>
      <c r="AC135" s="30">
        <f ca="1">IF(AC$2="",0,SUMIFS(RepM!138:138,RepM!$3:$3,"&gt;="&amp;AC$3,RepM!$3:$3,"&lt;="&amp;AC$4,RepM!$5:$5,"&lt;&gt;"&amp;RepM!$W$5))</f>
        <v>29585246.953524195</v>
      </c>
      <c r="AD135" s="30">
        <f ca="1">IF(AD$2="",0,SUMIFS(RepM!138:138,RepM!$3:$3,"&gt;="&amp;AD$3,RepM!$3:$3,"&lt;="&amp;AD$4,RepM!$5:$5,"&lt;&gt;"&amp;RepM!$W$5))</f>
        <v>0</v>
      </c>
      <c r="AE135" s="30">
        <f ca="1">IF(AE$2="",0,SUMIFS(RepM!138:138,RepM!$3:$3,"&gt;="&amp;AE$3,RepM!$3:$3,"&lt;="&amp;AE$4,RepM!$5:$5,"&lt;&gt;"&amp;RepM!$W$5))</f>
        <v>0</v>
      </c>
      <c r="AF135" s="30">
        <f ca="1">IF(AF$2="",0,SUMIFS(RepM!138:138,RepM!$3:$3,"&gt;="&amp;AF$3,RepM!$3:$3,"&lt;="&amp;AF$4,RepM!$5:$5,"&lt;&gt;"&amp;RepM!$W$5))</f>
        <v>0</v>
      </c>
      <c r="AG135" s="30">
        <f ca="1">IF(AG$2="",0,SUMIFS(RepM!138:138,RepM!$3:$3,"&gt;="&amp;AG$3,RepM!$3:$3,"&lt;="&amp;AG$4,RepM!$5:$5,"&lt;&gt;"&amp;RepM!$W$5))</f>
        <v>0</v>
      </c>
      <c r="AH135" s="30">
        <f ca="1">IF(AH$2="",0,SUMIFS(RepM!138:138,RepM!$3:$3,"&gt;="&amp;AH$3,RepM!$3:$3,"&lt;="&amp;AH$4,RepM!$5:$5,"&lt;&gt;"&amp;RepM!$W$5))</f>
        <v>0</v>
      </c>
      <c r="AI135" s="30">
        <f ca="1">IF(AI$2="",0,SUMIFS(RepM!138:138,RepM!$3:$3,"&gt;="&amp;AI$3,RepM!$3:$3,"&lt;="&amp;AI$4,RepM!$5:$5,"&lt;&gt;"&amp;RepM!$W$5))</f>
        <v>0</v>
      </c>
      <c r="AJ135" s="30">
        <f ca="1">IF(AJ$2="",0,SUMIFS(RepM!138:138,RepM!$3:$3,"&gt;="&amp;AJ$3,RepM!$3:$3,"&lt;="&amp;AJ$4,RepM!$5:$5,"&lt;&gt;"&amp;RepM!$W$5))</f>
        <v>0</v>
      </c>
      <c r="AK135" s="30">
        <f ca="1">IF(AK$2="",0,SUMIFS(RepM!138:138,RepM!$3:$3,"&gt;="&amp;AK$3,RepM!$3:$3,"&lt;="&amp;AK$4,RepM!$5:$5,"&lt;&gt;"&amp;RepM!$W$5))</f>
        <v>0</v>
      </c>
      <c r="AL135" s="30">
        <f ca="1">IF(AL$2="",0,SUMIFS(RepM!138:138,RepM!$3:$3,"&gt;="&amp;AL$3,RepM!$3:$3,"&lt;="&amp;AL$4,RepM!$5:$5,"&lt;&gt;"&amp;RepM!$W$5))</f>
        <v>0</v>
      </c>
      <c r="AM135" s="30">
        <f ca="1">IF(AM$2="",0,SUMIFS(RepM!138:138,RepM!$3:$3,"&gt;="&amp;AM$3,RepM!$3:$3,"&lt;="&amp;AM$4,RepM!$5:$5,"&lt;&gt;"&amp;RepM!$W$5))</f>
        <v>0</v>
      </c>
      <c r="AN135" s="30">
        <f ca="1">IF(AN$2="",0,SUMIFS(RepM!138:138,RepM!$3:$3,"&gt;="&amp;AN$3,RepM!$3:$3,"&lt;="&amp;AN$4,RepM!$5:$5,"&lt;&gt;"&amp;RepM!$W$5))</f>
        <v>0</v>
      </c>
      <c r="AO135" s="30">
        <f ca="1">IF(AO$2="",0,SUMIFS(RepM!138:138,RepM!$3:$3,"&gt;="&amp;AO$3,RepM!$3:$3,"&lt;="&amp;AO$4,RepM!$5:$5,"&lt;&gt;"&amp;RepM!$W$5))</f>
        <v>0</v>
      </c>
      <c r="AP135" s="30">
        <f ca="1">IF(AP$2="",0,SUMIFS(RepM!138:138,RepM!$3:$3,"&gt;="&amp;AP$3,RepM!$3:$3,"&lt;="&amp;AP$4,RepM!$5:$5,"&lt;&gt;"&amp;RepM!$W$5))</f>
        <v>0</v>
      </c>
      <c r="AQ135" s="30">
        <f ca="1">IF(AQ$2="",0,SUMIFS(RepM!138:138,RepM!$3:$3,"&gt;="&amp;AQ$3,RepM!$3:$3,"&lt;="&amp;AQ$4,RepM!$5:$5,"&lt;&gt;"&amp;RepM!$W$5))</f>
        <v>0</v>
      </c>
      <c r="AR135" s="30">
        <f ca="1">IF(AR$2="",0,SUMIFS(RepM!138:138,RepM!$3:$3,"&gt;="&amp;AR$3,RepM!$3:$3,"&lt;="&amp;AR$4,RepM!$5:$5,"&lt;&gt;"&amp;RepM!$W$5))</f>
        <v>0</v>
      </c>
      <c r="AS135" s="30">
        <f ca="1">IF(AS$2="",0,SUMIFS(RepM!138:138,RepM!$3:$3,"&gt;="&amp;AS$3,RepM!$3:$3,"&lt;="&amp;AS$4,RepM!$5:$5,"&lt;&gt;"&amp;RepM!$W$5))</f>
        <v>0</v>
      </c>
      <c r="AT135" s="30">
        <f ca="1">IF(AT$2="",0,SUMIFS(RepM!138:138,RepM!$3:$3,"&gt;="&amp;AT$3,RepM!$3:$3,"&lt;="&amp;AT$4,RepM!$5:$5,"&lt;&gt;"&amp;RepM!$W$5))</f>
        <v>0</v>
      </c>
      <c r="AU135" s="30">
        <f ca="1">IF(AU$2="",0,SUMIFS(RepM!138:138,RepM!$3:$3,"&gt;="&amp;AU$3,RepM!$3:$3,"&lt;="&amp;AU$4,RepM!$5:$5,"&lt;&gt;"&amp;RepM!$W$5))</f>
        <v>0</v>
      </c>
      <c r="AV135" s="30">
        <f ca="1">IF(AV$2="",0,SUMIFS(RepM!138:138,RepM!$3:$3,"&gt;="&amp;AV$3,RepM!$3:$3,"&lt;="&amp;AV$4,RepM!$5:$5,"&lt;&gt;"&amp;RepM!$W$5))</f>
        <v>0</v>
      </c>
      <c r="AW135" s="30">
        <f ca="1">IF(AW$2="",0,SUMIFS(RepM!138:138,RepM!$3:$3,"&gt;="&amp;AW$3,RepM!$3:$3,"&lt;="&amp;AW$4,RepM!$5:$5,"&lt;&gt;"&amp;RepM!$W$5))</f>
        <v>0</v>
      </c>
      <c r="AX135" s="30">
        <f ca="1">IF(AX$2="",0,SUMIFS(RepM!138:138,RepM!$3:$3,"&gt;="&amp;AX$3,RepM!$3:$3,"&lt;="&amp;AX$4,RepM!$5:$5,"&lt;&gt;"&amp;RepM!$W$5))</f>
        <v>0</v>
      </c>
    </row>
    <row r="136" spans="1:50" s="2" customFormat="1" ht="12" x14ac:dyDescent="0.25">
      <c r="A136" s="11">
        <f>ROW()</f>
        <v>136</v>
      </c>
      <c r="B136" s="146"/>
      <c r="C136" s="142"/>
      <c r="E136" s="23" t="str">
        <f>Lists!$N$9</f>
        <v>пустая строка</v>
      </c>
      <c r="P136" s="3"/>
      <c r="R136" s="23"/>
      <c r="S136" s="3"/>
      <c r="V136" s="74"/>
      <c r="W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13" customFormat="1" x14ac:dyDescent="0.3">
      <c r="A137" s="12">
        <f>ROW()</f>
        <v>137</v>
      </c>
      <c r="B137" s="147"/>
      <c r="C137" s="142"/>
      <c r="E137" s="92"/>
      <c r="F137" s="13" t="s">
        <v>174</v>
      </c>
      <c r="M137" s="4" t="str">
        <f>Lists!$R$8</f>
        <v>руб.</v>
      </c>
      <c r="P137" s="10"/>
      <c r="R137" s="92"/>
      <c r="S137" s="10"/>
      <c r="V137" s="80"/>
      <c r="W137" s="10">
        <f ca="1">SUM(INDIRECT(ADDRESS(ROW(),SUMIFS($1:$1,$5:$5,1))):INDIRECT(ADDRESS(ROW(),SUMIFS($1:$1,$5:$5,MAX($5:$5)))))</f>
        <v>53437801.28180106</v>
      </c>
      <c r="Z137" s="10">
        <f ca="1">IF(Z$2="",0,SUMIFS(RepM!140:140,RepM!$3:$3,"&gt;="&amp;Z$3,RepM!$3:$3,"&lt;="&amp;Z$4,RepM!$5:$5,"&lt;&gt;"&amp;RepM!$W$5))</f>
        <v>-53684080.471886374</v>
      </c>
      <c r="AA137" s="10">
        <f ca="1">IF(AA$2="",0,SUMIFS(RepM!140:140,RepM!$3:$3,"&gt;="&amp;AA$3,RepM!$3:$3,"&lt;="&amp;AA$4,RepM!$5:$5,"&lt;&gt;"&amp;RepM!$W$5))</f>
        <v>-75710735.48368521</v>
      </c>
      <c r="AB137" s="10">
        <f ca="1">IF(AB$2="",0,SUMIFS(RepM!140:140,RepM!$3:$3,"&gt;="&amp;AB$3,RepM!$3:$3,"&lt;="&amp;AB$4,RepM!$5:$5,"&lt;&gt;"&amp;RepM!$W$5))</f>
        <v>52473229.994379655</v>
      </c>
      <c r="AC137" s="10">
        <f ca="1">IF(AC$2="",0,SUMIFS(RepM!140:140,RepM!$3:$3,"&gt;="&amp;AC$3,RepM!$3:$3,"&lt;="&amp;AC$4,RepM!$5:$5,"&lt;&gt;"&amp;RepM!$W$5))</f>
        <v>130359387.242993</v>
      </c>
      <c r="AD137" s="10">
        <f ca="1">IF(AD$2="",0,SUMIFS(RepM!140:140,RepM!$3:$3,"&gt;="&amp;AD$3,RepM!$3:$3,"&lt;="&amp;AD$4,RepM!$5:$5,"&lt;&gt;"&amp;RepM!$W$5))</f>
        <v>0</v>
      </c>
      <c r="AE137" s="10">
        <f ca="1">IF(AE$2="",0,SUMIFS(RepM!140:140,RepM!$3:$3,"&gt;="&amp;AE$3,RepM!$3:$3,"&lt;="&amp;AE$4,RepM!$5:$5,"&lt;&gt;"&amp;RepM!$W$5))</f>
        <v>0</v>
      </c>
      <c r="AF137" s="10">
        <f ca="1">IF(AF$2="",0,SUMIFS(RepM!140:140,RepM!$3:$3,"&gt;="&amp;AF$3,RepM!$3:$3,"&lt;="&amp;AF$4,RepM!$5:$5,"&lt;&gt;"&amp;RepM!$W$5))</f>
        <v>0</v>
      </c>
      <c r="AG137" s="10">
        <f ca="1">IF(AG$2="",0,SUMIFS(RepM!140:140,RepM!$3:$3,"&gt;="&amp;AG$3,RepM!$3:$3,"&lt;="&amp;AG$4,RepM!$5:$5,"&lt;&gt;"&amp;RepM!$W$5))</f>
        <v>0</v>
      </c>
      <c r="AH137" s="10">
        <f ca="1">IF(AH$2="",0,SUMIFS(RepM!140:140,RepM!$3:$3,"&gt;="&amp;AH$3,RepM!$3:$3,"&lt;="&amp;AH$4,RepM!$5:$5,"&lt;&gt;"&amp;RepM!$W$5))</f>
        <v>0</v>
      </c>
      <c r="AI137" s="10">
        <f ca="1">IF(AI$2="",0,SUMIFS(RepM!140:140,RepM!$3:$3,"&gt;="&amp;AI$3,RepM!$3:$3,"&lt;="&amp;AI$4,RepM!$5:$5,"&lt;&gt;"&amp;RepM!$W$5))</f>
        <v>0</v>
      </c>
      <c r="AJ137" s="10">
        <f ca="1">IF(AJ$2="",0,SUMIFS(RepM!140:140,RepM!$3:$3,"&gt;="&amp;AJ$3,RepM!$3:$3,"&lt;="&amp;AJ$4,RepM!$5:$5,"&lt;&gt;"&amp;RepM!$W$5))</f>
        <v>0</v>
      </c>
      <c r="AK137" s="10">
        <f ca="1">IF(AK$2="",0,SUMIFS(RepM!140:140,RepM!$3:$3,"&gt;="&amp;AK$3,RepM!$3:$3,"&lt;="&amp;AK$4,RepM!$5:$5,"&lt;&gt;"&amp;RepM!$W$5))</f>
        <v>0</v>
      </c>
      <c r="AL137" s="10">
        <f ca="1">IF(AL$2="",0,SUMIFS(RepM!140:140,RepM!$3:$3,"&gt;="&amp;AL$3,RepM!$3:$3,"&lt;="&amp;AL$4,RepM!$5:$5,"&lt;&gt;"&amp;RepM!$W$5))</f>
        <v>0</v>
      </c>
      <c r="AM137" s="10">
        <f ca="1">IF(AM$2="",0,SUMIFS(RepM!140:140,RepM!$3:$3,"&gt;="&amp;AM$3,RepM!$3:$3,"&lt;="&amp;AM$4,RepM!$5:$5,"&lt;&gt;"&amp;RepM!$W$5))</f>
        <v>0</v>
      </c>
      <c r="AN137" s="10">
        <f ca="1">IF(AN$2="",0,SUMIFS(RepM!140:140,RepM!$3:$3,"&gt;="&amp;AN$3,RepM!$3:$3,"&lt;="&amp;AN$4,RepM!$5:$5,"&lt;&gt;"&amp;RepM!$W$5))</f>
        <v>0</v>
      </c>
      <c r="AO137" s="10">
        <f ca="1">IF(AO$2="",0,SUMIFS(RepM!140:140,RepM!$3:$3,"&gt;="&amp;AO$3,RepM!$3:$3,"&lt;="&amp;AO$4,RepM!$5:$5,"&lt;&gt;"&amp;RepM!$W$5))</f>
        <v>0</v>
      </c>
      <c r="AP137" s="10">
        <f ca="1">IF(AP$2="",0,SUMIFS(RepM!140:140,RepM!$3:$3,"&gt;="&amp;AP$3,RepM!$3:$3,"&lt;="&amp;AP$4,RepM!$5:$5,"&lt;&gt;"&amp;RepM!$W$5))</f>
        <v>0</v>
      </c>
      <c r="AQ137" s="10">
        <f ca="1">IF(AQ$2="",0,SUMIFS(RepM!140:140,RepM!$3:$3,"&gt;="&amp;AQ$3,RepM!$3:$3,"&lt;="&amp;AQ$4,RepM!$5:$5,"&lt;&gt;"&amp;RepM!$W$5))</f>
        <v>0</v>
      </c>
      <c r="AR137" s="10">
        <f ca="1">IF(AR$2="",0,SUMIFS(RepM!140:140,RepM!$3:$3,"&gt;="&amp;AR$3,RepM!$3:$3,"&lt;="&amp;AR$4,RepM!$5:$5,"&lt;&gt;"&amp;RepM!$W$5))</f>
        <v>0</v>
      </c>
      <c r="AS137" s="10">
        <f ca="1">IF(AS$2="",0,SUMIFS(RepM!140:140,RepM!$3:$3,"&gt;="&amp;AS$3,RepM!$3:$3,"&lt;="&amp;AS$4,RepM!$5:$5,"&lt;&gt;"&amp;RepM!$W$5))</f>
        <v>0</v>
      </c>
      <c r="AT137" s="10">
        <f ca="1">IF(AT$2="",0,SUMIFS(RepM!140:140,RepM!$3:$3,"&gt;="&amp;AT$3,RepM!$3:$3,"&lt;="&amp;AT$4,RepM!$5:$5,"&lt;&gt;"&amp;RepM!$W$5))</f>
        <v>0</v>
      </c>
      <c r="AU137" s="10">
        <f ca="1">IF(AU$2="",0,SUMIFS(RepM!140:140,RepM!$3:$3,"&gt;="&amp;AU$3,RepM!$3:$3,"&lt;="&amp;AU$4,RepM!$5:$5,"&lt;&gt;"&amp;RepM!$W$5))</f>
        <v>0</v>
      </c>
      <c r="AV137" s="10">
        <f ca="1">IF(AV$2="",0,SUMIFS(RepM!140:140,RepM!$3:$3,"&gt;="&amp;AV$3,RepM!$3:$3,"&lt;="&amp;AV$4,RepM!$5:$5,"&lt;&gt;"&amp;RepM!$W$5))</f>
        <v>0</v>
      </c>
      <c r="AW137" s="10">
        <f ca="1">IF(AW$2="",0,SUMIFS(RepM!140:140,RepM!$3:$3,"&gt;="&amp;AW$3,RepM!$3:$3,"&lt;="&amp;AW$4,RepM!$5:$5,"&lt;&gt;"&amp;RepM!$W$5))</f>
        <v>0</v>
      </c>
      <c r="AX137" s="10">
        <f ca="1">IF(AX$2="",0,SUMIFS(RepM!140:140,RepM!$3:$3,"&gt;="&amp;AX$3,RepM!$3:$3,"&lt;="&amp;AX$4,RepM!$5:$5,"&lt;&gt;"&amp;RepM!$W$5))</f>
        <v>0</v>
      </c>
    </row>
    <row r="138" spans="1:50" s="13" customFormat="1" x14ac:dyDescent="0.3">
      <c r="A138" s="12">
        <f>ROW()</f>
        <v>138</v>
      </c>
      <c r="B138" s="147"/>
      <c r="C138" s="142"/>
      <c r="E138" s="92"/>
      <c r="F138" s="38" t="s">
        <v>175</v>
      </c>
      <c r="M138" s="4" t="str">
        <f>Lists!$R$8</f>
        <v>руб.</v>
      </c>
      <c r="P138" s="10"/>
      <c r="R138" s="92"/>
      <c r="S138" s="10"/>
      <c r="V138" s="80"/>
      <c r="W138" s="10">
        <f ca="1">INDIRECT(ADDRESS(ROW(),SUMIFS($1:$1,$4:$4,MAX($4:$4),$5:$5,"&lt;&gt;"&amp;$W$5)))</f>
        <v>53437801.28180106</v>
      </c>
      <c r="Z138" s="10">
        <f ca="1">IF(Z$2="",0,SUM($Y137:Z137))</f>
        <v>-53684080.471886374</v>
      </c>
      <c r="AA138" s="10">
        <f ca="1">IF(AA$2="",0,SUM($Y137:AA137))</f>
        <v>-129394815.95557159</v>
      </c>
      <c r="AB138" s="10">
        <f ca="1">IF(AB$2="",0,SUM($Y137:AB137))</f>
        <v>-76921585.961191937</v>
      </c>
      <c r="AC138" s="10">
        <f ca="1">IF(AC$2="",0,SUM($Y137:AC137))</f>
        <v>53437801.28180106</v>
      </c>
      <c r="AD138" s="10">
        <f ca="1">IF(AD$2="",0,SUM($Y137:AD137))</f>
        <v>0</v>
      </c>
      <c r="AE138" s="10">
        <f ca="1">IF(AE$2="",0,SUM($Y137:AE137))</f>
        <v>0</v>
      </c>
      <c r="AF138" s="10">
        <f ca="1">IF(AF$2="",0,SUM($Y137:AF137))</f>
        <v>0</v>
      </c>
      <c r="AG138" s="10">
        <f ca="1">IF(AG$2="",0,SUM($Y137:AG137))</f>
        <v>0</v>
      </c>
      <c r="AH138" s="10">
        <f ca="1">IF(AH$2="",0,SUM($Y137:AH137))</f>
        <v>0</v>
      </c>
      <c r="AI138" s="10">
        <f ca="1">IF(AI$2="",0,SUM($Y137:AI137))</f>
        <v>0</v>
      </c>
      <c r="AJ138" s="10">
        <f ca="1">IF(AJ$2="",0,SUM($Y137:AJ137))</f>
        <v>0</v>
      </c>
      <c r="AK138" s="10">
        <f ca="1">IF(AK$2="",0,SUM($Y137:AK137))</f>
        <v>0</v>
      </c>
      <c r="AL138" s="10">
        <f ca="1">IF(AL$2="",0,SUM($Y137:AL137))</f>
        <v>0</v>
      </c>
      <c r="AM138" s="10">
        <f ca="1">IF(AM$2="",0,SUM($Y137:AM137))</f>
        <v>0</v>
      </c>
      <c r="AN138" s="10">
        <f ca="1">IF(AN$2="",0,SUM($Y137:AN137))</f>
        <v>0</v>
      </c>
      <c r="AO138" s="10">
        <f ca="1">IF(AO$2="",0,SUM($Y137:AO137))</f>
        <v>0</v>
      </c>
      <c r="AP138" s="10">
        <f ca="1">IF(AP$2="",0,SUM($Y137:AP137))</f>
        <v>0</v>
      </c>
      <c r="AQ138" s="10">
        <f ca="1">IF(AQ$2="",0,SUM($Y137:AQ137))</f>
        <v>0</v>
      </c>
      <c r="AR138" s="10">
        <f ca="1">IF(AR$2="",0,SUM($Y137:AR137))</f>
        <v>0</v>
      </c>
      <c r="AS138" s="10">
        <f ca="1">IF(AS$2="",0,SUM($Y137:AS137))</f>
        <v>0</v>
      </c>
      <c r="AT138" s="10">
        <f ca="1">IF(AT$2="",0,SUM($Y137:AT137))</f>
        <v>0</v>
      </c>
      <c r="AU138" s="10">
        <f ca="1">IF(AU$2="",0,SUM($Y137:AU137))</f>
        <v>0</v>
      </c>
      <c r="AV138" s="10">
        <f ca="1">IF(AV$2="",0,SUM($Y137:AV137))</f>
        <v>0</v>
      </c>
      <c r="AW138" s="10">
        <f ca="1">IF(AW$2="",0,SUM($Y137:AW137))</f>
        <v>0</v>
      </c>
      <c r="AX138" s="10">
        <f ca="1">IF(AX$2="",0,SUM($Y137:AX137))</f>
        <v>0</v>
      </c>
    </row>
    <row r="139" spans="1:50" s="13" customFormat="1" x14ac:dyDescent="0.3">
      <c r="A139" s="12">
        <f>ROW()</f>
        <v>139</v>
      </c>
      <c r="B139" s="147"/>
      <c r="C139" s="142"/>
      <c r="E139" s="92"/>
      <c r="F139" s="13" t="s">
        <v>177</v>
      </c>
      <c r="M139" s="4" t="str">
        <f>Lists!$R$8</f>
        <v>руб.</v>
      </c>
      <c r="P139" s="10"/>
      <c r="R139" s="92"/>
      <c r="S139" s="10"/>
      <c r="V139" s="80"/>
      <c r="W139" s="10">
        <f ca="1">Repdd!W323</f>
        <v>129394815.95557158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s="13" customFormat="1" x14ac:dyDescent="0.3">
      <c r="A140" s="78">
        <f>ROW()</f>
        <v>140</v>
      </c>
      <c r="B140" s="144"/>
      <c r="E140" s="43"/>
      <c r="F140" s="161" t="s">
        <v>210</v>
      </c>
      <c r="M140" s="4" t="s">
        <v>180</v>
      </c>
      <c r="P140" s="10"/>
      <c r="R140" s="43"/>
      <c r="S140" s="64"/>
      <c r="V140" s="162"/>
      <c r="W140" s="57">
        <f ca="1">Repdd!W325</f>
        <v>3.6666666666666665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x14ac:dyDescent="0.3">
      <c r="A141" s="11">
        <f>ROW()</f>
        <v>141</v>
      </c>
      <c r="B141" s="144"/>
      <c r="F141" s="104" t="s">
        <v>181</v>
      </c>
    </row>
    <row r="142" spans="1:50" s="13" customFormat="1" x14ac:dyDescent="0.3">
      <c r="A142" s="12">
        <f>ROW()</f>
        <v>142</v>
      </c>
      <c r="B142" s="113"/>
      <c r="C142" s="142"/>
      <c r="E142" s="92">
        <v>1</v>
      </c>
      <c r="F142" s="13" t="s">
        <v>182</v>
      </c>
      <c r="M142" s="4" t="str">
        <f>Lists!$R$8</f>
        <v>руб.</v>
      </c>
      <c r="P142" s="10"/>
      <c r="R142" s="92"/>
      <c r="S142" s="10"/>
      <c r="V142" s="80"/>
      <c r="W142" s="10">
        <f ca="1">SUM(INDIRECT(ADDRESS(ROW(),SUMIFS($1:$1,$5:$5,1))):INDIRECT(ADDRESS(ROW(),SUMIFS($1:$1,$5:$5,MAX($5:$5)))))</f>
        <v>15000000</v>
      </c>
      <c r="Z142" s="10">
        <f ca="1">IF(Z$2="",0,SUMIFS(RepM!146:146,RepM!$3:$3,"&gt;="&amp;Z$3,RepM!$3:$3,"&lt;="&amp;Z$4,RepM!$5:$5,"&lt;&gt;"&amp;RepM!$W$5))</f>
        <v>15000000</v>
      </c>
      <c r="AA142" s="10">
        <f ca="1">IF(AA$2="",0,SUMIFS(RepM!146:146,RepM!$3:$3,"&gt;="&amp;AA$3,RepM!$3:$3,"&lt;="&amp;AA$4,RepM!$5:$5,"&lt;&gt;"&amp;RepM!$W$5))</f>
        <v>0</v>
      </c>
      <c r="AB142" s="10">
        <f ca="1">IF(AB$2="",0,SUMIFS(RepM!146:146,RepM!$3:$3,"&gt;="&amp;AB$3,RepM!$3:$3,"&lt;="&amp;AB$4,RepM!$5:$5,"&lt;&gt;"&amp;RepM!$W$5))</f>
        <v>0</v>
      </c>
      <c r="AC142" s="10">
        <f ca="1">IF(AC$2="",0,SUMIFS(RepM!146:146,RepM!$3:$3,"&gt;="&amp;AC$3,RepM!$3:$3,"&lt;="&amp;AC$4,RepM!$5:$5,"&lt;&gt;"&amp;RepM!$W$5))</f>
        <v>0</v>
      </c>
      <c r="AD142" s="10">
        <f ca="1">IF(AD$2="",0,SUMIFS(RepM!146:146,RepM!$3:$3,"&gt;="&amp;AD$3,RepM!$3:$3,"&lt;="&amp;AD$4,RepM!$5:$5,"&lt;&gt;"&amp;RepM!$W$5))</f>
        <v>0</v>
      </c>
      <c r="AE142" s="10">
        <f ca="1">IF(AE$2="",0,SUMIFS(RepM!146:146,RepM!$3:$3,"&gt;="&amp;AE$3,RepM!$3:$3,"&lt;="&amp;AE$4,RepM!$5:$5,"&lt;&gt;"&amp;RepM!$W$5))</f>
        <v>0</v>
      </c>
      <c r="AF142" s="10">
        <f ca="1">IF(AF$2="",0,SUMIFS(RepM!146:146,RepM!$3:$3,"&gt;="&amp;AF$3,RepM!$3:$3,"&lt;="&amp;AF$4,RepM!$5:$5,"&lt;&gt;"&amp;RepM!$W$5))</f>
        <v>0</v>
      </c>
      <c r="AG142" s="10">
        <f ca="1">IF(AG$2="",0,SUMIFS(RepM!146:146,RepM!$3:$3,"&gt;="&amp;AG$3,RepM!$3:$3,"&lt;="&amp;AG$4,RepM!$5:$5,"&lt;&gt;"&amp;RepM!$W$5))</f>
        <v>0</v>
      </c>
      <c r="AH142" s="10">
        <f ca="1">IF(AH$2="",0,SUMIFS(RepM!146:146,RepM!$3:$3,"&gt;="&amp;AH$3,RepM!$3:$3,"&lt;="&amp;AH$4,RepM!$5:$5,"&lt;&gt;"&amp;RepM!$W$5))</f>
        <v>0</v>
      </c>
      <c r="AI142" s="10">
        <f ca="1">IF(AI$2="",0,SUMIFS(RepM!146:146,RepM!$3:$3,"&gt;="&amp;AI$3,RepM!$3:$3,"&lt;="&amp;AI$4,RepM!$5:$5,"&lt;&gt;"&amp;RepM!$W$5))</f>
        <v>0</v>
      </c>
      <c r="AJ142" s="10">
        <f ca="1">IF(AJ$2="",0,SUMIFS(RepM!146:146,RepM!$3:$3,"&gt;="&amp;AJ$3,RepM!$3:$3,"&lt;="&amp;AJ$4,RepM!$5:$5,"&lt;&gt;"&amp;RepM!$W$5))</f>
        <v>0</v>
      </c>
      <c r="AK142" s="10">
        <f ca="1">IF(AK$2="",0,SUMIFS(RepM!146:146,RepM!$3:$3,"&gt;="&amp;AK$3,RepM!$3:$3,"&lt;="&amp;AK$4,RepM!$5:$5,"&lt;&gt;"&amp;RepM!$W$5))</f>
        <v>0</v>
      </c>
      <c r="AL142" s="10">
        <f ca="1">IF(AL$2="",0,SUMIFS(RepM!146:146,RepM!$3:$3,"&gt;="&amp;AL$3,RepM!$3:$3,"&lt;="&amp;AL$4,RepM!$5:$5,"&lt;&gt;"&amp;RepM!$W$5))</f>
        <v>0</v>
      </c>
      <c r="AM142" s="10">
        <f ca="1">IF(AM$2="",0,SUMIFS(RepM!146:146,RepM!$3:$3,"&gt;="&amp;AM$3,RepM!$3:$3,"&lt;="&amp;AM$4,RepM!$5:$5,"&lt;&gt;"&amp;RepM!$W$5))</f>
        <v>0</v>
      </c>
      <c r="AN142" s="10">
        <f ca="1">IF(AN$2="",0,SUMIFS(RepM!146:146,RepM!$3:$3,"&gt;="&amp;AN$3,RepM!$3:$3,"&lt;="&amp;AN$4,RepM!$5:$5,"&lt;&gt;"&amp;RepM!$W$5))</f>
        <v>0</v>
      </c>
      <c r="AO142" s="10">
        <f ca="1">IF(AO$2="",0,SUMIFS(RepM!146:146,RepM!$3:$3,"&gt;="&amp;AO$3,RepM!$3:$3,"&lt;="&amp;AO$4,RepM!$5:$5,"&lt;&gt;"&amp;RepM!$W$5))</f>
        <v>0</v>
      </c>
      <c r="AP142" s="10">
        <f ca="1">IF(AP$2="",0,SUMIFS(RepM!146:146,RepM!$3:$3,"&gt;="&amp;AP$3,RepM!$3:$3,"&lt;="&amp;AP$4,RepM!$5:$5,"&lt;&gt;"&amp;RepM!$W$5))</f>
        <v>0</v>
      </c>
      <c r="AQ142" s="10">
        <f ca="1">IF(AQ$2="",0,SUMIFS(RepM!146:146,RepM!$3:$3,"&gt;="&amp;AQ$3,RepM!$3:$3,"&lt;="&amp;AQ$4,RepM!$5:$5,"&lt;&gt;"&amp;RepM!$W$5))</f>
        <v>0</v>
      </c>
      <c r="AR142" s="10">
        <f ca="1">IF(AR$2="",0,SUMIFS(RepM!146:146,RepM!$3:$3,"&gt;="&amp;AR$3,RepM!$3:$3,"&lt;="&amp;AR$4,RepM!$5:$5,"&lt;&gt;"&amp;RepM!$W$5))</f>
        <v>0</v>
      </c>
      <c r="AS142" s="10">
        <f ca="1">IF(AS$2="",0,SUMIFS(RepM!146:146,RepM!$3:$3,"&gt;="&amp;AS$3,RepM!$3:$3,"&lt;="&amp;AS$4,RepM!$5:$5,"&lt;&gt;"&amp;RepM!$W$5))</f>
        <v>0</v>
      </c>
      <c r="AT142" s="10">
        <f ca="1">IF(AT$2="",0,SUMIFS(RepM!146:146,RepM!$3:$3,"&gt;="&amp;AT$3,RepM!$3:$3,"&lt;="&amp;AT$4,RepM!$5:$5,"&lt;&gt;"&amp;RepM!$W$5))</f>
        <v>0</v>
      </c>
      <c r="AU142" s="10">
        <f ca="1">IF(AU$2="",0,SUMIFS(RepM!146:146,RepM!$3:$3,"&gt;="&amp;AU$3,RepM!$3:$3,"&lt;="&amp;AU$4,RepM!$5:$5,"&lt;&gt;"&amp;RepM!$W$5))</f>
        <v>0</v>
      </c>
      <c r="AV142" s="10">
        <f ca="1">IF(AV$2="",0,SUMIFS(RepM!146:146,RepM!$3:$3,"&gt;="&amp;AV$3,RepM!$3:$3,"&lt;="&amp;AV$4,RepM!$5:$5,"&lt;&gt;"&amp;RepM!$W$5))</f>
        <v>0</v>
      </c>
      <c r="AW142" s="10">
        <f ca="1">IF(AW$2="",0,SUMIFS(RepM!146:146,RepM!$3:$3,"&gt;="&amp;AW$3,RepM!$3:$3,"&lt;="&amp;AW$4,RepM!$5:$5,"&lt;&gt;"&amp;RepM!$W$5))</f>
        <v>0</v>
      </c>
      <c r="AX142" s="10">
        <f ca="1">IF(AX$2="",0,SUMIFS(RepM!146:146,RepM!$3:$3,"&gt;="&amp;AX$3,RepM!$3:$3,"&lt;="&amp;AX$4,RepM!$5:$5,"&lt;&gt;"&amp;RepM!$W$5))</f>
        <v>0</v>
      </c>
    </row>
    <row r="143" spans="1:50" s="13" customFormat="1" x14ac:dyDescent="0.3">
      <c r="A143" s="12">
        <f>ROW()</f>
        <v>143</v>
      </c>
      <c r="B143" s="147"/>
      <c r="C143" s="142"/>
      <c r="E143" s="92"/>
      <c r="F143" s="13" t="s">
        <v>183</v>
      </c>
      <c r="M143" s="4" t="str">
        <f>Lists!$R$8</f>
        <v>руб.</v>
      </c>
      <c r="P143" s="10"/>
      <c r="R143" s="92"/>
      <c r="S143" s="10"/>
      <c r="V143" s="80"/>
      <c r="W143" s="10">
        <f ca="1">SUM(INDIRECT(ADDRESS(ROW(),SUMIFS($1:$1,$5:$5,1))):INDIRECT(ADDRESS(ROW(),SUMIFS($1:$1,$5:$5,MAX($5:$5)))))</f>
        <v>68437801.281801075</v>
      </c>
      <c r="Z143" s="10">
        <f ca="1">IF(Z$2="",0,SUMIFS(RepM!147:147,RepM!$3:$3,"&gt;="&amp;Z$3,RepM!$3:$3,"&lt;="&amp;Z$4,RepM!$5:$5,"&lt;&gt;"&amp;RepM!$W$5))</f>
        <v>-38684080.471886367</v>
      </c>
      <c r="AA143" s="10">
        <f ca="1">IF(AA$2="",0,SUMIFS(RepM!147:147,RepM!$3:$3,"&gt;="&amp;AA$3,RepM!$3:$3,"&lt;="&amp;AA$4,RepM!$5:$5,"&lt;&gt;"&amp;RepM!$W$5))</f>
        <v>-75710735.48368521</v>
      </c>
      <c r="AB143" s="10">
        <f ca="1">IF(AB$2="",0,SUMIFS(RepM!147:147,RepM!$3:$3,"&gt;="&amp;AB$3,RepM!$3:$3,"&lt;="&amp;AB$4,RepM!$5:$5,"&lt;&gt;"&amp;RepM!$W$5))</f>
        <v>52473229.994379655</v>
      </c>
      <c r="AC143" s="10">
        <f ca="1">IF(AC$2="",0,SUMIFS(RepM!147:147,RepM!$3:$3,"&gt;="&amp;AC$3,RepM!$3:$3,"&lt;="&amp;AC$4,RepM!$5:$5,"&lt;&gt;"&amp;RepM!$W$5))</f>
        <v>130359387.242993</v>
      </c>
      <c r="AD143" s="10">
        <f ca="1">IF(AD$2="",0,SUMIFS(RepM!147:147,RepM!$3:$3,"&gt;="&amp;AD$3,RepM!$3:$3,"&lt;="&amp;AD$4,RepM!$5:$5,"&lt;&gt;"&amp;RepM!$W$5))</f>
        <v>0</v>
      </c>
      <c r="AE143" s="10">
        <f ca="1">IF(AE$2="",0,SUMIFS(RepM!147:147,RepM!$3:$3,"&gt;="&amp;AE$3,RepM!$3:$3,"&lt;="&amp;AE$4,RepM!$5:$5,"&lt;&gt;"&amp;RepM!$W$5))</f>
        <v>0</v>
      </c>
      <c r="AF143" s="10">
        <f ca="1">IF(AF$2="",0,SUMIFS(RepM!147:147,RepM!$3:$3,"&gt;="&amp;AF$3,RepM!$3:$3,"&lt;="&amp;AF$4,RepM!$5:$5,"&lt;&gt;"&amp;RepM!$W$5))</f>
        <v>0</v>
      </c>
      <c r="AG143" s="10">
        <f ca="1">IF(AG$2="",0,SUMIFS(RepM!147:147,RepM!$3:$3,"&gt;="&amp;AG$3,RepM!$3:$3,"&lt;="&amp;AG$4,RepM!$5:$5,"&lt;&gt;"&amp;RepM!$W$5))</f>
        <v>0</v>
      </c>
      <c r="AH143" s="10">
        <f ca="1">IF(AH$2="",0,SUMIFS(RepM!147:147,RepM!$3:$3,"&gt;="&amp;AH$3,RepM!$3:$3,"&lt;="&amp;AH$4,RepM!$5:$5,"&lt;&gt;"&amp;RepM!$W$5))</f>
        <v>0</v>
      </c>
      <c r="AI143" s="10">
        <f ca="1">IF(AI$2="",0,SUMIFS(RepM!147:147,RepM!$3:$3,"&gt;="&amp;AI$3,RepM!$3:$3,"&lt;="&amp;AI$4,RepM!$5:$5,"&lt;&gt;"&amp;RepM!$W$5))</f>
        <v>0</v>
      </c>
      <c r="AJ143" s="10">
        <f ca="1">IF(AJ$2="",0,SUMIFS(RepM!147:147,RepM!$3:$3,"&gt;="&amp;AJ$3,RepM!$3:$3,"&lt;="&amp;AJ$4,RepM!$5:$5,"&lt;&gt;"&amp;RepM!$W$5))</f>
        <v>0</v>
      </c>
      <c r="AK143" s="10">
        <f ca="1">IF(AK$2="",0,SUMIFS(RepM!147:147,RepM!$3:$3,"&gt;="&amp;AK$3,RepM!$3:$3,"&lt;="&amp;AK$4,RepM!$5:$5,"&lt;&gt;"&amp;RepM!$W$5))</f>
        <v>0</v>
      </c>
      <c r="AL143" s="10">
        <f ca="1">IF(AL$2="",0,SUMIFS(RepM!147:147,RepM!$3:$3,"&gt;="&amp;AL$3,RepM!$3:$3,"&lt;="&amp;AL$4,RepM!$5:$5,"&lt;&gt;"&amp;RepM!$W$5))</f>
        <v>0</v>
      </c>
      <c r="AM143" s="10">
        <f ca="1">IF(AM$2="",0,SUMIFS(RepM!147:147,RepM!$3:$3,"&gt;="&amp;AM$3,RepM!$3:$3,"&lt;="&amp;AM$4,RepM!$5:$5,"&lt;&gt;"&amp;RepM!$W$5))</f>
        <v>0</v>
      </c>
      <c r="AN143" s="10">
        <f ca="1">IF(AN$2="",0,SUMIFS(RepM!147:147,RepM!$3:$3,"&gt;="&amp;AN$3,RepM!$3:$3,"&lt;="&amp;AN$4,RepM!$5:$5,"&lt;&gt;"&amp;RepM!$W$5))</f>
        <v>0</v>
      </c>
      <c r="AO143" s="10">
        <f ca="1">IF(AO$2="",0,SUMIFS(RepM!147:147,RepM!$3:$3,"&gt;="&amp;AO$3,RepM!$3:$3,"&lt;="&amp;AO$4,RepM!$5:$5,"&lt;&gt;"&amp;RepM!$W$5))</f>
        <v>0</v>
      </c>
      <c r="AP143" s="10">
        <f ca="1">IF(AP$2="",0,SUMIFS(RepM!147:147,RepM!$3:$3,"&gt;="&amp;AP$3,RepM!$3:$3,"&lt;="&amp;AP$4,RepM!$5:$5,"&lt;&gt;"&amp;RepM!$W$5))</f>
        <v>0</v>
      </c>
      <c r="AQ143" s="10">
        <f ca="1">IF(AQ$2="",0,SUMIFS(RepM!147:147,RepM!$3:$3,"&gt;="&amp;AQ$3,RepM!$3:$3,"&lt;="&amp;AQ$4,RepM!$5:$5,"&lt;&gt;"&amp;RepM!$W$5))</f>
        <v>0</v>
      </c>
      <c r="AR143" s="10">
        <f ca="1">IF(AR$2="",0,SUMIFS(RepM!147:147,RepM!$3:$3,"&gt;="&amp;AR$3,RepM!$3:$3,"&lt;="&amp;AR$4,RepM!$5:$5,"&lt;&gt;"&amp;RepM!$W$5))</f>
        <v>0</v>
      </c>
      <c r="AS143" s="10">
        <f ca="1">IF(AS$2="",0,SUMIFS(RepM!147:147,RepM!$3:$3,"&gt;="&amp;AS$3,RepM!$3:$3,"&lt;="&amp;AS$4,RepM!$5:$5,"&lt;&gt;"&amp;RepM!$W$5))</f>
        <v>0</v>
      </c>
      <c r="AT143" s="10">
        <f ca="1">IF(AT$2="",0,SUMIFS(RepM!147:147,RepM!$3:$3,"&gt;="&amp;AT$3,RepM!$3:$3,"&lt;="&amp;AT$4,RepM!$5:$5,"&lt;&gt;"&amp;RepM!$W$5))</f>
        <v>0</v>
      </c>
      <c r="AU143" s="10">
        <f ca="1">IF(AU$2="",0,SUMIFS(RepM!147:147,RepM!$3:$3,"&gt;="&amp;AU$3,RepM!$3:$3,"&lt;="&amp;AU$4,RepM!$5:$5,"&lt;&gt;"&amp;RepM!$W$5))</f>
        <v>0</v>
      </c>
      <c r="AV143" s="10">
        <f ca="1">IF(AV$2="",0,SUMIFS(RepM!147:147,RepM!$3:$3,"&gt;="&amp;AV$3,RepM!$3:$3,"&lt;="&amp;AV$4,RepM!$5:$5,"&lt;&gt;"&amp;RepM!$W$5))</f>
        <v>0</v>
      </c>
      <c r="AW143" s="10">
        <f ca="1">IF(AW$2="",0,SUMIFS(RepM!147:147,RepM!$3:$3,"&gt;="&amp;AW$3,RepM!$3:$3,"&lt;="&amp;AW$4,RepM!$5:$5,"&lt;&gt;"&amp;RepM!$W$5))</f>
        <v>0</v>
      </c>
      <c r="AX143" s="10">
        <f ca="1">IF(AX$2="",0,SUMIFS(RepM!147:147,RepM!$3:$3,"&gt;="&amp;AX$3,RepM!$3:$3,"&lt;="&amp;AX$4,RepM!$5:$5,"&lt;&gt;"&amp;RepM!$W$5))</f>
        <v>0</v>
      </c>
    </row>
    <row r="144" spans="1:50" s="13" customFormat="1" x14ac:dyDescent="0.3">
      <c r="A144" s="12">
        <f>ROW()</f>
        <v>144</v>
      </c>
      <c r="B144" s="147"/>
      <c r="C144" s="142"/>
      <c r="E144" s="92"/>
      <c r="F144" s="38" t="s">
        <v>184</v>
      </c>
      <c r="M144" s="4" t="str">
        <f>Lists!$R$8</f>
        <v>руб.</v>
      </c>
      <c r="P144" s="10"/>
      <c r="R144" s="92"/>
      <c r="S144" s="10"/>
      <c r="V144" s="80"/>
      <c r="W144" s="10">
        <f ca="1">INDIRECT(ADDRESS(ROW(),SUMIFS($1:$1,$4:$4,MAX($4:$4),$5:$5,"&lt;&gt;"&amp;$W$5)))</f>
        <v>68437801.281801075</v>
      </c>
      <c r="Z144" s="10">
        <f ca="1">IF(Z$2="",0,SUM($Y143:Z143))</f>
        <v>-38684080.471886367</v>
      </c>
      <c r="AA144" s="10">
        <f ca="1">IF(AA$2="",0,SUM($Y143:AA143))</f>
        <v>-114394815.95557158</v>
      </c>
      <c r="AB144" s="10">
        <f ca="1">IF(AB$2="",0,SUM($Y143:AB143))</f>
        <v>-61921585.961191922</v>
      </c>
      <c r="AC144" s="10">
        <f ca="1">IF(AC$2="",0,SUM($Y143:AC143))</f>
        <v>68437801.281801075</v>
      </c>
      <c r="AD144" s="10">
        <f ca="1">IF(AD$2="",0,SUM($Y143:AD143))</f>
        <v>0</v>
      </c>
      <c r="AE144" s="10">
        <f ca="1">IF(AE$2="",0,SUM($Y143:AE143))</f>
        <v>0</v>
      </c>
      <c r="AF144" s="10">
        <f ca="1">IF(AF$2="",0,SUM($Y143:AF143))</f>
        <v>0</v>
      </c>
      <c r="AG144" s="10">
        <f ca="1">IF(AG$2="",0,SUM($Y143:AG143))</f>
        <v>0</v>
      </c>
      <c r="AH144" s="10">
        <f ca="1">IF(AH$2="",0,SUM($Y143:AH143))</f>
        <v>0</v>
      </c>
      <c r="AI144" s="10">
        <f ca="1">IF(AI$2="",0,SUM($Y143:AI143))</f>
        <v>0</v>
      </c>
      <c r="AJ144" s="10">
        <f ca="1">IF(AJ$2="",0,SUM($Y143:AJ143))</f>
        <v>0</v>
      </c>
      <c r="AK144" s="10">
        <f ca="1">IF(AK$2="",0,SUM($Y143:AK143))</f>
        <v>0</v>
      </c>
      <c r="AL144" s="10">
        <f ca="1">IF(AL$2="",0,SUM($Y143:AL143))</f>
        <v>0</v>
      </c>
      <c r="AM144" s="10">
        <f ca="1">IF(AM$2="",0,SUM($Y143:AM143))</f>
        <v>0</v>
      </c>
      <c r="AN144" s="10">
        <f ca="1">IF(AN$2="",0,SUM($Y143:AN143))</f>
        <v>0</v>
      </c>
      <c r="AO144" s="10">
        <f ca="1">IF(AO$2="",0,SUM($Y143:AO143))</f>
        <v>0</v>
      </c>
      <c r="AP144" s="10">
        <f ca="1">IF(AP$2="",0,SUM($Y143:AP143))</f>
        <v>0</v>
      </c>
      <c r="AQ144" s="10">
        <f ca="1">IF(AQ$2="",0,SUM($Y143:AQ143))</f>
        <v>0</v>
      </c>
      <c r="AR144" s="10">
        <f ca="1">IF(AR$2="",0,SUM($Y143:AR143))</f>
        <v>0</v>
      </c>
      <c r="AS144" s="10">
        <f ca="1">IF(AS$2="",0,SUM($Y143:AS143))</f>
        <v>0</v>
      </c>
      <c r="AT144" s="10">
        <f ca="1">IF(AT$2="",0,SUM($Y143:AT143))</f>
        <v>0</v>
      </c>
      <c r="AU144" s="10">
        <f ca="1">IF(AU$2="",0,SUM($Y143:AU143))</f>
        <v>0</v>
      </c>
      <c r="AV144" s="10">
        <f ca="1">IF(AV$2="",0,SUM($Y143:AV143))</f>
        <v>0</v>
      </c>
      <c r="AW144" s="10">
        <f ca="1">IF(AW$2="",0,SUM($Y143:AW143))</f>
        <v>0</v>
      </c>
      <c r="AX144" s="10">
        <f ca="1">IF(AX$2="",0,SUM($Y143:AX143))</f>
        <v>0</v>
      </c>
    </row>
    <row r="145" spans="1:50" s="13" customFormat="1" x14ac:dyDescent="0.3">
      <c r="A145" s="12">
        <f>ROW()</f>
        <v>145</v>
      </c>
      <c r="B145" s="147"/>
      <c r="C145" s="142"/>
      <c r="E145" s="92"/>
      <c r="F145" s="13" t="s">
        <v>177</v>
      </c>
      <c r="M145" s="4" t="str">
        <f>Lists!$R$8</f>
        <v>руб.</v>
      </c>
      <c r="P145" s="10"/>
      <c r="R145" s="92"/>
      <c r="S145" s="10"/>
      <c r="V145" s="80"/>
      <c r="W145" s="10">
        <f ca="1">Repdd!W330</f>
        <v>114394815.95557158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s="13" customFormat="1" x14ac:dyDescent="0.3">
      <c r="A146" s="12">
        <f>ROW()</f>
        <v>146</v>
      </c>
      <c r="B146" s="147"/>
      <c r="C146" s="142"/>
      <c r="E146" s="92"/>
      <c r="F146" s="13" t="s">
        <v>206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3743359.4634670019</v>
      </c>
      <c r="Z146" s="10">
        <f ca="1">IF(Z$2="",0,SUMIFS(RepM!151:151,RepM!$3:$3,"&gt;="&amp;Z$3,RepM!$3:$3,"&lt;="&amp;Z$4,RepM!$5:$5,"&lt;&gt;"&amp;RepM!$W$5))</f>
        <v>-51248440.620286927</v>
      </c>
      <c r="AA146" s="10">
        <f ca="1">IF(AA$2="",0,SUMIFS(RepM!151:151,RepM!$3:$3,"&gt;="&amp;AA$3,RepM!$3:$3,"&lt;="&amp;AA$4,RepM!$5:$5,"&lt;&gt;"&amp;RepM!$W$5))</f>
        <v>-60231711.934971012</v>
      </c>
      <c r="AB146" s="10">
        <f ca="1">IF(AB$2="",0,SUMIFS(RepM!151:151,RepM!$3:$3,"&gt;="&amp;AB$3,RepM!$3:$3,"&lt;="&amp;AB$4,RepM!$5:$5,"&lt;&gt;"&amp;RepM!$W$5))</f>
        <v>35984462.747402951</v>
      </c>
      <c r="AC146" s="10">
        <f ca="1">IF(AC$2="",0,SUMIFS(RepM!151:151,RepM!$3:$3,"&gt;="&amp;AC$3,RepM!$3:$3,"&lt;="&amp;AC$4,RepM!$5:$5,"&lt;&gt;"&amp;RepM!$W$5))</f>
        <v>79239049.271321997</v>
      </c>
      <c r="AD146" s="10">
        <f ca="1">IF(AD$2="",0,SUMIFS(RepM!151:151,RepM!$3:$3,"&gt;="&amp;AD$3,RepM!$3:$3,"&lt;="&amp;AD$4,RepM!$5:$5,"&lt;&gt;"&amp;RepM!$W$5))</f>
        <v>0</v>
      </c>
      <c r="AE146" s="10">
        <f ca="1">IF(AE$2="",0,SUMIFS(RepM!151:151,RepM!$3:$3,"&gt;="&amp;AE$3,RepM!$3:$3,"&lt;="&amp;AE$4,RepM!$5:$5,"&lt;&gt;"&amp;RepM!$W$5))</f>
        <v>0</v>
      </c>
      <c r="AF146" s="10">
        <f ca="1">IF(AF$2="",0,SUMIFS(RepM!151:151,RepM!$3:$3,"&gt;="&amp;AF$3,RepM!$3:$3,"&lt;="&amp;AF$4,RepM!$5:$5,"&lt;&gt;"&amp;RepM!$W$5))</f>
        <v>0</v>
      </c>
      <c r="AG146" s="10">
        <f ca="1">IF(AG$2="",0,SUMIFS(RepM!151:151,RepM!$3:$3,"&gt;="&amp;AG$3,RepM!$3:$3,"&lt;="&amp;AG$4,RepM!$5:$5,"&lt;&gt;"&amp;RepM!$W$5))</f>
        <v>0</v>
      </c>
      <c r="AH146" s="10">
        <f ca="1">IF(AH$2="",0,SUMIFS(RepM!151:151,RepM!$3:$3,"&gt;="&amp;AH$3,RepM!$3:$3,"&lt;="&amp;AH$4,RepM!$5:$5,"&lt;&gt;"&amp;RepM!$W$5))</f>
        <v>0</v>
      </c>
      <c r="AI146" s="10">
        <f ca="1">IF(AI$2="",0,SUMIFS(RepM!151:151,RepM!$3:$3,"&gt;="&amp;AI$3,RepM!$3:$3,"&lt;="&amp;AI$4,RepM!$5:$5,"&lt;&gt;"&amp;RepM!$W$5))</f>
        <v>0</v>
      </c>
      <c r="AJ146" s="10">
        <f ca="1">IF(AJ$2="",0,SUMIFS(RepM!151:151,RepM!$3:$3,"&gt;="&amp;AJ$3,RepM!$3:$3,"&lt;="&amp;AJ$4,RepM!$5:$5,"&lt;&gt;"&amp;RepM!$W$5))</f>
        <v>0</v>
      </c>
      <c r="AK146" s="10">
        <f ca="1">IF(AK$2="",0,SUMIFS(RepM!151:151,RepM!$3:$3,"&gt;="&amp;AK$3,RepM!$3:$3,"&lt;="&amp;AK$4,RepM!$5:$5,"&lt;&gt;"&amp;RepM!$W$5))</f>
        <v>0</v>
      </c>
      <c r="AL146" s="10">
        <f ca="1">IF(AL$2="",0,SUMIFS(RepM!151:151,RepM!$3:$3,"&gt;="&amp;AL$3,RepM!$3:$3,"&lt;="&amp;AL$4,RepM!$5:$5,"&lt;&gt;"&amp;RepM!$W$5))</f>
        <v>0</v>
      </c>
      <c r="AM146" s="10">
        <f ca="1">IF(AM$2="",0,SUMIFS(RepM!151:151,RepM!$3:$3,"&gt;="&amp;AM$3,RepM!$3:$3,"&lt;="&amp;AM$4,RepM!$5:$5,"&lt;&gt;"&amp;RepM!$W$5))</f>
        <v>0</v>
      </c>
      <c r="AN146" s="10">
        <f ca="1">IF(AN$2="",0,SUMIFS(RepM!151:151,RepM!$3:$3,"&gt;="&amp;AN$3,RepM!$3:$3,"&lt;="&amp;AN$4,RepM!$5:$5,"&lt;&gt;"&amp;RepM!$W$5))</f>
        <v>0</v>
      </c>
      <c r="AO146" s="10">
        <f ca="1">IF(AO$2="",0,SUMIFS(RepM!151:151,RepM!$3:$3,"&gt;="&amp;AO$3,RepM!$3:$3,"&lt;="&amp;AO$4,RepM!$5:$5,"&lt;&gt;"&amp;RepM!$W$5))</f>
        <v>0</v>
      </c>
      <c r="AP146" s="10">
        <f ca="1">IF(AP$2="",0,SUMIFS(RepM!151:151,RepM!$3:$3,"&gt;="&amp;AP$3,RepM!$3:$3,"&lt;="&amp;AP$4,RepM!$5:$5,"&lt;&gt;"&amp;RepM!$W$5))</f>
        <v>0</v>
      </c>
      <c r="AQ146" s="10">
        <f ca="1">IF(AQ$2="",0,SUMIFS(RepM!151:151,RepM!$3:$3,"&gt;="&amp;AQ$3,RepM!$3:$3,"&lt;="&amp;AQ$4,RepM!$5:$5,"&lt;&gt;"&amp;RepM!$W$5))</f>
        <v>0</v>
      </c>
      <c r="AR146" s="10">
        <f ca="1">IF(AR$2="",0,SUMIFS(RepM!151:151,RepM!$3:$3,"&gt;="&amp;AR$3,RepM!$3:$3,"&lt;="&amp;AR$4,RepM!$5:$5,"&lt;&gt;"&amp;RepM!$W$5))</f>
        <v>0</v>
      </c>
      <c r="AS146" s="10">
        <f ca="1">IF(AS$2="",0,SUMIFS(RepM!151:151,RepM!$3:$3,"&gt;="&amp;AS$3,RepM!$3:$3,"&lt;="&amp;AS$4,RepM!$5:$5,"&lt;&gt;"&amp;RepM!$W$5))</f>
        <v>0</v>
      </c>
      <c r="AT146" s="10">
        <f ca="1">IF(AT$2="",0,SUMIFS(RepM!151:151,RepM!$3:$3,"&gt;="&amp;AT$3,RepM!$3:$3,"&lt;="&amp;AT$4,RepM!$5:$5,"&lt;&gt;"&amp;RepM!$W$5))</f>
        <v>0</v>
      </c>
      <c r="AU146" s="10">
        <f ca="1">IF(AU$2="",0,SUMIFS(RepM!151:151,RepM!$3:$3,"&gt;="&amp;AU$3,RepM!$3:$3,"&lt;="&amp;AU$4,RepM!$5:$5,"&lt;&gt;"&amp;RepM!$W$5))</f>
        <v>0</v>
      </c>
      <c r="AV146" s="10">
        <f ca="1">IF(AV$2="",0,SUMIFS(RepM!151:151,RepM!$3:$3,"&gt;="&amp;AV$3,RepM!$3:$3,"&lt;="&amp;AV$4,RepM!$5:$5,"&lt;&gt;"&amp;RepM!$W$5))</f>
        <v>0</v>
      </c>
      <c r="AW146" s="10">
        <f ca="1">IF(AW$2="",0,SUMIFS(RepM!151:151,RepM!$3:$3,"&gt;="&amp;AW$3,RepM!$3:$3,"&lt;="&amp;AW$4,RepM!$5:$5,"&lt;&gt;"&amp;RepM!$W$5))</f>
        <v>0</v>
      </c>
      <c r="AX146" s="10">
        <f ca="1">IF(AX$2="",0,SUMIFS(RepM!151:151,RepM!$3:$3,"&gt;="&amp;AX$3,RepM!$3:$3,"&lt;="&amp;AX$4,RepM!$5:$5,"&lt;&gt;"&amp;RepM!$W$5))</f>
        <v>0</v>
      </c>
    </row>
    <row r="147" spans="1:50" s="13" customFormat="1" x14ac:dyDescent="0.3">
      <c r="A147" s="12">
        <f>ROW()</f>
        <v>147</v>
      </c>
      <c r="B147" s="147"/>
      <c r="C147" s="142"/>
      <c r="E147" s="92"/>
      <c r="F147" s="38" t="s">
        <v>208</v>
      </c>
      <c r="M147" s="4" t="str">
        <f>Lists!$R$8</f>
        <v>руб.</v>
      </c>
      <c r="P147" s="10"/>
      <c r="R147" s="92"/>
      <c r="S147" s="10"/>
      <c r="V147" s="80"/>
      <c r="W147" s="10">
        <f ca="1">INDIRECT(ADDRESS(ROW(),SUMIFS($1:$1,$4:$4,MAX($4:$4),$5:$5,"&lt;&gt;"&amp;$W$5)))</f>
        <v>3743359.4634670019</v>
      </c>
      <c r="Z147" s="10">
        <f ca="1">IF(Z$2="",0,SUM($Y146:Z146))</f>
        <v>-51248440.620286927</v>
      </c>
      <c r="AA147" s="10">
        <f ca="1">IF(AA$2="",0,SUM($Y146:AA146))</f>
        <v>-111480152.55525795</v>
      </c>
      <c r="AB147" s="10">
        <f ca="1">IF(AB$2="",0,SUM($Y146:AB146))</f>
        <v>-75495689.807854995</v>
      </c>
      <c r="AC147" s="10">
        <f ca="1">IF(AC$2="",0,SUM($Y146:AC146))</f>
        <v>3743359.4634670019</v>
      </c>
      <c r="AD147" s="10">
        <f ca="1">IF(AD$2="",0,SUM($Y146:AD146))</f>
        <v>0</v>
      </c>
      <c r="AE147" s="10">
        <f ca="1">IF(AE$2="",0,SUM($Y146:AE146))</f>
        <v>0</v>
      </c>
      <c r="AF147" s="10">
        <f ca="1">IF(AF$2="",0,SUM($Y146:AF146))</f>
        <v>0</v>
      </c>
      <c r="AG147" s="10">
        <f ca="1">IF(AG$2="",0,SUM($Y146:AG146))</f>
        <v>0</v>
      </c>
      <c r="AH147" s="10">
        <f ca="1">IF(AH$2="",0,SUM($Y146:AH146))</f>
        <v>0</v>
      </c>
      <c r="AI147" s="10">
        <f ca="1">IF(AI$2="",0,SUM($Y146:AI146))</f>
        <v>0</v>
      </c>
      <c r="AJ147" s="10">
        <f ca="1">IF(AJ$2="",0,SUM($Y146:AJ146))</f>
        <v>0</v>
      </c>
      <c r="AK147" s="10">
        <f ca="1">IF(AK$2="",0,SUM($Y146:AK146))</f>
        <v>0</v>
      </c>
      <c r="AL147" s="10">
        <f ca="1">IF(AL$2="",0,SUM($Y146:AL146))</f>
        <v>0</v>
      </c>
      <c r="AM147" s="10">
        <f ca="1">IF(AM$2="",0,SUM($Y146:AM146))</f>
        <v>0</v>
      </c>
      <c r="AN147" s="10">
        <f ca="1">IF(AN$2="",0,SUM($Y146:AN146))</f>
        <v>0</v>
      </c>
      <c r="AO147" s="10">
        <f ca="1">IF(AO$2="",0,SUM($Y146:AO146))</f>
        <v>0</v>
      </c>
      <c r="AP147" s="10">
        <f ca="1">IF(AP$2="",0,SUM($Y146:AP146))</f>
        <v>0</v>
      </c>
      <c r="AQ147" s="10">
        <f ca="1">IF(AQ$2="",0,SUM($Y146:AQ146))</f>
        <v>0</v>
      </c>
      <c r="AR147" s="10">
        <f ca="1">IF(AR$2="",0,SUM($Y146:AR146))</f>
        <v>0</v>
      </c>
      <c r="AS147" s="10">
        <f ca="1">IF(AS$2="",0,SUM($Y146:AS146))</f>
        <v>0</v>
      </c>
      <c r="AT147" s="10">
        <f ca="1">IF(AT$2="",0,SUM($Y146:AT146))</f>
        <v>0</v>
      </c>
      <c r="AU147" s="10">
        <f ca="1">IF(AU$2="",0,SUM($Y146:AU146))</f>
        <v>0</v>
      </c>
      <c r="AV147" s="10">
        <f ca="1">IF(AV$2="",0,SUM($Y146:AV146))</f>
        <v>0</v>
      </c>
      <c r="AW147" s="10">
        <f ca="1">IF(AW$2="",0,SUM($Y146:AW146))</f>
        <v>0</v>
      </c>
      <c r="AX147" s="10">
        <f ca="1">IF(AX$2="",0,SUM($Y146:AX146))</f>
        <v>0</v>
      </c>
    </row>
    <row r="148" spans="1:50" s="13" customFormat="1" x14ac:dyDescent="0.3">
      <c r="A148" s="12">
        <f>ROW()</f>
        <v>148</v>
      </c>
      <c r="B148" s="147"/>
      <c r="C148" s="142"/>
      <c r="E148" s="92"/>
      <c r="F148" s="13" t="s">
        <v>209</v>
      </c>
      <c r="M148" s="4" t="str">
        <f>Lists!$R$8</f>
        <v>руб.</v>
      </c>
      <c r="P148" s="10"/>
      <c r="R148" s="92"/>
      <c r="S148" s="10"/>
      <c r="V148" s="80"/>
      <c r="W148" s="10">
        <f ca="1">Repdd!W334</f>
        <v>111480152.55525795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s="13" customFormat="1" x14ac:dyDescent="0.3">
      <c r="A149" s="78">
        <f>ROW()</f>
        <v>149</v>
      </c>
      <c r="B149" s="144"/>
      <c r="E149" s="43"/>
      <c r="F149" s="161" t="s">
        <v>211</v>
      </c>
      <c r="M149" s="4" t="s">
        <v>180</v>
      </c>
      <c r="P149" s="10"/>
      <c r="R149" s="43"/>
      <c r="S149" s="64"/>
      <c r="V149" s="162"/>
      <c r="W149" s="57">
        <f ca="1">Repdd!W336</f>
        <v>4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s="13" customFormat="1" x14ac:dyDescent="0.3">
      <c r="A150" s="12">
        <f>ROW()</f>
        <v>150</v>
      </c>
      <c r="B150" s="148"/>
      <c r="C150" s="142"/>
      <c r="E150" s="92"/>
      <c r="F150" s="13" t="s">
        <v>212</v>
      </c>
      <c r="M150" s="4" t="str">
        <f>Lists!$R$8</f>
        <v>руб.</v>
      </c>
      <c r="P150" s="10"/>
      <c r="R150" s="44"/>
      <c r="S150" s="165">
        <f>Repdd!S337</f>
        <v>0.05</v>
      </c>
      <c r="V150" s="80"/>
      <c r="W150" s="10">
        <f ca="1">SUM(INDIRECT(ADDRESS(ROW(),SUMIFS($1:$1,$5:$5,1))):INDIRECT(ADDRESS(ROW(),SUMIFS($1:$1,$5:$5,MAX($5:$5)))))</f>
        <v>2084661272.2642694</v>
      </c>
      <c r="Z150" s="10">
        <f ca="1">IF(Z$2="",0,SUMIFS(RepM!156:156,RepM!$3:$3,"&gt;="&amp;Z$3,RepM!$3:$3,"&lt;="&amp;Z$4,RepM!$5:$5,"&lt;&gt;"&amp;RepM!$W$5))</f>
        <v>0</v>
      </c>
      <c r="AA150" s="10">
        <f ca="1">IF(AA$2="",0,SUMIFS(RepM!156:156,RepM!$3:$3,"&gt;="&amp;AA$3,RepM!$3:$3,"&lt;="&amp;AA$4,RepM!$5:$5,"&lt;&gt;"&amp;RepM!$W$5))</f>
        <v>0</v>
      </c>
      <c r="AB150" s="10">
        <f ca="1">IF(AB$2="",0,SUMIFS(RepM!156:156,RepM!$3:$3,"&gt;="&amp;AB$3,RepM!$3:$3,"&lt;="&amp;AB$4,RepM!$5:$5,"&lt;&gt;"&amp;RepM!$W$5))</f>
        <v>0</v>
      </c>
      <c r="AC150" s="10">
        <f ca="1">IF(AC$2="",0,SUMIFS(RepM!156:156,RepM!$3:$3,"&gt;="&amp;AC$3,RepM!$3:$3,"&lt;="&amp;AC$4,RepM!$5:$5,"&lt;&gt;"&amp;RepM!$W$5))</f>
        <v>2084661272.2642694</v>
      </c>
      <c r="AD150" s="10">
        <f ca="1">IF(AD$2="",0,SUMIFS(RepM!156:156,RepM!$3:$3,"&gt;="&amp;AD$3,RepM!$3:$3,"&lt;="&amp;AD$4,RepM!$5:$5,"&lt;&gt;"&amp;RepM!$W$5))</f>
        <v>0</v>
      </c>
      <c r="AE150" s="10">
        <f ca="1">IF(AE$2="",0,SUMIFS(RepM!156:156,RepM!$3:$3,"&gt;="&amp;AE$3,RepM!$3:$3,"&lt;="&amp;AE$4,RepM!$5:$5,"&lt;&gt;"&amp;RepM!$W$5))</f>
        <v>0</v>
      </c>
      <c r="AF150" s="10">
        <f ca="1">IF(AF$2="",0,SUMIFS(RepM!156:156,RepM!$3:$3,"&gt;="&amp;AF$3,RepM!$3:$3,"&lt;="&amp;AF$4,RepM!$5:$5,"&lt;&gt;"&amp;RepM!$W$5))</f>
        <v>0</v>
      </c>
      <c r="AG150" s="10">
        <f ca="1">IF(AG$2="",0,SUMIFS(RepM!156:156,RepM!$3:$3,"&gt;="&amp;AG$3,RepM!$3:$3,"&lt;="&amp;AG$4,RepM!$5:$5,"&lt;&gt;"&amp;RepM!$W$5))</f>
        <v>0</v>
      </c>
      <c r="AH150" s="10">
        <f ca="1">IF(AH$2="",0,SUMIFS(RepM!156:156,RepM!$3:$3,"&gt;="&amp;AH$3,RepM!$3:$3,"&lt;="&amp;AH$4,RepM!$5:$5,"&lt;&gt;"&amp;RepM!$W$5))</f>
        <v>0</v>
      </c>
      <c r="AI150" s="10">
        <f ca="1">IF(AI$2="",0,SUMIFS(RepM!156:156,RepM!$3:$3,"&gt;="&amp;AI$3,RepM!$3:$3,"&lt;="&amp;AI$4,RepM!$5:$5,"&lt;&gt;"&amp;RepM!$W$5))</f>
        <v>0</v>
      </c>
      <c r="AJ150" s="10">
        <f ca="1">IF(AJ$2="",0,SUMIFS(RepM!156:156,RepM!$3:$3,"&gt;="&amp;AJ$3,RepM!$3:$3,"&lt;="&amp;AJ$4,RepM!$5:$5,"&lt;&gt;"&amp;RepM!$W$5))</f>
        <v>0</v>
      </c>
      <c r="AK150" s="10">
        <f ca="1">IF(AK$2="",0,SUMIFS(RepM!156:156,RepM!$3:$3,"&gt;="&amp;AK$3,RepM!$3:$3,"&lt;="&amp;AK$4,RepM!$5:$5,"&lt;&gt;"&amp;RepM!$W$5))</f>
        <v>0</v>
      </c>
      <c r="AL150" s="10">
        <f ca="1">IF(AL$2="",0,SUMIFS(RepM!156:156,RepM!$3:$3,"&gt;="&amp;AL$3,RepM!$3:$3,"&lt;="&amp;AL$4,RepM!$5:$5,"&lt;&gt;"&amp;RepM!$W$5))</f>
        <v>0</v>
      </c>
      <c r="AM150" s="10">
        <f ca="1">IF(AM$2="",0,SUMIFS(RepM!156:156,RepM!$3:$3,"&gt;="&amp;AM$3,RepM!$3:$3,"&lt;="&amp;AM$4,RepM!$5:$5,"&lt;&gt;"&amp;RepM!$W$5))</f>
        <v>0</v>
      </c>
      <c r="AN150" s="10">
        <f ca="1">IF(AN$2="",0,SUMIFS(RepM!156:156,RepM!$3:$3,"&gt;="&amp;AN$3,RepM!$3:$3,"&lt;="&amp;AN$4,RepM!$5:$5,"&lt;&gt;"&amp;RepM!$W$5))</f>
        <v>0</v>
      </c>
      <c r="AO150" s="10">
        <f ca="1">IF(AO$2="",0,SUMIFS(RepM!156:156,RepM!$3:$3,"&gt;="&amp;AO$3,RepM!$3:$3,"&lt;="&amp;AO$4,RepM!$5:$5,"&lt;&gt;"&amp;RepM!$W$5))</f>
        <v>0</v>
      </c>
      <c r="AP150" s="10">
        <f ca="1">IF(AP$2="",0,SUMIFS(RepM!156:156,RepM!$3:$3,"&gt;="&amp;AP$3,RepM!$3:$3,"&lt;="&amp;AP$4,RepM!$5:$5,"&lt;&gt;"&amp;RepM!$W$5))</f>
        <v>0</v>
      </c>
      <c r="AQ150" s="10">
        <f ca="1">IF(AQ$2="",0,SUMIFS(RepM!156:156,RepM!$3:$3,"&gt;="&amp;AQ$3,RepM!$3:$3,"&lt;="&amp;AQ$4,RepM!$5:$5,"&lt;&gt;"&amp;RepM!$W$5))</f>
        <v>0</v>
      </c>
      <c r="AR150" s="10">
        <f ca="1">IF(AR$2="",0,SUMIFS(RepM!156:156,RepM!$3:$3,"&gt;="&amp;AR$3,RepM!$3:$3,"&lt;="&amp;AR$4,RepM!$5:$5,"&lt;&gt;"&amp;RepM!$W$5))</f>
        <v>0</v>
      </c>
      <c r="AS150" s="10">
        <f ca="1">IF(AS$2="",0,SUMIFS(RepM!156:156,RepM!$3:$3,"&gt;="&amp;AS$3,RepM!$3:$3,"&lt;="&amp;AS$4,RepM!$5:$5,"&lt;&gt;"&amp;RepM!$W$5))</f>
        <v>0</v>
      </c>
      <c r="AT150" s="10">
        <f ca="1">IF(AT$2="",0,SUMIFS(RepM!156:156,RepM!$3:$3,"&gt;="&amp;AT$3,RepM!$3:$3,"&lt;="&amp;AT$4,RepM!$5:$5,"&lt;&gt;"&amp;RepM!$W$5))</f>
        <v>0</v>
      </c>
      <c r="AU150" s="10">
        <f ca="1">IF(AU$2="",0,SUMIFS(RepM!156:156,RepM!$3:$3,"&gt;="&amp;AU$3,RepM!$3:$3,"&lt;="&amp;AU$4,RepM!$5:$5,"&lt;&gt;"&amp;RepM!$W$5))</f>
        <v>0</v>
      </c>
      <c r="AV150" s="10">
        <f ca="1">IF(AV$2="",0,SUMIFS(RepM!156:156,RepM!$3:$3,"&gt;="&amp;AV$3,RepM!$3:$3,"&lt;="&amp;AV$4,RepM!$5:$5,"&lt;&gt;"&amp;RepM!$W$5))</f>
        <v>0</v>
      </c>
      <c r="AW150" s="10">
        <f ca="1">IF(AW$2="",0,SUMIFS(RepM!156:156,RepM!$3:$3,"&gt;="&amp;AW$3,RepM!$3:$3,"&lt;="&amp;AW$4,RepM!$5:$5,"&lt;&gt;"&amp;RepM!$W$5))</f>
        <v>0</v>
      </c>
      <c r="AX150" s="10">
        <f ca="1">IF(AX$2="",0,SUMIFS(RepM!156:156,RepM!$3:$3,"&gt;="&amp;AX$3,RepM!$3:$3,"&lt;="&amp;AX$4,RepM!$5:$5,"&lt;&gt;"&amp;RepM!$W$5))</f>
        <v>0</v>
      </c>
    </row>
    <row r="151" spans="1:50" s="13" customFormat="1" x14ac:dyDescent="0.3">
      <c r="A151" s="12">
        <f>ROW()</f>
        <v>151</v>
      </c>
      <c r="B151" s="147"/>
      <c r="C151" s="142"/>
      <c r="E151" s="92"/>
      <c r="F151" s="13" t="s">
        <v>197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1191911848.3791983</v>
      </c>
      <c r="Z151" s="10">
        <f ca="1">IF(Z$2="",0,SUMIFS(RepM!157:157,RepM!$3:$3,"&gt;="&amp;Z$3,RepM!$3:$3,"&lt;="&amp;Z$4,RepM!$5:$5,"&lt;&gt;"&amp;RepM!$W$5))</f>
        <v>0</v>
      </c>
      <c r="AA151" s="10">
        <f ca="1">IF(AA$2="",0,SUMIFS(RepM!157:157,RepM!$3:$3,"&gt;="&amp;AA$3,RepM!$3:$3,"&lt;="&amp;AA$4,RepM!$5:$5,"&lt;&gt;"&amp;RepM!$W$5))</f>
        <v>0</v>
      </c>
      <c r="AB151" s="10">
        <f ca="1">IF(AB$2="",0,SUMIFS(RepM!157:157,RepM!$3:$3,"&gt;="&amp;AB$3,RepM!$3:$3,"&lt;="&amp;AB$4,RepM!$5:$5,"&lt;&gt;"&amp;RepM!$W$5))</f>
        <v>0</v>
      </c>
      <c r="AC151" s="10">
        <f ca="1">IF(AC$2="",0,SUMIFS(RepM!157:157,RepM!$3:$3,"&gt;="&amp;AC$3,RepM!$3:$3,"&lt;="&amp;AC$4,RepM!$5:$5,"&lt;&gt;"&amp;RepM!$W$5))</f>
        <v>1191911848.3791983</v>
      </c>
      <c r="AD151" s="10">
        <f ca="1">IF(AD$2="",0,SUMIFS(RepM!157:157,RepM!$3:$3,"&gt;="&amp;AD$3,RepM!$3:$3,"&lt;="&amp;AD$4,RepM!$5:$5,"&lt;&gt;"&amp;RepM!$W$5))</f>
        <v>0</v>
      </c>
      <c r="AE151" s="10">
        <f ca="1">IF(AE$2="",0,SUMIFS(RepM!157:157,RepM!$3:$3,"&gt;="&amp;AE$3,RepM!$3:$3,"&lt;="&amp;AE$4,RepM!$5:$5,"&lt;&gt;"&amp;RepM!$W$5))</f>
        <v>0</v>
      </c>
      <c r="AF151" s="10">
        <f ca="1">IF(AF$2="",0,SUMIFS(RepM!157:157,RepM!$3:$3,"&gt;="&amp;AF$3,RepM!$3:$3,"&lt;="&amp;AF$4,RepM!$5:$5,"&lt;&gt;"&amp;RepM!$W$5))</f>
        <v>0</v>
      </c>
      <c r="AG151" s="10">
        <f ca="1">IF(AG$2="",0,SUMIFS(RepM!157:157,RepM!$3:$3,"&gt;="&amp;AG$3,RepM!$3:$3,"&lt;="&amp;AG$4,RepM!$5:$5,"&lt;&gt;"&amp;RepM!$W$5))</f>
        <v>0</v>
      </c>
      <c r="AH151" s="10">
        <f ca="1">IF(AH$2="",0,SUMIFS(RepM!157:157,RepM!$3:$3,"&gt;="&amp;AH$3,RepM!$3:$3,"&lt;="&amp;AH$4,RepM!$5:$5,"&lt;&gt;"&amp;RepM!$W$5))</f>
        <v>0</v>
      </c>
      <c r="AI151" s="10">
        <f ca="1">IF(AI$2="",0,SUMIFS(RepM!157:157,RepM!$3:$3,"&gt;="&amp;AI$3,RepM!$3:$3,"&lt;="&amp;AI$4,RepM!$5:$5,"&lt;&gt;"&amp;RepM!$W$5))</f>
        <v>0</v>
      </c>
      <c r="AJ151" s="10">
        <f ca="1">IF(AJ$2="",0,SUMIFS(RepM!157:157,RepM!$3:$3,"&gt;="&amp;AJ$3,RepM!$3:$3,"&lt;="&amp;AJ$4,RepM!$5:$5,"&lt;&gt;"&amp;RepM!$W$5))</f>
        <v>0</v>
      </c>
      <c r="AK151" s="10">
        <f ca="1">IF(AK$2="",0,SUMIFS(RepM!157:157,RepM!$3:$3,"&gt;="&amp;AK$3,RepM!$3:$3,"&lt;="&amp;AK$4,RepM!$5:$5,"&lt;&gt;"&amp;RepM!$W$5))</f>
        <v>0</v>
      </c>
      <c r="AL151" s="10">
        <f ca="1">IF(AL$2="",0,SUMIFS(RepM!157:157,RepM!$3:$3,"&gt;="&amp;AL$3,RepM!$3:$3,"&lt;="&amp;AL$4,RepM!$5:$5,"&lt;&gt;"&amp;RepM!$W$5))</f>
        <v>0</v>
      </c>
      <c r="AM151" s="10">
        <f ca="1">IF(AM$2="",0,SUMIFS(RepM!157:157,RepM!$3:$3,"&gt;="&amp;AM$3,RepM!$3:$3,"&lt;="&amp;AM$4,RepM!$5:$5,"&lt;&gt;"&amp;RepM!$W$5))</f>
        <v>0</v>
      </c>
      <c r="AN151" s="10">
        <f ca="1">IF(AN$2="",0,SUMIFS(RepM!157:157,RepM!$3:$3,"&gt;="&amp;AN$3,RepM!$3:$3,"&lt;="&amp;AN$4,RepM!$5:$5,"&lt;&gt;"&amp;RepM!$W$5))</f>
        <v>0</v>
      </c>
      <c r="AO151" s="10">
        <f ca="1">IF(AO$2="",0,SUMIFS(RepM!157:157,RepM!$3:$3,"&gt;="&amp;AO$3,RepM!$3:$3,"&lt;="&amp;AO$4,RepM!$5:$5,"&lt;&gt;"&amp;RepM!$W$5))</f>
        <v>0</v>
      </c>
      <c r="AP151" s="10">
        <f ca="1">IF(AP$2="",0,SUMIFS(RepM!157:157,RepM!$3:$3,"&gt;="&amp;AP$3,RepM!$3:$3,"&lt;="&amp;AP$4,RepM!$5:$5,"&lt;&gt;"&amp;RepM!$W$5))</f>
        <v>0</v>
      </c>
      <c r="AQ151" s="10">
        <f ca="1">IF(AQ$2="",0,SUMIFS(RepM!157:157,RepM!$3:$3,"&gt;="&amp;AQ$3,RepM!$3:$3,"&lt;="&amp;AQ$4,RepM!$5:$5,"&lt;&gt;"&amp;RepM!$W$5))</f>
        <v>0</v>
      </c>
      <c r="AR151" s="10">
        <f ca="1">IF(AR$2="",0,SUMIFS(RepM!157:157,RepM!$3:$3,"&gt;="&amp;AR$3,RepM!$3:$3,"&lt;="&amp;AR$4,RepM!$5:$5,"&lt;&gt;"&amp;RepM!$W$5))</f>
        <v>0</v>
      </c>
      <c r="AS151" s="10">
        <f ca="1">IF(AS$2="",0,SUMIFS(RepM!157:157,RepM!$3:$3,"&gt;="&amp;AS$3,RepM!$3:$3,"&lt;="&amp;AS$4,RepM!$5:$5,"&lt;&gt;"&amp;RepM!$W$5))</f>
        <v>0</v>
      </c>
      <c r="AT151" s="10">
        <f ca="1">IF(AT$2="",0,SUMIFS(RepM!157:157,RepM!$3:$3,"&gt;="&amp;AT$3,RepM!$3:$3,"&lt;="&amp;AT$4,RepM!$5:$5,"&lt;&gt;"&amp;RepM!$W$5))</f>
        <v>0</v>
      </c>
      <c r="AU151" s="10">
        <f ca="1">IF(AU$2="",0,SUMIFS(RepM!157:157,RepM!$3:$3,"&gt;="&amp;AU$3,RepM!$3:$3,"&lt;="&amp;AU$4,RepM!$5:$5,"&lt;&gt;"&amp;RepM!$W$5))</f>
        <v>0</v>
      </c>
      <c r="AV151" s="10">
        <f ca="1">IF(AV$2="",0,SUMIFS(RepM!157:157,RepM!$3:$3,"&gt;="&amp;AV$3,RepM!$3:$3,"&lt;="&amp;AV$4,RepM!$5:$5,"&lt;&gt;"&amp;RepM!$W$5))</f>
        <v>0</v>
      </c>
      <c r="AW151" s="10">
        <f ca="1">IF(AW$2="",0,SUMIFS(RepM!157:157,RepM!$3:$3,"&gt;="&amp;AW$3,RepM!$3:$3,"&lt;="&amp;AW$4,RepM!$5:$5,"&lt;&gt;"&amp;RepM!$W$5))</f>
        <v>0</v>
      </c>
      <c r="AX151" s="10">
        <f ca="1">IF(AX$2="",0,SUMIFS(RepM!157:157,RepM!$3:$3,"&gt;="&amp;AX$3,RepM!$3:$3,"&lt;="&amp;AX$4,RepM!$5:$5,"&lt;&gt;"&amp;RepM!$W$5))</f>
        <v>0</v>
      </c>
    </row>
    <row r="152" spans="1:50" s="13" customFormat="1" x14ac:dyDescent="0.3">
      <c r="A152" s="12">
        <f>ROW()</f>
        <v>152</v>
      </c>
      <c r="B152" s="147"/>
      <c r="C152" s="142"/>
      <c r="E152" s="92"/>
      <c r="F152" s="182" t="s">
        <v>213</v>
      </c>
      <c r="G152" s="182"/>
      <c r="H152" s="182"/>
      <c r="I152" s="182"/>
      <c r="J152" s="182"/>
      <c r="K152" s="182"/>
      <c r="L152" s="182"/>
      <c r="M152" s="4" t="str">
        <f>Lists!$R$8</f>
        <v>руб.</v>
      </c>
      <c r="P152" s="10"/>
      <c r="R152" s="92"/>
      <c r="S152" s="10"/>
      <c r="V152" s="80"/>
      <c r="W152" s="10">
        <f ca="1">W146+W151</f>
        <v>1195655207.8426652</v>
      </c>
      <c r="Z152" s="10">
        <f ca="1">IF(Z$2="",0,SUMIFS(RepM!158:158,RepM!$4:$4,Z$4,RepM!$5:$5,"&lt;&gt;"&amp;RepM!$W$5))</f>
        <v>1375003489.0190651</v>
      </c>
      <c r="AA152" s="10">
        <f ca="1">IF(AA$2="",0,SUMIFS(RepM!158:158,RepM!$4:$4,AA$4,RepM!$5:$5,"&lt;&gt;"&amp;RepM!$W$5))</f>
        <v>1581254012.3719249</v>
      </c>
      <c r="AB152" s="10">
        <f ca="1">IF(AB$2="",0,SUMIFS(RepM!158:158,RepM!$4:$4,AB$4,RepM!$5:$5,"&lt;&gt;"&amp;RepM!$W$5))</f>
        <v>1818442114.2277133</v>
      </c>
      <c r="AC152" s="10">
        <f ca="1">IF(AC$2="",0,SUMIFS(RepM!158:158,RepM!$4:$4,AC$4,RepM!$5:$5,"&lt;&gt;"&amp;RepM!$W$5))</f>
        <v>2091208431.3618703</v>
      </c>
      <c r="AD152" s="10">
        <f ca="1">IF(AD$2="",0,SUMIFS(RepM!158:158,RepM!$4:$4,AD$4,RepM!$5:$5,"&lt;&gt;"&amp;RepM!$W$5))</f>
        <v>0</v>
      </c>
      <c r="AE152" s="10">
        <f ca="1">IF(AE$2="",0,SUMIFS(RepM!158:158,RepM!$4:$4,AE$4,RepM!$5:$5,"&lt;&gt;"&amp;RepM!$W$5))</f>
        <v>0</v>
      </c>
      <c r="AF152" s="10">
        <f ca="1">IF(AF$2="",0,SUMIFS(RepM!158:158,RepM!$4:$4,AF$4,RepM!$5:$5,"&lt;&gt;"&amp;RepM!$W$5))</f>
        <v>0</v>
      </c>
      <c r="AG152" s="10">
        <f ca="1">IF(AG$2="",0,SUMIFS(RepM!158:158,RepM!$4:$4,AG$4,RepM!$5:$5,"&lt;&gt;"&amp;RepM!$W$5))</f>
        <v>0</v>
      </c>
      <c r="AH152" s="10">
        <f ca="1">IF(AH$2="",0,SUMIFS(RepM!158:158,RepM!$4:$4,AH$4,RepM!$5:$5,"&lt;&gt;"&amp;RepM!$W$5))</f>
        <v>0</v>
      </c>
      <c r="AI152" s="10">
        <f ca="1">IF(AI$2="",0,SUMIFS(RepM!158:158,RepM!$4:$4,AI$4,RepM!$5:$5,"&lt;&gt;"&amp;RepM!$W$5))</f>
        <v>0</v>
      </c>
      <c r="AJ152" s="10">
        <f ca="1">IF(AJ$2="",0,SUMIFS(RepM!158:158,RepM!$4:$4,AJ$4,RepM!$5:$5,"&lt;&gt;"&amp;RepM!$W$5))</f>
        <v>0</v>
      </c>
      <c r="AK152" s="10">
        <f ca="1">IF(AK$2="",0,SUMIFS(RepM!158:158,RepM!$4:$4,AK$4,RepM!$5:$5,"&lt;&gt;"&amp;RepM!$W$5))</f>
        <v>0</v>
      </c>
      <c r="AL152" s="10">
        <f ca="1">IF(AL$2="",0,SUMIFS(RepM!158:158,RepM!$4:$4,AL$4,RepM!$5:$5,"&lt;&gt;"&amp;RepM!$W$5))</f>
        <v>0</v>
      </c>
      <c r="AM152" s="10">
        <f ca="1">IF(AM$2="",0,SUMIFS(RepM!158:158,RepM!$4:$4,AM$4,RepM!$5:$5,"&lt;&gt;"&amp;RepM!$W$5))</f>
        <v>0</v>
      </c>
      <c r="AN152" s="10">
        <f ca="1">IF(AN$2="",0,SUMIFS(RepM!158:158,RepM!$4:$4,AN$4,RepM!$5:$5,"&lt;&gt;"&amp;RepM!$W$5))</f>
        <v>0</v>
      </c>
      <c r="AO152" s="10">
        <f ca="1">IF(AO$2="",0,SUMIFS(RepM!158:158,RepM!$4:$4,AO$4,RepM!$5:$5,"&lt;&gt;"&amp;RepM!$W$5))</f>
        <v>0</v>
      </c>
      <c r="AP152" s="10">
        <f ca="1">IF(AP$2="",0,SUMIFS(RepM!158:158,RepM!$4:$4,AP$4,RepM!$5:$5,"&lt;&gt;"&amp;RepM!$W$5))</f>
        <v>0</v>
      </c>
      <c r="AQ152" s="10">
        <f ca="1">IF(AQ$2="",0,SUMIFS(RepM!158:158,RepM!$4:$4,AQ$4,RepM!$5:$5,"&lt;&gt;"&amp;RepM!$W$5))</f>
        <v>0</v>
      </c>
      <c r="AR152" s="10">
        <f ca="1">IF(AR$2="",0,SUMIFS(RepM!158:158,RepM!$4:$4,AR$4,RepM!$5:$5,"&lt;&gt;"&amp;RepM!$W$5))</f>
        <v>0</v>
      </c>
      <c r="AS152" s="10">
        <f ca="1">IF(AS$2="",0,SUMIFS(RepM!158:158,RepM!$4:$4,AS$4,RepM!$5:$5,"&lt;&gt;"&amp;RepM!$W$5))</f>
        <v>0</v>
      </c>
      <c r="AT152" s="10">
        <f ca="1">IF(AT$2="",0,SUMIFS(RepM!158:158,RepM!$4:$4,AT$4,RepM!$5:$5,"&lt;&gt;"&amp;RepM!$W$5))</f>
        <v>0</v>
      </c>
      <c r="AU152" s="10">
        <f ca="1">IF(AU$2="",0,SUMIFS(RepM!158:158,RepM!$4:$4,AU$4,RepM!$5:$5,"&lt;&gt;"&amp;RepM!$W$5))</f>
        <v>0</v>
      </c>
      <c r="AV152" s="10">
        <f ca="1">IF(AV$2="",0,SUMIFS(RepM!158:158,RepM!$4:$4,AV$4,RepM!$5:$5,"&lt;&gt;"&amp;RepM!$W$5))</f>
        <v>0</v>
      </c>
      <c r="AW152" s="10">
        <f ca="1">IF(AW$2="",0,SUMIFS(RepM!158:158,RepM!$4:$4,AW$4,RepM!$5:$5,"&lt;&gt;"&amp;RepM!$W$5))</f>
        <v>0</v>
      </c>
      <c r="AX152" s="10">
        <f ca="1">IF(AX$2="",0,SUMIFS(RepM!158:158,RepM!$4:$4,AX$4,RepM!$5:$5,"&lt;&gt;"&amp;RepM!$W$5))</f>
        <v>0</v>
      </c>
    </row>
    <row r="153" spans="1:50" s="13" customFormat="1" x14ac:dyDescent="0.3">
      <c r="A153" s="12">
        <f>ROW()</f>
        <v>153</v>
      </c>
      <c r="B153" s="147"/>
      <c r="C153" s="142"/>
      <c r="E153" s="92">
        <v>2</v>
      </c>
      <c r="F153" s="13" t="s">
        <v>214</v>
      </c>
      <c r="M153" s="4" t="str">
        <f>Lists!$R$8</f>
        <v>руб.</v>
      </c>
      <c r="P153" s="10"/>
      <c r="R153" s="92"/>
      <c r="S153" s="10"/>
      <c r="V153" s="80"/>
      <c r="W153" s="10">
        <f ca="1">SUM(INDIRECT(ADDRESS(ROW(),SUMIFS($1:$1,$5:$5,1))):INDIRECT(ADDRESS(ROW(),SUMIFS($1:$1,$5:$5,MAX($5:$5)))))</f>
        <v>72579732.556039944</v>
      </c>
      <c r="Z153" s="10">
        <f ca="1">IF(Z$2="",0,SUMIFS(RepM!159:159,RepM!$3:$3,"&gt;="&amp;Z$3,RepM!$3:$3,"&lt;="&amp;Z$4,RepM!$5:$5,"&lt;&gt;"&amp;RepM!$W$5))</f>
        <v>72579732.556039944</v>
      </c>
      <c r="AA153" s="10">
        <f ca="1">IF(AA$2="",0,SUMIFS(RepM!159:159,RepM!$3:$3,"&gt;="&amp;AA$3,RepM!$3:$3,"&lt;="&amp;AA$4,RepM!$5:$5,"&lt;&gt;"&amp;RepM!$W$5))</f>
        <v>0</v>
      </c>
      <c r="AB153" s="10">
        <f ca="1">IF(AB$2="",0,SUMIFS(RepM!159:159,RepM!$3:$3,"&gt;="&amp;AB$3,RepM!$3:$3,"&lt;="&amp;AB$4,RepM!$5:$5,"&lt;&gt;"&amp;RepM!$W$5))</f>
        <v>0</v>
      </c>
      <c r="AC153" s="10">
        <f ca="1">IF(AC$2="",0,SUMIFS(RepM!159:159,RepM!$3:$3,"&gt;="&amp;AC$3,RepM!$3:$3,"&lt;="&amp;AC$4,RepM!$5:$5,"&lt;&gt;"&amp;RepM!$W$5))</f>
        <v>0</v>
      </c>
      <c r="AD153" s="10">
        <f ca="1">IF(AD$2="",0,SUMIFS(RepM!159:159,RepM!$3:$3,"&gt;="&amp;AD$3,RepM!$3:$3,"&lt;="&amp;AD$4,RepM!$5:$5,"&lt;&gt;"&amp;RepM!$W$5))</f>
        <v>0</v>
      </c>
      <c r="AE153" s="10">
        <f ca="1">IF(AE$2="",0,SUMIFS(RepM!159:159,RepM!$3:$3,"&gt;="&amp;AE$3,RepM!$3:$3,"&lt;="&amp;AE$4,RepM!$5:$5,"&lt;&gt;"&amp;RepM!$W$5))</f>
        <v>0</v>
      </c>
      <c r="AF153" s="10">
        <f ca="1">IF(AF$2="",0,SUMIFS(RepM!159:159,RepM!$3:$3,"&gt;="&amp;AF$3,RepM!$3:$3,"&lt;="&amp;AF$4,RepM!$5:$5,"&lt;&gt;"&amp;RepM!$W$5))</f>
        <v>0</v>
      </c>
      <c r="AG153" s="10">
        <f ca="1">IF(AG$2="",0,SUMIFS(RepM!159:159,RepM!$3:$3,"&gt;="&amp;AG$3,RepM!$3:$3,"&lt;="&amp;AG$4,RepM!$5:$5,"&lt;&gt;"&amp;RepM!$W$5))</f>
        <v>0</v>
      </c>
      <c r="AH153" s="10">
        <f ca="1">IF(AH$2="",0,SUMIFS(RepM!159:159,RepM!$3:$3,"&gt;="&amp;AH$3,RepM!$3:$3,"&lt;="&amp;AH$4,RepM!$5:$5,"&lt;&gt;"&amp;RepM!$W$5))</f>
        <v>0</v>
      </c>
      <c r="AI153" s="10">
        <f ca="1">IF(AI$2="",0,SUMIFS(RepM!159:159,RepM!$3:$3,"&gt;="&amp;AI$3,RepM!$3:$3,"&lt;="&amp;AI$4,RepM!$5:$5,"&lt;&gt;"&amp;RepM!$W$5))</f>
        <v>0</v>
      </c>
      <c r="AJ153" s="10">
        <f ca="1">IF(AJ$2="",0,SUMIFS(RepM!159:159,RepM!$3:$3,"&gt;="&amp;AJ$3,RepM!$3:$3,"&lt;="&amp;AJ$4,RepM!$5:$5,"&lt;&gt;"&amp;RepM!$W$5))</f>
        <v>0</v>
      </c>
      <c r="AK153" s="10">
        <f ca="1">IF(AK$2="",0,SUMIFS(RepM!159:159,RepM!$3:$3,"&gt;="&amp;AK$3,RepM!$3:$3,"&lt;="&amp;AK$4,RepM!$5:$5,"&lt;&gt;"&amp;RepM!$W$5))</f>
        <v>0</v>
      </c>
      <c r="AL153" s="10">
        <f ca="1">IF(AL$2="",0,SUMIFS(RepM!159:159,RepM!$3:$3,"&gt;="&amp;AL$3,RepM!$3:$3,"&lt;="&amp;AL$4,RepM!$5:$5,"&lt;&gt;"&amp;RepM!$W$5))</f>
        <v>0</v>
      </c>
      <c r="AM153" s="10">
        <f ca="1">IF(AM$2="",0,SUMIFS(RepM!159:159,RepM!$3:$3,"&gt;="&amp;AM$3,RepM!$3:$3,"&lt;="&amp;AM$4,RepM!$5:$5,"&lt;&gt;"&amp;RepM!$W$5))</f>
        <v>0</v>
      </c>
      <c r="AN153" s="10">
        <f ca="1">IF(AN$2="",0,SUMIFS(RepM!159:159,RepM!$3:$3,"&gt;="&amp;AN$3,RepM!$3:$3,"&lt;="&amp;AN$4,RepM!$5:$5,"&lt;&gt;"&amp;RepM!$W$5))</f>
        <v>0</v>
      </c>
      <c r="AO153" s="10">
        <f ca="1">IF(AO$2="",0,SUMIFS(RepM!159:159,RepM!$3:$3,"&gt;="&amp;AO$3,RepM!$3:$3,"&lt;="&amp;AO$4,RepM!$5:$5,"&lt;&gt;"&amp;RepM!$W$5))</f>
        <v>0</v>
      </c>
      <c r="AP153" s="10">
        <f ca="1">IF(AP$2="",0,SUMIFS(RepM!159:159,RepM!$3:$3,"&gt;="&amp;AP$3,RepM!$3:$3,"&lt;="&amp;AP$4,RepM!$5:$5,"&lt;&gt;"&amp;RepM!$W$5))</f>
        <v>0</v>
      </c>
      <c r="AQ153" s="10">
        <f ca="1">IF(AQ$2="",0,SUMIFS(RepM!159:159,RepM!$3:$3,"&gt;="&amp;AQ$3,RepM!$3:$3,"&lt;="&amp;AQ$4,RepM!$5:$5,"&lt;&gt;"&amp;RepM!$W$5))</f>
        <v>0</v>
      </c>
      <c r="AR153" s="10">
        <f ca="1">IF(AR$2="",0,SUMIFS(RepM!159:159,RepM!$3:$3,"&gt;="&amp;AR$3,RepM!$3:$3,"&lt;="&amp;AR$4,RepM!$5:$5,"&lt;&gt;"&amp;RepM!$W$5))</f>
        <v>0</v>
      </c>
      <c r="AS153" s="10">
        <f ca="1">IF(AS$2="",0,SUMIFS(RepM!159:159,RepM!$3:$3,"&gt;="&amp;AS$3,RepM!$3:$3,"&lt;="&amp;AS$4,RepM!$5:$5,"&lt;&gt;"&amp;RepM!$W$5))</f>
        <v>0</v>
      </c>
      <c r="AT153" s="10">
        <f ca="1">IF(AT$2="",0,SUMIFS(RepM!159:159,RepM!$3:$3,"&gt;="&amp;AT$3,RepM!$3:$3,"&lt;="&amp;AT$4,RepM!$5:$5,"&lt;&gt;"&amp;RepM!$W$5))</f>
        <v>0</v>
      </c>
      <c r="AU153" s="10">
        <f ca="1">IF(AU$2="",0,SUMIFS(RepM!159:159,RepM!$3:$3,"&gt;="&amp;AU$3,RepM!$3:$3,"&lt;="&amp;AU$4,RepM!$5:$5,"&lt;&gt;"&amp;RepM!$W$5))</f>
        <v>0</v>
      </c>
      <c r="AV153" s="10">
        <f ca="1">IF(AV$2="",0,SUMIFS(RepM!159:159,RepM!$3:$3,"&gt;="&amp;AV$3,RepM!$3:$3,"&lt;="&amp;AV$4,RepM!$5:$5,"&lt;&gt;"&amp;RepM!$W$5))</f>
        <v>0</v>
      </c>
      <c r="AW153" s="10">
        <f ca="1">IF(AW$2="",0,SUMIFS(RepM!159:159,RepM!$3:$3,"&gt;="&amp;AW$3,RepM!$3:$3,"&lt;="&amp;AW$4,RepM!$5:$5,"&lt;&gt;"&amp;RepM!$W$5))</f>
        <v>0</v>
      </c>
      <c r="AX153" s="10">
        <f ca="1">IF(AX$2="",0,SUMIFS(RepM!159:159,RepM!$3:$3,"&gt;="&amp;AX$3,RepM!$3:$3,"&lt;="&amp;AX$4,RepM!$5:$5,"&lt;&gt;"&amp;RepM!$W$5))</f>
        <v>0</v>
      </c>
    </row>
    <row r="154" spans="1:50" s="38" customFormat="1" x14ac:dyDescent="0.3">
      <c r="A154" s="189">
        <f>ROW()</f>
        <v>154</v>
      </c>
      <c r="B154" s="190"/>
      <c r="C154" s="142"/>
      <c r="E154" s="39"/>
      <c r="F154" s="38" t="s">
        <v>218</v>
      </c>
      <c r="M154" s="191" t="str">
        <f>Lists!$R$8</f>
        <v>руб.</v>
      </c>
      <c r="P154" s="40"/>
      <c r="R154" s="39"/>
      <c r="S154" s="40"/>
      <c r="V154" s="192"/>
      <c r="W154" s="40">
        <f ca="1">SUM(INDIRECT(ADDRESS(ROW(),SUMIFS($1:$1,$5:$5,1))):INDIRECT(ADDRESS(ROW(),SUMIFS($1:$1,$5:$5,MAX($5:$5)))))</f>
        <v>141017533.837841</v>
      </c>
      <c r="Z154" s="40">
        <f ca="1">IF(Z$2="",0,SUMIFS(RepM!163:163,RepM!$3:$3,"&gt;="&amp;Z$3,RepM!$3:$3,"&lt;="&amp;Z$4,RepM!$5:$5,"&lt;&gt;"&amp;RepM!$W$5))</f>
        <v>33895652.08415357</v>
      </c>
      <c r="AA154" s="40">
        <f ca="1">IF(AA$2="",0,SUMIFS(RepM!163:163,RepM!$3:$3,"&gt;="&amp;AA$3,RepM!$3:$3,"&lt;="&amp;AA$4,RepM!$5:$5,"&lt;&gt;"&amp;RepM!$W$5))</f>
        <v>-75710735.48368521</v>
      </c>
      <c r="AB154" s="40">
        <f ca="1">IF(AB$2="",0,SUMIFS(RepM!163:163,RepM!$3:$3,"&gt;="&amp;AB$3,RepM!$3:$3,"&lt;="&amp;AB$4,RepM!$5:$5,"&lt;&gt;"&amp;RepM!$W$5))</f>
        <v>52473229.994379655</v>
      </c>
      <c r="AC154" s="40">
        <f ca="1">IF(AC$2="",0,SUMIFS(RepM!163:163,RepM!$3:$3,"&gt;="&amp;AC$3,RepM!$3:$3,"&lt;="&amp;AC$4,RepM!$5:$5,"&lt;&gt;"&amp;RepM!$W$5))</f>
        <v>130359387.242993</v>
      </c>
      <c r="AD154" s="40">
        <f ca="1">IF(AD$2="",0,SUMIFS(RepM!163:163,RepM!$3:$3,"&gt;="&amp;AD$3,RepM!$3:$3,"&lt;="&amp;AD$4,RepM!$5:$5,"&lt;&gt;"&amp;RepM!$W$5))</f>
        <v>0</v>
      </c>
      <c r="AE154" s="40">
        <f ca="1">IF(AE$2="",0,SUMIFS(RepM!163:163,RepM!$3:$3,"&gt;="&amp;AE$3,RepM!$3:$3,"&lt;="&amp;AE$4,RepM!$5:$5,"&lt;&gt;"&amp;RepM!$W$5))</f>
        <v>0</v>
      </c>
      <c r="AF154" s="40">
        <f ca="1">IF(AF$2="",0,SUMIFS(RepM!163:163,RepM!$3:$3,"&gt;="&amp;AF$3,RepM!$3:$3,"&lt;="&amp;AF$4,RepM!$5:$5,"&lt;&gt;"&amp;RepM!$W$5))</f>
        <v>0</v>
      </c>
      <c r="AG154" s="40">
        <f ca="1">IF(AG$2="",0,SUMIFS(RepM!163:163,RepM!$3:$3,"&gt;="&amp;AG$3,RepM!$3:$3,"&lt;="&amp;AG$4,RepM!$5:$5,"&lt;&gt;"&amp;RepM!$W$5))</f>
        <v>0</v>
      </c>
      <c r="AH154" s="40">
        <f ca="1">IF(AH$2="",0,SUMIFS(RepM!163:163,RepM!$3:$3,"&gt;="&amp;AH$3,RepM!$3:$3,"&lt;="&amp;AH$4,RepM!$5:$5,"&lt;&gt;"&amp;RepM!$W$5))</f>
        <v>0</v>
      </c>
      <c r="AI154" s="40">
        <f ca="1">IF(AI$2="",0,SUMIFS(RepM!163:163,RepM!$3:$3,"&gt;="&amp;AI$3,RepM!$3:$3,"&lt;="&amp;AI$4,RepM!$5:$5,"&lt;&gt;"&amp;RepM!$W$5))</f>
        <v>0</v>
      </c>
      <c r="AJ154" s="40">
        <f ca="1">IF(AJ$2="",0,SUMIFS(RepM!163:163,RepM!$3:$3,"&gt;="&amp;AJ$3,RepM!$3:$3,"&lt;="&amp;AJ$4,RepM!$5:$5,"&lt;&gt;"&amp;RepM!$W$5))</f>
        <v>0</v>
      </c>
      <c r="AK154" s="40">
        <f ca="1">IF(AK$2="",0,SUMIFS(RepM!163:163,RepM!$3:$3,"&gt;="&amp;AK$3,RepM!$3:$3,"&lt;="&amp;AK$4,RepM!$5:$5,"&lt;&gt;"&amp;RepM!$W$5))</f>
        <v>0</v>
      </c>
      <c r="AL154" s="40">
        <f ca="1">IF(AL$2="",0,SUMIFS(RepM!163:163,RepM!$3:$3,"&gt;="&amp;AL$3,RepM!$3:$3,"&lt;="&amp;AL$4,RepM!$5:$5,"&lt;&gt;"&amp;RepM!$W$5))</f>
        <v>0</v>
      </c>
      <c r="AM154" s="40">
        <f ca="1">IF(AM$2="",0,SUMIFS(RepM!163:163,RepM!$3:$3,"&gt;="&amp;AM$3,RepM!$3:$3,"&lt;="&amp;AM$4,RepM!$5:$5,"&lt;&gt;"&amp;RepM!$W$5))</f>
        <v>0</v>
      </c>
      <c r="AN154" s="40">
        <f ca="1">IF(AN$2="",0,SUMIFS(RepM!163:163,RepM!$3:$3,"&gt;="&amp;AN$3,RepM!$3:$3,"&lt;="&amp;AN$4,RepM!$5:$5,"&lt;&gt;"&amp;RepM!$W$5))</f>
        <v>0</v>
      </c>
      <c r="AO154" s="40">
        <f ca="1">IF(AO$2="",0,SUMIFS(RepM!163:163,RepM!$3:$3,"&gt;="&amp;AO$3,RepM!$3:$3,"&lt;="&amp;AO$4,RepM!$5:$5,"&lt;&gt;"&amp;RepM!$W$5))</f>
        <v>0</v>
      </c>
      <c r="AP154" s="40">
        <f ca="1">IF(AP$2="",0,SUMIFS(RepM!163:163,RepM!$3:$3,"&gt;="&amp;AP$3,RepM!$3:$3,"&lt;="&amp;AP$4,RepM!$5:$5,"&lt;&gt;"&amp;RepM!$W$5))</f>
        <v>0</v>
      </c>
      <c r="AQ154" s="40">
        <f ca="1">IF(AQ$2="",0,SUMIFS(RepM!163:163,RepM!$3:$3,"&gt;="&amp;AQ$3,RepM!$3:$3,"&lt;="&amp;AQ$4,RepM!$5:$5,"&lt;&gt;"&amp;RepM!$W$5))</f>
        <v>0</v>
      </c>
      <c r="AR154" s="40">
        <f ca="1">IF(AR$2="",0,SUMIFS(RepM!163:163,RepM!$3:$3,"&gt;="&amp;AR$3,RepM!$3:$3,"&lt;="&amp;AR$4,RepM!$5:$5,"&lt;&gt;"&amp;RepM!$W$5))</f>
        <v>0</v>
      </c>
      <c r="AS154" s="40">
        <f ca="1">IF(AS$2="",0,SUMIFS(RepM!163:163,RepM!$3:$3,"&gt;="&amp;AS$3,RepM!$3:$3,"&lt;="&amp;AS$4,RepM!$5:$5,"&lt;&gt;"&amp;RepM!$W$5))</f>
        <v>0</v>
      </c>
      <c r="AT154" s="40">
        <f ca="1">IF(AT$2="",0,SUMIFS(RepM!163:163,RepM!$3:$3,"&gt;="&amp;AT$3,RepM!$3:$3,"&lt;="&amp;AT$4,RepM!$5:$5,"&lt;&gt;"&amp;RepM!$W$5))</f>
        <v>0</v>
      </c>
      <c r="AU154" s="40">
        <f ca="1">IF(AU$2="",0,SUMIFS(RepM!163:163,RepM!$3:$3,"&gt;="&amp;AU$3,RepM!$3:$3,"&lt;="&amp;AU$4,RepM!$5:$5,"&lt;&gt;"&amp;RepM!$W$5))</f>
        <v>0</v>
      </c>
      <c r="AV154" s="40">
        <f ca="1">IF(AV$2="",0,SUMIFS(RepM!163:163,RepM!$3:$3,"&gt;="&amp;AV$3,RepM!$3:$3,"&lt;="&amp;AV$4,RepM!$5:$5,"&lt;&gt;"&amp;RepM!$W$5))</f>
        <v>0</v>
      </c>
      <c r="AW154" s="40">
        <f ca="1">IF(AW$2="",0,SUMIFS(RepM!163:163,RepM!$3:$3,"&gt;="&amp;AW$3,RepM!$3:$3,"&lt;="&amp;AW$4,RepM!$5:$5,"&lt;&gt;"&amp;RepM!$W$5))</f>
        <v>0</v>
      </c>
      <c r="AX154" s="40">
        <f ca="1">IF(AX$2="",0,SUMIFS(RepM!163:163,RepM!$3:$3,"&gt;="&amp;AX$3,RepM!$3:$3,"&lt;="&amp;AX$4,RepM!$5:$5,"&lt;&gt;"&amp;RepM!$W$5))</f>
        <v>0</v>
      </c>
    </row>
    <row r="155" spans="1:50" s="38" customFormat="1" x14ac:dyDescent="0.3">
      <c r="A155" s="189">
        <f>ROW()</f>
        <v>155</v>
      </c>
      <c r="B155" s="190"/>
      <c r="C155" s="142"/>
      <c r="E155" s="39"/>
      <c r="F155" s="38" t="s">
        <v>219</v>
      </c>
      <c r="M155" s="191" t="str">
        <f>Lists!$R$8</f>
        <v>руб.</v>
      </c>
      <c r="P155" s="40"/>
      <c r="R155" s="39"/>
      <c r="S155" s="40"/>
      <c r="V155" s="192"/>
      <c r="W155" s="40">
        <f ca="1">INDIRECT(ADDRESS(ROW(),SUMIFS($1:$1,$4:$4,MAX($4:$4),$5:$5,"&lt;&gt;"&amp;$W$5)))</f>
        <v>141017533.837841</v>
      </c>
      <c r="Z155" s="40">
        <f ca="1">IF(Z$2="",0,SUM($Y154:Z154))</f>
        <v>33895652.08415357</v>
      </c>
      <c r="AA155" s="40">
        <f ca="1">IF(AA$2="",0,SUM($Y154:AA154))</f>
        <v>-41815083.39953164</v>
      </c>
      <c r="AB155" s="40">
        <f ca="1">IF(AB$2="",0,SUM($Y154:AB154))</f>
        <v>10658146.594848014</v>
      </c>
      <c r="AC155" s="40">
        <f ca="1">IF(AC$2="",0,SUM($Y154:AC154))</f>
        <v>141017533.837841</v>
      </c>
      <c r="AD155" s="40">
        <f ca="1">IF(AD$2="",0,SUM($Y154:AD154))</f>
        <v>0</v>
      </c>
      <c r="AE155" s="40">
        <f ca="1">IF(AE$2="",0,SUM($Y154:AE154))</f>
        <v>0</v>
      </c>
      <c r="AF155" s="40">
        <f ca="1">IF(AF$2="",0,SUM($Y154:AF154))</f>
        <v>0</v>
      </c>
      <c r="AG155" s="40">
        <f ca="1">IF(AG$2="",0,SUM($Y154:AG154))</f>
        <v>0</v>
      </c>
      <c r="AH155" s="40">
        <f ca="1">IF(AH$2="",0,SUM($Y154:AH154))</f>
        <v>0</v>
      </c>
      <c r="AI155" s="40">
        <f ca="1">IF(AI$2="",0,SUM($Y154:AI154))</f>
        <v>0</v>
      </c>
      <c r="AJ155" s="40">
        <f ca="1">IF(AJ$2="",0,SUM($Y154:AJ154))</f>
        <v>0</v>
      </c>
      <c r="AK155" s="40">
        <f ca="1">IF(AK$2="",0,SUM($Y154:AK154))</f>
        <v>0</v>
      </c>
      <c r="AL155" s="40">
        <f ca="1">IF(AL$2="",0,SUM($Y154:AL154))</f>
        <v>0</v>
      </c>
      <c r="AM155" s="40">
        <f ca="1">IF(AM$2="",0,SUM($Y154:AM154))</f>
        <v>0</v>
      </c>
      <c r="AN155" s="40">
        <f ca="1">IF(AN$2="",0,SUM($Y154:AN154))</f>
        <v>0</v>
      </c>
      <c r="AO155" s="40">
        <f ca="1">IF(AO$2="",0,SUM($Y154:AO154))</f>
        <v>0</v>
      </c>
      <c r="AP155" s="40">
        <f ca="1">IF(AP$2="",0,SUM($Y154:AP154))</f>
        <v>0</v>
      </c>
      <c r="AQ155" s="40">
        <f ca="1">IF(AQ$2="",0,SUM($Y154:AQ154))</f>
        <v>0</v>
      </c>
      <c r="AR155" s="40">
        <f ca="1">IF(AR$2="",0,SUM($Y154:AR154))</f>
        <v>0</v>
      </c>
      <c r="AS155" s="40">
        <f ca="1">IF(AS$2="",0,SUM($Y154:AS154))</f>
        <v>0</v>
      </c>
      <c r="AT155" s="40">
        <f ca="1">IF(AT$2="",0,SUM($Y154:AT154))</f>
        <v>0</v>
      </c>
      <c r="AU155" s="40">
        <f ca="1">IF(AU$2="",0,SUM($Y154:AU154))</f>
        <v>0</v>
      </c>
      <c r="AV155" s="40">
        <f ca="1">IF(AV$2="",0,SUM($Y154:AV154))</f>
        <v>0</v>
      </c>
      <c r="AW155" s="40">
        <f ca="1">IF(AW$2="",0,SUM($Y154:AW154))</f>
        <v>0</v>
      </c>
      <c r="AX155" s="40">
        <f ca="1">IF(AX$2="",0,SUM($Y154:AX154))</f>
        <v>0</v>
      </c>
    </row>
    <row r="156" spans="1:50" s="13" customFormat="1" x14ac:dyDescent="0.3">
      <c r="A156" s="12">
        <f>ROW()</f>
        <v>156</v>
      </c>
      <c r="B156" s="147"/>
      <c r="C156" s="142"/>
      <c r="E156" s="92"/>
      <c r="F156" s="13" t="s">
        <v>177</v>
      </c>
      <c r="M156" s="4" t="str">
        <f>Lists!$R$8</f>
        <v>руб.</v>
      </c>
      <c r="P156" s="10"/>
      <c r="R156" s="92"/>
      <c r="S156" s="10"/>
      <c r="V156" s="80"/>
      <c r="W156" s="10">
        <f ca="1">Repdd!W346</f>
        <v>41815083.399531633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s="13" customFormat="1" x14ac:dyDescent="0.3">
      <c r="A157" s="12">
        <f>ROW()</f>
        <v>157</v>
      </c>
      <c r="B157" s="147"/>
      <c r="C157" s="142"/>
      <c r="E157" s="92">
        <v>3</v>
      </c>
      <c r="F157" s="13" t="s">
        <v>220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40000000</v>
      </c>
      <c r="Z157" s="10">
        <f ca="1">IF(Z$2="",0,SUMIFS(RepM!166:166,RepM!$3:$3,"&gt;="&amp;Z$3,RepM!$3:$3,"&lt;="&amp;Z$4,RepM!$5:$5,"&lt;&gt;"&amp;RepM!$W$5))</f>
        <v>0</v>
      </c>
      <c r="AA157" s="10">
        <f ca="1">IF(AA$2="",0,SUMIFS(RepM!166:166,RepM!$3:$3,"&gt;="&amp;AA$3,RepM!$3:$3,"&lt;="&amp;AA$4,RepM!$5:$5,"&lt;&gt;"&amp;RepM!$W$5))</f>
        <v>40000000</v>
      </c>
      <c r="AB157" s="10">
        <f ca="1">IF(AB$2="",0,SUMIFS(RepM!166:166,RepM!$3:$3,"&gt;="&amp;AB$3,RepM!$3:$3,"&lt;="&amp;AB$4,RepM!$5:$5,"&lt;&gt;"&amp;RepM!$W$5))</f>
        <v>0</v>
      </c>
      <c r="AC157" s="10">
        <f ca="1">IF(AC$2="",0,SUMIFS(RepM!166:166,RepM!$3:$3,"&gt;="&amp;AC$3,RepM!$3:$3,"&lt;="&amp;AC$4,RepM!$5:$5,"&lt;&gt;"&amp;RepM!$W$5))</f>
        <v>0</v>
      </c>
      <c r="AD157" s="10">
        <f ca="1">IF(AD$2="",0,SUMIFS(RepM!166:166,RepM!$3:$3,"&gt;="&amp;AD$3,RepM!$3:$3,"&lt;="&amp;AD$4,RepM!$5:$5,"&lt;&gt;"&amp;RepM!$W$5))</f>
        <v>0</v>
      </c>
      <c r="AE157" s="10">
        <f ca="1">IF(AE$2="",0,SUMIFS(RepM!166:166,RepM!$3:$3,"&gt;="&amp;AE$3,RepM!$3:$3,"&lt;="&amp;AE$4,RepM!$5:$5,"&lt;&gt;"&amp;RepM!$W$5))</f>
        <v>0</v>
      </c>
      <c r="AF157" s="10">
        <f ca="1">IF(AF$2="",0,SUMIFS(RepM!166:166,RepM!$3:$3,"&gt;="&amp;AF$3,RepM!$3:$3,"&lt;="&amp;AF$4,RepM!$5:$5,"&lt;&gt;"&amp;RepM!$W$5))</f>
        <v>0</v>
      </c>
      <c r="AG157" s="10">
        <f ca="1">IF(AG$2="",0,SUMIFS(RepM!166:166,RepM!$3:$3,"&gt;="&amp;AG$3,RepM!$3:$3,"&lt;="&amp;AG$4,RepM!$5:$5,"&lt;&gt;"&amp;RepM!$W$5))</f>
        <v>0</v>
      </c>
      <c r="AH157" s="10">
        <f ca="1">IF(AH$2="",0,SUMIFS(RepM!166:166,RepM!$3:$3,"&gt;="&amp;AH$3,RepM!$3:$3,"&lt;="&amp;AH$4,RepM!$5:$5,"&lt;&gt;"&amp;RepM!$W$5))</f>
        <v>0</v>
      </c>
      <c r="AI157" s="10">
        <f ca="1">IF(AI$2="",0,SUMIFS(RepM!166:166,RepM!$3:$3,"&gt;="&amp;AI$3,RepM!$3:$3,"&lt;="&amp;AI$4,RepM!$5:$5,"&lt;&gt;"&amp;RepM!$W$5))</f>
        <v>0</v>
      </c>
      <c r="AJ157" s="10">
        <f ca="1">IF(AJ$2="",0,SUMIFS(RepM!166:166,RepM!$3:$3,"&gt;="&amp;AJ$3,RepM!$3:$3,"&lt;="&amp;AJ$4,RepM!$5:$5,"&lt;&gt;"&amp;RepM!$W$5))</f>
        <v>0</v>
      </c>
      <c r="AK157" s="10">
        <f ca="1">IF(AK$2="",0,SUMIFS(RepM!166:166,RepM!$3:$3,"&gt;="&amp;AK$3,RepM!$3:$3,"&lt;="&amp;AK$4,RepM!$5:$5,"&lt;&gt;"&amp;RepM!$W$5))</f>
        <v>0</v>
      </c>
      <c r="AL157" s="10">
        <f ca="1">IF(AL$2="",0,SUMIFS(RepM!166:166,RepM!$3:$3,"&gt;="&amp;AL$3,RepM!$3:$3,"&lt;="&amp;AL$4,RepM!$5:$5,"&lt;&gt;"&amp;RepM!$W$5))</f>
        <v>0</v>
      </c>
      <c r="AM157" s="10">
        <f ca="1">IF(AM$2="",0,SUMIFS(RepM!166:166,RepM!$3:$3,"&gt;="&amp;AM$3,RepM!$3:$3,"&lt;="&amp;AM$4,RepM!$5:$5,"&lt;&gt;"&amp;RepM!$W$5))</f>
        <v>0</v>
      </c>
      <c r="AN157" s="10">
        <f ca="1">IF(AN$2="",0,SUMIFS(RepM!166:166,RepM!$3:$3,"&gt;="&amp;AN$3,RepM!$3:$3,"&lt;="&amp;AN$4,RepM!$5:$5,"&lt;&gt;"&amp;RepM!$W$5))</f>
        <v>0</v>
      </c>
      <c r="AO157" s="10">
        <f ca="1">IF(AO$2="",0,SUMIFS(RepM!166:166,RepM!$3:$3,"&gt;="&amp;AO$3,RepM!$3:$3,"&lt;="&amp;AO$4,RepM!$5:$5,"&lt;&gt;"&amp;RepM!$W$5))</f>
        <v>0</v>
      </c>
      <c r="AP157" s="10">
        <f ca="1">IF(AP$2="",0,SUMIFS(RepM!166:166,RepM!$3:$3,"&gt;="&amp;AP$3,RepM!$3:$3,"&lt;="&amp;AP$4,RepM!$5:$5,"&lt;&gt;"&amp;RepM!$W$5))</f>
        <v>0</v>
      </c>
      <c r="AQ157" s="10">
        <f ca="1">IF(AQ$2="",0,SUMIFS(RepM!166:166,RepM!$3:$3,"&gt;="&amp;AQ$3,RepM!$3:$3,"&lt;="&amp;AQ$4,RepM!$5:$5,"&lt;&gt;"&amp;RepM!$W$5))</f>
        <v>0</v>
      </c>
      <c r="AR157" s="10">
        <f ca="1">IF(AR$2="",0,SUMIFS(RepM!166:166,RepM!$3:$3,"&gt;="&amp;AR$3,RepM!$3:$3,"&lt;="&amp;AR$4,RepM!$5:$5,"&lt;&gt;"&amp;RepM!$W$5))</f>
        <v>0</v>
      </c>
      <c r="AS157" s="10">
        <f ca="1">IF(AS$2="",0,SUMIFS(RepM!166:166,RepM!$3:$3,"&gt;="&amp;AS$3,RepM!$3:$3,"&lt;="&amp;AS$4,RepM!$5:$5,"&lt;&gt;"&amp;RepM!$W$5))</f>
        <v>0</v>
      </c>
      <c r="AT157" s="10">
        <f ca="1">IF(AT$2="",0,SUMIFS(RepM!166:166,RepM!$3:$3,"&gt;="&amp;AT$3,RepM!$3:$3,"&lt;="&amp;AT$4,RepM!$5:$5,"&lt;&gt;"&amp;RepM!$W$5))</f>
        <v>0</v>
      </c>
      <c r="AU157" s="10">
        <f ca="1">IF(AU$2="",0,SUMIFS(RepM!166:166,RepM!$3:$3,"&gt;="&amp;AU$3,RepM!$3:$3,"&lt;="&amp;AU$4,RepM!$5:$5,"&lt;&gt;"&amp;RepM!$W$5))</f>
        <v>0</v>
      </c>
      <c r="AV157" s="10">
        <f ca="1">IF(AV$2="",0,SUMIFS(RepM!166:166,RepM!$3:$3,"&gt;="&amp;AV$3,RepM!$3:$3,"&lt;="&amp;AV$4,RepM!$5:$5,"&lt;&gt;"&amp;RepM!$W$5))</f>
        <v>0</v>
      </c>
      <c r="AW157" s="10">
        <f ca="1">IF(AW$2="",0,SUMIFS(RepM!166:166,RepM!$3:$3,"&gt;="&amp;AW$3,RepM!$3:$3,"&lt;="&amp;AW$4,RepM!$5:$5,"&lt;&gt;"&amp;RepM!$W$5))</f>
        <v>0</v>
      </c>
      <c r="AX157" s="10">
        <f ca="1">IF(AX$2="",0,SUMIFS(RepM!166:166,RepM!$3:$3,"&gt;="&amp;AX$3,RepM!$3:$3,"&lt;="&amp;AX$4,RepM!$5:$5,"&lt;&gt;"&amp;RepM!$W$5))</f>
        <v>0</v>
      </c>
    </row>
    <row r="158" spans="1:50" s="13" customFormat="1" x14ac:dyDescent="0.3">
      <c r="A158" s="12">
        <f>ROW()</f>
        <v>158</v>
      </c>
      <c r="B158" s="147"/>
      <c r="C158" s="142"/>
      <c r="E158" s="92"/>
      <c r="F158" s="13" t="s">
        <v>228</v>
      </c>
      <c r="M158" s="4" t="str">
        <f>Lists!$R$8</f>
        <v>руб.</v>
      </c>
      <c r="P158" s="10"/>
      <c r="R158" s="92"/>
      <c r="S158" s="10"/>
      <c r="V158" s="80"/>
      <c r="W158" s="10">
        <f ca="1">SUM(INDIRECT(ADDRESS(ROW(),SUMIFS($1:$1,$5:$5,1))):INDIRECT(ADDRESS(ROW(),SUMIFS($1:$1,$5:$5,MAX($5:$5)))))</f>
        <v>40000000</v>
      </c>
      <c r="Z158" s="10">
        <f ca="1">IF(Z$2="",0,SUMIFS(RepM!171:171,RepM!$3:$3,"&gt;="&amp;Z$3,RepM!$3:$3,"&lt;="&amp;Z$4,RepM!$5:$5,"&lt;&gt;"&amp;RepM!$W$5))</f>
        <v>0</v>
      </c>
      <c r="AA158" s="10">
        <f ca="1">IF(AA$2="",0,SUMIFS(RepM!171:171,RepM!$3:$3,"&gt;="&amp;AA$3,RepM!$3:$3,"&lt;="&amp;AA$4,RepM!$5:$5,"&lt;&gt;"&amp;RepM!$W$5))</f>
        <v>8333333.333333334</v>
      </c>
      <c r="AB158" s="10">
        <f ca="1">IF(AB$2="",0,SUMIFS(RepM!171:171,RepM!$3:$3,"&gt;="&amp;AB$3,RepM!$3:$3,"&lt;="&amp;AB$4,RepM!$5:$5,"&lt;&gt;"&amp;RepM!$W$5))</f>
        <v>20000000</v>
      </c>
      <c r="AC158" s="10">
        <f ca="1">IF(AC$2="",0,SUMIFS(RepM!171:171,RepM!$3:$3,"&gt;="&amp;AC$3,RepM!$3:$3,"&lt;="&amp;AC$4,RepM!$5:$5,"&lt;&gt;"&amp;RepM!$W$5))</f>
        <v>11666666.666666666</v>
      </c>
      <c r="AD158" s="10">
        <f ca="1">IF(AD$2="",0,SUMIFS(RepM!171:171,RepM!$3:$3,"&gt;="&amp;AD$3,RepM!$3:$3,"&lt;="&amp;AD$4,RepM!$5:$5,"&lt;&gt;"&amp;RepM!$W$5))</f>
        <v>0</v>
      </c>
      <c r="AE158" s="10">
        <f ca="1">IF(AE$2="",0,SUMIFS(RepM!171:171,RepM!$3:$3,"&gt;="&amp;AE$3,RepM!$3:$3,"&lt;="&amp;AE$4,RepM!$5:$5,"&lt;&gt;"&amp;RepM!$W$5))</f>
        <v>0</v>
      </c>
      <c r="AF158" s="10">
        <f ca="1">IF(AF$2="",0,SUMIFS(RepM!171:171,RepM!$3:$3,"&gt;="&amp;AF$3,RepM!$3:$3,"&lt;="&amp;AF$4,RepM!$5:$5,"&lt;&gt;"&amp;RepM!$W$5))</f>
        <v>0</v>
      </c>
      <c r="AG158" s="10">
        <f ca="1">IF(AG$2="",0,SUMIFS(RepM!171:171,RepM!$3:$3,"&gt;="&amp;AG$3,RepM!$3:$3,"&lt;="&amp;AG$4,RepM!$5:$5,"&lt;&gt;"&amp;RepM!$W$5))</f>
        <v>0</v>
      </c>
      <c r="AH158" s="10">
        <f ca="1">IF(AH$2="",0,SUMIFS(RepM!171:171,RepM!$3:$3,"&gt;="&amp;AH$3,RepM!$3:$3,"&lt;="&amp;AH$4,RepM!$5:$5,"&lt;&gt;"&amp;RepM!$W$5))</f>
        <v>0</v>
      </c>
      <c r="AI158" s="10">
        <f ca="1">IF(AI$2="",0,SUMIFS(RepM!171:171,RepM!$3:$3,"&gt;="&amp;AI$3,RepM!$3:$3,"&lt;="&amp;AI$4,RepM!$5:$5,"&lt;&gt;"&amp;RepM!$W$5))</f>
        <v>0</v>
      </c>
      <c r="AJ158" s="10">
        <f ca="1">IF(AJ$2="",0,SUMIFS(RepM!171:171,RepM!$3:$3,"&gt;="&amp;AJ$3,RepM!$3:$3,"&lt;="&amp;AJ$4,RepM!$5:$5,"&lt;&gt;"&amp;RepM!$W$5))</f>
        <v>0</v>
      </c>
      <c r="AK158" s="10">
        <f ca="1">IF(AK$2="",0,SUMIFS(RepM!171:171,RepM!$3:$3,"&gt;="&amp;AK$3,RepM!$3:$3,"&lt;="&amp;AK$4,RepM!$5:$5,"&lt;&gt;"&amp;RepM!$W$5))</f>
        <v>0</v>
      </c>
      <c r="AL158" s="10">
        <f ca="1">IF(AL$2="",0,SUMIFS(RepM!171:171,RepM!$3:$3,"&gt;="&amp;AL$3,RepM!$3:$3,"&lt;="&amp;AL$4,RepM!$5:$5,"&lt;&gt;"&amp;RepM!$W$5))</f>
        <v>0</v>
      </c>
      <c r="AM158" s="10">
        <f ca="1">IF(AM$2="",0,SUMIFS(RepM!171:171,RepM!$3:$3,"&gt;="&amp;AM$3,RepM!$3:$3,"&lt;="&amp;AM$4,RepM!$5:$5,"&lt;&gt;"&amp;RepM!$W$5))</f>
        <v>0</v>
      </c>
      <c r="AN158" s="10">
        <f ca="1">IF(AN$2="",0,SUMIFS(RepM!171:171,RepM!$3:$3,"&gt;="&amp;AN$3,RepM!$3:$3,"&lt;="&amp;AN$4,RepM!$5:$5,"&lt;&gt;"&amp;RepM!$W$5))</f>
        <v>0</v>
      </c>
      <c r="AO158" s="10">
        <f ca="1">IF(AO$2="",0,SUMIFS(RepM!171:171,RepM!$3:$3,"&gt;="&amp;AO$3,RepM!$3:$3,"&lt;="&amp;AO$4,RepM!$5:$5,"&lt;&gt;"&amp;RepM!$W$5))</f>
        <v>0</v>
      </c>
      <c r="AP158" s="10">
        <f ca="1">IF(AP$2="",0,SUMIFS(RepM!171:171,RepM!$3:$3,"&gt;="&amp;AP$3,RepM!$3:$3,"&lt;="&amp;AP$4,RepM!$5:$5,"&lt;&gt;"&amp;RepM!$W$5))</f>
        <v>0</v>
      </c>
      <c r="AQ158" s="10">
        <f ca="1">IF(AQ$2="",0,SUMIFS(RepM!171:171,RepM!$3:$3,"&gt;="&amp;AQ$3,RepM!$3:$3,"&lt;="&amp;AQ$4,RepM!$5:$5,"&lt;&gt;"&amp;RepM!$W$5))</f>
        <v>0</v>
      </c>
      <c r="AR158" s="10">
        <f ca="1">IF(AR$2="",0,SUMIFS(RepM!171:171,RepM!$3:$3,"&gt;="&amp;AR$3,RepM!$3:$3,"&lt;="&amp;AR$4,RepM!$5:$5,"&lt;&gt;"&amp;RepM!$W$5))</f>
        <v>0</v>
      </c>
      <c r="AS158" s="10">
        <f ca="1">IF(AS$2="",0,SUMIFS(RepM!171:171,RepM!$3:$3,"&gt;="&amp;AS$3,RepM!$3:$3,"&lt;="&amp;AS$4,RepM!$5:$5,"&lt;&gt;"&amp;RepM!$W$5))</f>
        <v>0</v>
      </c>
      <c r="AT158" s="10">
        <f ca="1">IF(AT$2="",0,SUMIFS(RepM!171:171,RepM!$3:$3,"&gt;="&amp;AT$3,RepM!$3:$3,"&lt;="&amp;AT$4,RepM!$5:$5,"&lt;&gt;"&amp;RepM!$W$5))</f>
        <v>0</v>
      </c>
      <c r="AU158" s="10">
        <f ca="1">IF(AU$2="",0,SUMIFS(RepM!171:171,RepM!$3:$3,"&gt;="&amp;AU$3,RepM!$3:$3,"&lt;="&amp;AU$4,RepM!$5:$5,"&lt;&gt;"&amp;RepM!$W$5))</f>
        <v>0</v>
      </c>
      <c r="AV158" s="10">
        <f ca="1">IF(AV$2="",0,SUMIFS(RepM!171:171,RepM!$3:$3,"&gt;="&amp;AV$3,RepM!$3:$3,"&lt;="&amp;AV$4,RepM!$5:$5,"&lt;&gt;"&amp;RepM!$W$5))</f>
        <v>0</v>
      </c>
      <c r="AW158" s="10">
        <f ca="1">IF(AW$2="",0,SUMIFS(RepM!171:171,RepM!$3:$3,"&gt;="&amp;AW$3,RepM!$3:$3,"&lt;="&amp;AW$4,RepM!$5:$5,"&lt;&gt;"&amp;RepM!$W$5))</f>
        <v>0</v>
      </c>
      <c r="AX158" s="10">
        <f ca="1">IF(AX$2="",0,SUMIFS(RepM!171:171,RepM!$3:$3,"&gt;="&amp;AX$3,RepM!$3:$3,"&lt;="&amp;AX$4,RepM!$5:$5,"&lt;&gt;"&amp;RepM!$W$5))</f>
        <v>0</v>
      </c>
    </row>
    <row r="159" spans="1:50" s="13" customFormat="1" x14ac:dyDescent="0.3">
      <c r="A159" s="12">
        <f>ROW()</f>
        <v>159</v>
      </c>
      <c r="B159" s="147"/>
      <c r="C159" s="142"/>
      <c r="E159" s="92"/>
      <c r="F159" s="13" t="s">
        <v>231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4999999.9999999991</v>
      </c>
      <c r="Z159" s="10">
        <f ca="1">IF(Z$2="",0,SUMIFS(RepM!172:172,RepM!$3:$3,"&gt;="&amp;Z$3,RepM!$3:$3,"&lt;="&amp;Z$4,RepM!$5:$5,"&lt;&gt;"&amp;RepM!$W$5))</f>
        <v>0</v>
      </c>
      <c r="AA159" s="10">
        <f ca="1">IF(AA$2="",0,SUMIFS(RepM!172:172,RepM!$3:$3,"&gt;="&amp;AA$3,RepM!$3:$3,"&lt;="&amp;AA$4,RepM!$5:$5,"&lt;&gt;"&amp;RepM!$W$5))</f>
        <v>1833333.3333333333</v>
      </c>
      <c r="AB159" s="10">
        <f ca="1">IF(AB$2="",0,SUMIFS(RepM!172:172,RepM!$3:$3,"&gt;="&amp;AB$3,RepM!$3:$3,"&lt;="&amp;AB$4,RepM!$5:$5,"&lt;&gt;"&amp;RepM!$W$5))</f>
        <v>2700000</v>
      </c>
      <c r="AC159" s="10">
        <f ca="1">IF(AC$2="",0,SUMIFS(RepM!172:172,RepM!$3:$3,"&gt;="&amp;AC$3,RepM!$3:$3,"&lt;="&amp;AC$4,RepM!$5:$5,"&lt;&gt;"&amp;RepM!$W$5))</f>
        <v>466666.66666666616</v>
      </c>
      <c r="AD159" s="10">
        <f ca="1">IF(AD$2="",0,SUMIFS(RepM!172:172,RepM!$3:$3,"&gt;="&amp;AD$3,RepM!$3:$3,"&lt;="&amp;AD$4,RepM!$5:$5,"&lt;&gt;"&amp;RepM!$W$5))</f>
        <v>0</v>
      </c>
      <c r="AE159" s="10">
        <f ca="1">IF(AE$2="",0,SUMIFS(RepM!172:172,RepM!$3:$3,"&gt;="&amp;AE$3,RepM!$3:$3,"&lt;="&amp;AE$4,RepM!$5:$5,"&lt;&gt;"&amp;RepM!$W$5))</f>
        <v>0</v>
      </c>
      <c r="AF159" s="10">
        <f ca="1">IF(AF$2="",0,SUMIFS(RepM!172:172,RepM!$3:$3,"&gt;="&amp;AF$3,RepM!$3:$3,"&lt;="&amp;AF$4,RepM!$5:$5,"&lt;&gt;"&amp;RepM!$W$5))</f>
        <v>0</v>
      </c>
      <c r="AG159" s="10">
        <f ca="1">IF(AG$2="",0,SUMIFS(RepM!172:172,RepM!$3:$3,"&gt;="&amp;AG$3,RepM!$3:$3,"&lt;="&amp;AG$4,RepM!$5:$5,"&lt;&gt;"&amp;RepM!$W$5))</f>
        <v>0</v>
      </c>
      <c r="AH159" s="10">
        <f ca="1">IF(AH$2="",0,SUMIFS(RepM!172:172,RepM!$3:$3,"&gt;="&amp;AH$3,RepM!$3:$3,"&lt;="&amp;AH$4,RepM!$5:$5,"&lt;&gt;"&amp;RepM!$W$5))</f>
        <v>0</v>
      </c>
      <c r="AI159" s="10">
        <f ca="1">IF(AI$2="",0,SUMIFS(RepM!172:172,RepM!$3:$3,"&gt;="&amp;AI$3,RepM!$3:$3,"&lt;="&amp;AI$4,RepM!$5:$5,"&lt;&gt;"&amp;RepM!$W$5))</f>
        <v>0</v>
      </c>
      <c r="AJ159" s="10">
        <f ca="1">IF(AJ$2="",0,SUMIFS(RepM!172:172,RepM!$3:$3,"&gt;="&amp;AJ$3,RepM!$3:$3,"&lt;="&amp;AJ$4,RepM!$5:$5,"&lt;&gt;"&amp;RepM!$W$5))</f>
        <v>0</v>
      </c>
      <c r="AK159" s="10">
        <f ca="1">IF(AK$2="",0,SUMIFS(RepM!172:172,RepM!$3:$3,"&gt;="&amp;AK$3,RepM!$3:$3,"&lt;="&amp;AK$4,RepM!$5:$5,"&lt;&gt;"&amp;RepM!$W$5))</f>
        <v>0</v>
      </c>
      <c r="AL159" s="10">
        <f ca="1">IF(AL$2="",0,SUMIFS(RepM!172:172,RepM!$3:$3,"&gt;="&amp;AL$3,RepM!$3:$3,"&lt;="&amp;AL$4,RepM!$5:$5,"&lt;&gt;"&amp;RepM!$W$5))</f>
        <v>0</v>
      </c>
      <c r="AM159" s="10">
        <f ca="1">IF(AM$2="",0,SUMIFS(RepM!172:172,RepM!$3:$3,"&gt;="&amp;AM$3,RepM!$3:$3,"&lt;="&amp;AM$4,RepM!$5:$5,"&lt;&gt;"&amp;RepM!$W$5))</f>
        <v>0</v>
      </c>
      <c r="AN159" s="10">
        <f ca="1">IF(AN$2="",0,SUMIFS(RepM!172:172,RepM!$3:$3,"&gt;="&amp;AN$3,RepM!$3:$3,"&lt;="&amp;AN$4,RepM!$5:$5,"&lt;&gt;"&amp;RepM!$W$5))</f>
        <v>0</v>
      </c>
      <c r="AO159" s="10">
        <f ca="1">IF(AO$2="",0,SUMIFS(RepM!172:172,RepM!$3:$3,"&gt;="&amp;AO$3,RepM!$3:$3,"&lt;="&amp;AO$4,RepM!$5:$5,"&lt;&gt;"&amp;RepM!$W$5))</f>
        <v>0</v>
      </c>
      <c r="AP159" s="10">
        <f ca="1">IF(AP$2="",0,SUMIFS(RepM!172:172,RepM!$3:$3,"&gt;="&amp;AP$3,RepM!$3:$3,"&lt;="&amp;AP$4,RepM!$5:$5,"&lt;&gt;"&amp;RepM!$W$5))</f>
        <v>0</v>
      </c>
      <c r="AQ159" s="10">
        <f ca="1">IF(AQ$2="",0,SUMIFS(RepM!172:172,RepM!$3:$3,"&gt;="&amp;AQ$3,RepM!$3:$3,"&lt;="&amp;AQ$4,RepM!$5:$5,"&lt;&gt;"&amp;RepM!$W$5))</f>
        <v>0</v>
      </c>
      <c r="AR159" s="10">
        <f ca="1">IF(AR$2="",0,SUMIFS(RepM!172:172,RepM!$3:$3,"&gt;="&amp;AR$3,RepM!$3:$3,"&lt;="&amp;AR$4,RepM!$5:$5,"&lt;&gt;"&amp;RepM!$W$5))</f>
        <v>0</v>
      </c>
      <c r="AS159" s="10">
        <f ca="1">IF(AS$2="",0,SUMIFS(RepM!172:172,RepM!$3:$3,"&gt;="&amp;AS$3,RepM!$3:$3,"&lt;="&amp;AS$4,RepM!$5:$5,"&lt;&gt;"&amp;RepM!$W$5))</f>
        <v>0</v>
      </c>
      <c r="AT159" s="10">
        <f ca="1">IF(AT$2="",0,SUMIFS(RepM!172:172,RepM!$3:$3,"&gt;="&amp;AT$3,RepM!$3:$3,"&lt;="&amp;AT$4,RepM!$5:$5,"&lt;&gt;"&amp;RepM!$W$5))</f>
        <v>0</v>
      </c>
      <c r="AU159" s="10">
        <f ca="1">IF(AU$2="",0,SUMIFS(RepM!172:172,RepM!$3:$3,"&gt;="&amp;AU$3,RepM!$3:$3,"&lt;="&amp;AU$4,RepM!$5:$5,"&lt;&gt;"&amp;RepM!$W$5))</f>
        <v>0</v>
      </c>
      <c r="AV159" s="10">
        <f ca="1">IF(AV$2="",0,SUMIFS(RepM!172:172,RepM!$3:$3,"&gt;="&amp;AV$3,RepM!$3:$3,"&lt;="&amp;AV$4,RepM!$5:$5,"&lt;&gt;"&amp;RepM!$W$5))</f>
        <v>0</v>
      </c>
      <c r="AW159" s="10">
        <f ca="1">IF(AW$2="",0,SUMIFS(RepM!172:172,RepM!$3:$3,"&gt;="&amp;AW$3,RepM!$3:$3,"&lt;="&amp;AW$4,RepM!$5:$5,"&lt;&gt;"&amp;RepM!$W$5))</f>
        <v>0</v>
      </c>
      <c r="AX159" s="10">
        <f ca="1">IF(AX$2="",0,SUMIFS(RepM!172:172,RepM!$3:$3,"&gt;="&amp;AX$3,RepM!$3:$3,"&lt;="&amp;AX$4,RepM!$5:$5,"&lt;&gt;"&amp;RepM!$W$5))</f>
        <v>0</v>
      </c>
    </row>
    <row r="160" spans="1:50" s="27" customFormat="1" ht="12" x14ac:dyDescent="0.25">
      <c r="A160" s="26">
        <f>ROW()</f>
        <v>160</v>
      </c>
      <c r="B160" s="95"/>
      <c r="C160" s="142"/>
      <c r="E160" s="24"/>
      <c r="F160" s="127" t="s">
        <v>230</v>
      </c>
      <c r="H160" s="67"/>
      <c r="I160" s="67"/>
      <c r="J160" s="67"/>
      <c r="K160" s="67"/>
      <c r="L160" s="67"/>
      <c r="M160" s="2" t="str">
        <f>Lists!$R$8</f>
        <v>руб.</v>
      </c>
      <c r="P160" s="30"/>
      <c r="Q160" s="124"/>
      <c r="R160" s="125"/>
      <c r="S160" s="129"/>
      <c r="T160" s="124"/>
      <c r="U160" s="124"/>
      <c r="V160" s="85"/>
      <c r="W160" s="29">
        <f ca="1">SUM(INDIRECT(ADDRESS(ROW(),SUMIFS($1:$1,$5:$5,1))):INDIRECT(ADDRESS(ROW(),SUMIFS($1:$1,$5:$5,MAX($5:$5)))))</f>
        <v>5000000</v>
      </c>
      <c r="Z160" s="30">
        <f ca="1">IF(Z$2="",0,SUMIFS(RepM!173:173,RepM!$3:$3,"&gt;="&amp;Z$3,RepM!$3:$3,"&lt;="&amp;Z$4,RepM!$5:$5,"&lt;&gt;"&amp;RepM!$W$5))</f>
        <v>0</v>
      </c>
      <c r="AA160" s="30">
        <f ca="1">IF(AA$2="",0,SUMIFS(RepM!173:173,RepM!$3:$3,"&gt;="&amp;AA$3,RepM!$3:$3,"&lt;="&amp;AA$4,RepM!$5:$5,"&lt;&gt;"&amp;RepM!$W$5))</f>
        <v>2150000</v>
      </c>
      <c r="AB160" s="30">
        <f ca="1">IF(AB$2="",0,SUMIFS(RepM!173:173,RepM!$3:$3,"&gt;="&amp;AB$3,RepM!$3:$3,"&lt;="&amp;AB$4,RepM!$5:$5,"&lt;&gt;"&amp;RepM!$W$5))</f>
        <v>2500000</v>
      </c>
      <c r="AC160" s="30">
        <f ca="1">IF(AC$2="",0,SUMIFS(RepM!173:173,RepM!$3:$3,"&gt;="&amp;AC$3,RepM!$3:$3,"&lt;="&amp;AC$4,RepM!$5:$5,"&lt;&gt;"&amp;RepM!$W$5))</f>
        <v>349999.99999999953</v>
      </c>
      <c r="AD160" s="30">
        <f ca="1">IF(AD$2="",0,SUMIFS(RepM!173:173,RepM!$3:$3,"&gt;="&amp;AD$3,RepM!$3:$3,"&lt;="&amp;AD$4,RepM!$5:$5,"&lt;&gt;"&amp;RepM!$W$5))</f>
        <v>0</v>
      </c>
      <c r="AE160" s="30">
        <f ca="1">IF(AE$2="",0,SUMIFS(RepM!173:173,RepM!$3:$3,"&gt;="&amp;AE$3,RepM!$3:$3,"&lt;="&amp;AE$4,RepM!$5:$5,"&lt;&gt;"&amp;RepM!$W$5))</f>
        <v>0</v>
      </c>
      <c r="AF160" s="30">
        <f ca="1">IF(AF$2="",0,SUMIFS(RepM!173:173,RepM!$3:$3,"&gt;="&amp;AF$3,RepM!$3:$3,"&lt;="&amp;AF$4,RepM!$5:$5,"&lt;&gt;"&amp;RepM!$W$5))</f>
        <v>0</v>
      </c>
      <c r="AG160" s="30">
        <f ca="1">IF(AG$2="",0,SUMIFS(RepM!173:173,RepM!$3:$3,"&gt;="&amp;AG$3,RepM!$3:$3,"&lt;="&amp;AG$4,RepM!$5:$5,"&lt;&gt;"&amp;RepM!$W$5))</f>
        <v>0</v>
      </c>
      <c r="AH160" s="30">
        <f ca="1">IF(AH$2="",0,SUMIFS(RepM!173:173,RepM!$3:$3,"&gt;="&amp;AH$3,RepM!$3:$3,"&lt;="&amp;AH$4,RepM!$5:$5,"&lt;&gt;"&amp;RepM!$W$5))</f>
        <v>0</v>
      </c>
      <c r="AI160" s="30">
        <f ca="1">IF(AI$2="",0,SUMIFS(RepM!173:173,RepM!$3:$3,"&gt;="&amp;AI$3,RepM!$3:$3,"&lt;="&amp;AI$4,RepM!$5:$5,"&lt;&gt;"&amp;RepM!$W$5))</f>
        <v>0</v>
      </c>
      <c r="AJ160" s="30">
        <f ca="1">IF(AJ$2="",0,SUMIFS(RepM!173:173,RepM!$3:$3,"&gt;="&amp;AJ$3,RepM!$3:$3,"&lt;="&amp;AJ$4,RepM!$5:$5,"&lt;&gt;"&amp;RepM!$W$5))</f>
        <v>0</v>
      </c>
      <c r="AK160" s="30">
        <f ca="1">IF(AK$2="",0,SUMIFS(RepM!173:173,RepM!$3:$3,"&gt;="&amp;AK$3,RepM!$3:$3,"&lt;="&amp;AK$4,RepM!$5:$5,"&lt;&gt;"&amp;RepM!$W$5))</f>
        <v>0</v>
      </c>
      <c r="AL160" s="30">
        <f ca="1">IF(AL$2="",0,SUMIFS(RepM!173:173,RepM!$3:$3,"&gt;="&amp;AL$3,RepM!$3:$3,"&lt;="&amp;AL$4,RepM!$5:$5,"&lt;&gt;"&amp;RepM!$W$5))</f>
        <v>0</v>
      </c>
      <c r="AM160" s="30">
        <f ca="1">IF(AM$2="",0,SUMIFS(RepM!173:173,RepM!$3:$3,"&gt;="&amp;AM$3,RepM!$3:$3,"&lt;="&amp;AM$4,RepM!$5:$5,"&lt;&gt;"&amp;RepM!$W$5))</f>
        <v>0</v>
      </c>
      <c r="AN160" s="30">
        <f ca="1">IF(AN$2="",0,SUMIFS(RepM!173:173,RepM!$3:$3,"&gt;="&amp;AN$3,RepM!$3:$3,"&lt;="&amp;AN$4,RepM!$5:$5,"&lt;&gt;"&amp;RepM!$W$5))</f>
        <v>0</v>
      </c>
      <c r="AO160" s="30">
        <f ca="1">IF(AO$2="",0,SUMIFS(RepM!173:173,RepM!$3:$3,"&gt;="&amp;AO$3,RepM!$3:$3,"&lt;="&amp;AO$4,RepM!$5:$5,"&lt;&gt;"&amp;RepM!$W$5))</f>
        <v>0</v>
      </c>
      <c r="AP160" s="30">
        <f ca="1">IF(AP$2="",0,SUMIFS(RepM!173:173,RepM!$3:$3,"&gt;="&amp;AP$3,RepM!$3:$3,"&lt;="&amp;AP$4,RepM!$5:$5,"&lt;&gt;"&amp;RepM!$W$5))</f>
        <v>0</v>
      </c>
      <c r="AQ160" s="30">
        <f ca="1">IF(AQ$2="",0,SUMIFS(RepM!173:173,RepM!$3:$3,"&gt;="&amp;AQ$3,RepM!$3:$3,"&lt;="&amp;AQ$4,RepM!$5:$5,"&lt;&gt;"&amp;RepM!$W$5))</f>
        <v>0</v>
      </c>
      <c r="AR160" s="30">
        <f ca="1">IF(AR$2="",0,SUMIFS(RepM!173:173,RepM!$3:$3,"&gt;="&amp;AR$3,RepM!$3:$3,"&lt;="&amp;AR$4,RepM!$5:$5,"&lt;&gt;"&amp;RepM!$W$5))</f>
        <v>0</v>
      </c>
      <c r="AS160" s="30">
        <f ca="1">IF(AS$2="",0,SUMIFS(RepM!173:173,RepM!$3:$3,"&gt;="&amp;AS$3,RepM!$3:$3,"&lt;="&amp;AS$4,RepM!$5:$5,"&lt;&gt;"&amp;RepM!$W$5))</f>
        <v>0</v>
      </c>
      <c r="AT160" s="30">
        <f ca="1">IF(AT$2="",0,SUMIFS(RepM!173:173,RepM!$3:$3,"&gt;="&amp;AT$3,RepM!$3:$3,"&lt;="&amp;AT$4,RepM!$5:$5,"&lt;&gt;"&amp;RepM!$W$5))</f>
        <v>0</v>
      </c>
      <c r="AU160" s="30">
        <f ca="1">IF(AU$2="",0,SUMIFS(RepM!173:173,RepM!$3:$3,"&gt;="&amp;AU$3,RepM!$3:$3,"&lt;="&amp;AU$4,RepM!$5:$5,"&lt;&gt;"&amp;RepM!$W$5))</f>
        <v>0</v>
      </c>
      <c r="AV160" s="30">
        <f ca="1">IF(AV$2="",0,SUMIFS(RepM!173:173,RepM!$3:$3,"&gt;="&amp;AV$3,RepM!$3:$3,"&lt;="&amp;AV$4,RepM!$5:$5,"&lt;&gt;"&amp;RepM!$W$5))</f>
        <v>0</v>
      </c>
      <c r="AW160" s="30">
        <f ca="1">IF(AW$2="",0,SUMIFS(RepM!173:173,RepM!$3:$3,"&gt;="&amp;AW$3,RepM!$3:$3,"&lt;="&amp;AW$4,RepM!$5:$5,"&lt;&gt;"&amp;RepM!$W$5))</f>
        <v>0</v>
      </c>
      <c r="AX160" s="30">
        <f ca="1">IF(AX$2="",0,SUMIFS(RepM!173:173,RepM!$3:$3,"&gt;="&amp;AX$3,RepM!$3:$3,"&lt;="&amp;AX$4,RepM!$5:$5,"&lt;&gt;"&amp;RepM!$W$5))</f>
        <v>0</v>
      </c>
    </row>
    <row r="161" spans="1:50" s="38" customFormat="1" x14ac:dyDescent="0.3">
      <c r="A161" s="189">
        <f>ROW()</f>
        <v>161</v>
      </c>
      <c r="B161" s="190"/>
      <c r="C161" s="142"/>
      <c r="E161" s="39"/>
      <c r="F161" s="38" t="s">
        <v>233</v>
      </c>
      <c r="M161" s="191" t="str">
        <f>Lists!$R$8</f>
        <v>руб.</v>
      </c>
      <c r="P161" s="40"/>
      <c r="R161" s="39"/>
      <c r="S161" s="40"/>
      <c r="V161" s="192"/>
      <c r="W161" s="40">
        <f ca="1">SUM(INDIRECT(ADDRESS(ROW(),SUMIFS($1:$1,$5:$5,1))):INDIRECT(ADDRESS(ROW(),SUMIFS($1:$1,$5:$5,MAX($5:$5)))))</f>
        <v>137017533.83784103</v>
      </c>
      <c r="Z161" s="40">
        <f ca="1">IF(Z$2="",0,SUMIFS(RepM!174:174,RepM!$3:$3,"&gt;="&amp;Z$3,RepM!$3:$3,"&lt;="&amp;Z$4,RepM!$5:$5,"&lt;&gt;"&amp;RepM!$W$5))</f>
        <v>33895652.08415357</v>
      </c>
      <c r="AA161" s="40">
        <f ca="1">IF(AA$2="",0,SUMIFS(RepM!174:174,RepM!$3:$3,"&gt;="&amp;AA$3,RepM!$3:$3,"&lt;="&amp;AA$4,RepM!$5:$5,"&lt;&gt;"&amp;RepM!$W$5))</f>
        <v>-45877402.150351882</v>
      </c>
      <c r="AB161" s="40">
        <f ca="1">IF(AB$2="",0,SUMIFS(RepM!174:174,RepM!$3:$3,"&gt;="&amp;AB$3,RepM!$3:$3,"&lt;="&amp;AB$4,RepM!$5:$5,"&lt;&gt;"&amp;RepM!$W$5))</f>
        <v>30679896.661046319</v>
      </c>
      <c r="AC161" s="40">
        <f ca="1">IF(AC$2="",0,SUMIFS(RepM!174:174,RepM!$3:$3,"&gt;="&amp;AC$3,RepM!$3:$3,"&lt;="&amp;AC$4,RepM!$5:$5,"&lt;&gt;"&amp;RepM!$W$5))</f>
        <v>118319387.24299301</v>
      </c>
      <c r="AD161" s="40">
        <f ca="1">IF(AD$2="",0,SUMIFS(RepM!174:174,RepM!$3:$3,"&gt;="&amp;AD$3,RepM!$3:$3,"&lt;="&amp;AD$4,RepM!$5:$5,"&lt;&gt;"&amp;RepM!$W$5))</f>
        <v>0</v>
      </c>
      <c r="AE161" s="40">
        <f ca="1">IF(AE$2="",0,SUMIFS(RepM!174:174,RepM!$3:$3,"&gt;="&amp;AE$3,RepM!$3:$3,"&lt;="&amp;AE$4,RepM!$5:$5,"&lt;&gt;"&amp;RepM!$W$5))</f>
        <v>0</v>
      </c>
      <c r="AF161" s="40">
        <f ca="1">IF(AF$2="",0,SUMIFS(RepM!174:174,RepM!$3:$3,"&gt;="&amp;AF$3,RepM!$3:$3,"&lt;="&amp;AF$4,RepM!$5:$5,"&lt;&gt;"&amp;RepM!$W$5))</f>
        <v>0</v>
      </c>
      <c r="AG161" s="40">
        <f ca="1">IF(AG$2="",0,SUMIFS(RepM!174:174,RepM!$3:$3,"&gt;="&amp;AG$3,RepM!$3:$3,"&lt;="&amp;AG$4,RepM!$5:$5,"&lt;&gt;"&amp;RepM!$W$5))</f>
        <v>0</v>
      </c>
      <c r="AH161" s="40">
        <f ca="1">IF(AH$2="",0,SUMIFS(RepM!174:174,RepM!$3:$3,"&gt;="&amp;AH$3,RepM!$3:$3,"&lt;="&amp;AH$4,RepM!$5:$5,"&lt;&gt;"&amp;RepM!$W$5))</f>
        <v>0</v>
      </c>
      <c r="AI161" s="40">
        <f ca="1">IF(AI$2="",0,SUMIFS(RepM!174:174,RepM!$3:$3,"&gt;="&amp;AI$3,RepM!$3:$3,"&lt;="&amp;AI$4,RepM!$5:$5,"&lt;&gt;"&amp;RepM!$W$5))</f>
        <v>0</v>
      </c>
      <c r="AJ161" s="40">
        <f ca="1">IF(AJ$2="",0,SUMIFS(RepM!174:174,RepM!$3:$3,"&gt;="&amp;AJ$3,RepM!$3:$3,"&lt;="&amp;AJ$4,RepM!$5:$5,"&lt;&gt;"&amp;RepM!$W$5))</f>
        <v>0</v>
      </c>
      <c r="AK161" s="40">
        <f ca="1">IF(AK$2="",0,SUMIFS(RepM!174:174,RepM!$3:$3,"&gt;="&amp;AK$3,RepM!$3:$3,"&lt;="&amp;AK$4,RepM!$5:$5,"&lt;&gt;"&amp;RepM!$W$5))</f>
        <v>0</v>
      </c>
      <c r="AL161" s="40">
        <f ca="1">IF(AL$2="",0,SUMIFS(RepM!174:174,RepM!$3:$3,"&gt;="&amp;AL$3,RepM!$3:$3,"&lt;="&amp;AL$4,RepM!$5:$5,"&lt;&gt;"&amp;RepM!$W$5))</f>
        <v>0</v>
      </c>
      <c r="AM161" s="40">
        <f ca="1">IF(AM$2="",0,SUMIFS(RepM!174:174,RepM!$3:$3,"&gt;="&amp;AM$3,RepM!$3:$3,"&lt;="&amp;AM$4,RepM!$5:$5,"&lt;&gt;"&amp;RepM!$W$5))</f>
        <v>0</v>
      </c>
      <c r="AN161" s="40">
        <f ca="1">IF(AN$2="",0,SUMIFS(RepM!174:174,RepM!$3:$3,"&gt;="&amp;AN$3,RepM!$3:$3,"&lt;="&amp;AN$4,RepM!$5:$5,"&lt;&gt;"&amp;RepM!$W$5))</f>
        <v>0</v>
      </c>
      <c r="AO161" s="40">
        <f ca="1">IF(AO$2="",0,SUMIFS(RepM!174:174,RepM!$3:$3,"&gt;="&amp;AO$3,RepM!$3:$3,"&lt;="&amp;AO$4,RepM!$5:$5,"&lt;&gt;"&amp;RepM!$W$5))</f>
        <v>0</v>
      </c>
      <c r="AP161" s="40">
        <f ca="1">IF(AP$2="",0,SUMIFS(RepM!174:174,RepM!$3:$3,"&gt;="&amp;AP$3,RepM!$3:$3,"&lt;="&amp;AP$4,RepM!$5:$5,"&lt;&gt;"&amp;RepM!$W$5))</f>
        <v>0</v>
      </c>
      <c r="AQ161" s="40">
        <f ca="1">IF(AQ$2="",0,SUMIFS(RepM!174:174,RepM!$3:$3,"&gt;="&amp;AQ$3,RepM!$3:$3,"&lt;="&amp;AQ$4,RepM!$5:$5,"&lt;&gt;"&amp;RepM!$W$5))</f>
        <v>0</v>
      </c>
      <c r="AR161" s="40">
        <f ca="1">IF(AR$2="",0,SUMIFS(RepM!174:174,RepM!$3:$3,"&gt;="&amp;AR$3,RepM!$3:$3,"&lt;="&amp;AR$4,RepM!$5:$5,"&lt;&gt;"&amp;RepM!$W$5))</f>
        <v>0</v>
      </c>
      <c r="AS161" s="40">
        <f ca="1">IF(AS$2="",0,SUMIFS(RepM!174:174,RepM!$3:$3,"&gt;="&amp;AS$3,RepM!$3:$3,"&lt;="&amp;AS$4,RepM!$5:$5,"&lt;&gt;"&amp;RepM!$W$5))</f>
        <v>0</v>
      </c>
      <c r="AT161" s="40">
        <f ca="1">IF(AT$2="",0,SUMIFS(RepM!174:174,RepM!$3:$3,"&gt;="&amp;AT$3,RepM!$3:$3,"&lt;="&amp;AT$4,RepM!$5:$5,"&lt;&gt;"&amp;RepM!$W$5))</f>
        <v>0</v>
      </c>
      <c r="AU161" s="40">
        <f ca="1">IF(AU$2="",0,SUMIFS(RepM!174:174,RepM!$3:$3,"&gt;="&amp;AU$3,RepM!$3:$3,"&lt;="&amp;AU$4,RepM!$5:$5,"&lt;&gt;"&amp;RepM!$W$5))</f>
        <v>0</v>
      </c>
      <c r="AV161" s="40">
        <f ca="1">IF(AV$2="",0,SUMIFS(RepM!174:174,RepM!$3:$3,"&gt;="&amp;AV$3,RepM!$3:$3,"&lt;="&amp;AV$4,RepM!$5:$5,"&lt;&gt;"&amp;RepM!$W$5))</f>
        <v>0</v>
      </c>
      <c r="AW161" s="40">
        <f ca="1">IF(AW$2="",0,SUMIFS(RepM!174:174,RepM!$3:$3,"&gt;="&amp;AW$3,RepM!$3:$3,"&lt;="&amp;AW$4,RepM!$5:$5,"&lt;&gt;"&amp;RepM!$W$5))</f>
        <v>0</v>
      </c>
      <c r="AX161" s="40">
        <f ca="1">IF(AX$2="",0,SUMIFS(RepM!174:174,RepM!$3:$3,"&gt;="&amp;AX$3,RepM!$3:$3,"&lt;="&amp;AX$4,RepM!$5:$5,"&lt;&gt;"&amp;RepM!$W$5))</f>
        <v>0</v>
      </c>
    </row>
    <row r="162" spans="1:50" s="13" customFormat="1" x14ac:dyDescent="0.3">
      <c r="A162" s="12">
        <f>ROW()</f>
        <v>162</v>
      </c>
      <c r="B162" s="147"/>
      <c r="C162" s="142"/>
      <c r="E162" s="92"/>
      <c r="F162" s="38" t="s">
        <v>234</v>
      </c>
      <c r="M162" s="4" t="str">
        <f>Lists!$R$8</f>
        <v>руб.</v>
      </c>
      <c r="P162" s="10"/>
      <c r="R162" s="92"/>
      <c r="S162" s="10"/>
      <c r="V162" s="80"/>
      <c r="W162" s="10">
        <f ca="1">INDIRECT(ADDRESS(ROW(),SUMIFS($1:$1,$4:$4,MAX($4:$4),$5:$5,"&lt;&gt;"&amp;$W$5)))</f>
        <v>137017533.83784103</v>
      </c>
      <c r="Z162" s="10">
        <f ca="1">IF(Z$2="",0,SUM($Y161:Z161))</f>
        <v>33895652.08415357</v>
      </c>
      <c r="AA162" s="10">
        <f ca="1">IF(AA$2="",0,SUM($Y161:AA161))</f>
        <v>-11981750.066198312</v>
      </c>
      <c r="AB162" s="10">
        <f ca="1">IF(AB$2="",0,SUM($Y161:AB161))</f>
        <v>18698146.594848007</v>
      </c>
      <c r="AC162" s="10">
        <f ca="1">IF(AC$2="",0,SUM($Y161:AC161))</f>
        <v>137017533.83784103</v>
      </c>
      <c r="AD162" s="10">
        <f ca="1">IF(AD$2="",0,SUM($Y161:AD161))</f>
        <v>0</v>
      </c>
      <c r="AE162" s="10">
        <f ca="1">IF(AE$2="",0,SUM($Y161:AE161))</f>
        <v>0</v>
      </c>
      <c r="AF162" s="10">
        <f ca="1">IF(AF$2="",0,SUM($Y161:AF161))</f>
        <v>0</v>
      </c>
      <c r="AG162" s="10">
        <f ca="1">IF(AG$2="",0,SUM($Y161:AG161))</f>
        <v>0</v>
      </c>
      <c r="AH162" s="10">
        <f ca="1">IF(AH$2="",0,SUM($Y161:AH161))</f>
        <v>0</v>
      </c>
      <c r="AI162" s="10">
        <f ca="1">IF(AI$2="",0,SUM($Y161:AI161))</f>
        <v>0</v>
      </c>
      <c r="AJ162" s="10">
        <f ca="1">IF(AJ$2="",0,SUM($Y161:AJ161))</f>
        <v>0</v>
      </c>
      <c r="AK162" s="10">
        <f ca="1">IF(AK$2="",0,SUM($Y161:AK161))</f>
        <v>0</v>
      </c>
      <c r="AL162" s="10">
        <f ca="1">IF(AL$2="",0,SUM($Y161:AL161))</f>
        <v>0</v>
      </c>
      <c r="AM162" s="10">
        <f ca="1">IF(AM$2="",0,SUM($Y161:AM161))</f>
        <v>0</v>
      </c>
      <c r="AN162" s="10">
        <f ca="1">IF(AN$2="",0,SUM($Y161:AN161))</f>
        <v>0</v>
      </c>
      <c r="AO162" s="10">
        <f ca="1">IF(AO$2="",0,SUM($Y161:AO161))</f>
        <v>0</v>
      </c>
      <c r="AP162" s="10">
        <f ca="1">IF(AP$2="",0,SUM($Y161:AP161))</f>
        <v>0</v>
      </c>
      <c r="AQ162" s="10">
        <f ca="1">IF(AQ$2="",0,SUM($Y161:AQ161))</f>
        <v>0</v>
      </c>
      <c r="AR162" s="10">
        <f ca="1">IF(AR$2="",0,SUM($Y161:AR161))</f>
        <v>0</v>
      </c>
      <c r="AS162" s="10">
        <f ca="1">IF(AS$2="",0,SUM($Y161:AS161))</f>
        <v>0</v>
      </c>
      <c r="AT162" s="10">
        <f ca="1">IF(AT$2="",0,SUM($Y161:AT161))</f>
        <v>0</v>
      </c>
      <c r="AU162" s="10">
        <f ca="1">IF(AU$2="",0,SUM($Y161:AU161))</f>
        <v>0</v>
      </c>
      <c r="AV162" s="10">
        <f ca="1">IF(AV$2="",0,SUM($Y161:AV161))</f>
        <v>0</v>
      </c>
      <c r="AW162" s="10">
        <f ca="1">IF(AW$2="",0,SUM($Y161:AW161))</f>
        <v>0</v>
      </c>
      <c r="AX162" s="10">
        <f ca="1">IF(AX$2="",0,SUM($Y161:AX161))</f>
        <v>0</v>
      </c>
    </row>
    <row r="163" spans="1:50" s="13" customFormat="1" x14ac:dyDescent="0.3">
      <c r="A163" s="12">
        <f>ROW()</f>
        <v>163</v>
      </c>
      <c r="B163" s="147"/>
      <c r="C163" s="142"/>
      <c r="E163" s="92"/>
      <c r="F163" s="13" t="s">
        <v>235</v>
      </c>
      <c r="M163" s="4" t="str">
        <f>Lists!$R$8</f>
        <v>руб.</v>
      </c>
      <c r="P163" s="10"/>
      <c r="R163" s="92"/>
      <c r="S163" s="10"/>
      <c r="V163" s="80"/>
      <c r="W163" s="10">
        <f ca="1">Repdd!W366</f>
        <v>13926035.638389926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s="13" customFormat="1" x14ac:dyDescent="0.3">
      <c r="A164" s="12">
        <f>ROW()</f>
        <v>164</v>
      </c>
      <c r="B164" s="147"/>
      <c r="C164" s="142"/>
      <c r="E164" s="92">
        <v>4</v>
      </c>
      <c r="F164" s="13" t="s">
        <v>236</v>
      </c>
      <c r="M164" s="4" t="str">
        <f>Lists!$R$8</f>
        <v>руб.</v>
      </c>
      <c r="P164" s="10"/>
      <c r="R164" s="92"/>
      <c r="S164" s="10"/>
      <c r="V164" s="80"/>
      <c r="W164" s="10">
        <f ca="1">SUM(INDIRECT(ADDRESS(ROW(),SUMIFS($1:$1,$5:$5,1))):INDIRECT(ADDRESS(ROW(),SUMIFS($1:$1,$5:$5,MAX($5:$5)))))</f>
        <v>13995406.548119718</v>
      </c>
      <c r="Z164" s="10">
        <f ca="1">IF(Z$2="",0,SUMIFS(RepM!177:177,RepM!$3:$3,"&gt;="&amp;Z$3,RepM!$3:$3,"&lt;="&amp;Z$4,RepM!$5:$5,"&lt;&gt;"&amp;RepM!$W$5))</f>
        <v>0</v>
      </c>
      <c r="AA164" s="10">
        <f ca="1">IF(AA$2="",0,SUMIFS(RepM!177:177,RepM!$3:$3,"&gt;="&amp;AA$3,RepM!$3:$3,"&lt;="&amp;AA$4,RepM!$5:$5,"&lt;&gt;"&amp;RepM!$W$5))</f>
        <v>11981750.066198312</v>
      </c>
      <c r="AB164" s="10">
        <f ca="1">IF(AB$2="",0,SUMIFS(RepM!177:177,RepM!$3:$3,"&gt;="&amp;AB$3,RepM!$3:$3,"&lt;="&amp;AB$4,RepM!$5:$5,"&lt;&gt;"&amp;RepM!$W$5))</f>
        <v>2013656.481921406</v>
      </c>
      <c r="AC164" s="10">
        <f ca="1">IF(AC$2="",0,SUMIFS(RepM!177:177,RepM!$3:$3,"&gt;="&amp;AC$3,RepM!$3:$3,"&lt;="&amp;AC$4,RepM!$5:$5,"&lt;&gt;"&amp;RepM!$W$5))</f>
        <v>0</v>
      </c>
      <c r="AD164" s="10">
        <f ca="1">IF(AD$2="",0,SUMIFS(RepM!177:177,RepM!$3:$3,"&gt;="&amp;AD$3,RepM!$3:$3,"&lt;="&amp;AD$4,RepM!$5:$5,"&lt;&gt;"&amp;RepM!$W$5))</f>
        <v>0</v>
      </c>
      <c r="AE164" s="10">
        <f ca="1">IF(AE$2="",0,SUMIFS(RepM!177:177,RepM!$3:$3,"&gt;="&amp;AE$3,RepM!$3:$3,"&lt;="&amp;AE$4,RepM!$5:$5,"&lt;&gt;"&amp;RepM!$W$5))</f>
        <v>0</v>
      </c>
      <c r="AF164" s="10">
        <f ca="1">IF(AF$2="",0,SUMIFS(RepM!177:177,RepM!$3:$3,"&gt;="&amp;AF$3,RepM!$3:$3,"&lt;="&amp;AF$4,RepM!$5:$5,"&lt;&gt;"&amp;RepM!$W$5))</f>
        <v>0</v>
      </c>
      <c r="AG164" s="10">
        <f ca="1">IF(AG$2="",0,SUMIFS(RepM!177:177,RepM!$3:$3,"&gt;="&amp;AG$3,RepM!$3:$3,"&lt;="&amp;AG$4,RepM!$5:$5,"&lt;&gt;"&amp;RepM!$W$5))</f>
        <v>0</v>
      </c>
      <c r="AH164" s="10">
        <f ca="1">IF(AH$2="",0,SUMIFS(RepM!177:177,RepM!$3:$3,"&gt;="&amp;AH$3,RepM!$3:$3,"&lt;="&amp;AH$4,RepM!$5:$5,"&lt;&gt;"&amp;RepM!$W$5))</f>
        <v>0</v>
      </c>
      <c r="AI164" s="10">
        <f ca="1">IF(AI$2="",0,SUMIFS(RepM!177:177,RepM!$3:$3,"&gt;="&amp;AI$3,RepM!$3:$3,"&lt;="&amp;AI$4,RepM!$5:$5,"&lt;&gt;"&amp;RepM!$W$5))</f>
        <v>0</v>
      </c>
      <c r="AJ164" s="10">
        <f ca="1">IF(AJ$2="",0,SUMIFS(RepM!177:177,RepM!$3:$3,"&gt;="&amp;AJ$3,RepM!$3:$3,"&lt;="&amp;AJ$4,RepM!$5:$5,"&lt;&gt;"&amp;RepM!$W$5))</f>
        <v>0</v>
      </c>
      <c r="AK164" s="10">
        <f ca="1">IF(AK$2="",0,SUMIFS(RepM!177:177,RepM!$3:$3,"&gt;="&amp;AK$3,RepM!$3:$3,"&lt;="&amp;AK$4,RepM!$5:$5,"&lt;&gt;"&amp;RepM!$W$5))</f>
        <v>0</v>
      </c>
      <c r="AL164" s="10">
        <f ca="1">IF(AL$2="",0,SUMIFS(RepM!177:177,RepM!$3:$3,"&gt;="&amp;AL$3,RepM!$3:$3,"&lt;="&amp;AL$4,RepM!$5:$5,"&lt;&gt;"&amp;RepM!$W$5))</f>
        <v>0</v>
      </c>
      <c r="AM164" s="10">
        <f ca="1">IF(AM$2="",0,SUMIFS(RepM!177:177,RepM!$3:$3,"&gt;="&amp;AM$3,RepM!$3:$3,"&lt;="&amp;AM$4,RepM!$5:$5,"&lt;&gt;"&amp;RepM!$W$5))</f>
        <v>0</v>
      </c>
      <c r="AN164" s="10">
        <f ca="1">IF(AN$2="",0,SUMIFS(RepM!177:177,RepM!$3:$3,"&gt;="&amp;AN$3,RepM!$3:$3,"&lt;="&amp;AN$4,RepM!$5:$5,"&lt;&gt;"&amp;RepM!$W$5))</f>
        <v>0</v>
      </c>
      <c r="AO164" s="10">
        <f ca="1">IF(AO$2="",0,SUMIFS(RepM!177:177,RepM!$3:$3,"&gt;="&amp;AO$3,RepM!$3:$3,"&lt;="&amp;AO$4,RepM!$5:$5,"&lt;&gt;"&amp;RepM!$W$5))</f>
        <v>0</v>
      </c>
      <c r="AP164" s="10">
        <f ca="1">IF(AP$2="",0,SUMIFS(RepM!177:177,RepM!$3:$3,"&gt;="&amp;AP$3,RepM!$3:$3,"&lt;="&amp;AP$4,RepM!$5:$5,"&lt;&gt;"&amp;RepM!$W$5))</f>
        <v>0</v>
      </c>
      <c r="AQ164" s="10">
        <f ca="1">IF(AQ$2="",0,SUMIFS(RepM!177:177,RepM!$3:$3,"&gt;="&amp;AQ$3,RepM!$3:$3,"&lt;="&amp;AQ$4,RepM!$5:$5,"&lt;&gt;"&amp;RepM!$W$5))</f>
        <v>0</v>
      </c>
      <c r="AR164" s="10">
        <f ca="1">IF(AR$2="",0,SUMIFS(RepM!177:177,RepM!$3:$3,"&gt;="&amp;AR$3,RepM!$3:$3,"&lt;="&amp;AR$4,RepM!$5:$5,"&lt;&gt;"&amp;RepM!$W$5))</f>
        <v>0</v>
      </c>
      <c r="AS164" s="10">
        <f ca="1">IF(AS$2="",0,SUMIFS(RepM!177:177,RepM!$3:$3,"&gt;="&amp;AS$3,RepM!$3:$3,"&lt;="&amp;AS$4,RepM!$5:$5,"&lt;&gt;"&amp;RepM!$W$5))</f>
        <v>0</v>
      </c>
      <c r="AT164" s="10">
        <f ca="1">IF(AT$2="",0,SUMIFS(RepM!177:177,RepM!$3:$3,"&gt;="&amp;AT$3,RepM!$3:$3,"&lt;="&amp;AT$4,RepM!$5:$5,"&lt;&gt;"&amp;RepM!$W$5))</f>
        <v>0</v>
      </c>
      <c r="AU164" s="10">
        <f ca="1">IF(AU$2="",0,SUMIFS(RepM!177:177,RepM!$3:$3,"&gt;="&amp;AU$3,RepM!$3:$3,"&lt;="&amp;AU$4,RepM!$5:$5,"&lt;&gt;"&amp;RepM!$W$5))</f>
        <v>0</v>
      </c>
      <c r="AV164" s="10">
        <f ca="1">IF(AV$2="",0,SUMIFS(RepM!177:177,RepM!$3:$3,"&gt;="&amp;AV$3,RepM!$3:$3,"&lt;="&amp;AV$4,RepM!$5:$5,"&lt;&gt;"&amp;RepM!$W$5))</f>
        <v>0</v>
      </c>
      <c r="AW164" s="10">
        <f ca="1">IF(AW$2="",0,SUMIFS(RepM!177:177,RepM!$3:$3,"&gt;="&amp;AW$3,RepM!$3:$3,"&lt;="&amp;AW$4,RepM!$5:$5,"&lt;&gt;"&amp;RepM!$W$5))</f>
        <v>0</v>
      </c>
      <c r="AX164" s="10">
        <f ca="1">IF(AX$2="",0,SUMIFS(RepM!177:177,RepM!$3:$3,"&gt;="&amp;AX$3,RepM!$3:$3,"&lt;="&amp;AX$4,RepM!$5:$5,"&lt;&gt;"&amp;RepM!$W$5))</f>
        <v>0</v>
      </c>
    </row>
    <row r="165" spans="1:50" s="13" customFormat="1" x14ac:dyDescent="0.3">
      <c r="A165" s="12">
        <f>ROW()</f>
        <v>165</v>
      </c>
      <c r="B165" s="147"/>
      <c r="C165" s="142"/>
      <c r="E165" s="92"/>
      <c r="F165" s="13" t="s">
        <v>238</v>
      </c>
      <c r="M165" s="4" t="str">
        <f>Lists!$R$8</f>
        <v>руб.</v>
      </c>
      <c r="P165" s="10"/>
      <c r="R165" s="92"/>
      <c r="S165" s="10"/>
      <c r="V165" s="80"/>
      <c r="W165" s="10">
        <f ca="1">SUM(INDIRECT(ADDRESS(ROW(),SUMIFS($1:$1,$5:$5,1))):INDIRECT(ADDRESS(ROW(),SUMIFS($1:$1,$5:$5,MAX($5:$5)))))</f>
        <v>13995406.548119718</v>
      </c>
      <c r="Z165" s="10">
        <f ca="1">IF(Z$2="",0,SUMIFS(RepM!179:179,RepM!$3:$3,"&gt;="&amp;Z$3,RepM!$3:$3,"&lt;="&amp;Z$4,RepM!$5:$5,"&lt;&gt;"&amp;RepM!$W$5))</f>
        <v>0</v>
      </c>
      <c r="AA165" s="10">
        <f ca="1">IF(AA$2="",0,SUMIFS(RepM!179:179,RepM!$3:$3,"&gt;="&amp;AA$3,RepM!$3:$3,"&lt;="&amp;AA$4,RepM!$5:$5,"&lt;&gt;"&amp;RepM!$W$5))</f>
        <v>0</v>
      </c>
      <c r="AB165" s="10">
        <f ca="1">IF(AB$2="",0,SUMIFS(RepM!179:179,RepM!$3:$3,"&gt;="&amp;AB$3,RepM!$3:$3,"&lt;="&amp;AB$4,RepM!$5:$5,"&lt;&gt;"&amp;RepM!$W$5))</f>
        <v>13995406.548119718</v>
      </c>
      <c r="AC165" s="10">
        <f ca="1">IF(AC$2="",0,SUMIFS(RepM!179:179,RepM!$3:$3,"&gt;="&amp;AC$3,RepM!$3:$3,"&lt;="&amp;AC$4,RepM!$5:$5,"&lt;&gt;"&amp;RepM!$W$5))</f>
        <v>0</v>
      </c>
      <c r="AD165" s="10">
        <f ca="1">IF(AD$2="",0,SUMIFS(RepM!179:179,RepM!$3:$3,"&gt;="&amp;AD$3,RepM!$3:$3,"&lt;="&amp;AD$4,RepM!$5:$5,"&lt;&gt;"&amp;RepM!$W$5))</f>
        <v>0</v>
      </c>
      <c r="AE165" s="10">
        <f ca="1">IF(AE$2="",0,SUMIFS(RepM!179:179,RepM!$3:$3,"&gt;="&amp;AE$3,RepM!$3:$3,"&lt;="&amp;AE$4,RepM!$5:$5,"&lt;&gt;"&amp;RepM!$W$5))</f>
        <v>0</v>
      </c>
      <c r="AF165" s="10">
        <f ca="1">IF(AF$2="",0,SUMIFS(RepM!179:179,RepM!$3:$3,"&gt;="&amp;AF$3,RepM!$3:$3,"&lt;="&amp;AF$4,RepM!$5:$5,"&lt;&gt;"&amp;RepM!$W$5))</f>
        <v>0</v>
      </c>
      <c r="AG165" s="10">
        <f ca="1">IF(AG$2="",0,SUMIFS(RepM!179:179,RepM!$3:$3,"&gt;="&amp;AG$3,RepM!$3:$3,"&lt;="&amp;AG$4,RepM!$5:$5,"&lt;&gt;"&amp;RepM!$W$5))</f>
        <v>0</v>
      </c>
      <c r="AH165" s="10">
        <f ca="1">IF(AH$2="",0,SUMIFS(RepM!179:179,RepM!$3:$3,"&gt;="&amp;AH$3,RepM!$3:$3,"&lt;="&amp;AH$4,RepM!$5:$5,"&lt;&gt;"&amp;RepM!$W$5))</f>
        <v>0</v>
      </c>
      <c r="AI165" s="10">
        <f ca="1">IF(AI$2="",0,SUMIFS(RepM!179:179,RepM!$3:$3,"&gt;="&amp;AI$3,RepM!$3:$3,"&lt;="&amp;AI$4,RepM!$5:$5,"&lt;&gt;"&amp;RepM!$W$5))</f>
        <v>0</v>
      </c>
      <c r="AJ165" s="10">
        <f ca="1">IF(AJ$2="",0,SUMIFS(RepM!179:179,RepM!$3:$3,"&gt;="&amp;AJ$3,RepM!$3:$3,"&lt;="&amp;AJ$4,RepM!$5:$5,"&lt;&gt;"&amp;RepM!$W$5))</f>
        <v>0</v>
      </c>
      <c r="AK165" s="10">
        <f ca="1">IF(AK$2="",0,SUMIFS(RepM!179:179,RepM!$3:$3,"&gt;="&amp;AK$3,RepM!$3:$3,"&lt;="&amp;AK$4,RepM!$5:$5,"&lt;&gt;"&amp;RepM!$W$5))</f>
        <v>0</v>
      </c>
      <c r="AL165" s="10">
        <f ca="1">IF(AL$2="",0,SUMIFS(RepM!179:179,RepM!$3:$3,"&gt;="&amp;AL$3,RepM!$3:$3,"&lt;="&amp;AL$4,RepM!$5:$5,"&lt;&gt;"&amp;RepM!$W$5))</f>
        <v>0</v>
      </c>
      <c r="AM165" s="10">
        <f ca="1">IF(AM$2="",0,SUMIFS(RepM!179:179,RepM!$3:$3,"&gt;="&amp;AM$3,RepM!$3:$3,"&lt;="&amp;AM$4,RepM!$5:$5,"&lt;&gt;"&amp;RepM!$W$5))</f>
        <v>0</v>
      </c>
      <c r="AN165" s="10">
        <f ca="1">IF(AN$2="",0,SUMIFS(RepM!179:179,RepM!$3:$3,"&gt;="&amp;AN$3,RepM!$3:$3,"&lt;="&amp;AN$4,RepM!$5:$5,"&lt;&gt;"&amp;RepM!$W$5))</f>
        <v>0</v>
      </c>
      <c r="AO165" s="10">
        <f ca="1">IF(AO$2="",0,SUMIFS(RepM!179:179,RepM!$3:$3,"&gt;="&amp;AO$3,RepM!$3:$3,"&lt;="&amp;AO$4,RepM!$5:$5,"&lt;&gt;"&amp;RepM!$W$5))</f>
        <v>0</v>
      </c>
      <c r="AP165" s="10">
        <f ca="1">IF(AP$2="",0,SUMIFS(RepM!179:179,RepM!$3:$3,"&gt;="&amp;AP$3,RepM!$3:$3,"&lt;="&amp;AP$4,RepM!$5:$5,"&lt;&gt;"&amp;RepM!$W$5))</f>
        <v>0</v>
      </c>
      <c r="AQ165" s="10">
        <f ca="1">IF(AQ$2="",0,SUMIFS(RepM!179:179,RepM!$3:$3,"&gt;="&amp;AQ$3,RepM!$3:$3,"&lt;="&amp;AQ$4,RepM!$5:$5,"&lt;&gt;"&amp;RepM!$W$5))</f>
        <v>0</v>
      </c>
      <c r="AR165" s="10">
        <f ca="1">IF(AR$2="",0,SUMIFS(RepM!179:179,RepM!$3:$3,"&gt;="&amp;AR$3,RepM!$3:$3,"&lt;="&amp;AR$4,RepM!$5:$5,"&lt;&gt;"&amp;RepM!$W$5))</f>
        <v>0</v>
      </c>
      <c r="AS165" s="10">
        <f ca="1">IF(AS$2="",0,SUMIFS(RepM!179:179,RepM!$3:$3,"&gt;="&amp;AS$3,RepM!$3:$3,"&lt;="&amp;AS$4,RepM!$5:$5,"&lt;&gt;"&amp;RepM!$W$5))</f>
        <v>0</v>
      </c>
      <c r="AT165" s="10">
        <f ca="1">IF(AT$2="",0,SUMIFS(RepM!179:179,RepM!$3:$3,"&gt;="&amp;AT$3,RepM!$3:$3,"&lt;="&amp;AT$4,RepM!$5:$5,"&lt;&gt;"&amp;RepM!$W$5))</f>
        <v>0</v>
      </c>
      <c r="AU165" s="10">
        <f ca="1">IF(AU$2="",0,SUMIFS(RepM!179:179,RepM!$3:$3,"&gt;="&amp;AU$3,RepM!$3:$3,"&lt;="&amp;AU$4,RepM!$5:$5,"&lt;&gt;"&amp;RepM!$W$5))</f>
        <v>0</v>
      </c>
      <c r="AV165" s="10">
        <f ca="1">IF(AV$2="",0,SUMIFS(RepM!179:179,RepM!$3:$3,"&gt;="&amp;AV$3,RepM!$3:$3,"&lt;="&amp;AV$4,RepM!$5:$5,"&lt;&gt;"&amp;RepM!$W$5))</f>
        <v>0</v>
      </c>
      <c r="AW165" s="10">
        <f ca="1">IF(AW$2="",0,SUMIFS(RepM!179:179,RepM!$3:$3,"&gt;="&amp;AW$3,RepM!$3:$3,"&lt;="&amp;AW$4,RepM!$5:$5,"&lt;&gt;"&amp;RepM!$W$5))</f>
        <v>0</v>
      </c>
      <c r="AX165" s="10">
        <f ca="1">IF(AX$2="",0,SUMIFS(RepM!179:179,RepM!$3:$3,"&gt;="&amp;AX$3,RepM!$3:$3,"&lt;="&amp;AX$4,RepM!$5:$5,"&lt;&gt;"&amp;RepM!$W$5))</f>
        <v>0</v>
      </c>
    </row>
    <row r="166" spans="1:50" s="13" customFormat="1" x14ac:dyDescent="0.3">
      <c r="A166" s="12">
        <f>ROW()</f>
        <v>166</v>
      </c>
      <c r="B166" s="147"/>
      <c r="C166" s="142"/>
      <c r="E166" s="92"/>
      <c r="F166" s="13" t="s">
        <v>241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1408110.4972659019</v>
      </c>
      <c r="Z166" s="10">
        <f ca="1">IF(Z$2="",0,SUMIFS(RepM!180:180,RepM!$3:$3,"&gt;="&amp;Z$3,RepM!$3:$3,"&lt;="&amp;Z$4,RepM!$5:$5,"&lt;&gt;"&amp;RepM!$W$5))</f>
        <v>0</v>
      </c>
      <c r="AA166" s="10">
        <f ca="1">IF(AA$2="",0,SUMIFS(RepM!180:180,RepM!$3:$3,"&gt;="&amp;AA$3,RepM!$3:$3,"&lt;="&amp;AA$4,RepM!$5:$5,"&lt;&gt;"&amp;RepM!$W$5))</f>
        <v>0</v>
      </c>
      <c r="AB166" s="10">
        <f ca="1">IF(AB$2="",0,SUMIFS(RepM!180:180,RepM!$3:$3,"&gt;="&amp;AB$3,RepM!$3:$3,"&lt;="&amp;AB$4,RepM!$5:$5,"&lt;&gt;"&amp;RepM!$W$5))</f>
        <v>1408110.4972659019</v>
      </c>
      <c r="AC166" s="10">
        <f ca="1">IF(AC$2="",0,SUMIFS(RepM!180:180,RepM!$3:$3,"&gt;="&amp;AC$3,RepM!$3:$3,"&lt;="&amp;AC$4,RepM!$5:$5,"&lt;&gt;"&amp;RepM!$W$5))</f>
        <v>0</v>
      </c>
      <c r="AD166" s="10">
        <f ca="1">IF(AD$2="",0,SUMIFS(RepM!180:180,RepM!$3:$3,"&gt;="&amp;AD$3,RepM!$3:$3,"&lt;="&amp;AD$4,RepM!$5:$5,"&lt;&gt;"&amp;RepM!$W$5))</f>
        <v>0</v>
      </c>
      <c r="AE166" s="10">
        <f ca="1">IF(AE$2="",0,SUMIFS(RepM!180:180,RepM!$3:$3,"&gt;="&amp;AE$3,RepM!$3:$3,"&lt;="&amp;AE$4,RepM!$5:$5,"&lt;&gt;"&amp;RepM!$W$5))</f>
        <v>0</v>
      </c>
      <c r="AF166" s="10">
        <f ca="1">IF(AF$2="",0,SUMIFS(RepM!180:180,RepM!$3:$3,"&gt;="&amp;AF$3,RepM!$3:$3,"&lt;="&amp;AF$4,RepM!$5:$5,"&lt;&gt;"&amp;RepM!$W$5))</f>
        <v>0</v>
      </c>
      <c r="AG166" s="10">
        <f ca="1">IF(AG$2="",0,SUMIFS(RepM!180:180,RepM!$3:$3,"&gt;="&amp;AG$3,RepM!$3:$3,"&lt;="&amp;AG$4,RepM!$5:$5,"&lt;&gt;"&amp;RepM!$W$5))</f>
        <v>0</v>
      </c>
      <c r="AH166" s="10">
        <f ca="1">IF(AH$2="",0,SUMIFS(RepM!180:180,RepM!$3:$3,"&gt;="&amp;AH$3,RepM!$3:$3,"&lt;="&amp;AH$4,RepM!$5:$5,"&lt;&gt;"&amp;RepM!$W$5))</f>
        <v>0</v>
      </c>
      <c r="AI166" s="10">
        <f ca="1">IF(AI$2="",0,SUMIFS(RepM!180:180,RepM!$3:$3,"&gt;="&amp;AI$3,RepM!$3:$3,"&lt;="&amp;AI$4,RepM!$5:$5,"&lt;&gt;"&amp;RepM!$W$5))</f>
        <v>0</v>
      </c>
      <c r="AJ166" s="10">
        <f ca="1">IF(AJ$2="",0,SUMIFS(RepM!180:180,RepM!$3:$3,"&gt;="&amp;AJ$3,RepM!$3:$3,"&lt;="&amp;AJ$4,RepM!$5:$5,"&lt;&gt;"&amp;RepM!$W$5))</f>
        <v>0</v>
      </c>
      <c r="AK166" s="10">
        <f ca="1">IF(AK$2="",0,SUMIFS(RepM!180:180,RepM!$3:$3,"&gt;="&amp;AK$3,RepM!$3:$3,"&lt;="&amp;AK$4,RepM!$5:$5,"&lt;&gt;"&amp;RepM!$W$5))</f>
        <v>0</v>
      </c>
      <c r="AL166" s="10">
        <f ca="1">IF(AL$2="",0,SUMIFS(RepM!180:180,RepM!$3:$3,"&gt;="&amp;AL$3,RepM!$3:$3,"&lt;="&amp;AL$4,RepM!$5:$5,"&lt;&gt;"&amp;RepM!$W$5))</f>
        <v>0</v>
      </c>
      <c r="AM166" s="10">
        <f ca="1">IF(AM$2="",0,SUMIFS(RepM!180:180,RepM!$3:$3,"&gt;="&amp;AM$3,RepM!$3:$3,"&lt;="&amp;AM$4,RepM!$5:$5,"&lt;&gt;"&amp;RepM!$W$5))</f>
        <v>0</v>
      </c>
      <c r="AN166" s="10">
        <f ca="1">IF(AN$2="",0,SUMIFS(RepM!180:180,RepM!$3:$3,"&gt;="&amp;AN$3,RepM!$3:$3,"&lt;="&amp;AN$4,RepM!$5:$5,"&lt;&gt;"&amp;RepM!$W$5))</f>
        <v>0</v>
      </c>
      <c r="AO166" s="10">
        <f ca="1">IF(AO$2="",0,SUMIFS(RepM!180:180,RepM!$3:$3,"&gt;="&amp;AO$3,RepM!$3:$3,"&lt;="&amp;AO$4,RepM!$5:$5,"&lt;&gt;"&amp;RepM!$W$5))</f>
        <v>0</v>
      </c>
      <c r="AP166" s="10">
        <f ca="1">IF(AP$2="",0,SUMIFS(RepM!180:180,RepM!$3:$3,"&gt;="&amp;AP$3,RepM!$3:$3,"&lt;="&amp;AP$4,RepM!$5:$5,"&lt;&gt;"&amp;RepM!$W$5))</f>
        <v>0</v>
      </c>
      <c r="AQ166" s="10">
        <f ca="1">IF(AQ$2="",0,SUMIFS(RepM!180:180,RepM!$3:$3,"&gt;="&amp;AQ$3,RepM!$3:$3,"&lt;="&amp;AQ$4,RepM!$5:$5,"&lt;&gt;"&amp;RepM!$W$5))</f>
        <v>0</v>
      </c>
      <c r="AR166" s="10">
        <f ca="1">IF(AR$2="",0,SUMIFS(RepM!180:180,RepM!$3:$3,"&gt;="&amp;AR$3,RepM!$3:$3,"&lt;="&amp;AR$4,RepM!$5:$5,"&lt;&gt;"&amp;RepM!$W$5))</f>
        <v>0</v>
      </c>
      <c r="AS166" s="10">
        <f ca="1">IF(AS$2="",0,SUMIFS(RepM!180:180,RepM!$3:$3,"&gt;="&amp;AS$3,RepM!$3:$3,"&lt;="&amp;AS$4,RepM!$5:$5,"&lt;&gt;"&amp;RepM!$W$5))</f>
        <v>0</v>
      </c>
      <c r="AT166" s="10">
        <f ca="1">IF(AT$2="",0,SUMIFS(RepM!180:180,RepM!$3:$3,"&gt;="&amp;AT$3,RepM!$3:$3,"&lt;="&amp;AT$4,RepM!$5:$5,"&lt;&gt;"&amp;RepM!$W$5))</f>
        <v>0</v>
      </c>
      <c r="AU166" s="10">
        <f ca="1">IF(AU$2="",0,SUMIFS(RepM!180:180,RepM!$3:$3,"&gt;="&amp;AU$3,RepM!$3:$3,"&lt;="&amp;AU$4,RepM!$5:$5,"&lt;&gt;"&amp;RepM!$W$5))</f>
        <v>0</v>
      </c>
      <c r="AV166" s="10">
        <f ca="1">IF(AV$2="",0,SUMIFS(RepM!180:180,RepM!$3:$3,"&gt;="&amp;AV$3,RepM!$3:$3,"&lt;="&amp;AV$4,RepM!$5:$5,"&lt;&gt;"&amp;RepM!$W$5))</f>
        <v>0</v>
      </c>
      <c r="AW166" s="10">
        <f ca="1">IF(AW$2="",0,SUMIFS(RepM!180:180,RepM!$3:$3,"&gt;="&amp;AW$3,RepM!$3:$3,"&lt;="&amp;AW$4,RepM!$5:$5,"&lt;&gt;"&amp;RepM!$W$5))</f>
        <v>0</v>
      </c>
      <c r="AX166" s="10">
        <f ca="1">IF(AX$2="",0,SUMIFS(RepM!180:180,RepM!$3:$3,"&gt;="&amp;AX$3,RepM!$3:$3,"&lt;="&amp;AX$4,RepM!$5:$5,"&lt;&gt;"&amp;RepM!$W$5))</f>
        <v>0</v>
      </c>
    </row>
    <row r="167" spans="1:50" s="27" customFormat="1" ht="12" x14ac:dyDescent="0.25">
      <c r="A167" s="26">
        <f>ROW()</f>
        <v>167</v>
      </c>
      <c r="B167" s="95"/>
      <c r="C167" s="142"/>
      <c r="E167" s="24"/>
      <c r="F167" s="127" t="s">
        <v>240</v>
      </c>
      <c r="H167" s="67"/>
      <c r="I167" s="67"/>
      <c r="J167" s="67"/>
      <c r="K167" s="67"/>
      <c r="L167" s="67"/>
      <c r="M167" s="2" t="str">
        <f>Lists!$R$8</f>
        <v>руб.</v>
      </c>
      <c r="P167" s="30"/>
      <c r="Q167" s="124"/>
      <c r="R167" s="125"/>
      <c r="S167" s="129"/>
      <c r="T167" s="124"/>
      <c r="U167" s="124"/>
      <c r="V167" s="85"/>
      <c r="W167" s="29">
        <f ca="1">SUM(INDIRECT(ADDRESS(ROW(),SUMIFS($1:$1,$5:$5,1))):INDIRECT(ADDRESS(ROW(),SUMIFS($1:$1,$5:$5,MAX($5:$5)))))</f>
        <v>1408110.4972659023</v>
      </c>
      <c r="Z167" s="30">
        <f ca="1">IF(Z$2="",0,SUMIFS(RepM!181:181,RepM!$3:$3,"&gt;="&amp;Z$3,RepM!$3:$3,"&lt;="&amp;Z$4,RepM!$5:$5,"&lt;&gt;"&amp;RepM!$W$5))</f>
        <v>0</v>
      </c>
      <c r="AA167" s="30">
        <f ca="1">IF(AA$2="",0,SUMIFS(RepM!181:181,RepM!$3:$3,"&gt;="&amp;AA$3,RepM!$3:$3,"&lt;="&amp;AA$4,RepM!$5:$5,"&lt;&gt;"&amp;RepM!$W$5))</f>
        <v>254330.54704439419</v>
      </c>
      <c r="AB167" s="30">
        <f ca="1">IF(AB$2="",0,SUMIFS(RepM!181:181,RepM!$3:$3,"&gt;="&amp;AB$3,RepM!$3:$3,"&lt;="&amp;AB$4,RepM!$5:$5,"&lt;&gt;"&amp;RepM!$W$5))</f>
        <v>1153779.950221508</v>
      </c>
      <c r="AC167" s="30">
        <f ca="1">IF(AC$2="",0,SUMIFS(RepM!181:181,RepM!$3:$3,"&gt;="&amp;AC$3,RepM!$3:$3,"&lt;="&amp;AC$4,RepM!$5:$5,"&lt;&gt;"&amp;RepM!$W$5))</f>
        <v>0</v>
      </c>
      <c r="AD167" s="30">
        <f ca="1">IF(AD$2="",0,SUMIFS(RepM!181:181,RepM!$3:$3,"&gt;="&amp;AD$3,RepM!$3:$3,"&lt;="&amp;AD$4,RepM!$5:$5,"&lt;&gt;"&amp;RepM!$W$5))</f>
        <v>0</v>
      </c>
      <c r="AE167" s="30">
        <f ca="1">IF(AE$2="",0,SUMIFS(RepM!181:181,RepM!$3:$3,"&gt;="&amp;AE$3,RepM!$3:$3,"&lt;="&amp;AE$4,RepM!$5:$5,"&lt;&gt;"&amp;RepM!$W$5))</f>
        <v>0</v>
      </c>
      <c r="AF167" s="30">
        <f ca="1">IF(AF$2="",0,SUMIFS(RepM!181:181,RepM!$3:$3,"&gt;="&amp;AF$3,RepM!$3:$3,"&lt;="&amp;AF$4,RepM!$5:$5,"&lt;&gt;"&amp;RepM!$W$5))</f>
        <v>0</v>
      </c>
      <c r="AG167" s="30">
        <f ca="1">IF(AG$2="",0,SUMIFS(RepM!181:181,RepM!$3:$3,"&gt;="&amp;AG$3,RepM!$3:$3,"&lt;="&amp;AG$4,RepM!$5:$5,"&lt;&gt;"&amp;RepM!$W$5))</f>
        <v>0</v>
      </c>
      <c r="AH167" s="30">
        <f ca="1">IF(AH$2="",0,SUMIFS(RepM!181:181,RepM!$3:$3,"&gt;="&amp;AH$3,RepM!$3:$3,"&lt;="&amp;AH$4,RepM!$5:$5,"&lt;&gt;"&amp;RepM!$W$5))</f>
        <v>0</v>
      </c>
      <c r="AI167" s="30">
        <f ca="1">IF(AI$2="",0,SUMIFS(RepM!181:181,RepM!$3:$3,"&gt;="&amp;AI$3,RepM!$3:$3,"&lt;="&amp;AI$4,RepM!$5:$5,"&lt;&gt;"&amp;RepM!$W$5))</f>
        <v>0</v>
      </c>
      <c r="AJ167" s="30">
        <f ca="1">IF(AJ$2="",0,SUMIFS(RepM!181:181,RepM!$3:$3,"&gt;="&amp;AJ$3,RepM!$3:$3,"&lt;="&amp;AJ$4,RepM!$5:$5,"&lt;&gt;"&amp;RepM!$W$5))</f>
        <v>0</v>
      </c>
      <c r="AK167" s="30">
        <f ca="1">IF(AK$2="",0,SUMIFS(RepM!181:181,RepM!$3:$3,"&gt;="&amp;AK$3,RepM!$3:$3,"&lt;="&amp;AK$4,RepM!$5:$5,"&lt;&gt;"&amp;RepM!$W$5))</f>
        <v>0</v>
      </c>
      <c r="AL167" s="30">
        <f ca="1">IF(AL$2="",0,SUMIFS(RepM!181:181,RepM!$3:$3,"&gt;="&amp;AL$3,RepM!$3:$3,"&lt;="&amp;AL$4,RepM!$5:$5,"&lt;&gt;"&amp;RepM!$W$5))</f>
        <v>0</v>
      </c>
      <c r="AM167" s="30">
        <f ca="1">IF(AM$2="",0,SUMIFS(RepM!181:181,RepM!$3:$3,"&gt;="&amp;AM$3,RepM!$3:$3,"&lt;="&amp;AM$4,RepM!$5:$5,"&lt;&gt;"&amp;RepM!$W$5))</f>
        <v>0</v>
      </c>
      <c r="AN167" s="30">
        <f ca="1">IF(AN$2="",0,SUMIFS(RepM!181:181,RepM!$3:$3,"&gt;="&amp;AN$3,RepM!$3:$3,"&lt;="&amp;AN$4,RepM!$5:$5,"&lt;&gt;"&amp;RepM!$W$5))</f>
        <v>0</v>
      </c>
      <c r="AO167" s="30">
        <f ca="1">IF(AO$2="",0,SUMIFS(RepM!181:181,RepM!$3:$3,"&gt;="&amp;AO$3,RepM!$3:$3,"&lt;="&amp;AO$4,RepM!$5:$5,"&lt;&gt;"&amp;RepM!$W$5))</f>
        <v>0</v>
      </c>
      <c r="AP167" s="30">
        <f ca="1">IF(AP$2="",0,SUMIFS(RepM!181:181,RepM!$3:$3,"&gt;="&amp;AP$3,RepM!$3:$3,"&lt;="&amp;AP$4,RepM!$5:$5,"&lt;&gt;"&amp;RepM!$W$5))</f>
        <v>0</v>
      </c>
      <c r="AQ167" s="30">
        <f ca="1">IF(AQ$2="",0,SUMIFS(RepM!181:181,RepM!$3:$3,"&gt;="&amp;AQ$3,RepM!$3:$3,"&lt;="&amp;AQ$4,RepM!$5:$5,"&lt;&gt;"&amp;RepM!$W$5))</f>
        <v>0</v>
      </c>
      <c r="AR167" s="30">
        <f ca="1">IF(AR$2="",0,SUMIFS(RepM!181:181,RepM!$3:$3,"&gt;="&amp;AR$3,RepM!$3:$3,"&lt;="&amp;AR$4,RepM!$5:$5,"&lt;&gt;"&amp;RepM!$W$5))</f>
        <v>0</v>
      </c>
      <c r="AS167" s="30">
        <f ca="1">IF(AS$2="",0,SUMIFS(RepM!181:181,RepM!$3:$3,"&gt;="&amp;AS$3,RepM!$3:$3,"&lt;="&amp;AS$4,RepM!$5:$5,"&lt;&gt;"&amp;RepM!$W$5))</f>
        <v>0</v>
      </c>
      <c r="AT167" s="30">
        <f ca="1">IF(AT$2="",0,SUMIFS(RepM!181:181,RepM!$3:$3,"&gt;="&amp;AT$3,RepM!$3:$3,"&lt;="&amp;AT$4,RepM!$5:$5,"&lt;&gt;"&amp;RepM!$W$5))</f>
        <v>0</v>
      </c>
      <c r="AU167" s="30">
        <f ca="1">IF(AU$2="",0,SUMIFS(RepM!181:181,RepM!$3:$3,"&gt;="&amp;AU$3,RepM!$3:$3,"&lt;="&amp;AU$4,RepM!$5:$5,"&lt;&gt;"&amp;RepM!$W$5))</f>
        <v>0</v>
      </c>
      <c r="AV167" s="30">
        <f ca="1">IF(AV$2="",0,SUMIFS(RepM!181:181,RepM!$3:$3,"&gt;="&amp;AV$3,RepM!$3:$3,"&lt;="&amp;AV$4,RepM!$5:$5,"&lt;&gt;"&amp;RepM!$W$5))</f>
        <v>0</v>
      </c>
      <c r="AW167" s="30">
        <f ca="1">IF(AW$2="",0,SUMIFS(RepM!181:181,RepM!$3:$3,"&gt;="&amp;AW$3,RepM!$3:$3,"&lt;="&amp;AW$4,RepM!$5:$5,"&lt;&gt;"&amp;RepM!$W$5))</f>
        <v>0</v>
      </c>
      <c r="AX167" s="30">
        <f ca="1">IF(AX$2="",0,SUMIFS(RepM!181:181,RepM!$3:$3,"&gt;="&amp;AX$3,RepM!$3:$3,"&lt;="&amp;AX$4,RepM!$5:$5,"&lt;&gt;"&amp;RepM!$W$5))</f>
        <v>0</v>
      </c>
    </row>
    <row r="168" spans="1:50" s="13" customFormat="1" x14ac:dyDescent="0.3">
      <c r="A168" s="12">
        <f>ROW()</f>
        <v>168</v>
      </c>
      <c r="B168" s="102"/>
      <c r="C168" s="142"/>
      <c r="E168" s="92"/>
      <c r="F168" s="13" t="s">
        <v>137</v>
      </c>
      <c r="M168" s="4" t="str">
        <f>Lists!$R$8</f>
        <v>руб.</v>
      </c>
      <c r="P168" s="10"/>
      <c r="R168" s="92"/>
      <c r="S168" s="10"/>
      <c r="V168" s="80">
        <f ca="1">W168-(W92-W160-W167)</f>
        <v>0</v>
      </c>
      <c r="W168" s="10">
        <f ca="1">SUM(INDIRECT(ADDRESS(ROW(),SUMIFS($1:$1,$5:$5,1))):INDIRECT(ADDRESS(ROW(),SUMIFS($1:$1,$5:$5,MAX($5:$5)))))</f>
        <v>209365875.23088783</v>
      </c>
      <c r="Z168" s="10">
        <f ca="1">IF(Z$2="",0,SUMIFS(RepM!182:182,RepM!$3:$3,"&gt;="&amp;Z$3,RepM!$3:$3,"&lt;="&amp;Z$4,RepM!$5:$5,"&lt;&gt;"&amp;RepM!$W$5))</f>
        <v>-28939153.348461583</v>
      </c>
      <c r="AA168" s="10">
        <f ca="1">IF(AA$2="",0,SUMIFS(RepM!182:182,RepM!$3:$3,"&gt;="&amp;AA$3,RepM!$3:$3,"&lt;="&amp;AA$4,RepM!$5:$5,"&lt;&gt;"&amp;RepM!$W$5))</f>
        <v>-6311028.7091472428</v>
      </c>
      <c r="AB168" s="10">
        <f ca="1">IF(AB$2="",0,SUMIFS(RepM!182:182,RepM!$3:$3,"&gt;="&amp;AB$3,RepM!$3:$3,"&lt;="&amp;AB$4,RepM!$5:$5,"&lt;&gt;"&amp;RepM!$W$5))</f>
        <v>96656335.564382732</v>
      </c>
      <c r="AC168" s="10">
        <f ca="1">IF(AC$2="",0,SUMIFS(RepM!182:182,RepM!$3:$3,"&gt;="&amp;AC$3,RepM!$3:$3,"&lt;="&amp;AC$4,RepM!$5:$5,"&lt;&gt;"&amp;RepM!$W$5))</f>
        <v>147959721.72411394</v>
      </c>
      <c r="AD168" s="10">
        <f ca="1">IF(AD$2="",0,SUMIFS(RepM!182:182,RepM!$3:$3,"&gt;="&amp;AD$3,RepM!$3:$3,"&lt;="&amp;AD$4,RepM!$5:$5,"&lt;&gt;"&amp;RepM!$W$5))</f>
        <v>0</v>
      </c>
      <c r="AE168" s="10">
        <f ca="1">IF(AE$2="",0,SUMIFS(RepM!182:182,RepM!$3:$3,"&gt;="&amp;AE$3,RepM!$3:$3,"&lt;="&amp;AE$4,RepM!$5:$5,"&lt;&gt;"&amp;RepM!$W$5))</f>
        <v>0</v>
      </c>
      <c r="AF168" s="10">
        <f ca="1">IF(AF$2="",0,SUMIFS(RepM!182:182,RepM!$3:$3,"&gt;="&amp;AF$3,RepM!$3:$3,"&lt;="&amp;AF$4,RepM!$5:$5,"&lt;&gt;"&amp;RepM!$W$5))</f>
        <v>0</v>
      </c>
      <c r="AG168" s="10">
        <f ca="1">IF(AG$2="",0,SUMIFS(RepM!182:182,RepM!$3:$3,"&gt;="&amp;AG$3,RepM!$3:$3,"&lt;="&amp;AG$4,RepM!$5:$5,"&lt;&gt;"&amp;RepM!$W$5))</f>
        <v>0</v>
      </c>
      <c r="AH168" s="10">
        <f ca="1">IF(AH$2="",0,SUMIFS(RepM!182:182,RepM!$3:$3,"&gt;="&amp;AH$3,RepM!$3:$3,"&lt;="&amp;AH$4,RepM!$5:$5,"&lt;&gt;"&amp;RepM!$W$5))</f>
        <v>0</v>
      </c>
      <c r="AI168" s="10">
        <f ca="1">IF(AI$2="",0,SUMIFS(RepM!182:182,RepM!$3:$3,"&gt;="&amp;AI$3,RepM!$3:$3,"&lt;="&amp;AI$4,RepM!$5:$5,"&lt;&gt;"&amp;RepM!$W$5))</f>
        <v>0</v>
      </c>
      <c r="AJ168" s="10">
        <f ca="1">IF(AJ$2="",0,SUMIFS(RepM!182:182,RepM!$3:$3,"&gt;="&amp;AJ$3,RepM!$3:$3,"&lt;="&amp;AJ$4,RepM!$5:$5,"&lt;&gt;"&amp;RepM!$W$5))</f>
        <v>0</v>
      </c>
      <c r="AK168" s="10">
        <f ca="1">IF(AK$2="",0,SUMIFS(RepM!182:182,RepM!$3:$3,"&gt;="&amp;AK$3,RepM!$3:$3,"&lt;="&amp;AK$4,RepM!$5:$5,"&lt;&gt;"&amp;RepM!$W$5))</f>
        <v>0</v>
      </c>
      <c r="AL168" s="10">
        <f ca="1">IF(AL$2="",0,SUMIFS(RepM!182:182,RepM!$3:$3,"&gt;="&amp;AL$3,RepM!$3:$3,"&lt;="&amp;AL$4,RepM!$5:$5,"&lt;&gt;"&amp;RepM!$W$5))</f>
        <v>0</v>
      </c>
      <c r="AM168" s="10">
        <f ca="1">IF(AM$2="",0,SUMIFS(RepM!182:182,RepM!$3:$3,"&gt;="&amp;AM$3,RepM!$3:$3,"&lt;="&amp;AM$4,RepM!$5:$5,"&lt;&gt;"&amp;RepM!$W$5))</f>
        <v>0</v>
      </c>
      <c r="AN168" s="10">
        <f ca="1">IF(AN$2="",0,SUMIFS(RepM!182:182,RepM!$3:$3,"&gt;="&amp;AN$3,RepM!$3:$3,"&lt;="&amp;AN$4,RepM!$5:$5,"&lt;&gt;"&amp;RepM!$W$5))</f>
        <v>0</v>
      </c>
      <c r="AO168" s="10">
        <f ca="1">IF(AO$2="",0,SUMIFS(RepM!182:182,RepM!$3:$3,"&gt;="&amp;AO$3,RepM!$3:$3,"&lt;="&amp;AO$4,RepM!$5:$5,"&lt;&gt;"&amp;RepM!$W$5))</f>
        <v>0</v>
      </c>
      <c r="AP168" s="10">
        <f ca="1">IF(AP$2="",0,SUMIFS(RepM!182:182,RepM!$3:$3,"&gt;="&amp;AP$3,RepM!$3:$3,"&lt;="&amp;AP$4,RepM!$5:$5,"&lt;&gt;"&amp;RepM!$W$5))</f>
        <v>0</v>
      </c>
      <c r="AQ168" s="10">
        <f ca="1">IF(AQ$2="",0,SUMIFS(RepM!182:182,RepM!$3:$3,"&gt;="&amp;AQ$3,RepM!$3:$3,"&lt;="&amp;AQ$4,RepM!$5:$5,"&lt;&gt;"&amp;RepM!$W$5))</f>
        <v>0</v>
      </c>
      <c r="AR168" s="10">
        <f ca="1">IF(AR$2="",0,SUMIFS(RepM!182:182,RepM!$3:$3,"&gt;="&amp;AR$3,RepM!$3:$3,"&lt;="&amp;AR$4,RepM!$5:$5,"&lt;&gt;"&amp;RepM!$W$5))</f>
        <v>0</v>
      </c>
      <c r="AS168" s="10">
        <f ca="1">IF(AS$2="",0,SUMIFS(RepM!182:182,RepM!$3:$3,"&gt;="&amp;AS$3,RepM!$3:$3,"&lt;="&amp;AS$4,RepM!$5:$5,"&lt;&gt;"&amp;RepM!$W$5))</f>
        <v>0</v>
      </c>
      <c r="AT168" s="10">
        <f ca="1">IF(AT$2="",0,SUMIFS(RepM!182:182,RepM!$3:$3,"&gt;="&amp;AT$3,RepM!$3:$3,"&lt;="&amp;AT$4,RepM!$5:$5,"&lt;&gt;"&amp;RepM!$W$5))</f>
        <v>0</v>
      </c>
      <c r="AU168" s="10">
        <f ca="1">IF(AU$2="",0,SUMIFS(RepM!182:182,RepM!$3:$3,"&gt;="&amp;AU$3,RepM!$3:$3,"&lt;="&amp;AU$4,RepM!$5:$5,"&lt;&gt;"&amp;RepM!$W$5))</f>
        <v>0</v>
      </c>
      <c r="AV168" s="10">
        <f ca="1">IF(AV$2="",0,SUMIFS(RepM!182:182,RepM!$3:$3,"&gt;="&amp;AV$3,RepM!$3:$3,"&lt;="&amp;AV$4,RepM!$5:$5,"&lt;&gt;"&amp;RepM!$W$5))</f>
        <v>0</v>
      </c>
      <c r="AW168" s="10">
        <f ca="1">IF(AW$2="",0,SUMIFS(RepM!182:182,RepM!$3:$3,"&gt;="&amp;AW$3,RepM!$3:$3,"&lt;="&amp;AW$4,RepM!$5:$5,"&lt;&gt;"&amp;RepM!$W$5))</f>
        <v>0</v>
      </c>
      <c r="AX168" s="10">
        <f ca="1">IF(AX$2="",0,SUMIFS(RepM!182:182,RepM!$3:$3,"&gt;="&amp;AX$3,RepM!$3:$3,"&lt;="&amp;AX$4,RepM!$5:$5,"&lt;&gt;"&amp;RepM!$W$5))</f>
        <v>0</v>
      </c>
    </row>
    <row r="169" spans="1:50" s="27" customFormat="1" ht="12" x14ac:dyDescent="0.25">
      <c r="A169" s="26">
        <f>ROW()</f>
        <v>169</v>
      </c>
      <c r="B169" s="95"/>
      <c r="C169" s="142"/>
      <c r="E169" s="24"/>
      <c r="F169" s="127" t="s">
        <v>138</v>
      </c>
      <c r="H169" s="67"/>
      <c r="I169" s="67"/>
      <c r="J169" s="67"/>
      <c r="K169" s="67"/>
      <c r="L169" s="67"/>
      <c r="M169" s="2" t="str">
        <f>Lists!$R$8</f>
        <v>руб.</v>
      </c>
      <c r="P169" s="30"/>
      <c r="Q169" s="124"/>
      <c r="R169" s="44"/>
      <c r="S169" s="177"/>
      <c r="T169" s="124"/>
      <c r="U169" s="124"/>
      <c r="V169" s="85"/>
      <c r="W169" s="29">
        <f ca="1">SUM(INDIRECT(ADDRESS(ROW(),SUMIFS($1:$1,$5:$5,1))):INDIRECT(ADDRESS(ROW(),SUMIFS($1:$1,$5:$5,MAX($5:$5)))))</f>
        <v>41873175.046177574</v>
      </c>
      <c r="Z169" s="30">
        <f ca="1">IF(Z$2="",0,SUMIFS(RepM!183:183,RepM!$3:$3,"&gt;="&amp;Z$3,RepM!$3:$3,"&lt;="&amp;Z$4,RepM!$5:$5,"&lt;&gt;"&amp;RepM!$W$5))</f>
        <v>0</v>
      </c>
      <c r="AA169" s="30">
        <f ca="1">IF(AA$2="",0,SUMIFS(RepM!183:183,RepM!$3:$3,"&gt;="&amp;AA$3,RepM!$3:$3,"&lt;="&amp;AA$4,RepM!$5:$5,"&lt;&gt;"&amp;RepM!$W$5))</f>
        <v>0</v>
      </c>
      <c r="AB169" s="30">
        <f ca="1">IF(AB$2="",0,SUMIFS(RepM!183:183,RepM!$3:$3,"&gt;="&amp;AB$3,RepM!$3:$3,"&lt;="&amp;AB$4,RepM!$5:$5,"&lt;&gt;"&amp;RepM!$W$5))</f>
        <v>12281230.701354785</v>
      </c>
      <c r="AC169" s="30">
        <f ca="1">IF(AC$2="",0,SUMIFS(RepM!183:183,RepM!$3:$3,"&gt;="&amp;AC$3,RepM!$3:$3,"&lt;="&amp;AC$4,RepM!$5:$5,"&lt;&gt;"&amp;RepM!$W$5))</f>
        <v>29591944.344822787</v>
      </c>
      <c r="AD169" s="30">
        <f ca="1">IF(AD$2="",0,SUMIFS(RepM!183:183,RepM!$3:$3,"&gt;="&amp;AD$3,RepM!$3:$3,"&lt;="&amp;AD$4,RepM!$5:$5,"&lt;&gt;"&amp;RepM!$W$5))</f>
        <v>0</v>
      </c>
      <c r="AE169" s="30">
        <f ca="1">IF(AE$2="",0,SUMIFS(RepM!183:183,RepM!$3:$3,"&gt;="&amp;AE$3,RepM!$3:$3,"&lt;="&amp;AE$4,RepM!$5:$5,"&lt;&gt;"&amp;RepM!$W$5))</f>
        <v>0</v>
      </c>
      <c r="AF169" s="30">
        <f ca="1">IF(AF$2="",0,SUMIFS(RepM!183:183,RepM!$3:$3,"&gt;="&amp;AF$3,RepM!$3:$3,"&lt;="&amp;AF$4,RepM!$5:$5,"&lt;&gt;"&amp;RepM!$W$5))</f>
        <v>0</v>
      </c>
      <c r="AG169" s="30">
        <f ca="1">IF(AG$2="",0,SUMIFS(RepM!183:183,RepM!$3:$3,"&gt;="&amp;AG$3,RepM!$3:$3,"&lt;="&amp;AG$4,RepM!$5:$5,"&lt;&gt;"&amp;RepM!$W$5))</f>
        <v>0</v>
      </c>
      <c r="AH169" s="30">
        <f ca="1">IF(AH$2="",0,SUMIFS(RepM!183:183,RepM!$3:$3,"&gt;="&amp;AH$3,RepM!$3:$3,"&lt;="&amp;AH$4,RepM!$5:$5,"&lt;&gt;"&amp;RepM!$W$5))</f>
        <v>0</v>
      </c>
      <c r="AI169" s="30">
        <f ca="1">IF(AI$2="",0,SUMIFS(RepM!183:183,RepM!$3:$3,"&gt;="&amp;AI$3,RepM!$3:$3,"&lt;="&amp;AI$4,RepM!$5:$5,"&lt;&gt;"&amp;RepM!$W$5))</f>
        <v>0</v>
      </c>
      <c r="AJ169" s="30">
        <f ca="1">IF(AJ$2="",0,SUMIFS(RepM!183:183,RepM!$3:$3,"&gt;="&amp;AJ$3,RepM!$3:$3,"&lt;="&amp;AJ$4,RepM!$5:$5,"&lt;&gt;"&amp;RepM!$W$5))</f>
        <v>0</v>
      </c>
      <c r="AK169" s="30">
        <f ca="1">IF(AK$2="",0,SUMIFS(RepM!183:183,RepM!$3:$3,"&gt;="&amp;AK$3,RepM!$3:$3,"&lt;="&amp;AK$4,RepM!$5:$5,"&lt;&gt;"&amp;RepM!$W$5))</f>
        <v>0</v>
      </c>
      <c r="AL169" s="30">
        <f ca="1">IF(AL$2="",0,SUMIFS(RepM!183:183,RepM!$3:$3,"&gt;="&amp;AL$3,RepM!$3:$3,"&lt;="&amp;AL$4,RepM!$5:$5,"&lt;&gt;"&amp;RepM!$W$5))</f>
        <v>0</v>
      </c>
      <c r="AM169" s="30">
        <f ca="1">IF(AM$2="",0,SUMIFS(RepM!183:183,RepM!$3:$3,"&gt;="&amp;AM$3,RepM!$3:$3,"&lt;="&amp;AM$4,RepM!$5:$5,"&lt;&gt;"&amp;RepM!$W$5))</f>
        <v>0</v>
      </c>
      <c r="AN169" s="30">
        <f ca="1">IF(AN$2="",0,SUMIFS(RepM!183:183,RepM!$3:$3,"&gt;="&amp;AN$3,RepM!$3:$3,"&lt;="&amp;AN$4,RepM!$5:$5,"&lt;&gt;"&amp;RepM!$W$5))</f>
        <v>0</v>
      </c>
      <c r="AO169" s="30">
        <f ca="1">IF(AO$2="",0,SUMIFS(RepM!183:183,RepM!$3:$3,"&gt;="&amp;AO$3,RepM!$3:$3,"&lt;="&amp;AO$4,RepM!$5:$5,"&lt;&gt;"&amp;RepM!$W$5))</f>
        <v>0</v>
      </c>
      <c r="AP169" s="30">
        <f ca="1">IF(AP$2="",0,SUMIFS(RepM!183:183,RepM!$3:$3,"&gt;="&amp;AP$3,RepM!$3:$3,"&lt;="&amp;AP$4,RepM!$5:$5,"&lt;&gt;"&amp;RepM!$W$5))</f>
        <v>0</v>
      </c>
      <c r="AQ169" s="30">
        <f ca="1">IF(AQ$2="",0,SUMIFS(RepM!183:183,RepM!$3:$3,"&gt;="&amp;AQ$3,RepM!$3:$3,"&lt;="&amp;AQ$4,RepM!$5:$5,"&lt;&gt;"&amp;RepM!$W$5))</f>
        <v>0</v>
      </c>
      <c r="AR169" s="30">
        <f ca="1">IF(AR$2="",0,SUMIFS(RepM!183:183,RepM!$3:$3,"&gt;="&amp;AR$3,RepM!$3:$3,"&lt;="&amp;AR$4,RepM!$5:$5,"&lt;&gt;"&amp;RepM!$W$5))</f>
        <v>0</v>
      </c>
      <c r="AS169" s="30">
        <f ca="1">IF(AS$2="",0,SUMIFS(RepM!183:183,RepM!$3:$3,"&gt;="&amp;AS$3,RepM!$3:$3,"&lt;="&amp;AS$4,RepM!$5:$5,"&lt;&gt;"&amp;RepM!$W$5))</f>
        <v>0</v>
      </c>
      <c r="AT169" s="30">
        <f ca="1">IF(AT$2="",0,SUMIFS(RepM!183:183,RepM!$3:$3,"&gt;="&amp;AT$3,RepM!$3:$3,"&lt;="&amp;AT$4,RepM!$5:$5,"&lt;&gt;"&amp;RepM!$W$5))</f>
        <v>0</v>
      </c>
      <c r="AU169" s="30">
        <f ca="1">IF(AU$2="",0,SUMIFS(RepM!183:183,RepM!$3:$3,"&gt;="&amp;AU$3,RepM!$3:$3,"&lt;="&amp;AU$4,RepM!$5:$5,"&lt;&gt;"&amp;RepM!$W$5))</f>
        <v>0</v>
      </c>
      <c r="AV169" s="30">
        <f ca="1">IF(AV$2="",0,SUMIFS(RepM!183:183,RepM!$3:$3,"&gt;="&amp;AV$3,RepM!$3:$3,"&lt;="&amp;AV$4,RepM!$5:$5,"&lt;&gt;"&amp;RepM!$W$5))</f>
        <v>0</v>
      </c>
      <c r="AW169" s="30">
        <f ca="1">IF(AW$2="",0,SUMIFS(RepM!183:183,RepM!$3:$3,"&gt;="&amp;AW$3,RepM!$3:$3,"&lt;="&amp;AW$4,RepM!$5:$5,"&lt;&gt;"&amp;RepM!$W$5))</f>
        <v>0</v>
      </c>
      <c r="AX169" s="30">
        <f ca="1">IF(AX$2="",0,SUMIFS(RepM!183:183,RepM!$3:$3,"&gt;="&amp;AX$3,RepM!$3:$3,"&lt;="&amp;AX$4,RepM!$5:$5,"&lt;&gt;"&amp;RepM!$W$5))</f>
        <v>0</v>
      </c>
    </row>
    <row r="170" spans="1:50" s="13" customFormat="1" x14ac:dyDescent="0.3">
      <c r="A170" s="12">
        <f>ROW()</f>
        <v>170</v>
      </c>
      <c r="B170" s="102"/>
      <c r="C170" s="142"/>
      <c r="E170" s="92"/>
      <c r="F170" s="13" t="s">
        <v>139</v>
      </c>
      <c r="M170" s="4" t="str">
        <f>Lists!$R$8</f>
        <v>руб.</v>
      </c>
      <c r="P170" s="10"/>
      <c r="R170" s="92"/>
      <c r="S170" s="179"/>
      <c r="V170" s="80">
        <f ca="1">W170-(W168-W169)</f>
        <v>0</v>
      </c>
      <c r="W170" s="10">
        <f ca="1">SUM(INDIRECT(ADDRESS(ROW(),SUMIFS($1:$1,$5:$5,1))):INDIRECT(ADDRESS(ROW(),SUMIFS($1:$1,$5:$5,MAX($5:$5)))))</f>
        <v>167492700.18471029</v>
      </c>
      <c r="Z170" s="10">
        <f ca="1">IF(Z$2="",0,SUMIFS(RepM!184:184,RepM!$3:$3,"&gt;="&amp;Z$3,RepM!$3:$3,"&lt;="&amp;Z$4,RepM!$5:$5,"&lt;&gt;"&amp;RepM!$W$5))</f>
        <v>-28939153.348461583</v>
      </c>
      <c r="AA170" s="10">
        <f ca="1">IF(AA$2="",0,SUMIFS(RepM!184:184,RepM!$3:$3,"&gt;="&amp;AA$3,RepM!$3:$3,"&lt;="&amp;AA$4,RepM!$5:$5,"&lt;&gt;"&amp;RepM!$W$5))</f>
        <v>-6311028.7091472428</v>
      </c>
      <c r="AB170" s="10">
        <f ca="1">IF(AB$2="",0,SUMIFS(RepM!184:184,RepM!$3:$3,"&gt;="&amp;AB$3,RepM!$3:$3,"&lt;="&amp;AB$4,RepM!$5:$5,"&lt;&gt;"&amp;RepM!$W$5))</f>
        <v>84375104.86302796</v>
      </c>
      <c r="AC170" s="10">
        <f ca="1">IF(AC$2="",0,SUMIFS(RepM!184:184,RepM!$3:$3,"&gt;="&amp;AC$3,RepM!$3:$3,"&lt;="&amp;AC$4,RepM!$5:$5,"&lt;&gt;"&amp;RepM!$W$5))</f>
        <v>118367777.37929116</v>
      </c>
      <c r="AD170" s="10">
        <f ca="1">IF(AD$2="",0,SUMIFS(RepM!184:184,RepM!$3:$3,"&gt;="&amp;AD$3,RepM!$3:$3,"&lt;="&amp;AD$4,RepM!$5:$5,"&lt;&gt;"&amp;RepM!$W$5))</f>
        <v>0</v>
      </c>
      <c r="AE170" s="10">
        <f ca="1">IF(AE$2="",0,SUMIFS(RepM!184:184,RepM!$3:$3,"&gt;="&amp;AE$3,RepM!$3:$3,"&lt;="&amp;AE$4,RepM!$5:$5,"&lt;&gt;"&amp;RepM!$W$5))</f>
        <v>0</v>
      </c>
      <c r="AF170" s="10">
        <f ca="1">IF(AF$2="",0,SUMIFS(RepM!184:184,RepM!$3:$3,"&gt;="&amp;AF$3,RepM!$3:$3,"&lt;="&amp;AF$4,RepM!$5:$5,"&lt;&gt;"&amp;RepM!$W$5))</f>
        <v>0</v>
      </c>
      <c r="AG170" s="10">
        <f ca="1">IF(AG$2="",0,SUMIFS(RepM!184:184,RepM!$3:$3,"&gt;="&amp;AG$3,RepM!$3:$3,"&lt;="&amp;AG$4,RepM!$5:$5,"&lt;&gt;"&amp;RepM!$W$5))</f>
        <v>0</v>
      </c>
      <c r="AH170" s="10">
        <f ca="1">IF(AH$2="",0,SUMIFS(RepM!184:184,RepM!$3:$3,"&gt;="&amp;AH$3,RepM!$3:$3,"&lt;="&amp;AH$4,RepM!$5:$5,"&lt;&gt;"&amp;RepM!$W$5))</f>
        <v>0</v>
      </c>
      <c r="AI170" s="10">
        <f ca="1">IF(AI$2="",0,SUMIFS(RepM!184:184,RepM!$3:$3,"&gt;="&amp;AI$3,RepM!$3:$3,"&lt;="&amp;AI$4,RepM!$5:$5,"&lt;&gt;"&amp;RepM!$W$5))</f>
        <v>0</v>
      </c>
      <c r="AJ170" s="10">
        <f ca="1">IF(AJ$2="",0,SUMIFS(RepM!184:184,RepM!$3:$3,"&gt;="&amp;AJ$3,RepM!$3:$3,"&lt;="&amp;AJ$4,RepM!$5:$5,"&lt;&gt;"&amp;RepM!$W$5))</f>
        <v>0</v>
      </c>
      <c r="AK170" s="10">
        <f ca="1">IF(AK$2="",0,SUMIFS(RepM!184:184,RepM!$3:$3,"&gt;="&amp;AK$3,RepM!$3:$3,"&lt;="&amp;AK$4,RepM!$5:$5,"&lt;&gt;"&amp;RepM!$W$5))</f>
        <v>0</v>
      </c>
      <c r="AL170" s="10">
        <f ca="1">IF(AL$2="",0,SUMIFS(RepM!184:184,RepM!$3:$3,"&gt;="&amp;AL$3,RepM!$3:$3,"&lt;="&amp;AL$4,RepM!$5:$5,"&lt;&gt;"&amp;RepM!$W$5))</f>
        <v>0</v>
      </c>
      <c r="AM170" s="10">
        <f ca="1">IF(AM$2="",0,SUMIFS(RepM!184:184,RepM!$3:$3,"&gt;="&amp;AM$3,RepM!$3:$3,"&lt;="&amp;AM$4,RepM!$5:$5,"&lt;&gt;"&amp;RepM!$W$5))</f>
        <v>0</v>
      </c>
      <c r="AN170" s="10">
        <f ca="1">IF(AN$2="",0,SUMIFS(RepM!184:184,RepM!$3:$3,"&gt;="&amp;AN$3,RepM!$3:$3,"&lt;="&amp;AN$4,RepM!$5:$5,"&lt;&gt;"&amp;RepM!$W$5))</f>
        <v>0</v>
      </c>
      <c r="AO170" s="10">
        <f ca="1">IF(AO$2="",0,SUMIFS(RepM!184:184,RepM!$3:$3,"&gt;="&amp;AO$3,RepM!$3:$3,"&lt;="&amp;AO$4,RepM!$5:$5,"&lt;&gt;"&amp;RepM!$W$5))</f>
        <v>0</v>
      </c>
      <c r="AP170" s="10">
        <f ca="1">IF(AP$2="",0,SUMIFS(RepM!184:184,RepM!$3:$3,"&gt;="&amp;AP$3,RepM!$3:$3,"&lt;="&amp;AP$4,RepM!$5:$5,"&lt;&gt;"&amp;RepM!$W$5))</f>
        <v>0</v>
      </c>
      <c r="AQ170" s="10">
        <f ca="1">IF(AQ$2="",0,SUMIFS(RepM!184:184,RepM!$3:$3,"&gt;="&amp;AQ$3,RepM!$3:$3,"&lt;="&amp;AQ$4,RepM!$5:$5,"&lt;&gt;"&amp;RepM!$W$5))</f>
        <v>0</v>
      </c>
      <c r="AR170" s="10">
        <f ca="1">IF(AR$2="",0,SUMIFS(RepM!184:184,RepM!$3:$3,"&gt;="&amp;AR$3,RepM!$3:$3,"&lt;="&amp;AR$4,RepM!$5:$5,"&lt;&gt;"&amp;RepM!$W$5))</f>
        <v>0</v>
      </c>
      <c r="AS170" s="10">
        <f ca="1">IF(AS$2="",0,SUMIFS(RepM!184:184,RepM!$3:$3,"&gt;="&amp;AS$3,RepM!$3:$3,"&lt;="&amp;AS$4,RepM!$5:$5,"&lt;&gt;"&amp;RepM!$W$5))</f>
        <v>0</v>
      </c>
      <c r="AT170" s="10">
        <f ca="1">IF(AT$2="",0,SUMIFS(RepM!184:184,RepM!$3:$3,"&gt;="&amp;AT$3,RepM!$3:$3,"&lt;="&amp;AT$4,RepM!$5:$5,"&lt;&gt;"&amp;RepM!$W$5))</f>
        <v>0</v>
      </c>
      <c r="AU170" s="10">
        <f ca="1">IF(AU$2="",0,SUMIFS(RepM!184:184,RepM!$3:$3,"&gt;="&amp;AU$3,RepM!$3:$3,"&lt;="&amp;AU$4,RepM!$5:$5,"&lt;&gt;"&amp;RepM!$W$5))</f>
        <v>0</v>
      </c>
      <c r="AV170" s="10">
        <f ca="1">IF(AV$2="",0,SUMIFS(RepM!184:184,RepM!$3:$3,"&gt;="&amp;AV$3,RepM!$3:$3,"&lt;="&amp;AV$4,RepM!$5:$5,"&lt;&gt;"&amp;RepM!$W$5))</f>
        <v>0</v>
      </c>
      <c r="AW170" s="10">
        <f ca="1">IF(AW$2="",0,SUMIFS(RepM!184:184,RepM!$3:$3,"&gt;="&amp;AW$3,RepM!$3:$3,"&lt;="&amp;AW$4,RepM!$5:$5,"&lt;&gt;"&amp;RepM!$W$5))</f>
        <v>0</v>
      </c>
      <c r="AX170" s="10">
        <f ca="1">IF(AX$2="",0,SUMIFS(RepM!184:184,RepM!$3:$3,"&gt;="&amp;AX$3,RepM!$3:$3,"&lt;="&amp;AX$4,RepM!$5:$5,"&lt;&gt;"&amp;RepM!$W$5))</f>
        <v>0</v>
      </c>
    </row>
    <row r="171" spans="1:50" s="107" customFormat="1" ht="12" x14ac:dyDescent="0.25">
      <c r="A171" s="105">
        <f>ROW()</f>
        <v>171</v>
      </c>
      <c r="B171" s="106"/>
      <c r="C171" s="143"/>
      <c r="E171" s="108"/>
      <c r="F171" s="107" t="s">
        <v>140</v>
      </c>
      <c r="M171" s="184" t="s">
        <v>74</v>
      </c>
      <c r="P171" s="109"/>
      <c r="R171" s="108"/>
      <c r="S171" s="181"/>
      <c r="V171" s="110"/>
      <c r="W171" s="111">
        <f ca="1">IF(W$79=0,0,W170/W$79)</f>
        <v>0.22677435119850647</v>
      </c>
      <c r="X171" s="112"/>
      <c r="Y171" s="112"/>
      <c r="Z171" s="111">
        <f ca="1">IF(Z$79=0,0,Z170/Z$79)</f>
        <v>-62.368051210958768</v>
      </c>
      <c r="AA171" s="111">
        <f ca="1">IF(AA$79=0,0,AA170/AA$79)</f>
        <v>-0.1102581795533317</v>
      </c>
      <c r="AB171" s="111">
        <f ca="1">IF(AB$79=0,0,AB170/AB$79)</f>
        <v>0.29424204576412005</v>
      </c>
      <c r="AC171" s="111">
        <f ca="1">IF(AC$79=0,0,AC170/AC$79)</f>
        <v>0.30032614904251481</v>
      </c>
      <c r="AD171" s="111">
        <f ca="1">IF(AD$79=0,0,AD170/AD$79)</f>
        <v>0</v>
      </c>
      <c r="AE171" s="111">
        <f ca="1">IF(AE$79=0,0,AE170/AE$79)</f>
        <v>0</v>
      </c>
      <c r="AF171" s="111">
        <f ca="1">IF(AF$79=0,0,AF170/AF$79)</f>
        <v>0</v>
      </c>
      <c r="AG171" s="111">
        <f ca="1">IF(AG$79=0,0,AG170/AG$79)</f>
        <v>0</v>
      </c>
      <c r="AH171" s="111">
        <f ca="1">IF(AH$79=0,0,AH170/AH$79)</f>
        <v>0</v>
      </c>
      <c r="AI171" s="111">
        <f ca="1">IF(AI$79=0,0,AI170/AI$79)</f>
        <v>0</v>
      </c>
      <c r="AJ171" s="111">
        <f ca="1">IF(AJ$79=0,0,AJ170/AJ$79)</f>
        <v>0</v>
      </c>
      <c r="AK171" s="111">
        <f ca="1">IF(AK$79=0,0,AK170/AK$79)</f>
        <v>0</v>
      </c>
      <c r="AL171" s="111">
        <f ca="1">IF(AL$79=0,0,AL170/AL$79)</f>
        <v>0</v>
      </c>
      <c r="AM171" s="111">
        <f ca="1">IF(AM$79=0,0,AM170/AM$79)</f>
        <v>0</v>
      </c>
      <c r="AN171" s="111">
        <f ca="1">IF(AN$79=0,0,AN170/AN$79)</f>
        <v>0</v>
      </c>
      <c r="AO171" s="111">
        <f ca="1">IF(AO$79=0,0,AO170/AO$79)</f>
        <v>0</v>
      </c>
      <c r="AP171" s="111">
        <f ca="1">IF(AP$79=0,0,AP170/AP$79)</f>
        <v>0</v>
      </c>
      <c r="AQ171" s="111">
        <f ca="1">IF(AQ$79=0,0,AQ170/AQ$79)</f>
        <v>0</v>
      </c>
      <c r="AR171" s="111">
        <f ca="1">IF(AR$79=0,0,AR170/AR$79)</f>
        <v>0</v>
      </c>
      <c r="AS171" s="111">
        <f ca="1">IF(AS$79=0,0,AS170/AS$79)</f>
        <v>0</v>
      </c>
      <c r="AT171" s="111">
        <f ca="1">IF(AT$79=0,0,AT170/AT$79)</f>
        <v>0</v>
      </c>
      <c r="AU171" s="111">
        <f ca="1">IF(AU$79=0,0,AU170/AU$79)</f>
        <v>0</v>
      </c>
      <c r="AV171" s="111">
        <f ca="1">IF(AV$79=0,0,AV170/AV$79)</f>
        <v>0</v>
      </c>
      <c r="AW171" s="111">
        <f ca="1">IF(AW$79=0,0,AW170/AW$79)</f>
        <v>0</v>
      </c>
      <c r="AX171" s="111">
        <f ca="1">IF(AX$79=0,0,AX170/AX$79)</f>
        <v>0</v>
      </c>
    </row>
    <row r="172" spans="1:50" s="27" customFormat="1" ht="12" x14ac:dyDescent="0.25">
      <c r="A172" s="26">
        <f>ROW()</f>
        <v>172</v>
      </c>
      <c r="B172" s="145"/>
      <c r="C172" s="142"/>
      <c r="E172" s="24"/>
      <c r="F172" s="66"/>
      <c r="G172" s="27" t="s">
        <v>173</v>
      </c>
      <c r="M172" s="2" t="str">
        <f>Lists!$R$8</f>
        <v>руб.</v>
      </c>
      <c r="P172" s="30"/>
      <c r="R172" s="44"/>
      <c r="S172" s="70"/>
      <c r="V172" s="85"/>
      <c r="W172" s="29">
        <f ca="1">SUM(INDIRECT(ADDRESS(ROW(),SUMIFS($1:$1,$5:$5,1))):INDIRECT(ADDRESS(ROW(),SUMIFS($1:$1,$5:$5,MAX($5:$5)))))</f>
        <v>39395713.886923067</v>
      </c>
      <c r="Z172" s="30">
        <f ca="1">IF(Z$2="",0,SUMIFS(RepM!186:186,RepM!$3:$3,"&gt;="&amp;Z$3,RepM!$3:$3,"&lt;="&amp;Z$4,RepM!$5:$5,"&lt;&gt;"&amp;RepM!$W$5))</f>
        <v>0</v>
      </c>
      <c r="AA172" s="30">
        <f ca="1">IF(AA$2="",0,SUMIFS(RepM!186:186,RepM!$3:$3,"&gt;="&amp;AA$3,RepM!$3:$3,"&lt;="&amp;AA$4,RepM!$5:$5,"&lt;&gt;"&amp;RepM!$W$5))</f>
        <v>0</v>
      </c>
      <c r="AB172" s="30">
        <f ca="1">IF(AB$2="",0,SUMIFS(RepM!186:186,RepM!$3:$3,"&gt;="&amp;AB$3,RepM!$3:$3,"&lt;="&amp;AB$4,RepM!$5:$5,"&lt;&gt;"&amp;RepM!$W$5))</f>
        <v>9903800.266732214</v>
      </c>
      <c r="AC172" s="30">
        <f ca="1">IF(AC$2="",0,SUMIFS(RepM!186:186,RepM!$3:$3,"&gt;="&amp;AC$3,RepM!$3:$3,"&lt;="&amp;AC$4,RepM!$5:$5,"&lt;&gt;"&amp;RepM!$W$5))</f>
        <v>29491913.620190851</v>
      </c>
      <c r="AD172" s="30">
        <f ca="1">IF(AD$2="",0,SUMIFS(RepM!186:186,RepM!$3:$3,"&gt;="&amp;AD$3,RepM!$3:$3,"&lt;="&amp;AD$4,RepM!$5:$5,"&lt;&gt;"&amp;RepM!$W$5))</f>
        <v>0</v>
      </c>
      <c r="AE172" s="30">
        <f ca="1">IF(AE$2="",0,SUMIFS(RepM!186:186,RepM!$3:$3,"&gt;="&amp;AE$3,RepM!$3:$3,"&lt;="&amp;AE$4,RepM!$5:$5,"&lt;&gt;"&amp;RepM!$W$5))</f>
        <v>0</v>
      </c>
      <c r="AF172" s="30">
        <f ca="1">IF(AF$2="",0,SUMIFS(RepM!186:186,RepM!$3:$3,"&gt;="&amp;AF$3,RepM!$3:$3,"&lt;="&amp;AF$4,RepM!$5:$5,"&lt;&gt;"&amp;RepM!$W$5))</f>
        <v>0</v>
      </c>
      <c r="AG172" s="30">
        <f ca="1">IF(AG$2="",0,SUMIFS(RepM!186:186,RepM!$3:$3,"&gt;="&amp;AG$3,RepM!$3:$3,"&lt;="&amp;AG$4,RepM!$5:$5,"&lt;&gt;"&amp;RepM!$W$5))</f>
        <v>0</v>
      </c>
      <c r="AH172" s="30">
        <f ca="1">IF(AH$2="",0,SUMIFS(RepM!186:186,RepM!$3:$3,"&gt;="&amp;AH$3,RepM!$3:$3,"&lt;="&amp;AH$4,RepM!$5:$5,"&lt;&gt;"&amp;RepM!$W$5))</f>
        <v>0</v>
      </c>
      <c r="AI172" s="30">
        <f ca="1">IF(AI$2="",0,SUMIFS(RepM!186:186,RepM!$3:$3,"&gt;="&amp;AI$3,RepM!$3:$3,"&lt;="&amp;AI$4,RepM!$5:$5,"&lt;&gt;"&amp;RepM!$W$5))</f>
        <v>0</v>
      </c>
      <c r="AJ172" s="30">
        <f ca="1">IF(AJ$2="",0,SUMIFS(RepM!186:186,RepM!$3:$3,"&gt;="&amp;AJ$3,RepM!$3:$3,"&lt;="&amp;AJ$4,RepM!$5:$5,"&lt;&gt;"&amp;RepM!$W$5))</f>
        <v>0</v>
      </c>
      <c r="AK172" s="30">
        <f ca="1">IF(AK$2="",0,SUMIFS(RepM!186:186,RepM!$3:$3,"&gt;="&amp;AK$3,RepM!$3:$3,"&lt;="&amp;AK$4,RepM!$5:$5,"&lt;&gt;"&amp;RepM!$W$5))</f>
        <v>0</v>
      </c>
      <c r="AL172" s="30">
        <f ca="1">IF(AL$2="",0,SUMIFS(RepM!186:186,RepM!$3:$3,"&gt;="&amp;AL$3,RepM!$3:$3,"&lt;="&amp;AL$4,RepM!$5:$5,"&lt;&gt;"&amp;RepM!$W$5))</f>
        <v>0</v>
      </c>
      <c r="AM172" s="30">
        <f ca="1">IF(AM$2="",0,SUMIFS(RepM!186:186,RepM!$3:$3,"&gt;="&amp;AM$3,RepM!$3:$3,"&lt;="&amp;AM$4,RepM!$5:$5,"&lt;&gt;"&amp;RepM!$W$5))</f>
        <v>0</v>
      </c>
      <c r="AN172" s="30">
        <f ca="1">IF(AN$2="",0,SUMIFS(RepM!186:186,RepM!$3:$3,"&gt;="&amp;AN$3,RepM!$3:$3,"&lt;="&amp;AN$4,RepM!$5:$5,"&lt;&gt;"&amp;RepM!$W$5))</f>
        <v>0</v>
      </c>
      <c r="AO172" s="30">
        <f ca="1">IF(AO$2="",0,SUMIFS(RepM!186:186,RepM!$3:$3,"&gt;="&amp;AO$3,RepM!$3:$3,"&lt;="&amp;AO$4,RepM!$5:$5,"&lt;&gt;"&amp;RepM!$W$5))</f>
        <v>0</v>
      </c>
      <c r="AP172" s="30">
        <f ca="1">IF(AP$2="",0,SUMIFS(RepM!186:186,RepM!$3:$3,"&gt;="&amp;AP$3,RepM!$3:$3,"&lt;="&amp;AP$4,RepM!$5:$5,"&lt;&gt;"&amp;RepM!$W$5))</f>
        <v>0</v>
      </c>
      <c r="AQ172" s="30">
        <f ca="1">IF(AQ$2="",0,SUMIFS(RepM!186:186,RepM!$3:$3,"&gt;="&amp;AQ$3,RepM!$3:$3,"&lt;="&amp;AQ$4,RepM!$5:$5,"&lt;&gt;"&amp;RepM!$W$5))</f>
        <v>0</v>
      </c>
      <c r="AR172" s="30">
        <f ca="1">IF(AR$2="",0,SUMIFS(RepM!186:186,RepM!$3:$3,"&gt;="&amp;AR$3,RepM!$3:$3,"&lt;="&amp;AR$4,RepM!$5:$5,"&lt;&gt;"&amp;RepM!$W$5))</f>
        <v>0</v>
      </c>
      <c r="AS172" s="30">
        <f ca="1">IF(AS$2="",0,SUMIFS(RepM!186:186,RepM!$3:$3,"&gt;="&amp;AS$3,RepM!$3:$3,"&lt;="&amp;AS$4,RepM!$5:$5,"&lt;&gt;"&amp;RepM!$W$5))</f>
        <v>0</v>
      </c>
      <c r="AT172" s="30">
        <f ca="1">IF(AT$2="",0,SUMIFS(RepM!186:186,RepM!$3:$3,"&gt;="&amp;AT$3,RepM!$3:$3,"&lt;="&amp;AT$4,RepM!$5:$5,"&lt;&gt;"&amp;RepM!$W$5))</f>
        <v>0</v>
      </c>
      <c r="AU172" s="30">
        <f ca="1">IF(AU$2="",0,SUMIFS(RepM!186:186,RepM!$3:$3,"&gt;="&amp;AU$3,RepM!$3:$3,"&lt;="&amp;AU$4,RepM!$5:$5,"&lt;&gt;"&amp;RepM!$W$5))</f>
        <v>0</v>
      </c>
      <c r="AV172" s="30">
        <f ca="1">IF(AV$2="",0,SUMIFS(RepM!186:186,RepM!$3:$3,"&gt;="&amp;AV$3,RepM!$3:$3,"&lt;="&amp;AV$4,RepM!$5:$5,"&lt;&gt;"&amp;RepM!$W$5))</f>
        <v>0</v>
      </c>
      <c r="AW172" s="30">
        <f ca="1">IF(AW$2="",0,SUMIFS(RepM!186:186,RepM!$3:$3,"&gt;="&amp;AW$3,RepM!$3:$3,"&lt;="&amp;AW$4,RepM!$5:$5,"&lt;&gt;"&amp;RepM!$W$5))</f>
        <v>0</v>
      </c>
      <c r="AX172" s="30">
        <f ca="1">IF(AX$2="",0,SUMIFS(RepM!186:186,RepM!$3:$3,"&gt;="&amp;AX$3,RepM!$3:$3,"&lt;="&amp;AX$4,RepM!$5:$5,"&lt;&gt;"&amp;RepM!$W$5))</f>
        <v>0</v>
      </c>
    </row>
    <row r="173" spans="1:50" s="13" customFormat="1" x14ac:dyDescent="0.3">
      <c r="A173" s="12">
        <f>ROW()</f>
        <v>173</v>
      </c>
      <c r="B173" s="147"/>
      <c r="C173" s="142"/>
      <c r="E173" s="92"/>
      <c r="F173" s="13" t="s">
        <v>246</v>
      </c>
      <c r="M173" s="4" t="str">
        <f>Lists!$R$8</f>
        <v>руб.</v>
      </c>
      <c r="P173" s="10"/>
      <c r="R173" s="92"/>
      <c r="S173" s="10"/>
      <c r="V173" s="80"/>
      <c r="W173" s="10">
        <f ca="1">SUM(INDIRECT(ADDRESS(ROW(),SUMIFS($1:$1,$5:$5,1))):INDIRECT(ADDRESS(ROW(),SUMIFS($1:$1,$5:$5,MAX($5:$5)))))</f>
        <v>135891045.44002831</v>
      </c>
      <c r="Z173" s="10">
        <f ca="1">IF(Z$2="",0,SUMIFS(RepM!187:187,RepM!$3:$3,"&gt;="&amp;Z$3,RepM!$3:$3,"&lt;="&amp;Z$4,RepM!$5:$5,"&lt;&gt;"&amp;RepM!$W$5))</f>
        <v>33895652.08415357</v>
      </c>
      <c r="AA173" s="10">
        <f ca="1">IF(AA$2="",0,SUMIFS(RepM!187:187,RepM!$3:$3,"&gt;="&amp;AA$3,RepM!$3:$3,"&lt;="&amp;AA$4,RepM!$5:$5,"&lt;&gt;"&amp;RepM!$W$5))</f>
        <v>-33895652.084153563</v>
      </c>
      <c r="AB173" s="10">
        <f ca="1">IF(AB$2="",0,SUMIFS(RepM!187:187,RepM!$3:$3,"&gt;="&amp;AB$3,RepM!$3:$3,"&lt;="&amp;AB$4,RepM!$5:$5,"&lt;&gt;"&amp;RepM!$W$5))</f>
        <v>17571658.197035283</v>
      </c>
      <c r="AC173" s="10">
        <f ca="1">IF(AC$2="",0,SUMIFS(RepM!187:187,RepM!$3:$3,"&gt;="&amp;AC$3,RepM!$3:$3,"&lt;="&amp;AC$4,RepM!$5:$5,"&lt;&gt;"&amp;RepM!$W$5))</f>
        <v>118319387.24299301</v>
      </c>
      <c r="AD173" s="10">
        <f ca="1">IF(AD$2="",0,SUMIFS(RepM!187:187,RepM!$3:$3,"&gt;="&amp;AD$3,RepM!$3:$3,"&lt;="&amp;AD$4,RepM!$5:$5,"&lt;&gt;"&amp;RepM!$W$5))</f>
        <v>0</v>
      </c>
      <c r="AE173" s="10">
        <f ca="1">IF(AE$2="",0,SUMIFS(RepM!187:187,RepM!$3:$3,"&gt;="&amp;AE$3,RepM!$3:$3,"&lt;="&amp;AE$4,RepM!$5:$5,"&lt;&gt;"&amp;RepM!$W$5))</f>
        <v>0</v>
      </c>
      <c r="AF173" s="10">
        <f ca="1">IF(AF$2="",0,SUMIFS(RepM!187:187,RepM!$3:$3,"&gt;="&amp;AF$3,RepM!$3:$3,"&lt;="&amp;AF$4,RepM!$5:$5,"&lt;&gt;"&amp;RepM!$W$5))</f>
        <v>0</v>
      </c>
      <c r="AG173" s="10">
        <f ca="1">IF(AG$2="",0,SUMIFS(RepM!187:187,RepM!$3:$3,"&gt;="&amp;AG$3,RepM!$3:$3,"&lt;="&amp;AG$4,RepM!$5:$5,"&lt;&gt;"&amp;RepM!$W$5))</f>
        <v>0</v>
      </c>
      <c r="AH173" s="10">
        <f ca="1">IF(AH$2="",0,SUMIFS(RepM!187:187,RepM!$3:$3,"&gt;="&amp;AH$3,RepM!$3:$3,"&lt;="&amp;AH$4,RepM!$5:$5,"&lt;&gt;"&amp;RepM!$W$5))</f>
        <v>0</v>
      </c>
      <c r="AI173" s="10">
        <f ca="1">IF(AI$2="",0,SUMIFS(RepM!187:187,RepM!$3:$3,"&gt;="&amp;AI$3,RepM!$3:$3,"&lt;="&amp;AI$4,RepM!$5:$5,"&lt;&gt;"&amp;RepM!$W$5))</f>
        <v>0</v>
      </c>
      <c r="AJ173" s="10">
        <f ca="1">IF(AJ$2="",0,SUMIFS(RepM!187:187,RepM!$3:$3,"&gt;="&amp;AJ$3,RepM!$3:$3,"&lt;="&amp;AJ$4,RepM!$5:$5,"&lt;&gt;"&amp;RepM!$W$5))</f>
        <v>0</v>
      </c>
      <c r="AK173" s="10">
        <f ca="1">IF(AK$2="",0,SUMIFS(RepM!187:187,RepM!$3:$3,"&gt;="&amp;AK$3,RepM!$3:$3,"&lt;="&amp;AK$4,RepM!$5:$5,"&lt;&gt;"&amp;RepM!$W$5))</f>
        <v>0</v>
      </c>
      <c r="AL173" s="10">
        <f ca="1">IF(AL$2="",0,SUMIFS(RepM!187:187,RepM!$3:$3,"&gt;="&amp;AL$3,RepM!$3:$3,"&lt;="&amp;AL$4,RepM!$5:$5,"&lt;&gt;"&amp;RepM!$W$5))</f>
        <v>0</v>
      </c>
      <c r="AM173" s="10">
        <f ca="1">IF(AM$2="",0,SUMIFS(RepM!187:187,RepM!$3:$3,"&gt;="&amp;AM$3,RepM!$3:$3,"&lt;="&amp;AM$4,RepM!$5:$5,"&lt;&gt;"&amp;RepM!$W$5))</f>
        <v>0</v>
      </c>
      <c r="AN173" s="10">
        <f ca="1">IF(AN$2="",0,SUMIFS(RepM!187:187,RepM!$3:$3,"&gt;="&amp;AN$3,RepM!$3:$3,"&lt;="&amp;AN$4,RepM!$5:$5,"&lt;&gt;"&amp;RepM!$W$5))</f>
        <v>0</v>
      </c>
      <c r="AO173" s="10">
        <f ca="1">IF(AO$2="",0,SUMIFS(RepM!187:187,RepM!$3:$3,"&gt;="&amp;AO$3,RepM!$3:$3,"&lt;="&amp;AO$4,RepM!$5:$5,"&lt;&gt;"&amp;RepM!$W$5))</f>
        <v>0</v>
      </c>
      <c r="AP173" s="10">
        <f ca="1">IF(AP$2="",0,SUMIFS(RepM!187:187,RepM!$3:$3,"&gt;="&amp;AP$3,RepM!$3:$3,"&lt;="&amp;AP$4,RepM!$5:$5,"&lt;&gt;"&amp;RepM!$W$5))</f>
        <v>0</v>
      </c>
      <c r="AQ173" s="10">
        <f ca="1">IF(AQ$2="",0,SUMIFS(RepM!187:187,RepM!$3:$3,"&gt;="&amp;AQ$3,RepM!$3:$3,"&lt;="&amp;AQ$4,RepM!$5:$5,"&lt;&gt;"&amp;RepM!$W$5))</f>
        <v>0</v>
      </c>
      <c r="AR173" s="10">
        <f ca="1">IF(AR$2="",0,SUMIFS(RepM!187:187,RepM!$3:$3,"&gt;="&amp;AR$3,RepM!$3:$3,"&lt;="&amp;AR$4,RepM!$5:$5,"&lt;&gt;"&amp;RepM!$W$5))</f>
        <v>0</v>
      </c>
      <c r="AS173" s="10">
        <f ca="1">IF(AS$2="",0,SUMIFS(RepM!187:187,RepM!$3:$3,"&gt;="&amp;AS$3,RepM!$3:$3,"&lt;="&amp;AS$4,RepM!$5:$5,"&lt;&gt;"&amp;RepM!$W$5))</f>
        <v>0</v>
      </c>
      <c r="AT173" s="10">
        <f ca="1">IF(AT$2="",0,SUMIFS(RepM!187:187,RepM!$3:$3,"&gt;="&amp;AT$3,RepM!$3:$3,"&lt;="&amp;AT$4,RepM!$5:$5,"&lt;&gt;"&amp;RepM!$W$5))</f>
        <v>0</v>
      </c>
      <c r="AU173" s="10">
        <f ca="1">IF(AU$2="",0,SUMIFS(RepM!187:187,RepM!$3:$3,"&gt;="&amp;AU$3,RepM!$3:$3,"&lt;="&amp;AU$4,RepM!$5:$5,"&lt;&gt;"&amp;RepM!$W$5))</f>
        <v>0</v>
      </c>
      <c r="AV173" s="10">
        <f ca="1">IF(AV$2="",0,SUMIFS(RepM!187:187,RepM!$3:$3,"&gt;="&amp;AV$3,RepM!$3:$3,"&lt;="&amp;AV$4,RepM!$5:$5,"&lt;&gt;"&amp;RepM!$W$5))</f>
        <v>0</v>
      </c>
      <c r="AW173" s="10">
        <f ca="1">IF(AW$2="",0,SUMIFS(RepM!187:187,RepM!$3:$3,"&gt;="&amp;AW$3,RepM!$3:$3,"&lt;="&amp;AW$4,RepM!$5:$5,"&lt;&gt;"&amp;RepM!$W$5))</f>
        <v>0</v>
      </c>
      <c r="AX173" s="10">
        <f ca="1">IF(AX$2="",0,SUMIFS(RepM!187:187,RepM!$3:$3,"&gt;="&amp;AX$3,RepM!$3:$3,"&lt;="&amp;AX$4,RepM!$5:$5,"&lt;&gt;"&amp;RepM!$W$5))</f>
        <v>0</v>
      </c>
    </row>
    <row r="174" spans="1:50" s="13" customFormat="1" x14ac:dyDescent="0.3">
      <c r="A174" s="12">
        <f>ROW()</f>
        <v>174</v>
      </c>
      <c r="B174" s="147"/>
      <c r="C174" s="142"/>
      <c r="E174" s="92"/>
      <c r="F174" s="38" t="s">
        <v>247</v>
      </c>
      <c r="M174" s="4" t="str">
        <f>Lists!$R$8</f>
        <v>руб.</v>
      </c>
      <c r="P174" s="10"/>
      <c r="R174" s="92"/>
      <c r="S174" s="10"/>
      <c r="V174" s="80"/>
      <c r="W174" s="10">
        <f ca="1">INDIRECT(ADDRESS(ROW(),SUMIFS($1:$1,$4:$4,MAX($4:$4),$5:$5,"&lt;&gt;"&amp;$W$5)))</f>
        <v>135891045.44002831</v>
      </c>
      <c r="Z174" s="10">
        <f ca="1">IF(Z$2="",0,SUM($Y173:Z173))</f>
        <v>33895652.08415357</v>
      </c>
      <c r="AA174" s="10">
        <f ca="1">IF(AA$2="",0,SUM($Y173:AA173))</f>
        <v>0</v>
      </c>
      <c r="AB174" s="10">
        <f ca="1">IF(AB$2="",0,SUM($Y173:AB173))</f>
        <v>17571658.19703529</v>
      </c>
      <c r="AC174" s="10">
        <f ca="1">IF(AC$2="",0,SUM($Y173:AC173))</f>
        <v>135891045.44002831</v>
      </c>
      <c r="AD174" s="10">
        <f ca="1">IF(AD$2="",0,SUM($Y173:AD173))</f>
        <v>0</v>
      </c>
      <c r="AE174" s="10">
        <f ca="1">IF(AE$2="",0,SUM($Y173:AE173))</f>
        <v>0</v>
      </c>
      <c r="AF174" s="10">
        <f ca="1">IF(AF$2="",0,SUM($Y173:AF173))</f>
        <v>0</v>
      </c>
      <c r="AG174" s="10">
        <f ca="1">IF(AG$2="",0,SUM($Y173:AG173))</f>
        <v>0</v>
      </c>
      <c r="AH174" s="10">
        <f ca="1">IF(AH$2="",0,SUM($Y173:AH173))</f>
        <v>0</v>
      </c>
      <c r="AI174" s="10">
        <f ca="1">IF(AI$2="",0,SUM($Y173:AI173))</f>
        <v>0</v>
      </c>
      <c r="AJ174" s="10">
        <f ca="1">IF(AJ$2="",0,SUM($Y173:AJ173))</f>
        <v>0</v>
      </c>
      <c r="AK174" s="10">
        <f ca="1">IF(AK$2="",0,SUM($Y173:AK173))</f>
        <v>0</v>
      </c>
      <c r="AL174" s="10">
        <f ca="1">IF(AL$2="",0,SUM($Y173:AL173))</f>
        <v>0</v>
      </c>
      <c r="AM174" s="10">
        <f ca="1">IF(AM$2="",0,SUM($Y173:AM173))</f>
        <v>0</v>
      </c>
      <c r="AN174" s="10">
        <f ca="1">IF(AN$2="",0,SUM($Y173:AN173))</f>
        <v>0</v>
      </c>
      <c r="AO174" s="10">
        <f ca="1">IF(AO$2="",0,SUM($Y173:AO173))</f>
        <v>0</v>
      </c>
      <c r="AP174" s="10">
        <f ca="1">IF(AP$2="",0,SUM($Y173:AP173))</f>
        <v>0</v>
      </c>
      <c r="AQ174" s="10">
        <f ca="1">IF(AQ$2="",0,SUM($Y173:AQ173))</f>
        <v>0</v>
      </c>
      <c r="AR174" s="10">
        <f ca="1">IF(AR$2="",0,SUM($Y173:AR173))</f>
        <v>0</v>
      </c>
      <c r="AS174" s="10">
        <f ca="1">IF(AS$2="",0,SUM($Y173:AS173))</f>
        <v>0</v>
      </c>
      <c r="AT174" s="10">
        <f ca="1">IF(AT$2="",0,SUM($Y173:AT173))</f>
        <v>0</v>
      </c>
      <c r="AU174" s="10">
        <f ca="1">IF(AU$2="",0,SUM($Y173:AU173))</f>
        <v>0</v>
      </c>
      <c r="AV174" s="10">
        <f ca="1">IF(AV$2="",0,SUM($Y173:AV173))</f>
        <v>0</v>
      </c>
      <c r="AW174" s="10">
        <f ca="1">IF(AW$2="",0,SUM($Y173:AW173))</f>
        <v>0</v>
      </c>
      <c r="AX174" s="10">
        <f ca="1">IF(AX$2="",0,SUM($Y173:AX173))</f>
        <v>0</v>
      </c>
    </row>
    <row r="175" spans="1:50" s="13" customFormat="1" x14ac:dyDescent="0.3">
      <c r="A175" s="12">
        <f>ROW()</f>
        <v>175</v>
      </c>
      <c r="B175" s="147"/>
      <c r="C175" s="142"/>
      <c r="E175" s="92"/>
      <c r="F175" s="13" t="s">
        <v>245</v>
      </c>
      <c r="M175" s="4" t="str">
        <f>Lists!$R$8</f>
        <v>руб.</v>
      </c>
      <c r="P175" s="10"/>
      <c r="R175" s="92"/>
      <c r="S175" s="10"/>
      <c r="V175" s="80"/>
      <c r="W175" s="10">
        <f ca="1">Repdd!W382</f>
        <v>2.3283064365386963E-10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7.05" customHeight="1" x14ac:dyDescent="0.3">
      <c r="A176" s="11">
        <f>ROW()</f>
        <v>176</v>
      </c>
    </row>
    <row r="177" spans="1:51" s="2" customFormat="1" ht="4.95" customHeight="1" x14ac:dyDescent="0.25">
      <c r="A177" s="11">
        <f>ROW()</f>
        <v>177</v>
      </c>
      <c r="C177" s="142"/>
      <c r="E177" s="87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9"/>
      <c r="Q177" s="88"/>
      <c r="R177" s="87"/>
      <c r="S177" s="89"/>
      <c r="T177" s="88"/>
      <c r="U177" s="88"/>
      <c r="V177" s="90"/>
      <c r="W177" s="91"/>
      <c r="X177" s="88"/>
      <c r="Y177" s="88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8"/>
    </row>
    <row r="178" spans="1:51" s="31" customFormat="1" ht="12" x14ac:dyDescent="0.25">
      <c r="A178" s="77">
        <f>ROW()</f>
        <v>178</v>
      </c>
      <c r="C178" s="142"/>
      <c r="E178" s="44"/>
      <c r="F178" s="31" t="s">
        <v>176</v>
      </c>
      <c r="M178" s="4"/>
      <c r="P178" s="81"/>
      <c r="R178" s="44"/>
      <c r="S178" s="81"/>
      <c r="V178" s="86"/>
      <c r="W178" s="81">
        <f ca="1">SUM(INDIRECT(ADDRESS(ROW(),SUMIFS($1:$1,$5:$5,1))):INDIRECT(ADDRESS(ROW(),SUMIFS($1:$1,$5:$5,MAX($5:$5)))))</f>
        <v>0</v>
      </c>
      <c r="Z178" s="81">
        <f ca="1">Z179-Z190</f>
        <v>0</v>
      </c>
      <c r="AA178" s="81">
        <f ca="1">AA179-AA190</f>
        <v>0</v>
      </c>
      <c r="AB178" s="81">
        <f ca="1">AB179-AB190</f>
        <v>0</v>
      </c>
      <c r="AC178" s="81">
        <f ca="1">AC179-AC190</f>
        <v>0</v>
      </c>
      <c r="AD178" s="81">
        <f ca="1">AD179-AD190</f>
        <v>0</v>
      </c>
      <c r="AE178" s="81">
        <f ca="1">AE179-AE190</f>
        <v>0</v>
      </c>
      <c r="AF178" s="81">
        <f ca="1">AF179-AF190</f>
        <v>0</v>
      </c>
      <c r="AG178" s="81">
        <f ca="1">AG179-AG190</f>
        <v>0</v>
      </c>
      <c r="AH178" s="81">
        <f ca="1">AH179-AH190</f>
        <v>0</v>
      </c>
      <c r="AI178" s="81">
        <f ca="1">AI179-AI190</f>
        <v>0</v>
      </c>
      <c r="AJ178" s="81">
        <f ca="1">AJ179-AJ190</f>
        <v>0</v>
      </c>
      <c r="AK178" s="81">
        <f ca="1">AK179-AK190</f>
        <v>0</v>
      </c>
      <c r="AL178" s="81">
        <f ca="1">AL179-AL190</f>
        <v>0</v>
      </c>
      <c r="AM178" s="81">
        <f ca="1">AM179-AM190</f>
        <v>0</v>
      </c>
      <c r="AN178" s="81">
        <f ca="1">AN179-AN190</f>
        <v>0</v>
      </c>
      <c r="AO178" s="81">
        <f ca="1">AO179-AO190</f>
        <v>0</v>
      </c>
      <c r="AP178" s="81">
        <f ca="1">AP179-AP190</f>
        <v>0</v>
      </c>
      <c r="AQ178" s="81">
        <f ca="1">AQ179-AQ190</f>
        <v>0</v>
      </c>
      <c r="AR178" s="81">
        <f ca="1">AR179-AR190</f>
        <v>0</v>
      </c>
      <c r="AS178" s="81">
        <f ca="1">AS179-AS190</f>
        <v>0</v>
      </c>
      <c r="AT178" s="81">
        <f ca="1">AT179-AT190</f>
        <v>0</v>
      </c>
      <c r="AU178" s="81">
        <f ca="1">AU179-AU190</f>
        <v>0</v>
      </c>
      <c r="AV178" s="81">
        <f ca="1">AV179-AV190</f>
        <v>0</v>
      </c>
      <c r="AW178" s="81">
        <f ca="1">AW179-AW190</f>
        <v>0</v>
      </c>
      <c r="AX178" s="81">
        <f ca="1">AX179-AX190</f>
        <v>0</v>
      </c>
    </row>
    <row r="179" spans="1:51" s="13" customFormat="1" x14ac:dyDescent="0.3">
      <c r="A179" s="12">
        <f>ROW()</f>
        <v>179</v>
      </c>
      <c r="C179" s="142"/>
      <c r="E179" s="92"/>
      <c r="F179" s="166" t="s">
        <v>79</v>
      </c>
      <c r="G179" s="166"/>
      <c r="H179" s="166"/>
      <c r="I179" s="166"/>
      <c r="J179" s="166"/>
      <c r="K179" s="166"/>
      <c r="L179" s="166"/>
      <c r="M179" s="183"/>
      <c r="N179" s="166"/>
      <c r="O179" s="166"/>
      <c r="P179" s="167"/>
      <c r="Q179" s="166"/>
      <c r="R179" s="168"/>
      <c r="S179" s="167"/>
      <c r="T179" s="166"/>
      <c r="U179" s="166"/>
      <c r="V179" s="169"/>
      <c r="W179" s="167">
        <f ca="1">INDIRECT(ADDRESS(ROW(),SUMIFS($1:$1,$5:$5,MAX($5:$5))))</f>
        <v>0</v>
      </c>
      <c r="X179" s="166"/>
      <c r="Y179" s="166"/>
      <c r="Z179" s="167">
        <f ca="1">SUM(Z180:Z189)</f>
        <v>58366799.038915463</v>
      </c>
      <c r="AA179" s="167">
        <f ca="1">SUM(AA180:AA189)</f>
        <v>101810474.85409996</v>
      </c>
      <c r="AB179" s="167">
        <f ca="1">SUM(AB180:AB189)</f>
        <v>164057194.59276146</v>
      </c>
      <c r="AC179" s="167">
        <f ca="1">SUM(AC180:AC189)</f>
        <v>277054940.77231401</v>
      </c>
      <c r="AD179" s="167">
        <f ca="1">SUM(AD180:AD189)</f>
        <v>0</v>
      </c>
      <c r="AE179" s="167">
        <f ca="1">SUM(AE180:AE189)</f>
        <v>0</v>
      </c>
      <c r="AF179" s="167">
        <f ca="1">SUM(AF180:AF189)</f>
        <v>0</v>
      </c>
      <c r="AG179" s="167">
        <f ca="1">SUM(AG180:AG189)</f>
        <v>0</v>
      </c>
      <c r="AH179" s="167">
        <f ca="1">SUM(AH180:AH189)</f>
        <v>0</v>
      </c>
      <c r="AI179" s="167">
        <f ca="1">SUM(AI180:AI189)</f>
        <v>0</v>
      </c>
      <c r="AJ179" s="167">
        <f ca="1">SUM(AJ180:AJ189)</f>
        <v>0</v>
      </c>
      <c r="AK179" s="167">
        <f ca="1">SUM(AK180:AK189)</f>
        <v>0</v>
      </c>
      <c r="AL179" s="167">
        <f ca="1">SUM(AL180:AL189)</f>
        <v>0</v>
      </c>
      <c r="AM179" s="167">
        <f ca="1">SUM(AM180:AM189)</f>
        <v>0</v>
      </c>
      <c r="AN179" s="167">
        <f ca="1">SUM(AN180:AN189)</f>
        <v>0</v>
      </c>
      <c r="AO179" s="167">
        <f ca="1">SUM(AO180:AO189)</f>
        <v>0</v>
      </c>
      <c r="AP179" s="167">
        <f ca="1">SUM(AP180:AP189)</f>
        <v>0</v>
      </c>
      <c r="AQ179" s="167">
        <f ca="1">SUM(AQ180:AQ189)</f>
        <v>0</v>
      </c>
      <c r="AR179" s="167">
        <f ca="1">SUM(AR180:AR189)</f>
        <v>0</v>
      </c>
      <c r="AS179" s="167">
        <f ca="1">SUM(AS180:AS189)</f>
        <v>0</v>
      </c>
      <c r="AT179" s="167">
        <f ca="1">SUM(AT180:AT189)</f>
        <v>0</v>
      </c>
      <c r="AU179" s="167">
        <f ca="1">SUM(AU180:AU189)</f>
        <v>0</v>
      </c>
      <c r="AV179" s="167">
        <f ca="1">SUM(AV180:AV189)</f>
        <v>0</v>
      </c>
      <c r="AW179" s="167">
        <f ca="1">SUM(AW180:AW189)</f>
        <v>0</v>
      </c>
      <c r="AX179" s="167">
        <f ca="1">SUM(AX180:AX189)</f>
        <v>0</v>
      </c>
      <c r="AY179" s="166"/>
    </row>
    <row r="180" spans="1:51" ht="7.05" customHeight="1" x14ac:dyDescent="0.3">
      <c r="A180" s="11">
        <f>ROW()</f>
        <v>180</v>
      </c>
      <c r="F180" s="170" t="str">
        <f>$F$179</f>
        <v>АКТИВЫ</v>
      </c>
      <c r="G180" s="171"/>
      <c r="H180" s="171"/>
      <c r="I180" s="171"/>
      <c r="J180" s="171"/>
      <c r="K180" s="171"/>
      <c r="L180" s="171"/>
      <c r="M180" s="172"/>
      <c r="N180" s="171"/>
      <c r="O180" s="171"/>
      <c r="P180" s="173"/>
      <c r="Q180" s="171"/>
      <c r="R180" s="174"/>
      <c r="S180" s="173"/>
      <c r="T180" s="171"/>
      <c r="U180" s="171"/>
      <c r="V180" s="175"/>
      <c r="W180" s="176"/>
      <c r="X180" s="171"/>
      <c r="Y180" s="171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1"/>
    </row>
    <row r="181" spans="1:51" x14ac:dyDescent="0.3">
      <c r="A181" s="11">
        <f>ROW()</f>
        <v>181</v>
      </c>
      <c r="F181" s="66" t="str">
        <f>$F$179</f>
        <v>АКТИВЫ</v>
      </c>
      <c r="G181" s="6" t="s">
        <v>118</v>
      </c>
      <c r="V181" s="74">
        <f ca="1">W181-INDIRECT(ADDRESS(ROW(),SUMIFS($1:$1,$4:$4,MAX($4:$4),$5:$5,"&lt;&gt;"&amp;$W$5)))</f>
        <v>0</v>
      </c>
      <c r="W181" s="10">
        <f ca="1">RepM!W195</f>
        <v>29464285.714285657</v>
      </c>
      <c r="Z181" s="7">
        <f ca="1">IF(Z$2="",0,SUMIFS(RepM!195:195,RepM!$4:$4,Z$4,RepM!$5:$5,"&lt;&gt;"&amp;RepM!$W$5))</f>
        <v>22321428.571428563</v>
      </c>
      <c r="AA181" s="7">
        <f ca="1">IF(AA$2="",0,SUMIFS(RepM!195:195,RepM!$4:$4,AA$4,RepM!$5:$5,"&lt;&gt;"&amp;RepM!$W$5))</f>
        <v>43749999.999999985</v>
      </c>
      <c r="AB181" s="7">
        <f ca="1">IF(AB$2="",0,SUMIFS(RepM!195:195,RepM!$4:$4,AB$4,RepM!$5:$5,"&lt;&gt;"&amp;RepM!$W$5))</f>
        <v>36607142.857142821</v>
      </c>
      <c r="AC181" s="7">
        <f ca="1">IF(AC$2="",0,SUMIFS(RepM!195:195,RepM!$4:$4,AC$4,RepM!$5:$5,"&lt;&gt;"&amp;RepM!$W$5))</f>
        <v>29464285.714285657</v>
      </c>
      <c r="AD181" s="7">
        <f ca="1">IF(AD$2="",0,SUMIFS(RepM!195:195,RepM!$4:$4,AD$4,RepM!$5:$5,"&lt;&gt;"&amp;RepM!$W$5))</f>
        <v>0</v>
      </c>
      <c r="AE181" s="7">
        <f ca="1">IF(AE$2="",0,SUMIFS(RepM!195:195,RepM!$4:$4,AE$4,RepM!$5:$5,"&lt;&gt;"&amp;RepM!$W$5))</f>
        <v>0</v>
      </c>
      <c r="AF181" s="7">
        <f ca="1">IF(AF$2="",0,SUMIFS(RepM!195:195,RepM!$4:$4,AF$4,RepM!$5:$5,"&lt;&gt;"&amp;RepM!$W$5))</f>
        <v>0</v>
      </c>
      <c r="AG181" s="7">
        <f ca="1">IF(AG$2="",0,SUMIFS(RepM!195:195,RepM!$4:$4,AG$4,RepM!$5:$5,"&lt;&gt;"&amp;RepM!$W$5))</f>
        <v>0</v>
      </c>
      <c r="AH181" s="7">
        <f ca="1">IF(AH$2="",0,SUMIFS(RepM!195:195,RepM!$4:$4,AH$4,RepM!$5:$5,"&lt;&gt;"&amp;RepM!$W$5))</f>
        <v>0</v>
      </c>
      <c r="AI181" s="7">
        <f ca="1">IF(AI$2="",0,SUMIFS(RepM!195:195,RepM!$4:$4,AI$4,RepM!$5:$5,"&lt;&gt;"&amp;RepM!$W$5))</f>
        <v>0</v>
      </c>
      <c r="AJ181" s="7">
        <f ca="1">IF(AJ$2="",0,SUMIFS(RepM!195:195,RepM!$4:$4,AJ$4,RepM!$5:$5,"&lt;&gt;"&amp;RepM!$W$5))</f>
        <v>0</v>
      </c>
      <c r="AK181" s="7">
        <f ca="1">IF(AK$2="",0,SUMIFS(RepM!195:195,RepM!$4:$4,AK$4,RepM!$5:$5,"&lt;&gt;"&amp;RepM!$W$5))</f>
        <v>0</v>
      </c>
      <c r="AL181" s="7">
        <f ca="1">IF(AL$2="",0,SUMIFS(RepM!195:195,RepM!$4:$4,AL$4,RepM!$5:$5,"&lt;&gt;"&amp;RepM!$W$5))</f>
        <v>0</v>
      </c>
      <c r="AM181" s="7">
        <f ca="1">IF(AM$2="",0,SUMIFS(RepM!195:195,RepM!$4:$4,AM$4,RepM!$5:$5,"&lt;&gt;"&amp;RepM!$W$5))</f>
        <v>0</v>
      </c>
      <c r="AN181" s="7">
        <f ca="1">IF(AN$2="",0,SUMIFS(RepM!195:195,RepM!$4:$4,AN$4,RepM!$5:$5,"&lt;&gt;"&amp;RepM!$W$5))</f>
        <v>0</v>
      </c>
      <c r="AO181" s="7">
        <f ca="1">IF(AO$2="",0,SUMIFS(RepM!195:195,RepM!$4:$4,AO$4,RepM!$5:$5,"&lt;&gt;"&amp;RepM!$W$5))</f>
        <v>0</v>
      </c>
      <c r="AP181" s="7">
        <f ca="1">IF(AP$2="",0,SUMIFS(RepM!195:195,RepM!$4:$4,AP$4,RepM!$5:$5,"&lt;&gt;"&amp;RepM!$W$5))</f>
        <v>0</v>
      </c>
      <c r="AQ181" s="7">
        <f ca="1">IF(AQ$2="",0,SUMIFS(RepM!195:195,RepM!$4:$4,AQ$4,RepM!$5:$5,"&lt;&gt;"&amp;RepM!$W$5))</f>
        <v>0</v>
      </c>
      <c r="AR181" s="7">
        <f ca="1">IF(AR$2="",0,SUMIFS(RepM!195:195,RepM!$4:$4,AR$4,RepM!$5:$5,"&lt;&gt;"&amp;RepM!$W$5))</f>
        <v>0</v>
      </c>
      <c r="AS181" s="7">
        <f ca="1">IF(AS$2="",0,SUMIFS(RepM!195:195,RepM!$4:$4,AS$4,RepM!$5:$5,"&lt;&gt;"&amp;RepM!$W$5))</f>
        <v>0</v>
      </c>
      <c r="AT181" s="7">
        <f ca="1">IF(AT$2="",0,SUMIFS(RepM!195:195,RepM!$4:$4,AT$4,RepM!$5:$5,"&lt;&gt;"&amp;RepM!$W$5))</f>
        <v>0</v>
      </c>
      <c r="AU181" s="7">
        <f ca="1">IF(AU$2="",0,SUMIFS(RepM!195:195,RepM!$4:$4,AU$4,RepM!$5:$5,"&lt;&gt;"&amp;RepM!$W$5))</f>
        <v>0</v>
      </c>
      <c r="AV181" s="7">
        <f ca="1">IF(AV$2="",0,SUMIFS(RepM!195:195,RepM!$4:$4,AV$4,RepM!$5:$5,"&lt;&gt;"&amp;RepM!$W$5))</f>
        <v>0</v>
      </c>
      <c r="AW181" s="7">
        <f ca="1">IF(AW$2="",0,SUMIFS(RepM!195:195,RepM!$4:$4,AW$4,RepM!$5:$5,"&lt;&gt;"&amp;RepM!$W$5))</f>
        <v>0</v>
      </c>
      <c r="AX181" s="7">
        <f ca="1">IF(AX$2="",0,SUMIFS(RepM!195:195,RepM!$4:$4,AX$4,RepM!$5:$5,"&lt;&gt;"&amp;RepM!$W$5))</f>
        <v>0</v>
      </c>
    </row>
    <row r="182" spans="1:51" x14ac:dyDescent="0.3">
      <c r="A182" s="11">
        <f>ROW()</f>
        <v>182</v>
      </c>
      <c r="E182" s="23" t="s">
        <v>24</v>
      </c>
      <c r="F182" s="66" t="str">
        <f>$F$179</f>
        <v>АКТИВЫ</v>
      </c>
      <c r="G182" s="6" t="s">
        <v>163</v>
      </c>
      <c r="V182" s="74">
        <f t="shared" ref="V182:V188" ca="1" si="12">W182-INDIRECT(ADDRESS(ROW(),SUMIFS($1:$1,$4:$4,MAX($4:$4),$5:$5,"&lt;&gt;"&amp;$W$5)))</f>
        <v>0</v>
      </c>
      <c r="W182" s="10">
        <f ca="1">RepM!W196</f>
        <v>135891045.44002831</v>
      </c>
      <c r="Z182" s="7">
        <f ca="1">IF(Z$2="",0,SUMIFS(RepM!196:196,RepM!$4:$4,Z$4,RepM!$5:$5,"&lt;&gt;"&amp;RepM!$W$5))</f>
        <v>33895652.08415357</v>
      </c>
      <c r="AA182" s="7">
        <f ca="1">IF(AA$2="",0,SUMIFS(RepM!196:196,RepM!$4:$4,AA$4,RepM!$5:$5,"&lt;&gt;"&amp;RepM!$W$5))</f>
        <v>0</v>
      </c>
      <c r="AB182" s="7">
        <f ca="1">IF(AB$2="",0,SUMIFS(RepM!196:196,RepM!$4:$4,AB$4,RepM!$5:$5,"&lt;&gt;"&amp;RepM!$W$5))</f>
        <v>17571658.197035283</v>
      </c>
      <c r="AC182" s="7">
        <f ca="1">IF(AC$2="",0,SUMIFS(RepM!196:196,RepM!$4:$4,AC$4,RepM!$5:$5,"&lt;&gt;"&amp;RepM!$W$5))</f>
        <v>135891045.44002831</v>
      </c>
      <c r="AD182" s="7">
        <f ca="1">IF(AD$2="",0,SUMIFS(RepM!196:196,RepM!$4:$4,AD$4,RepM!$5:$5,"&lt;&gt;"&amp;RepM!$W$5))</f>
        <v>0</v>
      </c>
      <c r="AE182" s="7">
        <f ca="1">IF(AE$2="",0,SUMIFS(RepM!196:196,RepM!$4:$4,AE$4,RepM!$5:$5,"&lt;&gt;"&amp;RepM!$W$5))</f>
        <v>0</v>
      </c>
      <c r="AF182" s="7">
        <f ca="1">IF(AF$2="",0,SUMIFS(RepM!196:196,RepM!$4:$4,AF$4,RepM!$5:$5,"&lt;&gt;"&amp;RepM!$W$5))</f>
        <v>0</v>
      </c>
      <c r="AG182" s="7">
        <f ca="1">IF(AG$2="",0,SUMIFS(RepM!196:196,RepM!$4:$4,AG$4,RepM!$5:$5,"&lt;&gt;"&amp;RepM!$W$5))</f>
        <v>0</v>
      </c>
      <c r="AH182" s="7">
        <f ca="1">IF(AH$2="",0,SUMIFS(RepM!196:196,RepM!$4:$4,AH$4,RepM!$5:$5,"&lt;&gt;"&amp;RepM!$W$5))</f>
        <v>0</v>
      </c>
      <c r="AI182" s="7">
        <f ca="1">IF(AI$2="",0,SUMIFS(RepM!196:196,RepM!$4:$4,AI$4,RepM!$5:$5,"&lt;&gt;"&amp;RepM!$W$5))</f>
        <v>0</v>
      </c>
      <c r="AJ182" s="7">
        <f ca="1">IF(AJ$2="",0,SUMIFS(RepM!196:196,RepM!$4:$4,AJ$4,RepM!$5:$5,"&lt;&gt;"&amp;RepM!$W$5))</f>
        <v>0</v>
      </c>
      <c r="AK182" s="7">
        <f ca="1">IF(AK$2="",0,SUMIFS(RepM!196:196,RepM!$4:$4,AK$4,RepM!$5:$5,"&lt;&gt;"&amp;RepM!$W$5))</f>
        <v>0</v>
      </c>
      <c r="AL182" s="7">
        <f ca="1">IF(AL$2="",0,SUMIFS(RepM!196:196,RepM!$4:$4,AL$4,RepM!$5:$5,"&lt;&gt;"&amp;RepM!$W$5))</f>
        <v>0</v>
      </c>
      <c r="AM182" s="7">
        <f ca="1">IF(AM$2="",0,SUMIFS(RepM!196:196,RepM!$4:$4,AM$4,RepM!$5:$5,"&lt;&gt;"&amp;RepM!$W$5))</f>
        <v>0</v>
      </c>
      <c r="AN182" s="7">
        <f ca="1">IF(AN$2="",0,SUMIFS(RepM!196:196,RepM!$4:$4,AN$4,RepM!$5:$5,"&lt;&gt;"&amp;RepM!$W$5))</f>
        <v>0</v>
      </c>
      <c r="AO182" s="7">
        <f ca="1">IF(AO$2="",0,SUMIFS(RepM!196:196,RepM!$4:$4,AO$4,RepM!$5:$5,"&lt;&gt;"&amp;RepM!$W$5))</f>
        <v>0</v>
      </c>
      <c r="AP182" s="7">
        <f ca="1">IF(AP$2="",0,SUMIFS(RepM!196:196,RepM!$4:$4,AP$4,RepM!$5:$5,"&lt;&gt;"&amp;RepM!$W$5))</f>
        <v>0</v>
      </c>
      <c r="AQ182" s="7">
        <f ca="1">IF(AQ$2="",0,SUMIFS(RepM!196:196,RepM!$4:$4,AQ$4,RepM!$5:$5,"&lt;&gt;"&amp;RepM!$W$5))</f>
        <v>0</v>
      </c>
      <c r="AR182" s="7">
        <f ca="1">IF(AR$2="",0,SUMIFS(RepM!196:196,RepM!$4:$4,AR$4,RepM!$5:$5,"&lt;&gt;"&amp;RepM!$W$5))</f>
        <v>0</v>
      </c>
      <c r="AS182" s="7">
        <f ca="1">IF(AS$2="",0,SUMIFS(RepM!196:196,RepM!$4:$4,AS$4,RepM!$5:$5,"&lt;&gt;"&amp;RepM!$W$5))</f>
        <v>0</v>
      </c>
      <c r="AT182" s="7">
        <f ca="1">IF(AT$2="",0,SUMIFS(RepM!196:196,RepM!$4:$4,AT$4,RepM!$5:$5,"&lt;&gt;"&amp;RepM!$W$5))</f>
        <v>0</v>
      </c>
      <c r="AU182" s="7">
        <f ca="1">IF(AU$2="",0,SUMIFS(RepM!196:196,RepM!$4:$4,AU$4,RepM!$5:$5,"&lt;&gt;"&amp;RepM!$W$5))</f>
        <v>0</v>
      </c>
      <c r="AV182" s="7">
        <f ca="1">IF(AV$2="",0,SUMIFS(RepM!196:196,RepM!$4:$4,AV$4,RepM!$5:$5,"&lt;&gt;"&amp;RepM!$W$5))</f>
        <v>0</v>
      </c>
      <c r="AW182" s="7">
        <f ca="1">IF(AW$2="",0,SUMIFS(RepM!196:196,RepM!$4:$4,AW$4,RepM!$5:$5,"&lt;&gt;"&amp;RepM!$W$5))</f>
        <v>0</v>
      </c>
      <c r="AX182" s="7">
        <f ca="1">IF(AX$2="",0,SUMIFS(RepM!196:196,RepM!$4:$4,AX$4,RepM!$5:$5,"&lt;&gt;"&amp;RepM!$W$5))</f>
        <v>0</v>
      </c>
    </row>
    <row r="183" spans="1:51" x14ac:dyDescent="0.3">
      <c r="A183" s="11">
        <f>ROW()</f>
        <v>183</v>
      </c>
      <c r="F183" s="66" t="str">
        <f>$F$179</f>
        <v>АКТИВЫ</v>
      </c>
      <c r="G183" s="6" t="str">
        <f>$G$13</f>
        <v>Запасы СиМ</v>
      </c>
      <c r="V183" s="74">
        <f t="shared" ca="1" si="12"/>
        <v>0</v>
      </c>
      <c r="W183" s="10">
        <f ca="1">RepM!W197</f>
        <v>7315379.9999999991</v>
      </c>
      <c r="Z183" s="7">
        <f ca="1">IF(Z$2="",0,SUMIFS(RepM!197:197,RepM!$4:$4,Z$4,RepM!$5:$5,"&lt;&gt;"&amp;RepM!$W$5))</f>
        <v>455760.75000000006</v>
      </c>
      <c r="AA183" s="7">
        <f ca="1">IF(AA$2="",0,SUMIFS(RepM!197:197,RepM!$4:$4,AA$4,RepM!$5:$5,"&lt;&gt;"&amp;RepM!$W$5))</f>
        <v>4826977.5</v>
      </c>
      <c r="AB183" s="7">
        <f ca="1">IF(AB$2="",0,SUMIFS(RepM!197:197,RepM!$4:$4,AB$4,RepM!$5:$5,"&lt;&gt;"&amp;RepM!$W$5))</f>
        <v>7310591.25</v>
      </c>
      <c r="AC183" s="7">
        <f ca="1">IF(AC$2="",0,SUMIFS(RepM!197:197,RepM!$4:$4,AC$4,RepM!$5:$5,"&lt;&gt;"&amp;RepM!$W$5))</f>
        <v>7315379.9999999991</v>
      </c>
      <c r="AD183" s="7">
        <f ca="1">IF(AD$2="",0,SUMIFS(RepM!197:197,RepM!$4:$4,AD$4,RepM!$5:$5,"&lt;&gt;"&amp;RepM!$W$5))</f>
        <v>0</v>
      </c>
      <c r="AE183" s="7">
        <f ca="1">IF(AE$2="",0,SUMIFS(RepM!197:197,RepM!$4:$4,AE$4,RepM!$5:$5,"&lt;&gt;"&amp;RepM!$W$5))</f>
        <v>0</v>
      </c>
      <c r="AF183" s="7">
        <f ca="1">IF(AF$2="",0,SUMIFS(RepM!197:197,RepM!$4:$4,AF$4,RepM!$5:$5,"&lt;&gt;"&amp;RepM!$W$5))</f>
        <v>0</v>
      </c>
      <c r="AG183" s="7">
        <f ca="1">IF(AG$2="",0,SUMIFS(RepM!197:197,RepM!$4:$4,AG$4,RepM!$5:$5,"&lt;&gt;"&amp;RepM!$W$5))</f>
        <v>0</v>
      </c>
      <c r="AH183" s="7">
        <f ca="1">IF(AH$2="",0,SUMIFS(RepM!197:197,RepM!$4:$4,AH$4,RepM!$5:$5,"&lt;&gt;"&amp;RepM!$W$5))</f>
        <v>0</v>
      </c>
      <c r="AI183" s="7">
        <f ca="1">IF(AI$2="",0,SUMIFS(RepM!197:197,RepM!$4:$4,AI$4,RepM!$5:$5,"&lt;&gt;"&amp;RepM!$W$5))</f>
        <v>0</v>
      </c>
      <c r="AJ183" s="7">
        <f ca="1">IF(AJ$2="",0,SUMIFS(RepM!197:197,RepM!$4:$4,AJ$4,RepM!$5:$5,"&lt;&gt;"&amp;RepM!$W$5))</f>
        <v>0</v>
      </c>
      <c r="AK183" s="7">
        <f ca="1">IF(AK$2="",0,SUMIFS(RepM!197:197,RepM!$4:$4,AK$4,RepM!$5:$5,"&lt;&gt;"&amp;RepM!$W$5))</f>
        <v>0</v>
      </c>
      <c r="AL183" s="7">
        <f ca="1">IF(AL$2="",0,SUMIFS(RepM!197:197,RepM!$4:$4,AL$4,RepM!$5:$5,"&lt;&gt;"&amp;RepM!$W$5))</f>
        <v>0</v>
      </c>
      <c r="AM183" s="7">
        <f ca="1">IF(AM$2="",0,SUMIFS(RepM!197:197,RepM!$4:$4,AM$4,RepM!$5:$5,"&lt;&gt;"&amp;RepM!$W$5))</f>
        <v>0</v>
      </c>
      <c r="AN183" s="7">
        <f ca="1">IF(AN$2="",0,SUMIFS(RepM!197:197,RepM!$4:$4,AN$4,RepM!$5:$5,"&lt;&gt;"&amp;RepM!$W$5))</f>
        <v>0</v>
      </c>
      <c r="AO183" s="7">
        <f ca="1">IF(AO$2="",0,SUMIFS(RepM!197:197,RepM!$4:$4,AO$4,RepM!$5:$5,"&lt;&gt;"&amp;RepM!$W$5))</f>
        <v>0</v>
      </c>
      <c r="AP183" s="7">
        <f ca="1">IF(AP$2="",0,SUMIFS(RepM!197:197,RepM!$4:$4,AP$4,RepM!$5:$5,"&lt;&gt;"&amp;RepM!$W$5))</f>
        <v>0</v>
      </c>
      <c r="AQ183" s="7">
        <f ca="1">IF(AQ$2="",0,SUMIFS(RepM!197:197,RepM!$4:$4,AQ$4,RepM!$5:$5,"&lt;&gt;"&amp;RepM!$W$5))</f>
        <v>0</v>
      </c>
      <c r="AR183" s="7">
        <f ca="1">IF(AR$2="",0,SUMIFS(RepM!197:197,RepM!$4:$4,AR$4,RepM!$5:$5,"&lt;&gt;"&amp;RepM!$W$5))</f>
        <v>0</v>
      </c>
      <c r="AS183" s="7">
        <f ca="1">IF(AS$2="",0,SUMIFS(RepM!197:197,RepM!$4:$4,AS$4,RepM!$5:$5,"&lt;&gt;"&amp;RepM!$W$5))</f>
        <v>0</v>
      </c>
      <c r="AT183" s="7">
        <f ca="1">IF(AT$2="",0,SUMIFS(RepM!197:197,RepM!$4:$4,AT$4,RepM!$5:$5,"&lt;&gt;"&amp;RepM!$W$5))</f>
        <v>0</v>
      </c>
      <c r="AU183" s="7">
        <f ca="1">IF(AU$2="",0,SUMIFS(RepM!197:197,RepM!$4:$4,AU$4,RepM!$5:$5,"&lt;&gt;"&amp;RepM!$W$5))</f>
        <v>0</v>
      </c>
      <c r="AV183" s="7">
        <f ca="1">IF(AV$2="",0,SUMIFS(RepM!197:197,RepM!$4:$4,AV$4,RepM!$5:$5,"&lt;&gt;"&amp;RepM!$W$5))</f>
        <v>0</v>
      </c>
      <c r="AW183" s="7">
        <f ca="1">IF(AW$2="",0,SUMIFS(RepM!197:197,RepM!$4:$4,AW$4,RepM!$5:$5,"&lt;&gt;"&amp;RepM!$W$5))</f>
        <v>0</v>
      </c>
      <c r="AX183" s="7">
        <f ca="1">IF(AX$2="",0,SUMIFS(RepM!197:197,RepM!$4:$4,AX$4,RepM!$5:$5,"&lt;&gt;"&amp;RepM!$W$5))</f>
        <v>0</v>
      </c>
    </row>
    <row r="184" spans="1:51" x14ac:dyDescent="0.3">
      <c r="A184" s="11">
        <f>ROW()</f>
        <v>184</v>
      </c>
      <c r="E184" s="23" t="s">
        <v>24</v>
      </c>
      <c r="F184" s="66" t="str">
        <f>$F$179</f>
        <v>АКТИВЫ</v>
      </c>
      <c r="G184" s="6" t="s">
        <v>83</v>
      </c>
      <c r="V184" s="74">
        <f t="shared" ca="1" si="12"/>
        <v>0</v>
      </c>
      <c r="W184" s="10">
        <f ca="1">RepM!W198</f>
        <v>41505211.199999996</v>
      </c>
      <c r="Z184" s="7">
        <f ca="1">IF(Z$2="",0,SUMIFS(RepM!198:198,RepM!$4:$4,Z$4,RepM!$5:$5,"&lt;&gt;"&amp;RepM!$W$5))</f>
        <v>1113727.3666666667</v>
      </c>
      <c r="AA184" s="7">
        <f ca="1">IF(AA$2="",0,SUMIFS(RepM!198:198,RepM!$4:$4,AA$4,RepM!$5:$5,"&lt;&gt;"&amp;RepM!$W$5))</f>
        <v>23288704.93333333</v>
      </c>
      <c r="AB184" s="7">
        <f ca="1">IF(AB$2="",0,SUMIFS(RepM!198:198,RepM!$4:$4,AB$4,RepM!$5:$5,"&lt;&gt;"&amp;RepM!$W$5))</f>
        <v>41386444.391666666</v>
      </c>
      <c r="AC184" s="7">
        <f ca="1">IF(AC$2="",0,SUMIFS(RepM!198:198,RepM!$4:$4,AC$4,RepM!$5:$5,"&lt;&gt;"&amp;RepM!$W$5))</f>
        <v>41505211.199999996</v>
      </c>
      <c r="AD184" s="7">
        <f ca="1">IF(AD$2="",0,SUMIFS(RepM!198:198,RepM!$4:$4,AD$4,RepM!$5:$5,"&lt;&gt;"&amp;RepM!$W$5))</f>
        <v>0</v>
      </c>
      <c r="AE184" s="7">
        <f ca="1">IF(AE$2="",0,SUMIFS(RepM!198:198,RepM!$4:$4,AE$4,RepM!$5:$5,"&lt;&gt;"&amp;RepM!$W$5))</f>
        <v>0</v>
      </c>
      <c r="AF184" s="7">
        <f ca="1">IF(AF$2="",0,SUMIFS(RepM!198:198,RepM!$4:$4,AF$4,RepM!$5:$5,"&lt;&gt;"&amp;RepM!$W$5))</f>
        <v>0</v>
      </c>
      <c r="AG184" s="7">
        <f ca="1">IF(AG$2="",0,SUMIFS(RepM!198:198,RepM!$4:$4,AG$4,RepM!$5:$5,"&lt;&gt;"&amp;RepM!$W$5))</f>
        <v>0</v>
      </c>
      <c r="AH184" s="7">
        <f ca="1">IF(AH$2="",0,SUMIFS(RepM!198:198,RepM!$4:$4,AH$4,RepM!$5:$5,"&lt;&gt;"&amp;RepM!$W$5))</f>
        <v>0</v>
      </c>
      <c r="AI184" s="7">
        <f ca="1">IF(AI$2="",0,SUMIFS(RepM!198:198,RepM!$4:$4,AI$4,RepM!$5:$5,"&lt;&gt;"&amp;RepM!$W$5))</f>
        <v>0</v>
      </c>
      <c r="AJ184" s="7">
        <f ca="1">IF(AJ$2="",0,SUMIFS(RepM!198:198,RepM!$4:$4,AJ$4,RepM!$5:$5,"&lt;&gt;"&amp;RepM!$W$5))</f>
        <v>0</v>
      </c>
      <c r="AK184" s="7">
        <f ca="1">IF(AK$2="",0,SUMIFS(RepM!198:198,RepM!$4:$4,AK$4,RepM!$5:$5,"&lt;&gt;"&amp;RepM!$W$5))</f>
        <v>0</v>
      </c>
      <c r="AL184" s="7">
        <f ca="1">IF(AL$2="",0,SUMIFS(RepM!198:198,RepM!$4:$4,AL$4,RepM!$5:$5,"&lt;&gt;"&amp;RepM!$W$5))</f>
        <v>0</v>
      </c>
      <c r="AM184" s="7">
        <f ca="1">IF(AM$2="",0,SUMIFS(RepM!198:198,RepM!$4:$4,AM$4,RepM!$5:$5,"&lt;&gt;"&amp;RepM!$W$5))</f>
        <v>0</v>
      </c>
      <c r="AN184" s="7">
        <f ca="1">IF(AN$2="",0,SUMIFS(RepM!198:198,RepM!$4:$4,AN$4,RepM!$5:$5,"&lt;&gt;"&amp;RepM!$W$5))</f>
        <v>0</v>
      </c>
      <c r="AO184" s="7">
        <f ca="1">IF(AO$2="",0,SUMIFS(RepM!198:198,RepM!$4:$4,AO$4,RepM!$5:$5,"&lt;&gt;"&amp;RepM!$W$5))</f>
        <v>0</v>
      </c>
      <c r="AP184" s="7">
        <f ca="1">IF(AP$2="",0,SUMIFS(RepM!198:198,RepM!$4:$4,AP$4,RepM!$5:$5,"&lt;&gt;"&amp;RepM!$W$5))</f>
        <v>0</v>
      </c>
      <c r="AQ184" s="7">
        <f ca="1">IF(AQ$2="",0,SUMIFS(RepM!198:198,RepM!$4:$4,AQ$4,RepM!$5:$5,"&lt;&gt;"&amp;RepM!$W$5))</f>
        <v>0</v>
      </c>
      <c r="AR184" s="7">
        <f ca="1">IF(AR$2="",0,SUMIFS(RepM!198:198,RepM!$4:$4,AR$4,RepM!$5:$5,"&lt;&gt;"&amp;RepM!$W$5))</f>
        <v>0</v>
      </c>
      <c r="AS184" s="7">
        <f ca="1">IF(AS$2="",0,SUMIFS(RepM!198:198,RepM!$4:$4,AS$4,RepM!$5:$5,"&lt;&gt;"&amp;RepM!$W$5))</f>
        <v>0</v>
      </c>
      <c r="AT184" s="7">
        <f ca="1">IF(AT$2="",0,SUMIFS(RepM!198:198,RepM!$4:$4,AT$4,RepM!$5:$5,"&lt;&gt;"&amp;RepM!$W$5))</f>
        <v>0</v>
      </c>
      <c r="AU184" s="7">
        <f ca="1">IF(AU$2="",0,SUMIFS(RepM!198:198,RepM!$4:$4,AU$4,RepM!$5:$5,"&lt;&gt;"&amp;RepM!$W$5))</f>
        <v>0</v>
      </c>
      <c r="AV184" s="7">
        <f ca="1">IF(AV$2="",0,SUMIFS(RepM!198:198,RepM!$4:$4,AV$4,RepM!$5:$5,"&lt;&gt;"&amp;RepM!$W$5))</f>
        <v>0</v>
      </c>
      <c r="AW184" s="7">
        <f ca="1">IF(AW$2="",0,SUMIFS(RepM!198:198,RepM!$4:$4,AW$4,RepM!$5:$5,"&lt;&gt;"&amp;RepM!$W$5))</f>
        <v>0</v>
      </c>
      <c r="AX184" s="7">
        <f ca="1">IF(AX$2="",0,SUMIFS(RepM!198:198,RepM!$4:$4,AX$4,RepM!$5:$5,"&lt;&gt;"&amp;RepM!$W$5))</f>
        <v>0</v>
      </c>
    </row>
    <row r="185" spans="1:51" x14ac:dyDescent="0.3">
      <c r="A185" s="11">
        <f>ROW()</f>
        <v>185</v>
      </c>
      <c r="E185" s="23" t="s">
        <v>24</v>
      </c>
      <c r="F185" s="66" t="str">
        <f>$F$179</f>
        <v>АКТИВЫ</v>
      </c>
      <c r="G185" s="6" t="s">
        <v>58</v>
      </c>
      <c r="V185" s="74">
        <f t="shared" ca="1" si="12"/>
        <v>0</v>
      </c>
      <c r="W185" s="10">
        <f ca="1">RepM!W202</f>
        <v>23365953</v>
      </c>
      <c r="Z185" s="7">
        <f ca="1">IF(Z$2="",0,SUMIFS(RepM!202:202,RepM!$4:$4,Z$4,RepM!$5:$5,"&lt;&gt;"&amp;RepM!$W$5))</f>
        <v>257492.84166666667</v>
      </c>
      <c r="AA185" s="7">
        <f ca="1">IF(AA$2="",0,SUMIFS(RepM!202:202,RepM!$4:$4,AA$4,RepM!$5:$5,"&lt;&gt;"&amp;RepM!$W$5))</f>
        <v>9825324.8166666664</v>
      </c>
      <c r="AB185" s="7">
        <f ca="1">IF(AB$2="",0,SUMIFS(RepM!202:202,RepM!$4:$4,AB$4,RepM!$5:$5,"&lt;&gt;"&amp;RepM!$W$5))</f>
        <v>22898346.791666672</v>
      </c>
      <c r="AC185" s="7">
        <f ca="1">IF(AC$2="",0,SUMIFS(RepM!202:202,RepM!$4:$4,AC$4,RepM!$5:$5,"&lt;&gt;"&amp;RepM!$W$5))</f>
        <v>23365953</v>
      </c>
      <c r="AD185" s="7">
        <f ca="1">IF(AD$2="",0,SUMIFS(RepM!202:202,RepM!$4:$4,AD$4,RepM!$5:$5,"&lt;&gt;"&amp;RepM!$W$5))</f>
        <v>0</v>
      </c>
      <c r="AE185" s="7">
        <f ca="1">IF(AE$2="",0,SUMIFS(RepM!202:202,RepM!$4:$4,AE$4,RepM!$5:$5,"&lt;&gt;"&amp;RepM!$W$5))</f>
        <v>0</v>
      </c>
      <c r="AF185" s="7">
        <f ca="1">IF(AF$2="",0,SUMIFS(RepM!202:202,RepM!$4:$4,AF$4,RepM!$5:$5,"&lt;&gt;"&amp;RepM!$W$5))</f>
        <v>0</v>
      </c>
      <c r="AG185" s="7">
        <f ca="1">IF(AG$2="",0,SUMIFS(RepM!202:202,RepM!$4:$4,AG$4,RepM!$5:$5,"&lt;&gt;"&amp;RepM!$W$5))</f>
        <v>0</v>
      </c>
      <c r="AH185" s="7">
        <f ca="1">IF(AH$2="",0,SUMIFS(RepM!202:202,RepM!$4:$4,AH$4,RepM!$5:$5,"&lt;&gt;"&amp;RepM!$W$5))</f>
        <v>0</v>
      </c>
      <c r="AI185" s="7">
        <f ca="1">IF(AI$2="",0,SUMIFS(RepM!202:202,RepM!$4:$4,AI$4,RepM!$5:$5,"&lt;&gt;"&amp;RepM!$W$5))</f>
        <v>0</v>
      </c>
      <c r="AJ185" s="7">
        <f ca="1">IF(AJ$2="",0,SUMIFS(RepM!202:202,RepM!$4:$4,AJ$4,RepM!$5:$5,"&lt;&gt;"&amp;RepM!$W$5))</f>
        <v>0</v>
      </c>
      <c r="AK185" s="7">
        <f ca="1">IF(AK$2="",0,SUMIFS(RepM!202:202,RepM!$4:$4,AK$4,RepM!$5:$5,"&lt;&gt;"&amp;RepM!$W$5))</f>
        <v>0</v>
      </c>
      <c r="AL185" s="7">
        <f ca="1">IF(AL$2="",0,SUMIFS(RepM!202:202,RepM!$4:$4,AL$4,RepM!$5:$5,"&lt;&gt;"&amp;RepM!$W$5))</f>
        <v>0</v>
      </c>
      <c r="AM185" s="7">
        <f ca="1">IF(AM$2="",0,SUMIFS(RepM!202:202,RepM!$4:$4,AM$4,RepM!$5:$5,"&lt;&gt;"&amp;RepM!$W$5))</f>
        <v>0</v>
      </c>
      <c r="AN185" s="7">
        <f ca="1">IF(AN$2="",0,SUMIFS(RepM!202:202,RepM!$4:$4,AN$4,RepM!$5:$5,"&lt;&gt;"&amp;RepM!$W$5))</f>
        <v>0</v>
      </c>
      <c r="AO185" s="7">
        <f ca="1">IF(AO$2="",0,SUMIFS(RepM!202:202,RepM!$4:$4,AO$4,RepM!$5:$5,"&lt;&gt;"&amp;RepM!$W$5))</f>
        <v>0</v>
      </c>
      <c r="AP185" s="7">
        <f ca="1">IF(AP$2="",0,SUMIFS(RepM!202:202,RepM!$4:$4,AP$4,RepM!$5:$5,"&lt;&gt;"&amp;RepM!$W$5))</f>
        <v>0</v>
      </c>
      <c r="AQ185" s="7">
        <f ca="1">IF(AQ$2="",0,SUMIFS(RepM!202:202,RepM!$4:$4,AQ$4,RepM!$5:$5,"&lt;&gt;"&amp;RepM!$W$5))</f>
        <v>0</v>
      </c>
      <c r="AR185" s="7">
        <f ca="1">IF(AR$2="",0,SUMIFS(RepM!202:202,RepM!$4:$4,AR$4,RepM!$5:$5,"&lt;&gt;"&amp;RepM!$W$5))</f>
        <v>0</v>
      </c>
      <c r="AS185" s="7">
        <f ca="1">IF(AS$2="",0,SUMIFS(RepM!202:202,RepM!$4:$4,AS$4,RepM!$5:$5,"&lt;&gt;"&amp;RepM!$W$5))</f>
        <v>0</v>
      </c>
      <c r="AT185" s="7">
        <f ca="1">IF(AT$2="",0,SUMIFS(RepM!202:202,RepM!$4:$4,AT$4,RepM!$5:$5,"&lt;&gt;"&amp;RepM!$W$5))</f>
        <v>0</v>
      </c>
      <c r="AU185" s="7">
        <f ca="1">IF(AU$2="",0,SUMIFS(RepM!202:202,RepM!$4:$4,AU$4,RepM!$5:$5,"&lt;&gt;"&amp;RepM!$W$5))</f>
        <v>0</v>
      </c>
      <c r="AV185" s="7">
        <f ca="1">IF(AV$2="",0,SUMIFS(RepM!202:202,RepM!$4:$4,AV$4,RepM!$5:$5,"&lt;&gt;"&amp;RepM!$W$5))</f>
        <v>0</v>
      </c>
      <c r="AW185" s="7">
        <f ca="1">IF(AW$2="",0,SUMIFS(RepM!202:202,RepM!$4:$4,AW$4,RepM!$5:$5,"&lt;&gt;"&amp;RepM!$W$5))</f>
        <v>0</v>
      </c>
      <c r="AX185" s="7">
        <f ca="1">IF(AX$2="",0,SUMIFS(RepM!202:202,RepM!$4:$4,AX$4,RepM!$5:$5,"&lt;&gt;"&amp;RepM!$W$5))</f>
        <v>0</v>
      </c>
    </row>
    <row r="186" spans="1:51" x14ac:dyDescent="0.3">
      <c r="A186" s="11">
        <f>ROW()</f>
        <v>186</v>
      </c>
      <c r="E186" s="23" t="s">
        <v>24</v>
      </c>
      <c r="F186" s="66" t="str">
        <f>$F$179</f>
        <v>АКТИВЫ</v>
      </c>
      <c r="G186" s="6" t="s">
        <v>100</v>
      </c>
      <c r="V186" s="74">
        <f t="shared" ca="1" si="12"/>
        <v>0</v>
      </c>
      <c r="W186" s="10">
        <f ca="1">RepM!W203</f>
        <v>0</v>
      </c>
      <c r="Z186" s="7">
        <f ca="1">IF(Z$2="",0,SUMIFS(RepM!203:203,RepM!$4:$4,Z$4,RepM!$5:$5,"&lt;&gt;"&amp;RepM!$W$5))</f>
        <v>0</v>
      </c>
      <c r="AA186" s="7">
        <f ca="1">IF(AA$2="",0,SUMIFS(RepM!203:203,RepM!$4:$4,AA$4,RepM!$5:$5,"&lt;&gt;"&amp;RepM!$W$5))</f>
        <v>0</v>
      </c>
      <c r="AB186" s="7">
        <f ca="1">IF(AB$2="",0,SUMIFS(RepM!203:203,RepM!$4:$4,AB$4,RepM!$5:$5,"&lt;&gt;"&amp;RepM!$W$5))</f>
        <v>0</v>
      </c>
      <c r="AC186" s="7">
        <f ca="1">IF(AC$2="",0,SUMIFS(RepM!203:203,RepM!$4:$4,AC$4,RepM!$5:$5,"&lt;&gt;"&amp;RepM!$W$5))</f>
        <v>0</v>
      </c>
      <c r="AD186" s="7">
        <f ca="1">IF(AD$2="",0,SUMIFS(RepM!203:203,RepM!$4:$4,AD$4,RepM!$5:$5,"&lt;&gt;"&amp;RepM!$W$5))</f>
        <v>0</v>
      </c>
      <c r="AE186" s="7">
        <f ca="1">IF(AE$2="",0,SUMIFS(RepM!203:203,RepM!$4:$4,AE$4,RepM!$5:$5,"&lt;&gt;"&amp;RepM!$W$5))</f>
        <v>0</v>
      </c>
      <c r="AF186" s="7">
        <f ca="1">IF(AF$2="",0,SUMIFS(RepM!203:203,RepM!$4:$4,AF$4,RepM!$5:$5,"&lt;&gt;"&amp;RepM!$W$5))</f>
        <v>0</v>
      </c>
      <c r="AG186" s="7">
        <f ca="1">IF(AG$2="",0,SUMIFS(RepM!203:203,RepM!$4:$4,AG$4,RepM!$5:$5,"&lt;&gt;"&amp;RepM!$W$5))</f>
        <v>0</v>
      </c>
      <c r="AH186" s="7">
        <f ca="1">IF(AH$2="",0,SUMIFS(RepM!203:203,RepM!$4:$4,AH$4,RepM!$5:$5,"&lt;&gt;"&amp;RepM!$W$5))</f>
        <v>0</v>
      </c>
      <c r="AI186" s="7">
        <f ca="1">IF(AI$2="",0,SUMIFS(RepM!203:203,RepM!$4:$4,AI$4,RepM!$5:$5,"&lt;&gt;"&amp;RepM!$W$5))</f>
        <v>0</v>
      </c>
      <c r="AJ186" s="7">
        <f ca="1">IF(AJ$2="",0,SUMIFS(RepM!203:203,RepM!$4:$4,AJ$4,RepM!$5:$5,"&lt;&gt;"&amp;RepM!$W$5))</f>
        <v>0</v>
      </c>
      <c r="AK186" s="7">
        <f ca="1">IF(AK$2="",0,SUMIFS(RepM!203:203,RepM!$4:$4,AK$4,RepM!$5:$5,"&lt;&gt;"&amp;RepM!$W$5))</f>
        <v>0</v>
      </c>
      <c r="AL186" s="7">
        <f ca="1">IF(AL$2="",0,SUMIFS(RepM!203:203,RepM!$4:$4,AL$4,RepM!$5:$5,"&lt;&gt;"&amp;RepM!$W$5))</f>
        <v>0</v>
      </c>
      <c r="AM186" s="7">
        <f ca="1">IF(AM$2="",0,SUMIFS(RepM!203:203,RepM!$4:$4,AM$4,RepM!$5:$5,"&lt;&gt;"&amp;RepM!$W$5))</f>
        <v>0</v>
      </c>
      <c r="AN186" s="7">
        <f ca="1">IF(AN$2="",0,SUMIFS(RepM!203:203,RepM!$4:$4,AN$4,RepM!$5:$5,"&lt;&gt;"&amp;RepM!$W$5))</f>
        <v>0</v>
      </c>
      <c r="AO186" s="7">
        <f ca="1">IF(AO$2="",0,SUMIFS(RepM!203:203,RepM!$4:$4,AO$4,RepM!$5:$5,"&lt;&gt;"&amp;RepM!$W$5))</f>
        <v>0</v>
      </c>
      <c r="AP186" s="7">
        <f ca="1">IF(AP$2="",0,SUMIFS(RepM!203:203,RepM!$4:$4,AP$4,RepM!$5:$5,"&lt;&gt;"&amp;RepM!$W$5))</f>
        <v>0</v>
      </c>
      <c r="AQ186" s="7">
        <f ca="1">IF(AQ$2="",0,SUMIFS(RepM!203:203,RepM!$4:$4,AQ$4,RepM!$5:$5,"&lt;&gt;"&amp;RepM!$W$5))</f>
        <v>0</v>
      </c>
      <c r="AR186" s="7">
        <f ca="1">IF(AR$2="",0,SUMIFS(RepM!203:203,RepM!$4:$4,AR$4,RepM!$5:$5,"&lt;&gt;"&amp;RepM!$W$5))</f>
        <v>0</v>
      </c>
      <c r="AS186" s="7">
        <f ca="1">IF(AS$2="",0,SUMIFS(RepM!203:203,RepM!$4:$4,AS$4,RepM!$5:$5,"&lt;&gt;"&amp;RepM!$W$5))</f>
        <v>0</v>
      </c>
      <c r="AT186" s="7">
        <f ca="1">IF(AT$2="",0,SUMIFS(RepM!203:203,RepM!$4:$4,AT$4,RepM!$5:$5,"&lt;&gt;"&amp;RepM!$W$5))</f>
        <v>0</v>
      </c>
      <c r="AU186" s="7">
        <f ca="1">IF(AU$2="",0,SUMIFS(RepM!203:203,RepM!$4:$4,AU$4,RepM!$5:$5,"&lt;&gt;"&amp;RepM!$W$5))</f>
        <v>0</v>
      </c>
      <c r="AV186" s="7">
        <f ca="1">IF(AV$2="",0,SUMIFS(RepM!203:203,RepM!$4:$4,AV$4,RepM!$5:$5,"&lt;&gt;"&amp;RepM!$W$5))</f>
        <v>0</v>
      </c>
      <c r="AW186" s="7">
        <f ca="1">IF(AW$2="",0,SUMIFS(RepM!203:203,RepM!$4:$4,AW$4,RepM!$5:$5,"&lt;&gt;"&amp;RepM!$W$5))</f>
        <v>0</v>
      </c>
      <c r="AX186" s="7">
        <f ca="1">IF(AX$2="",0,SUMIFS(RepM!203:203,RepM!$4:$4,AX$4,RepM!$5:$5,"&lt;&gt;"&amp;RepM!$W$5))</f>
        <v>0</v>
      </c>
    </row>
    <row r="187" spans="1:51" x14ac:dyDescent="0.3">
      <c r="A187" s="11">
        <f>ROW()</f>
        <v>187</v>
      </c>
      <c r="E187" s="23" t="s">
        <v>24</v>
      </c>
      <c r="F187" s="66" t="str">
        <f>$F$179</f>
        <v>АКТИВЫ</v>
      </c>
      <c r="G187" s="6" t="s">
        <v>101</v>
      </c>
      <c r="V187" s="74">
        <f t="shared" ca="1" si="12"/>
        <v>0</v>
      </c>
      <c r="W187" s="10">
        <f ca="1">RepM!W204</f>
        <v>39513065.418000028</v>
      </c>
      <c r="Z187" s="7">
        <f ca="1">IF(Z$2="",0,SUMIFS(RepM!204:204,RepM!$4:$4,Z$4,RepM!$5:$5,"&lt;&gt;"&amp;RepM!$W$5))</f>
        <v>322737.42500000005</v>
      </c>
      <c r="AA187" s="7">
        <f ca="1">IF(AA$2="",0,SUMIFS(RepM!204:204,RepM!$4:$4,AA$4,RepM!$5:$5,"&lt;&gt;"&amp;RepM!$W$5))</f>
        <v>15119467.604099996</v>
      </c>
      <c r="AB187" s="7">
        <f ca="1">IF(AB$2="",0,SUMIFS(RepM!204:204,RepM!$4:$4,AB$4,RepM!$5:$5,"&lt;&gt;"&amp;RepM!$W$5))</f>
        <v>38283011.105250008</v>
      </c>
      <c r="AC187" s="7">
        <f ca="1">IF(AC$2="",0,SUMIFS(RepM!204:204,RepM!$4:$4,AC$4,RepM!$5:$5,"&lt;&gt;"&amp;RepM!$W$5))</f>
        <v>39513065.418000028</v>
      </c>
      <c r="AD187" s="7">
        <f ca="1">IF(AD$2="",0,SUMIFS(RepM!204:204,RepM!$4:$4,AD$4,RepM!$5:$5,"&lt;&gt;"&amp;RepM!$W$5))</f>
        <v>0</v>
      </c>
      <c r="AE187" s="7">
        <f ca="1">IF(AE$2="",0,SUMIFS(RepM!204:204,RepM!$4:$4,AE$4,RepM!$5:$5,"&lt;&gt;"&amp;RepM!$W$5))</f>
        <v>0</v>
      </c>
      <c r="AF187" s="7">
        <f ca="1">IF(AF$2="",0,SUMIFS(RepM!204:204,RepM!$4:$4,AF$4,RepM!$5:$5,"&lt;&gt;"&amp;RepM!$W$5))</f>
        <v>0</v>
      </c>
      <c r="AG187" s="7">
        <f ca="1">IF(AG$2="",0,SUMIFS(RepM!204:204,RepM!$4:$4,AG$4,RepM!$5:$5,"&lt;&gt;"&amp;RepM!$W$5))</f>
        <v>0</v>
      </c>
      <c r="AH187" s="7">
        <f ca="1">IF(AH$2="",0,SUMIFS(RepM!204:204,RepM!$4:$4,AH$4,RepM!$5:$5,"&lt;&gt;"&amp;RepM!$W$5))</f>
        <v>0</v>
      </c>
      <c r="AI187" s="7">
        <f ca="1">IF(AI$2="",0,SUMIFS(RepM!204:204,RepM!$4:$4,AI$4,RepM!$5:$5,"&lt;&gt;"&amp;RepM!$W$5))</f>
        <v>0</v>
      </c>
      <c r="AJ187" s="7">
        <f ca="1">IF(AJ$2="",0,SUMIFS(RepM!204:204,RepM!$4:$4,AJ$4,RepM!$5:$5,"&lt;&gt;"&amp;RepM!$W$5))</f>
        <v>0</v>
      </c>
      <c r="AK187" s="7">
        <f ca="1">IF(AK$2="",0,SUMIFS(RepM!204:204,RepM!$4:$4,AK$4,RepM!$5:$5,"&lt;&gt;"&amp;RepM!$W$5))</f>
        <v>0</v>
      </c>
      <c r="AL187" s="7">
        <f ca="1">IF(AL$2="",0,SUMIFS(RepM!204:204,RepM!$4:$4,AL$4,RepM!$5:$5,"&lt;&gt;"&amp;RepM!$W$5))</f>
        <v>0</v>
      </c>
      <c r="AM187" s="7">
        <f ca="1">IF(AM$2="",0,SUMIFS(RepM!204:204,RepM!$4:$4,AM$4,RepM!$5:$5,"&lt;&gt;"&amp;RepM!$W$5))</f>
        <v>0</v>
      </c>
      <c r="AN187" s="7">
        <f ca="1">IF(AN$2="",0,SUMIFS(RepM!204:204,RepM!$4:$4,AN$4,RepM!$5:$5,"&lt;&gt;"&amp;RepM!$W$5))</f>
        <v>0</v>
      </c>
      <c r="AO187" s="7">
        <f ca="1">IF(AO$2="",0,SUMIFS(RepM!204:204,RepM!$4:$4,AO$4,RepM!$5:$5,"&lt;&gt;"&amp;RepM!$W$5))</f>
        <v>0</v>
      </c>
      <c r="AP187" s="7">
        <f ca="1">IF(AP$2="",0,SUMIFS(RepM!204:204,RepM!$4:$4,AP$4,RepM!$5:$5,"&lt;&gt;"&amp;RepM!$W$5))</f>
        <v>0</v>
      </c>
      <c r="AQ187" s="7">
        <f ca="1">IF(AQ$2="",0,SUMIFS(RepM!204:204,RepM!$4:$4,AQ$4,RepM!$5:$5,"&lt;&gt;"&amp;RepM!$W$5))</f>
        <v>0</v>
      </c>
      <c r="AR187" s="7">
        <f ca="1">IF(AR$2="",0,SUMIFS(RepM!204:204,RepM!$4:$4,AR$4,RepM!$5:$5,"&lt;&gt;"&amp;RepM!$W$5))</f>
        <v>0</v>
      </c>
      <c r="AS187" s="7">
        <f ca="1">IF(AS$2="",0,SUMIFS(RepM!204:204,RepM!$4:$4,AS$4,RepM!$5:$5,"&lt;&gt;"&amp;RepM!$W$5))</f>
        <v>0</v>
      </c>
      <c r="AT187" s="7">
        <f ca="1">IF(AT$2="",0,SUMIFS(RepM!204:204,RepM!$4:$4,AT$4,RepM!$5:$5,"&lt;&gt;"&amp;RepM!$W$5))</f>
        <v>0</v>
      </c>
      <c r="AU187" s="7">
        <f ca="1">IF(AU$2="",0,SUMIFS(RepM!204:204,RepM!$4:$4,AU$4,RepM!$5:$5,"&lt;&gt;"&amp;RepM!$W$5))</f>
        <v>0</v>
      </c>
      <c r="AV187" s="7">
        <f ca="1">IF(AV$2="",0,SUMIFS(RepM!204:204,RepM!$4:$4,AV$4,RepM!$5:$5,"&lt;&gt;"&amp;RepM!$W$5))</f>
        <v>0</v>
      </c>
      <c r="AW187" s="7">
        <f ca="1">IF(AW$2="",0,SUMIFS(RepM!204:204,RepM!$4:$4,AW$4,RepM!$5:$5,"&lt;&gt;"&amp;RepM!$W$5))</f>
        <v>0</v>
      </c>
      <c r="AX187" s="7">
        <f ca="1">IF(AX$2="",0,SUMIFS(RepM!204:204,RepM!$4:$4,AX$4,RepM!$5:$5,"&lt;&gt;"&amp;RepM!$W$5))</f>
        <v>0</v>
      </c>
    </row>
    <row r="188" spans="1:51" x14ac:dyDescent="0.3">
      <c r="A188" s="11">
        <f>ROW()</f>
        <v>188</v>
      </c>
      <c r="F188" s="66" t="str">
        <f>$F$179</f>
        <v>АКТИВЫ</v>
      </c>
      <c r="G188" s="6" t="s">
        <v>158</v>
      </c>
      <c r="V188" s="74">
        <f t="shared" ca="1" si="12"/>
        <v>0</v>
      </c>
      <c r="W188" s="10">
        <f ca="1">RepM!W205</f>
        <v>0</v>
      </c>
      <c r="Z188" s="7">
        <f ca="1">IF(Z$2="",0,SUMIFS(RepM!205:205,RepM!$4:$4,Z$4,RepM!$5:$5,"&lt;&gt;"&amp;RepM!$W$5))</f>
        <v>0</v>
      </c>
      <c r="AA188" s="7">
        <f ca="1">IF(AA$2="",0,SUMIFS(RepM!205:205,RepM!$4:$4,AA$4,RepM!$5:$5,"&lt;&gt;"&amp;RepM!$W$5))</f>
        <v>5000000</v>
      </c>
      <c r="AB188" s="7">
        <f ca="1">IF(AB$2="",0,SUMIFS(RepM!205:205,RepM!$4:$4,AB$4,RepM!$5:$5,"&lt;&gt;"&amp;RepM!$W$5))</f>
        <v>0</v>
      </c>
      <c r="AC188" s="7">
        <f ca="1">IF(AC$2="",0,SUMIFS(RepM!205:205,RepM!$4:$4,AC$4,RepM!$5:$5,"&lt;&gt;"&amp;RepM!$W$5))</f>
        <v>0</v>
      </c>
      <c r="AD188" s="7">
        <f ca="1">IF(AD$2="",0,SUMIFS(RepM!205:205,RepM!$4:$4,AD$4,RepM!$5:$5,"&lt;&gt;"&amp;RepM!$W$5))</f>
        <v>0</v>
      </c>
      <c r="AE188" s="7">
        <f ca="1">IF(AE$2="",0,SUMIFS(RepM!205:205,RepM!$4:$4,AE$4,RepM!$5:$5,"&lt;&gt;"&amp;RepM!$W$5))</f>
        <v>0</v>
      </c>
      <c r="AF188" s="7">
        <f ca="1">IF(AF$2="",0,SUMIFS(RepM!205:205,RepM!$4:$4,AF$4,RepM!$5:$5,"&lt;&gt;"&amp;RepM!$W$5))</f>
        <v>0</v>
      </c>
      <c r="AG188" s="7">
        <f ca="1">IF(AG$2="",0,SUMIFS(RepM!205:205,RepM!$4:$4,AG$4,RepM!$5:$5,"&lt;&gt;"&amp;RepM!$W$5))</f>
        <v>0</v>
      </c>
      <c r="AH188" s="7">
        <f ca="1">IF(AH$2="",0,SUMIFS(RepM!205:205,RepM!$4:$4,AH$4,RepM!$5:$5,"&lt;&gt;"&amp;RepM!$W$5))</f>
        <v>0</v>
      </c>
      <c r="AI188" s="7">
        <f ca="1">IF(AI$2="",0,SUMIFS(RepM!205:205,RepM!$4:$4,AI$4,RepM!$5:$5,"&lt;&gt;"&amp;RepM!$W$5))</f>
        <v>0</v>
      </c>
      <c r="AJ188" s="7">
        <f ca="1">IF(AJ$2="",0,SUMIFS(RepM!205:205,RepM!$4:$4,AJ$4,RepM!$5:$5,"&lt;&gt;"&amp;RepM!$W$5))</f>
        <v>0</v>
      </c>
      <c r="AK188" s="7">
        <f ca="1">IF(AK$2="",0,SUMIFS(RepM!205:205,RepM!$4:$4,AK$4,RepM!$5:$5,"&lt;&gt;"&amp;RepM!$W$5))</f>
        <v>0</v>
      </c>
      <c r="AL188" s="7">
        <f ca="1">IF(AL$2="",0,SUMIFS(RepM!205:205,RepM!$4:$4,AL$4,RepM!$5:$5,"&lt;&gt;"&amp;RepM!$W$5))</f>
        <v>0</v>
      </c>
      <c r="AM188" s="7">
        <f ca="1">IF(AM$2="",0,SUMIFS(RepM!205:205,RepM!$4:$4,AM$4,RepM!$5:$5,"&lt;&gt;"&amp;RepM!$W$5))</f>
        <v>0</v>
      </c>
      <c r="AN188" s="7">
        <f ca="1">IF(AN$2="",0,SUMIFS(RepM!205:205,RepM!$4:$4,AN$4,RepM!$5:$5,"&lt;&gt;"&amp;RepM!$W$5))</f>
        <v>0</v>
      </c>
      <c r="AO188" s="7">
        <f ca="1">IF(AO$2="",0,SUMIFS(RepM!205:205,RepM!$4:$4,AO$4,RepM!$5:$5,"&lt;&gt;"&amp;RepM!$W$5))</f>
        <v>0</v>
      </c>
      <c r="AP188" s="7">
        <f ca="1">IF(AP$2="",0,SUMIFS(RepM!205:205,RepM!$4:$4,AP$4,RepM!$5:$5,"&lt;&gt;"&amp;RepM!$W$5))</f>
        <v>0</v>
      </c>
      <c r="AQ188" s="7">
        <f ca="1">IF(AQ$2="",0,SUMIFS(RepM!205:205,RepM!$4:$4,AQ$4,RepM!$5:$5,"&lt;&gt;"&amp;RepM!$W$5))</f>
        <v>0</v>
      </c>
      <c r="AR188" s="7">
        <f ca="1">IF(AR$2="",0,SUMIFS(RepM!205:205,RepM!$4:$4,AR$4,RepM!$5:$5,"&lt;&gt;"&amp;RepM!$W$5))</f>
        <v>0</v>
      </c>
      <c r="AS188" s="7">
        <f ca="1">IF(AS$2="",0,SUMIFS(RepM!205:205,RepM!$4:$4,AS$4,RepM!$5:$5,"&lt;&gt;"&amp;RepM!$W$5))</f>
        <v>0</v>
      </c>
      <c r="AT188" s="7">
        <f ca="1">IF(AT$2="",0,SUMIFS(RepM!205:205,RepM!$4:$4,AT$4,RepM!$5:$5,"&lt;&gt;"&amp;RepM!$W$5))</f>
        <v>0</v>
      </c>
      <c r="AU188" s="7">
        <f ca="1">IF(AU$2="",0,SUMIFS(RepM!205:205,RepM!$4:$4,AU$4,RepM!$5:$5,"&lt;&gt;"&amp;RepM!$W$5))</f>
        <v>0</v>
      </c>
      <c r="AV188" s="7">
        <f ca="1">IF(AV$2="",0,SUMIFS(RepM!205:205,RepM!$4:$4,AV$4,RepM!$5:$5,"&lt;&gt;"&amp;RepM!$W$5))</f>
        <v>0</v>
      </c>
      <c r="AW188" s="7">
        <f ca="1">IF(AW$2="",0,SUMIFS(RepM!205:205,RepM!$4:$4,AW$4,RepM!$5:$5,"&lt;&gt;"&amp;RepM!$W$5))</f>
        <v>0</v>
      </c>
      <c r="AX188" s="7">
        <f ca="1">IF(AX$2="",0,SUMIFS(RepM!205:205,RepM!$4:$4,AX$4,RepM!$5:$5,"&lt;&gt;"&amp;RepM!$W$5))</f>
        <v>0</v>
      </c>
    </row>
    <row r="189" spans="1:51" ht="7.05" customHeight="1" x14ac:dyDescent="0.3">
      <c r="A189" s="11">
        <f>ROW()</f>
        <v>189</v>
      </c>
      <c r="F189" s="66" t="str">
        <f>$F$179</f>
        <v>АКТИВЫ</v>
      </c>
    </row>
    <row r="190" spans="1:51" s="13" customFormat="1" x14ac:dyDescent="0.3">
      <c r="A190" s="12">
        <f>ROW()</f>
        <v>190</v>
      </c>
      <c r="C190" s="142"/>
      <c r="E190" s="92"/>
      <c r="F190" s="166" t="s">
        <v>80</v>
      </c>
      <c r="G190" s="166"/>
      <c r="H190" s="166"/>
      <c r="I190" s="166"/>
      <c r="J190" s="166"/>
      <c r="K190" s="166"/>
      <c r="L190" s="166"/>
      <c r="M190" s="183"/>
      <c r="N190" s="166"/>
      <c r="O190" s="166"/>
      <c r="P190" s="167"/>
      <c r="Q190" s="166"/>
      <c r="R190" s="168"/>
      <c r="S190" s="167"/>
      <c r="T190" s="166"/>
      <c r="U190" s="166"/>
      <c r="V190" s="169"/>
      <c r="W190" s="167">
        <f ca="1">INDIRECT(ADDRESS(ROW(),SUMIFS($1:$1,$5:$5,MAX($5:$5))))</f>
        <v>0</v>
      </c>
      <c r="X190" s="166"/>
      <c r="Y190" s="166"/>
      <c r="Z190" s="167">
        <f ca="1">SUM(Z191:Z205)</f>
        <v>58366799.038915485</v>
      </c>
      <c r="AA190" s="167">
        <f t="shared" ref="AA190:AX190" ca="1" si="13">SUM(AA191:AA205)</f>
        <v>101810474.85410002</v>
      </c>
      <c r="AB190" s="167">
        <f t="shared" ca="1" si="13"/>
        <v>164057194.59276155</v>
      </c>
      <c r="AC190" s="167">
        <f t="shared" ca="1" si="13"/>
        <v>277054940.77231419</v>
      </c>
      <c r="AD190" s="167">
        <f t="shared" ca="1" si="13"/>
        <v>0</v>
      </c>
      <c r="AE190" s="167">
        <f t="shared" ca="1" si="13"/>
        <v>0</v>
      </c>
      <c r="AF190" s="167">
        <f t="shared" ca="1" si="13"/>
        <v>0</v>
      </c>
      <c r="AG190" s="167">
        <f t="shared" ca="1" si="13"/>
        <v>0</v>
      </c>
      <c r="AH190" s="167">
        <f t="shared" ca="1" si="13"/>
        <v>0</v>
      </c>
      <c r="AI190" s="167">
        <f t="shared" ca="1" si="13"/>
        <v>0</v>
      </c>
      <c r="AJ190" s="167">
        <f t="shared" ca="1" si="13"/>
        <v>0</v>
      </c>
      <c r="AK190" s="167">
        <f t="shared" ca="1" si="13"/>
        <v>0</v>
      </c>
      <c r="AL190" s="167">
        <f t="shared" ca="1" si="13"/>
        <v>0</v>
      </c>
      <c r="AM190" s="167">
        <f t="shared" ca="1" si="13"/>
        <v>0</v>
      </c>
      <c r="AN190" s="167">
        <f t="shared" ca="1" si="13"/>
        <v>0</v>
      </c>
      <c r="AO190" s="167">
        <f t="shared" ca="1" si="13"/>
        <v>0</v>
      </c>
      <c r="AP190" s="167">
        <f t="shared" ca="1" si="13"/>
        <v>0</v>
      </c>
      <c r="AQ190" s="167">
        <f t="shared" ca="1" si="13"/>
        <v>0</v>
      </c>
      <c r="AR190" s="167">
        <f t="shared" ca="1" si="13"/>
        <v>0</v>
      </c>
      <c r="AS190" s="167">
        <f t="shared" ca="1" si="13"/>
        <v>0</v>
      </c>
      <c r="AT190" s="167">
        <f t="shared" ca="1" si="13"/>
        <v>0</v>
      </c>
      <c r="AU190" s="167">
        <f t="shared" ca="1" si="13"/>
        <v>0</v>
      </c>
      <c r="AV190" s="167">
        <f t="shared" ca="1" si="13"/>
        <v>0</v>
      </c>
      <c r="AW190" s="167">
        <f t="shared" ca="1" si="13"/>
        <v>0</v>
      </c>
      <c r="AX190" s="167">
        <f t="shared" ca="1" si="13"/>
        <v>0</v>
      </c>
      <c r="AY190" s="166"/>
    </row>
    <row r="191" spans="1:51" ht="7.05" customHeight="1" x14ac:dyDescent="0.3">
      <c r="A191" s="11">
        <f>ROW()</f>
        <v>191</v>
      </c>
      <c r="F191" s="171"/>
      <c r="G191" s="171"/>
      <c r="H191" s="171"/>
      <c r="I191" s="171"/>
      <c r="J191" s="171"/>
      <c r="K191" s="171"/>
      <c r="L191" s="171"/>
      <c r="M191" s="172"/>
      <c r="N191" s="171"/>
      <c r="O191" s="171"/>
      <c r="P191" s="173"/>
      <c r="Q191" s="171"/>
      <c r="R191" s="174"/>
      <c r="S191" s="173"/>
      <c r="T191" s="171"/>
      <c r="U191" s="171"/>
      <c r="V191" s="175"/>
      <c r="W191" s="176"/>
      <c r="X191" s="171"/>
      <c r="Y191" s="171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1"/>
    </row>
    <row r="192" spans="1:51" x14ac:dyDescent="0.3">
      <c r="A192" s="11">
        <f>ROW()</f>
        <v>192</v>
      </c>
      <c r="E192" s="23" t="s">
        <v>24</v>
      </c>
      <c r="F192" s="66" t="str">
        <f>$F$179</f>
        <v>АКТИВЫ</v>
      </c>
      <c r="G192" s="6" t="s">
        <v>91</v>
      </c>
      <c r="V192" s="74">
        <f t="shared" ref="V192:V203" ca="1" si="14">W192-INDIRECT(ADDRESS(ROW(),SUMIFS($1:$1,$4:$4,MAX($4:$4),$5:$5,"&lt;&gt;"&amp;$W$5)))</f>
        <v>0</v>
      </c>
      <c r="W192" s="10">
        <f ca="1">RepM!W209</f>
        <v>182492700.18471032</v>
      </c>
      <c r="Z192" s="7">
        <f ca="1">IF(Z$2="",0,SUMIFS(RepM!209:209,RepM!$4:$4,Z$4,RepM!$5:$5,"&lt;&gt;"&amp;RepM!$W$5))</f>
        <v>-13939153.348461583</v>
      </c>
      <c r="AA192" s="7">
        <f ca="1">IF(AA$2="",0,SUMIFS(RepM!209:209,RepM!$4:$4,AA$4,RepM!$5:$5,"&lt;&gt;"&amp;RepM!$W$5))</f>
        <v>-20250182.057608828</v>
      </c>
      <c r="AB192" s="7">
        <f ca="1">IF(AB$2="",0,SUMIFS(RepM!209:209,RepM!$4:$4,AB$4,RepM!$5:$5,"&lt;&gt;"&amp;RepM!$W$5))</f>
        <v>64124922.805419125</v>
      </c>
      <c r="AC192" s="7">
        <f ca="1">IF(AC$2="",0,SUMIFS(RepM!209:209,RepM!$4:$4,AC$4,RepM!$5:$5,"&lt;&gt;"&amp;RepM!$W$5))</f>
        <v>182492700.18471032</v>
      </c>
      <c r="AD192" s="7">
        <f ca="1">IF(AD$2="",0,SUMIFS(RepM!209:209,RepM!$4:$4,AD$4,RepM!$5:$5,"&lt;&gt;"&amp;RepM!$W$5))</f>
        <v>0</v>
      </c>
      <c r="AE192" s="7">
        <f ca="1">IF(AE$2="",0,SUMIFS(RepM!209:209,RepM!$4:$4,AE$4,RepM!$5:$5,"&lt;&gt;"&amp;RepM!$W$5))</f>
        <v>0</v>
      </c>
      <c r="AF192" s="7">
        <f ca="1">IF(AF$2="",0,SUMIFS(RepM!209:209,RepM!$4:$4,AF$4,RepM!$5:$5,"&lt;&gt;"&amp;RepM!$W$5))</f>
        <v>0</v>
      </c>
      <c r="AG192" s="7">
        <f ca="1">IF(AG$2="",0,SUMIFS(RepM!209:209,RepM!$4:$4,AG$4,RepM!$5:$5,"&lt;&gt;"&amp;RepM!$W$5))</f>
        <v>0</v>
      </c>
      <c r="AH192" s="7">
        <f ca="1">IF(AH$2="",0,SUMIFS(RepM!209:209,RepM!$4:$4,AH$4,RepM!$5:$5,"&lt;&gt;"&amp;RepM!$W$5))</f>
        <v>0</v>
      </c>
      <c r="AI192" s="7">
        <f ca="1">IF(AI$2="",0,SUMIFS(RepM!209:209,RepM!$4:$4,AI$4,RepM!$5:$5,"&lt;&gt;"&amp;RepM!$W$5))</f>
        <v>0</v>
      </c>
      <c r="AJ192" s="7">
        <f ca="1">IF(AJ$2="",0,SUMIFS(RepM!209:209,RepM!$4:$4,AJ$4,RepM!$5:$5,"&lt;&gt;"&amp;RepM!$W$5))</f>
        <v>0</v>
      </c>
      <c r="AK192" s="7">
        <f ca="1">IF(AK$2="",0,SUMIFS(RepM!209:209,RepM!$4:$4,AK$4,RepM!$5:$5,"&lt;&gt;"&amp;RepM!$W$5))</f>
        <v>0</v>
      </c>
      <c r="AL192" s="7">
        <f ca="1">IF(AL$2="",0,SUMIFS(RepM!209:209,RepM!$4:$4,AL$4,RepM!$5:$5,"&lt;&gt;"&amp;RepM!$W$5))</f>
        <v>0</v>
      </c>
      <c r="AM192" s="7">
        <f ca="1">IF(AM$2="",0,SUMIFS(RepM!209:209,RepM!$4:$4,AM$4,RepM!$5:$5,"&lt;&gt;"&amp;RepM!$W$5))</f>
        <v>0</v>
      </c>
      <c r="AN192" s="7">
        <f ca="1">IF(AN$2="",0,SUMIFS(RepM!209:209,RepM!$4:$4,AN$4,RepM!$5:$5,"&lt;&gt;"&amp;RepM!$W$5))</f>
        <v>0</v>
      </c>
      <c r="AO192" s="7">
        <f ca="1">IF(AO$2="",0,SUMIFS(RepM!209:209,RepM!$4:$4,AO$4,RepM!$5:$5,"&lt;&gt;"&amp;RepM!$W$5))</f>
        <v>0</v>
      </c>
      <c r="AP192" s="7">
        <f ca="1">IF(AP$2="",0,SUMIFS(RepM!209:209,RepM!$4:$4,AP$4,RepM!$5:$5,"&lt;&gt;"&amp;RepM!$W$5))</f>
        <v>0</v>
      </c>
      <c r="AQ192" s="7">
        <f ca="1">IF(AQ$2="",0,SUMIFS(RepM!209:209,RepM!$4:$4,AQ$4,RepM!$5:$5,"&lt;&gt;"&amp;RepM!$W$5))</f>
        <v>0</v>
      </c>
      <c r="AR192" s="7">
        <f ca="1">IF(AR$2="",0,SUMIFS(RepM!209:209,RepM!$4:$4,AR$4,RepM!$5:$5,"&lt;&gt;"&amp;RepM!$W$5))</f>
        <v>0</v>
      </c>
      <c r="AS192" s="7">
        <f ca="1">IF(AS$2="",0,SUMIFS(RepM!209:209,RepM!$4:$4,AS$4,RepM!$5:$5,"&lt;&gt;"&amp;RepM!$W$5))</f>
        <v>0</v>
      </c>
      <c r="AT192" s="7">
        <f ca="1">IF(AT$2="",0,SUMIFS(RepM!209:209,RepM!$4:$4,AT$4,RepM!$5:$5,"&lt;&gt;"&amp;RepM!$W$5))</f>
        <v>0</v>
      </c>
      <c r="AU192" s="7">
        <f ca="1">IF(AU$2="",0,SUMIFS(RepM!209:209,RepM!$4:$4,AU$4,RepM!$5:$5,"&lt;&gt;"&amp;RepM!$W$5))</f>
        <v>0</v>
      </c>
      <c r="AV192" s="7">
        <f ca="1">IF(AV$2="",0,SUMIFS(RepM!209:209,RepM!$4:$4,AV$4,RepM!$5:$5,"&lt;&gt;"&amp;RepM!$W$5))</f>
        <v>0</v>
      </c>
      <c r="AW192" s="7">
        <f ca="1">IF(AW$2="",0,SUMIFS(RepM!209:209,RepM!$4:$4,AW$4,RepM!$5:$5,"&lt;&gt;"&amp;RepM!$W$5))</f>
        <v>0</v>
      </c>
      <c r="AX192" s="7">
        <f ca="1">IF(AX$2="",0,SUMIFS(RepM!209:209,RepM!$4:$4,AX$4,RepM!$5:$5,"&lt;&gt;"&amp;RepM!$W$5))</f>
        <v>0</v>
      </c>
    </row>
    <row r="193" spans="1:51" x14ac:dyDescent="0.3">
      <c r="A193" s="11">
        <f>ROW()</f>
        <v>193</v>
      </c>
      <c r="E193" s="23" t="s">
        <v>24</v>
      </c>
      <c r="F193" s="66" t="str">
        <f>$F$179</f>
        <v>АКТИВЫ</v>
      </c>
      <c r="G193" s="6" t="s">
        <v>242</v>
      </c>
      <c r="V193" s="74">
        <f t="shared" ca="1" si="14"/>
        <v>0</v>
      </c>
      <c r="W193" s="10">
        <f ca="1">RepM!W210</f>
        <v>72579732.556039944</v>
      </c>
      <c r="Z193" s="7">
        <f ca="1">IF(Z$2="",0,SUMIFS(RepM!210:210,RepM!$4:$4,Z$4,RepM!$5:$5,"&lt;&gt;"&amp;RepM!$W$5))</f>
        <v>72579732.556039944</v>
      </c>
      <c r="AA193" s="7">
        <f ca="1">IF(AA$2="",0,SUMIFS(RepM!210:210,RepM!$4:$4,AA$4,RepM!$5:$5,"&lt;&gt;"&amp;RepM!$W$5))</f>
        <v>72579732.556039944</v>
      </c>
      <c r="AB193" s="7">
        <f ca="1">IF(AB$2="",0,SUMIFS(RepM!210:210,RepM!$4:$4,AB$4,RepM!$5:$5,"&lt;&gt;"&amp;RepM!$W$5))</f>
        <v>72579732.556039944</v>
      </c>
      <c r="AC193" s="7">
        <f ca="1">IF(AC$2="",0,SUMIFS(RepM!210:210,RepM!$4:$4,AC$4,RepM!$5:$5,"&lt;&gt;"&amp;RepM!$W$5))</f>
        <v>72579732.556039944</v>
      </c>
      <c r="AD193" s="7">
        <f ca="1">IF(AD$2="",0,SUMIFS(RepM!210:210,RepM!$4:$4,AD$4,RepM!$5:$5,"&lt;&gt;"&amp;RepM!$W$5))</f>
        <v>0</v>
      </c>
      <c r="AE193" s="7">
        <f ca="1">IF(AE$2="",0,SUMIFS(RepM!210:210,RepM!$4:$4,AE$4,RepM!$5:$5,"&lt;&gt;"&amp;RepM!$W$5))</f>
        <v>0</v>
      </c>
      <c r="AF193" s="7">
        <f ca="1">IF(AF$2="",0,SUMIFS(RepM!210:210,RepM!$4:$4,AF$4,RepM!$5:$5,"&lt;&gt;"&amp;RepM!$W$5))</f>
        <v>0</v>
      </c>
      <c r="AG193" s="7">
        <f ca="1">IF(AG$2="",0,SUMIFS(RepM!210:210,RepM!$4:$4,AG$4,RepM!$5:$5,"&lt;&gt;"&amp;RepM!$W$5))</f>
        <v>0</v>
      </c>
      <c r="AH193" s="7">
        <f ca="1">IF(AH$2="",0,SUMIFS(RepM!210:210,RepM!$4:$4,AH$4,RepM!$5:$5,"&lt;&gt;"&amp;RepM!$W$5))</f>
        <v>0</v>
      </c>
      <c r="AI193" s="7">
        <f ca="1">IF(AI$2="",0,SUMIFS(RepM!210:210,RepM!$4:$4,AI$4,RepM!$5:$5,"&lt;&gt;"&amp;RepM!$W$5))</f>
        <v>0</v>
      </c>
      <c r="AJ193" s="7">
        <f ca="1">IF(AJ$2="",0,SUMIFS(RepM!210:210,RepM!$4:$4,AJ$4,RepM!$5:$5,"&lt;&gt;"&amp;RepM!$W$5))</f>
        <v>0</v>
      </c>
      <c r="AK193" s="7">
        <f ca="1">IF(AK$2="",0,SUMIFS(RepM!210:210,RepM!$4:$4,AK$4,RepM!$5:$5,"&lt;&gt;"&amp;RepM!$W$5))</f>
        <v>0</v>
      </c>
      <c r="AL193" s="7">
        <f ca="1">IF(AL$2="",0,SUMIFS(RepM!210:210,RepM!$4:$4,AL$4,RepM!$5:$5,"&lt;&gt;"&amp;RepM!$W$5))</f>
        <v>0</v>
      </c>
      <c r="AM193" s="7">
        <f ca="1">IF(AM$2="",0,SUMIFS(RepM!210:210,RepM!$4:$4,AM$4,RepM!$5:$5,"&lt;&gt;"&amp;RepM!$W$5))</f>
        <v>0</v>
      </c>
      <c r="AN193" s="7">
        <f ca="1">IF(AN$2="",0,SUMIFS(RepM!210:210,RepM!$4:$4,AN$4,RepM!$5:$5,"&lt;&gt;"&amp;RepM!$W$5))</f>
        <v>0</v>
      </c>
      <c r="AO193" s="7">
        <f ca="1">IF(AO$2="",0,SUMIFS(RepM!210:210,RepM!$4:$4,AO$4,RepM!$5:$5,"&lt;&gt;"&amp;RepM!$W$5))</f>
        <v>0</v>
      </c>
      <c r="AP193" s="7">
        <f ca="1">IF(AP$2="",0,SUMIFS(RepM!210:210,RepM!$4:$4,AP$4,RepM!$5:$5,"&lt;&gt;"&amp;RepM!$W$5))</f>
        <v>0</v>
      </c>
      <c r="AQ193" s="7">
        <f ca="1">IF(AQ$2="",0,SUMIFS(RepM!210:210,RepM!$4:$4,AQ$4,RepM!$5:$5,"&lt;&gt;"&amp;RepM!$W$5))</f>
        <v>0</v>
      </c>
      <c r="AR193" s="7">
        <f ca="1">IF(AR$2="",0,SUMIFS(RepM!210:210,RepM!$4:$4,AR$4,RepM!$5:$5,"&lt;&gt;"&amp;RepM!$W$5))</f>
        <v>0</v>
      </c>
      <c r="AS193" s="7">
        <f ca="1">IF(AS$2="",0,SUMIFS(RepM!210:210,RepM!$4:$4,AS$4,RepM!$5:$5,"&lt;&gt;"&amp;RepM!$W$5))</f>
        <v>0</v>
      </c>
      <c r="AT193" s="7">
        <f ca="1">IF(AT$2="",0,SUMIFS(RepM!210:210,RepM!$4:$4,AT$4,RepM!$5:$5,"&lt;&gt;"&amp;RepM!$W$5))</f>
        <v>0</v>
      </c>
      <c r="AU193" s="7">
        <f ca="1">IF(AU$2="",0,SUMIFS(RepM!210:210,RepM!$4:$4,AU$4,RepM!$5:$5,"&lt;&gt;"&amp;RepM!$W$5))</f>
        <v>0</v>
      </c>
      <c r="AV193" s="7">
        <f ca="1">IF(AV$2="",0,SUMIFS(RepM!210:210,RepM!$4:$4,AV$4,RepM!$5:$5,"&lt;&gt;"&amp;RepM!$W$5))</f>
        <v>0</v>
      </c>
      <c r="AW193" s="7">
        <f ca="1">IF(AW$2="",0,SUMIFS(RepM!210:210,RepM!$4:$4,AW$4,RepM!$5:$5,"&lt;&gt;"&amp;RepM!$W$5))</f>
        <v>0</v>
      </c>
      <c r="AX193" s="7">
        <f ca="1">IF(AX$2="",0,SUMIFS(RepM!210:210,RepM!$4:$4,AX$4,RepM!$5:$5,"&lt;&gt;"&amp;RepM!$W$5))</f>
        <v>0</v>
      </c>
    </row>
    <row r="194" spans="1:51" x14ac:dyDescent="0.3">
      <c r="A194" s="11">
        <f>ROW()</f>
        <v>194</v>
      </c>
      <c r="F194" s="66" t="str">
        <f t="shared" ref="F194" si="15">$F$179</f>
        <v>АКТИВЫ</v>
      </c>
      <c r="G194" s="6" t="str">
        <f>$G$24</f>
        <v>Кредиторская задолженность по СиМ</v>
      </c>
      <c r="V194" s="74">
        <f t="shared" ca="1" si="14"/>
        <v>0</v>
      </c>
      <c r="W194" s="10">
        <f ca="1">RepM!W211</f>
        <v>11117804.399999999</v>
      </c>
      <c r="Z194" s="7">
        <f ca="1">IF(Z$2="",0,SUMIFS(RepM!211:211,RepM!$4:$4,Z$4,RepM!$5:$5,"&lt;&gt;"&amp;RepM!$W$5))</f>
        <v>-277214.22599999991</v>
      </c>
      <c r="AA194" s="7">
        <f ca="1">IF(AA$2="",0,SUMIFS(RepM!211:211,RepM!$4:$4,AA$4,RepM!$5:$5,"&lt;&gt;"&amp;RepM!$W$5))</f>
        <v>2761093.0500000003</v>
      </c>
      <c r="AB194" s="7">
        <f ca="1">IF(AB$2="",0,SUMIFS(RepM!211:211,RepM!$4:$4,AB$4,RepM!$5:$5,"&lt;&gt;"&amp;RepM!$W$5))</f>
        <v>6159517.7350000003</v>
      </c>
      <c r="AC194" s="7">
        <f ca="1">IF(AC$2="",0,SUMIFS(RepM!211:211,RepM!$4:$4,AC$4,RepM!$5:$5,"&lt;&gt;"&amp;RepM!$W$5))</f>
        <v>11117804.399999999</v>
      </c>
      <c r="AD194" s="7">
        <f ca="1">IF(AD$2="",0,SUMIFS(RepM!211:211,RepM!$4:$4,AD$4,RepM!$5:$5,"&lt;&gt;"&amp;RepM!$W$5))</f>
        <v>0</v>
      </c>
      <c r="AE194" s="7">
        <f ca="1">IF(AE$2="",0,SUMIFS(RepM!211:211,RepM!$4:$4,AE$4,RepM!$5:$5,"&lt;&gt;"&amp;RepM!$W$5))</f>
        <v>0</v>
      </c>
      <c r="AF194" s="7">
        <f ca="1">IF(AF$2="",0,SUMIFS(RepM!211:211,RepM!$4:$4,AF$4,RepM!$5:$5,"&lt;&gt;"&amp;RepM!$W$5))</f>
        <v>0</v>
      </c>
      <c r="AG194" s="7">
        <f ca="1">IF(AG$2="",0,SUMIFS(RepM!211:211,RepM!$4:$4,AG$4,RepM!$5:$5,"&lt;&gt;"&amp;RepM!$W$5))</f>
        <v>0</v>
      </c>
      <c r="AH194" s="7">
        <f ca="1">IF(AH$2="",0,SUMIFS(RepM!211:211,RepM!$4:$4,AH$4,RepM!$5:$5,"&lt;&gt;"&amp;RepM!$W$5))</f>
        <v>0</v>
      </c>
      <c r="AI194" s="7">
        <f ca="1">IF(AI$2="",0,SUMIFS(RepM!211:211,RepM!$4:$4,AI$4,RepM!$5:$5,"&lt;&gt;"&amp;RepM!$W$5))</f>
        <v>0</v>
      </c>
      <c r="AJ194" s="7">
        <f ca="1">IF(AJ$2="",0,SUMIFS(RepM!211:211,RepM!$4:$4,AJ$4,RepM!$5:$5,"&lt;&gt;"&amp;RepM!$W$5))</f>
        <v>0</v>
      </c>
      <c r="AK194" s="7">
        <f ca="1">IF(AK$2="",0,SUMIFS(RepM!211:211,RepM!$4:$4,AK$4,RepM!$5:$5,"&lt;&gt;"&amp;RepM!$W$5))</f>
        <v>0</v>
      </c>
      <c r="AL194" s="7">
        <f ca="1">IF(AL$2="",0,SUMIFS(RepM!211:211,RepM!$4:$4,AL$4,RepM!$5:$5,"&lt;&gt;"&amp;RepM!$W$5))</f>
        <v>0</v>
      </c>
      <c r="AM194" s="7">
        <f ca="1">IF(AM$2="",0,SUMIFS(RepM!211:211,RepM!$4:$4,AM$4,RepM!$5:$5,"&lt;&gt;"&amp;RepM!$W$5))</f>
        <v>0</v>
      </c>
      <c r="AN194" s="7">
        <f ca="1">IF(AN$2="",0,SUMIFS(RepM!211:211,RepM!$4:$4,AN$4,RepM!$5:$5,"&lt;&gt;"&amp;RepM!$W$5))</f>
        <v>0</v>
      </c>
      <c r="AO194" s="7">
        <f ca="1">IF(AO$2="",0,SUMIFS(RepM!211:211,RepM!$4:$4,AO$4,RepM!$5:$5,"&lt;&gt;"&amp;RepM!$W$5))</f>
        <v>0</v>
      </c>
      <c r="AP194" s="7">
        <f ca="1">IF(AP$2="",0,SUMIFS(RepM!211:211,RepM!$4:$4,AP$4,RepM!$5:$5,"&lt;&gt;"&amp;RepM!$W$5))</f>
        <v>0</v>
      </c>
      <c r="AQ194" s="7">
        <f ca="1">IF(AQ$2="",0,SUMIFS(RepM!211:211,RepM!$4:$4,AQ$4,RepM!$5:$5,"&lt;&gt;"&amp;RepM!$W$5))</f>
        <v>0</v>
      </c>
      <c r="AR194" s="7">
        <f ca="1">IF(AR$2="",0,SUMIFS(RepM!211:211,RepM!$4:$4,AR$4,RepM!$5:$5,"&lt;&gt;"&amp;RepM!$W$5))</f>
        <v>0</v>
      </c>
      <c r="AS194" s="7">
        <f ca="1">IF(AS$2="",0,SUMIFS(RepM!211:211,RepM!$4:$4,AS$4,RepM!$5:$5,"&lt;&gt;"&amp;RepM!$W$5))</f>
        <v>0</v>
      </c>
      <c r="AT194" s="7">
        <f ca="1">IF(AT$2="",0,SUMIFS(RepM!211:211,RepM!$4:$4,AT$4,RepM!$5:$5,"&lt;&gt;"&amp;RepM!$W$5))</f>
        <v>0</v>
      </c>
      <c r="AU194" s="7">
        <f ca="1">IF(AU$2="",0,SUMIFS(RepM!211:211,RepM!$4:$4,AU$4,RepM!$5:$5,"&lt;&gt;"&amp;RepM!$W$5))</f>
        <v>0</v>
      </c>
      <c r="AV194" s="7">
        <f ca="1">IF(AV$2="",0,SUMIFS(RepM!211:211,RepM!$4:$4,AV$4,RepM!$5:$5,"&lt;&gt;"&amp;RepM!$W$5))</f>
        <v>0</v>
      </c>
      <c r="AW194" s="7">
        <f ca="1">IF(AW$2="",0,SUMIFS(RepM!211:211,RepM!$4:$4,AW$4,RepM!$5:$5,"&lt;&gt;"&amp;RepM!$W$5))</f>
        <v>0</v>
      </c>
      <c r="AX194" s="7">
        <f ca="1">IF(AX$2="",0,SUMIFS(RepM!211:211,RepM!$4:$4,AX$4,RepM!$5:$5,"&lt;&gt;"&amp;RepM!$W$5))</f>
        <v>0</v>
      </c>
    </row>
    <row r="195" spans="1:51" x14ac:dyDescent="0.3">
      <c r="A195" s="11">
        <f>ROW()</f>
        <v>195</v>
      </c>
      <c r="F195" s="66" t="str">
        <f>$F$179</f>
        <v>АКТИВЫ</v>
      </c>
      <c r="G195" s="6" t="s">
        <v>121</v>
      </c>
      <c r="V195" s="74">
        <f t="shared" ca="1" si="14"/>
        <v>0</v>
      </c>
      <c r="W195" s="10">
        <f ca="1">RepM!W212</f>
        <v>0</v>
      </c>
      <c r="Z195" s="7">
        <f ca="1">IF(Z$2="",0,SUMIFS(RepM!212:212,RepM!$4:$4,Z$4,RepM!$5:$5,"&lt;&gt;"&amp;RepM!$W$5))</f>
        <v>0</v>
      </c>
      <c r="AA195" s="7">
        <f ca="1">IF(AA$2="",0,SUMIFS(RepM!212:212,RepM!$4:$4,AA$4,RepM!$5:$5,"&lt;&gt;"&amp;RepM!$W$5))</f>
        <v>0</v>
      </c>
      <c r="AB195" s="7">
        <f ca="1">IF(AB$2="",0,SUMIFS(RepM!212:212,RepM!$4:$4,AB$4,RepM!$5:$5,"&lt;&gt;"&amp;RepM!$W$5))</f>
        <v>0</v>
      </c>
      <c r="AC195" s="7">
        <f ca="1">IF(AC$2="",0,SUMIFS(RepM!212:212,RepM!$4:$4,AC$4,RepM!$5:$5,"&lt;&gt;"&amp;RepM!$W$5))</f>
        <v>0</v>
      </c>
      <c r="AD195" s="7">
        <f ca="1">IF(AD$2="",0,SUMIFS(RepM!212:212,RepM!$4:$4,AD$4,RepM!$5:$5,"&lt;&gt;"&amp;RepM!$W$5))</f>
        <v>0</v>
      </c>
      <c r="AE195" s="7">
        <f ca="1">IF(AE$2="",0,SUMIFS(RepM!212:212,RepM!$4:$4,AE$4,RepM!$5:$5,"&lt;&gt;"&amp;RepM!$W$5))</f>
        <v>0</v>
      </c>
      <c r="AF195" s="7">
        <f ca="1">IF(AF$2="",0,SUMIFS(RepM!212:212,RepM!$4:$4,AF$4,RepM!$5:$5,"&lt;&gt;"&amp;RepM!$W$5))</f>
        <v>0</v>
      </c>
      <c r="AG195" s="7">
        <f ca="1">IF(AG$2="",0,SUMIFS(RepM!212:212,RepM!$4:$4,AG$4,RepM!$5:$5,"&lt;&gt;"&amp;RepM!$W$5))</f>
        <v>0</v>
      </c>
      <c r="AH195" s="7">
        <f ca="1">IF(AH$2="",0,SUMIFS(RepM!212:212,RepM!$4:$4,AH$4,RepM!$5:$5,"&lt;&gt;"&amp;RepM!$W$5))</f>
        <v>0</v>
      </c>
      <c r="AI195" s="7">
        <f ca="1">IF(AI$2="",0,SUMIFS(RepM!212:212,RepM!$4:$4,AI$4,RepM!$5:$5,"&lt;&gt;"&amp;RepM!$W$5))</f>
        <v>0</v>
      </c>
      <c r="AJ195" s="7">
        <f ca="1">IF(AJ$2="",0,SUMIFS(RepM!212:212,RepM!$4:$4,AJ$4,RepM!$5:$5,"&lt;&gt;"&amp;RepM!$W$5))</f>
        <v>0</v>
      </c>
      <c r="AK195" s="7">
        <f ca="1">IF(AK$2="",0,SUMIFS(RepM!212:212,RepM!$4:$4,AK$4,RepM!$5:$5,"&lt;&gt;"&amp;RepM!$W$5))</f>
        <v>0</v>
      </c>
      <c r="AL195" s="7">
        <f ca="1">IF(AL$2="",0,SUMIFS(RepM!212:212,RepM!$4:$4,AL$4,RepM!$5:$5,"&lt;&gt;"&amp;RepM!$W$5))</f>
        <v>0</v>
      </c>
      <c r="AM195" s="7">
        <f ca="1">IF(AM$2="",0,SUMIFS(RepM!212:212,RepM!$4:$4,AM$4,RepM!$5:$5,"&lt;&gt;"&amp;RepM!$W$5))</f>
        <v>0</v>
      </c>
      <c r="AN195" s="7">
        <f ca="1">IF(AN$2="",0,SUMIFS(RepM!212:212,RepM!$4:$4,AN$4,RepM!$5:$5,"&lt;&gt;"&amp;RepM!$W$5))</f>
        <v>0</v>
      </c>
      <c r="AO195" s="7">
        <f ca="1">IF(AO$2="",0,SUMIFS(RepM!212:212,RepM!$4:$4,AO$4,RepM!$5:$5,"&lt;&gt;"&amp;RepM!$W$5))</f>
        <v>0</v>
      </c>
      <c r="AP195" s="7">
        <f ca="1">IF(AP$2="",0,SUMIFS(RepM!212:212,RepM!$4:$4,AP$4,RepM!$5:$5,"&lt;&gt;"&amp;RepM!$W$5))</f>
        <v>0</v>
      </c>
      <c r="AQ195" s="7">
        <f ca="1">IF(AQ$2="",0,SUMIFS(RepM!212:212,RepM!$4:$4,AQ$4,RepM!$5:$5,"&lt;&gt;"&amp;RepM!$W$5))</f>
        <v>0</v>
      </c>
      <c r="AR195" s="7">
        <f ca="1">IF(AR$2="",0,SUMIFS(RepM!212:212,RepM!$4:$4,AR$4,RepM!$5:$5,"&lt;&gt;"&amp;RepM!$W$5))</f>
        <v>0</v>
      </c>
      <c r="AS195" s="7">
        <f ca="1">IF(AS$2="",0,SUMIFS(RepM!212:212,RepM!$4:$4,AS$4,RepM!$5:$5,"&lt;&gt;"&amp;RepM!$W$5))</f>
        <v>0</v>
      </c>
      <c r="AT195" s="7">
        <f ca="1">IF(AT$2="",0,SUMIFS(RepM!212:212,RepM!$4:$4,AT$4,RepM!$5:$5,"&lt;&gt;"&amp;RepM!$W$5))</f>
        <v>0</v>
      </c>
      <c r="AU195" s="7">
        <f ca="1">IF(AU$2="",0,SUMIFS(RepM!212:212,RepM!$4:$4,AU$4,RepM!$5:$5,"&lt;&gt;"&amp;RepM!$W$5))</f>
        <v>0</v>
      </c>
      <c r="AV195" s="7">
        <f ca="1">IF(AV$2="",0,SUMIFS(RepM!212:212,RepM!$4:$4,AV$4,RepM!$5:$5,"&lt;&gt;"&amp;RepM!$W$5))</f>
        <v>0</v>
      </c>
      <c r="AW195" s="7">
        <f ca="1">IF(AW$2="",0,SUMIFS(RepM!212:212,RepM!$4:$4,AW$4,RepM!$5:$5,"&lt;&gt;"&amp;RepM!$W$5))</f>
        <v>0</v>
      </c>
      <c r="AX195" s="7">
        <f ca="1">IF(AX$2="",0,SUMIFS(RepM!212:212,RepM!$4:$4,AX$4,RepM!$5:$5,"&lt;&gt;"&amp;RepM!$W$5))</f>
        <v>0</v>
      </c>
    </row>
    <row r="196" spans="1:51" x14ac:dyDescent="0.3">
      <c r="A196" s="11">
        <f>ROW()</f>
        <v>196</v>
      </c>
      <c r="F196" s="66" t="str">
        <f>$F$179</f>
        <v>АКТИВЫ</v>
      </c>
      <c r="G196" s="6" t="s">
        <v>135</v>
      </c>
      <c r="V196" s="74">
        <f t="shared" ca="1" si="14"/>
        <v>0</v>
      </c>
      <c r="W196" s="10">
        <f ca="1">RepM!W213</f>
        <v>1975653.2708999999</v>
      </c>
      <c r="Z196" s="7">
        <f ca="1">IF(Z$2="",0,SUMIFS(RepM!213:213,RepM!$4:$4,Z$4,RepM!$5:$5,"&lt;&gt;"&amp;RepM!$W$5))</f>
        <v>-783863.12875000003</v>
      </c>
      <c r="AA196" s="7">
        <f ca="1">IF(AA$2="",0,SUMIFS(RepM!213:213,RepM!$4:$4,AA$4,RepM!$5:$5,"&lt;&gt;"&amp;RepM!$W$5))</f>
        <v>-44026.619795000064</v>
      </c>
      <c r="AB196" s="7">
        <f ca="1">IF(AB$2="",0,SUMIFS(RepM!213:213,RepM!$4:$4,AB$4,RepM!$5:$5,"&lt;&gt;"&amp;RepM!$W$5))</f>
        <v>1114150.5552625</v>
      </c>
      <c r="AC196" s="7">
        <f ca="1">IF(AC$2="",0,SUMIFS(RepM!213:213,RepM!$4:$4,AC$4,RepM!$5:$5,"&lt;&gt;"&amp;RepM!$W$5))</f>
        <v>1975653.2708999999</v>
      </c>
      <c r="AD196" s="7">
        <f ca="1">IF(AD$2="",0,SUMIFS(RepM!213:213,RepM!$4:$4,AD$4,RepM!$5:$5,"&lt;&gt;"&amp;RepM!$W$5))</f>
        <v>0</v>
      </c>
      <c r="AE196" s="7">
        <f ca="1">IF(AE$2="",0,SUMIFS(RepM!213:213,RepM!$4:$4,AE$4,RepM!$5:$5,"&lt;&gt;"&amp;RepM!$W$5))</f>
        <v>0</v>
      </c>
      <c r="AF196" s="7">
        <f ca="1">IF(AF$2="",0,SUMIFS(RepM!213:213,RepM!$4:$4,AF$4,RepM!$5:$5,"&lt;&gt;"&amp;RepM!$W$5))</f>
        <v>0</v>
      </c>
      <c r="AG196" s="7">
        <f ca="1">IF(AG$2="",0,SUMIFS(RepM!213:213,RepM!$4:$4,AG$4,RepM!$5:$5,"&lt;&gt;"&amp;RepM!$W$5))</f>
        <v>0</v>
      </c>
      <c r="AH196" s="7">
        <f ca="1">IF(AH$2="",0,SUMIFS(RepM!213:213,RepM!$4:$4,AH$4,RepM!$5:$5,"&lt;&gt;"&amp;RepM!$W$5))</f>
        <v>0</v>
      </c>
      <c r="AI196" s="7">
        <f ca="1">IF(AI$2="",0,SUMIFS(RepM!213:213,RepM!$4:$4,AI$4,RepM!$5:$5,"&lt;&gt;"&amp;RepM!$W$5))</f>
        <v>0</v>
      </c>
      <c r="AJ196" s="7">
        <f ca="1">IF(AJ$2="",0,SUMIFS(RepM!213:213,RepM!$4:$4,AJ$4,RepM!$5:$5,"&lt;&gt;"&amp;RepM!$W$5))</f>
        <v>0</v>
      </c>
      <c r="AK196" s="7">
        <f ca="1">IF(AK$2="",0,SUMIFS(RepM!213:213,RepM!$4:$4,AK$4,RepM!$5:$5,"&lt;&gt;"&amp;RepM!$W$5))</f>
        <v>0</v>
      </c>
      <c r="AL196" s="7">
        <f ca="1">IF(AL$2="",0,SUMIFS(RepM!213:213,RepM!$4:$4,AL$4,RepM!$5:$5,"&lt;&gt;"&amp;RepM!$W$5))</f>
        <v>0</v>
      </c>
      <c r="AM196" s="7">
        <f ca="1">IF(AM$2="",0,SUMIFS(RepM!213:213,RepM!$4:$4,AM$4,RepM!$5:$5,"&lt;&gt;"&amp;RepM!$W$5))</f>
        <v>0</v>
      </c>
      <c r="AN196" s="7">
        <f ca="1">IF(AN$2="",0,SUMIFS(RepM!213:213,RepM!$4:$4,AN$4,RepM!$5:$5,"&lt;&gt;"&amp;RepM!$W$5))</f>
        <v>0</v>
      </c>
      <c r="AO196" s="7">
        <f ca="1">IF(AO$2="",0,SUMIFS(RepM!213:213,RepM!$4:$4,AO$4,RepM!$5:$5,"&lt;&gt;"&amp;RepM!$W$5))</f>
        <v>0</v>
      </c>
      <c r="AP196" s="7">
        <f ca="1">IF(AP$2="",0,SUMIFS(RepM!213:213,RepM!$4:$4,AP$4,RepM!$5:$5,"&lt;&gt;"&amp;RepM!$W$5))</f>
        <v>0</v>
      </c>
      <c r="AQ196" s="7">
        <f ca="1">IF(AQ$2="",0,SUMIFS(RepM!213:213,RepM!$4:$4,AQ$4,RepM!$5:$5,"&lt;&gt;"&amp;RepM!$W$5))</f>
        <v>0</v>
      </c>
      <c r="AR196" s="7">
        <f ca="1">IF(AR$2="",0,SUMIFS(RepM!213:213,RepM!$4:$4,AR$4,RepM!$5:$5,"&lt;&gt;"&amp;RepM!$W$5))</f>
        <v>0</v>
      </c>
      <c r="AS196" s="7">
        <f ca="1">IF(AS$2="",0,SUMIFS(RepM!213:213,RepM!$4:$4,AS$4,RepM!$5:$5,"&lt;&gt;"&amp;RepM!$W$5))</f>
        <v>0</v>
      </c>
      <c r="AT196" s="7">
        <f ca="1">IF(AT$2="",0,SUMIFS(RepM!213:213,RepM!$4:$4,AT$4,RepM!$5:$5,"&lt;&gt;"&amp;RepM!$W$5))</f>
        <v>0</v>
      </c>
      <c r="AU196" s="7">
        <f ca="1">IF(AU$2="",0,SUMIFS(RepM!213:213,RepM!$4:$4,AU$4,RepM!$5:$5,"&lt;&gt;"&amp;RepM!$W$5))</f>
        <v>0</v>
      </c>
      <c r="AV196" s="7">
        <f ca="1">IF(AV$2="",0,SUMIFS(RepM!213:213,RepM!$4:$4,AV$4,RepM!$5:$5,"&lt;&gt;"&amp;RepM!$W$5))</f>
        <v>0</v>
      </c>
      <c r="AW196" s="7">
        <f ca="1">IF(AW$2="",0,SUMIFS(RepM!213:213,RepM!$4:$4,AW$4,RepM!$5:$5,"&lt;&gt;"&amp;RepM!$W$5))</f>
        <v>0</v>
      </c>
      <c r="AX196" s="7">
        <f ca="1">IF(AX$2="",0,SUMIFS(RepM!213:213,RepM!$4:$4,AX$4,RepM!$5:$5,"&lt;&gt;"&amp;RepM!$W$5))</f>
        <v>0</v>
      </c>
    </row>
    <row r="197" spans="1:51" x14ac:dyDescent="0.3">
      <c r="A197" s="11">
        <f>ROW()</f>
        <v>197</v>
      </c>
      <c r="F197" s="66" t="str">
        <f t="shared" ref="F197:F203" si="16">$F$179</f>
        <v>АКТИВЫ</v>
      </c>
      <c r="G197" s="6" t="s">
        <v>136</v>
      </c>
      <c r="V197" s="74">
        <f t="shared" ca="1" si="14"/>
        <v>0</v>
      </c>
      <c r="W197" s="10">
        <f ca="1">RepM!W214</f>
        <v>1300000</v>
      </c>
      <c r="Z197" s="7">
        <f ca="1">IF(Z$2="",0,SUMIFS(RepM!214:214,RepM!$4:$4,Z$4,RepM!$5:$5,"&lt;&gt;"&amp;RepM!$W$5))</f>
        <v>1000000</v>
      </c>
      <c r="AA197" s="7">
        <f ca="1">IF(AA$2="",0,SUMIFS(RepM!214:214,RepM!$4:$4,AA$4,RepM!$5:$5,"&lt;&gt;"&amp;RepM!$W$5))</f>
        <v>1000000</v>
      </c>
      <c r="AB197" s="7">
        <f ca="1">IF(AB$2="",0,SUMIFS(RepM!214:214,RepM!$4:$4,AB$4,RepM!$5:$5,"&lt;&gt;"&amp;RepM!$W$5))</f>
        <v>1000000</v>
      </c>
      <c r="AC197" s="7">
        <f ca="1">IF(AC$2="",0,SUMIFS(RepM!214:214,RepM!$4:$4,AC$4,RepM!$5:$5,"&lt;&gt;"&amp;RepM!$W$5))</f>
        <v>1300000</v>
      </c>
      <c r="AD197" s="7">
        <f ca="1">IF(AD$2="",0,SUMIFS(RepM!214:214,RepM!$4:$4,AD$4,RepM!$5:$5,"&lt;&gt;"&amp;RepM!$W$5))</f>
        <v>0</v>
      </c>
      <c r="AE197" s="7">
        <f ca="1">IF(AE$2="",0,SUMIFS(RepM!214:214,RepM!$4:$4,AE$4,RepM!$5:$5,"&lt;&gt;"&amp;RepM!$W$5))</f>
        <v>0</v>
      </c>
      <c r="AF197" s="7">
        <f ca="1">IF(AF$2="",0,SUMIFS(RepM!214:214,RepM!$4:$4,AF$4,RepM!$5:$5,"&lt;&gt;"&amp;RepM!$W$5))</f>
        <v>0</v>
      </c>
      <c r="AG197" s="7">
        <f ca="1">IF(AG$2="",0,SUMIFS(RepM!214:214,RepM!$4:$4,AG$4,RepM!$5:$5,"&lt;&gt;"&amp;RepM!$W$5))</f>
        <v>0</v>
      </c>
      <c r="AH197" s="7">
        <f ca="1">IF(AH$2="",0,SUMIFS(RepM!214:214,RepM!$4:$4,AH$4,RepM!$5:$5,"&lt;&gt;"&amp;RepM!$W$5))</f>
        <v>0</v>
      </c>
      <c r="AI197" s="7">
        <f ca="1">IF(AI$2="",0,SUMIFS(RepM!214:214,RepM!$4:$4,AI$4,RepM!$5:$5,"&lt;&gt;"&amp;RepM!$W$5))</f>
        <v>0</v>
      </c>
      <c r="AJ197" s="7">
        <f ca="1">IF(AJ$2="",0,SUMIFS(RepM!214:214,RepM!$4:$4,AJ$4,RepM!$5:$5,"&lt;&gt;"&amp;RepM!$W$5))</f>
        <v>0</v>
      </c>
      <c r="AK197" s="7">
        <f ca="1">IF(AK$2="",0,SUMIFS(RepM!214:214,RepM!$4:$4,AK$4,RepM!$5:$5,"&lt;&gt;"&amp;RepM!$W$5))</f>
        <v>0</v>
      </c>
      <c r="AL197" s="7">
        <f ca="1">IF(AL$2="",0,SUMIFS(RepM!214:214,RepM!$4:$4,AL$4,RepM!$5:$5,"&lt;&gt;"&amp;RepM!$W$5))</f>
        <v>0</v>
      </c>
      <c r="AM197" s="7">
        <f ca="1">IF(AM$2="",0,SUMIFS(RepM!214:214,RepM!$4:$4,AM$4,RepM!$5:$5,"&lt;&gt;"&amp;RepM!$W$5))</f>
        <v>0</v>
      </c>
      <c r="AN197" s="7">
        <f ca="1">IF(AN$2="",0,SUMIFS(RepM!214:214,RepM!$4:$4,AN$4,RepM!$5:$5,"&lt;&gt;"&amp;RepM!$W$5))</f>
        <v>0</v>
      </c>
      <c r="AO197" s="7">
        <f ca="1">IF(AO$2="",0,SUMIFS(RepM!214:214,RepM!$4:$4,AO$4,RepM!$5:$5,"&lt;&gt;"&amp;RepM!$W$5))</f>
        <v>0</v>
      </c>
      <c r="AP197" s="7">
        <f ca="1">IF(AP$2="",0,SUMIFS(RepM!214:214,RepM!$4:$4,AP$4,RepM!$5:$5,"&lt;&gt;"&amp;RepM!$W$5))</f>
        <v>0</v>
      </c>
      <c r="AQ197" s="7">
        <f ca="1">IF(AQ$2="",0,SUMIFS(RepM!214:214,RepM!$4:$4,AQ$4,RepM!$5:$5,"&lt;&gt;"&amp;RepM!$W$5))</f>
        <v>0</v>
      </c>
      <c r="AR197" s="7">
        <f ca="1">IF(AR$2="",0,SUMIFS(RepM!214:214,RepM!$4:$4,AR$4,RepM!$5:$5,"&lt;&gt;"&amp;RepM!$W$5))</f>
        <v>0</v>
      </c>
      <c r="AS197" s="7">
        <f ca="1">IF(AS$2="",0,SUMIFS(RepM!214:214,RepM!$4:$4,AS$4,RepM!$5:$5,"&lt;&gt;"&amp;RepM!$W$5))</f>
        <v>0</v>
      </c>
      <c r="AT197" s="7">
        <f ca="1">IF(AT$2="",0,SUMIFS(RepM!214:214,RepM!$4:$4,AT$4,RepM!$5:$5,"&lt;&gt;"&amp;RepM!$W$5))</f>
        <v>0</v>
      </c>
      <c r="AU197" s="7">
        <f ca="1">IF(AU$2="",0,SUMIFS(RepM!214:214,RepM!$4:$4,AU$4,RepM!$5:$5,"&lt;&gt;"&amp;RepM!$W$5))</f>
        <v>0</v>
      </c>
      <c r="AV197" s="7">
        <f ca="1">IF(AV$2="",0,SUMIFS(RepM!214:214,RepM!$4:$4,AV$4,RepM!$5:$5,"&lt;&gt;"&amp;RepM!$W$5))</f>
        <v>0</v>
      </c>
      <c r="AW197" s="7">
        <f ca="1">IF(AW$2="",0,SUMIFS(RepM!214:214,RepM!$4:$4,AW$4,RepM!$5:$5,"&lt;&gt;"&amp;RepM!$W$5))</f>
        <v>0</v>
      </c>
      <c r="AX197" s="7">
        <f ca="1">IF(AX$2="",0,SUMIFS(RepM!214:214,RepM!$4:$4,AX$4,RepM!$5:$5,"&lt;&gt;"&amp;RepM!$W$5))</f>
        <v>0</v>
      </c>
    </row>
    <row r="198" spans="1:51" x14ac:dyDescent="0.3">
      <c r="A198" s="11">
        <f>ROW()</f>
        <v>198</v>
      </c>
      <c r="F198" s="66" t="str">
        <f t="shared" si="16"/>
        <v>АКТИВЫ</v>
      </c>
      <c r="G198" s="6" t="s">
        <v>151</v>
      </c>
      <c r="V198" s="74">
        <f t="shared" ca="1" si="14"/>
        <v>0</v>
      </c>
      <c r="W198" s="10">
        <f ca="1">RepM!W215</f>
        <v>2477461.1592545062</v>
      </c>
      <c r="Z198" s="7">
        <f ca="1">IF(Z$2="",0,SUMIFS(RepM!215:215,RepM!$4:$4,Z$4,RepM!$5:$5,"&lt;&gt;"&amp;RepM!$W$5))</f>
        <v>0</v>
      </c>
      <c r="AA198" s="7">
        <f ca="1">IF(AA$2="",0,SUMIFS(RepM!215:215,RepM!$4:$4,AA$4,RepM!$5:$5,"&lt;&gt;"&amp;RepM!$W$5))</f>
        <v>0</v>
      </c>
      <c r="AB198" s="7">
        <f ca="1">IF(AB$2="",0,SUMIFS(RepM!215:215,RepM!$4:$4,AB$4,RepM!$5:$5,"&lt;&gt;"&amp;RepM!$W$5))</f>
        <v>2377430.4346225709</v>
      </c>
      <c r="AC198" s="7">
        <f ca="1">IF(AC$2="",0,SUMIFS(RepM!215:215,RepM!$4:$4,AC$4,RepM!$5:$5,"&lt;&gt;"&amp;RepM!$W$5))</f>
        <v>2477461.1592545062</v>
      </c>
      <c r="AD198" s="7">
        <f ca="1">IF(AD$2="",0,SUMIFS(RepM!215:215,RepM!$4:$4,AD$4,RepM!$5:$5,"&lt;&gt;"&amp;RepM!$W$5))</f>
        <v>0</v>
      </c>
      <c r="AE198" s="7">
        <f ca="1">IF(AE$2="",0,SUMIFS(RepM!215:215,RepM!$4:$4,AE$4,RepM!$5:$5,"&lt;&gt;"&amp;RepM!$W$5))</f>
        <v>0</v>
      </c>
      <c r="AF198" s="7">
        <f ca="1">IF(AF$2="",0,SUMIFS(RepM!215:215,RepM!$4:$4,AF$4,RepM!$5:$5,"&lt;&gt;"&amp;RepM!$W$5))</f>
        <v>0</v>
      </c>
      <c r="AG198" s="7">
        <f ca="1">IF(AG$2="",0,SUMIFS(RepM!215:215,RepM!$4:$4,AG$4,RepM!$5:$5,"&lt;&gt;"&amp;RepM!$W$5))</f>
        <v>0</v>
      </c>
      <c r="AH198" s="7">
        <f ca="1">IF(AH$2="",0,SUMIFS(RepM!215:215,RepM!$4:$4,AH$4,RepM!$5:$5,"&lt;&gt;"&amp;RepM!$W$5))</f>
        <v>0</v>
      </c>
      <c r="AI198" s="7">
        <f ca="1">IF(AI$2="",0,SUMIFS(RepM!215:215,RepM!$4:$4,AI$4,RepM!$5:$5,"&lt;&gt;"&amp;RepM!$W$5))</f>
        <v>0</v>
      </c>
      <c r="AJ198" s="7">
        <f ca="1">IF(AJ$2="",0,SUMIFS(RepM!215:215,RepM!$4:$4,AJ$4,RepM!$5:$5,"&lt;&gt;"&amp;RepM!$W$5))</f>
        <v>0</v>
      </c>
      <c r="AK198" s="7">
        <f ca="1">IF(AK$2="",0,SUMIFS(RepM!215:215,RepM!$4:$4,AK$4,RepM!$5:$5,"&lt;&gt;"&amp;RepM!$W$5))</f>
        <v>0</v>
      </c>
      <c r="AL198" s="7">
        <f ca="1">IF(AL$2="",0,SUMIFS(RepM!215:215,RepM!$4:$4,AL$4,RepM!$5:$5,"&lt;&gt;"&amp;RepM!$W$5))</f>
        <v>0</v>
      </c>
      <c r="AM198" s="7">
        <f ca="1">IF(AM$2="",0,SUMIFS(RepM!215:215,RepM!$4:$4,AM$4,RepM!$5:$5,"&lt;&gt;"&amp;RepM!$W$5))</f>
        <v>0</v>
      </c>
      <c r="AN198" s="7">
        <f ca="1">IF(AN$2="",0,SUMIFS(RepM!215:215,RepM!$4:$4,AN$4,RepM!$5:$5,"&lt;&gt;"&amp;RepM!$W$5))</f>
        <v>0</v>
      </c>
      <c r="AO198" s="7">
        <f ca="1">IF(AO$2="",0,SUMIFS(RepM!215:215,RepM!$4:$4,AO$4,RepM!$5:$5,"&lt;&gt;"&amp;RepM!$W$5))</f>
        <v>0</v>
      </c>
      <c r="AP198" s="7">
        <f ca="1">IF(AP$2="",0,SUMIFS(RepM!215:215,RepM!$4:$4,AP$4,RepM!$5:$5,"&lt;&gt;"&amp;RepM!$W$5))</f>
        <v>0</v>
      </c>
      <c r="AQ198" s="7">
        <f ca="1">IF(AQ$2="",0,SUMIFS(RepM!215:215,RepM!$4:$4,AQ$4,RepM!$5:$5,"&lt;&gt;"&amp;RepM!$W$5))</f>
        <v>0</v>
      </c>
      <c r="AR198" s="7">
        <f ca="1">IF(AR$2="",0,SUMIFS(RepM!215:215,RepM!$4:$4,AR$4,RepM!$5:$5,"&lt;&gt;"&amp;RepM!$W$5))</f>
        <v>0</v>
      </c>
      <c r="AS198" s="7">
        <f ca="1">IF(AS$2="",0,SUMIFS(RepM!215:215,RepM!$4:$4,AS$4,RepM!$5:$5,"&lt;&gt;"&amp;RepM!$W$5))</f>
        <v>0</v>
      </c>
      <c r="AT198" s="7">
        <f ca="1">IF(AT$2="",0,SUMIFS(RepM!215:215,RepM!$4:$4,AT$4,RepM!$5:$5,"&lt;&gt;"&amp;RepM!$W$5))</f>
        <v>0</v>
      </c>
      <c r="AU198" s="7">
        <f ca="1">IF(AU$2="",0,SUMIFS(RepM!215:215,RepM!$4:$4,AU$4,RepM!$5:$5,"&lt;&gt;"&amp;RepM!$W$5))</f>
        <v>0</v>
      </c>
      <c r="AV198" s="7">
        <f ca="1">IF(AV$2="",0,SUMIFS(RepM!215:215,RepM!$4:$4,AV$4,RepM!$5:$5,"&lt;&gt;"&amp;RepM!$W$5))</f>
        <v>0</v>
      </c>
      <c r="AW198" s="7">
        <f ca="1">IF(AW$2="",0,SUMIFS(RepM!215:215,RepM!$4:$4,AW$4,RepM!$5:$5,"&lt;&gt;"&amp;RepM!$W$5))</f>
        <v>0</v>
      </c>
      <c r="AX198" s="7">
        <f ca="1">IF(AX$2="",0,SUMIFS(RepM!215:215,RepM!$4:$4,AX$4,RepM!$5:$5,"&lt;&gt;"&amp;RepM!$W$5))</f>
        <v>0</v>
      </c>
    </row>
    <row r="199" spans="1:51" x14ac:dyDescent="0.3">
      <c r="A199" s="11">
        <f>ROW()</f>
        <v>199</v>
      </c>
      <c r="F199" s="66" t="str">
        <f t="shared" si="16"/>
        <v>АКТИВЫ</v>
      </c>
      <c r="G199" s="6" t="s">
        <v>157</v>
      </c>
      <c r="V199" s="74">
        <f t="shared" ca="1" si="14"/>
        <v>0</v>
      </c>
      <c r="W199" s="10">
        <f ca="1">RepM!W216</f>
        <v>5111589.2014093976</v>
      </c>
      <c r="Z199" s="7">
        <f ca="1">IF(Z$2="",0,SUMIFS(RepM!216:216,RepM!$4:$4,Z$4,RepM!$5:$5,"&lt;&gt;"&amp;RepM!$W$5))</f>
        <v>-212702.81391287898</v>
      </c>
      <c r="AA199" s="7">
        <f ca="1">IF(AA$2="",0,SUMIFS(RepM!216:216,RepM!$4:$4,AA$4,RepM!$5:$5,"&lt;&gt;"&amp;RepM!$W$5))</f>
        <v>1544443.9788878635</v>
      </c>
      <c r="AB199" s="7">
        <f ca="1">IF(AB$2="",0,SUMIFS(RepM!216:216,RepM!$4:$4,AB$4,RepM!$5:$5,"&lt;&gt;"&amp;RepM!$W$5))</f>
        <v>4918107.1730840532</v>
      </c>
      <c r="AC199" s="7">
        <f ca="1">IF(AC$2="",0,SUMIFS(RepM!216:216,RepM!$4:$4,AC$4,RepM!$5:$5,"&lt;&gt;"&amp;RepM!$W$5))</f>
        <v>5111589.2014093976</v>
      </c>
      <c r="AD199" s="7">
        <f ca="1">IF(AD$2="",0,SUMIFS(RepM!216:216,RepM!$4:$4,AD$4,RepM!$5:$5,"&lt;&gt;"&amp;RepM!$W$5))</f>
        <v>0</v>
      </c>
      <c r="AE199" s="7">
        <f ca="1">IF(AE$2="",0,SUMIFS(RepM!216:216,RepM!$4:$4,AE$4,RepM!$5:$5,"&lt;&gt;"&amp;RepM!$W$5))</f>
        <v>0</v>
      </c>
      <c r="AF199" s="7">
        <f ca="1">IF(AF$2="",0,SUMIFS(RepM!216:216,RepM!$4:$4,AF$4,RepM!$5:$5,"&lt;&gt;"&amp;RepM!$W$5))</f>
        <v>0</v>
      </c>
      <c r="AG199" s="7">
        <f ca="1">IF(AG$2="",0,SUMIFS(RepM!216:216,RepM!$4:$4,AG$4,RepM!$5:$5,"&lt;&gt;"&amp;RepM!$W$5))</f>
        <v>0</v>
      </c>
      <c r="AH199" s="7">
        <f ca="1">IF(AH$2="",0,SUMIFS(RepM!216:216,RepM!$4:$4,AH$4,RepM!$5:$5,"&lt;&gt;"&amp;RepM!$W$5))</f>
        <v>0</v>
      </c>
      <c r="AI199" s="7">
        <f ca="1">IF(AI$2="",0,SUMIFS(RepM!216:216,RepM!$4:$4,AI$4,RepM!$5:$5,"&lt;&gt;"&amp;RepM!$W$5))</f>
        <v>0</v>
      </c>
      <c r="AJ199" s="7">
        <f ca="1">IF(AJ$2="",0,SUMIFS(RepM!216:216,RepM!$4:$4,AJ$4,RepM!$5:$5,"&lt;&gt;"&amp;RepM!$W$5))</f>
        <v>0</v>
      </c>
      <c r="AK199" s="7">
        <f ca="1">IF(AK$2="",0,SUMIFS(RepM!216:216,RepM!$4:$4,AK$4,RepM!$5:$5,"&lt;&gt;"&amp;RepM!$W$5))</f>
        <v>0</v>
      </c>
      <c r="AL199" s="7">
        <f ca="1">IF(AL$2="",0,SUMIFS(RepM!216:216,RepM!$4:$4,AL$4,RepM!$5:$5,"&lt;&gt;"&amp;RepM!$W$5))</f>
        <v>0</v>
      </c>
      <c r="AM199" s="7">
        <f ca="1">IF(AM$2="",0,SUMIFS(RepM!216:216,RepM!$4:$4,AM$4,RepM!$5:$5,"&lt;&gt;"&amp;RepM!$W$5))</f>
        <v>0</v>
      </c>
      <c r="AN199" s="7">
        <f ca="1">IF(AN$2="",0,SUMIFS(RepM!216:216,RepM!$4:$4,AN$4,RepM!$5:$5,"&lt;&gt;"&amp;RepM!$W$5))</f>
        <v>0</v>
      </c>
      <c r="AO199" s="7">
        <f ca="1">IF(AO$2="",0,SUMIFS(RepM!216:216,RepM!$4:$4,AO$4,RepM!$5:$5,"&lt;&gt;"&amp;RepM!$W$5))</f>
        <v>0</v>
      </c>
      <c r="AP199" s="7">
        <f ca="1">IF(AP$2="",0,SUMIFS(RepM!216:216,RepM!$4:$4,AP$4,RepM!$5:$5,"&lt;&gt;"&amp;RepM!$W$5))</f>
        <v>0</v>
      </c>
      <c r="AQ199" s="7">
        <f ca="1">IF(AQ$2="",0,SUMIFS(RepM!216:216,RepM!$4:$4,AQ$4,RepM!$5:$5,"&lt;&gt;"&amp;RepM!$W$5))</f>
        <v>0</v>
      </c>
      <c r="AR199" s="7">
        <f ca="1">IF(AR$2="",0,SUMIFS(RepM!216:216,RepM!$4:$4,AR$4,RepM!$5:$5,"&lt;&gt;"&amp;RepM!$W$5))</f>
        <v>0</v>
      </c>
      <c r="AS199" s="7">
        <f ca="1">IF(AS$2="",0,SUMIFS(RepM!216:216,RepM!$4:$4,AS$4,RepM!$5:$5,"&lt;&gt;"&amp;RepM!$W$5))</f>
        <v>0</v>
      </c>
      <c r="AT199" s="7">
        <f ca="1">IF(AT$2="",0,SUMIFS(RepM!216:216,RepM!$4:$4,AT$4,RepM!$5:$5,"&lt;&gt;"&amp;RepM!$W$5))</f>
        <v>0</v>
      </c>
      <c r="AU199" s="7">
        <f ca="1">IF(AU$2="",0,SUMIFS(RepM!216:216,RepM!$4:$4,AU$4,RepM!$5:$5,"&lt;&gt;"&amp;RepM!$W$5))</f>
        <v>0</v>
      </c>
      <c r="AV199" s="7">
        <f ca="1">IF(AV$2="",0,SUMIFS(RepM!216:216,RepM!$4:$4,AV$4,RepM!$5:$5,"&lt;&gt;"&amp;RepM!$W$5))</f>
        <v>0</v>
      </c>
      <c r="AW199" s="7">
        <f ca="1">IF(AW$2="",0,SUMIFS(RepM!216:216,RepM!$4:$4,AW$4,RepM!$5:$5,"&lt;&gt;"&amp;RepM!$W$5))</f>
        <v>0</v>
      </c>
      <c r="AX199" s="7">
        <f ca="1">IF(AX$2="",0,SUMIFS(RepM!216:216,RepM!$4:$4,AX$4,RepM!$5:$5,"&lt;&gt;"&amp;RepM!$W$5))</f>
        <v>0</v>
      </c>
    </row>
    <row r="200" spans="1:51" x14ac:dyDescent="0.3">
      <c r="A200" s="11">
        <f>ROW()</f>
        <v>200</v>
      </c>
      <c r="F200" s="66" t="str">
        <f t="shared" si="16"/>
        <v>АКТИВЫ</v>
      </c>
      <c r="G200" s="6" t="s">
        <v>243</v>
      </c>
      <c r="V200" s="74">
        <f t="shared" ca="1" si="14"/>
        <v>0</v>
      </c>
      <c r="W200" s="10">
        <f ca="1">RepM!W217</f>
        <v>-3.2596290111541748E-9</v>
      </c>
      <c r="Z200" s="7">
        <f ca="1">IF(Z$2="",0,SUMIFS(RepM!217:217,RepM!$4:$4,Z$4,RepM!$5:$5,"&lt;&gt;"&amp;RepM!$W$5))</f>
        <v>0</v>
      </c>
      <c r="AA200" s="7">
        <f ca="1">IF(AA$2="",0,SUMIFS(RepM!217:217,RepM!$4:$4,AA$4,RepM!$5:$5,"&lt;&gt;"&amp;RepM!$W$5))</f>
        <v>31666666.666666672</v>
      </c>
      <c r="AB200" s="7">
        <f ca="1">IF(AB$2="",0,SUMIFS(RepM!217:217,RepM!$4:$4,AB$4,RepM!$5:$5,"&lt;&gt;"&amp;RepM!$W$5))</f>
        <v>11666666.666666664</v>
      </c>
      <c r="AC200" s="7">
        <f ca="1">IF(AC$2="",0,SUMIFS(RepM!217:217,RepM!$4:$4,AC$4,RepM!$5:$5,"&lt;&gt;"&amp;RepM!$W$5))</f>
        <v>-3.2596290111541748E-9</v>
      </c>
      <c r="AD200" s="7">
        <f ca="1">IF(AD$2="",0,SUMIFS(RepM!217:217,RepM!$4:$4,AD$4,RepM!$5:$5,"&lt;&gt;"&amp;RepM!$W$5))</f>
        <v>0</v>
      </c>
      <c r="AE200" s="7">
        <f ca="1">IF(AE$2="",0,SUMIFS(RepM!217:217,RepM!$4:$4,AE$4,RepM!$5:$5,"&lt;&gt;"&amp;RepM!$W$5))</f>
        <v>0</v>
      </c>
      <c r="AF200" s="7">
        <f ca="1">IF(AF$2="",0,SUMIFS(RepM!217:217,RepM!$4:$4,AF$4,RepM!$5:$5,"&lt;&gt;"&amp;RepM!$W$5))</f>
        <v>0</v>
      </c>
      <c r="AG200" s="7">
        <f ca="1">IF(AG$2="",0,SUMIFS(RepM!217:217,RepM!$4:$4,AG$4,RepM!$5:$5,"&lt;&gt;"&amp;RepM!$W$5))</f>
        <v>0</v>
      </c>
      <c r="AH200" s="7">
        <f ca="1">IF(AH$2="",0,SUMIFS(RepM!217:217,RepM!$4:$4,AH$4,RepM!$5:$5,"&lt;&gt;"&amp;RepM!$W$5))</f>
        <v>0</v>
      </c>
      <c r="AI200" s="7">
        <f ca="1">IF(AI$2="",0,SUMIFS(RepM!217:217,RepM!$4:$4,AI$4,RepM!$5:$5,"&lt;&gt;"&amp;RepM!$W$5))</f>
        <v>0</v>
      </c>
      <c r="AJ200" s="7">
        <f ca="1">IF(AJ$2="",0,SUMIFS(RepM!217:217,RepM!$4:$4,AJ$4,RepM!$5:$5,"&lt;&gt;"&amp;RepM!$W$5))</f>
        <v>0</v>
      </c>
      <c r="AK200" s="7">
        <f ca="1">IF(AK$2="",0,SUMIFS(RepM!217:217,RepM!$4:$4,AK$4,RepM!$5:$5,"&lt;&gt;"&amp;RepM!$W$5))</f>
        <v>0</v>
      </c>
      <c r="AL200" s="7">
        <f ca="1">IF(AL$2="",0,SUMIFS(RepM!217:217,RepM!$4:$4,AL$4,RepM!$5:$5,"&lt;&gt;"&amp;RepM!$W$5))</f>
        <v>0</v>
      </c>
      <c r="AM200" s="7">
        <f ca="1">IF(AM$2="",0,SUMIFS(RepM!217:217,RepM!$4:$4,AM$4,RepM!$5:$5,"&lt;&gt;"&amp;RepM!$W$5))</f>
        <v>0</v>
      </c>
      <c r="AN200" s="7">
        <f ca="1">IF(AN$2="",0,SUMIFS(RepM!217:217,RepM!$4:$4,AN$4,RepM!$5:$5,"&lt;&gt;"&amp;RepM!$W$5))</f>
        <v>0</v>
      </c>
      <c r="AO200" s="7">
        <f ca="1">IF(AO$2="",0,SUMIFS(RepM!217:217,RepM!$4:$4,AO$4,RepM!$5:$5,"&lt;&gt;"&amp;RepM!$W$5))</f>
        <v>0</v>
      </c>
      <c r="AP200" s="7">
        <f ca="1">IF(AP$2="",0,SUMIFS(RepM!217:217,RepM!$4:$4,AP$4,RepM!$5:$5,"&lt;&gt;"&amp;RepM!$W$5))</f>
        <v>0</v>
      </c>
      <c r="AQ200" s="7">
        <f ca="1">IF(AQ$2="",0,SUMIFS(RepM!217:217,RepM!$4:$4,AQ$4,RepM!$5:$5,"&lt;&gt;"&amp;RepM!$W$5))</f>
        <v>0</v>
      </c>
      <c r="AR200" s="7">
        <f ca="1">IF(AR$2="",0,SUMIFS(RepM!217:217,RepM!$4:$4,AR$4,RepM!$5:$5,"&lt;&gt;"&amp;RepM!$W$5))</f>
        <v>0</v>
      </c>
      <c r="AS200" s="7">
        <f ca="1">IF(AS$2="",0,SUMIFS(RepM!217:217,RepM!$4:$4,AS$4,RepM!$5:$5,"&lt;&gt;"&amp;RepM!$W$5))</f>
        <v>0</v>
      </c>
      <c r="AT200" s="7">
        <f ca="1">IF(AT$2="",0,SUMIFS(RepM!217:217,RepM!$4:$4,AT$4,RepM!$5:$5,"&lt;&gt;"&amp;RepM!$W$5))</f>
        <v>0</v>
      </c>
      <c r="AU200" s="7">
        <f ca="1">IF(AU$2="",0,SUMIFS(RepM!217:217,RepM!$4:$4,AU$4,RepM!$5:$5,"&lt;&gt;"&amp;RepM!$W$5))</f>
        <v>0</v>
      </c>
      <c r="AV200" s="7">
        <f ca="1">IF(AV$2="",0,SUMIFS(RepM!217:217,RepM!$4:$4,AV$4,RepM!$5:$5,"&lt;&gt;"&amp;RepM!$W$5))</f>
        <v>0</v>
      </c>
      <c r="AW200" s="7">
        <f ca="1">IF(AW$2="",0,SUMIFS(RepM!217:217,RepM!$4:$4,AW$4,RepM!$5:$5,"&lt;&gt;"&amp;RepM!$W$5))</f>
        <v>0</v>
      </c>
      <c r="AX200" s="7">
        <f ca="1">IF(AX$2="",0,SUMIFS(RepM!217:217,RepM!$4:$4,AX$4,RepM!$5:$5,"&lt;&gt;"&amp;RepM!$W$5))</f>
        <v>0</v>
      </c>
    </row>
    <row r="201" spans="1:51" x14ac:dyDescent="0.3">
      <c r="A201" s="11">
        <f>ROW()</f>
        <v>201</v>
      </c>
      <c r="F201" s="66" t="str">
        <f t="shared" si="16"/>
        <v>АКТИВЫ</v>
      </c>
      <c r="G201" s="6" t="s">
        <v>244</v>
      </c>
      <c r="V201" s="74">
        <f t="shared" ca="1" si="14"/>
        <v>0</v>
      </c>
      <c r="W201" s="10">
        <f ca="1">RepM!W218</f>
        <v>1.964508555829525E-10</v>
      </c>
      <c r="Z201" s="7">
        <f ca="1">IF(Z$2="",0,SUMIFS(RepM!218:218,RepM!$4:$4,Z$4,RepM!$5:$5,"&lt;&gt;"&amp;RepM!$W$5))</f>
        <v>0</v>
      </c>
      <c r="AA201" s="7">
        <f ca="1">IF(AA$2="",0,SUMIFS(RepM!218:218,RepM!$4:$4,AA$4,RepM!$5:$5,"&lt;&gt;"&amp;RepM!$W$5))</f>
        <v>316666.66666666669</v>
      </c>
      <c r="AB201" s="7">
        <f ca="1">IF(AB$2="",0,SUMIFS(RepM!218:218,RepM!$4:$4,AB$4,RepM!$5:$5,"&lt;&gt;"&amp;RepM!$W$5))</f>
        <v>116666.66666666683</v>
      </c>
      <c r="AC201" s="7">
        <f ca="1">IF(AC$2="",0,SUMIFS(RepM!218:218,RepM!$4:$4,AC$4,RepM!$5:$5,"&lt;&gt;"&amp;RepM!$W$5))</f>
        <v>1.964508555829525E-10</v>
      </c>
      <c r="AD201" s="7">
        <f ca="1">IF(AD$2="",0,SUMIFS(RepM!218:218,RepM!$4:$4,AD$4,RepM!$5:$5,"&lt;&gt;"&amp;RepM!$W$5))</f>
        <v>0</v>
      </c>
      <c r="AE201" s="7">
        <f ca="1">IF(AE$2="",0,SUMIFS(RepM!218:218,RepM!$4:$4,AE$4,RepM!$5:$5,"&lt;&gt;"&amp;RepM!$W$5))</f>
        <v>0</v>
      </c>
      <c r="AF201" s="7">
        <f ca="1">IF(AF$2="",0,SUMIFS(RepM!218:218,RepM!$4:$4,AF$4,RepM!$5:$5,"&lt;&gt;"&amp;RepM!$W$5))</f>
        <v>0</v>
      </c>
      <c r="AG201" s="7">
        <f ca="1">IF(AG$2="",0,SUMIFS(RepM!218:218,RepM!$4:$4,AG$4,RepM!$5:$5,"&lt;&gt;"&amp;RepM!$W$5))</f>
        <v>0</v>
      </c>
      <c r="AH201" s="7">
        <f ca="1">IF(AH$2="",0,SUMIFS(RepM!218:218,RepM!$4:$4,AH$4,RepM!$5:$5,"&lt;&gt;"&amp;RepM!$W$5))</f>
        <v>0</v>
      </c>
      <c r="AI201" s="7">
        <f ca="1">IF(AI$2="",0,SUMIFS(RepM!218:218,RepM!$4:$4,AI$4,RepM!$5:$5,"&lt;&gt;"&amp;RepM!$W$5))</f>
        <v>0</v>
      </c>
      <c r="AJ201" s="7">
        <f ca="1">IF(AJ$2="",0,SUMIFS(RepM!218:218,RepM!$4:$4,AJ$4,RepM!$5:$5,"&lt;&gt;"&amp;RepM!$W$5))</f>
        <v>0</v>
      </c>
      <c r="AK201" s="7">
        <f ca="1">IF(AK$2="",0,SUMIFS(RepM!218:218,RepM!$4:$4,AK$4,RepM!$5:$5,"&lt;&gt;"&amp;RepM!$W$5))</f>
        <v>0</v>
      </c>
      <c r="AL201" s="7">
        <f ca="1">IF(AL$2="",0,SUMIFS(RepM!218:218,RepM!$4:$4,AL$4,RepM!$5:$5,"&lt;&gt;"&amp;RepM!$W$5))</f>
        <v>0</v>
      </c>
      <c r="AM201" s="7">
        <f ca="1">IF(AM$2="",0,SUMIFS(RepM!218:218,RepM!$4:$4,AM$4,RepM!$5:$5,"&lt;&gt;"&amp;RepM!$W$5))</f>
        <v>0</v>
      </c>
      <c r="AN201" s="7">
        <f ca="1">IF(AN$2="",0,SUMIFS(RepM!218:218,RepM!$4:$4,AN$4,RepM!$5:$5,"&lt;&gt;"&amp;RepM!$W$5))</f>
        <v>0</v>
      </c>
      <c r="AO201" s="7">
        <f ca="1">IF(AO$2="",0,SUMIFS(RepM!218:218,RepM!$4:$4,AO$4,RepM!$5:$5,"&lt;&gt;"&amp;RepM!$W$5))</f>
        <v>0</v>
      </c>
      <c r="AP201" s="7">
        <f ca="1">IF(AP$2="",0,SUMIFS(RepM!218:218,RepM!$4:$4,AP$4,RepM!$5:$5,"&lt;&gt;"&amp;RepM!$W$5))</f>
        <v>0</v>
      </c>
      <c r="AQ201" s="7">
        <f ca="1">IF(AQ$2="",0,SUMIFS(RepM!218:218,RepM!$4:$4,AQ$4,RepM!$5:$5,"&lt;&gt;"&amp;RepM!$W$5))</f>
        <v>0</v>
      </c>
      <c r="AR201" s="7">
        <f ca="1">IF(AR$2="",0,SUMIFS(RepM!218:218,RepM!$4:$4,AR$4,RepM!$5:$5,"&lt;&gt;"&amp;RepM!$W$5))</f>
        <v>0</v>
      </c>
      <c r="AS201" s="7">
        <f ca="1">IF(AS$2="",0,SUMIFS(RepM!218:218,RepM!$4:$4,AS$4,RepM!$5:$5,"&lt;&gt;"&amp;RepM!$W$5))</f>
        <v>0</v>
      </c>
      <c r="AT201" s="7">
        <f ca="1">IF(AT$2="",0,SUMIFS(RepM!218:218,RepM!$4:$4,AT$4,RepM!$5:$5,"&lt;&gt;"&amp;RepM!$W$5))</f>
        <v>0</v>
      </c>
      <c r="AU201" s="7">
        <f ca="1">IF(AU$2="",0,SUMIFS(RepM!218:218,RepM!$4:$4,AU$4,RepM!$5:$5,"&lt;&gt;"&amp;RepM!$W$5))</f>
        <v>0</v>
      </c>
      <c r="AV201" s="7">
        <f ca="1">IF(AV$2="",0,SUMIFS(RepM!218:218,RepM!$4:$4,AV$4,RepM!$5:$5,"&lt;&gt;"&amp;RepM!$W$5))</f>
        <v>0</v>
      </c>
      <c r="AW201" s="7">
        <f ca="1">IF(AW$2="",0,SUMIFS(RepM!218:218,RepM!$4:$4,AW$4,RepM!$5:$5,"&lt;&gt;"&amp;RepM!$W$5))</f>
        <v>0</v>
      </c>
      <c r="AX201" s="7">
        <f ca="1">IF(AX$2="",0,SUMIFS(RepM!218:218,RepM!$4:$4,AX$4,RepM!$5:$5,"&lt;&gt;"&amp;RepM!$W$5))</f>
        <v>0</v>
      </c>
    </row>
    <row r="202" spans="1:51" x14ac:dyDescent="0.3">
      <c r="A202" s="11">
        <f>ROW()</f>
        <v>202</v>
      </c>
      <c r="F202" s="66" t="str">
        <f t="shared" si="16"/>
        <v>АКТИВЫ</v>
      </c>
      <c r="G202" s="6" t="s">
        <v>249</v>
      </c>
      <c r="V202" s="74">
        <f t="shared" ca="1" si="14"/>
        <v>0</v>
      </c>
      <c r="W202" s="10">
        <f ca="1">RepM!W219</f>
        <v>0</v>
      </c>
      <c r="Z202" s="7">
        <f ca="1">IF(Z$2="",0,SUMIFS(RepM!219:219,RepM!$4:$4,Z$4,RepM!$5:$5,"&lt;&gt;"&amp;RepM!$W$5))</f>
        <v>0</v>
      </c>
      <c r="AA202" s="7">
        <f ca="1">IF(AA$2="",0,SUMIFS(RepM!219:219,RepM!$4:$4,AA$4,RepM!$5:$5,"&lt;&gt;"&amp;RepM!$W$5))</f>
        <v>11981750.066198312</v>
      </c>
      <c r="AB202" s="7">
        <f ca="1">IF(AB$2="",0,SUMIFS(RepM!219:219,RepM!$4:$4,AB$4,RepM!$5:$5,"&lt;&gt;"&amp;RepM!$W$5))</f>
        <v>0</v>
      </c>
      <c r="AC202" s="7">
        <f ca="1">IF(AC$2="",0,SUMIFS(RepM!219:219,RepM!$4:$4,AC$4,RepM!$5:$5,"&lt;&gt;"&amp;RepM!$W$5))</f>
        <v>0</v>
      </c>
      <c r="AD202" s="7">
        <f ca="1">IF(AD$2="",0,SUMIFS(RepM!219:219,RepM!$4:$4,AD$4,RepM!$5:$5,"&lt;&gt;"&amp;RepM!$W$5))</f>
        <v>0</v>
      </c>
      <c r="AE202" s="7">
        <f ca="1">IF(AE$2="",0,SUMIFS(RepM!219:219,RepM!$4:$4,AE$4,RepM!$5:$5,"&lt;&gt;"&amp;RepM!$W$5))</f>
        <v>0</v>
      </c>
      <c r="AF202" s="7">
        <f ca="1">IF(AF$2="",0,SUMIFS(RepM!219:219,RepM!$4:$4,AF$4,RepM!$5:$5,"&lt;&gt;"&amp;RepM!$W$5))</f>
        <v>0</v>
      </c>
      <c r="AG202" s="7">
        <f ca="1">IF(AG$2="",0,SUMIFS(RepM!219:219,RepM!$4:$4,AG$4,RepM!$5:$5,"&lt;&gt;"&amp;RepM!$W$5))</f>
        <v>0</v>
      </c>
      <c r="AH202" s="7">
        <f ca="1">IF(AH$2="",0,SUMIFS(RepM!219:219,RepM!$4:$4,AH$4,RepM!$5:$5,"&lt;&gt;"&amp;RepM!$W$5))</f>
        <v>0</v>
      </c>
      <c r="AI202" s="7">
        <f ca="1">IF(AI$2="",0,SUMIFS(RepM!219:219,RepM!$4:$4,AI$4,RepM!$5:$5,"&lt;&gt;"&amp;RepM!$W$5))</f>
        <v>0</v>
      </c>
      <c r="AJ202" s="7">
        <f ca="1">IF(AJ$2="",0,SUMIFS(RepM!219:219,RepM!$4:$4,AJ$4,RepM!$5:$5,"&lt;&gt;"&amp;RepM!$W$5))</f>
        <v>0</v>
      </c>
      <c r="AK202" s="7">
        <f ca="1">IF(AK$2="",0,SUMIFS(RepM!219:219,RepM!$4:$4,AK$4,RepM!$5:$5,"&lt;&gt;"&amp;RepM!$W$5))</f>
        <v>0</v>
      </c>
      <c r="AL202" s="7">
        <f ca="1">IF(AL$2="",0,SUMIFS(RepM!219:219,RepM!$4:$4,AL$4,RepM!$5:$5,"&lt;&gt;"&amp;RepM!$W$5))</f>
        <v>0</v>
      </c>
      <c r="AM202" s="7">
        <f ca="1">IF(AM$2="",0,SUMIFS(RepM!219:219,RepM!$4:$4,AM$4,RepM!$5:$5,"&lt;&gt;"&amp;RepM!$W$5))</f>
        <v>0</v>
      </c>
      <c r="AN202" s="7">
        <f ca="1">IF(AN$2="",0,SUMIFS(RepM!219:219,RepM!$4:$4,AN$4,RepM!$5:$5,"&lt;&gt;"&amp;RepM!$W$5))</f>
        <v>0</v>
      </c>
      <c r="AO202" s="7">
        <f ca="1">IF(AO$2="",0,SUMIFS(RepM!219:219,RepM!$4:$4,AO$4,RepM!$5:$5,"&lt;&gt;"&amp;RepM!$W$5))</f>
        <v>0</v>
      </c>
      <c r="AP202" s="7">
        <f ca="1">IF(AP$2="",0,SUMIFS(RepM!219:219,RepM!$4:$4,AP$4,RepM!$5:$5,"&lt;&gt;"&amp;RepM!$W$5))</f>
        <v>0</v>
      </c>
      <c r="AQ202" s="7">
        <f ca="1">IF(AQ$2="",0,SUMIFS(RepM!219:219,RepM!$4:$4,AQ$4,RepM!$5:$5,"&lt;&gt;"&amp;RepM!$W$5))</f>
        <v>0</v>
      </c>
      <c r="AR202" s="7">
        <f ca="1">IF(AR$2="",0,SUMIFS(RepM!219:219,RepM!$4:$4,AR$4,RepM!$5:$5,"&lt;&gt;"&amp;RepM!$W$5))</f>
        <v>0</v>
      </c>
      <c r="AS202" s="7">
        <f ca="1">IF(AS$2="",0,SUMIFS(RepM!219:219,RepM!$4:$4,AS$4,RepM!$5:$5,"&lt;&gt;"&amp;RepM!$W$5))</f>
        <v>0</v>
      </c>
      <c r="AT202" s="7">
        <f ca="1">IF(AT$2="",0,SUMIFS(RepM!219:219,RepM!$4:$4,AT$4,RepM!$5:$5,"&lt;&gt;"&amp;RepM!$W$5))</f>
        <v>0</v>
      </c>
      <c r="AU202" s="7">
        <f ca="1">IF(AU$2="",0,SUMIFS(RepM!219:219,RepM!$4:$4,AU$4,RepM!$5:$5,"&lt;&gt;"&amp;RepM!$W$5))</f>
        <v>0</v>
      </c>
      <c r="AV202" s="7">
        <f ca="1">IF(AV$2="",0,SUMIFS(RepM!219:219,RepM!$4:$4,AV$4,RepM!$5:$5,"&lt;&gt;"&amp;RepM!$W$5))</f>
        <v>0</v>
      </c>
      <c r="AW202" s="7">
        <f ca="1">IF(AW$2="",0,SUMIFS(RepM!219:219,RepM!$4:$4,AW$4,RepM!$5:$5,"&lt;&gt;"&amp;RepM!$W$5))</f>
        <v>0</v>
      </c>
      <c r="AX202" s="7">
        <f ca="1">IF(AX$2="",0,SUMIFS(RepM!219:219,RepM!$4:$4,AX$4,RepM!$5:$5,"&lt;&gt;"&amp;RepM!$W$5))</f>
        <v>0</v>
      </c>
    </row>
    <row r="203" spans="1:51" x14ac:dyDescent="0.3">
      <c r="A203" s="11">
        <f>ROW()</f>
        <v>203</v>
      </c>
      <c r="F203" s="66" t="str">
        <f t="shared" si="16"/>
        <v>АКТИВЫ</v>
      </c>
      <c r="G203" s="6" t="s">
        <v>248</v>
      </c>
      <c r="V203" s="74">
        <f t="shared" ca="1" si="14"/>
        <v>0</v>
      </c>
      <c r="W203" s="10">
        <f ca="1">RepM!W220</f>
        <v>3.4924596548080444E-10</v>
      </c>
      <c r="Z203" s="7">
        <f ca="1">IF(Z$2="",0,SUMIFS(RepM!220:220,RepM!$4:$4,Z$4,RepM!$5:$5,"&lt;&gt;"&amp;RepM!$W$5))</f>
        <v>0</v>
      </c>
      <c r="AA203" s="7">
        <f ca="1">IF(AA$2="",0,SUMIFS(RepM!220:220,RepM!$4:$4,AA$4,RepM!$5:$5,"&lt;&gt;"&amp;RepM!$W$5))</f>
        <v>254330.54704439419</v>
      </c>
      <c r="AB203" s="7">
        <f ca="1">IF(AB$2="",0,SUMIFS(RepM!220:220,RepM!$4:$4,AB$4,RepM!$5:$5,"&lt;&gt;"&amp;RepM!$W$5))</f>
        <v>3.4924596548080444E-10</v>
      </c>
      <c r="AC203" s="7">
        <f ca="1">IF(AC$2="",0,SUMIFS(RepM!220:220,RepM!$4:$4,AC$4,RepM!$5:$5,"&lt;&gt;"&amp;RepM!$W$5))</f>
        <v>3.4924596548080444E-10</v>
      </c>
      <c r="AD203" s="7">
        <f ca="1">IF(AD$2="",0,SUMIFS(RepM!220:220,RepM!$4:$4,AD$4,RepM!$5:$5,"&lt;&gt;"&amp;RepM!$W$5))</f>
        <v>0</v>
      </c>
      <c r="AE203" s="7">
        <f ca="1">IF(AE$2="",0,SUMIFS(RepM!220:220,RepM!$4:$4,AE$4,RepM!$5:$5,"&lt;&gt;"&amp;RepM!$W$5))</f>
        <v>0</v>
      </c>
      <c r="AF203" s="7">
        <f ca="1">IF(AF$2="",0,SUMIFS(RepM!220:220,RepM!$4:$4,AF$4,RepM!$5:$5,"&lt;&gt;"&amp;RepM!$W$5))</f>
        <v>0</v>
      </c>
      <c r="AG203" s="7">
        <f ca="1">IF(AG$2="",0,SUMIFS(RepM!220:220,RepM!$4:$4,AG$4,RepM!$5:$5,"&lt;&gt;"&amp;RepM!$W$5))</f>
        <v>0</v>
      </c>
      <c r="AH203" s="7">
        <f ca="1">IF(AH$2="",0,SUMIFS(RepM!220:220,RepM!$4:$4,AH$4,RepM!$5:$5,"&lt;&gt;"&amp;RepM!$W$5))</f>
        <v>0</v>
      </c>
      <c r="AI203" s="7">
        <f ca="1">IF(AI$2="",0,SUMIFS(RepM!220:220,RepM!$4:$4,AI$4,RepM!$5:$5,"&lt;&gt;"&amp;RepM!$W$5))</f>
        <v>0</v>
      </c>
      <c r="AJ203" s="7">
        <f ca="1">IF(AJ$2="",0,SUMIFS(RepM!220:220,RepM!$4:$4,AJ$4,RepM!$5:$5,"&lt;&gt;"&amp;RepM!$W$5))</f>
        <v>0</v>
      </c>
      <c r="AK203" s="7">
        <f ca="1">IF(AK$2="",0,SUMIFS(RepM!220:220,RepM!$4:$4,AK$4,RepM!$5:$5,"&lt;&gt;"&amp;RepM!$W$5))</f>
        <v>0</v>
      </c>
      <c r="AL203" s="7">
        <f ca="1">IF(AL$2="",0,SUMIFS(RepM!220:220,RepM!$4:$4,AL$4,RepM!$5:$5,"&lt;&gt;"&amp;RepM!$W$5))</f>
        <v>0</v>
      </c>
      <c r="AM203" s="7">
        <f ca="1">IF(AM$2="",0,SUMIFS(RepM!220:220,RepM!$4:$4,AM$4,RepM!$5:$5,"&lt;&gt;"&amp;RepM!$W$5))</f>
        <v>0</v>
      </c>
      <c r="AN203" s="7">
        <f ca="1">IF(AN$2="",0,SUMIFS(RepM!220:220,RepM!$4:$4,AN$4,RepM!$5:$5,"&lt;&gt;"&amp;RepM!$W$5))</f>
        <v>0</v>
      </c>
      <c r="AO203" s="7">
        <f ca="1">IF(AO$2="",0,SUMIFS(RepM!220:220,RepM!$4:$4,AO$4,RepM!$5:$5,"&lt;&gt;"&amp;RepM!$W$5))</f>
        <v>0</v>
      </c>
      <c r="AP203" s="7">
        <f ca="1">IF(AP$2="",0,SUMIFS(RepM!220:220,RepM!$4:$4,AP$4,RepM!$5:$5,"&lt;&gt;"&amp;RepM!$W$5))</f>
        <v>0</v>
      </c>
      <c r="AQ203" s="7">
        <f ca="1">IF(AQ$2="",0,SUMIFS(RepM!220:220,RepM!$4:$4,AQ$4,RepM!$5:$5,"&lt;&gt;"&amp;RepM!$W$5))</f>
        <v>0</v>
      </c>
      <c r="AR203" s="7">
        <f ca="1">IF(AR$2="",0,SUMIFS(RepM!220:220,RepM!$4:$4,AR$4,RepM!$5:$5,"&lt;&gt;"&amp;RepM!$W$5))</f>
        <v>0</v>
      </c>
      <c r="AS203" s="7">
        <f ca="1">IF(AS$2="",0,SUMIFS(RepM!220:220,RepM!$4:$4,AS$4,RepM!$5:$5,"&lt;&gt;"&amp;RepM!$W$5))</f>
        <v>0</v>
      </c>
      <c r="AT203" s="7">
        <f ca="1">IF(AT$2="",0,SUMIFS(RepM!220:220,RepM!$4:$4,AT$4,RepM!$5:$5,"&lt;&gt;"&amp;RepM!$W$5))</f>
        <v>0</v>
      </c>
      <c r="AU203" s="7">
        <f ca="1">IF(AU$2="",0,SUMIFS(RepM!220:220,RepM!$4:$4,AU$4,RepM!$5:$5,"&lt;&gt;"&amp;RepM!$W$5))</f>
        <v>0</v>
      </c>
      <c r="AV203" s="7">
        <f ca="1">IF(AV$2="",0,SUMIFS(RepM!220:220,RepM!$4:$4,AV$4,RepM!$5:$5,"&lt;&gt;"&amp;RepM!$W$5))</f>
        <v>0</v>
      </c>
      <c r="AW203" s="7">
        <f ca="1">IF(AW$2="",0,SUMIFS(RepM!220:220,RepM!$4:$4,AW$4,RepM!$5:$5,"&lt;&gt;"&amp;RepM!$W$5))</f>
        <v>0</v>
      </c>
      <c r="AX203" s="7">
        <f ca="1">IF(AX$2="",0,SUMIFS(RepM!220:220,RepM!$4:$4,AX$4,RepM!$5:$5,"&lt;&gt;"&amp;RepM!$W$5))</f>
        <v>0</v>
      </c>
    </row>
    <row r="204" spans="1:51" ht="7.05" customHeight="1" x14ac:dyDescent="0.3">
      <c r="A204" s="11">
        <f>ROW()</f>
        <v>204</v>
      </c>
    </row>
    <row r="205" spans="1:51" ht="7.05" customHeight="1" x14ac:dyDescent="0.3">
      <c r="A205" s="11">
        <f>ROW()</f>
        <v>205</v>
      </c>
    </row>
    <row r="206" spans="1:51" s="2" customFormat="1" ht="4.95" customHeight="1" x14ac:dyDescent="0.25">
      <c r="A206" s="11">
        <f>ROW()</f>
        <v>206</v>
      </c>
      <c r="C206" s="142"/>
      <c r="E206" s="87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9"/>
      <c r="Q206" s="88"/>
      <c r="R206" s="87"/>
      <c r="S206" s="89"/>
      <c r="T206" s="88"/>
      <c r="U206" s="88"/>
      <c r="V206" s="90"/>
      <c r="W206" s="91"/>
      <c r="X206" s="88"/>
      <c r="Y206" s="88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8"/>
    </row>
    <row r="207" spans="1:51" x14ac:dyDescent="0.3">
      <c r="A207" s="11">
        <f>ROW()</f>
        <v>207</v>
      </c>
    </row>
    <row r="208" spans="1:51" x14ac:dyDescent="0.3">
      <c r="A208" s="11">
        <f>ROW()</f>
        <v>208</v>
      </c>
    </row>
  </sheetData>
  <conditionalFormatting sqref="Z5:AX5">
    <cfRule type="containsBlanks" dxfId="840" priority="197">
      <formula>LEN(TRIM(Z5))=0</formula>
    </cfRule>
  </conditionalFormatting>
  <conditionalFormatting sqref="A79:B79 D79:Q79 A105:Q113 A117:Q117 AY117:XFD117 A1:U3 AY2:XFD5 W2:AX3 T79:XFD79 A95:XFD102 A104:XFD104 T105:XFD113 A114:XFD116 A80:XFD90 W1:XFD1 T91:XFD91 A92:XFD93 T94:XFD94 A120:XFD121 T103:XFD103 A127:XFD129 T130:XFD130 A131:XFD132 A141:XFD141 A143:XFD148 T150:XFD150 A151:XFD151 X152:XFD153 A154:XFD156 X157:XFD159 A161:XFD163 X164:XFD166 T160:XFD160 A168:XFD168 T169:XFD169 A170:XFD171 T167:XFD167 A136:XFD139 A173:XFD1048576 A6:XFD78 A4:AX5">
    <cfRule type="cellIs" dxfId="839" priority="195" operator="equal">
      <formula>0</formula>
    </cfRule>
  </conditionalFormatting>
  <conditionalFormatting sqref="V101:V116 V120 V60:V87 V177:V1048576 V4:V58">
    <cfRule type="cellIs" dxfId="838" priority="194" operator="notEqual">
      <formula>0</formula>
    </cfRule>
  </conditionalFormatting>
  <conditionalFormatting sqref="W8 Z8:AX8">
    <cfRule type="cellIs" dxfId="837" priority="193" operator="notEqual">
      <formula>0</formula>
    </cfRule>
  </conditionalFormatting>
  <conditionalFormatting sqref="W178 Z178:AX178">
    <cfRule type="cellIs" dxfId="836" priority="192" operator="notEqual">
      <formula>0</formula>
    </cfRule>
  </conditionalFormatting>
  <conditionalFormatting sqref="V88">
    <cfRule type="cellIs" dxfId="835" priority="190" operator="notEqual">
      <formula>0</formula>
    </cfRule>
  </conditionalFormatting>
  <conditionalFormatting sqref="A91:Q91">
    <cfRule type="cellIs" dxfId="834" priority="187" operator="equal">
      <formula>0</formula>
    </cfRule>
  </conditionalFormatting>
  <conditionalFormatting sqref="V89:V90">
    <cfRule type="cellIs" dxfId="833" priority="188" operator="notEqual">
      <formula>0</formula>
    </cfRule>
  </conditionalFormatting>
  <conditionalFormatting sqref="V91">
    <cfRule type="cellIs" dxfId="832" priority="186" operator="notEqual">
      <formula>0</formula>
    </cfRule>
  </conditionalFormatting>
  <conditionalFormatting sqref="R91">
    <cfRule type="cellIs" dxfId="831" priority="185" operator="equal">
      <formula>0</formula>
    </cfRule>
  </conditionalFormatting>
  <conditionalFormatting sqref="V92">
    <cfRule type="cellIs" dxfId="830" priority="183" operator="notEqual">
      <formula>0</formula>
    </cfRule>
  </conditionalFormatting>
  <conditionalFormatting sqref="V93">
    <cfRule type="cellIs" dxfId="829" priority="181" operator="notEqual">
      <formula>0</formula>
    </cfRule>
  </conditionalFormatting>
  <conditionalFormatting sqref="A94:Q94">
    <cfRule type="cellIs" dxfId="828" priority="180" operator="equal">
      <formula>0</formula>
    </cfRule>
  </conditionalFormatting>
  <conditionalFormatting sqref="V94">
    <cfRule type="cellIs" dxfId="827" priority="179" operator="notEqual">
      <formula>0</formula>
    </cfRule>
  </conditionalFormatting>
  <conditionalFormatting sqref="V95">
    <cfRule type="cellIs" dxfId="826" priority="177" operator="notEqual">
      <formula>0</formula>
    </cfRule>
  </conditionalFormatting>
  <conditionalFormatting sqref="V96">
    <cfRule type="cellIs" dxfId="825" priority="175" operator="notEqual">
      <formula>0</formula>
    </cfRule>
  </conditionalFormatting>
  <conditionalFormatting sqref="R79">
    <cfRule type="cellIs" dxfId="824" priority="174" operator="equal">
      <formula>0</formula>
    </cfRule>
  </conditionalFormatting>
  <conditionalFormatting sqref="V59">
    <cfRule type="cellIs" dxfId="823" priority="172" operator="notEqual">
      <formula>0</formula>
    </cfRule>
  </conditionalFormatting>
  <conditionalFormatting sqref="R94">
    <cfRule type="cellIs" dxfId="822" priority="171" operator="equal">
      <formula>0</formula>
    </cfRule>
  </conditionalFormatting>
  <conditionalFormatting sqref="V98:V100">
    <cfRule type="cellIs" dxfId="821" priority="169" operator="notEqual">
      <formula>0</formula>
    </cfRule>
  </conditionalFormatting>
  <conditionalFormatting sqref="V97">
    <cfRule type="cellIs" dxfId="820" priority="167" operator="notEqual">
      <formula>0</formula>
    </cfRule>
  </conditionalFormatting>
  <conditionalFormatting sqref="V176">
    <cfRule type="cellIs" dxfId="819" priority="165" operator="notEqual">
      <formula>0</formula>
    </cfRule>
  </conditionalFormatting>
  <conditionalFormatting sqref="A118:Q119 AY118:XFD119 A103:Q103">
    <cfRule type="cellIs" dxfId="818" priority="164" operator="equal">
      <formula>0</formula>
    </cfRule>
  </conditionalFormatting>
  <conditionalFormatting sqref="R118:R119">
    <cfRule type="cellIs" dxfId="817" priority="163" operator="equal">
      <formula>0</formula>
    </cfRule>
  </conditionalFormatting>
  <conditionalFormatting sqref="A122:Q122 A123:E124 G123:Q124 F123:F126 AY122:XFD124">
    <cfRule type="cellIs" dxfId="816" priority="162" operator="equal">
      <formula>0</formula>
    </cfRule>
  </conditionalFormatting>
  <conditionalFormatting sqref="V121 V127">
    <cfRule type="cellIs" dxfId="815" priority="161" operator="notEqual">
      <formula>0</formula>
    </cfRule>
  </conditionalFormatting>
  <conditionalFormatting sqref="T122:AX122">
    <cfRule type="cellIs" dxfId="814" priority="151" operator="equal">
      <formula>0</formula>
    </cfRule>
  </conditionalFormatting>
  <conditionalFormatting sqref="A125:E126 AY125:XFD126 G125:Q126">
    <cfRule type="cellIs" dxfId="813" priority="160" operator="equal">
      <formula>0</formula>
    </cfRule>
  </conditionalFormatting>
  <conditionalFormatting sqref="V128">
    <cfRule type="cellIs" dxfId="812" priority="158" operator="notEqual">
      <formula>0</formula>
    </cfRule>
  </conditionalFormatting>
  <conditionalFormatting sqref="T117:AX119">
    <cfRule type="cellIs" dxfId="811" priority="155" operator="equal">
      <formula>0</formula>
    </cfRule>
  </conditionalFormatting>
  <conditionalFormatting sqref="R103">
    <cfRule type="cellIs" dxfId="810" priority="157" operator="equal">
      <formula>0</formula>
    </cfRule>
  </conditionalFormatting>
  <conditionalFormatting sqref="V117:V119">
    <cfRule type="cellIs" dxfId="809" priority="154" operator="notEqual">
      <formula>0</formula>
    </cfRule>
  </conditionalFormatting>
  <conditionalFormatting sqref="V122">
    <cfRule type="cellIs" dxfId="808" priority="150" operator="notEqual">
      <formula>0</formula>
    </cfRule>
  </conditionalFormatting>
  <conditionalFormatting sqref="R134:R135">
    <cfRule type="cellIs" dxfId="807" priority="140" operator="equal">
      <formula>0</formula>
    </cfRule>
  </conditionalFormatting>
  <conditionalFormatting sqref="R123:R126">
    <cfRule type="cellIs" dxfId="806" priority="149" operator="equal">
      <formula>0</formula>
    </cfRule>
  </conditionalFormatting>
  <conditionalFormatting sqref="V129:V130">
    <cfRule type="cellIs" dxfId="805" priority="146" operator="notEqual">
      <formula>0</formula>
    </cfRule>
  </conditionalFormatting>
  <conditionalFormatting sqref="A130:Q130">
    <cfRule type="cellIs" dxfId="804" priority="145" operator="equal">
      <formula>0</formula>
    </cfRule>
  </conditionalFormatting>
  <conditionalFormatting sqref="R105:R113">
    <cfRule type="cellIs" dxfId="803" priority="156" operator="equal">
      <formula>0</formula>
    </cfRule>
  </conditionalFormatting>
  <conditionalFormatting sqref="T123:AX126">
    <cfRule type="cellIs" dxfId="802" priority="148" operator="equal">
      <formula>0</formula>
    </cfRule>
  </conditionalFormatting>
  <conditionalFormatting sqref="V123:V126">
    <cfRule type="cellIs" dxfId="801" priority="147" operator="notEqual">
      <formula>0</formula>
    </cfRule>
  </conditionalFormatting>
  <conditionalFormatting sqref="R117">
    <cfRule type="cellIs" dxfId="800" priority="153" operator="equal">
      <formula>0</formula>
    </cfRule>
  </conditionalFormatting>
  <conditionalFormatting sqref="R122">
    <cfRule type="cellIs" dxfId="799" priority="152" operator="equal">
      <formula>0</formula>
    </cfRule>
  </conditionalFormatting>
  <conditionalFormatting sqref="A133:Q133 AY133:XFD133">
    <cfRule type="cellIs" dxfId="798" priority="143" operator="equal">
      <formula>0</formula>
    </cfRule>
  </conditionalFormatting>
  <conditionalFormatting sqref="V132 V136">
    <cfRule type="cellIs" dxfId="797" priority="142" operator="notEqual">
      <formula>0</formula>
    </cfRule>
  </conditionalFormatting>
  <conditionalFormatting sqref="A134:Q135 AY134:XFD135">
    <cfRule type="cellIs" dxfId="796" priority="141" operator="equal">
      <formula>0</formula>
    </cfRule>
  </conditionalFormatting>
  <conditionalFormatting sqref="T133:AX135">
    <cfRule type="cellIs" dxfId="795" priority="139" operator="equal">
      <formula>0</formula>
    </cfRule>
  </conditionalFormatting>
  <conditionalFormatting sqref="V133:V135">
    <cfRule type="cellIs" dxfId="794" priority="138" operator="notEqual">
      <formula>0</formula>
    </cfRule>
  </conditionalFormatting>
  <conditionalFormatting sqref="R130">
    <cfRule type="cellIs" dxfId="793" priority="144" operator="equal">
      <formula>0</formula>
    </cfRule>
  </conditionalFormatting>
  <conditionalFormatting sqref="V131">
    <cfRule type="cellIs" dxfId="792" priority="135" operator="notEqual">
      <formula>0</formula>
    </cfRule>
  </conditionalFormatting>
  <conditionalFormatting sqref="R133">
    <cfRule type="cellIs" dxfId="791" priority="137" operator="equal">
      <formula>0</formula>
    </cfRule>
  </conditionalFormatting>
  <conditionalFormatting sqref="V137:V139">
    <cfRule type="cellIs" dxfId="790" priority="133" operator="notEqual">
      <formula>0</formula>
    </cfRule>
  </conditionalFormatting>
  <conditionalFormatting sqref="W137:AX138">
    <cfRule type="cellIs" dxfId="789" priority="131" operator="greaterThan">
      <formula>0</formula>
    </cfRule>
    <cfRule type="cellIs" dxfId="788" priority="132" operator="lessThan">
      <formula>0</formula>
    </cfRule>
  </conditionalFormatting>
  <conditionalFormatting sqref="W139">
    <cfRule type="cellIs" dxfId="787" priority="130" operator="greaterThan">
      <formula>0</formula>
    </cfRule>
  </conditionalFormatting>
  <conditionalFormatting sqref="T140:AX140">
    <cfRule type="cellIs" dxfId="786" priority="122" operator="equal">
      <formula>0</formula>
    </cfRule>
  </conditionalFormatting>
  <conditionalFormatting sqref="V140">
    <cfRule type="cellIs" dxfId="785" priority="121" operator="notEqual">
      <formula>0</formula>
    </cfRule>
  </conditionalFormatting>
  <conditionalFormatting sqref="S140">
    <cfRule type="cellIs" dxfId="784" priority="120" operator="equal">
      <formula>0</formula>
    </cfRule>
  </conditionalFormatting>
  <conditionalFormatting sqref="R140">
    <cfRule type="cellIs" dxfId="783" priority="123" operator="equal">
      <formula>0</formula>
    </cfRule>
  </conditionalFormatting>
  <conditionalFormatting sqref="A140:Q140 AY140:XFD140">
    <cfRule type="cellIs" dxfId="782" priority="124" operator="equal">
      <formula>0</formula>
    </cfRule>
  </conditionalFormatting>
  <conditionalFormatting sqref="V141">
    <cfRule type="cellIs" dxfId="781" priority="119" operator="notEqual">
      <formula>0</formula>
    </cfRule>
  </conditionalFormatting>
  <conditionalFormatting sqref="A142:Y142 AY142:XFD142">
    <cfRule type="cellIs" dxfId="780" priority="117" operator="equal">
      <formula>0</formula>
    </cfRule>
  </conditionalFormatting>
  <conditionalFormatting sqref="V142">
    <cfRule type="cellIs" dxfId="779" priority="116" operator="notEqual">
      <formula>0</formula>
    </cfRule>
  </conditionalFormatting>
  <conditionalFormatting sqref="V143:V145">
    <cfRule type="cellIs" dxfId="778" priority="114" operator="notEqual">
      <formula>0</formula>
    </cfRule>
  </conditionalFormatting>
  <conditionalFormatting sqref="W143:AX144">
    <cfRule type="cellIs" dxfId="777" priority="112" operator="greaterThan">
      <formula>0</formula>
    </cfRule>
    <cfRule type="cellIs" dxfId="776" priority="113" operator="lessThan">
      <formula>0</formula>
    </cfRule>
  </conditionalFormatting>
  <conditionalFormatting sqref="W145">
    <cfRule type="cellIs" dxfId="775" priority="111" operator="greaterThan">
      <formula>0</formula>
    </cfRule>
  </conditionalFormatting>
  <conditionalFormatting sqref="V146">
    <cfRule type="cellIs" dxfId="774" priority="105" operator="notEqual">
      <formula>0</formula>
    </cfRule>
  </conditionalFormatting>
  <conditionalFormatting sqref="W146:AX146">
    <cfRule type="cellIs" dxfId="773" priority="103" operator="greaterThan">
      <formula>0</formula>
    </cfRule>
    <cfRule type="cellIs" dxfId="772" priority="104" operator="lessThan">
      <formula>0</formula>
    </cfRule>
  </conditionalFormatting>
  <conditionalFormatting sqref="V147:V148">
    <cfRule type="cellIs" dxfId="771" priority="101" operator="notEqual">
      <formula>0</formula>
    </cfRule>
  </conditionalFormatting>
  <conditionalFormatting sqref="W147:AX147">
    <cfRule type="cellIs" dxfId="770" priority="99" operator="greaterThan">
      <formula>0</formula>
    </cfRule>
    <cfRule type="cellIs" dxfId="769" priority="100" operator="lessThan">
      <formula>0</formula>
    </cfRule>
  </conditionalFormatting>
  <conditionalFormatting sqref="W148">
    <cfRule type="cellIs" dxfId="768" priority="98" operator="greaterThan">
      <formula>0</formula>
    </cfRule>
  </conditionalFormatting>
  <conditionalFormatting sqref="T149:AX149">
    <cfRule type="cellIs" dxfId="767" priority="90" operator="equal">
      <formula>0</formula>
    </cfRule>
  </conditionalFormatting>
  <conditionalFormatting sqref="V149">
    <cfRule type="cellIs" dxfId="766" priority="89" operator="notEqual">
      <formula>0</formula>
    </cfRule>
  </conditionalFormatting>
  <conditionalFormatting sqref="S149">
    <cfRule type="cellIs" dxfId="765" priority="88" operator="equal">
      <formula>0</formula>
    </cfRule>
  </conditionalFormatting>
  <conditionalFormatting sqref="R149">
    <cfRule type="cellIs" dxfId="764" priority="91" operator="equal">
      <formula>0</formula>
    </cfRule>
  </conditionalFormatting>
  <conditionalFormatting sqref="A149:Q149 AY149:XFD149">
    <cfRule type="cellIs" dxfId="763" priority="92" operator="equal">
      <formula>0</formula>
    </cfRule>
  </conditionalFormatting>
  <conditionalFormatting sqref="V150">
    <cfRule type="cellIs" dxfId="762" priority="86" operator="notEqual">
      <formula>0</formula>
    </cfRule>
  </conditionalFormatting>
  <conditionalFormatting sqref="A150:Q150">
    <cfRule type="cellIs" dxfId="761" priority="87" operator="equal">
      <formula>0</formula>
    </cfRule>
  </conditionalFormatting>
  <conditionalFormatting sqref="R150">
    <cfRule type="cellIs" dxfId="760" priority="85" operator="equal">
      <formula>0</formula>
    </cfRule>
  </conditionalFormatting>
  <conditionalFormatting sqref="A152:V153">
    <cfRule type="cellIs" dxfId="759" priority="84" operator="equal">
      <formula>0</formula>
    </cfRule>
  </conditionalFormatting>
  <conditionalFormatting sqref="V151:V153">
    <cfRule type="cellIs" dxfId="758" priority="83" operator="notEqual">
      <formula>0</formula>
    </cfRule>
  </conditionalFormatting>
  <conditionalFormatting sqref="W152:W153">
    <cfRule type="cellIs" dxfId="752" priority="75" operator="equal">
      <formula>0</formula>
    </cfRule>
  </conditionalFormatting>
  <conditionalFormatting sqref="W157">
    <cfRule type="cellIs" dxfId="751" priority="60" operator="equal">
      <formula>0</formula>
    </cfRule>
  </conditionalFormatting>
  <conditionalFormatting sqref="V154:V156">
    <cfRule type="cellIs" dxfId="750" priority="73" operator="notEqual">
      <formula>0</formula>
    </cfRule>
  </conditionalFormatting>
  <conditionalFormatting sqref="W154:AX155">
    <cfRule type="cellIs" dxfId="749" priority="71" operator="greaterThan">
      <formula>0</formula>
    </cfRule>
    <cfRule type="cellIs" dxfId="748" priority="72" operator="lessThan">
      <formula>0</formula>
    </cfRule>
  </conditionalFormatting>
  <conditionalFormatting sqref="W156">
    <cfRule type="cellIs" dxfId="747" priority="70" operator="greaterThan">
      <formula>0</formula>
    </cfRule>
  </conditionalFormatting>
  <conditionalFormatting sqref="A157:V157">
    <cfRule type="cellIs" dxfId="746" priority="69" operator="equal">
      <formula>0</formula>
    </cfRule>
  </conditionalFormatting>
  <conditionalFormatting sqref="V157">
    <cfRule type="cellIs" dxfId="745" priority="68" operator="notEqual">
      <formula>0</formula>
    </cfRule>
  </conditionalFormatting>
  <conditionalFormatting sqref="X157:AX157">
    <cfRule type="cellIs" dxfId="744" priority="66" operator="greaterThan">
      <formula>0</formula>
    </cfRule>
    <cfRule type="cellIs" dxfId="743" priority="67" operator="lessThan">
      <formula>0</formula>
    </cfRule>
  </conditionalFormatting>
  <conditionalFormatting sqref="W158">
    <cfRule type="cellIs" dxfId="734" priority="54" operator="equal">
      <formula>0</formula>
    </cfRule>
  </conditionalFormatting>
  <conditionalFormatting sqref="A158:V158">
    <cfRule type="cellIs" dxfId="733" priority="56" operator="equal">
      <formula>0</formula>
    </cfRule>
  </conditionalFormatting>
  <conditionalFormatting sqref="V158">
    <cfRule type="cellIs" dxfId="732" priority="55" operator="notEqual">
      <formula>0</formula>
    </cfRule>
  </conditionalFormatting>
  <conditionalFormatting sqref="W159">
    <cfRule type="cellIs" dxfId="731" priority="51" operator="equal">
      <formula>0</formula>
    </cfRule>
  </conditionalFormatting>
  <conditionalFormatting sqref="A159:V159">
    <cfRule type="cellIs" dxfId="730" priority="53" operator="equal">
      <formula>0</formula>
    </cfRule>
  </conditionalFormatting>
  <conditionalFormatting sqref="V159">
    <cfRule type="cellIs" dxfId="729" priority="52" operator="notEqual">
      <formula>0</formula>
    </cfRule>
  </conditionalFormatting>
  <conditionalFormatting sqref="V161:V163">
    <cfRule type="cellIs" dxfId="728" priority="49" operator="notEqual">
      <formula>0</formula>
    </cfRule>
  </conditionalFormatting>
  <conditionalFormatting sqref="W161:AX162">
    <cfRule type="cellIs" dxfId="727" priority="47" operator="greaterThan">
      <formula>0</formula>
    </cfRule>
    <cfRule type="cellIs" dxfId="726" priority="48" operator="lessThan">
      <formula>0</formula>
    </cfRule>
  </conditionalFormatting>
  <conditionalFormatting sqref="W163">
    <cfRule type="cellIs" dxfId="725" priority="46" operator="greaterThan">
      <formula>0</formula>
    </cfRule>
  </conditionalFormatting>
  <conditionalFormatting sqref="W164">
    <cfRule type="cellIs" dxfId="724" priority="40" operator="equal">
      <formula>0</formula>
    </cfRule>
  </conditionalFormatting>
  <conditionalFormatting sqref="A164:V164">
    <cfRule type="cellIs" dxfId="723" priority="45" operator="equal">
      <formula>0</formula>
    </cfRule>
  </conditionalFormatting>
  <conditionalFormatting sqref="V164">
    <cfRule type="cellIs" dxfId="722" priority="44" operator="notEqual">
      <formula>0</formula>
    </cfRule>
  </conditionalFormatting>
  <conditionalFormatting sqref="X164:AX164">
    <cfRule type="cellIs" dxfId="721" priority="42" operator="greaterThan">
      <formula>0</formula>
    </cfRule>
    <cfRule type="cellIs" dxfId="720" priority="43" operator="lessThan">
      <formula>0</formula>
    </cfRule>
  </conditionalFormatting>
  <conditionalFormatting sqref="W165">
    <cfRule type="cellIs" dxfId="718" priority="37" operator="equal">
      <formula>0</formula>
    </cfRule>
  </conditionalFormatting>
  <conditionalFormatting sqref="A165:V165">
    <cfRule type="cellIs" dxfId="717" priority="39" operator="equal">
      <formula>0</formula>
    </cfRule>
  </conditionalFormatting>
  <conditionalFormatting sqref="V165">
    <cfRule type="cellIs" dxfId="716" priority="38" operator="notEqual">
      <formula>0</formula>
    </cfRule>
  </conditionalFormatting>
  <conditionalFormatting sqref="W166">
    <cfRule type="cellIs" dxfId="715" priority="34" operator="equal">
      <formula>0</formula>
    </cfRule>
  </conditionalFormatting>
  <conditionalFormatting sqref="A166:V166">
    <cfRule type="cellIs" dxfId="714" priority="36" operator="equal">
      <formula>0</formula>
    </cfRule>
  </conditionalFormatting>
  <conditionalFormatting sqref="V166">
    <cfRule type="cellIs" dxfId="713" priority="35" operator="notEqual">
      <formula>0</formula>
    </cfRule>
  </conditionalFormatting>
  <conditionalFormatting sqref="V173:V175">
    <cfRule type="cellIs" dxfId="712" priority="32" operator="notEqual">
      <formula>0</formula>
    </cfRule>
  </conditionalFormatting>
  <conditionalFormatting sqref="W173:AX174">
    <cfRule type="cellIs" dxfId="711" priority="30" operator="greaterThan">
      <formula>0</formula>
    </cfRule>
    <cfRule type="cellIs" dxfId="710" priority="31" operator="lessThan">
      <formula>0</formula>
    </cfRule>
  </conditionalFormatting>
  <conditionalFormatting sqref="W175">
    <cfRule type="cellIs" dxfId="709" priority="29" operator="greaterThan">
      <formula>0</formula>
    </cfRule>
  </conditionalFormatting>
  <conditionalFormatting sqref="A160:Q160">
    <cfRule type="cellIs" dxfId="708" priority="28" operator="equal">
      <formula>0</formula>
    </cfRule>
  </conditionalFormatting>
  <conditionalFormatting sqref="V160">
    <cfRule type="cellIs" dxfId="707" priority="27" operator="notEqual">
      <formula>0</formula>
    </cfRule>
  </conditionalFormatting>
  <conditionalFormatting sqref="R160:S160">
    <cfRule type="cellIs" dxfId="706" priority="26" operator="equal">
      <formula>0</formula>
    </cfRule>
  </conditionalFormatting>
  <conditionalFormatting sqref="V168">
    <cfRule type="cellIs" dxfId="705" priority="24" operator="notEqual">
      <formula>0</formula>
    </cfRule>
  </conditionalFormatting>
  <conditionalFormatting sqref="A169:Q169">
    <cfRule type="cellIs" dxfId="704" priority="23" operator="equal">
      <formula>0</formula>
    </cfRule>
  </conditionalFormatting>
  <conditionalFormatting sqref="V169">
    <cfRule type="cellIs" dxfId="703" priority="22" operator="notEqual">
      <formula>0</formula>
    </cfRule>
  </conditionalFormatting>
  <conditionalFormatting sqref="V170">
    <cfRule type="cellIs" dxfId="702" priority="20" operator="notEqual">
      <formula>0</formula>
    </cfRule>
  </conditionalFormatting>
  <conditionalFormatting sqref="V171">
    <cfRule type="cellIs" dxfId="701" priority="18" operator="notEqual">
      <formula>0</formula>
    </cfRule>
  </conditionalFormatting>
  <conditionalFormatting sqref="R169">
    <cfRule type="cellIs" dxfId="700" priority="17" operator="equal">
      <formula>0</formula>
    </cfRule>
  </conditionalFormatting>
  <conditionalFormatting sqref="A167:Q167">
    <cfRule type="cellIs" dxfId="699" priority="16" operator="equal">
      <formula>0</formula>
    </cfRule>
  </conditionalFormatting>
  <conditionalFormatting sqref="V167">
    <cfRule type="cellIs" dxfId="698" priority="15" operator="notEqual">
      <formula>0</formula>
    </cfRule>
  </conditionalFormatting>
  <conditionalFormatting sqref="R167:S167">
    <cfRule type="cellIs" dxfId="697" priority="14" operator="equal">
      <formula>0</formula>
    </cfRule>
  </conditionalFormatting>
  <conditionalFormatting sqref="A172:Q172 AY172:XFD172">
    <cfRule type="cellIs" dxfId="696" priority="13" operator="equal">
      <formula>0</formula>
    </cfRule>
  </conditionalFormatting>
  <conditionalFormatting sqref="R172">
    <cfRule type="cellIs" dxfId="695" priority="12" operator="equal">
      <formula>0</formula>
    </cfRule>
  </conditionalFormatting>
  <conditionalFormatting sqref="T172:AX172">
    <cfRule type="cellIs" dxfId="694" priority="11" operator="equal">
      <formula>0</formula>
    </cfRule>
  </conditionalFormatting>
  <conditionalFormatting sqref="V172">
    <cfRule type="cellIs" dxfId="693" priority="10" operator="notEqual">
      <formula>0</formula>
    </cfRule>
  </conditionalFormatting>
  <conditionalFormatting sqref="S172">
    <cfRule type="cellIs" dxfId="692" priority="4" operator="equal">
      <formula>0</formula>
    </cfRule>
  </conditionalFormatting>
  <conditionalFormatting sqref="Z142:AX142">
    <cfRule type="cellIs" dxfId="691" priority="9" operator="equal">
      <formula>0</formula>
    </cfRule>
  </conditionalFormatting>
  <conditionalFormatting sqref="S130 S122:S126 S117:S119 S105:S113 S103">
    <cfRule type="cellIs" dxfId="690" priority="8" operator="equal">
      <formula>0</formula>
    </cfRule>
  </conditionalFormatting>
  <conditionalFormatting sqref="S133:S135">
    <cfRule type="cellIs" dxfId="689" priority="7" operator="equal">
      <formula>0</formula>
    </cfRule>
  </conditionalFormatting>
  <conditionalFormatting sqref="S94 S91 S79">
    <cfRule type="cellIs" dxfId="686" priority="3" operator="equal">
      <formula>0</formula>
    </cfRule>
  </conditionalFormatting>
  <conditionalFormatting sqref="S150">
    <cfRule type="cellIs" dxfId="685" priority="2" operator="equal">
      <formula>0</formula>
    </cfRule>
  </conditionalFormatting>
  <conditionalFormatting sqref="S169">
    <cfRule type="cellIs" dxfId="684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U225"/>
  <sheetViews>
    <sheetView showGridLines="0" zoomScaleNormal="100" workbookViewId="0">
      <pane xSplit="24" ySplit="5" topLeftCell="Y192" activePane="bottomRight" state="frozen"/>
      <selection activeCell="G29" sqref="G29"/>
      <selection pane="topRight" activeCell="G29" sqref="G29"/>
      <selection pane="bottomLeft" activeCell="G29" sqref="G29"/>
      <selection pane="bottomRight" activeCell="A4" sqref="A4:XFD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10.3320312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ht="7.05" customHeight="1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ht="7.05" customHeight="1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2"/>
      <c r="E9" s="92"/>
      <c r="F9" s="166" t="s">
        <v>79</v>
      </c>
      <c r="G9" s="166"/>
      <c r="H9" s="166"/>
      <c r="I9" s="166"/>
      <c r="J9" s="166"/>
      <c r="K9" s="166"/>
      <c r="L9" s="166"/>
      <c r="M9" s="183"/>
      <c r="N9" s="166"/>
      <c r="O9" s="166"/>
      <c r="P9" s="167"/>
      <c r="Q9" s="166"/>
      <c r="R9" s="168"/>
      <c r="S9" s="167"/>
      <c r="T9" s="166"/>
      <c r="U9" s="166"/>
      <c r="V9" s="169"/>
      <c r="W9" s="167">
        <f>Z9</f>
        <v>0</v>
      </c>
      <c r="X9" s="166"/>
      <c r="Y9" s="166"/>
      <c r="Z9" s="167">
        <f>Repdd!Z9</f>
        <v>0</v>
      </c>
      <c r="AA9" s="167">
        <f ca="1">Repdd!AA9</f>
        <v>71679732.556039944</v>
      </c>
      <c r="AB9" s="167">
        <f ca="1">Repdd!AB9</f>
        <v>74597611.343918726</v>
      </c>
      <c r="AC9" s="167">
        <f ca="1">Repdd!AC9</f>
        <v>82369143.465130851</v>
      </c>
      <c r="AD9" s="167">
        <f ca="1">Repdd!AD9</f>
        <v>79724649.872057259</v>
      </c>
      <c r="AE9" s="167">
        <f ca="1">Repdd!AE9</f>
        <v>77001654.278983653</v>
      </c>
      <c r="AF9" s="167">
        <f ca="1">Repdd!AF9</f>
        <v>74310252.352576733</v>
      </c>
      <c r="AG9" s="167">
        <f ca="1">Repdd!AG9</f>
        <v>71655914.059503138</v>
      </c>
      <c r="AH9" s="167">
        <f ca="1">Repdd!AH9</f>
        <v>69009858.383096218</v>
      </c>
      <c r="AI9" s="167">
        <f ca="1">Repdd!AI9</f>
        <v>66337269.534689285</v>
      </c>
      <c r="AJ9" s="167">
        <f ca="1">Repdd!AJ9</f>
        <v>63642740.869464181</v>
      </c>
      <c r="AK9" s="167">
        <f ca="1">Repdd!AK9</f>
        <v>60969168.922233</v>
      </c>
      <c r="AL9" s="167">
        <f ca="1">Repdd!AL9</f>
        <v>58366799.038915463</v>
      </c>
      <c r="AM9" s="167">
        <f ca="1">Repdd!AM9</f>
        <v>55885877.993575968</v>
      </c>
      <c r="AN9" s="167">
        <f ca="1">Repdd!AN9</f>
        <v>53551065.11981798</v>
      </c>
      <c r="AO9" s="167">
        <f ca="1">Repdd!AO9</f>
        <v>51419758.128629684</v>
      </c>
      <c r="AP9" s="167">
        <f ca="1">Repdd!AP9</f>
        <v>49625649.673156857</v>
      </c>
      <c r="AQ9" s="167">
        <f ca="1">Repdd!AQ9</f>
        <v>48306273.602083445</v>
      </c>
      <c r="AR9" s="167">
        <f ca="1">Repdd!AR9</f>
        <v>47604052.828366049</v>
      </c>
      <c r="AS9" s="167">
        <f ca="1">Repdd!AS9</f>
        <v>87633273.721463785</v>
      </c>
      <c r="AT9" s="167">
        <f ca="1">Repdd!AT9</f>
        <v>86385682.354210883</v>
      </c>
      <c r="AU9" s="167">
        <f ca="1">Repdd!AU9</f>
        <v>80972960.011215448</v>
      </c>
      <c r="AV9" s="167">
        <f ca="1">Repdd!AV9</f>
        <v>71406538.778343275</v>
      </c>
      <c r="AW9" s="167">
        <f ca="1">Repdd!AW9</f>
        <v>86056140.047810704</v>
      </c>
      <c r="AX9" s="167">
        <f ca="1">Repdd!AX9</f>
        <v>101810474.85409996</v>
      </c>
      <c r="AY9" s="167">
        <f ca="1">Repdd!AY9</f>
        <v>106445883.30380355</v>
      </c>
      <c r="AZ9" s="167">
        <f ca="1">Repdd!AZ9</f>
        <v>109419219.06831546</v>
      </c>
      <c r="BA9" s="167">
        <f ca="1">Repdd!BA9</f>
        <v>113217702.25307737</v>
      </c>
      <c r="BB9" s="167">
        <f ca="1">Repdd!BB9</f>
        <v>118637527.88717261</v>
      </c>
      <c r="BC9" s="167">
        <f ca="1">Repdd!BC9</f>
        <v>123943867.28489283</v>
      </c>
      <c r="BD9" s="167">
        <f ca="1">Repdd!BD9</f>
        <v>129019727.73048808</v>
      </c>
      <c r="BE9" s="167">
        <f ca="1">Repdd!BE9</f>
        <v>133718143.96774997</v>
      </c>
      <c r="BF9" s="167">
        <f ca="1">Repdd!BF9</f>
        <v>138150779.69171375</v>
      </c>
      <c r="BG9" s="167">
        <f ca="1">Repdd!BG9</f>
        <v>141344393.89835453</v>
      </c>
      <c r="BH9" s="167">
        <f ca="1">Repdd!BH9</f>
        <v>147958647.72003239</v>
      </c>
      <c r="BI9" s="167">
        <f ca="1">Repdd!BI9</f>
        <v>155940590.36868176</v>
      </c>
      <c r="BJ9" s="167">
        <f ca="1">Repdd!BJ9</f>
        <v>164057194.59276146</v>
      </c>
      <c r="BK9" s="167">
        <f ca="1">Repdd!BK9</f>
        <v>172224390.22772676</v>
      </c>
      <c r="BL9" s="167">
        <f ca="1">Repdd!BL9</f>
        <v>180410281.48055148</v>
      </c>
      <c r="BM9" s="167">
        <f ca="1">Repdd!BM9</f>
        <v>188604504.13036314</v>
      </c>
      <c r="BN9" s="167">
        <f ca="1">Repdd!BN9</f>
        <v>196806062.02423277</v>
      </c>
      <c r="BO9" s="167">
        <f ca="1">Repdd!BO9</f>
        <v>205015434.54936031</v>
      </c>
      <c r="BP9" s="167">
        <f ca="1">Repdd!BP9</f>
        <v>213234468.75133532</v>
      </c>
      <c r="BQ9" s="167">
        <f ca="1">Repdd!BQ9</f>
        <v>221465363.22458836</v>
      </c>
      <c r="BR9" s="167">
        <f ca="1">Repdd!BR9</f>
        <v>231375594.5356977</v>
      </c>
      <c r="BS9" s="167">
        <f ca="1">Repdd!BS9</f>
        <v>241285537.8927657</v>
      </c>
      <c r="BT9" s="167">
        <f ca="1">Repdd!BT9</f>
        <v>251195401.67998311</v>
      </c>
      <c r="BU9" s="167">
        <f ca="1">Repdd!BU9</f>
        <v>261105248.13529593</v>
      </c>
      <c r="BV9" s="167">
        <f>Repdd!BV9</f>
        <v>0</v>
      </c>
      <c r="BW9" s="167">
        <f>Repdd!BW9</f>
        <v>0</v>
      </c>
      <c r="BX9" s="167">
        <f>Repdd!BX9</f>
        <v>0</v>
      </c>
      <c r="BY9" s="167">
        <f>Repdd!BY9</f>
        <v>0</v>
      </c>
      <c r="BZ9" s="167">
        <f>Repdd!BZ9</f>
        <v>0</v>
      </c>
      <c r="CA9" s="167">
        <f>Repdd!CA9</f>
        <v>0</v>
      </c>
      <c r="CB9" s="167">
        <f>Repdd!CB9</f>
        <v>0</v>
      </c>
      <c r="CC9" s="167">
        <f>Repdd!CC9</f>
        <v>0</v>
      </c>
      <c r="CD9" s="167">
        <f>Repdd!CD9</f>
        <v>0</v>
      </c>
      <c r="CE9" s="167">
        <f>Repdd!CE9</f>
        <v>0</v>
      </c>
      <c r="CF9" s="167">
        <f>Repdd!CF9</f>
        <v>0</v>
      </c>
      <c r="CG9" s="167">
        <f>Repdd!CG9</f>
        <v>0</v>
      </c>
      <c r="CH9" s="167">
        <f>Repdd!CH9</f>
        <v>0</v>
      </c>
      <c r="CI9" s="167">
        <f>Repdd!CI9</f>
        <v>0</v>
      </c>
      <c r="CJ9" s="167">
        <f>Repdd!CJ9</f>
        <v>0</v>
      </c>
      <c r="CK9" s="167">
        <f>Repdd!CK9</f>
        <v>0</v>
      </c>
      <c r="CL9" s="167">
        <f>Repdd!CL9</f>
        <v>0</v>
      </c>
      <c r="CM9" s="167">
        <f>Repdd!CM9</f>
        <v>0</v>
      </c>
      <c r="CN9" s="167">
        <f>Repdd!CN9</f>
        <v>0</v>
      </c>
      <c r="CO9" s="167">
        <f>Repdd!CO9</f>
        <v>0</v>
      </c>
      <c r="CP9" s="167">
        <f>Repdd!CP9</f>
        <v>0</v>
      </c>
      <c r="CQ9" s="167">
        <f>Repdd!CQ9</f>
        <v>0</v>
      </c>
      <c r="CR9" s="167">
        <f>Repdd!CR9</f>
        <v>0</v>
      </c>
      <c r="CS9" s="167">
        <f>Repdd!CS9</f>
        <v>0</v>
      </c>
      <c r="CT9" s="167">
        <f>Repdd!CT9</f>
        <v>0</v>
      </c>
      <c r="CU9" s="166"/>
    </row>
    <row r="10" spans="1:99" ht="7.05" customHeight="1" x14ac:dyDescent="0.3">
      <c r="A10" s="11">
        <f>ROW()</f>
        <v>10</v>
      </c>
      <c r="F10" s="170" t="str">
        <f>$F$9</f>
        <v>АКТИВЫ</v>
      </c>
      <c r="G10" s="171"/>
      <c r="H10" s="171"/>
      <c r="I10" s="171"/>
      <c r="J10" s="171"/>
      <c r="K10" s="171"/>
      <c r="L10" s="171"/>
      <c r="M10" s="172"/>
      <c r="N10" s="171"/>
      <c r="O10" s="171"/>
      <c r="P10" s="173"/>
      <c r="Q10" s="171"/>
      <c r="R10" s="174"/>
      <c r="S10" s="173"/>
      <c r="T10" s="171"/>
      <c r="U10" s="171"/>
      <c r="V10" s="175"/>
      <c r="W10" s="176"/>
      <c r="X10" s="171"/>
      <c r="Y10" s="171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1"/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G195</f>
        <v>Внеоборотные активы</v>
      </c>
      <c r="W11" s="10">
        <f t="shared" ref="W11:W36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20535714.285714272</v>
      </c>
      <c r="AS11" s="7">
        <f ca="1">Repdd!AS11</f>
        <v>20238095.238095224</v>
      </c>
      <c r="AT11" s="7">
        <f ca="1">Repdd!AT11</f>
        <v>19940476.190476175</v>
      </c>
      <c r="AU11" s="7">
        <f ca="1">Repdd!AU11</f>
        <v>19642857.142857127</v>
      </c>
      <c r="AV11" s="7">
        <f ca="1">Repdd!AV11</f>
        <v>23511904.761904746</v>
      </c>
      <c r="AW11" s="7">
        <f ca="1">Repdd!AW11</f>
        <v>35714285.714285702</v>
      </c>
      <c r="AX11" s="7">
        <f ca="1">Repdd!AX11</f>
        <v>43749999.999999985</v>
      </c>
      <c r="AY11" s="7">
        <f ca="1">Repdd!AY11</f>
        <v>43154761.904761888</v>
      </c>
      <c r="AZ11" s="7">
        <f ca="1">Repdd!AZ11</f>
        <v>42559523.809523791</v>
      </c>
      <c r="BA11" s="7">
        <f ca="1">Repdd!BA11</f>
        <v>41964285.714285694</v>
      </c>
      <c r="BB11" s="7">
        <f ca="1">Repdd!BB11</f>
        <v>41369047.619047597</v>
      </c>
      <c r="BC11" s="7">
        <f ca="1">Repdd!BC11</f>
        <v>40773809.5238095</v>
      </c>
      <c r="BD11" s="7">
        <f ca="1">Repdd!BD11</f>
        <v>40178571.428571403</v>
      </c>
      <c r="BE11" s="7">
        <f ca="1">Repdd!BE11</f>
        <v>39583333.333333306</v>
      </c>
      <c r="BF11" s="7">
        <f ca="1">Repdd!BF11</f>
        <v>38988095.238095209</v>
      </c>
      <c r="BG11" s="7">
        <f ca="1">Repdd!BG11</f>
        <v>38392857.142857112</v>
      </c>
      <c r="BH11" s="7">
        <f ca="1">Repdd!BH11</f>
        <v>37797619.047619015</v>
      </c>
      <c r="BI11" s="7">
        <f ca="1">Repdd!BI11</f>
        <v>37202380.952380918</v>
      </c>
      <c r="BJ11" s="7">
        <f ca="1">Repdd!BJ11</f>
        <v>36607142.857142821</v>
      </c>
      <c r="BK11" s="7">
        <f ca="1">Repdd!BK11</f>
        <v>36011904.761904724</v>
      </c>
      <c r="BL11" s="7">
        <f ca="1">Repdd!BL11</f>
        <v>35416666.666666627</v>
      </c>
      <c r="BM11" s="7">
        <f ca="1">Repdd!BM11</f>
        <v>34821428.57142853</v>
      </c>
      <c r="BN11" s="7">
        <f ca="1">Repdd!BN11</f>
        <v>34226190.476190433</v>
      </c>
      <c r="BO11" s="7">
        <f ca="1">Repdd!BO11</f>
        <v>33630952.380952336</v>
      </c>
      <c r="BP11" s="7">
        <f ca="1">Repdd!BP11</f>
        <v>33035714.285714239</v>
      </c>
      <c r="BQ11" s="7">
        <f ca="1">Repdd!BQ11</f>
        <v>32440476.190476142</v>
      </c>
      <c r="BR11" s="7">
        <f ca="1">Repdd!BR11</f>
        <v>31845238.095238045</v>
      </c>
      <c r="BS11" s="7">
        <f ca="1">Repdd!BS11</f>
        <v>31249999.999999948</v>
      </c>
      <c r="BT11" s="7">
        <f ca="1">Repdd!BT11</f>
        <v>30654761.904761851</v>
      </c>
      <c r="BU11" s="7">
        <f ca="1">Repdd!BU11</f>
        <v>30059523.809523754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x14ac:dyDescent="0.3">
      <c r="A12" s="11">
        <f>ROW()</f>
        <v>12</v>
      </c>
      <c r="B12" s="99"/>
      <c r="F12" s="66" t="str">
        <f>$F$9</f>
        <v>АКТИВЫ</v>
      </c>
      <c r="G12" s="6" t="str">
        <f>$G$196</f>
        <v>Денежные средства</v>
      </c>
      <c r="S12" s="164">
        <f>Repdd!S15</f>
        <v>0</v>
      </c>
      <c r="V12" s="120"/>
      <c r="W12" s="9">
        <f t="shared" si="0"/>
        <v>0</v>
      </c>
      <c r="Z12" s="7">
        <f>Repdd!Z15</f>
        <v>0</v>
      </c>
      <c r="AA12" s="7">
        <f ca="1">Repdd!AA15</f>
        <v>61679732.556039944</v>
      </c>
      <c r="AB12" s="7">
        <f ca="1">Repdd!AB15</f>
        <v>52597611.343918733</v>
      </c>
      <c r="AC12" s="7">
        <f ca="1">Repdd!AC15</f>
        <v>51369143.465130851</v>
      </c>
      <c r="AD12" s="7">
        <f ca="1">Repdd!AD15</f>
        <v>50851702.25300964</v>
      </c>
      <c r="AE12" s="7">
        <f ca="1">Repdd!AE15</f>
        <v>50908038.374221757</v>
      </c>
      <c r="AF12" s="7">
        <f ca="1">Repdd!AF15</f>
        <v>50135492.82876721</v>
      </c>
      <c r="AG12" s="7">
        <f ca="1">Repdd!AG15</f>
        <v>47686577.283312663</v>
      </c>
      <c r="AH12" s="7">
        <f ca="1">Repdd!AH15</f>
        <v>45187162.971191451</v>
      </c>
      <c r="AI12" s="7">
        <f ca="1">Repdd!AI15</f>
        <v>42589818.353736907</v>
      </c>
      <c r="AJ12" s="7">
        <f ca="1">Repdd!AJ15</f>
        <v>39849228.712797515</v>
      </c>
      <c r="AK12" s="7">
        <f ca="1">Repdd!AK15</f>
        <v>36950838.183185391</v>
      </c>
      <c r="AL12" s="7">
        <f ca="1">Repdd!AL15</f>
        <v>33895652.08415357</v>
      </c>
      <c r="AM12" s="7">
        <f ca="1">Repdd!AM15</f>
        <v>30623462.384766448</v>
      </c>
      <c r="AN12" s="7">
        <f ca="1">Repdd!AN15</f>
        <v>27033550.119127508</v>
      </c>
      <c r="AO12" s="7">
        <f ca="1">Repdd!AO15</f>
        <v>23009873.905224934</v>
      </c>
      <c r="AP12" s="7">
        <f ca="1">Repdd!AP15</f>
        <v>18504665.800287813</v>
      </c>
      <c r="AQ12" s="7">
        <f ca="1">Repdd!AQ15</f>
        <v>13640641.625166789</v>
      </c>
      <c r="AR12" s="7">
        <f ca="1">Repdd!AR15</f>
        <v>8639613.1474351138</v>
      </c>
      <c r="AS12" s="7">
        <f ca="1">Repdd!AS15</f>
        <v>43774027.911901891</v>
      </c>
      <c r="AT12" s="7">
        <f ca="1">Repdd!AT15</f>
        <v>37236890.147584714</v>
      </c>
      <c r="AU12" s="7">
        <f ca="1">Repdd!AU15</f>
        <v>26297202.142166644</v>
      </c>
      <c r="AV12" s="7">
        <f ca="1">Repdd!AV15</f>
        <v>6073898.5048552081</v>
      </c>
      <c r="AW12" s="7">
        <f ca="1">Repdd!AW15</f>
        <v>0</v>
      </c>
      <c r="AX12" s="7">
        <f ca="1">Repdd!AX15</f>
        <v>0</v>
      </c>
      <c r="AY12" s="7">
        <f ca="1">Repdd!AY15</f>
        <v>0</v>
      </c>
      <c r="AZ12" s="7">
        <f ca="1">Repdd!AZ15</f>
        <v>0</v>
      </c>
      <c r="BA12" s="7">
        <f ca="1">Repdd!BA15</f>
        <v>0</v>
      </c>
      <c r="BB12" s="7">
        <f ca="1">Repdd!BB15</f>
        <v>0</v>
      </c>
      <c r="BC12" s="7">
        <f ca="1">Repdd!BC15</f>
        <v>0</v>
      </c>
      <c r="BD12" s="7">
        <f ca="1">Repdd!BD15</f>
        <v>0</v>
      </c>
      <c r="BE12" s="7">
        <f ca="1">Repdd!BE15</f>
        <v>-2.3283064365386963E-10</v>
      </c>
      <c r="BF12" s="7">
        <f ca="1">Repdd!BF15</f>
        <v>265781.52836855524</v>
      </c>
      <c r="BG12" s="7">
        <f ca="1">Repdd!BG15</f>
        <v>13070.764414096717</v>
      </c>
      <c r="BH12" s="7">
        <f ca="1">Repdd!BH15</f>
        <v>4064489.5238300464</v>
      </c>
      <c r="BI12" s="7">
        <f ca="1">Repdd!BI15</f>
        <v>10360854.226884183</v>
      </c>
      <c r="BJ12" s="7">
        <f ca="1">Repdd!BJ15</f>
        <v>17571658.197035283</v>
      </c>
      <c r="BK12" s="7">
        <f ca="1">Repdd!BK15</f>
        <v>25443503.010155328</v>
      </c>
      <c r="BL12" s="7">
        <f ca="1">Repdd!BL15</f>
        <v>33736344.387801506</v>
      </c>
      <c r="BM12" s="7">
        <f ca="1">Repdd!BM15</f>
        <v>42277919.405142948</v>
      </c>
      <c r="BN12" s="7">
        <f ca="1">Repdd!BN15</f>
        <v>50957960.25404235</v>
      </c>
      <c r="BO12" s="7">
        <f ca="1">Repdd!BO15</f>
        <v>59712901.092449628</v>
      </c>
      <c r="BP12" s="7">
        <f ca="1">Repdd!BP15</f>
        <v>68508461.447287738</v>
      </c>
      <c r="BQ12" s="7">
        <f ca="1">Repdd!BQ15</f>
        <v>77327938.217403874</v>
      </c>
      <c r="BR12" s="7">
        <f ca="1">Repdd!BR15</f>
        <v>87831350.526001334</v>
      </c>
      <c r="BS12" s="7">
        <f ca="1">Repdd!BS15</f>
        <v>98336038.967474103</v>
      </c>
      <c r="BT12" s="7">
        <f ca="1">Repdd!BT15</f>
        <v>108841041.95509626</v>
      </c>
      <c r="BU12" s="7">
        <f ca="1">Repdd!BU15</f>
        <v>119346114.70777218</v>
      </c>
      <c r="BV12" s="7">
        <f>Repdd!BV15</f>
        <v>0</v>
      </c>
      <c r="BW12" s="7">
        <f>Repdd!BW15</f>
        <v>0</v>
      </c>
      <c r="BX12" s="7">
        <f>Repdd!BX15</f>
        <v>0</v>
      </c>
      <c r="BY12" s="7">
        <f>Repdd!BY15</f>
        <v>0</v>
      </c>
      <c r="BZ12" s="7">
        <f>Repdd!BZ15</f>
        <v>0</v>
      </c>
      <c r="CA12" s="7">
        <f>Repdd!CA15</f>
        <v>0</v>
      </c>
      <c r="CB12" s="7">
        <f>Repdd!CB15</f>
        <v>0</v>
      </c>
      <c r="CC12" s="7">
        <f>Repdd!CC15</f>
        <v>0</v>
      </c>
      <c r="CD12" s="7">
        <f>Repdd!CD15</f>
        <v>0</v>
      </c>
      <c r="CE12" s="7">
        <f>Repdd!CE15</f>
        <v>0</v>
      </c>
      <c r="CF12" s="7">
        <f>Repdd!CF15</f>
        <v>0</v>
      </c>
      <c r="CG12" s="7">
        <f>Repdd!CG15</f>
        <v>0</v>
      </c>
      <c r="CH12" s="7">
        <f>Repdd!CH15</f>
        <v>0</v>
      </c>
      <c r="CI12" s="7">
        <f>Repdd!CI15</f>
        <v>0</v>
      </c>
      <c r="CJ12" s="7">
        <f>Repdd!CJ15</f>
        <v>0</v>
      </c>
      <c r="CK12" s="7">
        <f>Repdd!CK15</f>
        <v>0</v>
      </c>
      <c r="CL12" s="7">
        <f>Repdd!CL15</f>
        <v>0</v>
      </c>
      <c r="CM12" s="7">
        <f>Repdd!CM15</f>
        <v>0</v>
      </c>
      <c r="CN12" s="7">
        <f>Repdd!CN15</f>
        <v>0</v>
      </c>
      <c r="CO12" s="7">
        <f>Repdd!CO15</f>
        <v>0</v>
      </c>
      <c r="CP12" s="7">
        <f>Repdd!CP15</f>
        <v>0</v>
      </c>
      <c r="CQ12" s="7">
        <f>Repdd!CQ15</f>
        <v>0</v>
      </c>
      <c r="CR12" s="7">
        <f>Repdd!CR15</f>
        <v>0</v>
      </c>
      <c r="CS12" s="7">
        <f>Repdd!CS15</f>
        <v>0</v>
      </c>
      <c r="CT12" s="7">
        <f>Repdd!CT15</f>
        <v>0</v>
      </c>
    </row>
    <row r="13" spans="1:99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W13" s="10">
        <f t="shared" si="0"/>
        <v>0</v>
      </c>
      <c r="Z13" s="7">
        <f>Repdd!Z16</f>
        <v>0</v>
      </c>
      <c r="AA13" s="7">
        <f ca="1">Repdd!AA16</f>
        <v>0</v>
      </c>
      <c r="AB13" s="7">
        <f ca="1">Repdd!AB16</f>
        <v>0</v>
      </c>
      <c r="AC13" s="7">
        <f ca="1">Repdd!AC16</f>
        <v>0</v>
      </c>
      <c r="AD13" s="7">
        <f ca="1">Repdd!AD16</f>
        <v>3900</v>
      </c>
      <c r="AE13" s="7">
        <f ca="1">Repdd!AE16</f>
        <v>17400</v>
      </c>
      <c r="AF13" s="7">
        <f ca="1">Repdd!AF16</f>
        <v>37080</v>
      </c>
      <c r="AG13" s="7">
        <f ca="1">Repdd!AG16</f>
        <v>63007.5</v>
      </c>
      <c r="AH13" s="7">
        <f ca="1">Repdd!AH16</f>
        <v>91462.5</v>
      </c>
      <c r="AI13" s="7">
        <f ca="1">Repdd!AI16</f>
        <v>124846.50000000003</v>
      </c>
      <c r="AJ13" s="7">
        <f ca="1">Repdd!AJ16</f>
        <v>186529.5</v>
      </c>
      <c r="AK13" s="7">
        <f ca="1">Repdd!AK16</f>
        <v>291355.5</v>
      </c>
      <c r="AL13" s="7">
        <f ca="1">Repdd!AL16</f>
        <v>455760.75000000006</v>
      </c>
      <c r="AM13" s="7">
        <f ca="1">Repdd!AM16</f>
        <v>688116</v>
      </c>
      <c r="AN13" s="7">
        <f ca="1">Repdd!AN16</f>
        <v>977621.25</v>
      </c>
      <c r="AO13" s="7">
        <f ca="1">Repdd!AO16</f>
        <v>1311643.5</v>
      </c>
      <c r="AP13" s="7">
        <f ca="1">Repdd!AP16</f>
        <v>1675473.75</v>
      </c>
      <c r="AQ13" s="7">
        <f ca="1">Repdd!AQ16</f>
        <v>2056293.75</v>
      </c>
      <c r="AR13" s="7">
        <f ca="1">Repdd!AR16</f>
        <v>2446307.25</v>
      </c>
      <c r="AS13" s="7">
        <f ca="1">Repdd!AS16</f>
        <v>2840703.75</v>
      </c>
      <c r="AT13" s="7">
        <f ca="1">Repdd!AT16</f>
        <v>3237150</v>
      </c>
      <c r="AU13" s="7">
        <f ca="1">Repdd!AU16</f>
        <v>3634387.5</v>
      </c>
      <c r="AV13" s="7">
        <f ca="1">Repdd!AV16</f>
        <v>4031850</v>
      </c>
      <c r="AW13" s="7">
        <f ca="1">Repdd!AW16</f>
        <v>4429402.5</v>
      </c>
      <c r="AX13" s="7">
        <f ca="1">Repdd!AX16</f>
        <v>4826977.5</v>
      </c>
      <c r="AY13" s="7">
        <f ca="1">Repdd!AY16</f>
        <v>5224552.5</v>
      </c>
      <c r="AZ13" s="7">
        <f ca="1">Repdd!AZ16</f>
        <v>5622127.5</v>
      </c>
      <c r="BA13" s="7">
        <f ca="1">Repdd!BA16</f>
        <v>6009952.5</v>
      </c>
      <c r="BB13" s="7">
        <f ca="1">Repdd!BB16</f>
        <v>6364027.5</v>
      </c>
      <c r="BC13" s="7">
        <f ca="1">Repdd!BC16</f>
        <v>6668902.5</v>
      </c>
      <c r="BD13" s="7">
        <f ca="1">Repdd!BD16</f>
        <v>6908958.7499999981</v>
      </c>
      <c r="BE13" s="7">
        <f ca="1">Repdd!BE16</f>
        <v>7077877.4999999991</v>
      </c>
      <c r="BF13" s="7">
        <f ca="1">Repdd!BF16</f>
        <v>7187711.25</v>
      </c>
      <c r="BG13" s="7">
        <f ca="1">Repdd!BG16</f>
        <v>7252087.5</v>
      </c>
      <c r="BH13" s="7">
        <f ca="1">Repdd!BH16</f>
        <v>7286148.75</v>
      </c>
      <c r="BI13" s="7">
        <f ca="1">Repdd!BI16</f>
        <v>7302993.75</v>
      </c>
      <c r="BJ13" s="7">
        <f ca="1">Repdd!BJ16</f>
        <v>7310591.25</v>
      </c>
      <c r="BK13" s="7">
        <f ca="1">Repdd!BK16</f>
        <v>7313778.75</v>
      </c>
      <c r="BL13" s="7">
        <f ca="1">Repdd!BL16</f>
        <v>7314907.5</v>
      </c>
      <c r="BM13" s="7">
        <f ca="1">Repdd!BM16</f>
        <v>7315245</v>
      </c>
      <c r="BN13" s="7">
        <f ca="1">Repdd!BN16</f>
        <v>7315357.4999999991</v>
      </c>
      <c r="BO13" s="7">
        <f ca="1">Repdd!BO16</f>
        <v>7315379.9999999981</v>
      </c>
      <c r="BP13" s="7">
        <f ca="1">Repdd!BP16</f>
        <v>7315379.9999999991</v>
      </c>
      <c r="BQ13" s="7">
        <f ca="1">Repdd!BQ16</f>
        <v>7315379.9999999991</v>
      </c>
      <c r="BR13" s="7">
        <f ca="1">Repdd!BR16</f>
        <v>7315379.9999999991</v>
      </c>
      <c r="BS13" s="7">
        <f ca="1">Repdd!BS16</f>
        <v>7315379.9999999991</v>
      </c>
      <c r="BT13" s="7">
        <f ca="1">Repdd!BT16</f>
        <v>7315379.9999999991</v>
      </c>
      <c r="BU13" s="7">
        <f ca="1">Repdd!BU16</f>
        <v>7315379.9999999991</v>
      </c>
      <c r="BV13" s="7">
        <f>Repdd!BV16</f>
        <v>0</v>
      </c>
      <c r="BW13" s="7">
        <f>Repdd!BW16</f>
        <v>0</v>
      </c>
      <c r="BX13" s="7">
        <f>Repdd!BX16</f>
        <v>0</v>
      </c>
      <c r="BY13" s="7">
        <f>Repdd!BY16</f>
        <v>0</v>
      </c>
      <c r="BZ13" s="7">
        <f>Repdd!BZ16</f>
        <v>0</v>
      </c>
      <c r="CA13" s="7">
        <f>Repdd!CA16</f>
        <v>0</v>
      </c>
      <c r="CB13" s="7">
        <f>Repdd!CB16</f>
        <v>0</v>
      </c>
      <c r="CC13" s="7">
        <f>Repdd!CC16</f>
        <v>0</v>
      </c>
      <c r="CD13" s="7">
        <f>Repdd!CD16</f>
        <v>0</v>
      </c>
      <c r="CE13" s="7">
        <f>Repdd!CE16</f>
        <v>0</v>
      </c>
      <c r="CF13" s="7">
        <f>Repdd!CF16</f>
        <v>0</v>
      </c>
      <c r="CG13" s="7">
        <f>Repdd!CG16</f>
        <v>0</v>
      </c>
      <c r="CH13" s="7">
        <f>Repdd!CH16</f>
        <v>0</v>
      </c>
      <c r="CI13" s="7">
        <f>Repdd!CI16</f>
        <v>0</v>
      </c>
      <c r="CJ13" s="7">
        <f>Repdd!CJ16</f>
        <v>0</v>
      </c>
      <c r="CK13" s="7">
        <f>Repdd!CK16</f>
        <v>0</v>
      </c>
      <c r="CL13" s="7">
        <f>Repdd!CL16</f>
        <v>0</v>
      </c>
      <c r="CM13" s="7">
        <f>Repdd!CM16</f>
        <v>0</v>
      </c>
      <c r="CN13" s="7">
        <f>Repdd!CN16</f>
        <v>0</v>
      </c>
      <c r="CO13" s="7">
        <f>Repdd!CO16</f>
        <v>0</v>
      </c>
      <c r="CP13" s="7">
        <f>Repdd!CP16</f>
        <v>0</v>
      </c>
      <c r="CQ13" s="7">
        <f>Repdd!CQ16</f>
        <v>0</v>
      </c>
      <c r="CR13" s="7">
        <f>Repdd!CR16</f>
        <v>0</v>
      </c>
      <c r="CS13" s="7">
        <f>Repdd!CS16</f>
        <v>0</v>
      </c>
      <c r="CT13" s="7">
        <f>Repdd!CT16</f>
        <v>0</v>
      </c>
    </row>
    <row r="14" spans="1:99" x14ac:dyDescent="0.3">
      <c r="A14" s="11">
        <f>ROW()</f>
        <v>14</v>
      </c>
      <c r="B14" s="99"/>
      <c r="F14" s="66" t="str">
        <f>$F$193</f>
        <v>АКТИВЫ</v>
      </c>
      <c r="G14" s="6" t="str">
        <f>$G$198</f>
        <v>Производство</v>
      </c>
      <c r="W14" s="10">
        <f t="shared" si="0"/>
        <v>0</v>
      </c>
      <c r="Z14" s="7">
        <f>Repdd!Z22</f>
        <v>0</v>
      </c>
      <c r="AA14" s="7">
        <f ca="1">Repdd!AA22</f>
        <v>0</v>
      </c>
      <c r="AB14" s="7">
        <f ca="1">Repdd!AB22</f>
        <v>0</v>
      </c>
      <c r="AC14" s="7">
        <f ca="1">Repdd!AC22</f>
        <v>0</v>
      </c>
      <c r="AD14" s="7">
        <f ca="1">Repdd!AD22</f>
        <v>0</v>
      </c>
      <c r="AE14" s="7">
        <f ca="1">Repdd!AE22</f>
        <v>4787.333333333333</v>
      </c>
      <c r="AF14" s="7">
        <f ca="1">Repdd!AF22</f>
        <v>30536.666666666664</v>
      </c>
      <c r="AG14" s="7">
        <f ca="1">Repdd!AG22</f>
        <v>96805.466666666674</v>
      </c>
      <c r="AH14" s="7">
        <f ca="1">Repdd!AH22</f>
        <v>219328.15</v>
      </c>
      <c r="AI14" s="7">
        <f ca="1">Repdd!AI22</f>
        <v>384203.76666666666</v>
      </c>
      <c r="AJ14" s="7">
        <f ca="1">Repdd!AJ22</f>
        <v>556570.25666666671</v>
      </c>
      <c r="AK14" s="7">
        <f ca="1">Repdd!AK22</f>
        <v>771700.94666666666</v>
      </c>
      <c r="AL14" s="7">
        <f ca="1">Repdd!AL22</f>
        <v>1113727.3666666667</v>
      </c>
      <c r="AM14" s="7">
        <f ca="1">Repdd!AM22</f>
        <v>1719936.7050000001</v>
      </c>
      <c r="AN14" s="7">
        <f ca="1">Repdd!AN22</f>
        <v>2712684.8650000002</v>
      </c>
      <c r="AO14" s="7">
        <f ca="1">Repdd!AO22</f>
        <v>4090614.0233333334</v>
      </c>
      <c r="AP14" s="7">
        <f ca="1">Repdd!AP22</f>
        <v>5806965.2166666668</v>
      </c>
      <c r="AQ14" s="7">
        <f ca="1">Repdd!AQ22</f>
        <v>7768549.2333333343</v>
      </c>
      <c r="AR14" s="7">
        <f ca="1">Repdd!AR22</f>
        <v>9872683.7383333333</v>
      </c>
      <c r="AS14" s="7">
        <f ca="1">Repdd!AS22</f>
        <v>12056893.241666667</v>
      </c>
      <c r="AT14" s="7">
        <f ca="1">Repdd!AT22</f>
        <v>14281881.65</v>
      </c>
      <c r="AU14" s="7">
        <f ca="1">Repdd!AU22</f>
        <v>16526455.608333334</v>
      </c>
      <c r="AV14" s="7">
        <f ca="1">Repdd!AV22</f>
        <v>18778716.483333334</v>
      </c>
      <c r="AW14" s="7">
        <f ca="1">Repdd!AW22</f>
        <v>21033234.475000001</v>
      </c>
      <c r="AX14" s="7">
        <f ca="1">Repdd!AX22</f>
        <v>23288704.93333333</v>
      </c>
      <c r="AY14" s="7">
        <f ca="1">Repdd!AY22</f>
        <v>25544422.933333337</v>
      </c>
      <c r="AZ14" s="7">
        <f ca="1">Repdd!AZ22</f>
        <v>27800140.933333337</v>
      </c>
      <c r="BA14" s="7">
        <f ca="1">Repdd!BA22</f>
        <v>30055858.933333337</v>
      </c>
      <c r="BB14" s="7">
        <f ca="1">Repdd!BB22</f>
        <v>32299608.600000001</v>
      </c>
      <c r="BC14" s="7">
        <f ca="1">Repdd!BC22</f>
        <v>34478984.933333337</v>
      </c>
      <c r="BD14" s="7">
        <f ca="1">Repdd!BD22</f>
        <v>36492689.266666666</v>
      </c>
      <c r="BE14" s="7">
        <f ca="1">Repdd!BE22</f>
        <v>38200086.891666666</v>
      </c>
      <c r="BF14" s="7">
        <f ca="1">Repdd!BF22</f>
        <v>39495295.474999994</v>
      </c>
      <c r="BG14" s="7">
        <f ca="1">Repdd!BG22</f>
        <v>40389508.666666664</v>
      </c>
      <c r="BH14" s="7">
        <f ca="1">Repdd!BH22</f>
        <v>40936749.299999997</v>
      </c>
      <c r="BI14" s="7">
        <f ca="1">Repdd!BI22</f>
        <v>41233958.050000004</v>
      </c>
      <c r="BJ14" s="7">
        <f ca="1">Repdd!BJ22</f>
        <v>41386444.391666666</v>
      </c>
      <c r="BK14" s="7">
        <f ca="1">Repdd!BK22</f>
        <v>41458333.875</v>
      </c>
      <c r="BL14" s="7">
        <f ca="1">Repdd!BL22</f>
        <v>41489162.483333334</v>
      </c>
      <c r="BM14" s="7">
        <f ca="1">Repdd!BM22</f>
        <v>41500306.524999999</v>
      </c>
      <c r="BN14" s="7">
        <f ca="1">Repdd!BN22</f>
        <v>41503763.649999991</v>
      </c>
      <c r="BO14" s="7">
        <f ca="1">Repdd!BO22</f>
        <v>41504963.658333331</v>
      </c>
      <c r="BP14" s="7">
        <f ca="1">Repdd!BP22</f>
        <v>41505211.200000003</v>
      </c>
      <c r="BQ14" s="7">
        <f ca="1">Repdd!BQ22</f>
        <v>41505211.199999996</v>
      </c>
      <c r="BR14" s="7">
        <f ca="1">Repdd!BR22</f>
        <v>41505211.199999996</v>
      </c>
      <c r="BS14" s="7">
        <f ca="1">Repdd!BS22</f>
        <v>41505211.199999996</v>
      </c>
      <c r="BT14" s="7">
        <f ca="1">Repdd!BT22</f>
        <v>41505211.199999996</v>
      </c>
      <c r="BU14" s="7">
        <f ca="1">Repdd!BU22</f>
        <v>41505211.199999996</v>
      </c>
      <c r="BV14" s="7">
        <f>Repdd!BV22</f>
        <v>0</v>
      </c>
      <c r="BW14" s="7">
        <f>Repdd!BW22</f>
        <v>0</v>
      </c>
      <c r="BX14" s="7">
        <f>Repdd!BX22</f>
        <v>0</v>
      </c>
      <c r="BY14" s="7">
        <f>Repdd!BY22</f>
        <v>0</v>
      </c>
      <c r="BZ14" s="7">
        <f>Repdd!BZ22</f>
        <v>0</v>
      </c>
      <c r="CA14" s="7">
        <f>Repdd!CA22</f>
        <v>0</v>
      </c>
      <c r="CB14" s="7">
        <f>Repdd!CB22</f>
        <v>0</v>
      </c>
      <c r="CC14" s="7">
        <f>Repdd!CC22</f>
        <v>0</v>
      </c>
      <c r="CD14" s="7">
        <f>Repdd!CD22</f>
        <v>0</v>
      </c>
      <c r="CE14" s="7">
        <f>Repdd!CE22</f>
        <v>0</v>
      </c>
      <c r="CF14" s="7">
        <f>Repdd!CF22</f>
        <v>0</v>
      </c>
      <c r="CG14" s="7">
        <f>Repdd!CG22</f>
        <v>0</v>
      </c>
      <c r="CH14" s="7">
        <f>Repdd!CH22</f>
        <v>0</v>
      </c>
      <c r="CI14" s="7">
        <f>Repdd!CI22</f>
        <v>0</v>
      </c>
      <c r="CJ14" s="7">
        <f>Repdd!CJ22</f>
        <v>0</v>
      </c>
      <c r="CK14" s="7">
        <f>Repdd!CK22</f>
        <v>0</v>
      </c>
      <c r="CL14" s="7">
        <f>Repdd!CL22</f>
        <v>0</v>
      </c>
      <c r="CM14" s="7">
        <f>Repdd!CM22</f>
        <v>0</v>
      </c>
      <c r="CN14" s="7">
        <f>Repdd!CN22</f>
        <v>0</v>
      </c>
      <c r="CO14" s="7">
        <f>Repdd!CO22</f>
        <v>0</v>
      </c>
      <c r="CP14" s="7">
        <f>Repdd!CP22</f>
        <v>0</v>
      </c>
      <c r="CQ14" s="7">
        <f>Repdd!CQ22</f>
        <v>0</v>
      </c>
      <c r="CR14" s="7">
        <f>Repdd!CR22</f>
        <v>0</v>
      </c>
      <c r="CS14" s="7">
        <f>Repdd!CS22</f>
        <v>0</v>
      </c>
      <c r="CT14" s="7">
        <f>Repdd!CT22</f>
        <v>0</v>
      </c>
    </row>
    <row r="15" spans="1:99" s="27" customFormat="1" ht="12" x14ac:dyDescent="0.25">
      <c r="A15" s="26">
        <f>ROW()</f>
        <v>15</v>
      </c>
      <c r="B15" s="82"/>
      <c r="C15" s="142"/>
      <c r="E15" s="24"/>
      <c r="F15" s="66" t="str">
        <f>$F$193</f>
        <v>АКТИВЫ</v>
      </c>
      <c r="G15" s="66" t="str">
        <f>$G$197</f>
        <v>Запасы СиМ</v>
      </c>
      <c r="H15" s="31" t="str">
        <f>$H$199</f>
        <v>Цех-1</v>
      </c>
      <c r="M15" s="2"/>
      <c r="P15" s="30"/>
      <c r="R15" s="24"/>
      <c r="S15" s="30"/>
      <c r="V15" s="85"/>
      <c r="W15" s="29">
        <f t="shared" si="0"/>
        <v>0</v>
      </c>
      <c r="Z15" s="30">
        <f>Repdd!Z23</f>
        <v>0</v>
      </c>
      <c r="AA15" s="30">
        <f ca="1">Repdd!AA23</f>
        <v>0</v>
      </c>
      <c r="AB15" s="30">
        <f ca="1">Repdd!AB23</f>
        <v>0</v>
      </c>
      <c r="AC15" s="30">
        <f ca="1">Repdd!AC23</f>
        <v>0</v>
      </c>
      <c r="AD15" s="30">
        <f ca="1">Repdd!AD23</f>
        <v>0</v>
      </c>
      <c r="AE15" s="30">
        <f ca="1">Repdd!AE23</f>
        <v>4787.333333333333</v>
      </c>
      <c r="AF15" s="30">
        <f ca="1">Repdd!AF23</f>
        <v>19149.333333333332</v>
      </c>
      <c r="AG15" s="30">
        <f ca="1">Repdd!AG23</f>
        <v>34468.800000000003</v>
      </c>
      <c r="AH15" s="30">
        <f ca="1">Repdd!AH23</f>
        <v>50386.683333333334</v>
      </c>
      <c r="AI15" s="30">
        <f ca="1">Repdd!AI23</f>
        <v>64269.95</v>
      </c>
      <c r="AJ15" s="30">
        <f ca="1">Repdd!AJ23</f>
        <v>84424.623333333351</v>
      </c>
      <c r="AK15" s="30">
        <f ca="1">Repdd!AK23</f>
        <v>137085.29</v>
      </c>
      <c r="AL15" s="30">
        <f ca="1">Repdd!AL23</f>
        <v>225746.70333333334</v>
      </c>
      <c r="AM15" s="30">
        <f ca="1">Repdd!AM23</f>
        <v>353029.92833333334</v>
      </c>
      <c r="AN15" s="30">
        <f ca="1">Repdd!AN23</f>
        <v>514279.28333333333</v>
      </c>
      <c r="AO15" s="30">
        <f ca="1">Repdd!AO23</f>
        <v>695563.62833333341</v>
      </c>
      <c r="AP15" s="30">
        <f ca="1">Repdd!AP23</f>
        <v>888744.49666666659</v>
      </c>
      <c r="AQ15" s="30">
        <f ca="1">Repdd!AQ23</f>
        <v>1088101.0249999999</v>
      </c>
      <c r="AR15" s="30">
        <f ca="1">Repdd!AR23</f>
        <v>1290724.9083333334</v>
      </c>
      <c r="AS15" s="30">
        <f ca="1">Repdd!AS23</f>
        <v>1494784.9916666667</v>
      </c>
      <c r="AT15" s="30">
        <f ca="1">Repdd!AT23</f>
        <v>1699204.125</v>
      </c>
      <c r="AU15" s="30">
        <f ca="1">Repdd!AU23</f>
        <v>1903802.7833333334</v>
      </c>
      <c r="AV15" s="30">
        <f ca="1">Repdd!AV23</f>
        <v>2108461.2833333332</v>
      </c>
      <c r="AW15" s="30">
        <f ca="1">Repdd!AW23</f>
        <v>2313119.7833333332</v>
      </c>
      <c r="AX15" s="30">
        <f ca="1">Repdd!AX23</f>
        <v>2517778.2833333332</v>
      </c>
      <c r="AY15" s="30">
        <f ca="1">Repdd!AY23</f>
        <v>2722436.7833333332</v>
      </c>
      <c r="AZ15" s="30">
        <f ca="1">Repdd!AZ23</f>
        <v>2927095.2833333332</v>
      </c>
      <c r="BA15" s="30">
        <f ca="1">Repdd!BA23</f>
        <v>3131753.7833333332</v>
      </c>
      <c r="BB15" s="30">
        <f ca="1">Repdd!BB23</f>
        <v>3324443.95</v>
      </c>
      <c r="BC15" s="30">
        <f ca="1">Repdd!BC23</f>
        <v>3481229.1166666667</v>
      </c>
      <c r="BD15" s="30">
        <f ca="1">Repdd!BD23</f>
        <v>3599715.6166666667</v>
      </c>
      <c r="BE15" s="30">
        <f ca="1">Repdd!BE23</f>
        <v>3678407.4083333332</v>
      </c>
      <c r="BF15" s="30">
        <f ca="1">Repdd!BF23</f>
        <v>3722391.0333333332</v>
      </c>
      <c r="BG15" s="30">
        <f ca="1">Repdd!BG23</f>
        <v>3745908.8083333336</v>
      </c>
      <c r="BH15" s="30">
        <f ca="1">Repdd!BH23</f>
        <v>3757458.25</v>
      </c>
      <c r="BI15" s="30">
        <f ca="1">Repdd!BI23</f>
        <v>3762784.1583333332</v>
      </c>
      <c r="BJ15" s="30">
        <f ca="1">Repdd!BJ23</f>
        <v>3764818.7749999999</v>
      </c>
      <c r="BK15" s="30">
        <f ca="1">Repdd!BK23</f>
        <v>3765417.1916666669</v>
      </c>
      <c r="BL15" s="30">
        <f ca="1">Repdd!BL23</f>
        <v>3765656.5583333336</v>
      </c>
      <c r="BM15" s="30">
        <f ca="1">Repdd!BM23</f>
        <v>3765716.4</v>
      </c>
      <c r="BN15" s="30">
        <f ca="1">Repdd!BN23</f>
        <v>3765716.3999999994</v>
      </c>
      <c r="BO15" s="30">
        <f ca="1">Repdd!BO23</f>
        <v>3765716.3999999994</v>
      </c>
      <c r="BP15" s="30">
        <f ca="1">Repdd!BP23</f>
        <v>3765716.3999999994</v>
      </c>
      <c r="BQ15" s="30">
        <f ca="1">Repdd!BQ23</f>
        <v>3765716.3999999994</v>
      </c>
      <c r="BR15" s="30">
        <f ca="1">Repdd!BR23</f>
        <v>3765716.3999999994</v>
      </c>
      <c r="BS15" s="30">
        <f ca="1">Repdd!BS23</f>
        <v>3765716.3999999994</v>
      </c>
      <c r="BT15" s="30">
        <f ca="1">Repdd!BT23</f>
        <v>3765716.3999999994</v>
      </c>
      <c r="BU15" s="30">
        <f ca="1">Repdd!BU23</f>
        <v>3765716.3999999994</v>
      </c>
      <c r="BV15" s="30">
        <f>Repdd!BV23</f>
        <v>0</v>
      </c>
      <c r="BW15" s="30">
        <f>Repdd!BW23</f>
        <v>0</v>
      </c>
      <c r="BX15" s="30">
        <f>Repdd!BX23</f>
        <v>0</v>
      </c>
      <c r="BY15" s="30">
        <f>Repdd!BY23</f>
        <v>0</v>
      </c>
      <c r="BZ15" s="30">
        <f>Repdd!BZ23</f>
        <v>0</v>
      </c>
      <c r="CA15" s="30">
        <f>Repdd!CA23</f>
        <v>0</v>
      </c>
      <c r="CB15" s="30">
        <f>Repdd!CB23</f>
        <v>0</v>
      </c>
      <c r="CC15" s="30">
        <f>Repdd!CC23</f>
        <v>0</v>
      </c>
      <c r="CD15" s="30">
        <f>Repdd!CD23</f>
        <v>0</v>
      </c>
      <c r="CE15" s="30">
        <f>Repdd!CE23</f>
        <v>0</v>
      </c>
      <c r="CF15" s="30">
        <f>Repdd!CF23</f>
        <v>0</v>
      </c>
      <c r="CG15" s="30">
        <f>Repdd!CG23</f>
        <v>0</v>
      </c>
      <c r="CH15" s="30">
        <f>Repdd!CH23</f>
        <v>0</v>
      </c>
      <c r="CI15" s="30">
        <f>Repdd!CI23</f>
        <v>0</v>
      </c>
      <c r="CJ15" s="30">
        <f>Repdd!CJ23</f>
        <v>0</v>
      </c>
      <c r="CK15" s="30">
        <f>Repdd!CK23</f>
        <v>0</v>
      </c>
      <c r="CL15" s="30">
        <f>Repdd!CL23</f>
        <v>0</v>
      </c>
      <c r="CM15" s="30">
        <f>Repdd!CM23</f>
        <v>0</v>
      </c>
      <c r="CN15" s="30">
        <f>Repdd!CN23</f>
        <v>0</v>
      </c>
      <c r="CO15" s="30">
        <f>Repdd!CO23</f>
        <v>0</v>
      </c>
      <c r="CP15" s="30">
        <f>Repdd!CP23</f>
        <v>0</v>
      </c>
      <c r="CQ15" s="30">
        <f>Repdd!CQ23</f>
        <v>0</v>
      </c>
      <c r="CR15" s="30">
        <f>Repdd!CR23</f>
        <v>0</v>
      </c>
      <c r="CS15" s="30">
        <f>Repdd!CS23</f>
        <v>0</v>
      </c>
      <c r="CT15" s="30">
        <f>Repdd!CT23</f>
        <v>0</v>
      </c>
    </row>
    <row r="16" spans="1:99" s="27" customFormat="1" ht="12" x14ac:dyDescent="0.25">
      <c r="A16" s="26">
        <f>ROW()</f>
        <v>16</v>
      </c>
      <c r="B16" s="82"/>
      <c r="C16" s="142"/>
      <c r="E16" s="24"/>
      <c r="F16" s="66" t="str">
        <f>$F$193</f>
        <v>АКТИВЫ</v>
      </c>
      <c r="G16" s="66" t="str">
        <f>$G$197</f>
        <v>Запасы СиМ</v>
      </c>
      <c r="H16" s="31" t="str">
        <f>BP!$F$24</f>
        <v>Вн.пр-во</v>
      </c>
      <c r="M16" s="2"/>
      <c r="P16" s="30"/>
      <c r="R16" s="24"/>
      <c r="S16" s="30"/>
      <c r="V16" s="85"/>
      <c r="W16" s="29">
        <f t="shared" si="0"/>
        <v>0</v>
      </c>
      <c r="Z16" s="30">
        <f>Repdd!Z30</f>
        <v>0</v>
      </c>
      <c r="AA16" s="30">
        <f ca="1">Repdd!AA30</f>
        <v>0</v>
      </c>
      <c r="AB16" s="30">
        <f ca="1">Repdd!AB30</f>
        <v>0</v>
      </c>
      <c r="AC16" s="30">
        <f ca="1">Repdd!AC30</f>
        <v>0</v>
      </c>
      <c r="AD16" s="30">
        <f ca="1">Repdd!AD30</f>
        <v>0</v>
      </c>
      <c r="AE16" s="30">
        <f ca="1">Repdd!AE30</f>
        <v>0</v>
      </c>
      <c r="AF16" s="30">
        <f ca="1">Repdd!AF30</f>
        <v>11387.333333333334</v>
      </c>
      <c r="AG16" s="30">
        <f ca="1">Repdd!AG30</f>
        <v>62336.666666666664</v>
      </c>
      <c r="AH16" s="30">
        <f ca="1">Repdd!AH30</f>
        <v>149138.13333333333</v>
      </c>
      <c r="AI16" s="30">
        <f ca="1">Repdd!AI30</f>
        <v>240720.48333333334</v>
      </c>
      <c r="AJ16" s="30">
        <f ca="1">Repdd!AJ30</f>
        <v>329561.63333333336</v>
      </c>
      <c r="AK16" s="30">
        <f ca="1">Repdd!AK30</f>
        <v>426185.5733333333</v>
      </c>
      <c r="AL16" s="30">
        <f ca="1">Repdd!AL30</f>
        <v>622120.91333333333</v>
      </c>
      <c r="AM16" s="30">
        <f ca="1">Repdd!AM30</f>
        <v>1017674.9933333333</v>
      </c>
      <c r="AN16" s="30">
        <f ca="1">Repdd!AN30</f>
        <v>1631337.1316666668</v>
      </c>
      <c r="AO16" s="30">
        <f ca="1">Repdd!AO30</f>
        <v>2461224.2116666664</v>
      </c>
      <c r="AP16" s="30">
        <f ca="1">Repdd!AP30</f>
        <v>3457873.4116666666</v>
      </c>
      <c r="AQ16" s="30">
        <f ca="1">Repdd!AQ30</f>
        <v>4553075.125</v>
      </c>
      <c r="AR16" s="30">
        <f ca="1">Repdd!AR30</f>
        <v>5704683.0216666665</v>
      </c>
      <c r="AS16" s="30">
        <f ca="1">Repdd!AS30</f>
        <v>6885718.4333333336</v>
      </c>
      <c r="AT16" s="30">
        <f ca="1">Repdd!AT30</f>
        <v>8081627.4000000004</v>
      </c>
      <c r="AU16" s="30">
        <f ca="1">Repdd!AU30</f>
        <v>9283426.6166666672</v>
      </c>
      <c r="AV16" s="30">
        <f ca="1">Repdd!AV30</f>
        <v>10486911.908333333</v>
      </c>
      <c r="AW16" s="30">
        <f ca="1">Repdd!AW30</f>
        <v>11691169.066666666</v>
      </c>
      <c r="AX16" s="30">
        <f ca="1">Repdd!AX30</f>
        <v>12895636.066666666</v>
      </c>
      <c r="AY16" s="30">
        <f ca="1">Repdd!AY30</f>
        <v>14100103.066666666</v>
      </c>
      <c r="AZ16" s="30">
        <f ca="1">Repdd!AZ30</f>
        <v>15304570.066666666</v>
      </c>
      <c r="BA16" s="30">
        <f ca="1">Repdd!BA30</f>
        <v>16509037.066666666</v>
      </c>
      <c r="BB16" s="30">
        <f ca="1">Repdd!BB30</f>
        <v>17713504.066666666</v>
      </c>
      <c r="BC16" s="30">
        <f ca="1">Repdd!BC30</f>
        <v>18889502.733333334</v>
      </c>
      <c r="BD16" s="30">
        <f ca="1">Repdd!BD30</f>
        <v>19938128.066666666</v>
      </c>
      <c r="BE16" s="30">
        <f ca="1">Repdd!BE30</f>
        <v>20769749.733333334</v>
      </c>
      <c r="BF16" s="30">
        <f ca="1">Repdd!BF30</f>
        <v>21372415.524999999</v>
      </c>
      <c r="BG16" s="30">
        <f ca="1">Repdd!BG30</f>
        <v>21752978.441666666</v>
      </c>
      <c r="BH16" s="30">
        <f ca="1">Repdd!BH30</f>
        <v>21963152.341666665</v>
      </c>
      <c r="BI16" s="30">
        <f ca="1">Repdd!BI30</f>
        <v>22073092.058333334</v>
      </c>
      <c r="BJ16" s="30">
        <f ca="1">Repdd!BJ30</f>
        <v>22126259.908333335</v>
      </c>
      <c r="BK16" s="30">
        <f ca="1">Repdd!BK30</f>
        <v>22149775.433333334</v>
      </c>
      <c r="BL16" s="30">
        <f ca="1">Repdd!BL30</f>
        <v>22158333.466666665</v>
      </c>
      <c r="BM16" s="30">
        <f ca="1">Repdd!BM30</f>
        <v>22161001.25</v>
      </c>
      <c r="BN16" s="30">
        <f ca="1">Repdd!BN30</f>
        <v>22161982.958333332</v>
      </c>
      <c r="BO16" s="30">
        <f ca="1">Repdd!BO30</f>
        <v>22162192.800000001</v>
      </c>
      <c r="BP16" s="30">
        <f ca="1">Repdd!BP30</f>
        <v>22162192.800000001</v>
      </c>
      <c r="BQ16" s="30">
        <f ca="1">Repdd!BQ30</f>
        <v>22162192.800000001</v>
      </c>
      <c r="BR16" s="30">
        <f ca="1">Repdd!BR30</f>
        <v>22162192.800000001</v>
      </c>
      <c r="BS16" s="30">
        <f ca="1">Repdd!BS30</f>
        <v>22162192.800000001</v>
      </c>
      <c r="BT16" s="30">
        <f ca="1">Repdd!BT30</f>
        <v>22162192.800000001</v>
      </c>
      <c r="BU16" s="30">
        <f ca="1">Repdd!BU30</f>
        <v>22162192.800000001</v>
      </c>
      <c r="BV16" s="30">
        <f>Repdd!BV30</f>
        <v>0</v>
      </c>
      <c r="BW16" s="30">
        <f>Repdd!BW30</f>
        <v>0</v>
      </c>
      <c r="BX16" s="30">
        <f>Repdd!BX30</f>
        <v>0</v>
      </c>
      <c r="BY16" s="30">
        <f>Repdd!BY30</f>
        <v>0</v>
      </c>
      <c r="BZ16" s="30">
        <f>Repdd!BZ30</f>
        <v>0</v>
      </c>
      <c r="CA16" s="30">
        <f>Repdd!CA30</f>
        <v>0</v>
      </c>
      <c r="CB16" s="30">
        <f>Repdd!CB30</f>
        <v>0</v>
      </c>
      <c r="CC16" s="30">
        <f>Repdd!CC30</f>
        <v>0</v>
      </c>
      <c r="CD16" s="30">
        <f>Repdd!CD30</f>
        <v>0</v>
      </c>
      <c r="CE16" s="30">
        <f>Repdd!CE30</f>
        <v>0</v>
      </c>
      <c r="CF16" s="30">
        <f>Repdd!CF30</f>
        <v>0</v>
      </c>
      <c r="CG16" s="30">
        <f>Repdd!CG30</f>
        <v>0</v>
      </c>
      <c r="CH16" s="30">
        <f>Repdd!CH30</f>
        <v>0</v>
      </c>
      <c r="CI16" s="30">
        <f>Repdd!CI30</f>
        <v>0</v>
      </c>
      <c r="CJ16" s="30">
        <f>Repdd!CJ30</f>
        <v>0</v>
      </c>
      <c r="CK16" s="30">
        <f>Repdd!CK30</f>
        <v>0</v>
      </c>
      <c r="CL16" s="30">
        <f>Repdd!CL30</f>
        <v>0</v>
      </c>
      <c r="CM16" s="30">
        <f>Repdd!CM30</f>
        <v>0</v>
      </c>
      <c r="CN16" s="30">
        <f>Repdd!CN30</f>
        <v>0</v>
      </c>
      <c r="CO16" s="30">
        <f>Repdd!CO30</f>
        <v>0</v>
      </c>
      <c r="CP16" s="30">
        <f>Repdd!CP30</f>
        <v>0</v>
      </c>
      <c r="CQ16" s="30">
        <f>Repdd!CQ30</f>
        <v>0</v>
      </c>
      <c r="CR16" s="30">
        <f>Repdd!CR30</f>
        <v>0</v>
      </c>
      <c r="CS16" s="30">
        <f>Repdd!CS30</f>
        <v>0</v>
      </c>
      <c r="CT16" s="30">
        <f>Repdd!CT30</f>
        <v>0</v>
      </c>
    </row>
    <row r="17" spans="1:99" s="27" customFormat="1" ht="12" x14ac:dyDescent="0.25">
      <c r="A17" s="26">
        <f>ROW()</f>
        <v>17</v>
      </c>
      <c r="B17" s="82"/>
      <c r="C17" s="142"/>
      <c r="E17" s="24"/>
      <c r="F17" s="66" t="str">
        <f>$F$193</f>
        <v>АКТИВЫ</v>
      </c>
      <c r="G17" s="66" t="str">
        <f>$G$197</f>
        <v>Запасы СиМ</v>
      </c>
      <c r="H17" s="31" t="str">
        <f>$H$201</f>
        <v>Цех-2</v>
      </c>
      <c r="M17" s="2"/>
      <c r="P17" s="30"/>
      <c r="R17" s="24"/>
      <c r="S17" s="30"/>
      <c r="V17" s="85"/>
      <c r="W17" s="29">
        <f t="shared" si="0"/>
        <v>0</v>
      </c>
      <c r="Z17" s="30">
        <f>Repdd!Z38</f>
        <v>0</v>
      </c>
      <c r="AA17" s="30">
        <f ca="1">Repdd!AA38</f>
        <v>0</v>
      </c>
      <c r="AB17" s="30">
        <f ca="1">Repdd!AB38</f>
        <v>0</v>
      </c>
      <c r="AC17" s="30">
        <f ca="1">Repdd!AC38</f>
        <v>0</v>
      </c>
      <c r="AD17" s="30">
        <f ca="1">Repdd!AD38</f>
        <v>0</v>
      </c>
      <c r="AE17" s="30">
        <f ca="1">Repdd!AE38</f>
        <v>0</v>
      </c>
      <c r="AF17" s="30">
        <f ca="1">Repdd!AF38</f>
        <v>0</v>
      </c>
      <c r="AG17" s="30">
        <f ca="1">Repdd!AG38</f>
        <v>0</v>
      </c>
      <c r="AH17" s="30">
        <f ca="1">Repdd!AH38</f>
        <v>19803.333333333332</v>
      </c>
      <c r="AI17" s="30">
        <f ca="1">Repdd!AI38</f>
        <v>79213.333333333328</v>
      </c>
      <c r="AJ17" s="30">
        <f ca="1">Repdd!AJ38</f>
        <v>142584</v>
      </c>
      <c r="AK17" s="30">
        <f ca="1">Repdd!AK38</f>
        <v>208430.08333333337</v>
      </c>
      <c r="AL17" s="30">
        <f ca="1">Repdd!AL38</f>
        <v>265859.75</v>
      </c>
      <c r="AM17" s="30">
        <f ca="1">Repdd!AM38</f>
        <v>349231.78333333333</v>
      </c>
      <c r="AN17" s="30">
        <f ca="1">Repdd!AN38</f>
        <v>567068.44999999995</v>
      </c>
      <c r="AO17" s="30">
        <f ca="1">Repdd!AO38</f>
        <v>933826.18333333347</v>
      </c>
      <c r="AP17" s="30">
        <f ca="1">Repdd!AP38</f>
        <v>1460347.3083333333</v>
      </c>
      <c r="AQ17" s="30">
        <f ca="1">Repdd!AQ38</f>
        <v>2127373.0833333335</v>
      </c>
      <c r="AR17" s="30">
        <f ca="1">Repdd!AR38</f>
        <v>2877275.8083333331</v>
      </c>
      <c r="AS17" s="30">
        <f ca="1">Repdd!AS38</f>
        <v>3676389.8166666669</v>
      </c>
      <c r="AT17" s="30">
        <f ca="1">Repdd!AT38</f>
        <v>4501050.125</v>
      </c>
      <c r="AU17" s="30">
        <f ca="1">Repdd!AU38</f>
        <v>5339226.208333333</v>
      </c>
      <c r="AV17" s="30">
        <f ca="1">Repdd!AV38</f>
        <v>6183343.291666667</v>
      </c>
      <c r="AW17" s="30">
        <f ca="1">Repdd!AW38</f>
        <v>7028945.625</v>
      </c>
      <c r="AX17" s="30">
        <f ca="1">Repdd!AX38</f>
        <v>7875290.5833333321</v>
      </c>
      <c r="AY17" s="30">
        <f ca="1">Repdd!AY38</f>
        <v>8721883.083333334</v>
      </c>
      <c r="AZ17" s="30">
        <f ca="1">Repdd!AZ38</f>
        <v>9568475.583333334</v>
      </c>
      <c r="BA17" s="30">
        <f ca="1">Repdd!BA38</f>
        <v>10415068.083333334</v>
      </c>
      <c r="BB17" s="30">
        <f ca="1">Repdd!BB38</f>
        <v>11261660.583333334</v>
      </c>
      <c r="BC17" s="30">
        <f ca="1">Repdd!BC38</f>
        <v>12108253.083333334</v>
      </c>
      <c r="BD17" s="30">
        <f ca="1">Repdd!BD38</f>
        <v>12954845.583333334</v>
      </c>
      <c r="BE17" s="30">
        <f ca="1">Repdd!BE38</f>
        <v>13751929.75</v>
      </c>
      <c r="BF17" s="30">
        <f ca="1">Repdd!BF38</f>
        <v>14400488.916666664</v>
      </c>
      <c r="BG17" s="30">
        <f ca="1">Repdd!BG38</f>
        <v>14890621.416666664</v>
      </c>
      <c r="BH17" s="30">
        <f ca="1">Repdd!BH38</f>
        <v>15216138.708333334</v>
      </c>
      <c r="BI17" s="30">
        <f ca="1">Repdd!BI38</f>
        <v>15398081.833333334</v>
      </c>
      <c r="BJ17" s="30">
        <f ca="1">Repdd!BJ38</f>
        <v>15495365.708333334</v>
      </c>
      <c r="BK17" s="30">
        <f ca="1">Repdd!BK38</f>
        <v>15543141.25</v>
      </c>
      <c r="BL17" s="30">
        <f ca="1">Repdd!BL38</f>
        <v>15565172.458333334</v>
      </c>
      <c r="BM17" s="30">
        <f ca="1">Repdd!BM38</f>
        <v>15573588.875</v>
      </c>
      <c r="BN17" s="30">
        <f ca="1">Repdd!BN38</f>
        <v>15576064.291666664</v>
      </c>
      <c r="BO17" s="30">
        <f ca="1">Repdd!BO38</f>
        <v>15577054.458333334</v>
      </c>
      <c r="BP17" s="30">
        <f ca="1">Repdd!BP38</f>
        <v>15577302</v>
      </c>
      <c r="BQ17" s="30">
        <f ca="1">Repdd!BQ38</f>
        <v>15577301.999999998</v>
      </c>
      <c r="BR17" s="30">
        <f ca="1">Repdd!BR38</f>
        <v>15577301.999999998</v>
      </c>
      <c r="BS17" s="30">
        <f ca="1">Repdd!BS38</f>
        <v>15577301.999999998</v>
      </c>
      <c r="BT17" s="30">
        <f ca="1">Repdd!BT38</f>
        <v>15577301.999999998</v>
      </c>
      <c r="BU17" s="30">
        <f ca="1">Repdd!BU38</f>
        <v>15577301.999999998</v>
      </c>
      <c r="BV17" s="30">
        <f>Repdd!BV38</f>
        <v>0</v>
      </c>
      <c r="BW17" s="30">
        <f>Repdd!BW38</f>
        <v>0</v>
      </c>
      <c r="BX17" s="30">
        <f>Repdd!BX38</f>
        <v>0</v>
      </c>
      <c r="BY17" s="30">
        <f>Repdd!BY38</f>
        <v>0</v>
      </c>
      <c r="BZ17" s="30">
        <f>Repdd!BZ38</f>
        <v>0</v>
      </c>
      <c r="CA17" s="30">
        <f>Repdd!CA38</f>
        <v>0</v>
      </c>
      <c r="CB17" s="30">
        <f>Repdd!CB38</f>
        <v>0</v>
      </c>
      <c r="CC17" s="30">
        <f>Repdd!CC38</f>
        <v>0</v>
      </c>
      <c r="CD17" s="30">
        <f>Repdd!CD38</f>
        <v>0</v>
      </c>
      <c r="CE17" s="30">
        <f>Repdd!CE38</f>
        <v>0</v>
      </c>
      <c r="CF17" s="30">
        <f>Repdd!CF38</f>
        <v>0</v>
      </c>
      <c r="CG17" s="30">
        <f>Repdd!CG38</f>
        <v>0</v>
      </c>
      <c r="CH17" s="30">
        <f>Repdd!CH38</f>
        <v>0</v>
      </c>
      <c r="CI17" s="30">
        <f>Repdd!CI38</f>
        <v>0</v>
      </c>
      <c r="CJ17" s="30">
        <f>Repdd!CJ38</f>
        <v>0</v>
      </c>
      <c r="CK17" s="30">
        <f>Repdd!CK38</f>
        <v>0</v>
      </c>
      <c r="CL17" s="30">
        <f>Repdd!CL38</f>
        <v>0</v>
      </c>
      <c r="CM17" s="30">
        <f>Repdd!CM38</f>
        <v>0</v>
      </c>
      <c r="CN17" s="30">
        <f>Repdd!CN38</f>
        <v>0</v>
      </c>
      <c r="CO17" s="30">
        <f>Repdd!CO38</f>
        <v>0</v>
      </c>
      <c r="CP17" s="30">
        <f>Repdd!CP38</f>
        <v>0</v>
      </c>
      <c r="CQ17" s="30">
        <f>Repdd!CQ38</f>
        <v>0</v>
      </c>
      <c r="CR17" s="30">
        <f>Repdd!CR38</f>
        <v>0</v>
      </c>
      <c r="CS17" s="30">
        <f>Repdd!CS38</f>
        <v>0</v>
      </c>
      <c r="CT17" s="30">
        <f>Repdd!CT38</f>
        <v>0</v>
      </c>
    </row>
    <row r="18" spans="1:99" x14ac:dyDescent="0.3">
      <c r="A18" s="11">
        <f>ROW()</f>
        <v>18</v>
      </c>
      <c r="B18" s="99"/>
      <c r="F18" s="66" t="str">
        <f>$F$193</f>
        <v>АКТИВЫ</v>
      </c>
      <c r="G18" s="6" t="str">
        <f>$G$202</f>
        <v>Склад ГП</v>
      </c>
      <c r="W18" s="10">
        <f t="shared" si="0"/>
        <v>0</v>
      </c>
      <c r="Z18" s="7">
        <f>Repdd!Z49</f>
        <v>0</v>
      </c>
      <c r="AA18" s="7">
        <f ca="1">Repdd!AA49</f>
        <v>0</v>
      </c>
      <c r="AB18" s="7">
        <f ca="1">Repdd!AB49</f>
        <v>0</v>
      </c>
      <c r="AC18" s="7">
        <f ca="1">Repdd!AC49</f>
        <v>0</v>
      </c>
      <c r="AD18" s="7">
        <f ca="1">Repdd!AD49</f>
        <v>0</v>
      </c>
      <c r="AE18" s="7">
        <f ca="1">Repdd!AE49</f>
        <v>0</v>
      </c>
      <c r="AF18" s="7">
        <f ca="1">Repdd!AF49</f>
        <v>0</v>
      </c>
      <c r="AG18" s="7">
        <f ca="1">Repdd!AG49</f>
        <v>0</v>
      </c>
      <c r="AH18" s="7">
        <f ca="1">Repdd!AH49</f>
        <v>0</v>
      </c>
      <c r="AI18" s="7">
        <f ca="1">Repdd!AI49</f>
        <v>17823</v>
      </c>
      <c r="AJ18" s="7">
        <f ca="1">Repdd!AJ49</f>
        <v>79213.333333333328</v>
      </c>
      <c r="AK18" s="7">
        <f ca="1">Repdd!AK49</f>
        <v>162981.43333333332</v>
      </c>
      <c r="AL18" s="7">
        <f ca="1">Repdd!AL49</f>
        <v>257492.84166666667</v>
      </c>
      <c r="AM18" s="7">
        <f ca="1">Repdd!AM49</f>
        <v>347994.07500000001</v>
      </c>
      <c r="AN18" s="7">
        <f ca="1">Repdd!AN49</f>
        <v>459046.21750000003</v>
      </c>
      <c r="AO18" s="7">
        <f ca="1">Repdd!AO49</f>
        <v>700354.78499999992</v>
      </c>
      <c r="AP18" s="7">
        <f ca="1">Repdd!AP49</f>
        <v>1132948.7</v>
      </c>
      <c r="AQ18" s="7">
        <f ca="1">Repdd!AQ49</f>
        <v>1790364.9075</v>
      </c>
      <c r="AR18" s="7">
        <f ca="1">Repdd!AR49</f>
        <v>2667202.0483333333</v>
      </c>
      <c r="AS18" s="7">
        <f ca="1">Repdd!AS49</f>
        <v>3706240.86625</v>
      </c>
      <c r="AT18" s="7">
        <f ca="1">Repdd!AT49</f>
        <v>4851784.4862500001</v>
      </c>
      <c r="AU18" s="7">
        <f ca="1">Repdd!AU49</f>
        <v>6059461.0645833332</v>
      </c>
      <c r="AV18" s="7">
        <f ca="1">Repdd!AV49</f>
        <v>7301045.9004166676</v>
      </c>
      <c r="AW18" s="7">
        <f ca="1">Repdd!AW49</f>
        <v>8559676.4554166663</v>
      </c>
      <c r="AX18" s="7">
        <f ca="1">Repdd!AX49</f>
        <v>9825324.8166666664</v>
      </c>
      <c r="AY18" s="7">
        <f ca="1">Repdd!AY49</f>
        <v>11093802.579166668</v>
      </c>
      <c r="AZ18" s="7">
        <f ca="1">Repdd!AZ49</f>
        <v>12363320.016666668</v>
      </c>
      <c r="BA18" s="7">
        <f ca="1">Repdd!BA49</f>
        <v>13633122.127083335</v>
      </c>
      <c r="BB18" s="7">
        <f ca="1">Repdd!BB49</f>
        <v>14902998.5</v>
      </c>
      <c r="BC18" s="7">
        <f ca="1">Repdd!BC49</f>
        <v>16172887.25</v>
      </c>
      <c r="BD18" s="7">
        <f ca="1">Repdd!BD49</f>
        <v>17442776</v>
      </c>
      <c r="BE18" s="7">
        <f ca="1">Repdd!BE49</f>
        <v>18712664.75</v>
      </c>
      <c r="BF18" s="7">
        <f ca="1">Repdd!BF49</f>
        <v>19937996</v>
      </c>
      <c r="BG18" s="7">
        <f ca="1">Repdd!BG49</f>
        <v>21009851.416666668</v>
      </c>
      <c r="BH18" s="7">
        <f ca="1">Repdd!BH49</f>
        <v>21872286.583333332</v>
      </c>
      <c r="BI18" s="7">
        <f ca="1">Repdd!BI49</f>
        <v>22498443.229166672</v>
      </c>
      <c r="BJ18" s="7">
        <f ca="1">Repdd!BJ49</f>
        <v>22898346.791666672</v>
      </c>
      <c r="BK18" s="7">
        <f ca="1">Repdd!BK49</f>
        <v>23132013.747916669</v>
      </c>
      <c r="BL18" s="7">
        <f ca="1">Repdd!BL49</f>
        <v>23257492.618749999</v>
      </c>
      <c r="BM18" s="7">
        <f ca="1">Repdd!BM49</f>
        <v>23320120.66041667</v>
      </c>
      <c r="BN18" s="7">
        <f ca="1">Repdd!BN49</f>
        <v>23348538.443750001</v>
      </c>
      <c r="BO18" s="7">
        <f ca="1">Repdd!BO49</f>
        <v>23359826.34375</v>
      </c>
      <c r="BP18" s="7">
        <f ca="1">Repdd!BP49</f>
        <v>23364071.683333334</v>
      </c>
      <c r="BQ18" s="7">
        <f ca="1">Repdd!BQ49</f>
        <v>23365482.670833334</v>
      </c>
      <c r="BR18" s="7">
        <f ca="1">Repdd!BR49</f>
        <v>23365853.983333334</v>
      </c>
      <c r="BS18" s="7">
        <f ca="1">Repdd!BS49</f>
        <v>23365940.622916669</v>
      </c>
      <c r="BT18" s="7">
        <f ca="1">Repdd!BT49</f>
        <v>23365953</v>
      </c>
      <c r="BU18" s="7">
        <f ca="1">Repdd!BU49</f>
        <v>23365953</v>
      </c>
      <c r="BV18" s="7">
        <f>Repdd!BV49</f>
        <v>0</v>
      </c>
      <c r="BW18" s="7">
        <f>Repdd!BW49</f>
        <v>0</v>
      </c>
      <c r="BX18" s="7">
        <f>Repdd!BX49</f>
        <v>0</v>
      </c>
      <c r="BY18" s="7">
        <f>Repdd!BY49</f>
        <v>0</v>
      </c>
      <c r="BZ18" s="7">
        <f>Repdd!BZ49</f>
        <v>0</v>
      </c>
      <c r="CA18" s="7">
        <f>Repdd!CA49</f>
        <v>0</v>
      </c>
      <c r="CB18" s="7">
        <f>Repdd!CB49</f>
        <v>0</v>
      </c>
      <c r="CC18" s="7">
        <f>Repdd!CC49</f>
        <v>0</v>
      </c>
      <c r="CD18" s="7">
        <f>Repdd!CD49</f>
        <v>0</v>
      </c>
      <c r="CE18" s="7">
        <f>Repdd!CE49</f>
        <v>0</v>
      </c>
      <c r="CF18" s="7">
        <f>Repdd!CF49</f>
        <v>0</v>
      </c>
      <c r="CG18" s="7">
        <f>Repdd!CG49</f>
        <v>0</v>
      </c>
      <c r="CH18" s="7">
        <f>Repdd!CH49</f>
        <v>0</v>
      </c>
      <c r="CI18" s="7">
        <f>Repdd!CI49</f>
        <v>0</v>
      </c>
      <c r="CJ18" s="7">
        <f>Repdd!CJ49</f>
        <v>0</v>
      </c>
      <c r="CK18" s="7">
        <f>Repdd!CK49</f>
        <v>0</v>
      </c>
      <c r="CL18" s="7">
        <f>Repdd!CL49</f>
        <v>0</v>
      </c>
      <c r="CM18" s="7">
        <f>Repdd!CM49</f>
        <v>0</v>
      </c>
      <c r="CN18" s="7">
        <f>Repdd!CN49</f>
        <v>0</v>
      </c>
      <c r="CO18" s="7">
        <f>Repdd!CO49</f>
        <v>0</v>
      </c>
      <c r="CP18" s="7">
        <f>Repdd!CP49</f>
        <v>0</v>
      </c>
      <c r="CQ18" s="7">
        <f>Repdd!CQ49</f>
        <v>0</v>
      </c>
      <c r="CR18" s="7">
        <f>Repdd!CR49</f>
        <v>0</v>
      </c>
      <c r="CS18" s="7">
        <f>Repdd!CS49</f>
        <v>0</v>
      </c>
      <c r="CT18" s="7">
        <f>Repdd!CT49</f>
        <v>0</v>
      </c>
    </row>
    <row r="19" spans="1:99" x14ac:dyDescent="0.3">
      <c r="A19" s="11">
        <f>ROW()</f>
        <v>19</v>
      </c>
      <c r="F19" s="66" t="str">
        <f>$F$193</f>
        <v>АКТИВЫ</v>
      </c>
      <c r="G19" s="6" t="str">
        <f>G203</f>
        <v>Деб.задолженность Учр. по опл УК</v>
      </c>
      <c r="S19" s="164">
        <f>Repdd!S60</f>
        <v>0</v>
      </c>
      <c r="T19" s="27"/>
      <c r="U19" s="27"/>
      <c r="V19" s="85"/>
      <c r="W19" s="29">
        <f t="shared" si="0"/>
        <v>0</v>
      </c>
      <c r="X19" s="27"/>
      <c r="Y19" s="27"/>
      <c r="Z19" s="30">
        <f>Repdd!Z60</f>
        <v>0</v>
      </c>
      <c r="AA19" s="30">
        <f>Repdd!AA60</f>
        <v>5000000</v>
      </c>
      <c r="AB19" s="30">
        <f>Repdd!AB60</f>
        <v>2000000</v>
      </c>
      <c r="AC19" s="30">
        <f>Repdd!AC60</f>
        <v>1000000</v>
      </c>
      <c r="AD19" s="30">
        <f>Repdd!AD60</f>
        <v>0</v>
      </c>
      <c r="AE19" s="30">
        <f>Repdd!AE60</f>
        <v>0</v>
      </c>
      <c r="AF19" s="30">
        <f>Repdd!AF60</f>
        <v>0</v>
      </c>
      <c r="AG19" s="30">
        <f>Repdd!AG60</f>
        <v>0</v>
      </c>
      <c r="AH19" s="30">
        <f>Repdd!AH60</f>
        <v>0</v>
      </c>
      <c r="AI19" s="30">
        <f>Repdd!AI60</f>
        <v>0</v>
      </c>
      <c r="AJ19" s="30">
        <f>Repdd!AJ60</f>
        <v>0</v>
      </c>
      <c r="AK19" s="30">
        <f>Repdd!AK60</f>
        <v>0</v>
      </c>
      <c r="AL19" s="30">
        <f>Repdd!AL60</f>
        <v>0</v>
      </c>
      <c r="AM19" s="30">
        <f>Repdd!AM60</f>
        <v>0</v>
      </c>
      <c r="AN19" s="30">
        <f>Repdd!AN60</f>
        <v>0</v>
      </c>
      <c r="AO19" s="30">
        <f>Repdd!AO60</f>
        <v>0</v>
      </c>
      <c r="AP19" s="30">
        <f>Repdd!AP60</f>
        <v>0</v>
      </c>
      <c r="AQ19" s="30">
        <f>Repdd!AQ60</f>
        <v>0</v>
      </c>
      <c r="AR19" s="30">
        <f>Repdd!AR60</f>
        <v>0</v>
      </c>
      <c r="AS19" s="30">
        <f>Repdd!AS60</f>
        <v>0</v>
      </c>
      <c r="AT19" s="30">
        <f>Repdd!AT60</f>
        <v>0</v>
      </c>
      <c r="AU19" s="30">
        <f>Repdd!AU60</f>
        <v>0</v>
      </c>
      <c r="AV19" s="30">
        <f>Repdd!AV60</f>
        <v>0</v>
      </c>
      <c r="AW19" s="30">
        <f>Repdd!AW60</f>
        <v>0</v>
      </c>
      <c r="AX19" s="30">
        <f>Repdd!AX60</f>
        <v>0</v>
      </c>
      <c r="AY19" s="30">
        <f>Repdd!AY60</f>
        <v>0</v>
      </c>
      <c r="AZ19" s="30">
        <f>Repdd!AZ60</f>
        <v>0</v>
      </c>
      <c r="BA19" s="30">
        <f>Repdd!BA60</f>
        <v>0</v>
      </c>
      <c r="BB19" s="30">
        <f>Repdd!BB60</f>
        <v>0</v>
      </c>
      <c r="BC19" s="30">
        <f>Repdd!BC60</f>
        <v>0</v>
      </c>
      <c r="BD19" s="30">
        <f>Repdd!BD60</f>
        <v>0</v>
      </c>
      <c r="BE19" s="30">
        <f>Repdd!BE60</f>
        <v>0</v>
      </c>
      <c r="BF19" s="30">
        <f>Repdd!BF60</f>
        <v>0</v>
      </c>
      <c r="BG19" s="30">
        <f>Repdd!BG60</f>
        <v>0</v>
      </c>
      <c r="BH19" s="30">
        <f>Repdd!BH60</f>
        <v>0</v>
      </c>
      <c r="BI19" s="30">
        <f>Repdd!BI60</f>
        <v>0</v>
      </c>
      <c r="BJ19" s="30">
        <f>Repdd!BJ60</f>
        <v>0</v>
      </c>
      <c r="BK19" s="30">
        <f>Repdd!BK60</f>
        <v>0</v>
      </c>
      <c r="BL19" s="30">
        <f>Repdd!BL60</f>
        <v>0</v>
      </c>
      <c r="BM19" s="30">
        <f>Repdd!BM60</f>
        <v>0</v>
      </c>
      <c r="BN19" s="30">
        <f>Repdd!BN60</f>
        <v>0</v>
      </c>
      <c r="BO19" s="30">
        <f>Repdd!BO60</f>
        <v>0</v>
      </c>
      <c r="BP19" s="30">
        <f>Repdd!BP60</f>
        <v>0</v>
      </c>
      <c r="BQ19" s="30">
        <f>Repdd!BQ60</f>
        <v>0</v>
      </c>
      <c r="BR19" s="30">
        <f>Repdd!BR60</f>
        <v>0</v>
      </c>
      <c r="BS19" s="30">
        <f>Repdd!BS60</f>
        <v>0</v>
      </c>
      <c r="BT19" s="30">
        <f>Repdd!BT60</f>
        <v>0</v>
      </c>
      <c r="BU19" s="30">
        <f>Repdd!BU60</f>
        <v>0</v>
      </c>
      <c r="BV19" s="30">
        <f>Repdd!BV60</f>
        <v>0</v>
      </c>
      <c r="BW19" s="30">
        <f>Repdd!BW60</f>
        <v>0</v>
      </c>
      <c r="BX19" s="30">
        <f>Repdd!BX60</f>
        <v>0</v>
      </c>
      <c r="BY19" s="30">
        <f>Repdd!BY60</f>
        <v>0</v>
      </c>
      <c r="BZ19" s="30">
        <f>Repdd!BZ60</f>
        <v>0</v>
      </c>
      <c r="CA19" s="30">
        <f>Repdd!CA60</f>
        <v>0</v>
      </c>
      <c r="CB19" s="30">
        <f>Repdd!CB60</f>
        <v>0</v>
      </c>
      <c r="CC19" s="30">
        <f>Repdd!CC60</f>
        <v>0</v>
      </c>
      <c r="CD19" s="30">
        <f>Repdd!CD60</f>
        <v>0</v>
      </c>
      <c r="CE19" s="30">
        <f>Repdd!CE60</f>
        <v>0</v>
      </c>
      <c r="CF19" s="30">
        <f>Repdd!CF60</f>
        <v>0</v>
      </c>
      <c r="CG19" s="30">
        <f>Repdd!CG60</f>
        <v>0</v>
      </c>
      <c r="CH19" s="30">
        <f>Repdd!CH60</f>
        <v>0</v>
      </c>
      <c r="CI19" s="30">
        <f>Repdd!CI60</f>
        <v>0</v>
      </c>
      <c r="CJ19" s="30">
        <f>Repdd!CJ60</f>
        <v>0</v>
      </c>
      <c r="CK19" s="30">
        <f>Repdd!CK60</f>
        <v>0</v>
      </c>
      <c r="CL19" s="30">
        <f>Repdd!CL60</f>
        <v>0</v>
      </c>
      <c r="CM19" s="30">
        <f>Repdd!CM60</f>
        <v>0</v>
      </c>
      <c r="CN19" s="30">
        <f>Repdd!CN60</f>
        <v>0</v>
      </c>
      <c r="CO19" s="30">
        <f>Repdd!CO60</f>
        <v>0</v>
      </c>
      <c r="CP19" s="30">
        <f>Repdd!CP60</f>
        <v>0</v>
      </c>
      <c r="CQ19" s="30">
        <f>Repdd!CQ60</f>
        <v>0</v>
      </c>
      <c r="CR19" s="30">
        <f>Repdd!CR60</f>
        <v>0</v>
      </c>
      <c r="CS19" s="30">
        <f>Repdd!CS60</f>
        <v>0</v>
      </c>
      <c r="CT19" s="30">
        <f>Repdd!CT60</f>
        <v>0</v>
      </c>
    </row>
    <row r="20" spans="1:99" x14ac:dyDescent="0.3">
      <c r="A20" s="11">
        <f>ROW()</f>
        <v>20</v>
      </c>
      <c r="F20" s="66" t="str">
        <f>$F$193</f>
        <v>АКТИВЫ</v>
      </c>
      <c r="G20" s="6" t="str">
        <f>G204</f>
        <v>Дебиторская задолженность</v>
      </c>
      <c r="S20" s="164">
        <f>Repdd!S61</f>
        <v>0</v>
      </c>
      <c r="T20" s="27"/>
      <c r="U20" s="27"/>
      <c r="V20" s="85"/>
      <c r="W20" s="29">
        <f t="shared" si="0"/>
        <v>0</v>
      </c>
      <c r="X20" s="27"/>
      <c r="Y20" s="27"/>
      <c r="Z20" s="30">
        <f>Repdd!Z61</f>
        <v>0</v>
      </c>
      <c r="AA20" s="30">
        <f ca="1">Repdd!AA61</f>
        <v>0</v>
      </c>
      <c r="AB20" s="30">
        <f ca="1">Repdd!AB61</f>
        <v>0</v>
      </c>
      <c r="AC20" s="30">
        <f ca="1">Repdd!AC61</f>
        <v>0</v>
      </c>
      <c r="AD20" s="30">
        <f ca="1">Repdd!AD61</f>
        <v>0</v>
      </c>
      <c r="AE20" s="30">
        <f ca="1">Repdd!AE61</f>
        <v>0</v>
      </c>
      <c r="AF20" s="30">
        <f ca="1">Repdd!AF61</f>
        <v>0</v>
      </c>
      <c r="AG20" s="30">
        <f ca="1">Repdd!AG61</f>
        <v>0</v>
      </c>
      <c r="AH20" s="30">
        <f ca="1">Repdd!AH61</f>
        <v>0</v>
      </c>
      <c r="AI20" s="30">
        <f ca="1">Repdd!AI61</f>
        <v>6292.2000000000007</v>
      </c>
      <c r="AJ20" s="30">
        <f ca="1">Repdd!AJ61</f>
        <v>54532.400000000009</v>
      </c>
      <c r="AK20" s="30">
        <f ca="1">Repdd!AK61</f>
        <v>173245.24</v>
      </c>
      <c r="AL20" s="30">
        <f ca="1">Repdd!AL61</f>
        <v>322737.42500000005</v>
      </c>
      <c r="AM20" s="30">
        <f ca="1">Repdd!AM61</f>
        <v>482559.30500000005</v>
      </c>
      <c r="AN20" s="30">
        <f ca="1">Repdd!AN61</f>
        <v>641972.19199999992</v>
      </c>
      <c r="AO20" s="30">
        <f ca="1">Repdd!AO61</f>
        <v>878700.48649999988</v>
      </c>
      <c r="AP20" s="30">
        <f ca="1">Repdd!AP61</f>
        <v>1374643.8252500002</v>
      </c>
      <c r="AQ20" s="30">
        <f ca="1">Repdd!AQ61</f>
        <v>2217090.75275</v>
      </c>
      <c r="AR20" s="30">
        <f ca="1">Repdd!AR61</f>
        <v>3442532.35855</v>
      </c>
      <c r="AS20" s="30">
        <f ca="1">Repdd!AS61</f>
        <v>5017312.7135499986</v>
      </c>
      <c r="AT20" s="30">
        <f ca="1">Repdd!AT61</f>
        <v>6837499.8798999991</v>
      </c>
      <c r="AU20" s="30">
        <f ca="1">Repdd!AU61</f>
        <v>8812596.5532749984</v>
      </c>
      <c r="AV20" s="30">
        <f ca="1">Repdd!AV61</f>
        <v>10875789.794499997</v>
      </c>
      <c r="AW20" s="30">
        <f ca="1">Repdd!AW61</f>
        <v>12986207.569774996</v>
      </c>
      <c r="AX20" s="30">
        <f ca="1">Repdd!AX61</f>
        <v>15119467.604099996</v>
      </c>
      <c r="AY20" s="30">
        <f ca="1">Repdd!AY61</f>
        <v>17261676.719874997</v>
      </c>
      <c r="AZ20" s="30">
        <f ca="1">Repdd!AZ61</f>
        <v>19407440.142124996</v>
      </c>
      <c r="BA20" s="30">
        <f ca="1">Repdd!BA61</f>
        <v>21554482.978374999</v>
      </c>
      <c r="BB20" s="30">
        <f ca="1">Repdd!BB61</f>
        <v>23701845.668124996</v>
      </c>
      <c r="BC20" s="30">
        <f ca="1">Repdd!BC61</f>
        <v>25849283.077750001</v>
      </c>
      <c r="BD20" s="30">
        <f ca="1">Repdd!BD61</f>
        <v>27996732.285250004</v>
      </c>
      <c r="BE20" s="30">
        <f ca="1">Repdd!BE61</f>
        <v>30144181.49275</v>
      </c>
      <c r="BF20" s="30">
        <f ca="1">Repdd!BF61</f>
        <v>32275900.200250003</v>
      </c>
      <c r="BG20" s="30">
        <f ca="1">Repdd!BG61</f>
        <v>34287018.407749996</v>
      </c>
      <c r="BH20" s="30">
        <f ca="1">Repdd!BH61</f>
        <v>36001354.515250012</v>
      </c>
      <c r="BI20" s="30">
        <f ca="1">Repdd!BI61</f>
        <v>37341960.160250001</v>
      </c>
      <c r="BJ20" s="30">
        <f ca="1">Repdd!BJ61</f>
        <v>38283011.105250008</v>
      </c>
      <c r="BK20" s="30">
        <f ca="1">Repdd!BK61</f>
        <v>38864856.082750022</v>
      </c>
      <c r="BL20" s="30">
        <f ca="1">Repdd!BL61</f>
        <v>39195707.824000016</v>
      </c>
      <c r="BM20" s="30">
        <f ca="1">Repdd!BM61</f>
        <v>39369483.968375005</v>
      </c>
      <c r="BN20" s="30">
        <f ca="1">Repdd!BN61</f>
        <v>39454251.70025</v>
      </c>
      <c r="BO20" s="30">
        <f ca="1">Repdd!BO61</f>
        <v>39491411.07387501</v>
      </c>
      <c r="BP20" s="30">
        <f ca="1">Repdd!BP61</f>
        <v>39505630.134999998</v>
      </c>
      <c r="BQ20" s="30">
        <f ca="1">Repdd!BQ61</f>
        <v>39510874.945875011</v>
      </c>
      <c r="BR20" s="30">
        <f ca="1">Repdd!BR61</f>
        <v>39512560.731125012</v>
      </c>
      <c r="BS20" s="30">
        <f ca="1">Repdd!BS61</f>
        <v>39512967.102375016</v>
      </c>
      <c r="BT20" s="30">
        <f ca="1">Repdd!BT61</f>
        <v>39513053.620125018</v>
      </c>
      <c r="BU20" s="30">
        <f ca="1">Repdd!BU61</f>
        <v>39513065.418000028</v>
      </c>
      <c r="BV20" s="30">
        <f>Repdd!BV61</f>
        <v>0</v>
      </c>
      <c r="BW20" s="30">
        <f>Repdd!BW61</f>
        <v>0</v>
      </c>
      <c r="BX20" s="30">
        <f>Repdd!BX61</f>
        <v>0</v>
      </c>
      <c r="BY20" s="30">
        <f>Repdd!BY61</f>
        <v>0</v>
      </c>
      <c r="BZ20" s="30">
        <f>Repdd!BZ61</f>
        <v>0</v>
      </c>
      <c r="CA20" s="30">
        <f>Repdd!CA61</f>
        <v>0</v>
      </c>
      <c r="CB20" s="30">
        <f>Repdd!CB61</f>
        <v>0</v>
      </c>
      <c r="CC20" s="30">
        <f>Repdd!CC61</f>
        <v>0</v>
      </c>
      <c r="CD20" s="30">
        <f>Repdd!CD61</f>
        <v>0</v>
      </c>
      <c r="CE20" s="30">
        <f>Repdd!CE61</f>
        <v>0</v>
      </c>
      <c r="CF20" s="30">
        <f>Repdd!CF61</f>
        <v>0</v>
      </c>
      <c r="CG20" s="30">
        <f>Repdd!CG61</f>
        <v>0</v>
      </c>
      <c r="CH20" s="30">
        <f>Repdd!CH61</f>
        <v>0</v>
      </c>
      <c r="CI20" s="30">
        <f>Repdd!CI61</f>
        <v>0</v>
      </c>
      <c r="CJ20" s="30">
        <f>Repdd!CJ61</f>
        <v>0</v>
      </c>
      <c r="CK20" s="30">
        <f>Repdd!CK61</f>
        <v>0</v>
      </c>
      <c r="CL20" s="30">
        <f>Repdd!CL61</f>
        <v>0</v>
      </c>
      <c r="CM20" s="30">
        <f>Repdd!CM61</f>
        <v>0</v>
      </c>
      <c r="CN20" s="30">
        <f>Repdd!CN61</f>
        <v>0</v>
      </c>
      <c r="CO20" s="30">
        <f>Repdd!CO61</f>
        <v>0</v>
      </c>
      <c r="CP20" s="30">
        <f>Repdd!CP61</f>
        <v>0</v>
      </c>
      <c r="CQ20" s="30">
        <f>Repdd!CQ61</f>
        <v>0</v>
      </c>
      <c r="CR20" s="30">
        <f>Repdd!CR61</f>
        <v>0</v>
      </c>
      <c r="CS20" s="30">
        <f>Repdd!CS61</f>
        <v>0</v>
      </c>
      <c r="CT20" s="30">
        <f>Repdd!CT61</f>
        <v>0</v>
      </c>
    </row>
    <row r="21" spans="1:99" x14ac:dyDescent="0.3">
      <c r="A21" s="11">
        <f>ROW()</f>
        <v>21</v>
      </c>
      <c r="F21" s="66" t="str">
        <f>$F$193</f>
        <v>АКТИВЫ</v>
      </c>
      <c r="G21" s="6" t="str">
        <f>G205</f>
        <v>Задолженность бюджета по возмещению НДС по капзатратам</v>
      </c>
      <c r="S21" s="164">
        <f>Repdd!S62</f>
        <v>0</v>
      </c>
      <c r="T21" s="27"/>
      <c r="U21" s="27"/>
      <c r="V21" s="85"/>
      <c r="W21" s="29">
        <f t="shared" si="0"/>
        <v>0</v>
      </c>
      <c r="X21" s="27"/>
      <c r="Y21" s="27"/>
      <c r="Z21" s="30">
        <f>Repdd!Z62</f>
        <v>0</v>
      </c>
      <c r="AA21" s="30">
        <f ca="1">Repdd!AA62</f>
        <v>833333.33333333349</v>
      </c>
      <c r="AB21" s="30">
        <f ca="1">Repdd!AB62</f>
        <v>3333333.3333333335</v>
      </c>
      <c r="AC21" s="30">
        <f ca="1">Repdd!AC62</f>
        <v>5000000</v>
      </c>
      <c r="AD21" s="30">
        <f ca="1">Repdd!AD62</f>
        <v>4166666.6666666665</v>
      </c>
      <c r="AE21" s="30">
        <f ca="1">Repdd!AE62</f>
        <v>1666666.6666666665</v>
      </c>
      <c r="AF21" s="30">
        <f ca="1">Repdd!AF62</f>
        <v>0</v>
      </c>
      <c r="AG21" s="30">
        <f ca="1">Repdd!AG62</f>
        <v>0</v>
      </c>
      <c r="AH21" s="30">
        <f ca="1">Repdd!AH62</f>
        <v>0</v>
      </c>
      <c r="AI21" s="30">
        <f ca="1">Repdd!AI62</f>
        <v>0</v>
      </c>
      <c r="AJ21" s="30">
        <f ca="1">Repdd!AJ62</f>
        <v>0</v>
      </c>
      <c r="AK21" s="30">
        <f ca="1">Repdd!AK62</f>
        <v>0</v>
      </c>
      <c r="AL21" s="30">
        <f ca="1">Repdd!AL62</f>
        <v>0</v>
      </c>
      <c r="AM21" s="30">
        <f ca="1">Repdd!AM62</f>
        <v>0</v>
      </c>
      <c r="AN21" s="30">
        <f ca="1">Repdd!AN62</f>
        <v>0</v>
      </c>
      <c r="AO21" s="30">
        <f ca="1">Repdd!AO62</f>
        <v>0</v>
      </c>
      <c r="AP21" s="30">
        <f ca="1">Repdd!AP62</f>
        <v>0</v>
      </c>
      <c r="AQ21" s="30">
        <f ca="1">Repdd!AQ62</f>
        <v>0</v>
      </c>
      <c r="AR21" s="30">
        <f ca="1">Repdd!AR62</f>
        <v>0</v>
      </c>
      <c r="AS21" s="30">
        <f ca="1">Repdd!AS62</f>
        <v>0</v>
      </c>
      <c r="AT21" s="30">
        <f ca="1">Repdd!AT62</f>
        <v>0</v>
      </c>
      <c r="AU21" s="30">
        <f ca="1">Repdd!AU62</f>
        <v>0</v>
      </c>
      <c r="AV21" s="30">
        <f ca="1">Repdd!AV62</f>
        <v>833333.33333333349</v>
      </c>
      <c r="AW21" s="30">
        <f ca="1">Repdd!AW62</f>
        <v>3333333.3333333335</v>
      </c>
      <c r="AX21" s="30">
        <f ca="1">Repdd!AX62</f>
        <v>5000000</v>
      </c>
      <c r="AY21" s="30">
        <f ca="1">Repdd!AY62</f>
        <v>4166666.6666666665</v>
      </c>
      <c r="AZ21" s="30">
        <f ca="1">Repdd!AZ62</f>
        <v>1666666.6666666665</v>
      </c>
      <c r="BA21" s="30">
        <f ca="1">Repdd!BA62</f>
        <v>0</v>
      </c>
      <c r="BB21" s="30">
        <f ca="1">Repdd!BB62</f>
        <v>0</v>
      </c>
      <c r="BC21" s="30">
        <f ca="1">Repdd!BC62</f>
        <v>0</v>
      </c>
      <c r="BD21" s="30">
        <f ca="1">Repdd!BD62</f>
        <v>0</v>
      </c>
      <c r="BE21" s="30">
        <f ca="1">Repdd!BE62</f>
        <v>0</v>
      </c>
      <c r="BF21" s="30">
        <f ca="1">Repdd!BF62</f>
        <v>0</v>
      </c>
      <c r="BG21" s="30">
        <f ca="1">Repdd!BG62</f>
        <v>0</v>
      </c>
      <c r="BH21" s="30">
        <f ca="1">Repdd!BH62</f>
        <v>0</v>
      </c>
      <c r="BI21" s="30">
        <f ca="1">Repdd!BI62</f>
        <v>0</v>
      </c>
      <c r="BJ21" s="30">
        <f ca="1">Repdd!BJ62</f>
        <v>0</v>
      </c>
      <c r="BK21" s="30">
        <f ca="1">Repdd!BK62</f>
        <v>0</v>
      </c>
      <c r="BL21" s="30">
        <f ca="1">Repdd!BL62</f>
        <v>0</v>
      </c>
      <c r="BM21" s="30">
        <f ca="1">Repdd!BM62</f>
        <v>0</v>
      </c>
      <c r="BN21" s="30">
        <f ca="1">Repdd!BN62</f>
        <v>0</v>
      </c>
      <c r="BO21" s="30">
        <f ca="1">Repdd!BO62</f>
        <v>0</v>
      </c>
      <c r="BP21" s="30">
        <f ca="1">Repdd!BP62</f>
        <v>0</v>
      </c>
      <c r="BQ21" s="30">
        <f ca="1">Repdd!BQ62</f>
        <v>0</v>
      </c>
      <c r="BR21" s="30">
        <f ca="1">Repdd!BR62</f>
        <v>0</v>
      </c>
      <c r="BS21" s="30">
        <f ca="1">Repdd!BS62</f>
        <v>0</v>
      </c>
      <c r="BT21" s="30">
        <f ca="1">Repdd!BT62</f>
        <v>0</v>
      </c>
      <c r="BU21" s="30">
        <f ca="1">Repdd!BU62</f>
        <v>0</v>
      </c>
      <c r="BV21" s="30">
        <f>Repdd!BV62</f>
        <v>0</v>
      </c>
      <c r="BW21" s="30">
        <f>Repdd!BW62</f>
        <v>0</v>
      </c>
      <c r="BX21" s="30">
        <f>Repdd!BX62</f>
        <v>0</v>
      </c>
      <c r="BY21" s="30">
        <f>Repdd!BY62</f>
        <v>0</v>
      </c>
      <c r="BZ21" s="30">
        <f>Repdd!BZ62</f>
        <v>0</v>
      </c>
      <c r="CA21" s="30">
        <f>Repdd!CA62</f>
        <v>0</v>
      </c>
      <c r="CB21" s="30">
        <f>Repdd!CB62</f>
        <v>0</v>
      </c>
      <c r="CC21" s="30">
        <f>Repdd!CC62</f>
        <v>0</v>
      </c>
      <c r="CD21" s="30">
        <f>Repdd!CD62</f>
        <v>0</v>
      </c>
      <c r="CE21" s="30">
        <f>Repdd!CE62</f>
        <v>0</v>
      </c>
      <c r="CF21" s="30">
        <f>Repdd!CF62</f>
        <v>0</v>
      </c>
      <c r="CG21" s="30">
        <f>Repdd!CG62</f>
        <v>0</v>
      </c>
      <c r="CH21" s="30">
        <f>Repdd!CH62</f>
        <v>0</v>
      </c>
      <c r="CI21" s="30">
        <f>Repdd!CI62</f>
        <v>0</v>
      </c>
      <c r="CJ21" s="30">
        <f>Repdd!CJ62</f>
        <v>0</v>
      </c>
      <c r="CK21" s="30">
        <f>Repdd!CK62</f>
        <v>0</v>
      </c>
      <c r="CL21" s="30">
        <f>Repdd!CL62</f>
        <v>0</v>
      </c>
      <c r="CM21" s="30">
        <f>Repdd!CM62</f>
        <v>0</v>
      </c>
      <c r="CN21" s="30">
        <f>Repdd!CN62</f>
        <v>0</v>
      </c>
      <c r="CO21" s="30">
        <f>Repdd!CO62</f>
        <v>0</v>
      </c>
      <c r="CP21" s="30">
        <f>Repdd!CP62</f>
        <v>0</v>
      </c>
      <c r="CQ21" s="30">
        <f>Repdd!CQ62</f>
        <v>0</v>
      </c>
      <c r="CR21" s="30">
        <f>Repdd!CR62</f>
        <v>0</v>
      </c>
      <c r="CS21" s="30">
        <f>Repdd!CS62</f>
        <v>0</v>
      </c>
      <c r="CT21" s="30">
        <f>Repdd!CT62</f>
        <v>0</v>
      </c>
    </row>
    <row r="22" spans="1:99" ht="7.05" customHeight="1" x14ac:dyDescent="0.3">
      <c r="A22" s="11">
        <f>ROW()</f>
        <v>22</v>
      </c>
      <c r="F22" s="66" t="str">
        <f>$F$9</f>
        <v>АКТИВЫ</v>
      </c>
    </row>
    <row r="23" spans="1:99" s="13" customFormat="1" x14ac:dyDescent="0.3">
      <c r="A23" s="12">
        <f>ROW()</f>
        <v>23</v>
      </c>
      <c r="C23" s="142"/>
      <c r="E23" s="92"/>
      <c r="F23" s="166" t="s">
        <v>80</v>
      </c>
      <c r="G23" s="166"/>
      <c r="H23" s="166"/>
      <c r="I23" s="166"/>
      <c r="J23" s="166"/>
      <c r="K23" s="166"/>
      <c r="L23" s="166"/>
      <c r="M23" s="183"/>
      <c r="N23" s="166"/>
      <c r="O23" s="166"/>
      <c r="P23" s="167"/>
      <c r="Q23" s="166"/>
      <c r="R23" s="168"/>
      <c r="S23" s="167"/>
      <c r="T23" s="166"/>
      <c r="U23" s="166"/>
      <c r="V23" s="169"/>
      <c r="W23" s="167">
        <f t="shared" si="0"/>
        <v>0</v>
      </c>
      <c r="X23" s="166"/>
      <c r="Y23" s="166"/>
      <c r="Z23" s="167">
        <f>Repdd!Z64</f>
        <v>0</v>
      </c>
      <c r="AA23" s="167">
        <f ca="1">Repdd!AA64</f>
        <v>71679732.556039944</v>
      </c>
      <c r="AB23" s="167">
        <f ca="1">Repdd!AB64</f>
        <v>74597611.343918726</v>
      </c>
      <c r="AC23" s="167">
        <f ca="1">Repdd!AC64</f>
        <v>82369143.465130851</v>
      </c>
      <c r="AD23" s="167">
        <f ca="1">Repdd!AD64</f>
        <v>79724649.872057259</v>
      </c>
      <c r="AE23" s="167">
        <f ca="1">Repdd!AE64</f>
        <v>77001654.278983653</v>
      </c>
      <c r="AF23" s="167">
        <f ca="1">Repdd!AF64</f>
        <v>74310252.352576748</v>
      </c>
      <c r="AG23" s="167">
        <f ca="1">Repdd!AG64</f>
        <v>71655914.059503153</v>
      </c>
      <c r="AH23" s="167">
        <f ca="1">Repdd!AH64</f>
        <v>69009858.383096218</v>
      </c>
      <c r="AI23" s="167">
        <f ca="1">Repdd!AI64</f>
        <v>66337269.5346893</v>
      </c>
      <c r="AJ23" s="167">
        <f ca="1">Repdd!AJ64</f>
        <v>63642740.869464181</v>
      </c>
      <c r="AK23" s="167">
        <f ca="1">Repdd!AK64</f>
        <v>60969168.922233023</v>
      </c>
      <c r="AL23" s="167">
        <f ca="1">Repdd!AL64</f>
        <v>58366799.038915485</v>
      </c>
      <c r="AM23" s="167">
        <f ca="1">Repdd!AM64</f>
        <v>55885877.993575975</v>
      </c>
      <c r="AN23" s="167">
        <f ca="1">Repdd!AN64</f>
        <v>53551065.119817995</v>
      </c>
      <c r="AO23" s="167">
        <f ca="1">Repdd!AO64</f>
        <v>51419758.128629699</v>
      </c>
      <c r="AP23" s="167">
        <f ca="1">Repdd!AP64</f>
        <v>49625649.673156865</v>
      </c>
      <c r="AQ23" s="167">
        <f ca="1">Repdd!AQ64</f>
        <v>48306273.602083467</v>
      </c>
      <c r="AR23" s="167">
        <f ca="1">Repdd!AR64</f>
        <v>47604052.828366071</v>
      </c>
      <c r="AS23" s="167">
        <f ca="1">Repdd!AS64</f>
        <v>87633273.721463799</v>
      </c>
      <c r="AT23" s="167">
        <f ca="1">Repdd!AT64</f>
        <v>86385682.354210913</v>
      </c>
      <c r="AU23" s="167">
        <f ca="1">Repdd!AU64</f>
        <v>80972960.011215478</v>
      </c>
      <c r="AV23" s="167">
        <f ca="1">Repdd!AV64</f>
        <v>71406538.77834332</v>
      </c>
      <c r="AW23" s="167">
        <f ca="1">Repdd!AW64</f>
        <v>86056140.047810748</v>
      </c>
      <c r="AX23" s="167">
        <f ca="1">Repdd!AX64</f>
        <v>101810474.85410002</v>
      </c>
      <c r="AY23" s="167">
        <f ca="1">Repdd!AY64</f>
        <v>106445883.30380359</v>
      </c>
      <c r="AZ23" s="167">
        <f ca="1">Repdd!AZ64</f>
        <v>109419219.06831549</v>
      </c>
      <c r="BA23" s="167">
        <f ca="1">Repdd!BA64</f>
        <v>113217702.2530774</v>
      </c>
      <c r="BB23" s="167">
        <f ca="1">Repdd!BB64</f>
        <v>118637527.88717264</v>
      </c>
      <c r="BC23" s="167">
        <f ca="1">Repdd!BC64</f>
        <v>123943867.28489287</v>
      </c>
      <c r="BD23" s="167">
        <f ca="1">Repdd!BD64</f>
        <v>129019727.73048814</v>
      </c>
      <c r="BE23" s="167">
        <f ca="1">Repdd!BE64</f>
        <v>133718143.96775003</v>
      </c>
      <c r="BF23" s="167">
        <f ca="1">Repdd!BF64</f>
        <v>138150779.69171381</v>
      </c>
      <c r="BG23" s="167">
        <f ca="1">Repdd!BG64</f>
        <v>141344393.89835462</v>
      </c>
      <c r="BH23" s="167">
        <f ca="1">Repdd!BH64</f>
        <v>147958647.72003248</v>
      </c>
      <c r="BI23" s="167">
        <f ca="1">Repdd!BI64</f>
        <v>155940590.36868188</v>
      </c>
      <c r="BJ23" s="167">
        <f ca="1">Repdd!BJ64</f>
        <v>164057194.59276155</v>
      </c>
      <c r="BK23" s="167">
        <f ca="1">Repdd!BK64</f>
        <v>172224390.22772682</v>
      </c>
      <c r="BL23" s="167">
        <f ca="1">Repdd!BL64</f>
        <v>180410281.4805516</v>
      </c>
      <c r="BM23" s="167">
        <f ca="1">Repdd!BM64</f>
        <v>188604504.13036323</v>
      </c>
      <c r="BN23" s="167">
        <f ca="1">Repdd!BN64</f>
        <v>196806062.02423289</v>
      </c>
      <c r="BO23" s="167">
        <f ca="1">Repdd!BO64</f>
        <v>205015434.54936045</v>
      </c>
      <c r="BP23" s="167">
        <f ca="1">Repdd!BP64</f>
        <v>213234468.75133541</v>
      </c>
      <c r="BQ23" s="167">
        <f ca="1">Repdd!BQ64</f>
        <v>221465363.22458851</v>
      </c>
      <c r="BR23" s="167">
        <f ca="1">Repdd!BR64</f>
        <v>231375594.53569785</v>
      </c>
      <c r="BS23" s="167">
        <f ca="1">Repdd!BS64</f>
        <v>241285537.89276588</v>
      </c>
      <c r="BT23" s="167">
        <f ca="1">Repdd!BT64</f>
        <v>251195401.67998332</v>
      </c>
      <c r="BU23" s="167">
        <f ca="1">Repdd!BU64</f>
        <v>261105248.13529614</v>
      </c>
      <c r="BV23" s="167">
        <f>Repdd!BV64</f>
        <v>0</v>
      </c>
      <c r="BW23" s="167">
        <f>Repdd!BW64</f>
        <v>0</v>
      </c>
      <c r="BX23" s="167">
        <f>Repdd!BX64</f>
        <v>0</v>
      </c>
      <c r="BY23" s="167">
        <f>Repdd!BY64</f>
        <v>0</v>
      </c>
      <c r="BZ23" s="167">
        <f>Repdd!BZ64</f>
        <v>0</v>
      </c>
      <c r="CA23" s="167">
        <f>Repdd!CA64</f>
        <v>0</v>
      </c>
      <c r="CB23" s="167">
        <f>Repdd!CB64</f>
        <v>0</v>
      </c>
      <c r="CC23" s="167">
        <f>Repdd!CC64</f>
        <v>0</v>
      </c>
      <c r="CD23" s="167">
        <f>Repdd!CD64</f>
        <v>0</v>
      </c>
      <c r="CE23" s="167">
        <f>Repdd!CE64</f>
        <v>0</v>
      </c>
      <c r="CF23" s="167">
        <f>Repdd!CF64</f>
        <v>0</v>
      </c>
      <c r="CG23" s="167">
        <f>Repdd!CG64</f>
        <v>0</v>
      </c>
      <c r="CH23" s="167">
        <f>Repdd!CH64</f>
        <v>0</v>
      </c>
      <c r="CI23" s="167">
        <f>Repdd!CI64</f>
        <v>0</v>
      </c>
      <c r="CJ23" s="167">
        <f>Repdd!CJ64</f>
        <v>0</v>
      </c>
      <c r="CK23" s="167">
        <f>Repdd!CK64</f>
        <v>0</v>
      </c>
      <c r="CL23" s="167">
        <f>Repdd!CL64</f>
        <v>0</v>
      </c>
      <c r="CM23" s="167">
        <f>Repdd!CM64</f>
        <v>0</v>
      </c>
      <c r="CN23" s="167">
        <f>Repdd!CN64</f>
        <v>0</v>
      </c>
      <c r="CO23" s="167">
        <f>Repdd!CO64</f>
        <v>0</v>
      </c>
      <c r="CP23" s="167">
        <f>Repdd!CP64</f>
        <v>0</v>
      </c>
      <c r="CQ23" s="167">
        <f>Repdd!CQ64</f>
        <v>0</v>
      </c>
      <c r="CR23" s="167">
        <f>Repdd!CR64</f>
        <v>0</v>
      </c>
      <c r="CS23" s="167">
        <f>Repdd!CS64</f>
        <v>0</v>
      </c>
      <c r="CT23" s="167">
        <f>Repdd!CT64</f>
        <v>0</v>
      </c>
      <c r="CU23" s="166"/>
    </row>
    <row r="24" spans="1:99" ht="7.05" customHeight="1" x14ac:dyDescent="0.3">
      <c r="A24" s="11">
        <f>ROW()</f>
        <v>24</v>
      </c>
      <c r="F24" s="171"/>
      <c r="G24" s="171"/>
      <c r="H24" s="171"/>
      <c r="I24" s="171"/>
      <c r="J24" s="171"/>
      <c r="K24" s="171"/>
      <c r="L24" s="171"/>
      <c r="M24" s="172"/>
      <c r="N24" s="171"/>
      <c r="O24" s="171"/>
      <c r="P24" s="173"/>
      <c r="Q24" s="171"/>
      <c r="R24" s="174"/>
      <c r="S24" s="173"/>
      <c r="T24" s="171"/>
      <c r="U24" s="171"/>
      <c r="V24" s="175"/>
      <c r="W24" s="176"/>
      <c r="X24" s="171"/>
      <c r="Y24" s="171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1"/>
    </row>
    <row r="25" spans="1:99" x14ac:dyDescent="0.3">
      <c r="A25" s="11">
        <f>ROW()</f>
        <v>25</v>
      </c>
      <c r="F25" s="66" t="str">
        <f>$F$193</f>
        <v>АКТИВЫ</v>
      </c>
      <c r="G25" s="6" t="str">
        <f>G209</f>
        <v>Собственный капитал (СК)</v>
      </c>
      <c r="W25" s="10">
        <f t="shared" si="0"/>
        <v>0</v>
      </c>
      <c r="Z25" s="7">
        <f>Repdd!Z66</f>
        <v>0</v>
      </c>
      <c r="AA25" s="7">
        <f ca="1">Repdd!AA66</f>
        <v>13287878.787878787</v>
      </c>
      <c r="AB25" s="7">
        <f ca="1">Repdd!AB66</f>
        <v>11484090.90909091</v>
      </c>
      <c r="AC25" s="7">
        <f ca="1">Repdd!AC66</f>
        <v>9463636.3636363633</v>
      </c>
      <c r="AD25" s="7">
        <f ca="1">Repdd!AD66</f>
        <v>7012229.4372294368</v>
      </c>
      <c r="AE25" s="7">
        <f ca="1">Repdd!AE66</f>
        <v>4435822.5108225103</v>
      </c>
      <c r="AF25" s="7">
        <f ca="1">Repdd!AF66</f>
        <v>1776082.2510822508</v>
      </c>
      <c r="AG25" s="7">
        <f ca="1">Repdd!AG66</f>
        <v>-883658.00865800865</v>
      </c>
      <c r="AH25" s="7">
        <f ca="1">Repdd!AH66</f>
        <v>-3543398.26839827</v>
      </c>
      <c r="AI25" s="7">
        <f ca="1">Repdd!AI66</f>
        <v>-6200194.7382900454</v>
      </c>
      <c r="AJ25" s="7">
        <f ca="1">Repdd!AJ66</f>
        <v>-8835082.2637878805</v>
      </c>
      <c r="AK25" s="7">
        <f ca="1">Repdd!AK66</f>
        <v>-11418060.898588747</v>
      </c>
      <c r="AL25" s="7">
        <f ca="1">Repdd!AL66</f>
        <v>-13939153.348461583</v>
      </c>
      <c r="AM25" s="7">
        <f ca="1">Repdd!AM66</f>
        <v>-16396612.911182903</v>
      </c>
      <c r="AN25" s="7">
        <f ca="1">Repdd!AN66</f>
        <v>-18792140.937259525</v>
      </c>
      <c r="AO25" s="7">
        <f ca="1">Repdd!AO66</f>
        <v>-21089991.380594864</v>
      </c>
      <c r="AP25" s="7">
        <f ca="1">Repdd!AP66</f>
        <v>-23175200.975726604</v>
      </c>
      <c r="AQ25" s="7">
        <f ca="1">Repdd!AQ66</f>
        <v>-24902830.860852659</v>
      </c>
      <c r="AR25" s="7">
        <f ca="1">Repdd!AR66</f>
        <v>-26119064.694621593</v>
      </c>
      <c r="AS25" s="7">
        <f ca="1">Repdd!AS66</f>
        <v>-27090614.646977648</v>
      </c>
      <c r="AT25" s="7">
        <f ca="1">Repdd!AT66</f>
        <v>-27313672.788281016</v>
      </c>
      <c r="AU25" s="7">
        <f ca="1">Repdd!AU66</f>
        <v>-26736928.837465912</v>
      </c>
      <c r="AV25" s="7">
        <f ca="1">Repdd!AV66</f>
        <v>-25333181.032040641</v>
      </c>
      <c r="AW25" s="7">
        <f ca="1">Repdd!AW66</f>
        <v>-23192834.806045108</v>
      </c>
      <c r="AX25" s="7">
        <f ca="1">Repdd!AX66</f>
        <v>-20250182.057608828</v>
      </c>
      <c r="AY25" s="7">
        <f ca="1">Repdd!AY66</f>
        <v>-16779859.895197347</v>
      </c>
      <c r="AZ25" s="7">
        <f ca="1">Repdd!AZ66</f>
        <v>-12457299.522283353</v>
      </c>
      <c r="BA25" s="7">
        <f ca="1">Repdd!BA66</f>
        <v>-7278217.4156314582</v>
      </c>
      <c r="BB25" s="7">
        <f ca="1">Repdd!BB66</f>
        <v>-1249380.0324634966</v>
      </c>
      <c r="BC25" s="7">
        <f ca="1">Repdd!BC66</f>
        <v>5637562.622209508</v>
      </c>
      <c r="BD25" s="7">
        <f ca="1">Repdd!BD66</f>
        <v>13398123.815311901</v>
      </c>
      <c r="BE25" s="7">
        <f ca="1">Repdd!BE66</f>
        <v>20637718.850359242</v>
      </c>
      <c r="BF25" s="7">
        <f ca="1">Repdd!BF66</f>
        <v>28258272.520668894</v>
      </c>
      <c r="BG25" s="7">
        <f ca="1">Repdd!BG66</f>
        <v>36550817.23913312</v>
      </c>
      <c r="BH25" s="7">
        <f ca="1">Repdd!BH66</f>
        <v>45381410.620065838</v>
      </c>
      <c r="BI25" s="7">
        <f ca="1">Repdd!BI66</f>
        <v>54615201.066928841</v>
      </c>
      <c r="BJ25" s="7">
        <f ca="1">Repdd!BJ66</f>
        <v>64124922.805419125</v>
      </c>
      <c r="BK25" s="7">
        <f ca="1">Repdd!BK66</f>
        <v>73801431.711489722</v>
      </c>
      <c r="BL25" s="7">
        <f ca="1">Repdd!BL66</f>
        <v>83573636.29087016</v>
      </c>
      <c r="BM25" s="7">
        <f ca="1">Repdd!BM66</f>
        <v>93400062.971850216</v>
      </c>
      <c r="BN25" s="7">
        <f ca="1">Repdd!BN66</f>
        <v>103258791.38375565</v>
      </c>
      <c r="BO25" s="7">
        <f ca="1">Repdd!BO66</f>
        <v>113138432.90896693</v>
      </c>
      <c r="BP25" s="7">
        <f ca="1">Repdd!BP66</f>
        <v>123033883.5798704</v>
      </c>
      <c r="BQ25" s="7">
        <f ca="1">Repdd!BQ66</f>
        <v>132943485.63858227</v>
      </c>
      <c r="BR25" s="7">
        <f ca="1">Repdd!BR66</f>
        <v>142853311.36102945</v>
      </c>
      <c r="BS25" s="7">
        <f ca="1">Repdd!BS66</f>
        <v>152763163.75817436</v>
      </c>
      <c r="BT25" s="7">
        <f ca="1">Repdd!BT66</f>
        <v>162673010.91067427</v>
      </c>
      <c r="BU25" s="7">
        <f ca="1">Repdd!BU66</f>
        <v>172582855.5476923</v>
      </c>
      <c r="BV25" s="7">
        <f>Repdd!BV66</f>
        <v>0</v>
      </c>
      <c r="BW25" s="7">
        <f>Repdd!BW66</f>
        <v>0</v>
      </c>
      <c r="BX25" s="7">
        <f>Repdd!BX66</f>
        <v>0</v>
      </c>
      <c r="BY25" s="7">
        <f>Repdd!BY66</f>
        <v>0</v>
      </c>
      <c r="BZ25" s="7">
        <f>Repdd!BZ66</f>
        <v>0</v>
      </c>
      <c r="CA25" s="7">
        <f>Repdd!CA66</f>
        <v>0</v>
      </c>
      <c r="CB25" s="7">
        <f>Repdd!CB66</f>
        <v>0</v>
      </c>
      <c r="CC25" s="7">
        <f>Repdd!CC66</f>
        <v>0</v>
      </c>
      <c r="CD25" s="7">
        <f>Repdd!CD66</f>
        <v>0</v>
      </c>
      <c r="CE25" s="7">
        <f>Repdd!CE66</f>
        <v>0</v>
      </c>
      <c r="CF25" s="7">
        <f>Repdd!CF66</f>
        <v>0</v>
      </c>
      <c r="CG25" s="7">
        <f>Repdd!CG66</f>
        <v>0</v>
      </c>
      <c r="CH25" s="7">
        <f>Repdd!CH66</f>
        <v>0</v>
      </c>
      <c r="CI25" s="7">
        <f>Repdd!CI66</f>
        <v>0</v>
      </c>
      <c r="CJ25" s="7">
        <f>Repdd!CJ66</f>
        <v>0</v>
      </c>
      <c r="CK25" s="7">
        <f>Repdd!CK66</f>
        <v>0</v>
      </c>
      <c r="CL25" s="7">
        <f>Repdd!CL66</f>
        <v>0</v>
      </c>
      <c r="CM25" s="7">
        <f>Repdd!CM66</f>
        <v>0</v>
      </c>
      <c r="CN25" s="7">
        <f>Repdd!CN66</f>
        <v>0</v>
      </c>
      <c r="CO25" s="7">
        <f>Repdd!CO66</f>
        <v>0</v>
      </c>
      <c r="CP25" s="7">
        <f>Repdd!CP66</f>
        <v>0</v>
      </c>
      <c r="CQ25" s="7">
        <f>Repdd!CQ66</f>
        <v>0</v>
      </c>
      <c r="CR25" s="7">
        <f>Repdd!CR66</f>
        <v>0</v>
      </c>
      <c r="CS25" s="7">
        <f>Repdd!CS66</f>
        <v>0</v>
      </c>
      <c r="CT25" s="7">
        <f>Repdd!CT66</f>
        <v>0</v>
      </c>
    </row>
    <row r="26" spans="1:99" x14ac:dyDescent="0.3">
      <c r="A26" s="118">
        <f>ROW()</f>
        <v>26</v>
      </c>
      <c r="C26" s="6"/>
      <c r="E26" s="41"/>
      <c r="F26" s="103" t="str">
        <f>$F$193</f>
        <v>АКТИВЫ</v>
      </c>
      <c r="G26" s="6" t="str">
        <f>G210</f>
        <v>Инвестиционный капитал (ИК)</v>
      </c>
      <c r="R26" s="41"/>
      <c r="S26" s="164">
        <f>Repdd!S70</f>
        <v>0</v>
      </c>
      <c r="V26" s="120"/>
      <c r="W26" s="9">
        <f t="shared" si="0"/>
        <v>0</v>
      </c>
      <c r="Z26" s="7">
        <f>Repdd!Z70</f>
        <v>0</v>
      </c>
      <c r="AA26" s="7">
        <f ca="1">Repdd!AA70</f>
        <v>72579732.556039944</v>
      </c>
      <c r="AB26" s="7">
        <f ca="1">Repdd!AB70</f>
        <v>72579732.556039944</v>
      </c>
      <c r="AC26" s="7">
        <f ca="1">Repdd!AC70</f>
        <v>72579732.556039944</v>
      </c>
      <c r="AD26" s="7">
        <f ca="1">Repdd!AD70</f>
        <v>72579732.556039944</v>
      </c>
      <c r="AE26" s="7">
        <f ca="1">Repdd!AE70</f>
        <v>72579732.556039944</v>
      </c>
      <c r="AF26" s="7">
        <f ca="1">Repdd!AF70</f>
        <v>72579732.556039944</v>
      </c>
      <c r="AG26" s="7">
        <f ca="1">Repdd!AG70</f>
        <v>72579732.556039944</v>
      </c>
      <c r="AH26" s="7">
        <f ca="1">Repdd!AH70</f>
        <v>72579732.556039944</v>
      </c>
      <c r="AI26" s="7">
        <f ca="1">Repdd!AI70</f>
        <v>72579732.556039944</v>
      </c>
      <c r="AJ26" s="7">
        <f ca="1">Repdd!AJ70</f>
        <v>72579732.556039944</v>
      </c>
      <c r="AK26" s="7">
        <f ca="1">Repdd!AK70</f>
        <v>72579732.556039944</v>
      </c>
      <c r="AL26" s="7">
        <f ca="1">Repdd!AL70</f>
        <v>72579732.556039944</v>
      </c>
      <c r="AM26" s="7">
        <f ca="1">Repdd!AM70</f>
        <v>72579732.556039944</v>
      </c>
      <c r="AN26" s="7">
        <f ca="1">Repdd!AN70</f>
        <v>72579732.556039944</v>
      </c>
      <c r="AO26" s="7">
        <f ca="1">Repdd!AO70</f>
        <v>72579732.556039944</v>
      </c>
      <c r="AP26" s="7">
        <f ca="1">Repdd!AP70</f>
        <v>72579732.556039944</v>
      </c>
      <c r="AQ26" s="7">
        <f ca="1">Repdd!AQ70</f>
        <v>72579732.556039944</v>
      </c>
      <c r="AR26" s="7">
        <f ca="1">Repdd!AR70</f>
        <v>72579732.556039944</v>
      </c>
      <c r="AS26" s="7">
        <f ca="1">Repdd!AS70</f>
        <v>72579732.556039944</v>
      </c>
      <c r="AT26" s="7">
        <f ca="1">Repdd!AT70</f>
        <v>72579732.556039944</v>
      </c>
      <c r="AU26" s="7">
        <f ca="1">Repdd!AU70</f>
        <v>72579732.556039944</v>
      </c>
      <c r="AV26" s="7">
        <f ca="1">Repdd!AV70</f>
        <v>72579732.556039944</v>
      </c>
      <c r="AW26" s="7">
        <f ca="1">Repdd!AW70</f>
        <v>72579732.556039944</v>
      </c>
      <c r="AX26" s="7">
        <f ca="1">Repdd!AX70</f>
        <v>72579732.556039944</v>
      </c>
      <c r="AY26" s="7">
        <f ca="1">Repdd!AY70</f>
        <v>72579732.556039944</v>
      </c>
      <c r="AZ26" s="7">
        <f ca="1">Repdd!AZ70</f>
        <v>72579732.556039944</v>
      </c>
      <c r="BA26" s="7">
        <f ca="1">Repdd!BA70</f>
        <v>72579732.556039944</v>
      </c>
      <c r="BB26" s="7">
        <f ca="1">Repdd!BB70</f>
        <v>72579732.556039944</v>
      </c>
      <c r="BC26" s="7">
        <f ca="1">Repdd!BC70</f>
        <v>72579732.556039944</v>
      </c>
      <c r="BD26" s="7">
        <f ca="1">Repdd!BD70</f>
        <v>72579732.556039944</v>
      </c>
      <c r="BE26" s="7">
        <f ca="1">Repdd!BE70</f>
        <v>72579732.556039944</v>
      </c>
      <c r="BF26" s="7">
        <f ca="1">Repdd!BF70</f>
        <v>72579732.556039944</v>
      </c>
      <c r="BG26" s="7">
        <f ca="1">Repdd!BG70</f>
        <v>72579732.556039944</v>
      </c>
      <c r="BH26" s="7">
        <f ca="1">Repdd!BH70</f>
        <v>72579732.556039944</v>
      </c>
      <c r="BI26" s="7">
        <f ca="1">Repdd!BI70</f>
        <v>72579732.556039944</v>
      </c>
      <c r="BJ26" s="7">
        <f ca="1">Repdd!BJ70</f>
        <v>72579732.556039944</v>
      </c>
      <c r="BK26" s="7">
        <f ca="1">Repdd!BK70</f>
        <v>72579732.556039944</v>
      </c>
      <c r="BL26" s="7">
        <f ca="1">Repdd!BL70</f>
        <v>72579732.556039944</v>
      </c>
      <c r="BM26" s="7">
        <f ca="1">Repdd!BM70</f>
        <v>72579732.556039944</v>
      </c>
      <c r="BN26" s="7">
        <f ca="1">Repdd!BN70</f>
        <v>72579732.556039944</v>
      </c>
      <c r="BO26" s="7">
        <f ca="1">Repdd!BO70</f>
        <v>72579732.556039944</v>
      </c>
      <c r="BP26" s="7">
        <f ca="1">Repdd!BP70</f>
        <v>72579732.556039944</v>
      </c>
      <c r="BQ26" s="7">
        <f ca="1">Repdd!BQ70</f>
        <v>72579732.556039944</v>
      </c>
      <c r="BR26" s="7">
        <f ca="1">Repdd!BR70</f>
        <v>72579732.556039944</v>
      </c>
      <c r="BS26" s="7">
        <f ca="1">Repdd!BS70</f>
        <v>72579732.556039944</v>
      </c>
      <c r="BT26" s="7">
        <f ca="1">Repdd!BT70</f>
        <v>72579732.556039944</v>
      </c>
      <c r="BU26" s="7">
        <f ca="1">Repdd!BU70</f>
        <v>72579732.556039944</v>
      </c>
      <c r="BV26" s="7">
        <f>Repdd!BV70</f>
        <v>0</v>
      </c>
      <c r="BW26" s="7">
        <f>Repdd!BW70</f>
        <v>0</v>
      </c>
      <c r="BX26" s="7">
        <f>Repdd!BX70</f>
        <v>0</v>
      </c>
      <c r="BY26" s="7">
        <f>Repdd!BY70</f>
        <v>0</v>
      </c>
      <c r="BZ26" s="7">
        <f>Repdd!BZ70</f>
        <v>0</v>
      </c>
      <c r="CA26" s="7">
        <f>Repdd!CA70</f>
        <v>0</v>
      </c>
      <c r="CB26" s="7">
        <f>Repdd!CB70</f>
        <v>0</v>
      </c>
      <c r="CC26" s="7">
        <f>Repdd!CC70</f>
        <v>0</v>
      </c>
      <c r="CD26" s="7">
        <f>Repdd!CD70</f>
        <v>0</v>
      </c>
      <c r="CE26" s="7">
        <f>Repdd!CE70</f>
        <v>0</v>
      </c>
      <c r="CF26" s="7">
        <f>Repdd!CF70</f>
        <v>0</v>
      </c>
      <c r="CG26" s="7">
        <f>Repdd!CG70</f>
        <v>0</v>
      </c>
      <c r="CH26" s="7">
        <f>Repdd!CH70</f>
        <v>0</v>
      </c>
      <c r="CI26" s="7">
        <f>Repdd!CI70</f>
        <v>0</v>
      </c>
      <c r="CJ26" s="7">
        <f>Repdd!CJ70</f>
        <v>0</v>
      </c>
      <c r="CK26" s="7">
        <f>Repdd!CK70</f>
        <v>0</v>
      </c>
      <c r="CL26" s="7">
        <f>Repdd!CL70</f>
        <v>0</v>
      </c>
      <c r="CM26" s="7">
        <f>Repdd!CM70</f>
        <v>0</v>
      </c>
      <c r="CN26" s="7">
        <f>Repdd!CN70</f>
        <v>0</v>
      </c>
      <c r="CO26" s="7">
        <f>Repdd!CO70</f>
        <v>0</v>
      </c>
      <c r="CP26" s="7">
        <f>Repdd!CP70</f>
        <v>0</v>
      </c>
      <c r="CQ26" s="7">
        <f>Repdd!CQ70</f>
        <v>0</v>
      </c>
      <c r="CR26" s="7">
        <f>Repdd!CR70</f>
        <v>0</v>
      </c>
      <c r="CS26" s="7">
        <f>Repdd!CS70</f>
        <v>0</v>
      </c>
      <c r="CT26" s="7">
        <f>Repdd!CT70</f>
        <v>0</v>
      </c>
    </row>
    <row r="27" spans="1:99" x14ac:dyDescent="0.3">
      <c r="A27" s="11">
        <f>ROW()</f>
        <v>27</v>
      </c>
      <c r="E27" s="23" t="s">
        <v>24</v>
      </c>
      <c r="F27" s="66" t="str">
        <f t="shared" ref="F27" si="1">$F$9</f>
        <v>АКТИВЫ</v>
      </c>
      <c r="G27" s="6" t="s">
        <v>82</v>
      </c>
      <c r="W27" s="10">
        <f t="shared" si="0"/>
        <v>0</v>
      </c>
      <c r="Z27" s="7">
        <f>Repdd!Z71</f>
        <v>0</v>
      </c>
      <c r="AA27" s="7">
        <f ca="1">Repdd!AA71</f>
        <v>0</v>
      </c>
      <c r="AB27" s="7">
        <f ca="1">Repdd!AB71</f>
        <v>0</v>
      </c>
      <c r="AC27" s="7">
        <f ca="1">Repdd!AC71</f>
        <v>-4680</v>
      </c>
      <c r="AD27" s="7">
        <f ca="1">Repdd!AD71</f>
        <v>-20320</v>
      </c>
      <c r="AE27" s="7">
        <f ca="1">Repdd!AE71</f>
        <v>-39187.199999999997</v>
      </c>
      <c r="AF27" s="7">
        <f ca="1">Repdd!AF71</f>
        <v>-50541.8</v>
      </c>
      <c r="AG27" s="7">
        <f ca="1">Repdd!AG71</f>
        <v>-41325.64</v>
      </c>
      <c r="AH27" s="7">
        <f ca="1">Repdd!AH71</f>
        <v>-24101.480000000018</v>
      </c>
      <c r="AI27" s="7">
        <f ca="1">Repdd!AI71</f>
        <v>-36781.360000000015</v>
      </c>
      <c r="AJ27" s="7">
        <f ca="1">Repdd!AJ71</f>
        <v>-96213.271999999997</v>
      </c>
      <c r="AK27" s="7">
        <f ca="1">Repdd!AK71</f>
        <v>-192758.18200000003</v>
      </c>
      <c r="AL27" s="7">
        <f ca="1">Repdd!AL71</f>
        <v>-277214.22599999991</v>
      </c>
      <c r="AM27" s="7">
        <f ca="1">Repdd!AM71</f>
        <v>-297373.31400000013</v>
      </c>
      <c r="AN27" s="7">
        <f ca="1">Repdd!AN71</f>
        <v>-227237.65799999997</v>
      </c>
      <c r="AO27" s="7">
        <f ca="1">Repdd!AO71</f>
        <v>-63706.869999999988</v>
      </c>
      <c r="AP27" s="7">
        <f ca="1">Repdd!AP71</f>
        <v>172642.48699999999</v>
      </c>
      <c r="AQ27" s="7">
        <f ca="1">Repdd!AQ71</f>
        <v>455360.99</v>
      </c>
      <c r="AR27" s="7">
        <f ca="1">Repdd!AR71</f>
        <v>764929.21100000001</v>
      </c>
      <c r="AS27" s="7">
        <f ca="1">Repdd!AS71</f>
        <v>1088989.6940000001</v>
      </c>
      <c r="AT27" s="7">
        <f ca="1">Repdd!AT71</f>
        <v>1420245.845</v>
      </c>
      <c r="AU27" s="7">
        <f ca="1">Repdd!AU71</f>
        <v>1754467.2749999999</v>
      </c>
      <c r="AV27" s="7">
        <f ca="1">Repdd!AV71</f>
        <v>2089720.125</v>
      </c>
      <c r="AW27" s="7">
        <f ca="1">Repdd!AW71</f>
        <v>2425349.8650000002</v>
      </c>
      <c r="AX27" s="7">
        <f ca="1">Repdd!AX71</f>
        <v>2761093.0500000003</v>
      </c>
      <c r="AY27" s="7">
        <f ca="1">Repdd!AY71</f>
        <v>3096851.5500000003</v>
      </c>
      <c r="AZ27" s="7">
        <f ca="1">Repdd!AZ71</f>
        <v>3444310.0500000003</v>
      </c>
      <c r="BA27" s="7">
        <f ca="1">Repdd!BA71</f>
        <v>3830868.5500000003</v>
      </c>
      <c r="BB27" s="7">
        <f ca="1">Repdd!BB71</f>
        <v>4264595.05</v>
      </c>
      <c r="BC27" s="7">
        <f ca="1">Repdd!BC71</f>
        <v>4726708.05</v>
      </c>
      <c r="BD27" s="7">
        <f ca="1">Repdd!BD71</f>
        <v>5165780.6500000004</v>
      </c>
      <c r="BE27" s="7">
        <f ca="1">Repdd!BE71</f>
        <v>5532542.8500000006</v>
      </c>
      <c r="BF27" s="7">
        <f ca="1">Repdd!BF71</f>
        <v>5804004.75</v>
      </c>
      <c r="BG27" s="7">
        <f ca="1">Repdd!BG71</f>
        <v>5979126.4299999997</v>
      </c>
      <c r="BH27" s="7">
        <f ca="1">Repdd!BH71</f>
        <v>6079724.1349999998</v>
      </c>
      <c r="BI27" s="7">
        <f ca="1">Repdd!BI71</f>
        <v>6133176.7000000002</v>
      </c>
      <c r="BJ27" s="7">
        <f ca="1">Repdd!BJ71</f>
        <v>6159517.7350000003</v>
      </c>
      <c r="BK27" s="7">
        <f ca="1">Repdd!BK71</f>
        <v>6171261.1299999999</v>
      </c>
      <c r="BL27" s="7">
        <f ca="1">Repdd!BL71</f>
        <v>6175769.6050000004</v>
      </c>
      <c r="BM27" s="7">
        <f ca="1">Repdd!BM71</f>
        <v>6177306.6749999998</v>
      </c>
      <c r="BN27" s="7">
        <f ca="1">Repdd!BN71</f>
        <v>6177812.3250000002</v>
      </c>
      <c r="BO27" s="7">
        <f ca="1">Repdd!BO71</f>
        <v>6177941.085</v>
      </c>
      <c r="BP27" s="7">
        <f ca="1">Repdd!BP71</f>
        <v>6177956.3999999985</v>
      </c>
      <c r="BQ27" s="7">
        <f ca="1">Repdd!BQ71</f>
        <v>6177956.3999999985</v>
      </c>
      <c r="BR27" s="7">
        <f ca="1">Repdd!BR71</f>
        <v>6177956.3999999985</v>
      </c>
      <c r="BS27" s="7">
        <f ca="1">Repdd!BS71</f>
        <v>6177956.3999999985</v>
      </c>
      <c r="BT27" s="7">
        <f ca="1">Repdd!BT71</f>
        <v>6177956.3999999985</v>
      </c>
      <c r="BU27" s="7">
        <f ca="1">Repdd!BU71</f>
        <v>6177956.3999999985</v>
      </c>
      <c r="BV27" s="7">
        <f>Repdd!BV71</f>
        <v>0</v>
      </c>
      <c r="BW27" s="7">
        <f>Repdd!BW71</f>
        <v>0</v>
      </c>
      <c r="BX27" s="7">
        <f>Repdd!BX71</f>
        <v>0</v>
      </c>
      <c r="BY27" s="7">
        <f>Repdd!BY71</f>
        <v>0</v>
      </c>
      <c r="BZ27" s="7">
        <f>Repdd!BZ71</f>
        <v>0</v>
      </c>
      <c r="CA27" s="7">
        <f>Repdd!CA71</f>
        <v>0</v>
      </c>
      <c r="CB27" s="7">
        <f>Repdd!CB71</f>
        <v>0</v>
      </c>
      <c r="CC27" s="7">
        <f>Repdd!CC71</f>
        <v>0</v>
      </c>
      <c r="CD27" s="7">
        <f>Repdd!CD71</f>
        <v>0</v>
      </c>
      <c r="CE27" s="7">
        <f>Repdd!CE71</f>
        <v>0</v>
      </c>
      <c r="CF27" s="7">
        <f>Repdd!CF71</f>
        <v>0</v>
      </c>
      <c r="CG27" s="7">
        <f>Repdd!CG71</f>
        <v>0</v>
      </c>
      <c r="CH27" s="7">
        <f>Repdd!CH71</f>
        <v>0</v>
      </c>
      <c r="CI27" s="7">
        <f>Repdd!CI71</f>
        <v>0</v>
      </c>
      <c r="CJ27" s="7">
        <f>Repdd!CJ71</f>
        <v>0</v>
      </c>
      <c r="CK27" s="7">
        <f>Repdd!CK71</f>
        <v>0</v>
      </c>
      <c r="CL27" s="7">
        <f>Repdd!CL71</f>
        <v>0</v>
      </c>
      <c r="CM27" s="7">
        <f>Repdd!CM71</f>
        <v>0</v>
      </c>
      <c r="CN27" s="7">
        <f>Repdd!CN71</f>
        <v>0</v>
      </c>
      <c r="CO27" s="7">
        <f>Repdd!CO71</f>
        <v>0</v>
      </c>
      <c r="CP27" s="7">
        <f>Repdd!CP71</f>
        <v>0</v>
      </c>
      <c r="CQ27" s="7">
        <f>Repdd!CQ71</f>
        <v>0</v>
      </c>
      <c r="CR27" s="7">
        <f>Repdd!CR71</f>
        <v>0</v>
      </c>
      <c r="CS27" s="7">
        <f>Repdd!CS71</f>
        <v>0</v>
      </c>
      <c r="CT27" s="7">
        <f>Repdd!CT71</f>
        <v>0</v>
      </c>
    </row>
    <row r="28" spans="1:99" x14ac:dyDescent="0.3">
      <c r="A28" s="118">
        <f>ROW()</f>
        <v>28</v>
      </c>
      <c r="E28" s="41"/>
      <c r="F28" s="103" t="str">
        <f t="shared" ref="F28:F29" si="2">$F$9</f>
        <v>АКТИВЫ</v>
      </c>
      <c r="G28" s="6" t="str">
        <f>$G$212</f>
        <v>Кредиторская задолженность по капзатратам</v>
      </c>
      <c r="R28" s="41"/>
      <c r="S28" s="164">
        <f>Repdd!S82</f>
        <v>0</v>
      </c>
      <c r="V28" s="120"/>
      <c r="W28" s="9">
        <f t="shared" si="0"/>
        <v>0</v>
      </c>
      <c r="Z28" s="7">
        <f>Repdd!Z82</f>
        <v>0</v>
      </c>
      <c r="AA28" s="7">
        <f ca="1">Repdd!AA82</f>
        <v>-15000000</v>
      </c>
      <c r="AB28" s="7">
        <f ca="1">Repdd!AB82</f>
        <v>-10000000</v>
      </c>
      <c r="AC28" s="7">
        <f ca="1">Repdd!AC82</f>
        <v>0</v>
      </c>
      <c r="AD28" s="7">
        <f ca="1">Repdd!AD82</f>
        <v>0</v>
      </c>
      <c r="AE28" s="7">
        <f ca="1">Repdd!AE82</f>
        <v>0</v>
      </c>
      <c r="AF28" s="7">
        <f ca="1">Repdd!AF82</f>
        <v>0</v>
      </c>
      <c r="AG28" s="7">
        <f ca="1">Repdd!AG82</f>
        <v>0</v>
      </c>
      <c r="AH28" s="7">
        <f ca="1">Repdd!AH82</f>
        <v>0</v>
      </c>
      <c r="AI28" s="7">
        <f ca="1">Repdd!AI82</f>
        <v>0</v>
      </c>
      <c r="AJ28" s="7">
        <f ca="1">Repdd!AJ82</f>
        <v>0</v>
      </c>
      <c r="AK28" s="7">
        <f ca="1">Repdd!AK82</f>
        <v>0</v>
      </c>
      <c r="AL28" s="7">
        <f ca="1">Repdd!AL82</f>
        <v>0</v>
      </c>
      <c r="AM28" s="7">
        <f ca="1">Repdd!AM82</f>
        <v>0</v>
      </c>
      <c r="AN28" s="7">
        <f ca="1">Repdd!AN82</f>
        <v>0</v>
      </c>
      <c r="AO28" s="7">
        <f ca="1">Repdd!AO82</f>
        <v>0</v>
      </c>
      <c r="AP28" s="7">
        <f ca="1">Repdd!AP82</f>
        <v>0</v>
      </c>
      <c r="AQ28" s="7">
        <f ca="1">Repdd!AQ82</f>
        <v>0</v>
      </c>
      <c r="AR28" s="7">
        <f ca="1">Repdd!AR82</f>
        <v>0</v>
      </c>
      <c r="AS28" s="7">
        <f ca="1">Repdd!AS82</f>
        <v>0</v>
      </c>
      <c r="AT28" s="7">
        <f ca="1">Repdd!AT82</f>
        <v>0</v>
      </c>
      <c r="AU28" s="7">
        <f ca="1">Repdd!AU82</f>
        <v>-5000000</v>
      </c>
      <c r="AV28" s="7">
        <f ca="1">Repdd!AV82</f>
        <v>-15000000</v>
      </c>
      <c r="AW28" s="7">
        <f ca="1">Repdd!AW82</f>
        <v>-10000000</v>
      </c>
      <c r="AX28" s="7">
        <f ca="1">Repdd!AX82</f>
        <v>0</v>
      </c>
      <c r="AY28" s="7">
        <f ca="1">Repdd!AY82</f>
        <v>0</v>
      </c>
      <c r="AZ28" s="7">
        <f ca="1">Repdd!AZ82</f>
        <v>0</v>
      </c>
      <c r="BA28" s="7">
        <f ca="1">Repdd!BA82</f>
        <v>0</v>
      </c>
      <c r="BB28" s="7">
        <f ca="1">Repdd!BB82</f>
        <v>0</v>
      </c>
      <c r="BC28" s="7">
        <f ca="1">Repdd!BC82</f>
        <v>0</v>
      </c>
      <c r="BD28" s="7">
        <f ca="1">Repdd!BD82</f>
        <v>0</v>
      </c>
      <c r="BE28" s="7">
        <f ca="1">Repdd!BE82</f>
        <v>0</v>
      </c>
      <c r="BF28" s="7">
        <f ca="1">Repdd!BF82</f>
        <v>0</v>
      </c>
      <c r="BG28" s="7">
        <f ca="1">Repdd!BG82</f>
        <v>0</v>
      </c>
      <c r="BH28" s="7">
        <f ca="1">Repdd!BH82</f>
        <v>0</v>
      </c>
      <c r="BI28" s="7">
        <f ca="1">Repdd!BI82</f>
        <v>0</v>
      </c>
      <c r="BJ28" s="7">
        <f ca="1">Repdd!BJ82</f>
        <v>0</v>
      </c>
      <c r="BK28" s="7">
        <f ca="1">Repdd!BK82</f>
        <v>0</v>
      </c>
      <c r="BL28" s="7">
        <f ca="1">Repdd!BL82</f>
        <v>0</v>
      </c>
      <c r="BM28" s="7">
        <f ca="1">Repdd!BM82</f>
        <v>0</v>
      </c>
      <c r="BN28" s="7">
        <f ca="1">Repdd!BN82</f>
        <v>0</v>
      </c>
      <c r="BO28" s="7">
        <f ca="1">Repdd!BO82</f>
        <v>0</v>
      </c>
      <c r="BP28" s="7">
        <f ca="1">Repdd!BP82</f>
        <v>0</v>
      </c>
      <c r="BQ28" s="7">
        <f ca="1">Repdd!BQ82</f>
        <v>0</v>
      </c>
      <c r="BR28" s="7">
        <f ca="1">Repdd!BR82</f>
        <v>0</v>
      </c>
      <c r="BS28" s="7">
        <f ca="1">Repdd!BS82</f>
        <v>0</v>
      </c>
      <c r="BT28" s="7">
        <f ca="1">Repdd!BT82</f>
        <v>0</v>
      </c>
      <c r="BU28" s="7">
        <f ca="1">Repdd!BU82</f>
        <v>0</v>
      </c>
      <c r="BV28" s="7">
        <f>Repdd!BV82</f>
        <v>0</v>
      </c>
      <c r="BW28" s="7">
        <f>Repdd!BW82</f>
        <v>0</v>
      </c>
      <c r="BX28" s="7">
        <f>Repdd!BX82</f>
        <v>0</v>
      </c>
      <c r="BY28" s="7">
        <f>Repdd!BY82</f>
        <v>0</v>
      </c>
      <c r="BZ28" s="7">
        <f>Repdd!BZ82</f>
        <v>0</v>
      </c>
      <c r="CA28" s="7">
        <f>Repdd!CA82</f>
        <v>0</v>
      </c>
      <c r="CB28" s="7">
        <f>Repdd!CB82</f>
        <v>0</v>
      </c>
      <c r="CC28" s="7">
        <f>Repdd!CC82</f>
        <v>0</v>
      </c>
      <c r="CD28" s="7">
        <f>Repdd!CD82</f>
        <v>0</v>
      </c>
      <c r="CE28" s="7">
        <f>Repdd!CE82</f>
        <v>0</v>
      </c>
      <c r="CF28" s="7">
        <f>Repdd!CF82</f>
        <v>0</v>
      </c>
      <c r="CG28" s="7">
        <f>Repdd!CG82</f>
        <v>0</v>
      </c>
      <c r="CH28" s="7">
        <f>Repdd!CH82</f>
        <v>0</v>
      </c>
      <c r="CI28" s="7">
        <f>Repdd!CI82</f>
        <v>0</v>
      </c>
      <c r="CJ28" s="7">
        <f>Repdd!CJ82</f>
        <v>0</v>
      </c>
      <c r="CK28" s="7">
        <f>Repdd!CK82</f>
        <v>0</v>
      </c>
      <c r="CL28" s="7">
        <f>Repdd!CL82</f>
        <v>0</v>
      </c>
      <c r="CM28" s="7">
        <f>Repdd!CM82</f>
        <v>0</v>
      </c>
      <c r="CN28" s="7">
        <f>Repdd!CN82</f>
        <v>0</v>
      </c>
      <c r="CO28" s="7">
        <f>Repdd!CO82</f>
        <v>0</v>
      </c>
      <c r="CP28" s="7">
        <f>Repdd!CP82</f>
        <v>0</v>
      </c>
      <c r="CQ28" s="7">
        <f>Repdd!CQ82</f>
        <v>0</v>
      </c>
      <c r="CR28" s="7">
        <f>Repdd!CR82</f>
        <v>0</v>
      </c>
      <c r="CS28" s="7">
        <f>Repdd!CS82</f>
        <v>0</v>
      </c>
      <c r="CT28" s="7">
        <f>Repdd!CT82</f>
        <v>0</v>
      </c>
    </row>
    <row r="29" spans="1:99" x14ac:dyDescent="0.3">
      <c r="A29" s="11">
        <f>ROW()</f>
        <v>29</v>
      </c>
      <c r="F29" s="66" t="str">
        <f t="shared" si="2"/>
        <v>АКТИВЫ</v>
      </c>
      <c r="G29" s="6" t="str">
        <f>G213</f>
        <v>Кредиторская задолженность по переменным расходам</v>
      </c>
      <c r="W29" s="10">
        <f t="shared" si="0"/>
        <v>0</v>
      </c>
      <c r="Z29" s="7">
        <f>Repdd!Z83</f>
        <v>0</v>
      </c>
      <c r="AA29" s="7">
        <f ca="1">Repdd!AA83</f>
        <v>-130000</v>
      </c>
      <c r="AB29" s="7">
        <f ca="1">Repdd!AB83</f>
        <v>-390000</v>
      </c>
      <c r="AC29" s="7">
        <f ca="1">Repdd!AC83</f>
        <v>-550000</v>
      </c>
      <c r="AD29" s="7">
        <f ca="1">Repdd!AD83</f>
        <v>-700000</v>
      </c>
      <c r="AE29" s="7">
        <f ca="1">Repdd!AE83</f>
        <v>-800000</v>
      </c>
      <c r="AF29" s="7">
        <f ca="1">Repdd!AF83</f>
        <v>-800000</v>
      </c>
      <c r="AG29" s="7">
        <f ca="1">Repdd!AG83</f>
        <v>-800000</v>
      </c>
      <c r="AH29" s="7">
        <f ca="1">Repdd!AH83</f>
        <v>-800000</v>
      </c>
      <c r="AI29" s="7">
        <f ca="1">Repdd!AI83</f>
        <v>-799685.39</v>
      </c>
      <c r="AJ29" s="7">
        <f ca="1">Repdd!AJ83</f>
        <v>-797273.38</v>
      </c>
      <c r="AK29" s="7">
        <f ca="1">Repdd!AK83</f>
        <v>-791337.73800000001</v>
      </c>
      <c r="AL29" s="7">
        <f ca="1">Repdd!AL83</f>
        <v>-783863.12875000003</v>
      </c>
      <c r="AM29" s="7">
        <f ca="1">Repdd!AM83</f>
        <v>-775872.03474999999</v>
      </c>
      <c r="AN29" s="7">
        <f ca="1">Repdd!AN83</f>
        <v>-767901.39040000003</v>
      </c>
      <c r="AO29" s="7">
        <f ca="1">Repdd!AO83</f>
        <v>-756064.97567499999</v>
      </c>
      <c r="AP29" s="7">
        <f ca="1">Repdd!AP83</f>
        <v>-731267.80873749999</v>
      </c>
      <c r="AQ29" s="7">
        <f ca="1">Repdd!AQ83</f>
        <v>-689145.46236250002</v>
      </c>
      <c r="AR29" s="7">
        <f ca="1">Repdd!AR83</f>
        <v>-627873.38207249995</v>
      </c>
      <c r="AS29" s="7">
        <f ca="1">Repdd!AS83</f>
        <v>-549134.36432250007</v>
      </c>
      <c r="AT29" s="7">
        <f ca="1">Repdd!AT83</f>
        <v>-458125.00600499992</v>
      </c>
      <c r="AU29" s="7">
        <f ca="1">Repdd!AU83</f>
        <v>-359370.17233625002</v>
      </c>
      <c r="AV29" s="7">
        <f ca="1">Repdd!AV83</f>
        <v>-256210.51027499989</v>
      </c>
      <c r="AW29" s="7">
        <f ca="1">Repdd!AW83</f>
        <v>-150689.62151124992</v>
      </c>
      <c r="AX29" s="7">
        <f ca="1">Repdd!AX83</f>
        <v>-44026.619795000064</v>
      </c>
      <c r="AY29" s="7">
        <f ca="1">Repdd!AY83</f>
        <v>63083.835993749788</v>
      </c>
      <c r="AZ29" s="7">
        <f ca="1">Repdd!AZ83</f>
        <v>170372.00710624969</v>
      </c>
      <c r="BA29" s="7">
        <f ca="1">Repdd!BA83</f>
        <v>277724.14891874976</v>
      </c>
      <c r="BB29" s="7">
        <f ca="1">Repdd!BB83</f>
        <v>385092.28340624971</v>
      </c>
      <c r="BC29" s="7">
        <f ca="1">Repdd!BC83</f>
        <v>492464.15388749982</v>
      </c>
      <c r="BD29" s="7">
        <f ca="1">Repdd!BD83</f>
        <v>599836.61426249985</v>
      </c>
      <c r="BE29" s="7">
        <f ca="1">Repdd!BE83</f>
        <v>707209.07463749964</v>
      </c>
      <c r="BF29" s="7">
        <f ca="1">Repdd!BF83</f>
        <v>813795.01001249952</v>
      </c>
      <c r="BG29" s="7">
        <f ca="1">Repdd!BG83</f>
        <v>914350.9203874995</v>
      </c>
      <c r="BH29" s="7">
        <f ca="1">Repdd!BH83</f>
        <v>1000067.7257625</v>
      </c>
      <c r="BI29" s="7">
        <f ca="1">Repdd!BI83</f>
        <v>1067098.0080124997</v>
      </c>
      <c r="BJ29" s="7">
        <f ca="1">Repdd!BJ83</f>
        <v>1114150.5552625</v>
      </c>
      <c r="BK29" s="7">
        <f ca="1">Repdd!BK83</f>
        <v>1143242.8041375002</v>
      </c>
      <c r="BL29" s="7">
        <f ca="1">Repdd!BL83</f>
        <v>1159785.3912</v>
      </c>
      <c r="BM29" s="7">
        <f ca="1">Repdd!BM83</f>
        <v>1168474.1984187495</v>
      </c>
      <c r="BN29" s="7">
        <f ca="1">Repdd!BN83</f>
        <v>1172712.5850124997</v>
      </c>
      <c r="BO29" s="7">
        <f ca="1">Repdd!BO83</f>
        <v>1174570.5536937499</v>
      </c>
      <c r="BP29" s="7">
        <f ca="1">Repdd!BP83</f>
        <v>1175281.5067499995</v>
      </c>
      <c r="BQ29" s="7">
        <f ca="1">Repdd!BQ83</f>
        <v>1175543.7472937496</v>
      </c>
      <c r="BR29" s="7">
        <f ca="1">Repdd!BR83</f>
        <v>1175628.03655625</v>
      </c>
      <c r="BS29" s="7">
        <f ca="1">Repdd!BS83</f>
        <v>1175648.3551187499</v>
      </c>
      <c r="BT29" s="7">
        <f ca="1">Repdd!BT83</f>
        <v>1175652.68100625</v>
      </c>
      <c r="BU29" s="7">
        <f ca="1">Repdd!BU83</f>
        <v>1175653.2709000001</v>
      </c>
      <c r="BV29" s="7">
        <f>Repdd!BV83</f>
        <v>0</v>
      </c>
      <c r="BW29" s="7">
        <f>Repdd!BW83</f>
        <v>0</v>
      </c>
      <c r="BX29" s="7">
        <f>Repdd!BX83</f>
        <v>0</v>
      </c>
      <c r="BY29" s="7">
        <f>Repdd!BY83</f>
        <v>0</v>
      </c>
      <c r="BZ29" s="7">
        <f>Repdd!BZ83</f>
        <v>0</v>
      </c>
      <c r="CA29" s="7">
        <f>Repdd!CA83</f>
        <v>0</v>
      </c>
      <c r="CB29" s="7">
        <f>Repdd!CB83</f>
        <v>0</v>
      </c>
      <c r="CC29" s="7">
        <f>Repdd!CC83</f>
        <v>0</v>
      </c>
      <c r="CD29" s="7">
        <f>Repdd!CD83</f>
        <v>0</v>
      </c>
      <c r="CE29" s="7">
        <f>Repdd!CE83</f>
        <v>0</v>
      </c>
      <c r="CF29" s="7">
        <f>Repdd!CF83</f>
        <v>0</v>
      </c>
      <c r="CG29" s="7">
        <f>Repdd!CG83</f>
        <v>0</v>
      </c>
      <c r="CH29" s="7">
        <f>Repdd!CH83</f>
        <v>0</v>
      </c>
      <c r="CI29" s="7">
        <f>Repdd!CI83</f>
        <v>0</v>
      </c>
      <c r="CJ29" s="7">
        <f>Repdd!CJ83</f>
        <v>0</v>
      </c>
      <c r="CK29" s="7">
        <f>Repdd!CK83</f>
        <v>0</v>
      </c>
      <c r="CL29" s="7">
        <f>Repdd!CL83</f>
        <v>0</v>
      </c>
      <c r="CM29" s="7">
        <f>Repdd!CM83</f>
        <v>0</v>
      </c>
      <c r="CN29" s="7">
        <f>Repdd!CN83</f>
        <v>0</v>
      </c>
      <c r="CO29" s="7">
        <f>Repdd!CO83</f>
        <v>0</v>
      </c>
      <c r="CP29" s="7">
        <f>Repdd!CP83</f>
        <v>0</v>
      </c>
      <c r="CQ29" s="7">
        <f>Repdd!CQ83</f>
        <v>0</v>
      </c>
      <c r="CR29" s="7">
        <f>Repdd!CR83</f>
        <v>0</v>
      </c>
      <c r="CS29" s="7">
        <f>Repdd!CS83</f>
        <v>0</v>
      </c>
      <c r="CT29" s="7">
        <f>Repdd!CT83</f>
        <v>0</v>
      </c>
    </row>
    <row r="30" spans="1:99" x14ac:dyDescent="0.3">
      <c r="A30" s="11">
        <f>ROW()</f>
        <v>30</v>
      </c>
      <c r="F30" s="66" t="str">
        <f t="shared" ref="F30" si="3">$F$9</f>
        <v>АКТИВЫ</v>
      </c>
      <c r="G30" s="6" t="str">
        <f>G214</f>
        <v>Кредиторская задолженность по постоянным расходам</v>
      </c>
      <c r="W30" s="10">
        <f t="shared" si="0"/>
        <v>0</v>
      </c>
      <c r="Z30" s="7">
        <f>Repdd!Z88</f>
        <v>0</v>
      </c>
      <c r="AA30" s="7">
        <f>Repdd!AA88</f>
        <v>1000000</v>
      </c>
      <c r="AB30" s="7">
        <f>Repdd!AB88</f>
        <v>1000000</v>
      </c>
      <c r="AC30" s="7">
        <f>Repdd!AC88</f>
        <v>1000000</v>
      </c>
      <c r="AD30" s="7">
        <f>Repdd!AD88</f>
        <v>1000000</v>
      </c>
      <c r="AE30" s="7">
        <f>Repdd!AE88</f>
        <v>1000000</v>
      </c>
      <c r="AF30" s="7">
        <f>Repdd!AF88</f>
        <v>1000000</v>
      </c>
      <c r="AG30" s="7">
        <f>Repdd!AG88</f>
        <v>1000000</v>
      </c>
      <c r="AH30" s="7">
        <f>Repdd!AH88</f>
        <v>1000000</v>
      </c>
      <c r="AI30" s="7">
        <f>Repdd!AI88</f>
        <v>1000000</v>
      </c>
      <c r="AJ30" s="7">
        <f>Repdd!AJ88</f>
        <v>1000000</v>
      </c>
      <c r="AK30" s="7">
        <f>Repdd!AK88</f>
        <v>1000000</v>
      </c>
      <c r="AL30" s="7">
        <f>Repdd!AL88</f>
        <v>1000000</v>
      </c>
      <c r="AM30" s="7">
        <f>Repdd!AM88</f>
        <v>1000000</v>
      </c>
      <c r="AN30" s="7">
        <f>Repdd!AN88</f>
        <v>1000000</v>
      </c>
      <c r="AO30" s="7">
        <f>Repdd!AO88</f>
        <v>1000000</v>
      </c>
      <c r="AP30" s="7">
        <f>Repdd!AP88</f>
        <v>1000000</v>
      </c>
      <c r="AQ30" s="7">
        <f>Repdd!AQ88</f>
        <v>1000000</v>
      </c>
      <c r="AR30" s="7">
        <f>Repdd!AR88</f>
        <v>1000000</v>
      </c>
      <c r="AS30" s="7">
        <f>Repdd!AS88</f>
        <v>1000000</v>
      </c>
      <c r="AT30" s="7">
        <f>Repdd!AT88</f>
        <v>1000000</v>
      </c>
      <c r="AU30" s="7">
        <f>Repdd!AU88</f>
        <v>1000000</v>
      </c>
      <c r="AV30" s="7">
        <f>Repdd!AV88</f>
        <v>1000000</v>
      </c>
      <c r="AW30" s="7">
        <f>Repdd!AW88</f>
        <v>1000000</v>
      </c>
      <c r="AX30" s="7">
        <f>Repdd!AX88</f>
        <v>1000000</v>
      </c>
      <c r="AY30" s="7">
        <f>Repdd!AY88</f>
        <v>1000000</v>
      </c>
      <c r="AZ30" s="7">
        <f>Repdd!AZ88</f>
        <v>1000000</v>
      </c>
      <c r="BA30" s="7">
        <f>Repdd!BA88</f>
        <v>1000000</v>
      </c>
      <c r="BB30" s="7">
        <f>Repdd!BB88</f>
        <v>1000000</v>
      </c>
      <c r="BC30" s="7">
        <f>Repdd!BC88</f>
        <v>1000000</v>
      </c>
      <c r="BD30" s="7">
        <f>Repdd!BD88</f>
        <v>1000000</v>
      </c>
      <c r="BE30" s="7">
        <f>Repdd!BE88</f>
        <v>1000000</v>
      </c>
      <c r="BF30" s="7">
        <f>Repdd!BF88</f>
        <v>1000000</v>
      </c>
      <c r="BG30" s="7">
        <f>Repdd!BG88</f>
        <v>1000000</v>
      </c>
      <c r="BH30" s="7">
        <f>Repdd!BH88</f>
        <v>1000000</v>
      </c>
      <c r="BI30" s="7">
        <f>Repdd!BI88</f>
        <v>1000000</v>
      </c>
      <c r="BJ30" s="7">
        <f>Repdd!BJ88</f>
        <v>1000000</v>
      </c>
      <c r="BK30" s="7">
        <f>Repdd!BK88</f>
        <v>1000000</v>
      </c>
      <c r="BL30" s="7">
        <f>Repdd!BL88</f>
        <v>1000000</v>
      </c>
      <c r="BM30" s="7">
        <f>Repdd!BM88</f>
        <v>1000000</v>
      </c>
      <c r="BN30" s="7">
        <f>Repdd!BN88</f>
        <v>1000000</v>
      </c>
      <c r="BO30" s="7">
        <f>Repdd!BO88</f>
        <v>1000000</v>
      </c>
      <c r="BP30" s="7">
        <f>Repdd!BP88</f>
        <v>1000000</v>
      </c>
      <c r="BQ30" s="7">
        <f>Repdd!BQ88</f>
        <v>1000000</v>
      </c>
      <c r="BR30" s="7">
        <f>Repdd!BR88</f>
        <v>1000000</v>
      </c>
      <c r="BS30" s="7">
        <f>Repdd!BS88</f>
        <v>1000000</v>
      </c>
      <c r="BT30" s="7">
        <f>Repdd!BT88</f>
        <v>1000000</v>
      </c>
      <c r="BU30" s="7">
        <f>Repdd!BU88</f>
        <v>1000000</v>
      </c>
      <c r="BV30" s="7">
        <f>Repdd!BV88</f>
        <v>0</v>
      </c>
      <c r="BW30" s="7">
        <f>Repdd!BW88</f>
        <v>0</v>
      </c>
      <c r="BX30" s="7">
        <f>Repdd!BX88</f>
        <v>0</v>
      </c>
      <c r="BY30" s="7">
        <f>Repdd!BY88</f>
        <v>0</v>
      </c>
      <c r="BZ30" s="7">
        <f>Repdd!BZ88</f>
        <v>0</v>
      </c>
      <c r="CA30" s="7">
        <f>Repdd!CA88</f>
        <v>0</v>
      </c>
      <c r="CB30" s="7">
        <f>Repdd!CB88</f>
        <v>0</v>
      </c>
      <c r="CC30" s="7">
        <f>Repdd!CC88</f>
        <v>0</v>
      </c>
      <c r="CD30" s="7">
        <f>Repdd!CD88</f>
        <v>0</v>
      </c>
      <c r="CE30" s="7">
        <f>Repdd!CE88</f>
        <v>0</v>
      </c>
      <c r="CF30" s="7">
        <f>Repdd!CF88</f>
        <v>0</v>
      </c>
      <c r="CG30" s="7">
        <f>Repdd!CG88</f>
        <v>0</v>
      </c>
      <c r="CH30" s="7">
        <f>Repdd!CH88</f>
        <v>0</v>
      </c>
      <c r="CI30" s="7">
        <f>Repdd!CI88</f>
        <v>0</v>
      </c>
      <c r="CJ30" s="7">
        <f>Repdd!CJ88</f>
        <v>0</v>
      </c>
      <c r="CK30" s="7">
        <f>Repdd!CK88</f>
        <v>0</v>
      </c>
      <c r="CL30" s="7">
        <f>Repdd!CL88</f>
        <v>0</v>
      </c>
      <c r="CM30" s="7">
        <f>Repdd!CM88</f>
        <v>0</v>
      </c>
      <c r="CN30" s="7">
        <f>Repdd!CN88</f>
        <v>0</v>
      </c>
      <c r="CO30" s="7">
        <f>Repdd!CO88</f>
        <v>0</v>
      </c>
      <c r="CP30" s="7">
        <f>Repdd!CP88</f>
        <v>0</v>
      </c>
      <c r="CQ30" s="7">
        <f>Repdd!CQ88</f>
        <v>0</v>
      </c>
      <c r="CR30" s="7">
        <f>Repdd!CR88</f>
        <v>0</v>
      </c>
      <c r="CS30" s="7">
        <f>Repdd!CS88</f>
        <v>0</v>
      </c>
      <c r="CT30" s="7">
        <f>Repdd!CT88</f>
        <v>0</v>
      </c>
    </row>
    <row r="31" spans="1:99" x14ac:dyDescent="0.3">
      <c r="A31" s="118">
        <f>ROW()</f>
        <v>31</v>
      </c>
      <c r="E31" s="41"/>
      <c r="F31" s="103" t="str">
        <f t="shared" ref="F31:F36" si="4">$F$9</f>
        <v>АКТИВЫ</v>
      </c>
      <c r="G31" s="6" t="str">
        <f t="shared" ref="G31:G36" si="5">G215</f>
        <v>Задолженность перед бюджетом по НП</v>
      </c>
      <c r="R31" s="41"/>
      <c r="S31" s="164">
        <f>Repdd!S95</f>
        <v>0</v>
      </c>
      <c r="V31" s="120"/>
      <c r="W31" s="9">
        <f t="shared" si="0"/>
        <v>0</v>
      </c>
      <c r="Z31" s="7">
        <f>Repdd!Z95</f>
        <v>0</v>
      </c>
      <c r="AA31" s="7">
        <f ca="1">Repdd!AA95</f>
        <v>0</v>
      </c>
      <c r="AB31" s="7">
        <f ca="1">Repdd!AB95</f>
        <v>0</v>
      </c>
      <c r="AC31" s="7">
        <f ca="1">Repdd!AC95</f>
        <v>0</v>
      </c>
      <c r="AD31" s="7">
        <f ca="1">Repdd!AD95</f>
        <v>0</v>
      </c>
      <c r="AE31" s="7">
        <f ca="1">Repdd!AE95</f>
        <v>0</v>
      </c>
      <c r="AF31" s="7">
        <f ca="1">Repdd!AF95</f>
        <v>0</v>
      </c>
      <c r="AG31" s="7">
        <f ca="1">Repdd!AG95</f>
        <v>0</v>
      </c>
      <c r="AH31" s="7">
        <f ca="1">Repdd!AH95</f>
        <v>0</v>
      </c>
      <c r="AI31" s="7">
        <f ca="1">Repdd!AI95</f>
        <v>0</v>
      </c>
      <c r="AJ31" s="7">
        <f ca="1">Repdd!AJ95</f>
        <v>0</v>
      </c>
      <c r="AK31" s="7">
        <f ca="1">Repdd!AK95</f>
        <v>0</v>
      </c>
      <c r="AL31" s="7">
        <f ca="1">Repdd!AL95</f>
        <v>0</v>
      </c>
      <c r="AM31" s="7">
        <f ca="1">Repdd!AM95</f>
        <v>0</v>
      </c>
      <c r="AN31" s="7">
        <f ca="1">Repdd!AN95</f>
        <v>0</v>
      </c>
      <c r="AO31" s="7">
        <f ca="1">Repdd!AO95</f>
        <v>0</v>
      </c>
      <c r="AP31" s="7">
        <f ca="1">Repdd!AP95</f>
        <v>0</v>
      </c>
      <c r="AQ31" s="7">
        <f ca="1">Repdd!AQ95</f>
        <v>0</v>
      </c>
      <c r="AR31" s="7">
        <f ca="1">Repdd!AR95</f>
        <v>0</v>
      </c>
      <c r="AS31" s="7">
        <f ca="1">Repdd!AS95</f>
        <v>0</v>
      </c>
      <c r="AT31" s="7">
        <f ca="1">Repdd!AT95</f>
        <v>0</v>
      </c>
      <c r="AU31" s="7">
        <f ca="1">Repdd!AU95</f>
        <v>0</v>
      </c>
      <c r="AV31" s="7">
        <f ca="1">Repdd!AV95</f>
        <v>0</v>
      </c>
      <c r="AW31" s="7">
        <f ca="1">Repdd!AW95</f>
        <v>0</v>
      </c>
      <c r="AX31" s="7">
        <f ca="1">Repdd!AX95</f>
        <v>0</v>
      </c>
      <c r="AY31" s="7">
        <f ca="1">Repdd!AY95</f>
        <v>0</v>
      </c>
      <c r="AZ31" s="7">
        <f ca="1">Repdd!AZ95</f>
        <v>0</v>
      </c>
      <c r="BA31" s="7">
        <f ca="1">Repdd!BA95</f>
        <v>0</v>
      </c>
      <c r="BB31" s="7">
        <f ca="1">Repdd!BB95</f>
        <v>0</v>
      </c>
      <c r="BC31" s="7">
        <f ca="1">Repdd!BC95</f>
        <v>0</v>
      </c>
      <c r="BD31" s="7">
        <f ca="1">Repdd!BD95</f>
        <v>0</v>
      </c>
      <c r="BE31" s="7">
        <f ca="1">Repdd!BE95</f>
        <v>1409429.7125898106</v>
      </c>
      <c r="BF31" s="7">
        <f ca="1">Repdd!BF95</f>
        <v>1905138.4175774138</v>
      </c>
      <c r="BG31" s="7">
        <f ca="1">Repdd!BG95</f>
        <v>2073136.1796160573</v>
      </c>
      <c r="BH31" s="7">
        <f ca="1">Repdd!BH95</f>
        <v>2207648.3452331778</v>
      </c>
      <c r="BI31" s="7">
        <f ca="1">Repdd!BI95</f>
        <v>2308447.6117157545</v>
      </c>
      <c r="BJ31" s="7">
        <f ca="1">Repdd!BJ95</f>
        <v>2377430.4346225709</v>
      </c>
      <c r="BK31" s="7">
        <f ca="1">Repdd!BK95</f>
        <v>2419127.2265176475</v>
      </c>
      <c r="BL31" s="7">
        <f ca="1">Repdd!BL95</f>
        <v>2443051.1448451113</v>
      </c>
      <c r="BM31" s="7">
        <f ca="1">Repdd!BM95</f>
        <v>2456606.6702450104</v>
      </c>
      <c r="BN31" s="7">
        <f ca="1">Repdd!BN95</f>
        <v>2464682.1029763594</v>
      </c>
      <c r="BO31" s="7">
        <f ca="1">Repdd!BO95</f>
        <v>2469910.3813028149</v>
      </c>
      <c r="BP31" s="7">
        <f ca="1">Repdd!BP95</f>
        <v>2473862.6677258648</v>
      </c>
      <c r="BQ31" s="7">
        <f ca="1">Repdd!BQ95</f>
        <v>2477400.5146779716</v>
      </c>
      <c r="BR31" s="7">
        <f ca="1">Repdd!BR95</f>
        <v>2477456.4306117967</v>
      </c>
      <c r="BS31" s="7">
        <f ca="1">Repdd!BS95</f>
        <v>2477463.0992862284</v>
      </c>
      <c r="BT31" s="7">
        <f ca="1">Repdd!BT95</f>
        <v>2477461.7881249785</v>
      </c>
      <c r="BU31" s="7">
        <f ca="1">Repdd!BU95</f>
        <v>2477461.1592544988</v>
      </c>
      <c r="BV31" s="7">
        <f>Repdd!BV95</f>
        <v>0</v>
      </c>
      <c r="BW31" s="7">
        <f>Repdd!BW95</f>
        <v>0</v>
      </c>
      <c r="BX31" s="7">
        <f>Repdd!BX95</f>
        <v>0</v>
      </c>
      <c r="BY31" s="7">
        <f>Repdd!BY95</f>
        <v>0</v>
      </c>
      <c r="BZ31" s="7">
        <f>Repdd!BZ95</f>
        <v>0</v>
      </c>
      <c r="CA31" s="7">
        <f>Repdd!CA95</f>
        <v>0</v>
      </c>
      <c r="CB31" s="7">
        <f>Repdd!CB95</f>
        <v>0</v>
      </c>
      <c r="CC31" s="7">
        <f>Repdd!CC95</f>
        <v>0</v>
      </c>
      <c r="CD31" s="7">
        <f>Repdd!CD95</f>
        <v>0</v>
      </c>
      <c r="CE31" s="7">
        <f>Repdd!CE95</f>
        <v>0</v>
      </c>
      <c r="CF31" s="7">
        <f>Repdd!CF95</f>
        <v>0</v>
      </c>
      <c r="CG31" s="7">
        <f>Repdd!CG95</f>
        <v>0</v>
      </c>
      <c r="CH31" s="7">
        <f>Repdd!CH95</f>
        <v>0</v>
      </c>
      <c r="CI31" s="7">
        <f>Repdd!CI95</f>
        <v>0</v>
      </c>
      <c r="CJ31" s="7">
        <f>Repdd!CJ95</f>
        <v>0</v>
      </c>
      <c r="CK31" s="7">
        <f>Repdd!CK95</f>
        <v>0</v>
      </c>
      <c r="CL31" s="7">
        <f>Repdd!CL95</f>
        <v>0</v>
      </c>
      <c r="CM31" s="7">
        <f>Repdd!CM95</f>
        <v>0</v>
      </c>
      <c r="CN31" s="7">
        <f>Repdd!CN95</f>
        <v>0</v>
      </c>
      <c r="CO31" s="7">
        <f>Repdd!CO95</f>
        <v>0</v>
      </c>
      <c r="CP31" s="7">
        <f>Repdd!CP95</f>
        <v>0</v>
      </c>
      <c r="CQ31" s="7">
        <f>Repdd!CQ95</f>
        <v>0</v>
      </c>
      <c r="CR31" s="7">
        <f>Repdd!CR95</f>
        <v>0</v>
      </c>
      <c r="CS31" s="7">
        <f>Repdd!CS95</f>
        <v>0</v>
      </c>
      <c r="CT31" s="7">
        <f>Repdd!CT95</f>
        <v>0</v>
      </c>
    </row>
    <row r="32" spans="1:99" x14ac:dyDescent="0.3">
      <c r="A32" s="118">
        <f>ROW()</f>
        <v>32</v>
      </c>
      <c r="E32" s="41"/>
      <c r="F32" s="103" t="str">
        <f t="shared" si="4"/>
        <v>АКТИВЫ</v>
      </c>
      <c r="G32" s="6" t="str">
        <f t="shared" si="5"/>
        <v>Задолженность перед бюджетом по НДС</v>
      </c>
      <c r="R32" s="41"/>
      <c r="S32" s="164">
        <f>Repdd!S96</f>
        <v>0</v>
      </c>
      <c r="V32" s="120"/>
      <c r="W32" s="9">
        <f t="shared" si="0"/>
        <v>0</v>
      </c>
      <c r="Z32" s="7">
        <f>Repdd!Z96</f>
        <v>0</v>
      </c>
      <c r="AA32" s="7">
        <f ca="1">Repdd!AA96</f>
        <v>-57878.78787878788</v>
      </c>
      <c r="AB32" s="7">
        <f ca="1">Repdd!AB96</f>
        <v>-76212.121212121216</v>
      </c>
      <c r="AC32" s="7">
        <f ca="1">Repdd!AC96</f>
        <v>-119545.45454545453</v>
      </c>
      <c r="AD32" s="7">
        <f ca="1">Repdd!AD96</f>
        <v>-146992.12121212127</v>
      </c>
      <c r="AE32" s="7">
        <f ca="1">Repdd!AE96</f>
        <v>-174713.58787878798</v>
      </c>
      <c r="AF32" s="7">
        <f ca="1">Repdd!AF96</f>
        <v>-195020.65454545463</v>
      </c>
      <c r="AG32" s="7">
        <f ca="1">Repdd!AG96</f>
        <v>-198834.84787878799</v>
      </c>
      <c r="AH32" s="7">
        <f ca="1">Repdd!AH96</f>
        <v>-202374.42454545468</v>
      </c>
      <c r="AI32" s="7">
        <f ca="1">Repdd!AI96</f>
        <v>-205801.53306060622</v>
      </c>
      <c r="AJ32" s="7">
        <f ca="1">Repdd!AJ96</f>
        <v>-208422.77078787898</v>
      </c>
      <c r="AK32" s="7">
        <f ca="1">Repdd!AK96</f>
        <v>-208406.81521818199</v>
      </c>
      <c r="AL32" s="7">
        <f ca="1">Repdd!AL96</f>
        <v>-212702.81391287898</v>
      </c>
      <c r="AM32" s="7">
        <f ca="1">Repdd!AM96</f>
        <v>-223996.30253106085</v>
      </c>
      <c r="AN32" s="7">
        <f ca="1">Repdd!AN96</f>
        <v>-241387.45056242446</v>
      </c>
      <c r="AO32" s="7">
        <f ca="1">Repdd!AO96</f>
        <v>-250211.2011403791</v>
      </c>
      <c r="AP32" s="7">
        <f ca="1">Repdd!AP96</f>
        <v>-220256.58541897754</v>
      </c>
      <c r="AQ32" s="7">
        <f ca="1">Repdd!AQ96</f>
        <v>-136843.62074132593</v>
      </c>
      <c r="AR32" s="7">
        <f ca="1">Repdd!AR96</f>
        <v>6329.1380202195287</v>
      </c>
      <c r="AS32" s="7">
        <f ca="1">Repdd!AS96</f>
        <v>204300.48272400725</v>
      </c>
      <c r="AT32" s="7">
        <f ca="1">Repdd!AT96</f>
        <v>440835.08079031826</v>
      </c>
      <c r="AU32" s="7">
        <f ca="1">Repdd!AU96</f>
        <v>701725.85664435173</v>
      </c>
      <c r="AV32" s="7">
        <f ca="1">Repdd!AV96</f>
        <v>976477.63961901527</v>
      </c>
      <c r="AW32" s="7">
        <f ca="1">Repdd!AW96</f>
        <v>1258663.0190903367</v>
      </c>
      <c r="AX32" s="7">
        <f ca="1">Repdd!AX96</f>
        <v>1544443.9788878635</v>
      </c>
      <c r="AY32" s="7">
        <f ca="1">Repdd!AY96</f>
        <v>1831633.6260530492</v>
      </c>
      <c r="AZ32" s="7">
        <f ca="1">Repdd!AZ96</f>
        <v>2119382.807222405</v>
      </c>
      <c r="BA32" s="7">
        <f ca="1">Repdd!BA96</f>
        <v>2409283.3991714586</v>
      </c>
      <c r="BB32" s="7">
        <f ca="1">Repdd!BB96</f>
        <v>2706038.0104821017</v>
      </c>
      <c r="BC32" s="7">
        <f ca="1">Repdd!BC96</f>
        <v>3011905.3845124622</v>
      </c>
      <c r="BD32" s="7">
        <f ca="1">Repdd!BD96</f>
        <v>3327310.0991476891</v>
      </c>
      <c r="BE32" s="7">
        <f ca="1">Repdd!BE96</f>
        <v>3651563.7554495842</v>
      </c>
      <c r="BF32" s="7">
        <f ca="1">Repdd!BF96</f>
        <v>3979510.183039357</v>
      </c>
      <c r="BG32" s="7">
        <f ca="1">Repdd!BG96</f>
        <v>4292125.5382806445</v>
      </c>
      <c r="BH32" s="7">
        <f ca="1">Repdd!BH96</f>
        <v>4560064.3379310248</v>
      </c>
      <c r="BI32" s="7">
        <f ca="1">Repdd!BI96</f>
        <v>4770267.759318145</v>
      </c>
      <c r="BJ32" s="7">
        <f ca="1">Repdd!BJ96</f>
        <v>4918107.1730840532</v>
      </c>
      <c r="BK32" s="7">
        <f ca="1">Repdd!BK96</f>
        <v>5009594.7995420098</v>
      </c>
      <c r="BL32" s="7">
        <f ca="1">Repdd!BL96</f>
        <v>5061639.8259296995</v>
      </c>
      <c r="BM32" s="7">
        <f ca="1">Repdd!BM96</f>
        <v>5088987.7254760051</v>
      </c>
      <c r="BN32" s="7">
        <f ca="1">Repdd!BN96</f>
        <v>5102331.07144845</v>
      </c>
      <c r="BO32" s="7">
        <f ca="1">Repdd!BO96</f>
        <v>5108180.3976903232</v>
      </c>
      <c r="BP32" s="7">
        <f ca="1">Repdd!BP96</f>
        <v>5110418.707615911</v>
      </c>
      <c r="BQ32" s="7">
        <f ca="1">Repdd!BQ96</f>
        <v>5111244.3679945674</v>
      </c>
      <c r="BR32" s="7">
        <f ca="1">Repdd!BR96</f>
        <v>5111509.7514604395</v>
      </c>
      <c r="BS32" s="7">
        <f ca="1">Repdd!BS96</f>
        <v>5111573.7241466139</v>
      </c>
      <c r="BT32" s="7">
        <f ca="1">Repdd!BT96</f>
        <v>5111587.3441378642</v>
      </c>
      <c r="BU32" s="7">
        <f ca="1">Repdd!BU96</f>
        <v>5111589.2014093976</v>
      </c>
      <c r="BV32" s="7">
        <f>Repdd!BV96</f>
        <v>0</v>
      </c>
      <c r="BW32" s="7">
        <f>Repdd!BW96</f>
        <v>0</v>
      </c>
      <c r="BX32" s="7">
        <f>Repdd!BX96</f>
        <v>0</v>
      </c>
      <c r="BY32" s="7">
        <f>Repdd!BY96</f>
        <v>0</v>
      </c>
      <c r="BZ32" s="7">
        <f>Repdd!BZ96</f>
        <v>0</v>
      </c>
      <c r="CA32" s="7">
        <f>Repdd!CA96</f>
        <v>0</v>
      </c>
      <c r="CB32" s="7">
        <f>Repdd!CB96</f>
        <v>0</v>
      </c>
      <c r="CC32" s="7">
        <f>Repdd!CC96</f>
        <v>0</v>
      </c>
      <c r="CD32" s="7">
        <f>Repdd!CD96</f>
        <v>0</v>
      </c>
      <c r="CE32" s="7">
        <f>Repdd!CE96</f>
        <v>0</v>
      </c>
      <c r="CF32" s="7">
        <f>Repdd!CF96</f>
        <v>0</v>
      </c>
      <c r="CG32" s="7">
        <f>Repdd!CG96</f>
        <v>0</v>
      </c>
      <c r="CH32" s="7">
        <f>Repdd!CH96</f>
        <v>0</v>
      </c>
      <c r="CI32" s="7">
        <f>Repdd!CI96</f>
        <v>0</v>
      </c>
      <c r="CJ32" s="7">
        <f>Repdd!CJ96</f>
        <v>0</v>
      </c>
      <c r="CK32" s="7">
        <f>Repdd!CK96</f>
        <v>0</v>
      </c>
      <c r="CL32" s="7">
        <f>Repdd!CL96</f>
        <v>0</v>
      </c>
      <c r="CM32" s="7">
        <f>Repdd!CM96</f>
        <v>0</v>
      </c>
      <c r="CN32" s="7">
        <f>Repdd!CN96</f>
        <v>0</v>
      </c>
      <c r="CO32" s="7">
        <f>Repdd!CO96</f>
        <v>0</v>
      </c>
      <c r="CP32" s="7">
        <f>Repdd!CP96</f>
        <v>0</v>
      </c>
      <c r="CQ32" s="7">
        <f>Repdd!CQ96</f>
        <v>0</v>
      </c>
      <c r="CR32" s="7">
        <f>Repdd!CR96</f>
        <v>0</v>
      </c>
      <c r="CS32" s="7">
        <f>Repdd!CS96</f>
        <v>0</v>
      </c>
      <c r="CT32" s="7">
        <f>Repdd!CT96</f>
        <v>0</v>
      </c>
    </row>
    <row r="33" spans="1:99" x14ac:dyDescent="0.3">
      <c r="A33" s="118">
        <f>ROW()</f>
        <v>33</v>
      </c>
      <c r="E33" s="41"/>
      <c r="F33" s="103" t="str">
        <f t="shared" si="4"/>
        <v>АКТИВЫ</v>
      </c>
      <c r="G33" s="6" t="str">
        <f t="shared" si="5"/>
        <v>Задолженность перед банком по телу кредита</v>
      </c>
      <c r="R33" s="41"/>
      <c r="S33" s="164">
        <f>Repdd!S97</f>
        <v>0</v>
      </c>
      <c r="V33" s="120"/>
      <c r="W33" s="9">
        <f t="shared" si="0"/>
        <v>0</v>
      </c>
      <c r="Z33" s="7">
        <f>Repdd!Z97</f>
        <v>0</v>
      </c>
      <c r="AA33" s="7">
        <f>Repdd!AA97</f>
        <v>0</v>
      </c>
      <c r="AB33" s="7">
        <f>Repdd!AB97</f>
        <v>0</v>
      </c>
      <c r="AC33" s="7">
        <f>Repdd!AC97</f>
        <v>0</v>
      </c>
      <c r="AD33" s="7">
        <f>Repdd!AD97</f>
        <v>0</v>
      </c>
      <c r="AE33" s="7">
        <f>Repdd!AE97</f>
        <v>0</v>
      </c>
      <c r="AF33" s="7">
        <f>Repdd!AF97</f>
        <v>0</v>
      </c>
      <c r="AG33" s="7">
        <f>Repdd!AG97</f>
        <v>0</v>
      </c>
      <c r="AH33" s="7">
        <f>Repdd!AH97</f>
        <v>0</v>
      </c>
      <c r="AI33" s="7">
        <f>Repdd!AI97</f>
        <v>0</v>
      </c>
      <c r="AJ33" s="7">
        <f>Repdd!AJ97</f>
        <v>0</v>
      </c>
      <c r="AK33" s="7">
        <f>Repdd!AK97</f>
        <v>0</v>
      </c>
      <c r="AL33" s="7">
        <f>Repdd!AL97</f>
        <v>0</v>
      </c>
      <c r="AM33" s="7">
        <f>Repdd!AM97</f>
        <v>0</v>
      </c>
      <c r="AN33" s="7">
        <f>Repdd!AN97</f>
        <v>0</v>
      </c>
      <c r="AO33" s="7">
        <f>Repdd!AO97</f>
        <v>0</v>
      </c>
      <c r="AP33" s="7">
        <f>Repdd!AP97</f>
        <v>0</v>
      </c>
      <c r="AQ33" s="7">
        <f>Repdd!AQ97</f>
        <v>0</v>
      </c>
      <c r="AR33" s="7">
        <f>Repdd!AR97</f>
        <v>0</v>
      </c>
      <c r="AS33" s="7">
        <f>Repdd!AS97</f>
        <v>40000000</v>
      </c>
      <c r="AT33" s="7">
        <f>Repdd!AT97</f>
        <v>38333333.333333336</v>
      </c>
      <c r="AU33" s="7">
        <f>Repdd!AU97</f>
        <v>36666666.666666672</v>
      </c>
      <c r="AV33" s="7">
        <f>Repdd!AV97</f>
        <v>35000000.000000007</v>
      </c>
      <c r="AW33" s="7">
        <f>Repdd!AW97</f>
        <v>33333333.33333334</v>
      </c>
      <c r="AX33" s="7">
        <f>Repdd!AX97</f>
        <v>31666666.666666672</v>
      </c>
      <c r="AY33" s="7">
        <f>Repdd!AY97</f>
        <v>30000000.000000004</v>
      </c>
      <c r="AZ33" s="7">
        <f>Repdd!AZ97</f>
        <v>28333333.333333336</v>
      </c>
      <c r="BA33" s="7">
        <f>Repdd!BA97</f>
        <v>26666666.666666668</v>
      </c>
      <c r="BB33" s="7">
        <f>Repdd!BB97</f>
        <v>25000000</v>
      </c>
      <c r="BC33" s="7">
        <f>Repdd!BC97</f>
        <v>23333333.333333332</v>
      </c>
      <c r="BD33" s="7">
        <f>Repdd!BD97</f>
        <v>21666666.666666664</v>
      </c>
      <c r="BE33" s="7">
        <f>Repdd!BE97</f>
        <v>19999999.999999996</v>
      </c>
      <c r="BF33" s="7">
        <f>Repdd!BF97</f>
        <v>18333333.333333328</v>
      </c>
      <c r="BG33" s="7">
        <f>Repdd!BG97</f>
        <v>16666666.666666662</v>
      </c>
      <c r="BH33" s="7">
        <f>Repdd!BH97</f>
        <v>14999999.999999996</v>
      </c>
      <c r="BI33" s="7">
        <f>Repdd!BI97</f>
        <v>13333333.33333333</v>
      </c>
      <c r="BJ33" s="7">
        <f>Repdd!BJ97</f>
        <v>11666666.666666664</v>
      </c>
      <c r="BK33" s="7">
        <f>Repdd!BK97</f>
        <v>9999999.9999999981</v>
      </c>
      <c r="BL33" s="7">
        <f>Repdd!BL97</f>
        <v>8333333.3333333312</v>
      </c>
      <c r="BM33" s="7">
        <f>Repdd!BM97</f>
        <v>6666666.6666666642</v>
      </c>
      <c r="BN33" s="7">
        <f>Repdd!BN97</f>
        <v>4999999.9999999972</v>
      </c>
      <c r="BO33" s="7">
        <f>Repdd!BO97</f>
        <v>3333333.3333333302</v>
      </c>
      <c r="BP33" s="7">
        <f>Repdd!BP97</f>
        <v>1666666.6666666635</v>
      </c>
      <c r="BQ33" s="7">
        <f>Repdd!BQ97</f>
        <v>-3.2596290111541748E-9</v>
      </c>
      <c r="BR33" s="7">
        <f>Repdd!BR97</f>
        <v>-3.2596290111541748E-9</v>
      </c>
      <c r="BS33" s="7">
        <f>Repdd!BS97</f>
        <v>-3.2596290111541748E-9</v>
      </c>
      <c r="BT33" s="7">
        <f>Repdd!BT97</f>
        <v>-3.2596290111541748E-9</v>
      </c>
      <c r="BU33" s="7">
        <f>Repdd!BU97</f>
        <v>-3.2596290111541748E-9</v>
      </c>
      <c r="BV33" s="7">
        <f>Repdd!BV97</f>
        <v>0</v>
      </c>
      <c r="BW33" s="7">
        <f>Repdd!BW97</f>
        <v>0</v>
      </c>
      <c r="BX33" s="7">
        <f>Repdd!BX97</f>
        <v>0</v>
      </c>
      <c r="BY33" s="7">
        <f>Repdd!BY97</f>
        <v>0</v>
      </c>
      <c r="BZ33" s="7">
        <f>Repdd!BZ97</f>
        <v>0</v>
      </c>
      <c r="CA33" s="7">
        <f>Repdd!CA97</f>
        <v>0</v>
      </c>
      <c r="CB33" s="7">
        <f>Repdd!CB97</f>
        <v>0</v>
      </c>
      <c r="CC33" s="7">
        <f>Repdd!CC97</f>
        <v>0</v>
      </c>
      <c r="CD33" s="7">
        <f>Repdd!CD97</f>
        <v>0</v>
      </c>
      <c r="CE33" s="7">
        <f>Repdd!CE97</f>
        <v>0</v>
      </c>
      <c r="CF33" s="7">
        <f>Repdd!CF97</f>
        <v>0</v>
      </c>
      <c r="CG33" s="7">
        <f>Repdd!CG97</f>
        <v>0</v>
      </c>
      <c r="CH33" s="7">
        <f>Repdd!CH97</f>
        <v>0</v>
      </c>
      <c r="CI33" s="7">
        <f>Repdd!CI97</f>
        <v>0</v>
      </c>
      <c r="CJ33" s="7">
        <f>Repdd!CJ97</f>
        <v>0</v>
      </c>
      <c r="CK33" s="7">
        <f>Repdd!CK97</f>
        <v>0</v>
      </c>
      <c r="CL33" s="7">
        <f>Repdd!CL97</f>
        <v>0</v>
      </c>
      <c r="CM33" s="7">
        <f>Repdd!CM97</f>
        <v>0</v>
      </c>
      <c r="CN33" s="7">
        <f>Repdd!CN97</f>
        <v>0</v>
      </c>
      <c r="CO33" s="7">
        <f>Repdd!CO97</f>
        <v>0</v>
      </c>
      <c r="CP33" s="7">
        <f>Repdd!CP97</f>
        <v>0</v>
      </c>
      <c r="CQ33" s="7">
        <f>Repdd!CQ97</f>
        <v>0</v>
      </c>
      <c r="CR33" s="7">
        <f>Repdd!CR97</f>
        <v>0</v>
      </c>
      <c r="CS33" s="7">
        <f>Repdd!CS97</f>
        <v>0</v>
      </c>
      <c r="CT33" s="7">
        <f>Repdd!CT97</f>
        <v>0</v>
      </c>
    </row>
    <row r="34" spans="1:99" x14ac:dyDescent="0.3">
      <c r="A34" s="118">
        <f>ROW()</f>
        <v>34</v>
      </c>
      <c r="E34" s="41"/>
      <c r="F34" s="103" t="str">
        <f t="shared" si="4"/>
        <v>АКТИВЫ</v>
      </c>
      <c r="G34" s="6" t="str">
        <f t="shared" si="5"/>
        <v>Задолженность перед банком по %% кредита</v>
      </c>
      <c r="R34" s="41"/>
      <c r="S34" s="164">
        <f>Repdd!S98</f>
        <v>0</v>
      </c>
      <c r="V34" s="120"/>
      <c r="W34" s="9">
        <f t="shared" si="0"/>
        <v>0</v>
      </c>
      <c r="Z34" s="7">
        <f>Repdd!Z98</f>
        <v>0</v>
      </c>
      <c r="AA34" s="7">
        <f>Repdd!AA98</f>
        <v>0</v>
      </c>
      <c r="AB34" s="7">
        <f>Repdd!AB98</f>
        <v>0</v>
      </c>
      <c r="AC34" s="7">
        <f>Repdd!AC98</f>
        <v>0</v>
      </c>
      <c r="AD34" s="7">
        <f>Repdd!AD98</f>
        <v>0</v>
      </c>
      <c r="AE34" s="7">
        <f>Repdd!AE98</f>
        <v>0</v>
      </c>
      <c r="AF34" s="7">
        <f>Repdd!AF98</f>
        <v>0</v>
      </c>
      <c r="AG34" s="7">
        <f>Repdd!AG98</f>
        <v>0</v>
      </c>
      <c r="AH34" s="7">
        <f>Repdd!AH98</f>
        <v>0</v>
      </c>
      <c r="AI34" s="7">
        <f>Repdd!AI98</f>
        <v>0</v>
      </c>
      <c r="AJ34" s="7">
        <f>Repdd!AJ98</f>
        <v>0</v>
      </c>
      <c r="AK34" s="7">
        <f>Repdd!AK98</f>
        <v>0</v>
      </c>
      <c r="AL34" s="7">
        <f>Repdd!AL98</f>
        <v>0</v>
      </c>
      <c r="AM34" s="7">
        <f>Repdd!AM98</f>
        <v>0</v>
      </c>
      <c r="AN34" s="7">
        <f>Repdd!AN98</f>
        <v>0</v>
      </c>
      <c r="AO34" s="7">
        <f>Repdd!AO98</f>
        <v>0</v>
      </c>
      <c r="AP34" s="7">
        <f>Repdd!AP98</f>
        <v>0</v>
      </c>
      <c r="AQ34" s="7">
        <f>Repdd!AQ98</f>
        <v>0</v>
      </c>
      <c r="AR34" s="7">
        <f>Repdd!AR98</f>
        <v>0</v>
      </c>
      <c r="AS34" s="7">
        <f>Repdd!AS98</f>
        <v>400000</v>
      </c>
      <c r="AT34" s="7">
        <f>Repdd!AT98</f>
        <v>383333.33333333326</v>
      </c>
      <c r="AU34" s="7">
        <f>Repdd!AU98</f>
        <v>366666.66666666669</v>
      </c>
      <c r="AV34" s="7">
        <f>Repdd!AV98</f>
        <v>350000.00000000006</v>
      </c>
      <c r="AW34" s="7">
        <f>Repdd!AW98</f>
        <v>333333.33333333337</v>
      </c>
      <c r="AX34" s="7">
        <f>Repdd!AX98</f>
        <v>316666.66666666669</v>
      </c>
      <c r="AY34" s="7">
        <f>Repdd!AY98</f>
        <v>300000.00000000012</v>
      </c>
      <c r="AZ34" s="7">
        <f>Repdd!AZ98</f>
        <v>283333.33333333349</v>
      </c>
      <c r="BA34" s="7">
        <f>Repdd!BA98</f>
        <v>266666.66666666692</v>
      </c>
      <c r="BB34" s="7">
        <f>Repdd!BB98</f>
        <v>250000.00000000023</v>
      </c>
      <c r="BC34" s="7">
        <f>Repdd!BC98</f>
        <v>233333.3333333336</v>
      </c>
      <c r="BD34" s="7">
        <f>Repdd!BD98</f>
        <v>216666.66666666689</v>
      </c>
      <c r="BE34" s="7">
        <f>Repdd!BE98</f>
        <v>200000.0000000002</v>
      </c>
      <c r="BF34" s="7">
        <f>Repdd!BF98</f>
        <v>183333.33333333355</v>
      </c>
      <c r="BG34" s="7">
        <f>Repdd!BG98</f>
        <v>166666.66666666683</v>
      </c>
      <c r="BH34" s="7">
        <f>Repdd!BH98</f>
        <v>150000.00000000017</v>
      </c>
      <c r="BI34" s="7">
        <f>Repdd!BI98</f>
        <v>133333.33333333352</v>
      </c>
      <c r="BJ34" s="7">
        <f>Repdd!BJ98</f>
        <v>116666.66666666683</v>
      </c>
      <c r="BK34" s="7">
        <f>Repdd!BK98</f>
        <v>100000.00000000013</v>
      </c>
      <c r="BL34" s="7">
        <f>Repdd!BL98</f>
        <v>83333.333333333445</v>
      </c>
      <c r="BM34" s="7">
        <f>Repdd!BM98</f>
        <v>66666.666666666759</v>
      </c>
      <c r="BN34" s="7">
        <f>Repdd!BN98</f>
        <v>50000.000000000116</v>
      </c>
      <c r="BO34" s="7">
        <f>Repdd!BO98</f>
        <v>33333.333333333481</v>
      </c>
      <c r="BP34" s="7">
        <f>Repdd!BP98</f>
        <v>16666.666666666839</v>
      </c>
      <c r="BQ34" s="7">
        <f>Repdd!BQ98</f>
        <v>1.964508555829525E-10</v>
      </c>
      <c r="BR34" s="7">
        <f>Repdd!BR98</f>
        <v>1.964508555829525E-10</v>
      </c>
      <c r="BS34" s="7">
        <f>Repdd!BS98</f>
        <v>1.964508555829525E-10</v>
      </c>
      <c r="BT34" s="7">
        <f>Repdd!BT98</f>
        <v>1.964508555829525E-10</v>
      </c>
      <c r="BU34" s="7">
        <f>Repdd!BU98</f>
        <v>1.964508555829525E-10</v>
      </c>
      <c r="BV34" s="7">
        <f>Repdd!BV98</f>
        <v>0</v>
      </c>
      <c r="BW34" s="7">
        <f>Repdd!BW98</f>
        <v>0</v>
      </c>
      <c r="BX34" s="7">
        <f>Repdd!BX98</f>
        <v>0</v>
      </c>
      <c r="BY34" s="7">
        <f>Repdd!BY98</f>
        <v>0</v>
      </c>
      <c r="BZ34" s="7">
        <f>Repdd!BZ98</f>
        <v>0</v>
      </c>
      <c r="CA34" s="7">
        <f>Repdd!CA98</f>
        <v>0</v>
      </c>
      <c r="CB34" s="7">
        <f>Repdd!CB98</f>
        <v>0</v>
      </c>
      <c r="CC34" s="7">
        <f>Repdd!CC98</f>
        <v>0</v>
      </c>
      <c r="CD34" s="7">
        <f>Repdd!CD98</f>
        <v>0</v>
      </c>
      <c r="CE34" s="7">
        <f>Repdd!CE98</f>
        <v>0</v>
      </c>
      <c r="CF34" s="7">
        <f>Repdd!CF98</f>
        <v>0</v>
      </c>
      <c r="CG34" s="7">
        <f>Repdd!CG98</f>
        <v>0</v>
      </c>
      <c r="CH34" s="7">
        <f>Repdd!CH98</f>
        <v>0</v>
      </c>
      <c r="CI34" s="7">
        <f>Repdd!CI98</f>
        <v>0</v>
      </c>
      <c r="CJ34" s="7">
        <f>Repdd!CJ98</f>
        <v>0</v>
      </c>
      <c r="CK34" s="7">
        <f>Repdd!CK98</f>
        <v>0</v>
      </c>
      <c r="CL34" s="7">
        <f>Repdd!CL98</f>
        <v>0</v>
      </c>
      <c r="CM34" s="7">
        <f>Repdd!CM98</f>
        <v>0</v>
      </c>
      <c r="CN34" s="7">
        <f>Repdd!CN98</f>
        <v>0</v>
      </c>
      <c r="CO34" s="7">
        <f>Repdd!CO98</f>
        <v>0</v>
      </c>
      <c r="CP34" s="7">
        <f>Repdd!CP98</f>
        <v>0</v>
      </c>
      <c r="CQ34" s="7">
        <f>Repdd!CQ98</f>
        <v>0</v>
      </c>
      <c r="CR34" s="7">
        <f>Repdd!CR98</f>
        <v>0</v>
      </c>
      <c r="CS34" s="7">
        <f>Repdd!CS98</f>
        <v>0</v>
      </c>
      <c r="CT34" s="7">
        <f>Repdd!CT98</f>
        <v>0</v>
      </c>
    </row>
    <row r="35" spans="1:99" x14ac:dyDescent="0.3">
      <c r="A35" s="118">
        <f>ROW()</f>
        <v>35</v>
      </c>
      <c r="E35" s="41"/>
      <c r="F35" s="103" t="str">
        <f t="shared" si="4"/>
        <v>АКТИВЫ</v>
      </c>
      <c r="G35" s="6" t="str">
        <f t="shared" si="5"/>
        <v>Задолженность по телу кредитной линии</v>
      </c>
      <c r="R35" s="41"/>
      <c r="S35" s="164">
        <f>Repdd!S99</f>
        <v>0</v>
      </c>
      <c r="V35" s="120"/>
      <c r="W35" s="9">
        <f t="shared" si="0"/>
        <v>0</v>
      </c>
      <c r="Z35" s="7">
        <f>Repdd!Z99</f>
        <v>0</v>
      </c>
      <c r="AA35" s="7">
        <f ca="1">Repdd!AA99</f>
        <v>0</v>
      </c>
      <c r="AB35" s="7">
        <f ca="1">Repdd!AB99</f>
        <v>0</v>
      </c>
      <c r="AC35" s="7">
        <f ca="1">Repdd!AC99</f>
        <v>0</v>
      </c>
      <c r="AD35" s="7">
        <f ca="1">Repdd!AD99</f>
        <v>0</v>
      </c>
      <c r="AE35" s="7">
        <f ca="1">Repdd!AE99</f>
        <v>0</v>
      </c>
      <c r="AF35" s="7">
        <f ca="1">Repdd!AF99</f>
        <v>0</v>
      </c>
      <c r="AG35" s="7">
        <f ca="1">Repdd!AG99</f>
        <v>0</v>
      </c>
      <c r="AH35" s="7">
        <f ca="1">Repdd!AH99</f>
        <v>0</v>
      </c>
      <c r="AI35" s="7">
        <f ca="1">Repdd!AI99</f>
        <v>0</v>
      </c>
      <c r="AJ35" s="7">
        <f ca="1">Repdd!AJ99</f>
        <v>0</v>
      </c>
      <c r="AK35" s="7">
        <f ca="1">Repdd!AK99</f>
        <v>0</v>
      </c>
      <c r="AL35" s="7">
        <f ca="1">Repdd!AL99</f>
        <v>0</v>
      </c>
      <c r="AM35" s="7">
        <f ca="1">Repdd!AM99</f>
        <v>0</v>
      </c>
      <c r="AN35" s="7">
        <f ca="1">Repdd!AN99</f>
        <v>0</v>
      </c>
      <c r="AO35" s="7">
        <f ca="1">Repdd!AO99</f>
        <v>0</v>
      </c>
      <c r="AP35" s="7">
        <f ca="1">Repdd!AP99</f>
        <v>0</v>
      </c>
      <c r="AQ35" s="7">
        <f ca="1">Repdd!AQ99</f>
        <v>0</v>
      </c>
      <c r="AR35" s="7">
        <f ca="1">Repdd!AR99</f>
        <v>0</v>
      </c>
      <c r="AS35" s="7">
        <f ca="1">Repdd!AS99</f>
        <v>0</v>
      </c>
      <c r="AT35" s="7">
        <f ca="1">Repdd!AT99</f>
        <v>0</v>
      </c>
      <c r="AU35" s="7">
        <f ca="1">Repdd!AU99</f>
        <v>0</v>
      </c>
      <c r="AV35" s="7">
        <f ca="1">Repdd!AV99</f>
        <v>0</v>
      </c>
      <c r="AW35" s="7">
        <f ca="1">Repdd!AW99</f>
        <v>8364693.6973532233</v>
      </c>
      <c r="AX35" s="7">
        <f ca="1">Repdd!AX99</f>
        <v>11981750.066198312</v>
      </c>
      <c r="AY35" s="7">
        <f ca="1">Repdd!AY99</f>
        <v>13926035.638389926</v>
      </c>
      <c r="AZ35" s="7">
        <f ca="1">Repdd!AZ99</f>
        <v>13773880.991173912</v>
      </c>
      <c r="BA35" s="7">
        <f ca="1">Repdd!BA99</f>
        <v>13298743.388884325</v>
      </c>
      <c r="BB35" s="7">
        <f ca="1">Repdd!BB99</f>
        <v>13368114.298614116</v>
      </c>
      <c r="BC35" s="7">
        <f ca="1">Repdd!BC99</f>
        <v>12769212.692915367</v>
      </c>
      <c r="BD35" s="7">
        <f ca="1">Repdd!BD99</f>
        <v>10928998.185079273</v>
      </c>
      <c r="BE35" s="7">
        <f ca="1">Repdd!BE99</f>
        <v>7901182.3888137834</v>
      </c>
      <c r="BF35" s="7">
        <f ca="1">Repdd!BF99</f>
        <v>5228305.7656385731</v>
      </c>
      <c r="BG35" s="7">
        <f ca="1">Repdd!BG99</f>
        <v>1107922.6682113679</v>
      </c>
      <c r="BH35" s="7">
        <f ca="1">Repdd!BH99</f>
        <v>0</v>
      </c>
      <c r="BI35" s="7">
        <f ca="1">Repdd!BI99</f>
        <v>0</v>
      </c>
      <c r="BJ35" s="7">
        <f ca="1">Repdd!BJ99</f>
        <v>0</v>
      </c>
      <c r="BK35" s="7">
        <f ca="1">Repdd!BK99</f>
        <v>0</v>
      </c>
      <c r="BL35" s="7">
        <f ca="1">Repdd!BL99</f>
        <v>0</v>
      </c>
      <c r="BM35" s="7">
        <f ca="1">Repdd!BM99</f>
        <v>0</v>
      </c>
      <c r="BN35" s="7">
        <f ca="1">Repdd!BN99</f>
        <v>0</v>
      </c>
      <c r="BO35" s="7">
        <f ca="1">Repdd!BO99</f>
        <v>0</v>
      </c>
      <c r="BP35" s="7">
        <f ca="1">Repdd!BP99</f>
        <v>0</v>
      </c>
      <c r="BQ35" s="7">
        <f ca="1">Repdd!BQ99</f>
        <v>0</v>
      </c>
      <c r="BR35" s="7">
        <f ca="1">Repdd!BR99</f>
        <v>0</v>
      </c>
      <c r="BS35" s="7">
        <f ca="1">Repdd!BS99</f>
        <v>0</v>
      </c>
      <c r="BT35" s="7">
        <f ca="1">Repdd!BT99</f>
        <v>0</v>
      </c>
      <c r="BU35" s="7">
        <f ca="1">Repdd!BU99</f>
        <v>0</v>
      </c>
      <c r="BV35" s="7">
        <f>Repdd!BV99</f>
        <v>0</v>
      </c>
      <c r="BW35" s="7">
        <f>Repdd!BW99</f>
        <v>0</v>
      </c>
      <c r="BX35" s="7">
        <f>Repdd!BX99</f>
        <v>0</v>
      </c>
      <c r="BY35" s="7">
        <f>Repdd!BY99</f>
        <v>0</v>
      </c>
      <c r="BZ35" s="7">
        <f>Repdd!BZ99</f>
        <v>0</v>
      </c>
      <c r="CA35" s="7">
        <f>Repdd!CA99</f>
        <v>0</v>
      </c>
      <c r="CB35" s="7">
        <f>Repdd!CB99</f>
        <v>0</v>
      </c>
      <c r="CC35" s="7">
        <f>Repdd!CC99</f>
        <v>0</v>
      </c>
      <c r="CD35" s="7">
        <f>Repdd!CD99</f>
        <v>0</v>
      </c>
      <c r="CE35" s="7">
        <f>Repdd!CE99</f>
        <v>0</v>
      </c>
      <c r="CF35" s="7">
        <f>Repdd!CF99</f>
        <v>0</v>
      </c>
      <c r="CG35" s="7">
        <f>Repdd!CG99</f>
        <v>0</v>
      </c>
      <c r="CH35" s="7">
        <f>Repdd!CH99</f>
        <v>0</v>
      </c>
      <c r="CI35" s="7">
        <f>Repdd!CI99</f>
        <v>0</v>
      </c>
      <c r="CJ35" s="7">
        <f>Repdd!CJ99</f>
        <v>0</v>
      </c>
      <c r="CK35" s="7">
        <f>Repdd!CK99</f>
        <v>0</v>
      </c>
      <c r="CL35" s="7">
        <f>Repdd!CL99</f>
        <v>0</v>
      </c>
      <c r="CM35" s="7">
        <f>Repdd!CM99</f>
        <v>0</v>
      </c>
      <c r="CN35" s="7">
        <f>Repdd!CN99</f>
        <v>0</v>
      </c>
      <c r="CO35" s="7">
        <f>Repdd!CO99</f>
        <v>0</v>
      </c>
      <c r="CP35" s="7">
        <f>Repdd!CP99</f>
        <v>0</v>
      </c>
      <c r="CQ35" s="7">
        <f>Repdd!CQ99</f>
        <v>0</v>
      </c>
      <c r="CR35" s="7">
        <f>Repdd!CR99</f>
        <v>0</v>
      </c>
      <c r="CS35" s="7">
        <f>Repdd!CS99</f>
        <v>0</v>
      </c>
      <c r="CT35" s="7">
        <f>Repdd!CT99</f>
        <v>0</v>
      </c>
    </row>
    <row r="36" spans="1:99" x14ac:dyDescent="0.3">
      <c r="A36" s="118">
        <f>ROW()</f>
        <v>36</v>
      </c>
      <c r="E36" s="41"/>
      <c r="F36" s="103" t="str">
        <f t="shared" si="4"/>
        <v>АКТИВЫ</v>
      </c>
      <c r="G36" s="6" t="str">
        <f t="shared" si="5"/>
        <v>Задолженность по %% кредитной линии</v>
      </c>
      <c r="R36" s="41"/>
      <c r="S36" s="164">
        <f>Repdd!S100</f>
        <v>0</v>
      </c>
      <c r="V36" s="120"/>
      <c r="W36" s="9">
        <f t="shared" si="0"/>
        <v>0</v>
      </c>
      <c r="Z36" s="7">
        <f>Repdd!Z100</f>
        <v>0</v>
      </c>
      <c r="AA36" s="7">
        <f ca="1">Repdd!AA100</f>
        <v>0</v>
      </c>
      <c r="AB36" s="7">
        <f ca="1">Repdd!AB100</f>
        <v>0</v>
      </c>
      <c r="AC36" s="7">
        <f ca="1">Repdd!AC100</f>
        <v>0</v>
      </c>
      <c r="AD36" s="7">
        <f ca="1">Repdd!AD100</f>
        <v>0</v>
      </c>
      <c r="AE36" s="7">
        <f ca="1">Repdd!AE100</f>
        <v>0</v>
      </c>
      <c r="AF36" s="7">
        <f ca="1">Repdd!AF100</f>
        <v>0</v>
      </c>
      <c r="AG36" s="7">
        <f ca="1">Repdd!AG100</f>
        <v>0</v>
      </c>
      <c r="AH36" s="7">
        <f ca="1">Repdd!AH100</f>
        <v>0</v>
      </c>
      <c r="AI36" s="7">
        <f ca="1">Repdd!AI100</f>
        <v>0</v>
      </c>
      <c r="AJ36" s="7">
        <f ca="1">Repdd!AJ100</f>
        <v>0</v>
      </c>
      <c r="AK36" s="7">
        <f ca="1">Repdd!AK100</f>
        <v>0</v>
      </c>
      <c r="AL36" s="7">
        <f ca="1">Repdd!AL100</f>
        <v>0</v>
      </c>
      <c r="AM36" s="7">
        <f ca="1">Repdd!AM100</f>
        <v>0</v>
      </c>
      <c r="AN36" s="7">
        <f ca="1">Repdd!AN100</f>
        <v>0</v>
      </c>
      <c r="AO36" s="7">
        <f ca="1">Repdd!AO100</f>
        <v>0</v>
      </c>
      <c r="AP36" s="7">
        <f ca="1">Repdd!AP100</f>
        <v>0</v>
      </c>
      <c r="AQ36" s="7">
        <f ca="1">Repdd!AQ100</f>
        <v>0</v>
      </c>
      <c r="AR36" s="7">
        <f ca="1">Repdd!AR100</f>
        <v>0</v>
      </c>
      <c r="AS36" s="7">
        <f ca="1">Repdd!AS100</f>
        <v>0</v>
      </c>
      <c r="AT36" s="7">
        <f ca="1">Repdd!AT100</f>
        <v>0</v>
      </c>
      <c r="AU36" s="7">
        <f ca="1">Repdd!AU100</f>
        <v>0</v>
      </c>
      <c r="AV36" s="7">
        <f ca="1">Repdd!AV100</f>
        <v>0</v>
      </c>
      <c r="AW36" s="7">
        <f ca="1">Repdd!AW100</f>
        <v>104558.67121691529</v>
      </c>
      <c r="AX36" s="7">
        <f ca="1">Repdd!AX100</f>
        <v>254330.54704439419</v>
      </c>
      <c r="AY36" s="7">
        <f ca="1">Repdd!AY100</f>
        <v>428405.99252426822</v>
      </c>
      <c r="AZ36" s="7">
        <f ca="1">Repdd!AZ100</f>
        <v>172173.51238967385</v>
      </c>
      <c r="BA36" s="7">
        <f ca="1">Repdd!BA100</f>
        <v>166234.29236105405</v>
      </c>
      <c r="BB36" s="7">
        <f ca="1">Repdd!BB100</f>
        <v>333335.72109373054</v>
      </c>
      <c r="BC36" s="7">
        <f ca="1">Repdd!BC100</f>
        <v>159615.15866144223</v>
      </c>
      <c r="BD36" s="7">
        <f ca="1">Repdd!BD100</f>
        <v>136612.47731349105</v>
      </c>
      <c r="BE36" s="7">
        <f ca="1">Repdd!BE100</f>
        <v>98764.779860172537</v>
      </c>
      <c r="BF36" s="7">
        <f ca="1">Repdd!BF100</f>
        <v>65353.822070482507</v>
      </c>
      <c r="BG36" s="7">
        <f ca="1">Repdd!BG100</f>
        <v>13849.033352642437</v>
      </c>
      <c r="BH36" s="7">
        <f ca="1">Repdd!BH100</f>
        <v>3.4924596548080444E-10</v>
      </c>
      <c r="BI36" s="7">
        <f ca="1">Repdd!BI100</f>
        <v>3.4924596548080444E-10</v>
      </c>
      <c r="BJ36" s="7">
        <f ca="1">Repdd!BJ100</f>
        <v>3.4924596548080444E-10</v>
      </c>
      <c r="BK36" s="7">
        <f ca="1">Repdd!BK100</f>
        <v>3.4924596548080444E-10</v>
      </c>
      <c r="BL36" s="7">
        <f ca="1">Repdd!BL100</f>
        <v>3.4924596548080444E-10</v>
      </c>
      <c r="BM36" s="7">
        <f ca="1">Repdd!BM100</f>
        <v>3.4924596548080444E-10</v>
      </c>
      <c r="BN36" s="7">
        <f ca="1">Repdd!BN100</f>
        <v>3.4924596548080444E-10</v>
      </c>
      <c r="BO36" s="7">
        <f ca="1">Repdd!BO100</f>
        <v>3.4924596548080444E-10</v>
      </c>
      <c r="BP36" s="7">
        <f ca="1">Repdd!BP100</f>
        <v>3.4924596548080444E-10</v>
      </c>
      <c r="BQ36" s="7">
        <f ca="1">Repdd!BQ100</f>
        <v>3.4924596548080444E-10</v>
      </c>
      <c r="BR36" s="7">
        <f ca="1">Repdd!BR100</f>
        <v>3.4924596548080444E-10</v>
      </c>
      <c r="BS36" s="7">
        <f ca="1">Repdd!BS100</f>
        <v>3.4924596548080444E-10</v>
      </c>
      <c r="BT36" s="7">
        <f ca="1">Repdd!BT100</f>
        <v>3.4924596548080444E-10</v>
      </c>
      <c r="BU36" s="7">
        <f ca="1">Repdd!BU100</f>
        <v>3.4924596548080444E-10</v>
      </c>
      <c r="BV36" s="7">
        <f>Repdd!BV100</f>
        <v>0</v>
      </c>
      <c r="BW36" s="7">
        <f>Repdd!BW100</f>
        <v>0</v>
      </c>
      <c r="BX36" s="7">
        <f>Repdd!BX100</f>
        <v>0</v>
      </c>
      <c r="BY36" s="7">
        <f>Repdd!BY100</f>
        <v>0</v>
      </c>
      <c r="BZ36" s="7">
        <f>Repdd!BZ100</f>
        <v>0</v>
      </c>
      <c r="CA36" s="7">
        <f>Repdd!CA100</f>
        <v>0</v>
      </c>
      <c r="CB36" s="7">
        <f>Repdd!CB100</f>
        <v>0</v>
      </c>
      <c r="CC36" s="7">
        <f>Repdd!CC100</f>
        <v>0</v>
      </c>
      <c r="CD36" s="7">
        <f>Repdd!CD100</f>
        <v>0</v>
      </c>
      <c r="CE36" s="7">
        <f>Repdd!CE100</f>
        <v>0</v>
      </c>
      <c r="CF36" s="7">
        <f>Repdd!CF100</f>
        <v>0</v>
      </c>
      <c r="CG36" s="7">
        <f>Repdd!CG100</f>
        <v>0</v>
      </c>
      <c r="CH36" s="7">
        <f>Repdd!CH100</f>
        <v>0</v>
      </c>
      <c r="CI36" s="7">
        <f>Repdd!CI100</f>
        <v>0</v>
      </c>
      <c r="CJ36" s="7">
        <f>Repdd!CJ100</f>
        <v>0</v>
      </c>
      <c r="CK36" s="7">
        <f>Repdd!CK100</f>
        <v>0</v>
      </c>
      <c r="CL36" s="7">
        <f>Repdd!CL100</f>
        <v>0</v>
      </c>
      <c r="CM36" s="7">
        <f>Repdd!CM100</f>
        <v>0</v>
      </c>
      <c r="CN36" s="7">
        <f>Repdd!CN100</f>
        <v>0</v>
      </c>
      <c r="CO36" s="7">
        <f>Repdd!CO100</f>
        <v>0</v>
      </c>
      <c r="CP36" s="7">
        <f>Repdd!CP100</f>
        <v>0</v>
      </c>
      <c r="CQ36" s="7">
        <f>Repdd!CQ100</f>
        <v>0</v>
      </c>
      <c r="CR36" s="7">
        <f>Repdd!CR100</f>
        <v>0</v>
      </c>
      <c r="CS36" s="7">
        <f>Repdd!CS100</f>
        <v>0</v>
      </c>
      <c r="CT36" s="7">
        <f>Repdd!CT100</f>
        <v>0</v>
      </c>
    </row>
    <row r="37" spans="1:99" ht="4.05" customHeight="1" x14ac:dyDescent="0.3">
      <c r="A37" s="11">
        <f>ROW()</f>
        <v>37</v>
      </c>
    </row>
    <row r="38" spans="1:99" ht="4.05" customHeight="1" x14ac:dyDescent="0.3">
      <c r="A38" s="11">
        <f>ROW()</f>
        <v>38</v>
      </c>
    </row>
    <row r="39" spans="1:99" s="2" customFormat="1" ht="4.95" customHeight="1" x14ac:dyDescent="0.25">
      <c r="A39" s="11">
        <f>ROW()</f>
        <v>39</v>
      </c>
      <c r="C39" s="142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8"/>
    </row>
    <row r="40" spans="1:99" ht="7.05" customHeight="1" x14ac:dyDescent="0.3">
      <c r="A40" s="11">
        <f>ROW()</f>
        <v>40</v>
      </c>
    </row>
    <row r="41" spans="1:99" x14ac:dyDescent="0.3">
      <c r="A41" s="11">
        <f>ROW()</f>
        <v>41</v>
      </c>
      <c r="F41" s="104" t="s">
        <v>146</v>
      </c>
    </row>
    <row r="42" spans="1:99" s="13" customFormat="1" x14ac:dyDescent="0.3">
      <c r="A42" s="12">
        <f>ROW()</f>
        <v>42</v>
      </c>
      <c r="B42" s="137"/>
      <c r="C42" s="142" t="str">
        <f>Lists!$N$10</f>
        <v>с ндс</v>
      </c>
      <c r="E42" s="92"/>
      <c r="F42" s="13" t="str">
        <f>BP!$F$211</f>
        <v>Капитальные затраты</v>
      </c>
      <c r="M42" s="4" t="str">
        <f>Lists!$R$8</f>
        <v>руб.</v>
      </c>
      <c r="P42" s="10"/>
      <c r="R42" s="92"/>
      <c r="S42" s="10"/>
      <c r="V42" s="80">
        <f ca="1">W42-SUMIFS(Potoki!$W:$W,Potoki!$F:$F,$F42,Potoki!$G:$G,"")</f>
        <v>0</v>
      </c>
      <c r="W42" s="10">
        <f ca="1">SUM(INDIRECT(ADDRESS(ROW(),SUMIFS($1:$1,$5:$5,1))):INDIRECT(ADDRESS(ROW(),SUMIFS($1:$1,$5:$5,MAX($5:$5)))))</f>
        <v>60000000</v>
      </c>
      <c r="Z42" s="10">
        <f ca="1">Repdd!Z108</f>
        <v>5000000</v>
      </c>
      <c r="AA42" s="10">
        <f ca="1">Repdd!AA108</f>
        <v>15000000</v>
      </c>
      <c r="AB42" s="10">
        <f ca="1">Repdd!AB108</f>
        <v>10000000</v>
      </c>
      <c r="AC42" s="10">
        <f ca="1">Repdd!AC108</f>
        <v>0</v>
      </c>
      <c r="AD42" s="10">
        <f ca="1">Repdd!AD108</f>
        <v>0</v>
      </c>
      <c r="AE42" s="10">
        <f ca="1">Repdd!AE108</f>
        <v>0</v>
      </c>
      <c r="AF42" s="10">
        <f ca="1">Repdd!AF108</f>
        <v>0</v>
      </c>
      <c r="AG42" s="10">
        <f ca="1">Repdd!AG108</f>
        <v>0</v>
      </c>
      <c r="AH42" s="10">
        <f ca="1">Repdd!AH108</f>
        <v>0</v>
      </c>
      <c r="AI42" s="10">
        <f ca="1">Repdd!AI108</f>
        <v>0</v>
      </c>
      <c r="AJ42" s="10">
        <f ca="1">Repdd!AJ108</f>
        <v>0</v>
      </c>
      <c r="AK42" s="10">
        <f ca="1">Repdd!AK108</f>
        <v>0</v>
      </c>
      <c r="AL42" s="10">
        <f ca="1">Repdd!AL108</f>
        <v>0</v>
      </c>
      <c r="AM42" s="10">
        <f ca="1">Repdd!AM108</f>
        <v>0</v>
      </c>
      <c r="AN42" s="10">
        <f ca="1">Repdd!AN108</f>
        <v>0</v>
      </c>
      <c r="AO42" s="10">
        <f ca="1">Repdd!AO108</f>
        <v>0</v>
      </c>
      <c r="AP42" s="10">
        <f ca="1">Repdd!AP108</f>
        <v>0</v>
      </c>
      <c r="AQ42" s="10">
        <f ca="1">Repdd!AQ108</f>
        <v>0</v>
      </c>
      <c r="AR42" s="10">
        <f ca="1">Repdd!AR108</f>
        <v>0</v>
      </c>
      <c r="AS42" s="10">
        <f ca="1">Repdd!AS108</f>
        <v>0</v>
      </c>
      <c r="AT42" s="10">
        <f ca="1">Repdd!AT108</f>
        <v>0</v>
      </c>
      <c r="AU42" s="10">
        <f ca="1">Repdd!AU108</f>
        <v>5000000</v>
      </c>
      <c r="AV42" s="10">
        <f ca="1">Repdd!AV108</f>
        <v>15000000</v>
      </c>
      <c r="AW42" s="10">
        <f ca="1">Repdd!AW108</f>
        <v>10000000</v>
      </c>
      <c r="AX42" s="10">
        <f ca="1">Repdd!AX108</f>
        <v>0</v>
      </c>
      <c r="AY42" s="10">
        <f ca="1">Repdd!AY108</f>
        <v>0</v>
      </c>
      <c r="AZ42" s="10">
        <f ca="1">Repdd!AZ108</f>
        <v>0</v>
      </c>
      <c r="BA42" s="10">
        <f ca="1">Repdd!BA108</f>
        <v>0</v>
      </c>
      <c r="BB42" s="10">
        <f ca="1">Repdd!BB108</f>
        <v>0</v>
      </c>
      <c r="BC42" s="10">
        <f ca="1">Repdd!BC108</f>
        <v>0</v>
      </c>
      <c r="BD42" s="10">
        <f ca="1">Repdd!BD108</f>
        <v>0</v>
      </c>
      <c r="BE42" s="10">
        <f ca="1">Repdd!BE108</f>
        <v>0</v>
      </c>
      <c r="BF42" s="10">
        <f ca="1">Repdd!BF108</f>
        <v>0</v>
      </c>
      <c r="BG42" s="10">
        <f ca="1">Repdd!BG108</f>
        <v>0</v>
      </c>
      <c r="BH42" s="10">
        <f ca="1">Repdd!BH108</f>
        <v>0</v>
      </c>
      <c r="BI42" s="10">
        <f ca="1">Repdd!BI108</f>
        <v>0</v>
      </c>
      <c r="BJ42" s="10">
        <f ca="1">Repdd!BJ108</f>
        <v>0</v>
      </c>
      <c r="BK42" s="10">
        <f ca="1">Repdd!BK108</f>
        <v>0</v>
      </c>
      <c r="BL42" s="10">
        <f ca="1">Repdd!BL108</f>
        <v>0</v>
      </c>
      <c r="BM42" s="10">
        <f ca="1">Repdd!BM108</f>
        <v>0</v>
      </c>
      <c r="BN42" s="10">
        <f ca="1">Repdd!BN108</f>
        <v>0</v>
      </c>
      <c r="BO42" s="10">
        <f ca="1">Repdd!BO108</f>
        <v>0</v>
      </c>
      <c r="BP42" s="10">
        <f ca="1">Repdd!BP108</f>
        <v>0</v>
      </c>
      <c r="BQ42" s="10">
        <f ca="1">Repdd!BQ108</f>
        <v>0</v>
      </c>
      <c r="BR42" s="10">
        <f ca="1">Repdd!BR108</f>
        <v>0</v>
      </c>
      <c r="BS42" s="10">
        <f ca="1">Repdd!BS108</f>
        <v>0</v>
      </c>
      <c r="BT42" s="10">
        <f ca="1">Repdd!BT108</f>
        <v>0</v>
      </c>
      <c r="BU42" s="10">
        <f ca="1">Repdd!BU108</f>
        <v>0</v>
      </c>
      <c r="BV42" s="10">
        <f>Repdd!BV108</f>
        <v>0</v>
      </c>
      <c r="BW42" s="10">
        <f>Repdd!BW108</f>
        <v>0</v>
      </c>
      <c r="BX42" s="10">
        <f>Repdd!BX108</f>
        <v>0</v>
      </c>
      <c r="BY42" s="10">
        <f>Repdd!BY108</f>
        <v>0</v>
      </c>
      <c r="BZ42" s="10">
        <f>Repdd!BZ108</f>
        <v>0</v>
      </c>
      <c r="CA42" s="10">
        <f>Repdd!CA108</f>
        <v>0</v>
      </c>
      <c r="CB42" s="10">
        <f>Repdd!CB108</f>
        <v>0</v>
      </c>
      <c r="CC42" s="10">
        <f>Repdd!CC108</f>
        <v>0</v>
      </c>
      <c r="CD42" s="10">
        <f>Repdd!CD108</f>
        <v>0</v>
      </c>
      <c r="CE42" s="10">
        <f>Repdd!CE108</f>
        <v>0</v>
      </c>
      <c r="CF42" s="10">
        <f>Repdd!CF108</f>
        <v>0</v>
      </c>
      <c r="CG42" s="10">
        <f>Repdd!CG108</f>
        <v>0</v>
      </c>
      <c r="CH42" s="10">
        <f>Repdd!CH108</f>
        <v>0</v>
      </c>
      <c r="CI42" s="10">
        <f>Repdd!CI108</f>
        <v>0</v>
      </c>
      <c r="CJ42" s="10">
        <f>Repdd!CJ108</f>
        <v>0</v>
      </c>
      <c r="CK42" s="10">
        <f>Repdd!CK108</f>
        <v>0</v>
      </c>
      <c r="CL42" s="10">
        <f>Repdd!CL108</f>
        <v>0</v>
      </c>
      <c r="CM42" s="10">
        <f>Repdd!CM108</f>
        <v>0</v>
      </c>
      <c r="CN42" s="10">
        <f>Repdd!CN108</f>
        <v>0</v>
      </c>
      <c r="CO42" s="10">
        <f>Repdd!CO108</f>
        <v>0</v>
      </c>
      <c r="CP42" s="10">
        <f>Repdd!CP108</f>
        <v>0</v>
      </c>
      <c r="CQ42" s="10">
        <f>Repdd!CQ108</f>
        <v>0</v>
      </c>
      <c r="CR42" s="10">
        <f>Repdd!CR108</f>
        <v>0</v>
      </c>
      <c r="CS42" s="10">
        <f>Repdd!CS108</f>
        <v>0</v>
      </c>
      <c r="CT42" s="10">
        <f>Repdd!CT108</f>
        <v>0</v>
      </c>
    </row>
    <row r="43" spans="1:99" s="13" customFormat="1" x14ac:dyDescent="0.3">
      <c r="A43" s="12">
        <f>ROW()</f>
        <v>43</v>
      </c>
      <c r="B43" s="137"/>
      <c r="C43" s="142"/>
      <c r="E43" s="92"/>
      <c r="F43" s="13" t="str">
        <f>BP!$F$213</f>
        <v>Ввод в эксплуатацию</v>
      </c>
      <c r="M43" s="4" t="str">
        <f>Lists!$R$8</f>
        <v>руб.</v>
      </c>
      <c r="P43" s="10"/>
      <c r="R43" s="92"/>
      <c r="S43" s="10"/>
      <c r="V43" s="80">
        <f ca="1">W43-SUMIFS(Potoki!$W:$W,Potoki!$F:$F,$F43,Potoki!$G:$G,"")</f>
        <v>0</v>
      </c>
      <c r="W43" s="10">
        <f ca="1">SUM(INDIRECT(ADDRESS(ROW(),SUMIFS($1:$1,$5:$5,1))):INDIRECT(ADDRESS(ROW(),SUMIFS($1:$1,$5:$5,MAX($5:$5)))))</f>
        <v>60000000</v>
      </c>
      <c r="Z43" s="10">
        <f ca="1">Repdd!Z109</f>
        <v>0</v>
      </c>
      <c r="AA43" s="10">
        <f ca="1">Repdd!AA109</f>
        <v>0</v>
      </c>
      <c r="AB43" s="10">
        <f ca="1">Repdd!AB109</f>
        <v>30000000</v>
      </c>
      <c r="AC43" s="10">
        <f ca="1">Repdd!AC109</f>
        <v>0</v>
      </c>
      <c r="AD43" s="10">
        <f ca="1">Repdd!AD109</f>
        <v>0</v>
      </c>
      <c r="AE43" s="10">
        <f ca="1">Repdd!AE109</f>
        <v>0</v>
      </c>
      <c r="AF43" s="10">
        <f ca="1">Repdd!AF109</f>
        <v>0</v>
      </c>
      <c r="AG43" s="10">
        <f ca="1">Repdd!AG109</f>
        <v>0</v>
      </c>
      <c r="AH43" s="10">
        <f ca="1">Repdd!AH109</f>
        <v>0</v>
      </c>
      <c r="AI43" s="10">
        <f ca="1">Repdd!AI109</f>
        <v>0</v>
      </c>
      <c r="AJ43" s="10">
        <f ca="1">Repdd!AJ109</f>
        <v>0</v>
      </c>
      <c r="AK43" s="10">
        <f ca="1">Repdd!AK109</f>
        <v>0</v>
      </c>
      <c r="AL43" s="10">
        <f ca="1">Repdd!AL109</f>
        <v>0</v>
      </c>
      <c r="AM43" s="10">
        <f ca="1">Repdd!AM109</f>
        <v>0</v>
      </c>
      <c r="AN43" s="10">
        <f ca="1">Repdd!AN109</f>
        <v>0</v>
      </c>
      <c r="AO43" s="10">
        <f ca="1">Repdd!AO109</f>
        <v>0</v>
      </c>
      <c r="AP43" s="10">
        <f ca="1">Repdd!AP109</f>
        <v>0</v>
      </c>
      <c r="AQ43" s="10">
        <f ca="1">Repdd!AQ109</f>
        <v>0</v>
      </c>
      <c r="AR43" s="10">
        <f ca="1">Repdd!AR109</f>
        <v>0</v>
      </c>
      <c r="AS43" s="10">
        <f ca="1">Repdd!AS109</f>
        <v>0</v>
      </c>
      <c r="AT43" s="10">
        <f ca="1">Repdd!AT109</f>
        <v>0</v>
      </c>
      <c r="AU43" s="10">
        <f ca="1">Repdd!AU109</f>
        <v>0</v>
      </c>
      <c r="AV43" s="10">
        <f ca="1">Repdd!AV109</f>
        <v>0</v>
      </c>
      <c r="AW43" s="10">
        <f ca="1">Repdd!AW109</f>
        <v>30000000</v>
      </c>
      <c r="AX43" s="10">
        <f ca="1">Repdd!AX109</f>
        <v>0</v>
      </c>
      <c r="AY43" s="10">
        <f ca="1">Repdd!AY109</f>
        <v>0</v>
      </c>
      <c r="AZ43" s="10">
        <f ca="1">Repdd!AZ109</f>
        <v>0</v>
      </c>
      <c r="BA43" s="10">
        <f ca="1">Repdd!BA109</f>
        <v>0</v>
      </c>
      <c r="BB43" s="10">
        <f ca="1">Repdd!BB109</f>
        <v>0</v>
      </c>
      <c r="BC43" s="10">
        <f ca="1">Repdd!BC109</f>
        <v>0</v>
      </c>
      <c r="BD43" s="10">
        <f ca="1">Repdd!BD109</f>
        <v>0</v>
      </c>
      <c r="BE43" s="10">
        <f ca="1">Repdd!BE109</f>
        <v>0</v>
      </c>
      <c r="BF43" s="10">
        <f ca="1">Repdd!BF109</f>
        <v>0</v>
      </c>
      <c r="BG43" s="10">
        <f ca="1">Repdd!BG109</f>
        <v>0</v>
      </c>
      <c r="BH43" s="10">
        <f ca="1">Repdd!BH109</f>
        <v>0</v>
      </c>
      <c r="BI43" s="10">
        <f ca="1">Repdd!BI109</f>
        <v>0</v>
      </c>
      <c r="BJ43" s="10">
        <f ca="1">Repdd!BJ109</f>
        <v>0</v>
      </c>
      <c r="BK43" s="10">
        <f ca="1">Repdd!BK109</f>
        <v>0</v>
      </c>
      <c r="BL43" s="10">
        <f ca="1">Repdd!BL109</f>
        <v>0</v>
      </c>
      <c r="BM43" s="10">
        <f ca="1">Repdd!BM109</f>
        <v>0</v>
      </c>
      <c r="BN43" s="10">
        <f ca="1">Repdd!BN109</f>
        <v>0</v>
      </c>
      <c r="BO43" s="10">
        <f ca="1">Repdd!BO109</f>
        <v>0</v>
      </c>
      <c r="BP43" s="10">
        <f ca="1">Repdd!BP109</f>
        <v>0</v>
      </c>
      <c r="BQ43" s="10">
        <f ca="1">Repdd!BQ109</f>
        <v>0</v>
      </c>
      <c r="BR43" s="10">
        <f ca="1">Repdd!BR109</f>
        <v>0</v>
      </c>
      <c r="BS43" s="10">
        <f ca="1">Repdd!BS109</f>
        <v>0</v>
      </c>
      <c r="BT43" s="10">
        <f ca="1">Repdd!BT109</f>
        <v>0</v>
      </c>
      <c r="BU43" s="10">
        <f ca="1">Repdd!BU109</f>
        <v>0</v>
      </c>
      <c r="BV43" s="10">
        <f>Repdd!BV109</f>
        <v>0</v>
      </c>
      <c r="BW43" s="10">
        <f>Repdd!BW109</f>
        <v>0</v>
      </c>
      <c r="BX43" s="10">
        <f>Repdd!BX109</f>
        <v>0</v>
      </c>
      <c r="BY43" s="10">
        <f>Repdd!BY109</f>
        <v>0</v>
      </c>
      <c r="BZ43" s="10">
        <f>Repdd!BZ109</f>
        <v>0</v>
      </c>
      <c r="CA43" s="10">
        <f>Repdd!CA109</f>
        <v>0</v>
      </c>
      <c r="CB43" s="10">
        <f>Repdd!CB109</f>
        <v>0</v>
      </c>
      <c r="CC43" s="10">
        <f>Repdd!CC109</f>
        <v>0</v>
      </c>
      <c r="CD43" s="10">
        <f>Repdd!CD109</f>
        <v>0</v>
      </c>
      <c r="CE43" s="10">
        <f>Repdd!CE109</f>
        <v>0</v>
      </c>
      <c r="CF43" s="10">
        <f>Repdd!CF109</f>
        <v>0</v>
      </c>
      <c r="CG43" s="10">
        <f>Repdd!CG109</f>
        <v>0</v>
      </c>
      <c r="CH43" s="10">
        <f>Repdd!CH109</f>
        <v>0</v>
      </c>
      <c r="CI43" s="10">
        <f>Repdd!CI109</f>
        <v>0</v>
      </c>
      <c r="CJ43" s="10">
        <f>Repdd!CJ109</f>
        <v>0</v>
      </c>
      <c r="CK43" s="10">
        <f>Repdd!CK109</f>
        <v>0</v>
      </c>
      <c r="CL43" s="10">
        <f>Repdd!CL109</f>
        <v>0</v>
      </c>
      <c r="CM43" s="10">
        <f>Repdd!CM109</f>
        <v>0</v>
      </c>
      <c r="CN43" s="10">
        <f>Repdd!CN109</f>
        <v>0</v>
      </c>
      <c r="CO43" s="10">
        <f>Repdd!CO109</f>
        <v>0</v>
      </c>
      <c r="CP43" s="10">
        <f>Repdd!CP109</f>
        <v>0</v>
      </c>
      <c r="CQ43" s="10">
        <f>Repdd!CQ109</f>
        <v>0</v>
      </c>
      <c r="CR43" s="10">
        <f>Repdd!CR109</f>
        <v>0</v>
      </c>
      <c r="CS43" s="10">
        <f>Repdd!CS109</f>
        <v>0</v>
      </c>
      <c r="CT43" s="10">
        <f>Repdd!CT109</f>
        <v>0</v>
      </c>
    </row>
    <row r="44" spans="1:99" x14ac:dyDescent="0.3">
      <c r="A44" s="11">
        <f>ROW()</f>
        <v>44</v>
      </c>
      <c r="F44" s="104" t="s">
        <v>149</v>
      </c>
    </row>
    <row r="45" spans="1:99" s="13" customFormat="1" x14ac:dyDescent="0.3">
      <c r="A45" s="12">
        <f>ROW()</f>
        <v>45</v>
      </c>
      <c r="B45" s="138"/>
      <c r="C45" s="142" t="str">
        <f>Lists!$N$10</f>
        <v>с ндс</v>
      </c>
      <c r="E45" s="92"/>
      <c r="F45" s="13" t="str">
        <f>BP!$F$67</f>
        <v>Закупка сырья и материалов</v>
      </c>
      <c r="M45" s="4" t="str">
        <f>Lists!$R$8</f>
        <v>руб.</v>
      </c>
      <c r="P45" s="10"/>
      <c r="R45" s="92"/>
      <c r="S45" s="10"/>
      <c r="V45" s="80">
        <f ca="1">W45-SUM(W46:W50)</f>
        <v>0</v>
      </c>
      <c r="W45" s="10">
        <f ca="1">SUM(INDIRECT(ADDRESS(ROW(),SUMIFS($1:$1,$5:$5,1))):INDIRECT(ADDRESS(ROW(),SUMIFS($1:$1,$5:$5,MAX($5:$5)))))</f>
        <v>152694313.20000002</v>
      </c>
      <c r="Z45" s="10">
        <f ca="1">Repdd!Z114</f>
        <v>0</v>
      </c>
      <c r="AA45" s="10">
        <f ca="1">Repdd!AA114</f>
        <v>0</v>
      </c>
      <c r="AB45" s="10">
        <f ca="1">Repdd!AB114</f>
        <v>0</v>
      </c>
      <c r="AC45" s="10">
        <f ca="1">Repdd!AC114</f>
        <v>4680</v>
      </c>
      <c r="AD45" s="10">
        <f ca="1">Repdd!AD114</f>
        <v>20880</v>
      </c>
      <c r="AE45" s="10">
        <f ca="1">Repdd!AE114</f>
        <v>42336</v>
      </c>
      <c r="AF45" s="10">
        <f ca="1">Repdd!AF114</f>
        <v>64809</v>
      </c>
      <c r="AG45" s="10">
        <f ca="1">Repdd!AG114</f>
        <v>85563</v>
      </c>
      <c r="AH45" s="10">
        <f ca="1">Repdd!AH114</f>
        <v>111529.80000000002</v>
      </c>
      <c r="AI45" s="10">
        <f ca="1">Repdd!AI114</f>
        <v>172103.40000000002</v>
      </c>
      <c r="AJ45" s="10">
        <f ca="1">Repdd!AJ114</f>
        <v>282537</v>
      </c>
      <c r="AK45" s="10">
        <f ca="1">Repdd!AK114</f>
        <v>446969.69999999995</v>
      </c>
      <c r="AL45" s="10">
        <f ca="1">Repdd!AL114</f>
        <v>662032.80000000005</v>
      </c>
      <c r="AM45" s="10">
        <f ca="1">Repdd!AM114</f>
        <v>912006.9</v>
      </c>
      <c r="AN45" s="10">
        <f ca="1">Repdd!AN114</f>
        <v>1182650.3999999999</v>
      </c>
      <c r="AO45" s="10">
        <f ca="1">Repdd!AO114</f>
        <v>1464698.7</v>
      </c>
      <c r="AP45" s="10">
        <f ca="1">Repdd!AP114</f>
        <v>1752727.5</v>
      </c>
      <c r="AQ45" s="10">
        <f ca="1">Repdd!AQ114</f>
        <v>2043634.5</v>
      </c>
      <c r="AR45" s="10">
        <f ca="1">Repdd!AR114</f>
        <v>2335540.5</v>
      </c>
      <c r="AS45" s="10">
        <f ca="1">Repdd!AS114</f>
        <v>2627784</v>
      </c>
      <c r="AT45" s="10">
        <f ca="1">Repdd!AT114</f>
        <v>2920167</v>
      </c>
      <c r="AU45" s="10">
        <f ca="1">Repdd!AU114</f>
        <v>3212577</v>
      </c>
      <c r="AV45" s="10">
        <f ca="1">Repdd!AV114</f>
        <v>3504987</v>
      </c>
      <c r="AW45" s="10">
        <f ca="1">Repdd!AW114</f>
        <v>3797397</v>
      </c>
      <c r="AX45" s="10">
        <f ca="1">Repdd!AX114</f>
        <v>4089807</v>
      </c>
      <c r="AY45" s="10">
        <f ca="1">Repdd!AY114</f>
        <v>4382217</v>
      </c>
      <c r="AZ45" s="10">
        <f ca="1">Repdd!AZ114</f>
        <v>4662927</v>
      </c>
      <c r="BA45" s="10">
        <f ca="1">Repdd!BA114</f>
        <v>4903137</v>
      </c>
      <c r="BB45" s="10">
        <f ca="1">Repdd!BB114</f>
        <v>5089707</v>
      </c>
      <c r="BC45" s="10">
        <f ca="1">Repdd!BC114</f>
        <v>5220094.5</v>
      </c>
      <c r="BD45" s="10">
        <f ca="1">Repdd!BD114</f>
        <v>5298597</v>
      </c>
      <c r="BE45" s="10">
        <f ca="1">Repdd!BE114</f>
        <v>5341432.5</v>
      </c>
      <c r="BF45" s="10">
        <f ca="1">Repdd!BF114</f>
        <v>5363334</v>
      </c>
      <c r="BG45" s="10">
        <f ca="1">Repdd!BG114</f>
        <v>5373751.5</v>
      </c>
      <c r="BH45" s="10">
        <f ca="1">Repdd!BH114</f>
        <v>5378143.5</v>
      </c>
      <c r="BI45" s="10">
        <f ca="1">Repdd!BI114</f>
        <v>5379646.5</v>
      </c>
      <c r="BJ45" s="10">
        <f ca="1">Repdd!BJ114</f>
        <v>5380150.5</v>
      </c>
      <c r="BK45" s="10">
        <f ca="1">Repdd!BK114</f>
        <v>5380317</v>
      </c>
      <c r="BL45" s="10">
        <f ca="1">Repdd!BL114</f>
        <v>5380344.0000000009</v>
      </c>
      <c r="BM45" s="10">
        <f ca="1">Repdd!BM114</f>
        <v>5380344.0000000009</v>
      </c>
      <c r="BN45" s="10">
        <f ca="1">Repdd!BN114</f>
        <v>5380344.0000000009</v>
      </c>
      <c r="BO45" s="10">
        <f ca="1">Repdd!BO114</f>
        <v>5380344.0000000009</v>
      </c>
      <c r="BP45" s="10">
        <f ca="1">Repdd!BP114</f>
        <v>5380344.0000000009</v>
      </c>
      <c r="BQ45" s="10">
        <f ca="1">Repdd!BQ114</f>
        <v>5380344.0000000009</v>
      </c>
      <c r="BR45" s="10">
        <f ca="1">Repdd!BR114</f>
        <v>5380344.0000000009</v>
      </c>
      <c r="BS45" s="10">
        <f ca="1">Repdd!BS114</f>
        <v>5380344.0000000009</v>
      </c>
      <c r="BT45" s="10">
        <f ca="1">Repdd!BT114</f>
        <v>5380344.0000000009</v>
      </c>
      <c r="BU45" s="10">
        <f ca="1">Repdd!BU114</f>
        <v>5380344.0000000009</v>
      </c>
      <c r="BV45" s="10">
        <f>Repdd!BV114</f>
        <v>0</v>
      </c>
      <c r="BW45" s="10">
        <f>Repdd!BW114</f>
        <v>0</v>
      </c>
      <c r="BX45" s="10">
        <f>Repdd!BX114</f>
        <v>0</v>
      </c>
      <c r="BY45" s="10">
        <f>Repdd!BY114</f>
        <v>0</v>
      </c>
      <c r="BZ45" s="10">
        <f>Repdd!BZ114</f>
        <v>0</v>
      </c>
      <c r="CA45" s="10">
        <f>Repdd!CA114</f>
        <v>0</v>
      </c>
      <c r="CB45" s="10">
        <f>Repdd!CB114</f>
        <v>0</v>
      </c>
      <c r="CC45" s="10">
        <f>Repdd!CC114</f>
        <v>0</v>
      </c>
      <c r="CD45" s="10">
        <f>Repdd!CD114</f>
        <v>0</v>
      </c>
      <c r="CE45" s="10">
        <f>Repdd!CE114</f>
        <v>0</v>
      </c>
      <c r="CF45" s="10">
        <f>Repdd!CF114</f>
        <v>0</v>
      </c>
      <c r="CG45" s="10">
        <f>Repdd!CG114</f>
        <v>0</v>
      </c>
      <c r="CH45" s="10">
        <f>Repdd!CH114</f>
        <v>0</v>
      </c>
      <c r="CI45" s="10">
        <f>Repdd!CI114</f>
        <v>0</v>
      </c>
      <c r="CJ45" s="10">
        <f>Repdd!CJ114</f>
        <v>0</v>
      </c>
      <c r="CK45" s="10">
        <f>Repdd!CK114</f>
        <v>0</v>
      </c>
      <c r="CL45" s="10">
        <f>Repdd!CL114</f>
        <v>0</v>
      </c>
      <c r="CM45" s="10">
        <f>Repdd!CM114</f>
        <v>0</v>
      </c>
      <c r="CN45" s="10">
        <f>Repdd!CN114</f>
        <v>0</v>
      </c>
      <c r="CO45" s="10">
        <f>Repdd!CO114</f>
        <v>0</v>
      </c>
      <c r="CP45" s="10">
        <f>Repdd!CP114</f>
        <v>0</v>
      </c>
      <c r="CQ45" s="10">
        <f>Repdd!CQ114</f>
        <v>0</v>
      </c>
      <c r="CR45" s="10">
        <f>Repdd!CR114</f>
        <v>0</v>
      </c>
      <c r="CS45" s="10">
        <f>Repdd!CS114</f>
        <v>0</v>
      </c>
      <c r="CT45" s="10">
        <f>Repdd!CT114</f>
        <v>0</v>
      </c>
    </row>
    <row r="46" spans="1:99" s="27" customFormat="1" ht="12" x14ac:dyDescent="0.25">
      <c r="A46" s="26">
        <f>ROW()</f>
        <v>46</v>
      </c>
      <c r="B46" s="139"/>
      <c r="C46" s="142"/>
      <c r="E46" s="24"/>
      <c r="F46" s="66" t="str">
        <f>F45</f>
        <v>Закупка сырья и материалов</v>
      </c>
      <c r="G46" s="27" t="str">
        <f>BP!$F$21</f>
        <v>Основа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94802946</v>
      </c>
      <c r="Z46" s="30">
        <f ca="1">Repdd!Z115</f>
        <v>0</v>
      </c>
      <c r="AA46" s="30">
        <f ca="1">Repdd!AA115</f>
        <v>0</v>
      </c>
      <c r="AB46" s="30">
        <f ca="1">Repdd!AB115</f>
        <v>0</v>
      </c>
      <c r="AC46" s="30">
        <f ca="1">Repdd!AC115</f>
        <v>4200</v>
      </c>
      <c r="AD46" s="30">
        <f ca="1">Repdd!AD115</f>
        <v>16800</v>
      </c>
      <c r="AE46" s="30">
        <f ca="1">Repdd!AE115</f>
        <v>30240</v>
      </c>
      <c r="AF46" s="30">
        <f ca="1">Repdd!AF115</f>
        <v>44205</v>
      </c>
      <c r="AG46" s="30">
        <f ca="1">Repdd!AG115</f>
        <v>56385</v>
      </c>
      <c r="AH46" s="30">
        <f ca="1">Repdd!AH115</f>
        <v>74067.000000000015</v>
      </c>
      <c r="AI46" s="30">
        <f ca="1">Repdd!AI115</f>
        <v>120267.00000000001</v>
      </c>
      <c r="AJ46" s="30">
        <f ca="1">Repdd!AJ115</f>
        <v>198051</v>
      </c>
      <c r="AK46" s="30">
        <f ca="1">Repdd!AK115</f>
        <v>309718.5</v>
      </c>
      <c r="AL46" s="30">
        <f ca="1">Repdd!AL115</f>
        <v>451185</v>
      </c>
      <c r="AM46" s="30">
        <f ca="1">Repdd!AM115</f>
        <v>610228.5</v>
      </c>
      <c r="AN46" s="30">
        <f ca="1">Repdd!AN115</f>
        <v>779709</v>
      </c>
      <c r="AO46" s="30">
        <f ca="1">Repdd!AO115</f>
        <v>954607.5</v>
      </c>
      <c r="AP46" s="30">
        <f ca="1">Repdd!AP115</f>
        <v>1132372.5</v>
      </c>
      <c r="AQ46" s="30">
        <f ca="1">Repdd!AQ115</f>
        <v>1311397.5</v>
      </c>
      <c r="AR46" s="30">
        <f ca="1">Repdd!AR115</f>
        <v>1490737.5</v>
      </c>
      <c r="AS46" s="30">
        <f ca="1">Repdd!AS115</f>
        <v>1670235</v>
      </c>
      <c r="AT46" s="30">
        <f ca="1">Repdd!AT115</f>
        <v>1849785</v>
      </c>
      <c r="AU46" s="30">
        <f ca="1">Repdd!AU115</f>
        <v>2029335</v>
      </c>
      <c r="AV46" s="30">
        <f ca="1">Repdd!AV115</f>
        <v>2208885</v>
      </c>
      <c r="AW46" s="30">
        <f ca="1">Repdd!AW115</f>
        <v>2388435</v>
      </c>
      <c r="AX46" s="30">
        <f ca="1">Repdd!AX115</f>
        <v>2567985</v>
      </c>
      <c r="AY46" s="30">
        <f ca="1">Repdd!AY115</f>
        <v>2747535</v>
      </c>
      <c r="AZ46" s="30">
        <f ca="1">Repdd!AZ115</f>
        <v>2916585</v>
      </c>
      <c r="BA46" s="30">
        <f ca="1">Repdd!BA115</f>
        <v>3054135</v>
      </c>
      <c r="BB46" s="30">
        <f ca="1">Repdd!BB115</f>
        <v>3158085</v>
      </c>
      <c r="BC46" s="30">
        <f ca="1">Repdd!BC115</f>
        <v>3227122.5</v>
      </c>
      <c r="BD46" s="30">
        <f ca="1">Repdd!BD115</f>
        <v>3265710</v>
      </c>
      <c r="BE46" s="30">
        <f ca="1">Repdd!BE115</f>
        <v>3286342.5</v>
      </c>
      <c r="BF46" s="30">
        <f ca="1">Repdd!BF115</f>
        <v>3296475</v>
      </c>
      <c r="BG46" s="30">
        <f ca="1">Repdd!BG115</f>
        <v>3301147.5</v>
      </c>
      <c r="BH46" s="30">
        <f ca="1">Repdd!BH115</f>
        <v>3302932.5</v>
      </c>
      <c r="BI46" s="30">
        <f ca="1">Repdd!BI115</f>
        <v>3303457.5</v>
      </c>
      <c r="BJ46" s="30">
        <f ca="1">Repdd!BJ115</f>
        <v>3303667.5</v>
      </c>
      <c r="BK46" s="30">
        <f ca="1">Repdd!BK115</f>
        <v>3303720.0000000005</v>
      </c>
      <c r="BL46" s="30">
        <f ca="1">Repdd!BL115</f>
        <v>3303720.0000000005</v>
      </c>
      <c r="BM46" s="30">
        <f ca="1">Repdd!BM115</f>
        <v>3303720.0000000005</v>
      </c>
      <c r="BN46" s="30">
        <f ca="1">Repdd!BN115</f>
        <v>3303720.0000000005</v>
      </c>
      <c r="BO46" s="30">
        <f ca="1">Repdd!BO115</f>
        <v>3303720.0000000005</v>
      </c>
      <c r="BP46" s="30">
        <f ca="1">Repdd!BP115</f>
        <v>3303720.0000000005</v>
      </c>
      <c r="BQ46" s="30">
        <f ca="1">Repdd!BQ115</f>
        <v>3303720.0000000005</v>
      </c>
      <c r="BR46" s="30">
        <f ca="1">Repdd!BR115</f>
        <v>3303720.0000000005</v>
      </c>
      <c r="BS46" s="30">
        <f ca="1">Repdd!BS115</f>
        <v>3303720.0000000005</v>
      </c>
      <c r="BT46" s="30">
        <f ca="1">Repdd!BT115</f>
        <v>3303720.0000000005</v>
      </c>
      <c r="BU46" s="30">
        <f ca="1">Repdd!BU115</f>
        <v>3303720.0000000005</v>
      </c>
      <c r="BV46" s="30">
        <f>Repdd!BV115</f>
        <v>0</v>
      </c>
      <c r="BW46" s="30">
        <f>Repdd!BW115</f>
        <v>0</v>
      </c>
      <c r="BX46" s="30">
        <f>Repdd!BX115</f>
        <v>0</v>
      </c>
      <c r="BY46" s="30">
        <f>Repdd!BY115</f>
        <v>0</v>
      </c>
      <c r="BZ46" s="30">
        <f>Repdd!BZ115</f>
        <v>0</v>
      </c>
      <c r="CA46" s="30">
        <f>Repdd!CA115</f>
        <v>0</v>
      </c>
      <c r="CB46" s="30">
        <f>Repdd!CB115</f>
        <v>0</v>
      </c>
      <c r="CC46" s="30">
        <f>Repdd!CC115</f>
        <v>0</v>
      </c>
      <c r="CD46" s="30">
        <f>Repdd!CD115</f>
        <v>0</v>
      </c>
      <c r="CE46" s="30">
        <f>Repdd!CE115</f>
        <v>0</v>
      </c>
      <c r="CF46" s="30">
        <f>Repdd!CF115</f>
        <v>0</v>
      </c>
      <c r="CG46" s="30">
        <f>Repdd!CG115</f>
        <v>0</v>
      </c>
      <c r="CH46" s="30">
        <f>Repdd!CH115</f>
        <v>0</v>
      </c>
      <c r="CI46" s="30">
        <f>Repdd!CI115</f>
        <v>0</v>
      </c>
      <c r="CJ46" s="30">
        <f>Repdd!CJ115</f>
        <v>0</v>
      </c>
      <c r="CK46" s="30">
        <f>Repdd!CK115</f>
        <v>0</v>
      </c>
      <c r="CL46" s="30">
        <f>Repdd!CL115</f>
        <v>0</v>
      </c>
      <c r="CM46" s="30">
        <f>Repdd!CM115</f>
        <v>0</v>
      </c>
      <c r="CN46" s="30">
        <f>Repdd!CN115</f>
        <v>0</v>
      </c>
      <c r="CO46" s="30">
        <f>Repdd!CO115</f>
        <v>0</v>
      </c>
      <c r="CP46" s="30">
        <f>Repdd!CP115</f>
        <v>0</v>
      </c>
      <c r="CQ46" s="30">
        <f>Repdd!CQ115</f>
        <v>0</v>
      </c>
      <c r="CR46" s="30">
        <f>Repdd!CR115</f>
        <v>0</v>
      </c>
      <c r="CS46" s="30">
        <f>Repdd!CS115</f>
        <v>0</v>
      </c>
      <c r="CT46" s="30">
        <f>Repdd!CT115</f>
        <v>0</v>
      </c>
    </row>
    <row r="47" spans="1:99" s="27" customFormat="1" ht="12" x14ac:dyDescent="0.25">
      <c r="A47" s="26">
        <f>ROW()</f>
        <v>47</v>
      </c>
      <c r="B47" s="139"/>
      <c r="C47" s="142"/>
      <c r="E47" s="24"/>
      <c r="F47" s="66" t="str">
        <f>F45</f>
        <v>Закупка сырья и материалов</v>
      </c>
      <c r="G47" s="27" t="str">
        <f>BP!$F$22</f>
        <v>Сырье</v>
      </c>
      <c r="H47" s="67"/>
      <c r="I47" s="67"/>
      <c r="J47" s="67"/>
      <c r="K47" s="67"/>
      <c r="L47" s="67"/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10834622.4</v>
      </c>
      <c r="Z47" s="30">
        <f ca="1">Repdd!Z116</f>
        <v>0</v>
      </c>
      <c r="AA47" s="30">
        <f ca="1">Repdd!AA116</f>
        <v>0</v>
      </c>
      <c r="AB47" s="30">
        <f ca="1">Repdd!AB116</f>
        <v>0</v>
      </c>
      <c r="AC47" s="30">
        <f ca="1">Repdd!AC116</f>
        <v>480</v>
      </c>
      <c r="AD47" s="30">
        <f ca="1">Repdd!AD116</f>
        <v>1920</v>
      </c>
      <c r="AE47" s="30">
        <f ca="1">Repdd!AE116</f>
        <v>3456</v>
      </c>
      <c r="AF47" s="30">
        <f ca="1">Repdd!AF116</f>
        <v>5052</v>
      </c>
      <c r="AG47" s="30">
        <f ca="1">Repdd!AG116</f>
        <v>6444</v>
      </c>
      <c r="AH47" s="30">
        <f ca="1">Repdd!AH116</f>
        <v>8464.8000000000011</v>
      </c>
      <c r="AI47" s="30">
        <f ca="1">Repdd!AI116</f>
        <v>13744.800000000001</v>
      </c>
      <c r="AJ47" s="30">
        <f ca="1">Repdd!AJ116</f>
        <v>22634.400000000001</v>
      </c>
      <c r="AK47" s="30">
        <f ca="1">Repdd!AK116</f>
        <v>35396.399999999994</v>
      </c>
      <c r="AL47" s="30">
        <f ca="1">Repdd!AL116</f>
        <v>51564</v>
      </c>
      <c r="AM47" s="30">
        <f ca="1">Repdd!AM116</f>
        <v>69740.399999999994</v>
      </c>
      <c r="AN47" s="30">
        <f ca="1">Repdd!AN116</f>
        <v>89109.6</v>
      </c>
      <c r="AO47" s="30">
        <f ca="1">Repdd!AO116</f>
        <v>109098</v>
      </c>
      <c r="AP47" s="30">
        <f ca="1">Repdd!AP116</f>
        <v>129414</v>
      </c>
      <c r="AQ47" s="30">
        <f ca="1">Repdd!AQ116</f>
        <v>149874</v>
      </c>
      <c r="AR47" s="30">
        <f ca="1">Repdd!AR116</f>
        <v>170370</v>
      </c>
      <c r="AS47" s="30">
        <f ca="1">Repdd!AS116</f>
        <v>190884</v>
      </c>
      <c r="AT47" s="30">
        <f ca="1">Repdd!AT116</f>
        <v>211404</v>
      </c>
      <c r="AU47" s="30">
        <f ca="1">Repdd!AU116</f>
        <v>231924</v>
      </c>
      <c r="AV47" s="30">
        <f ca="1">Repdd!AV116</f>
        <v>252444</v>
      </c>
      <c r="AW47" s="30">
        <f ca="1">Repdd!AW116</f>
        <v>272964</v>
      </c>
      <c r="AX47" s="30">
        <f ca="1">Repdd!AX116</f>
        <v>293484</v>
      </c>
      <c r="AY47" s="30">
        <f ca="1">Repdd!AY116</f>
        <v>314004</v>
      </c>
      <c r="AZ47" s="30">
        <f ca="1">Repdd!AZ116</f>
        <v>333324</v>
      </c>
      <c r="BA47" s="30">
        <f ca="1">Repdd!BA116</f>
        <v>349044</v>
      </c>
      <c r="BB47" s="30">
        <f ca="1">Repdd!BB116</f>
        <v>360924</v>
      </c>
      <c r="BC47" s="30">
        <f ca="1">Repdd!BC116</f>
        <v>368814</v>
      </c>
      <c r="BD47" s="30">
        <f ca="1">Repdd!BD116</f>
        <v>373224</v>
      </c>
      <c r="BE47" s="30">
        <f ca="1">Repdd!BE116</f>
        <v>375582</v>
      </c>
      <c r="BF47" s="30">
        <f ca="1">Repdd!BF116</f>
        <v>376740</v>
      </c>
      <c r="BG47" s="30">
        <f ca="1">Repdd!BG116</f>
        <v>377274</v>
      </c>
      <c r="BH47" s="30">
        <f ca="1">Repdd!BH116</f>
        <v>377478</v>
      </c>
      <c r="BI47" s="30">
        <f ca="1">Repdd!BI116</f>
        <v>377538</v>
      </c>
      <c r="BJ47" s="30">
        <f ca="1">Repdd!BJ116</f>
        <v>377562</v>
      </c>
      <c r="BK47" s="30">
        <f ca="1">Repdd!BK116</f>
        <v>377568.00000000006</v>
      </c>
      <c r="BL47" s="30">
        <f ca="1">Repdd!BL116</f>
        <v>377568.00000000006</v>
      </c>
      <c r="BM47" s="30">
        <f ca="1">Repdd!BM116</f>
        <v>377568.00000000006</v>
      </c>
      <c r="BN47" s="30">
        <f ca="1">Repdd!BN116</f>
        <v>377568.00000000006</v>
      </c>
      <c r="BO47" s="30">
        <f ca="1">Repdd!BO116</f>
        <v>377568.00000000006</v>
      </c>
      <c r="BP47" s="30">
        <f ca="1">Repdd!BP116</f>
        <v>377568.00000000006</v>
      </c>
      <c r="BQ47" s="30">
        <f ca="1">Repdd!BQ116</f>
        <v>377568.00000000006</v>
      </c>
      <c r="BR47" s="30">
        <f ca="1">Repdd!BR116</f>
        <v>377568.00000000006</v>
      </c>
      <c r="BS47" s="30">
        <f ca="1">Repdd!BS116</f>
        <v>377568.00000000006</v>
      </c>
      <c r="BT47" s="30">
        <f ca="1">Repdd!BT116</f>
        <v>377568.00000000006</v>
      </c>
      <c r="BU47" s="30">
        <f ca="1">Repdd!BU116</f>
        <v>377568.00000000006</v>
      </c>
      <c r="BV47" s="30">
        <f>Repdd!BV116</f>
        <v>0</v>
      </c>
      <c r="BW47" s="30">
        <f>Repdd!BW116</f>
        <v>0</v>
      </c>
      <c r="BX47" s="30">
        <f>Repdd!BX116</f>
        <v>0</v>
      </c>
      <c r="BY47" s="30">
        <f>Repdd!BY116</f>
        <v>0</v>
      </c>
      <c r="BZ47" s="30">
        <f>Repdd!BZ116</f>
        <v>0</v>
      </c>
      <c r="CA47" s="30">
        <f>Repdd!CA116</f>
        <v>0</v>
      </c>
      <c r="CB47" s="30">
        <f>Repdd!CB116</f>
        <v>0</v>
      </c>
      <c r="CC47" s="30">
        <f>Repdd!CC116</f>
        <v>0</v>
      </c>
      <c r="CD47" s="30">
        <f>Repdd!CD116</f>
        <v>0</v>
      </c>
      <c r="CE47" s="30">
        <f>Repdd!CE116</f>
        <v>0</v>
      </c>
      <c r="CF47" s="30">
        <f>Repdd!CF116</f>
        <v>0</v>
      </c>
      <c r="CG47" s="30">
        <f>Repdd!CG116</f>
        <v>0</v>
      </c>
      <c r="CH47" s="30">
        <f>Repdd!CH116</f>
        <v>0</v>
      </c>
      <c r="CI47" s="30">
        <f>Repdd!CI116</f>
        <v>0</v>
      </c>
      <c r="CJ47" s="30">
        <f>Repdd!CJ116</f>
        <v>0</v>
      </c>
      <c r="CK47" s="30">
        <f>Repdd!CK116</f>
        <v>0</v>
      </c>
      <c r="CL47" s="30">
        <f>Repdd!CL116</f>
        <v>0</v>
      </c>
      <c r="CM47" s="30">
        <f>Repdd!CM116</f>
        <v>0</v>
      </c>
      <c r="CN47" s="30">
        <f>Repdd!CN116</f>
        <v>0</v>
      </c>
      <c r="CO47" s="30">
        <f>Repdd!CO116</f>
        <v>0</v>
      </c>
      <c r="CP47" s="30">
        <f>Repdd!CP116</f>
        <v>0</v>
      </c>
      <c r="CQ47" s="30">
        <f>Repdd!CQ116</f>
        <v>0</v>
      </c>
      <c r="CR47" s="30">
        <f>Repdd!CR116</f>
        <v>0</v>
      </c>
      <c r="CS47" s="30">
        <f>Repdd!CS116</f>
        <v>0</v>
      </c>
      <c r="CT47" s="30">
        <f>Repdd!CT116</f>
        <v>0</v>
      </c>
    </row>
    <row r="48" spans="1:99" s="27" customFormat="1" ht="12" x14ac:dyDescent="0.25">
      <c r="A48" s="26">
        <f>ROW()</f>
        <v>48</v>
      </c>
      <c r="B48" s="139"/>
      <c r="C48" s="142"/>
      <c r="E48" s="24"/>
      <c r="F48" s="66" t="str">
        <f>F45</f>
        <v>Закупка сырья и материалов</v>
      </c>
      <c r="G48" s="27" t="str">
        <f>BP!$F$23</f>
        <v>Материал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12199896.800000001</v>
      </c>
      <c r="Z48" s="30">
        <f ca="1">Repdd!Z117</f>
        <v>0</v>
      </c>
      <c r="AA48" s="30">
        <f ca="1">Repdd!AA117</f>
        <v>0</v>
      </c>
      <c r="AB48" s="30">
        <f ca="1">Repdd!AB117</f>
        <v>0</v>
      </c>
      <c r="AC48" s="30">
        <f ca="1">Repdd!AC117</f>
        <v>0</v>
      </c>
      <c r="AD48" s="30">
        <f ca="1">Repdd!AD117</f>
        <v>560</v>
      </c>
      <c r="AE48" s="30">
        <f ca="1">Repdd!AE117</f>
        <v>2240</v>
      </c>
      <c r="AF48" s="30">
        <f ca="1">Repdd!AF117</f>
        <v>4032</v>
      </c>
      <c r="AG48" s="30">
        <f ca="1">Repdd!AG117</f>
        <v>5894</v>
      </c>
      <c r="AH48" s="30">
        <f ca="1">Repdd!AH117</f>
        <v>7518</v>
      </c>
      <c r="AI48" s="30">
        <f ca="1">Repdd!AI117</f>
        <v>9875.6000000000022</v>
      </c>
      <c r="AJ48" s="30">
        <f ca="1">Repdd!AJ117</f>
        <v>16035.600000000002</v>
      </c>
      <c r="AK48" s="30">
        <f ca="1">Repdd!AK117</f>
        <v>26406.799999999999</v>
      </c>
      <c r="AL48" s="30">
        <f ca="1">Repdd!AL117</f>
        <v>41295.799999999996</v>
      </c>
      <c r="AM48" s="30">
        <f ca="1">Repdd!AM117</f>
        <v>60158</v>
      </c>
      <c r="AN48" s="30">
        <f ca="1">Repdd!AN117</f>
        <v>81363.8</v>
      </c>
      <c r="AO48" s="30">
        <f ca="1">Repdd!AO117</f>
        <v>103961.2</v>
      </c>
      <c r="AP48" s="30">
        <f ca="1">Repdd!AP117</f>
        <v>127281</v>
      </c>
      <c r="AQ48" s="30">
        <f ca="1">Repdd!AQ117</f>
        <v>150983</v>
      </c>
      <c r="AR48" s="30">
        <f ca="1">Repdd!AR117</f>
        <v>174853</v>
      </c>
      <c r="AS48" s="30">
        <f ca="1">Repdd!AS117</f>
        <v>198765</v>
      </c>
      <c r="AT48" s="30">
        <f ca="1">Repdd!AT117</f>
        <v>222698</v>
      </c>
      <c r="AU48" s="30">
        <f ca="1">Repdd!AU117</f>
        <v>246638</v>
      </c>
      <c r="AV48" s="30">
        <f ca="1">Repdd!AV117</f>
        <v>270578</v>
      </c>
      <c r="AW48" s="30">
        <f ca="1">Repdd!AW117</f>
        <v>294518</v>
      </c>
      <c r="AX48" s="30">
        <f ca="1">Repdd!AX117</f>
        <v>318458</v>
      </c>
      <c r="AY48" s="30">
        <f ca="1">Repdd!AY117</f>
        <v>342398</v>
      </c>
      <c r="AZ48" s="30">
        <f ca="1">Repdd!AZ117</f>
        <v>366338</v>
      </c>
      <c r="BA48" s="30">
        <f ca="1">Repdd!BA117</f>
        <v>388878</v>
      </c>
      <c r="BB48" s="30">
        <f ca="1">Repdd!BB117</f>
        <v>407218</v>
      </c>
      <c r="BC48" s="30">
        <f ca="1">Repdd!BC117</f>
        <v>421078</v>
      </c>
      <c r="BD48" s="30">
        <f ca="1">Repdd!BD117</f>
        <v>430283</v>
      </c>
      <c r="BE48" s="30">
        <f ca="1">Repdd!BE117</f>
        <v>435428</v>
      </c>
      <c r="BF48" s="30">
        <f ca="1">Repdd!BF117</f>
        <v>438179</v>
      </c>
      <c r="BG48" s="30">
        <f ca="1">Repdd!BG117</f>
        <v>439530</v>
      </c>
      <c r="BH48" s="30">
        <f ca="1">Repdd!BH117</f>
        <v>440153</v>
      </c>
      <c r="BI48" s="30">
        <f ca="1">Repdd!BI117</f>
        <v>440391</v>
      </c>
      <c r="BJ48" s="30">
        <f ca="1">Repdd!BJ117</f>
        <v>440461</v>
      </c>
      <c r="BK48" s="30">
        <f ca="1">Repdd!BK117</f>
        <v>440489</v>
      </c>
      <c r="BL48" s="30">
        <f ca="1">Repdd!BL117</f>
        <v>440496.00000000006</v>
      </c>
      <c r="BM48" s="30">
        <f ca="1">Repdd!BM117</f>
        <v>440496.00000000006</v>
      </c>
      <c r="BN48" s="30">
        <f ca="1">Repdd!BN117</f>
        <v>440496.00000000006</v>
      </c>
      <c r="BO48" s="30">
        <f ca="1">Repdd!BO117</f>
        <v>440496.00000000006</v>
      </c>
      <c r="BP48" s="30">
        <f ca="1">Repdd!BP117</f>
        <v>440496.00000000006</v>
      </c>
      <c r="BQ48" s="30">
        <f ca="1">Repdd!BQ117</f>
        <v>440496.00000000006</v>
      </c>
      <c r="BR48" s="30">
        <f ca="1">Repdd!BR117</f>
        <v>440496.00000000006</v>
      </c>
      <c r="BS48" s="30">
        <f ca="1">Repdd!BS117</f>
        <v>440496.00000000006</v>
      </c>
      <c r="BT48" s="30">
        <f ca="1">Repdd!BT117</f>
        <v>440496.00000000006</v>
      </c>
      <c r="BU48" s="30">
        <f ca="1">Repdd!BU117</f>
        <v>440496.00000000006</v>
      </c>
      <c r="BV48" s="30">
        <f>Repdd!BV117</f>
        <v>0</v>
      </c>
      <c r="BW48" s="30">
        <f>Repdd!BW117</f>
        <v>0</v>
      </c>
      <c r="BX48" s="30">
        <f>Repdd!BX117</f>
        <v>0</v>
      </c>
      <c r="BY48" s="30">
        <f>Repdd!BY117</f>
        <v>0</v>
      </c>
      <c r="BZ48" s="30">
        <f>Repdd!BZ117</f>
        <v>0</v>
      </c>
      <c r="CA48" s="30">
        <f>Repdd!CA117</f>
        <v>0</v>
      </c>
      <c r="CB48" s="30">
        <f>Repdd!CB117</f>
        <v>0</v>
      </c>
      <c r="CC48" s="30">
        <f>Repdd!CC117</f>
        <v>0</v>
      </c>
      <c r="CD48" s="30">
        <f>Repdd!CD117</f>
        <v>0</v>
      </c>
      <c r="CE48" s="30">
        <f>Repdd!CE117</f>
        <v>0</v>
      </c>
      <c r="CF48" s="30">
        <f>Repdd!CF117</f>
        <v>0</v>
      </c>
      <c r="CG48" s="30">
        <f>Repdd!CG117</f>
        <v>0</v>
      </c>
      <c r="CH48" s="30">
        <f>Repdd!CH117</f>
        <v>0</v>
      </c>
      <c r="CI48" s="30">
        <f>Repdd!CI117</f>
        <v>0</v>
      </c>
      <c r="CJ48" s="30">
        <f>Repdd!CJ117</f>
        <v>0</v>
      </c>
      <c r="CK48" s="30">
        <f>Repdd!CK117</f>
        <v>0</v>
      </c>
      <c r="CL48" s="30">
        <f>Repdd!CL117</f>
        <v>0</v>
      </c>
      <c r="CM48" s="30">
        <f>Repdd!CM117</f>
        <v>0</v>
      </c>
      <c r="CN48" s="30">
        <f>Repdd!CN117</f>
        <v>0</v>
      </c>
      <c r="CO48" s="30">
        <f>Repdd!CO117</f>
        <v>0</v>
      </c>
      <c r="CP48" s="30">
        <f>Repdd!CP117</f>
        <v>0</v>
      </c>
      <c r="CQ48" s="30">
        <f>Repdd!CQ117</f>
        <v>0</v>
      </c>
      <c r="CR48" s="30">
        <f>Repdd!CR117</f>
        <v>0</v>
      </c>
      <c r="CS48" s="30">
        <f>Repdd!CS117</f>
        <v>0</v>
      </c>
      <c r="CT48" s="30">
        <f>Repdd!CT117</f>
        <v>0</v>
      </c>
    </row>
    <row r="49" spans="1:98" s="27" customFormat="1" ht="12" x14ac:dyDescent="0.25">
      <c r="A49" s="26">
        <f>ROW()</f>
        <v>49</v>
      </c>
      <c r="B49" s="139"/>
      <c r="C49" s="142"/>
      <c r="E49" s="24"/>
      <c r="F49" s="66" t="str">
        <f>F45</f>
        <v>Закупка сырья и материалов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34856848</v>
      </c>
      <c r="Z49" s="30">
        <f ca="1">Repdd!Z118</f>
        <v>0</v>
      </c>
      <c r="AA49" s="30">
        <f ca="1">Repdd!AA118</f>
        <v>0</v>
      </c>
      <c r="AB49" s="30">
        <f ca="1">Repdd!AB118</f>
        <v>0</v>
      </c>
      <c r="AC49" s="30">
        <f ca="1">Repdd!AC118</f>
        <v>0</v>
      </c>
      <c r="AD49" s="30">
        <f ca="1">Repdd!AD118</f>
        <v>1600</v>
      </c>
      <c r="AE49" s="30">
        <f ca="1">Repdd!AE118</f>
        <v>6400</v>
      </c>
      <c r="AF49" s="30">
        <f ca="1">Repdd!AF118</f>
        <v>11520</v>
      </c>
      <c r="AG49" s="30">
        <f ca="1">Repdd!AG118</f>
        <v>16840</v>
      </c>
      <c r="AH49" s="30">
        <f ca="1">Repdd!AH118</f>
        <v>21480</v>
      </c>
      <c r="AI49" s="30">
        <f ca="1">Repdd!AI118</f>
        <v>28216.000000000004</v>
      </c>
      <c r="AJ49" s="30">
        <f ca="1">Repdd!AJ118</f>
        <v>45816</v>
      </c>
      <c r="AK49" s="30">
        <f ca="1">Repdd!AK118</f>
        <v>75448</v>
      </c>
      <c r="AL49" s="30">
        <f ca="1">Repdd!AL118</f>
        <v>117988</v>
      </c>
      <c r="AM49" s="30">
        <f ca="1">Repdd!AM118</f>
        <v>171880</v>
      </c>
      <c r="AN49" s="30">
        <f ca="1">Repdd!AN118</f>
        <v>232468</v>
      </c>
      <c r="AO49" s="30">
        <f ca="1">Repdd!AO118</f>
        <v>297032</v>
      </c>
      <c r="AP49" s="30">
        <f ca="1">Repdd!AP118</f>
        <v>363660</v>
      </c>
      <c r="AQ49" s="30">
        <f ca="1">Repdd!AQ118</f>
        <v>431380</v>
      </c>
      <c r="AR49" s="30">
        <f ca="1">Repdd!AR118</f>
        <v>499580</v>
      </c>
      <c r="AS49" s="30">
        <f ca="1">Repdd!AS118</f>
        <v>567900</v>
      </c>
      <c r="AT49" s="30">
        <f ca="1">Repdd!AT118</f>
        <v>636280</v>
      </c>
      <c r="AU49" s="30">
        <f ca="1">Repdd!AU118</f>
        <v>704680</v>
      </c>
      <c r="AV49" s="30">
        <f ca="1">Repdd!AV118</f>
        <v>773080</v>
      </c>
      <c r="AW49" s="30">
        <f ca="1">Repdd!AW118</f>
        <v>841480</v>
      </c>
      <c r="AX49" s="30">
        <f ca="1">Repdd!AX118</f>
        <v>909880</v>
      </c>
      <c r="AY49" s="30">
        <f ca="1">Repdd!AY118</f>
        <v>978280</v>
      </c>
      <c r="AZ49" s="30">
        <f ca="1">Repdd!AZ118</f>
        <v>1046680</v>
      </c>
      <c r="BA49" s="30">
        <f ca="1">Repdd!BA118</f>
        <v>1111080</v>
      </c>
      <c r="BB49" s="30">
        <f ca="1">Repdd!BB118</f>
        <v>1163480</v>
      </c>
      <c r="BC49" s="30">
        <f ca="1">Repdd!BC118</f>
        <v>1203080</v>
      </c>
      <c r="BD49" s="30">
        <f ca="1">Repdd!BD118</f>
        <v>1229380</v>
      </c>
      <c r="BE49" s="30">
        <f ca="1">Repdd!BE118</f>
        <v>1244080</v>
      </c>
      <c r="BF49" s="30">
        <f ca="1">Repdd!BF118</f>
        <v>1251940</v>
      </c>
      <c r="BG49" s="30">
        <f ca="1">Repdd!BG118</f>
        <v>1255800</v>
      </c>
      <c r="BH49" s="30">
        <f ca="1">Repdd!BH118</f>
        <v>1257580</v>
      </c>
      <c r="BI49" s="30">
        <f ca="1">Repdd!BI118</f>
        <v>1258260</v>
      </c>
      <c r="BJ49" s="30">
        <f ca="1">Repdd!BJ118</f>
        <v>1258460</v>
      </c>
      <c r="BK49" s="30">
        <f ca="1">Repdd!BK118</f>
        <v>1258540</v>
      </c>
      <c r="BL49" s="30">
        <f ca="1">Repdd!BL118</f>
        <v>1258560.0000000002</v>
      </c>
      <c r="BM49" s="30">
        <f ca="1">Repdd!BM118</f>
        <v>1258560.0000000002</v>
      </c>
      <c r="BN49" s="30">
        <f ca="1">Repdd!BN118</f>
        <v>1258560.0000000002</v>
      </c>
      <c r="BO49" s="30">
        <f ca="1">Repdd!BO118</f>
        <v>1258560.0000000002</v>
      </c>
      <c r="BP49" s="30">
        <f ca="1">Repdd!BP118</f>
        <v>1258560.0000000002</v>
      </c>
      <c r="BQ49" s="30">
        <f ca="1">Repdd!BQ118</f>
        <v>1258560.0000000002</v>
      </c>
      <c r="BR49" s="30">
        <f ca="1">Repdd!BR118</f>
        <v>1258560.0000000002</v>
      </c>
      <c r="BS49" s="30">
        <f ca="1">Repdd!BS118</f>
        <v>1258560.0000000002</v>
      </c>
      <c r="BT49" s="30">
        <f ca="1">Repdd!BT118</f>
        <v>1258560.0000000002</v>
      </c>
      <c r="BU49" s="30">
        <f ca="1">Repdd!BU118</f>
        <v>1258560.0000000002</v>
      </c>
      <c r="BV49" s="30">
        <f>Repdd!BV118</f>
        <v>0</v>
      </c>
      <c r="BW49" s="30">
        <f>Repdd!BW118</f>
        <v>0</v>
      </c>
      <c r="BX49" s="30">
        <f>Repdd!BX118</f>
        <v>0</v>
      </c>
      <c r="BY49" s="30">
        <f>Repdd!BY118</f>
        <v>0</v>
      </c>
      <c r="BZ49" s="30">
        <f>Repdd!BZ118</f>
        <v>0</v>
      </c>
      <c r="CA49" s="30">
        <f>Repdd!CA118</f>
        <v>0</v>
      </c>
      <c r="CB49" s="30">
        <f>Repdd!CB118</f>
        <v>0</v>
      </c>
      <c r="CC49" s="30">
        <f>Repdd!CC118</f>
        <v>0</v>
      </c>
      <c r="CD49" s="30">
        <f>Repdd!CD118</f>
        <v>0</v>
      </c>
      <c r="CE49" s="30">
        <f>Repdd!CE118</f>
        <v>0</v>
      </c>
      <c r="CF49" s="30">
        <f>Repdd!CF118</f>
        <v>0</v>
      </c>
      <c r="CG49" s="30">
        <f>Repdd!CG118</f>
        <v>0</v>
      </c>
      <c r="CH49" s="30">
        <f>Repdd!CH118</f>
        <v>0</v>
      </c>
      <c r="CI49" s="30">
        <f>Repdd!CI118</f>
        <v>0</v>
      </c>
      <c r="CJ49" s="30">
        <f>Repdd!CJ118</f>
        <v>0</v>
      </c>
      <c r="CK49" s="30">
        <f>Repdd!CK118</f>
        <v>0</v>
      </c>
      <c r="CL49" s="30">
        <f>Repdd!CL118</f>
        <v>0</v>
      </c>
      <c r="CM49" s="30">
        <f>Repdd!CM118</f>
        <v>0</v>
      </c>
      <c r="CN49" s="30">
        <f>Repdd!CN118</f>
        <v>0</v>
      </c>
      <c r="CO49" s="30">
        <f>Repdd!CO118</f>
        <v>0</v>
      </c>
      <c r="CP49" s="30">
        <f>Repdd!CP118</f>
        <v>0</v>
      </c>
      <c r="CQ49" s="30">
        <f>Repdd!CQ118</f>
        <v>0</v>
      </c>
      <c r="CR49" s="30">
        <f>Repdd!CR118</f>
        <v>0</v>
      </c>
      <c r="CS49" s="30">
        <f>Repdd!CS118</f>
        <v>0</v>
      </c>
      <c r="CT49" s="30">
        <f>Repdd!CT118</f>
        <v>0</v>
      </c>
    </row>
    <row r="50" spans="1:98" s="2" customFormat="1" ht="12" x14ac:dyDescent="0.25">
      <c r="A50" s="11">
        <f>ROW()</f>
        <v>50</v>
      </c>
      <c r="B50" s="140"/>
      <c r="C50" s="142"/>
      <c r="E50" s="23" t="str">
        <f>Lists!$N$9</f>
        <v>пустая строка</v>
      </c>
      <c r="P50" s="3"/>
      <c r="R50" s="23"/>
      <c r="S50" s="3"/>
      <c r="V50" s="74">
        <f ca="1">W45-SUMIFS(Potoki!$W:$W,Potoki!$F:$F,$F45,Potoki!$G:$G,"")</f>
        <v>0</v>
      </c>
      <c r="W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</row>
    <row r="51" spans="1:98" s="13" customFormat="1" x14ac:dyDescent="0.3">
      <c r="A51" s="12">
        <f>ROW()</f>
        <v>51</v>
      </c>
      <c r="B51" s="138"/>
      <c r="C51" s="142"/>
      <c r="E51" s="92"/>
      <c r="F51" s="13" t="str">
        <f>BP!$F$91</f>
        <v>Поступление в пр-во ПФ</v>
      </c>
      <c r="M51" s="4" t="str">
        <f>Lists!$R$8</f>
        <v>руб.</v>
      </c>
      <c r="P51" s="10"/>
      <c r="R51" s="92"/>
      <c r="S51" s="10"/>
      <c r="V51" s="80">
        <f ca="1">Repdd!V120</f>
        <v>0</v>
      </c>
      <c r="W51" s="10">
        <f ca="1">SUM(INDIRECT(ADDRESS(ROW(),SUMIFS($1:$1,$5:$5,1))):INDIRECT(ADDRESS(ROW(),SUMIFS($1:$1,$5:$5,MAX($5:$5)))))</f>
        <v>121754970.06399997</v>
      </c>
      <c r="Z51" s="10">
        <f ca="1">Repdd!Z120</f>
        <v>0</v>
      </c>
      <c r="AA51" s="10">
        <f ca="1">Repdd!AA120</f>
        <v>0</v>
      </c>
      <c r="AB51" s="10">
        <f ca="1">Repdd!AB120</f>
        <v>0</v>
      </c>
      <c r="AC51" s="10">
        <f ca="1">Repdd!AC120</f>
        <v>0</v>
      </c>
      <c r="AD51" s="10">
        <f ca="1">Repdd!AD120</f>
        <v>5588.8</v>
      </c>
      <c r="AE51" s="10">
        <f ca="1">Repdd!AE120</f>
        <v>22355.200000000001</v>
      </c>
      <c r="AF51" s="10">
        <f ca="1">Repdd!AF120</f>
        <v>40239.360000000001</v>
      </c>
      <c r="AG51" s="10">
        <f ca="1">Repdd!AG120</f>
        <v>58822.12</v>
      </c>
      <c r="AH51" s="10">
        <f ca="1">Repdd!AH120</f>
        <v>75029.64</v>
      </c>
      <c r="AI51" s="10">
        <f ca="1">Repdd!AI120</f>
        <v>98558.488000000027</v>
      </c>
      <c r="AJ51" s="10">
        <f ca="1">Repdd!AJ120</f>
        <v>160035.288</v>
      </c>
      <c r="AK51" s="10">
        <f ca="1">Repdd!AK120</f>
        <v>263539.864</v>
      </c>
      <c r="AL51" s="10">
        <f ca="1">Repdd!AL120</f>
        <v>412132.08400000003</v>
      </c>
      <c r="AM51" s="10">
        <f ca="1">Repdd!AM120</f>
        <v>600376.84</v>
      </c>
      <c r="AN51" s="10">
        <f ca="1">Repdd!AN120</f>
        <v>812010.72400000005</v>
      </c>
      <c r="AO51" s="10">
        <f ca="1">Repdd!AO120</f>
        <v>1037532.776</v>
      </c>
      <c r="AP51" s="10">
        <f ca="1">Repdd!AP120</f>
        <v>1270264.3799999999</v>
      </c>
      <c r="AQ51" s="10">
        <f ca="1">Repdd!AQ120</f>
        <v>1506810.34</v>
      </c>
      <c r="AR51" s="10">
        <f ca="1">Repdd!AR120</f>
        <v>1745032.94</v>
      </c>
      <c r="AS51" s="10">
        <f ca="1">Repdd!AS120</f>
        <v>1983674.7</v>
      </c>
      <c r="AT51" s="10">
        <f ca="1">Repdd!AT120</f>
        <v>2222526.04</v>
      </c>
      <c r="AU51" s="10">
        <f ca="1">Repdd!AU120</f>
        <v>2461447.2400000002</v>
      </c>
      <c r="AV51" s="10">
        <f ca="1">Repdd!AV120</f>
        <v>2700368.44</v>
      </c>
      <c r="AW51" s="10">
        <f ca="1">Repdd!AW120</f>
        <v>2939289.64</v>
      </c>
      <c r="AX51" s="10">
        <f ca="1">Repdd!AX120</f>
        <v>3178210.84</v>
      </c>
      <c r="AY51" s="10">
        <f ca="1">Repdd!AY120</f>
        <v>3417132.04</v>
      </c>
      <c r="AZ51" s="10">
        <f ca="1">Repdd!AZ120</f>
        <v>3656053.24</v>
      </c>
      <c r="BA51" s="10">
        <f ca="1">Repdd!BA120</f>
        <v>3881002.44</v>
      </c>
      <c r="BB51" s="10">
        <f ca="1">Repdd!BB120</f>
        <v>4064035.64</v>
      </c>
      <c r="BC51" s="10">
        <f ca="1">Repdd!BC120</f>
        <v>4202358.4400000004</v>
      </c>
      <c r="BD51" s="10">
        <f ca="1">Repdd!BD120</f>
        <v>4294224.34</v>
      </c>
      <c r="BE51" s="10">
        <f ca="1">Repdd!BE120</f>
        <v>4345571.4400000004</v>
      </c>
      <c r="BF51" s="10">
        <f ca="1">Repdd!BF120</f>
        <v>4373026.42</v>
      </c>
      <c r="BG51" s="10">
        <f ca="1">Repdd!BG120</f>
        <v>4386509.4000000004</v>
      </c>
      <c r="BH51" s="10">
        <f ca="1">Repdd!BH120</f>
        <v>4392726.9400000004</v>
      </c>
      <c r="BI51" s="10">
        <f ca="1">Repdd!BI120</f>
        <v>4395102.18</v>
      </c>
      <c r="BJ51" s="10">
        <f ca="1">Repdd!BJ120</f>
        <v>4395800.78</v>
      </c>
      <c r="BK51" s="10">
        <f ca="1">Repdd!BK120</f>
        <v>4396080.22</v>
      </c>
      <c r="BL51" s="10">
        <f ca="1">Repdd!BL120</f>
        <v>4396150.080000001</v>
      </c>
      <c r="BM51" s="10">
        <f ca="1">Repdd!BM120</f>
        <v>4396150.080000001</v>
      </c>
      <c r="BN51" s="10">
        <f ca="1">Repdd!BN120</f>
        <v>4396150.080000001</v>
      </c>
      <c r="BO51" s="10">
        <f ca="1">Repdd!BO120</f>
        <v>4396150.080000001</v>
      </c>
      <c r="BP51" s="10">
        <f ca="1">Repdd!BP120</f>
        <v>4396150.080000001</v>
      </c>
      <c r="BQ51" s="10">
        <f ca="1">Repdd!BQ120</f>
        <v>4396150.080000001</v>
      </c>
      <c r="BR51" s="10">
        <f ca="1">Repdd!BR120</f>
        <v>4396150.080000001</v>
      </c>
      <c r="BS51" s="10">
        <f ca="1">Repdd!BS120</f>
        <v>4396150.080000001</v>
      </c>
      <c r="BT51" s="10">
        <f ca="1">Repdd!BT120</f>
        <v>4396150.080000001</v>
      </c>
      <c r="BU51" s="10">
        <f ca="1">Repdd!BU120</f>
        <v>4396150.080000001</v>
      </c>
      <c r="BV51" s="10">
        <f>Repdd!BV120</f>
        <v>0</v>
      </c>
      <c r="BW51" s="10">
        <f>Repdd!BW120</f>
        <v>0</v>
      </c>
      <c r="BX51" s="10">
        <f>Repdd!BX120</f>
        <v>0</v>
      </c>
      <c r="BY51" s="10">
        <f>Repdd!BY120</f>
        <v>0</v>
      </c>
      <c r="BZ51" s="10">
        <f>Repdd!BZ120</f>
        <v>0</v>
      </c>
      <c r="CA51" s="10">
        <f>Repdd!CA120</f>
        <v>0</v>
      </c>
      <c r="CB51" s="10">
        <f>Repdd!CB120</f>
        <v>0</v>
      </c>
      <c r="CC51" s="10">
        <f>Repdd!CC120</f>
        <v>0</v>
      </c>
      <c r="CD51" s="10">
        <f>Repdd!CD120</f>
        <v>0</v>
      </c>
      <c r="CE51" s="10">
        <f>Repdd!CE120</f>
        <v>0</v>
      </c>
      <c r="CF51" s="10">
        <f>Repdd!CF120</f>
        <v>0</v>
      </c>
      <c r="CG51" s="10">
        <f>Repdd!CG120</f>
        <v>0</v>
      </c>
      <c r="CH51" s="10">
        <f>Repdd!CH120</f>
        <v>0</v>
      </c>
      <c r="CI51" s="10">
        <f>Repdd!CI120</f>
        <v>0</v>
      </c>
      <c r="CJ51" s="10">
        <f>Repdd!CJ120</f>
        <v>0</v>
      </c>
      <c r="CK51" s="10">
        <f>Repdd!CK120</f>
        <v>0</v>
      </c>
      <c r="CL51" s="10">
        <f>Repdd!CL120</f>
        <v>0</v>
      </c>
      <c r="CM51" s="10">
        <f>Repdd!CM120</f>
        <v>0</v>
      </c>
      <c r="CN51" s="10">
        <f>Repdd!CN120</f>
        <v>0</v>
      </c>
      <c r="CO51" s="10">
        <f>Repdd!CO120</f>
        <v>0</v>
      </c>
      <c r="CP51" s="10">
        <f>Repdd!CP120</f>
        <v>0</v>
      </c>
      <c r="CQ51" s="10">
        <f>Repdd!CQ120</f>
        <v>0</v>
      </c>
      <c r="CR51" s="10">
        <f>Repdd!CR120</f>
        <v>0</v>
      </c>
      <c r="CS51" s="10">
        <f>Repdd!CS120</f>
        <v>0</v>
      </c>
      <c r="CT51" s="10">
        <f>Repdd!CT120</f>
        <v>0</v>
      </c>
    </row>
    <row r="52" spans="1:98" s="13" customFormat="1" x14ac:dyDescent="0.3">
      <c r="A52" s="12">
        <f>ROW()</f>
        <v>52</v>
      </c>
      <c r="B52" s="138"/>
      <c r="C52" s="142"/>
      <c r="E52" s="92"/>
      <c r="F52" s="13" t="str">
        <f>BP!$F$115</f>
        <v>Вн.пр-во</v>
      </c>
      <c r="M52" s="4" t="str">
        <f>Lists!$R$8</f>
        <v>руб.</v>
      </c>
      <c r="P52" s="10"/>
      <c r="R52" s="92"/>
      <c r="S52" s="10"/>
      <c r="V52" s="80">
        <f ca="1">W52-SUM(W53:W59)</f>
        <v>0</v>
      </c>
      <c r="W52" s="10">
        <f ca="1">SUM(INDIRECT(ADDRESS(ROW(),SUMIFS($1:$1,$5:$5,1))):INDIRECT(ADDRESS(ROW(),SUMIFS($1:$1,$5:$5,MAX($5:$5)))))</f>
        <v>365098339.98399991</v>
      </c>
      <c r="Z52" s="10">
        <f ca="1">Repdd!Z127</f>
        <v>0</v>
      </c>
      <c r="AA52" s="10">
        <f ca="1">Repdd!AA127</f>
        <v>0</v>
      </c>
      <c r="AB52" s="10">
        <f ca="1">Repdd!AB127</f>
        <v>0</v>
      </c>
      <c r="AC52" s="10">
        <f ca="1">Repdd!AC127</f>
        <v>0</v>
      </c>
      <c r="AD52" s="10">
        <f ca="1">Repdd!AD127</f>
        <v>0</v>
      </c>
      <c r="AE52" s="10">
        <f ca="1">Repdd!AE127</f>
        <v>12188.8</v>
      </c>
      <c r="AF52" s="10">
        <f ca="1">Repdd!AF127</f>
        <v>54155.199999999997</v>
      </c>
      <c r="AG52" s="10">
        <f ca="1">Repdd!AG127</f>
        <v>109359.36</v>
      </c>
      <c r="AH52" s="10">
        <f ca="1">Repdd!AH127</f>
        <v>167167.12</v>
      </c>
      <c r="AI52" s="10">
        <f ca="1">Repdd!AI127</f>
        <v>220469.64</v>
      </c>
      <c r="AJ52" s="10">
        <f ca="1">Repdd!AJ127</f>
        <v>287444.48800000001</v>
      </c>
      <c r="AK52" s="10">
        <f ca="1">Repdd!AK127</f>
        <v>444255.28800000006</v>
      </c>
      <c r="AL52" s="10">
        <f ca="1">Repdd!AL127</f>
        <v>729391.86400000006</v>
      </c>
      <c r="AM52" s="10">
        <f ca="1">Repdd!AM127</f>
        <v>1153469.5839999998</v>
      </c>
      <c r="AN52" s="10">
        <f ca="1">Repdd!AN127</f>
        <v>1707591.34</v>
      </c>
      <c r="AO52" s="10">
        <f ca="1">Repdd!AO127</f>
        <v>2351036.2239999999</v>
      </c>
      <c r="AP52" s="10">
        <f ca="1">Repdd!AP127</f>
        <v>3047369.2760000001</v>
      </c>
      <c r="AQ52" s="10">
        <f ca="1">Repdd!AQ127</f>
        <v>3772844.88</v>
      </c>
      <c r="AR52" s="10">
        <f ca="1">Repdd!AR127</f>
        <v>4513605.34</v>
      </c>
      <c r="AS52" s="10">
        <f ca="1">Repdd!AS127</f>
        <v>5261707.9400000004</v>
      </c>
      <c r="AT52" s="10">
        <f ca="1">Repdd!AT127</f>
        <v>6012344.7000000002</v>
      </c>
      <c r="AU52" s="10">
        <f ca="1">Repdd!AU127</f>
        <v>6763843.54</v>
      </c>
      <c r="AV52" s="10">
        <f ca="1">Repdd!AV127</f>
        <v>7515697.2400000002</v>
      </c>
      <c r="AW52" s="10">
        <f ca="1">Repdd!AW127</f>
        <v>8267618.4400000004</v>
      </c>
      <c r="AX52" s="10">
        <f ca="1">Repdd!AX127</f>
        <v>9019539.6400000006</v>
      </c>
      <c r="AY52" s="10">
        <f ca="1">Repdd!AY127</f>
        <v>9771460.8399999999</v>
      </c>
      <c r="AZ52" s="10">
        <f ca="1">Repdd!AZ127</f>
        <v>10523382.039999999</v>
      </c>
      <c r="BA52" s="10">
        <f ca="1">Repdd!BA127</f>
        <v>11275303.24</v>
      </c>
      <c r="BB52" s="10">
        <f ca="1">Repdd!BB127</f>
        <v>11996752.439999999</v>
      </c>
      <c r="BC52" s="10">
        <f ca="1">Repdd!BC127</f>
        <v>12613285.640000001</v>
      </c>
      <c r="BD52" s="10">
        <f ca="1">Repdd!BD127</f>
        <v>13091808.439999999</v>
      </c>
      <c r="BE52" s="10">
        <f ca="1">Repdd!BE127</f>
        <v>13425811.84</v>
      </c>
      <c r="BF52" s="10">
        <f ca="1">Repdd!BF127</f>
        <v>13626558.939999999</v>
      </c>
      <c r="BG52" s="10">
        <f ca="1">Repdd!BG127</f>
        <v>13736048.92</v>
      </c>
      <c r="BH52" s="10">
        <f ca="1">Repdd!BH127</f>
        <v>13791981.9</v>
      </c>
      <c r="BI52" s="10">
        <f ca="1">Repdd!BI127</f>
        <v>13818569.439999999</v>
      </c>
      <c r="BJ52" s="10">
        <f ca="1">Repdd!BJ127</f>
        <v>13829757.18</v>
      </c>
      <c r="BK52" s="10">
        <f ca="1">Repdd!BK127</f>
        <v>13833575.779999999</v>
      </c>
      <c r="BL52" s="10">
        <f ca="1">Repdd!BL127</f>
        <v>13834860.220000001</v>
      </c>
      <c r="BM52" s="10">
        <f ca="1">Repdd!BM127</f>
        <v>13835282.58</v>
      </c>
      <c r="BN52" s="10">
        <f ca="1">Repdd!BN127</f>
        <v>13835350.080000002</v>
      </c>
      <c r="BO52" s="10">
        <f ca="1">Repdd!BO127</f>
        <v>13835350.080000002</v>
      </c>
      <c r="BP52" s="10">
        <f ca="1">Repdd!BP127</f>
        <v>13835350.080000002</v>
      </c>
      <c r="BQ52" s="10">
        <f ca="1">Repdd!BQ127</f>
        <v>13835350.080000002</v>
      </c>
      <c r="BR52" s="10">
        <f ca="1">Repdd!BR127</f>
        <v>13835350.080000002</v>
      </c>
      <c r="BS52" s="10">
        <f ca="1">Repdd!BS127</f>
        <v>13835350.080000002</v>
      </c>
      <c r="BT52" s="10">
        <f ca="1">Repdd!BT127</f>
        <v>13835350.080000002</v>
      </c>
      <c r="BU52" s="10">
        <f ca="1">Repdd!BU127</f>
        <v>13835350.080000002</v>
      </c>
      <c r="BV52" s="10">
        <f>Repdd!BV127</f>
        <v>0</v>
      </c>
      <c r="BW52" s="10">
        <f>Repdd!BW127</f>
        <v>0</v>
      </c>
      <c r="BX52" s="10">
        <f>Repdd!BX127</f>
        <v>0</v>
      </c>
      <c r="BY52" s="10">
        <f>Repdd!BY127</f>
        <v>0</v>
      </c>
      <c r="BZ52" s="10">
        <f>Repdd!BZ127</f>
        <v>0</v>
      </c>
      <c r="CA52" s="10">
        <f>Repdd!CA127</f>
        <v>0</v>
      </c>
      <c r="CB52" s="10">
        <f>Repdd!CB127</f>
        <v>0</v>
      </c>
      <c r="CC52" s="10">
        <f>Repdd!CC127</f>
        <v>0</v>
      </c>
      <c r="CD52" s="10">
        <f>Repdd!CD127</f>
        <v>0</v>
      </c>
      <c r="CE52" s="10">
        <f>Repdd!CE127</f>
        <v>0</v>
      </c>
      <c r="CF52" s="10">
        <f>Repdd!CF127</f>
        <v>0</v>
      </c>
      <c r="CG52" s="10">
        <f>Repdd!CG127</f>
        <v>0</v>
      </c>
      <c r="CH52" s="10">
        <f>Repdd!CH127</f>
        <v>0</v>
      </c>
      <c r="CI52" s="10">
        <f>Repdd!CI127</f>
        <v>0</v>
      </c>
      <c r="CJ52" s="10">
        <f>Repdd!CJ127</f>
        <v>0</v>
      </c>
      <c r="CK52" s="10">
        <f>Repdd!CK127</f>
        <v>0</v>
      </c>
      <c r="CL52" s="10">
        <f>Repdd!CL127</f>
        <v>0</v>
      </c>
      <c r="CM52" s="10">
        <f>Repdd!CM127</f>
        <v>0</v>
      </c>
      <c r="CN52" s="10">
        <f>Repdd!CN127</f>
        <v>0</v>
      </c>
      <c r="CO52" s="10">
        <f>Repdd!CO127</f>
        <v>0</v>
      </c>
      <c r="CP52" s="10">
        <f>Repdd!CP127</f>
        <v>0</v>
      </c>
      <c r="CQ52" s="10">
        <f>Repdd!CQ127</f>
        <v>0</v>
      </c>
      <c r="CR52" s="10">
        <f>Repdd!CR127</f>
        <v>0</v>
      </c>
      <c r="CS52" s="10">
        <f>Repdd!CS127</f>
        <v>0</v>
      </c>
      <c r="CT52" s="10">
        <f>Repdd!CT127</f>
        <v>0</v>
      </c>
    </row>
    <row r="53" spans="1:98" s="27" customFormat="1" ht="12" x14ac:dyDescent="0.25">
      <c r="A53" s="26">
        <f>ROW()</f>
        <v>53</v>
      </c>
      <c r="B53" s="139"/>
      <c r="C53" s="142"/>
      <c r="E53" s="24"/>
      <c r="F53" s="66" t="str">
        <f>$F$52</f>
        <v>Вн.пр-во</v>
      </c>
      <c r="G53" s="27" t="str">
        <f>BP!$F$21</f>
        <v>Основа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88195506</v>
      </c>
      <c r="Z53" s="30">
        <f ca="1">Repdd!Z128</f>
        <v>0</v>
      </c>
      <c r="AA53" s="30">
        <f ca="1">Repdd!AA128</f>
        <v>0</v>
      </c>
      <c r="AB53" s="30">
        <f ca="1">Repdd!AB128</f>
        <v>0</v>
      </c>
      <c r="AC53" s="30">
        <f ca="1">Repdd!AC128</f>
        <v>0</v>
      </c>
      <c r="AD53" s="30">
        <f ca="1">Repdd!AD128</f>
        <v>0</v>
      </c>
      <c r="AE53" s="30">
        <f ca="1">Repdd!AE128</f>
        <v>4200</v>
      </c>
      <c r="AF53" s="30">
        <f ca="1">Repdd!AF128</f>
        <v>16800</v>
      </c>
      <c r="AG53" s="30">
        <f ca="1">Repdd!AG128</f>
        <v>30240</v>
      </c>
      <c r="AH53" s="30">
        <f ca="1">Repdd!AH128</f>
        <v>44205</v>
      </c>
      <c r="AI53" s="30">
        <f ca="1">Repdd!AI128</f>
        <v>56385</v>
      </c>
      <c r="AJ53" s="30">
        <f ca="1">Repdd!AJ128</f>
        <v>74067.000000000015</v>
      </c>
      <c r="AK53" s="30">
        <f ca="1">Repdd!AK128</f>
        <v>120267.00000000001</v>
      </c>
      <c r="AL53" s="30">
        <f ca="1">Repdd!AL128</f>
        <v>198051</v>
      </c>
      <c r="AM53" s="30">
        <f ca="1">Repdd!AM128</f>
        <v>309718.5</v>
      </c>
      <c r="AN53" s="30">
        <f ca="1">Repdd!AN128</f>
        <v>451185</v>
      </c>
      <c r="AO53" s="30">
        <f ca="1">Repdd!AO128</f>
        <v>610228.5</v>
      </c>
      <c r="AP53" s="30">
        <f ca="1">Repdd!AP128</f>
        <v>779709</v>
      </c>
      <c r="AQ53" s="30">
        <f ca="1">Repdd!AQ128</f>
        <v>954607.5</v>
      </c>
      <c r="AR53" s="30">
        <f ca="1">Repdd!AR128</f>
        <v>1132372.5</v>
      </c>
      <c r="AS53" s="30">
        <f ca="1">Repdd!AS128</f>
        <v>1311397.5</v>
      </c>
      <c r="AT53" s="30">
        <f ca="1">Repdd!AT128</f>
        <v>1490737.5</v>
      </c>
      <c r="AU53" s="30">
        <f ca="1">Repdd!AU128</f>
        <v>1670235</v>
      </c>
      <c r="AV53" s="30">
        <f ca="1">Repdd!AV128</f>
        <v>1849785</v>
      </c>
      <c r="AW53" s="30">
        <f ca="1">Repdd!AW128</f>
        <v>2029335</v>
      </c>
      <c r="AX53" s="30">
        <f ca="1">Repdd!AX128</f>
        <v>2208885</v>
      </c>
      <c r="AY53" s="30">
        <f ca="1">Repdd!AY128</f>
        <v>2388435</v>
      </c>
      <c r="AZ53" s="30">
        <f ca="1">Repdd!AZ128</f>
        <v>2567985</v>
      </c>
      <c r="BA53" s="30">
        <f ca="1">Repdd!BA128</f>
        <v>2747535</v>
      </c>
      <c r="BB53" s="30">
        <f ca="1">Repdd!BB128</f>
        <v>2916585</v>
      </c>
      <c r="BC53" s="30">
        <f ca="1">Repdd!BC128</f>
        <v>3054135</v>
      </c>
      <c r="BD53" s="30">
        <f ca="1">Repdd!BD128</f>
        <v>3158085</v>
      </c>
      <c r="BE53" s="30">
        <f ca="1">Repdd!BE128</f>
        <v>3227122.5</v>
      </c>
      <c r="BF53" s="30">
        <f ca="1">Repdd!BF128</f>
        <v>3265710</v>
      </c>
      <c r="BG53" s="30">
        <f ca="1">Repdd!BG128</f>
        <v>3286342.5</v>
      </c>
      <c r="BH53" s="30">
        <f ca="1">Repdd!BH128</f>
        <v>3296475</v>
      </c>
      <c r="BI53" s="30">
        <f ca="1">Repdd!BI128</f>
        <v>3301147.5</v>
      </c>
      <c r="BJ53" s="30">
        <f ca="1">Repdd!BJ128</f>
        <v>3302932.5</v>
      </c>
      <c r="BK53" s="30">
        <f ca="1">Repdd!BK128</f>
        <v>3303457.5</v>
      </c>
      <c r="BL53" s="30">
        <f ca="1">Repdd!BL128</f>
        <v>3303667.5</v>
      </c>
      <c r="BM53" s="30">
        <f ca="1">Repdd!BM128</f>
        <v>3303720.0000000005</v>
      </c>
      <c r="BN53" s="30">
        <f ca="1">Repdd!BN128</f>
        <v>3303720.0000000005</v>
      </c>
      <c r="BO53" s="30">
        <f ca="1">Repdd!BO128</f>
        <v>3303720.0000000005</v>
      </c>
      <c r="BP53" s="30">
        <f ca="1">Repdd!BP128</f>
        <v>3303720.0000000005</v>
      </c>
      <c r="BQ53" s="30">
        <f ca="1">Repdd!BQ128</f>
        <v>3303720.0000000005</v>
      </c>
      <c r="BR53" s="30">
        <f ca="1">Repdd!BR128</f>
        <v>3303720.0000000005</v>
      </c>
      <c r="BS53" s="30">
        <f ca="1">Repdd!BS128</f>
        <v>3303720.0000000005</v>
      </c>
      <c r="BT53" s="30">
        <f ca="1">Repdd!BT128</f>
        <v>3303720.0000000005</v>
      </c>
      <c r="BU53" s="30">
        <f ca="1">Repdd!BU128</f>
        <v>3303720.0000000005</v>
      </c>
      <c r="BV53" s="30">
        <f>Repdd!BV128</f>
        <v>0</v>
      </c>
      <c r="BW53" s="30">
        <f>Repdd!BW128</f>
        <v>0</v>
      </c>
      <c r="BX53" s="30">
        <f>Repdd!BX128</f>
        <v>0</v>
      </c>
      <c r="BY53" s="30">
        <f>Repdd!BY128</f>
        <v>0</v>
      </c>
      <c r="BZ53" s="30">
        <f>Repdd!BZ128</f>
        <v>0</v>
      </c>
      <c r="CA53" s="30">
        <f>Repdd!CA128</f>
        <v>0</v>
      </c>
      <c r="CB53" s="30">
        <f>Repdd!CB128</f>
        <v>0</v>
      </c>
      <c r="CC53" s="30">
        <f>Repdd!CC128</f>
        <v>0</v>
      </c>
      <c r="CD53" s="30">
        <f>Repdd!CD128</f>
        <v>0</v>
      </c>
      <c r="CE53" s="30">
        <f>Repdd!CE128</f>
        <v>0</v>
      </c>
      <c r="CF53" s="30">
        <f>Repdd!CF128</f>
        <v>0</v>
      </c>
      <c r="CG53" s="30">
        <f>Repdd!CG128</f>
        <v>0</v>
      </c>
      <c r="CH53" s="30">
        <f>Repdd!CH128</f>
        <v>0</v>
      </c>
      <c r="CI53" s="30">
        <f>Repdd!CI128</f>
        <v>0</v>
      </c>
      <c r="CJ53" s="30">
        <f>Repdd!CJ128</f>
        <v>0</v>
      </c>
      <c r="CK53" s="30">
        <f>Repdd!CK128</f>
        <v>0</v>
      </c>
      <c r="CL53" s="30">
        <f>Repdd!CL128</f>
        <v>0</v>
      </c>
      <c r="CM53" s="30">
        <f>Repdd!CM128</f>
        <v>0</v>
      </c>
      <c r="CN53" s="30">
        <f>Repdd!CN128</f>
        <v>0</v>
      </c>
      <c r="CO53" s="30">
        <f>Repdd!CO128</f>
        <v>0</v>
      </c>
      <c r="CP53" s="30">
        <f>Repdd!CP128</f>
        <v>0</v>
      </c>
      <c r="CQ53" s="30">
        <f>Repdd!CQ128</f>
        <v>0</v>
      </c>
      <c r="CR53" s="30">
        <f>Repdd!CR128</f>
        <v>0</v>
      </c>
      <c r="CS53" s="30">
        <f>Repdd!CS128</f>
        <v>0</v>
      </c>
      <c r="CT53" s="30">
        <f>Repdd!CT128</f>
        <v>0</v>
      </c>
    </row>
    <row r="54" spans="1:98" s="27" customFormat="1" ht="12" x14ac:dyDescent="0.25">
      <c r="A54" s="26">
        <f>ROW()</f>
        <v>54</v>
      </c>
      <c r="B54" s="139"/>
      <c r="C54" s="142"/>
      <c r="E54" s="24"/>
      <c r="F54" s="66" t="str">
        <f t="shared" ref="F54:F58" si="6">$F$52</f>
        <v>Вн.пр-во</v>
      </c>
      <c r="G54" s="27" t="str">
        <f>BP!$F$22</f>
        <v>Сырье</v>
      </c>
      <c r="H54" s="67"/>
      <c r="I54" s="67"/>
      <c r="J54" s="67"/>
      <c r="K54" s="67"/>
      <c r="L54" s="67"/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10079486.4</v>
      </c>
      <c r="Z54" s="30">
        <f ca="1">Repdd!Z129</f>
        <v>0</v>
      </c>
      <c r="AA54" s="30">
        <f ca="1">Repdd!AA129</f>
        <v>0</v>
      </c>
      <c r="AB54" s="30">
        <f ca="1">Repdd!AB129</f>
        <v>0</v>
      </c>
      <c r="AC54" s="30">
        <f ca="1">Repdd!AC129</f>
        <v>0</v>
      </c>
      <c r="AD54" s="30">
        <f ca="1">Repdd!AD129</f>
        <v>0</v>
      </c>
      <c r="AE54" s="30">
        <f ca="1">Repdd!AE129</f>
        <v>480</v>
      </c>
      <c r="AF54" s="30">
        <f ca="1">Repdd!AF129</f>
        <v>1920</v>
      </c>
      <c r="AG54" s="30">
        <f ca="1">Repdd!AG129</f>
        <v>3456</v>
      </c>
      <c r="AH54" s="30">
        <f ca="1">Repdd!AH129</f>
        <v>5052</v>
      </c>
      <c r="AI54" s="30">
        <f ca="1">Repdd!AI129</f>
        <v>6444</v>
      </c>
      <c r="AJ54" s="30">
        <f ca="1">Repdd!AJ129</f>
        <v>8464.8000000000011</v>
      </c>
      <c r="AK54" s="30">
        <f ca="1">Repdd!AK129</f>
        <v>13744.800000000001</v>
      </c>
      <c r="AL54" s="30">
        <f ca="1">Repdd!AL129</f>
        <v>22634.400000000001</v>
      </c>
      <c r="AM54" s="30">
        <f ca="1">Repdd!AM129</f>
        <v>35396.399999999994</v>
      </c>
      <c r="AN54" s="30">
        <f ca="1">Repdd!AN129</f>
        <v>51564</v>
      </c>
      <c r="AO54" s="30">
        <f ca="1">Repdd!AO129</f>
        <v>69740.399999999994</v>
      </c>
      <c r="AP54" s="30">
        <f ca="1">Repdd!AP129</f>
        <v>89109.6</v>
      </c>
      <c r="AQ54" s="30">
        <f ca="1">Repdd!AQ129</f>
        <v>109098</v>
      </c>
      <c r="AR54" s="30">
        <f ca="1">Repdd!AR129</f>
        <v>129414</v>
      </c>
      <c r="AS54" s="30">
        <f ca="1">Repdd!AS129</f>
        <v>149874</v>
      </c>
      <c r="AT54" s="30">
        <f ca="1">Repdd!AT129</f>
        <v>170370</v>
      </c>
      <c r="AU54" s="30">
        <f ca="1">Repdd!AU129</f>
        <v>190884</v>
      </c>
      <c r="AV54" s="30">
        <f ca="1">Repdd!AV129</f>
        <v>211404</v>
      </c>
      <c r="AW54" s="30">
        <f ca="1">Repdd!AW129</f>
        <v>231924</v>
      </c>
      <c r="AX54" s="30">
        <f ca="1">Repdd!AX129</f>
        <v>252444</v>
      </c>
      <c r="AY54" s="30">
        <f ca="1">Repdd!AY129</f>
        <v>272964</v>
      </c>
      <c r="AZ54" s="30">
        <f ca="1">Repdd!AZ129</f>
        <v>293484</v>
      </c>
      <c r="BA54" s="30">
        <f ca="1">Repdd!BA129</f>
        <v>314004</v>
      </c>
      <c r="BB54" s="30">
        <f ca="1">Repdd!BB129</f>
        <v>333324</v>
      </c>
      <c r="BC54" s="30">
        <f ca="1">Repdd!BC129</f>
        <v>349044</v>
      </c>
      <c r="BD54" s="30">
        <f ca="1">Repdd!BD129</f>
        <v>360924</v>
      </c>
      <c r="BE54" s="30">
        <f ca="1">Repdd!BE129</f>
        <v>368814</v>
      </c>
      <c r="BF54" s="30">
        <f ca="1">Repdd!BF129</f>
        <v>373224</v>
      </c>
      <c r="BG54" s="30">
        <f ca="1">Repdd!BG129</f>
        <v>375582</v>
      </c>
      <c r="BH54" s="30">
        <f ca="1">Repdd!BH129</f>
        <v>376740</v>
      </c>
      <c r="BI54" s="30">
        <f ca="1">Repdd!BI129</f>
        <v>377274</v>
      </c>
      <c r="BJ54" s="30">
        <f ca="1">Repdd!BJ129</f>
        <v>377478</v>
      </c>
      <c r="BK54" s="30">
        <f ca="1">Repdd!BK129</f>
        <v>377538</v>
      </c>
      <c r="BL54" s="30">
        <f ca="1">Repdd!BL129</f>
        <v>377562</v>
      </c>
      <c r="BM54" s="30">
        <f ca="1">Repdd!BM129</f>
        <v>377568.00000000006</v>
      </c>
      <c r="BN54" s="30">
        <f ca="1">Repdd!BN129</f>
        <v>377568.00000000006</v>
      </c>
      <c r="BO54" s="30">
        <f ca="1">Repdd!BO129</f>
        <v>377568.00000000006</v>
      </c>
      <c r="BP54" s="30">
        <f ca="1">Repdd!BP129</f>
        <v>377568.00000000006</v>
      </c>
      <c r="BQ54" s="30">
        <f ca="1">Repdd!BQ129</f>
        <v>377568.00000000006</v>
      </c>
      <c r="BR54" s="30">
        <f ca="1">Repdd!BR129</f>
        <v>377568.00000000006</v>
      </c>
      <c r="BS54" s="30">
        <f ca="1">Repdd!BS129</f>
        <v>377568.00000000006</v>
      </c>
      <c r="BT54" s="30">
        <f ca="1">Repdd!BT129</f>
        <v>377568.00000000006</v>
      </c>
      <c r="BU54" s="30">
        <f ca="1">Repdd!BU129</f>
        <v>377568.00000000006</v>
      </c>
      <c r="BV54" s="30">
        <f>Repdd!BV129</f>
        <v>0</v>
      </c>
      <c r="BW54" s="30">
        <f>Repdd!BW129</f>
        <v>0</v>
      </c>
      <c r="BX54" s="30">
        <f>Repdd!BX129</f>
        <v>0</v>
      </c>
      <c r="BY54" s="30">
        <f>Repdd!BY129</f>
        <v>0</v>
      </c>
      <c r="BZ54" s="30">
        <f>Repdd!BZ129</f>
        <v>0</v>
      </c>
      <c r="CA54" s="30">
        <f>Repdd!CA129</f>
        <v>0</v>
      </c>
      <c r="CB54" s="30">
        <f>Repdd!CB129</f>
        <v>0</v>
      </c>
      <c r="CC54" s="30">
        <f>Repdd!CC129</f>
        <v>0</v>
      </c>
      <c r="CD54" s="30">
        <f>Repdd!CD129</f>
        <v>0</v>
      </c>
      <c r="CE54" s="30">
        <f>Repdd!CE129</f>
        <v>0</v>
      </c>
      <c r="CF54" s="30">
        <f>Repdd!CF129</f>
        <v>0</v>
      </c>
      <c r="CG54" s="30">
        <f>Repdd!CG129</f>
        <v>0</v>
      </c>
      <c r="CH54" s="30">
        <f>Repdd!CH129</f>
        <v>0</v>
      </c>
      <c r="CI54" s="30">
        <f>Repdd!CI129</f>
        <v>0</v>
      </c>
      <c r="CJ54" s="30">
        <f>Repdd!CJ129</f>
        <v>0</v>
      </c>
      <c r="CK54" s="30">
        <f>Repdd!CK129</f>
        <v>0</v>
      </c>
      <c r="CL54" s="30">
        <f>Repdd!CL129</f>
        <v>0</v>
      </c>
      <c r="CM54" s="30">
        <f>Repdd!CM129</f>
        <v>0</v>
      </c>
      <c r="CN54" s="30">
        <f>Repdd!CN129</f>
        <v>0</v>
      </c>
      <c r="CO54" s="30">
        <f>Repdd!CO129</f>
        <v>0</v>
      </c>
      <c r="CP54" s="30">
        <f>Repdd!CP129</f>
        <v>0</v>
      </c>
      <c r="CQ54" s="30">
        <f>Repdd!CQ129</f>
        <v>0</v>
      </c>
      <c r="CR54" s="30">
        <f>Repdd!CR129</f>
        <v>0</v>
      </c>
      <c r="CS54" s="30">
        <f>Repdd!CS129</f>
        <v>0</v>
      </c>
      <c r="CT54" s="30">
        <f>Repdd!CT129</f>
        <v>0</v>
      </c>
    </row>
    <row r="55" spans="1:98" s="27" customFormat="1" ht="12" x14ac:dyDescent="0.25">
      <c r="A55" s="26">
        <f>ROW()</f>
        <v>55</v>
      </c>
      <c r="B55" s="139"/>
      <c r="C55" s="142"/>
      <c r="E55" s="24"/>
      <c r="F55" s="66" t="str">
        <f t="shared" si="6"/>
        <v>Вн.пр-во</v>
      </c>
      <c r="G55" s="27" t="str">
        <f>BP!$F$24</f>
        <v>Вн.пр-во</v>
      </c>
      <c r="H55" s="67"/>
      <c r="I55" s="67"/>
      <c r="J55" s="67"/>
      <c r="K55" s="67"/>
      <c r="L55" s="67"/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247739520</v>
      </c>
      <c r="Z55" s="30">
        <f ca="1">Repdd!Z130</f>
        <v>0</v>
      </c>
      <c r="AA55" s="30">
        <f ca="1">Repdd!AA130</f>
        <v>0</v>
      </c>
      <c r="AB55" s="30">
        <f ca="1">Repdd!AB130</f>
        <v>0</v>
      </c>
      <c r="AC55" s="30">
        <f ca="1">Repdd!AC130</f>
        <v>0</v>
      </c>
      <c r="AD55" s="30">
        <f ca="1">Repdd!AD130</f>
        <v>0</v>
      </c>
      <c r="AE55" s="30">
        <f ca="1">Repdd!AE130</f>
        <v>6600</v>
      </c>
      <c r="AF55" s="30">
        <f ca="1">Repdd!AF130</f>
        <v>31800</v>
      </c>
      <c r="AG55" s="30">
        <f ca="1">Repdd!AG130</f>
        <v>69120</v>
      </c>
      <c r="AH55" s="30">
        <f ca="1">Repdd!AH130</f>
        <v>108345</v>
      </c>
      <c r="AI55" s="30">
        <f ca="1">Repdd!AI130</f>
        <v>145440</v>
      </c>
      <c r="AJ55" s="30">
        <f ca="1">Repdd!AJ130</f>
        <v>188886</v>
      </c>
      <c r="AK55" s="30">
        <f ca="1">Repdd!AK130</f>
        <v>284220.00000000006</v>
      </c>
      <c r="AL55" s="30">
        <f ca="1">Repdd!AL130</f>
        <v>465852</v>
      </c>
      <c r="AM55" s="30">
        <f ca="1">Repdd!AM130</f>
        <v>741337.5</v>
      </c>
      <c r="AN55" s="30">
        <f ca="1">Repdd!AN130</f>
        <v>1107214.5</v>
      </c>
      <c r="AO55" s="30">
        <f ca="1">Repdd!AO130</f>
        <v>1539025.5</v>
      </c>
      <c r="AP55" s="30">
        <f ca="1">Repdd!AP130</f>
        <v>2009836.5</v>
      </c>
      <c r="AQ55" s="30">
        <f ca="1">Repdd!AQ130</f>
        <v>2502580.5</v>
      </c>
      <c r="AR55" s="30">
        <f ca="1">Repdd!AR130</f>
        <v>3006795</v>
      </c>
      <c r="AS55" s="30">
        <f ca="1">Repdd!AS130</f>
        <v>3516675</v>
      </c>
      <c r="AT55" s="30">
        <f ca="1">Repdd!AT130</f>
        <v>4028670</v>
      </c>
      <c r="AU55" s="30">
        <f ca="1">Repdd!AU130</f>
        <v>4541317.5</v>
      </c>
      <c r="AV55" s="30">
        <f ca="1">Repdd!AV130</f>
        <v>5054250</v>
      </c>
      <c r="AW55" s="30">
        <f ca="1">Repdd!AW130</f>
        <v>5567250</v>
      </c>
      <c r="AX55" s="30">
        <f ca="1">Repdd!AX130</f>
        <v>6080250</v>
      </c>
      <c r="AY55" s="30">
        <f ca="1">Repdd!AY130</f>
        <v>6593250</v>
      </c>
      <c r="AZ55" s="30">
        <f ca="1">Repdd!AZ130</f>
        <v>7106250</v>
      </c>
      <c r="BA55" s="30">
        <f ca="1">Repdd!BA130</f>
        <v>7619250</v>
      </c>
      <c r="BB55" s="30">
        <f ca="1">Repdd!BB130</f>
        <v>8115750</v>
      </c>
      <c r="BC55" s="30">
        <f ca="1">Repdd!BC130</f>
        <v>8549250</v>
      </c>
      <c r="BD55" s="30">
        <f ca="1">Repdd!BD130</f>
        <v>8889450</v>
      </c>
      <c r="BE55" s="30">
        <f ca="1">Repdd!BE130</f>
        <v>9131587.5</v>
      </c>
      <c r="BF55" s="30">
        <f ca="1">Repdd!BF130</f>
        <v>9280987.5</v>
      </c>
      <c r="BG55" s="30">
        <f ca="1">Repdd!BG130</f>
        <v>9363022.5</v>
      </c>
      <c r="BH55" s="30">
        <f ca="1">Repdd!BH130</f>
        <v>9405472.5</v>
      </c>
      <c r="BI55" s="30">
        <f ca="1">Repdd!BI130</f>
        <v>9425842.5</v>
      </c>
      <c r="BJ55" s="30">
        <f ca="1">Repdd!BJ130</f>
        <v>9434655</v>
      </c>
      <c r="BK55" s="30">
        <f ca="1">Repdd!BK130</f>
        <v>9437775</v>
      </c>
      <c r="BL55" s="30">
        <f ca="1">Repdd!BL130</f>
        <v>9438780</v>
      </c>
      <c r="BM55" s="30">
        <f ca="1">Repdd!BM130</f>
        <v>9439132.5</v>
      </c>
      <c r="BN55" s="30">
        <f ca="1">Repdd!BN130</f>
        <v>9439200.0000000019</v>
      </c>
      <c r="BO55" s="30">
        <f ca="1">Repdd!BO130</f>
        <v>9439200.0000000019</v>
      </c>
      <c r="BP55" s="30">
        <f ca="1">Repdd!BP130</f>
        <v>9439200.0000000019</v>
      </c>
      <c r="BQ55" s="30">
        <f ca="1">Repdd!BQ130</f>
        <v>9439200.0000000019</v>
      </c>
      <c r="BR55" s="30">
        <f ca="1">Repdd!BR130</f>
        <v>9439200.0000000019</v>
      </c>
      <c r="BS55" s="30">
        <f ca="1">Repdd!BS130</f>
        <v>9439200.0000000019</v>
      </c>
      <c r="BT55" s="30">
        <f ca="1">Repdd!BT130</f>
        <v>9439200.0000000019</v>
      </c>
      <c r="BU55" s="30">
        <f ca="1">Repdd!BU130</f>
        <v>9439200.0000000019</v>
      </c>
      <c r="BV55" s="30">
        <f>Repdd!BV130</f>
        <v>0</v>
      </c>
      <c r="BW55" s="30">
        <f>Repdd!BW130</f>
        <v>0</v>
      </c>
      <c r="BX55" s="30">
        <f>Repdd!BX130</f>
        <v>0</v>
      </c>
      <c r="BY55" s="30">
        <f>Repdd!BY130</f>
        <v>0</v>
      </c>
      <c r="BZ55" s="30">
        <f>Repdd!BZ130</f>
        <v>0</v>
      </c>
      <c r="CA55" s="30">
        <f>Repdd!CA130</f>
        <v>0</v>
      </c>
      <c r="CB55" s="30">
        <f>Repdd!CB130</f>
        <v>0</v>
      </c>
      <c r="CC55" s="30">
        <f>Repdd!CC130</f>
        <v>0</v>
      </c>
      <c r="CD55" s="30">
        <f>Repdd!CD130</f>
        <v>0</v>
      </c>
      <c r="CE55" s="30">
        <f>Repdd!CE130</f>
        <v>0</v>
      </c>
      <c r="CF55" s="30">
        <f>Repdd!CF130</f>
        <v>0</v>
      </c>
      <c r="CG55" s="30">
        <f>Repdd!CG130</f>
        <v>0</v>
      </c>
      <c r="CH55" s="30">
        <f>Repdd!CH130</f>
        <v>0</v>
      </c>
      <c r="CI55" s="30">
        <f>Repdd!CI130</f>
        <v>0</v>
      </c>
      <c r="CJ55" s="30">
        <f>Repdd!CJ130</f>
        <v>0</v>
      </c>
      <c r="CK55" s="30">
        <f>Repdd!CK130</f>
        <v>0</v>
      </c>
      <c r="CL55" s="30">
        <f>Repdd!CL130</f>
        <v>0</v>
      </c>
      <c r="CM55" s="30">
        <f>Repdd!CM130</f>
        <v>0</v>
      </c>
      <c r="CN55" s="30">
        <f>Repdd!CN130</f>
        <v>0</v>
      </c>
      <c r="CO55" s="30">
        <f>Repdd!CO130</f>
        <v>0</v>
      </c>
      <c r="CP55" s="30">
        <f>Repdd!CP130</f>
        <v>0</v>
      </c>
      <c r="CQ55" s="30">
        <f>Repdd!CQ130</f>
        <v>0</v>
      </c>
      <c r="CR55" s="30">
        <f>Repdd!CR130</f>
        <v>0</v>
      </c>
      <c r="CS55" s="30">
        <f>Repdd!CS130</f>
        <v>0</v>
      </c>
      <c r="CT55" s="30">
        <f>Repdd!CT130</f>
        <v>0</v>
      </c>
    </row>
    <row r="56" spans="1:98" s="27" customFormat="1" ht="12" x14ac:dyDescent="0.25">
      <c r="A56" s="26">
        <f>ROW()</f>
        <v>56</v>
      </c>
      <c r="B56" s="139"/>
      <c r="C56" s="142"/>
      <c r="E56" s="24"/>
      <c r="F56" s="66" t="str">
        <f t="shared" si="6"/>
        <v>Вн.пр-во</v>
      </c>
      <c r="G56" s="27" t="str">
        <f>BP!$F$26</f>
        <v>ФОТ првПерс</v>
      </c>
      <c r="M56" s="2" t="str">
        <f>Lists!$R$8</f>
        <v>руб.</v>
      </c>
      <c r="P56" s="30"/>
      <c r="R56" s="24"/>
      <c r="S56" s="30"/>
      <c r="V56" s="85"/>
      <c r="W56" s="29">
        <f ca="1">SUM(INDIRECT(ADDRESS(ROW(),SUMIFS($1:$1,$5:$5,1))):INDIRECT(ADDRESS(ROW(),SUMIFS($1:$1,$5:$5,MAX($5:$5)))))</f>
        <v>12599358</v>
      </c>
      <c r="Z56" s="30">
        <f ca="1">Repdd!Z131</f>
        <v>0</v>
      </c>
      <c r="AA56" s="30">
        <f ca="1">Repdd!AA131</f>
        <v>0</v>
      </c>
      <c r="AB56" s="30">
        <f ca="1">Repdd!AB131</f>
        <v>0</v>
      </c>
      <c r="AC56" s="30">
        <f ca="1">Repdd!AC131</f>
        <v>0</v>
      </c>
      <c r="AD56" s="30">
        <f ca="1">Repdd!AD131</f>
        <v>0</v>
      </c>
      <c r="AE56" s="30">
        <f ca="1">Repdd!AE131</f>
        <v>600</v>
      </c>
      <c r="AF56" s="30">
        <f ca="1">Repdd!AF131</f>
        <v>2400</v>
      </c>
      <c r="AG56" s="30">
        <f ca="1">Repdd!AG131</f>
        <v>4320</v>
      </c>
      <c r="AH56" s="30">
        <f ca="1">Repdd!AH131</f>
        <v>6315</v>
      </c>
      <c r="AI56" s="30">
        <f ca="1">Repdd!AI131</f>
        <v>8055</v>
      </c>
      <c r="AJ56" s="30">
        <f ca="1">Repdd!AJ131</f>
        <v>10581.000000000002</v>
      </c>
      <c r="AK56" s="30">
        <f ca="1">Repdd!AK131</f>
        <v>17181</v>
      </c>
      <c r="AL56" s="30">
        <f ca="1">Repdd!AL131</f>
        <v>28293</v>
      </c>
      <c r="AM56" s="30">
        <f ca="1">Repdd!AM131</f>
        <v>44245.5</v>
      </c>
      <c r="AN56" s="30">
        <f ca="1">Repdd!AN131</f>
        <v>64455</v>
      </c>
      <c r="AO56" s="30">
        <f ca="1">Repdd!AO131</f>
        <v>87175.5</v>
      </c>
      <c r="AP56" s="30">
        <f ca="1">Repdd!AP131</f>
        <v>111387</v>
      </c>
      <c r="AQ56" s="30">
        <f ca="1">Repdd!AQ131</f>
        <v>136372.5</v>
      </c>
      <c r="AR56" s="30">
        <f ca="1">Repdd!AR131</f>
        <v>161767.5</v>
      </c>
      <c r="AS56" s="30">
        <f ca="1">Repdd!AS131</f>
        <v>187342.5</v>
      </c>
      <c r="AT56" s="30">
        <f ca="1">Repdd!AT131</f>
        <v>212962.5</v>
      </c>
      <c r="AU56" s="30">
        <f ca="1">Repdd!AU131</f>
        <v>238605</v>
      </c>
      <c r="AV56" s="30">
        <f ca="1">Repdd!AV131</f>
        <v>264255</v>
      </c>
      <c r="AW56" s="30">
        <f ca="1">Repdd!AW131</f>
        <v>289905</v>
      </c>
      <c r="AX56" s="30">
        <f ca="1">Repdd!AX131</f>
        <v>315555</v>
      </c>
      <c r="AY56" s="30">
        <f ca="1">Repdd!AY131</f>
        <v>341205</v>
      </c>
      <c r="AZ56" s="30">
        <f ca="1">Repdd!AZ131</f>
        <v>366855</v>
      </c>
      <c r="BA56" s="30">
        <f ca="1">Repdd!BA131</f>
        <v>392505</v>
      </c>
      <c r="BB56" s="30">
        <f ca="1">Repdd!BB131</f>
        <v>416655</v>
      </c>
      <c r="BC56" s="30">
        <f ca="1">Repdd!BC131</f>
        <v>436305</v>
      </c>
      <c r="BD56" s="30">
        <f ca="1">Repdd!BD131</f>
        <v>451155</v>
      </c>
      <c r="BE56" s="30">
        <f ca="1">Repdd!BE131</f>
        <v>461017.5</v>
      </c>
      <c r="BF56" s="30">
        <f ca="1">Repdd!BF131</f>
        <v>466530</v>
      </c>
      <c r="BG56" s="30">
        <f ca="1">Repdd!BG131</f>
        <v>469477.5</v>
      </c>
      <c r="BH56" s="30">
        <f ca="1">Repdd!BH131</f>
        <v>470925</v>
      </c>
      <c r="BI56" s="30">
        <f ca="1">Repdd!BI131</f>
        <v>471592.5</v>
      </c>
      <c r="BJ56" s="30">
        <f ca="1">Repdd!BJ131</f>
        <v>471847.5</v>
      </c>
      <c r="BK56" s="30">
        <f ca="1">Repdd!BK131</f>
        <v>471922.5</v>
      </c>
      <c r="BL56" s="30">
        <f ca="1">Repdd!BL131</f>
        <v>471952.5</v>
      </c>
      <c r="BM56" s="30">
        <f ca="1">Repdd!BM131</f>
        <v>471960.00000000006</v>
      </c>
      <c r="BN56" s="30">
        <f ca="1">Repdd!BN131</f>
        <v>471960.00000000006</v>
      </c>
      <c r="BO56" s="30">
        <f ca="1">Repdd!BO131</f>
        <v>471960.00000000006</v>
      </c>
      <c r="BP56" s="30">
        <f ca="1">Repdd!BP131</f>
        <v>471960.00000000006</v>
      </c>
      <c r="BQ56" s="30">
        <f ca="1">Repdd!BQ131</f>
        <v>471960.00000000006</v>
      </c>
      <c r="BR56" s="30">
        <f ca="1">Repdd!BR131</f>
        <v>471960.00000000006</v>
      </c>
      <c r="BS56" s="30">
        <f ca="1">Repdd!BS131</f>
        <v>471960.00000000006</v>
      </c>
      <c r="BT56" s="30">
        <f ca="1">Repdd!BT131</f>
        <v>471960.00000000006</v>
      </c>
      <c r="BU56" s="30">
        <f ca="1">Repdd!BU131</f>
        <v>471960.00000000006</v>
      </c>
      <c r="BV56" s="30">
        <f>Repdd!BV131</f>
        <v>0</v>
      </c>
      <c r="BW56" s="30">
        <f>Repdd!BW131</f>
        <v>0</v>
      </c>
      <c r="BX56" s="30">
        <f>Repdd!BX131</f>
        <v>0</v>
      </c>
      <c r="BY56" s="30">
        <f>Repdd!BY131</f>
        <v>0</v>
      </c>
      <c r="BZ56" s="30">
        <f>Repdd!BZ131</f>
        <v>0</v>
      </c>
      <c r="CA56" s="30">
        <f>Repdd!CA131</f>
        <v>0</v>
      </c>
      <c r="CB56" s="30">
        <f>Repdd!CB131</f>
        <v>0</v>
      </c>
      <c r="CC56" s="30">
        <f>Repdd!CC131</f>
        <v>0</v>
      </c>
      <c r="CD56" s="30">
        <f>Repdd!CD131</f>
        <v>0</v>
      </c>
      <c r="CE56" s="30">
        <f>Repdd!CE131</f>
        <v>0</v>
      </c>
      <c r="CF56" s="30">
        <f>Repdd!CF131</f>
        <v>0</v>
      </c>
      <c r="CG56" s="30">
        <f>Repdd!CG131</f>
        <v>0</v>
      </c>
      <c r="CH56" s="30">
        <f>Repdd!CH131</f>
        <v>0</v>
      </c>
      <c r="CI56" s="30">
        <f>Repdd!CI131</f>
        <v>0</v>
      </c>
      <c r="CJ56" s="30">
        <f>Repdd!CJ131</f>
        <v>0</v>
      </c>
      <c r="CK56" s="30">
        <f>Repdd!CK131</f>
        <v>0</v>
      </c>
      <c r="CL56" s="30">
        <f>Repdd!CL131</f>
        <v>0</v>
      </c>
      <c r="CM56" s="30">
        <f>Repdd!CM131</f>
        <v>0</v>
      </c>
      <c r="CN56" s="30">
        <f>Repdd!CN131</f>
        <v>0</v>
      </c>
      <c r="CO56" s="30">
        <f>Repdd!CO131</f>
        <v>0</v>
      </c>
      <c r="CP56" s="30">
        <f>Repdd!CP131</f>
        <v>0</v>
      </c>
      <c r="CQ56" s="30">
        <f>Repdd!CQ131</f>
        <v>0</v>
      </c>
      <c r="CR56" s="30">
        <f>Repdd!CR131</f>
        <v>0</v>
      </c>
      <c r="CS56" s="30">
        <f>Repdd!CS131</f>
        <v>0</v>
      </c>
      <c r="CT56" s="30">
        <f>Repdd!CT131</f>
        <v>0</v>
      </c>
    </row>
    <row r="57" spans="1:98" s="27" customFormat="1" ht="12" x14ac:dyDescent="0.25">
      <c r="A57" s="26">
        <f>ROW()</f>
        <v>57</v>
      </c>
      <c r="B57" s="139"/>
      <c r="C57" s="142"/>
      <c r="E57" s="24"/>
      <c r="F57" s="66" t="str">
        <f t="shared" si="6"/>
        <v>Вн.пр-во</v>
      </c>
      <c r="G57" s="27" t="str">
        <f>BP!$F$28</f>
        <v>Соцсборы</v>
      </c>
      <c r="M57" s="2" t="str">
        <f>Lists!$R$8</f>
        <v>руб.</v>
      </c>
      <c r="P57" s="30"/>
      <c r="R57" s="24"/>
      <c r="S57" s="30"/>
      <c r="V57" s="85"/>
      <c r="W57" s="29">
        <f ca="1">SUM(INDIRECT(ADDRESS(ROW(),SUMIFS($1:$1,$5:$5,1))):INDIRECT(ADDRESS(ROW(),SUMIFS($1:$1,$5:$5,MAX($5:$5)))))</f>
        <v>3779807.4</v>
      </c>
      <c r="Z57" s="30">
        <f ca="1">Repdd!Z132</f>
        <v>0</v>
      </c>
      <c r="AA57" s="30">
        <f ca="1">Repdd!AA132</f>
        <v>0</v>
      </c>
      <c r="AB57" s="30">
        <f ca="1">Repdd!AB132</f>
        <v>0</v>
      </c>
      <c r="AC57" s="30">
        <f ca="1">Repdd!AC132</f>
        <v>0</v>
      </c>
      <c r="AD57" s="30">
        <f ca="1">Repdd!AD132</f>
        <v>0</v>
      </c>
      <c r="AE57" s="30">
        <f ca="1">Repdd!AE132</f>
        <v>180</v>
      </c>
      <c r="AF57" s="30">
        <f ca="1">Repdd!AF132</f>
        <v>720</v>
      </c>
      <c r="AG57" s="30">
        <f ca="1">Repdd!AG132</f>
        <v>1296</v>
      </c>
      <c r="AH57" s="30">
        <f ca="1">Repdd!AH132</f>
        <v>1894.5</v>
      </c>
      <c r="AI57" s="30">
        <f ca="1">Repdd!AI132</f>
        <v>2416.5</v>
      </c>
      <c r="AJ57" s="30">
        <f ca="1">Repdd!AJ132</f>
        <v>3174.3</v>
      </c>
      <c r="AK57" s="30">
        <f ca="1">Repdd!AK132</f>
        <v>5154.3</v>
      </c>
      <c r="AL57" s="30">
        <f ca="1">Repdd!AL132</f>
        <v>8487.9</v>
      </c>
      <c r="AM57" s="30">
        <f ca="1">Repdd!AM132</f>
        <v>13273.65</v>
      </c>
      <c r="AN57" s="30">
        <f ca="1">Repdd!AN132</f>
        <v>19336.5</v>
      </c>
      <c r="AO57" s="30">
        <f ca="1">Repdd!AO132</f>
        <v>26152.649999999998</v>
      </c>
      <c r="AP57" s="30">
        <f ca="1">Repdd!AP132</f>
        <v>33416.1</v>
      </c>
      <c r="AQ57" s="30">
        <f ca="1">Repdd!AQ132</f>
        <v>40911.75</v>
      </c>
      <c r="AR57" s="30">
        <f ca="1">Repdd!AR132</f>
        <v>48530.25</v>
      </c>
      <c r="AS57" s="30">
        <f ca="1">Repdd!AS132</f>
        <v>56202.75</v>
      </c>
      <c r="AT57" s="30">
        <f ca="1">Repdd!AT132</f>
        <v>63888.75</v>
      </c>
      <c r="AU57" s="30">
        <f ca="1">Repdd!AU132</f>
        <v>71581.5</v>
      </c>
      <c r="AV57" s="30">
        <f ca="1">Repdd!AV132</f>
        <v>79276.5</v>
      </c>
      <c r="AW57" s="30">
        <f ca="1">Repdd!AW132</f>
        <v>86971.5</v>
      </c>
      <c r="AX57" s="30">
        <f ca="1">Repdd!AX132</f>
        <v>94666.5</v>
      </c>
      <c r="AY57" s="30">
        <f ca="1">Repdd!AY132</f>
        <v>102361.5</v>
      </c>
      <c r="AZ57" s="30">
        <f ca="1">Repdd!AZ132</f>
        <v>110056.5</v>
      </c>
      <c r="BA57" s="30">
        <f ca="1">Repdd!BA132</f>
        <v>117751.5</v>
      </c>
      <c r="BB57" s="30">
        <f ca="1">Repdd!BB132</f>
        <v>124996.5</v>
      </c>
      <c r="BC57" s="30">
        <f ca="1">Repdd!BC132</f>
        <v>130891.5</v>
      </c>
      <c r="BD57" s="30">
        <f ca="1">Repdd!BD132</f>
        <v>135346.5</v>
      </c>
      <c r="BE57" s="30">
        <f ca="1">Repdd!BE132</f>
        <v>138305.25</v>
      </c>
      <c r="BF57" s="30">
        <f ca="1">Repdd!BF132</f>
        <v>139959</v>
      </c>
      <c r="BG57" s="30">
        <f ca="1">Repdd!BG132</f>
        <v>140843.25</v>
      </c>
      <c r="BH57" s="30">
        <f ca="1">Repdd!BH132</f>
        <v>141277.5</v>
      </c>
      <c r="BI57" s="30">
        <f ca="1">Repdd!BI132</f>
        <v>141477.75</v>
      </c>
      <c r="BJ57" s="30">
        <f ca="1">Repdd!BJ132</f>
        <v>141554.25</v>
      </c>
      <c r="BK57" s="30">
        <f ca="1">Repdd!BK132</f>
        <v>141576.75</v>
      </c>
      <c r="BL57" s="30">
        <f ca="1">Repdd!BL132</f>
        <v>141585.75</v>
      </c>
      <c r="BM57" s="30">
        <f ca="1">Repdd!BM132</f>
        <v>141588.00000000003</v>
      </c>
      <c r="BN57" s="30">
        <f ca="1">Repdd!BN132</f>
        <v>141588.00000000003</v>
      </c>
      <c r="BO57" s="30">
        <f ca="1">Repdd!BO132</f>
        <v>141588.00000000003</v>
      </c>
      <c r="BP57" s="30">
        <f ca="1">Repdd!BP132</f>
        <v>141588.00000000003</v>
      </c>
      <c r="BQ57" s="30">
        <f ca="1">Repdd!BQ132</f>
        <v>141588.00000000003</v>
      </c>
      <c r="BR57" s="30">
        <f ca="1">Repdd!BR132</f>
        <v>141588.00000000003</v>
      </c>
      <c r="BS57" s="30">
        <f ca="1">Repdd!BS132</f>
        <v>141588.00000000003</v>
      </c>
      <c r="BT57" s="30">
        <f ca="1">Repdd!BT132</f>
        <v>141588.00000000003</v>
      </c>
      <c r="BU57" s="30">
        <f ca="1">Repdd!BU132</f>
        <v>141588.00000000003</v>
      </c>
      <c r="BV57" s="30">
        <f>Repdd!BV132</f>
        <v>0</v>
      </c>
      <c r="BW57" s="30">
        <f>Repdd!BW132</f>
        <v>0</v>
      </c>
      <c r="BX57" s="30">
        <f>Repdd!BX132</f>
        <v>0</v>
      </c>
      <c r="BY57" s="30">
        <f>Repdd!BY132</f>
        <v>0</v>
      </c>
      <c r="BZ57" s="30">
        <f>Repdd!BZ132</f>
        <v>0</v>
      </c>
      <c r="CA57" s="30">
        <f>Repdd!CA132</f>
        <v>0</v>
      </c>
      <c r="CB57" s="30">
        <f>Repdd!CB132</f>
        <v>0</v>
      </c>
      <c r="CC57" s="30">
        <f>Repdd!CC132</f>
        <v>0</v>
      </c>
      <c r="CD57" s="30">
        <f>Repdd!CD132</f>
        <v>0</v>
      </c>
      <c r="CE57" s="30">
        <f>Repdd!CE132</f>
        <v>0</v>
      </c>
      <c r="CF57" s="30">
        <f>Repdd!CF132</f>
        <v>0</v>
      </c>
      <c r="CG57" s="30">
        <f>Repdd!CG132</f>
        <v>0</v>
      </c>
      <c r="CH57" s="30">
        <f>Repdd!CH132</f>
        <v>0</v>
      </c>
      <c r="CI57" s="30">
        <f>Repdd!CI132</f>
        <v>0</v>
      </c>
      <c r="CJ57" s="30">
        <f>Repdd!CJ132</f>
        <v>0</v>
      </c>
      <c r="CK57" s="30">
        <f>Repdd!CK132</f>
        <v>0</v>
      </c>
      <c r="CL57" s="30">
        <f>Repdd!CL132</f>
        <v>0</v>
      </c>
      <c r="CM57" s="30">
        <f>Repdd!CM132</f>
        <v>0</v>
      </c>
      <c r="CN57" s="30">
        <f>Repdd!CN132</f>
        <v>0</v>
      </c>
      <c r="CO57" s="30">
        <f>Repdd!CO132</f>
        <v>0</v>
      </c>
      <c r="CP57" s="30">
        <f>Repdd!CP132</f>
        <v>0</v>
      </c>
      <c r="CQ57" s="30">
        <f>Repdd!CQ132</f>
        <v>0</v>
      </c>
      <c r="CR57" s="30">
        <f>Repdd!CR132</f>
        <v>0</v>
      </c>
      <c r="CS57" s="30">
        <f>Repdd!CS132</f>
        <v>0</v>
      </c>
      <c r="CT57" s="30">
        <f>Repdd!CT132</f>
        <v>0</v>
      </c>
    </row>
    <row r="58" spans="1:98" s="27" customFormat="1" ht="12" x14ac:dyDescent="0.25">
      <c r="A58" s="26">
        <f>ROW()</f>
        <v>58</v>
      </c>
      <c r="B58" s="139"/>
      <c r="C58" s="142"/>
      <c r="E58" s="24"/>
      <c r="F58" s="66" t="str">
        <f t="shared" si="6"/>
        <v>Вн.пр-во</v>
      </c>
      <c r="G58" s="27" t="str">
        <f>BP!$F$29</f>
        <v>ЭлЭн</v>
      </c>
      <c r="M58" s="2" t="str">
        <f>Lists!$R$8</f>
        <v>руб.</v>
      </c>
      <c r="P58" s="30"/>
      <c r="R58" s="24"/>
      <c r="S58" s="30"/>
      <c r="V58" s="85"/>
      <c r="W58" s="29">
        <f ca="1">SUM(INDIRECT(ADDRESS(ROW(),SUMIFS($1:$1,$5:$5,1))):INDIRECT(ADDRESS(ROW(),SUMIFS($1:$1,$5:$5,MAX($5:$5)))))</f>
        <v>2704662.1840000004</v>
      </c>
      <c r="Z58" s="30">
        <f ca="1">Repdd!Z133</f>
        <v>0</v>
      </c>
      <c r="AA58" s="30">
        <f ca="1">Repdd!AA133</f>
        <v>0</v>
      </c>
      <c r="AB58" s="30">
        <f ca="1">Repdd!AB133</f>
        <v>0</v>
      </c>
      <c r="AC58" s="30">
        <f ca="1">Repdd!AC133</f>
        <v>0</v>
      </c>
      <c r="AD58" s="30">
        <f ca="1">Repdd!AD133</f>
        <v>0</v>
      </c>
      <c r="AE58" s="30">
        <f ca="1">Repdd!AE133</f>
        <v>128.79999999999998</v>
      </c>
      <c r="AF58" s="30">
        <f ca="1">Repdd!AF133</f>
        <v>515.19999999999993</v>
      </c>
      <c r="AG58" s="30">
        <f ca="1">Repdd!AG133</f>
        <v>927.3599999999999</v>
      </c>
      <c r="AH58" s="30">
        <f ca="1">Repdd!AH133</f>
        <v>1355.62</v>
      </c>
      <c r="AI58" s="30">
        <f ca="1">Repdd!AI133</f>
        <v>1729.1399999999999</v>
      </c>
      <c r="AJ58" s="30">
        <f ca="1">Repdd!AJ133</f>
        <v>2271.3879999999999</v>
      </c>
      <c r="AK58" s="30">
        <f ca="1">Repdd!AK133</f>
        <v>3688.1880000000001</v>
      </c>
      <c r="AL58" s="30">
        <f ca="1">Repdd!AL133</f>
        <v>6073.5639999999994</v>
      </c>
      <c r="AM58" s="30">
        <f ca="1">Repdd!AM133</f>
        <v>9498.0339999999978</v>
      </c>
      <c r="AN58" s="30">
        <f ca="1">Repdd!AN133</f>
        <v>13836.339999999998</v>
      </c>
      <c r="AO58" s="30">
        <f ca="1">Repdd!AO133</f>
        <v>18713.673999999999</v>
      </c>
      <c r="AP58" s="30">
        <f ca="1">Repdd!AP133</f>
        <v>23911.075999999997</v>
      </c>
      <c r="AQ58" s="30">
        <f ca="1">Repdd!AQ133</f>
        <v>29274.629999999997</v>
      </c>
      <c r="AR58" s="30">
        <f ca="1">Repdd!AR133</f>
        <v>34726.089999999997</v>
      </c>
      <c r="AS58" s="30">
        <f ca="1">Repdd!AS133</f>
        <v>40216.189999999995</v>
      </c>
      <c r="AT58" s="30">
        <f ca="1">Repdd!AT133</f>
        <v>45715.95</v>
      </c>
      <c r="AU58" s="30">
        <f ca="1">Repdd!AU133</f>
        <v>51220.539999999994</v>
      </c>
      <c r="AV58" s="30">
        <f ca="1">Repdd!AV133</f>
        <v>56726.74</v>
      </c>
      <c r="AW58" s="30">
        <f ca="1">Repdd!AW133</f>
        <v>62232.939999999995</v>
      </c>
      <c r="AX58" s="30">
        <f ca="1">Repdd!AX133</f>
        <v>67739.14</v>
      </c>
      <c r="AY58" s="30">
        <f ca="1">Repdd!AY133</f>
        <v>73245.34</v>
      </c>
      <c r="AZ58" s="30">
        <f ca="1">Repdd!AZ133</f>
        <v>78751.539999999994</v>
      </c>
      <c r="BA58" s="30">
        <f ca="1">Repdd!BA133</f>
        <v>84257.739999999991</v>
      </c>
      <c r="BB58" s="30">
        <f ca="1">Repdd!BB133</f>
        <v>89441.939999999988</v>
      </c>
      <c r="BC58" s="30">
        <f ca="1">Repdd!BC133</f>
        <v>93660.14</v>
      </c>
      <c r="BD58" s="30">
        <f ca="1">Repdd!BD133</f>
        <v>96847.939999999988</v>
      </c>
      <c r="BE58" s="30">
        <f ca="1">Repdd!BE133</f>
        <v>98965.09</v>
      </c>
      <c r="BF58" s="30">
        <f ca="1">Repdd!BF133</f>
        <v>100148.43999999999</v>
      </c>
      <c r="BG58" s="30">
        <f ca="1">Repdd!BG133</f>
        <v>100781.17</v>
      </c>
      <c r="BH58" s="30">
        <f ca="1">Repdd!BH133</f>
        <v>101091.9</v>
      </c>
      <c r="BI58" s="30">
        <f ca="1">Repdd!BI133</f>
        <v>101235.18999999999</v>
      </c>
      <c r="BJ58" s="30">
        <f ca="1">Repdd!BJ133</f>
        <v>101289.93</v>
      </c>
      <c r="BK58" s="30">
        <f ca="1">Repdd!BK133</f>
        <v>101306.03</v>
      </c>
      <c r="BL58" s="30">
        <f ca="1">Repdd!BL133</f>
        <v>101312.46999999999</v>
      </c>
      <c r="BM58" s="30">
        <f ca="1">Repdd!BM133</f>
        <v>101314.08</v>
      </c>
      <c r="BN58" s="30">
        <f ca="1">Repdd!BN133</f>
        <v>101314.08</v>
      </c>
      <c r="BO58" s="30">
        <f ca="1">Repdd!BO133</f>
        <v>101314.08</v>
      </c>
      <c r="BP58" s="30">
        <f ca="1">Repdd!BP133</f>
        <v>101314.08</v>
      </c>
      <c r="BQ58" s="30">
        <f ca="1">Repdd!BQ133</f>
        <v>101314.08</v>
      </c>
      <c r="BR58" s="30">
        <f ca="1">Repdd!BR133</f>
        <v>101314.08</v>
      </c>
      <c r="BS58" s="30">
        <f ca="1">Repdd!BS133</f>
        <v>101314.08</v>
      </c>
      <c r="BT58" s="30">
        <f ca="1">Repdd!BT133</f>
        <v>101314.08</v>
      </c>
      <c r="BU58" s="30">
        <f ca="1">Repdd!BU133</f>
        <v>101314.08</v>
      </c>
      <c r="BV58" s="30">
        <f>Repdd!BV133</f>
        <v>0</v>
      </c>
      <c r="BW58" s="30">
        <f>Repdd!BW133</f>
        <v>0</v>
      </c>
      <c r="BX58" s="30">
        <f>Repdd!BX133</f>
        <v>0</v>
      </c>
      <c r="BY58" s="30">
        <f>Repdd!BY133</f>
        <v>0</v>
      </c>
      <c r="BZ58" s="30">
        <f>Repdd!BZ133</f>
        <v>0</v>
      </c>
      <c r="CA58" s="30">
        <f>Repdd!CA133</f>
        <v>0</v>
      </c>
      <c r="CB58" s="30">
        <f>Repdd!CB133</f>
        <v>0</v>
      </c>
      <c r="CC58" s="30">
        <f>Repdd!CC133</f>
        <v>0</v>
      </c>
      <c r="CD58" s="30">
        <f>Repdd!CD133</f>
        <v>0</v>
      </c>
      <c r="CE58" s="30">
        <f>Repdd!CE133</f>
        <v>0</v>
      </c>
      <c r="CF58" s="30">
        <f>Repdd!CF133</f>
        <v>0</v>
      </c>
      <c r="CG58" s="30">
        <f>Repdd!CG133</f>
        <v>0</v>
      </c>
      <c r="CH58" s="30">
        <f>Repdd!CH133</f>
        <v>0</v>
      </c>
      <c r="CI58" s="30">
        <f>Repdd!CI133</f>
        <v>0</v>
      </c>
      <c r="CJ58" s="30">
        <f>Repdd!CJ133</f>
        <v>0</v>
      </c>
      <c r="CK58" s="30">
        <f>Repdd!CK133</f>
        <v>0</v>
      </c>
      <c r="CL58" s="30">
        <f>Repdd!CL133</f>
        <v>0</v>
      </c>
      <c r="CM58" s="30">
        <f>Repdd!CM133</f>
        <v>0</v>
      </c>
      <c r="CN58" s="30">
        <f>Repdd!CN133</f>
        <v>0</v>
      </c>
      <c r="CO58" s="30">
        <f>Repdd!CO133</f>
        <v>0</v>
      </c>
      <c r="CP58" s="30">
        <f>Repdd!CP133</f>
        <v>0</v>
      </c>
      <c r="CQ58" s="30">
        <f>Repdd!CQ133</f>
        <v>0</v>
      </c>
      <c r="CR58" s="30">
        <f>Repdd!CR133</f>
        <v>0</v>
      </c>
      <c r="CS58" s="30">
        <f>Repdd!CS133</f>
        <v>0</v>
      </c>
      <c r="CT58" s="30">
        <f>Repdd!CT133</f>
        <v>0</v>
      </c>
    </row>
    <row r="59" spans="1:98" s="2" customFormat="1" ht="12" x14ac:dyDescent="0.25">
      <c r="A59" s="11">
        <f>ROW()</f>
        <v>59</v>
      </c>
      <c r="B59" s="140"/>
      <c r="C59" s="142"/>
      <c r="E59" s="23" t="str">
        <f>Lists!$N$9</f>
        <v>пустая строка</v>
      </c>
      <c r="P59" s="3"/>
      <c r="R59" s="23"/>
      <c r="S59" s="3"/>
      <c r="V59" s="74">
        <f ca="1">W52-SUMIFS(Potoki!$W:$W,Potoki!$F:$F,$F53,Potoki!$G:$G,"")</f>
        <v>0</v>
      </c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s="13" customFormat="1" x14ac:dyDescent="0.3">
      <c r="A60" s="12">
        <f>ROW()</f>
        <v>60</v>
      </c>
      <c r="B60" s="138"/>
      <c r="C60" s="142"/>
      <c r="E60" s="92"/>
      <c r="F60" s="13" t="str">
        <f>BP!$F$139</f>
        <v>Поступление в пр-во ГП</v>
      </c>
      <c r="M60" s="4" t="str">
        <f>Lists!$R$8</f>
        <v>руб.</v>
      </c>
      <c r="P60" s="10"/>
      <c r="R60" s="92"/>
      <c r="S60" s="10"/>
      <c r="V60" s="80">
        <f ca="1">Repdd!V135</f>
        <v>0</v>
      </c>
      <c r="W60" s="10">
        <f ca="1">SUM(INDIRECT(ADDRESS(ROW(),SUMIFS($1:$1,$5:$5,1))):INDIRECT(ADDRESS(ROW(),SUMIFS($1:$1,$5:$5,MAX($5:$5)))))</f>
        <v>407435261.0199998</v>
      </c>
      <c r="Z60" s="10">
        <f ca="1">Repdd!Z135</f>
        <v>0</v>
      </c>
      <c r="AA60" s="10">
        <f ca="1">Repdd!AA135</f>
        <v>0</v>
      </c>
      <c r="AB60" s="10">
        <f ca="1">Repdd!AB135</f>
        <v>0</v>
      </c>
      <c r="AC60" s="10">
        <f ca="1">Repdd!AC135</f>
        <v>0</v>
      </c>
      <c r="AD60" s="10">
        <f ca="1">Repdd!AD135</f>
        <v>0</v>
      </c>
      <c r="AE60" s="10">
        <f ca="1">Repdd!AE135</f>
        <v>0</v>
      </c>
      <c r="AF60" s="10">
        <f ca="1">Repdd!AF135</f>
        <v>0</v>
      </c>
      <c r="AG60" s="10">
        <f ca="1">Repdd!AG135</f>
        <v>20974</v>
      </c>
      <c r="AH60" s="10">
        <f ca="1">Repdd!AH135</f>
        <v>83896</v>
      </c>
      <c r="AI60" s="10">
        <f ca="1">Repdd!AI135</f>
        <v>151012.79999999999</v>
      </c>
      <c r="AJ60" s="10">
        <f ca="1">Repdd!AJ135</f>
        <v>220751.35</v>
      </c>
      <c r="AK60" s="10">
        <f ca="1">Repdd!AK135</f>
        <v>281575.95</v>
      </c>
      <c r="AL60" s="10">
        <f ca="1">Repdd!AL135</f>
        <v>369876.49000000005</v>
      </c>
      <c r="AM60" s="10">
        <f ca="1">Repdd!AM135</f>
        <v>600590.49</v>
      </c>
      <c r="AN60" s="10">
        <f ca="1">Repdd!AN135</f>
        <v>989028.97</v>
      </c>
      <c r="AO60" s="10">
        <f ca="1">Repdd!AO135</f>
        <v>1546675.1950000001</v>
      </c>
      <c r="AP60" s="10">
        <f ca="1">Repdd!AP135</f>
        <v>2253131.9500000002</v>
      </c>
      <c r="AQ60" s="10">
        <f ca="1">Repdd!AQ135</f>
        <v>3047364.895</v>
      </c>
      <c r="AR60" s="10">
        <f ca="1">Repdd!AR135</f>
        <v>3893718.23</v>
      </c>
      <c r="AS60" s="10">
        <f ca="1">Repdd!AS135</f>
        <v>4767128.0250000004</v>
      </c>
      <c r="AT60" s="10">
        <f ca="1">Repdd!AT135</f>
        <v>5654852.5750000002</v>
      </c>
      <c r="AU60" s="10">
        <f ca="1">Repdd!AU135</f>
        <v>6548869.3250000002</v>
      </c>
      <c r="AV60" s="10">
        <f ca="1">Repdd!AV135</f>
        <v>7444459.125</v>
      </c>
      <c r="AW60" s="10">
        <f ca="1">Repdd!AW135</f>
        <v>8340835.4500000002</v>
      </c>
      <c r="AX60" s="10">
        <f ca="1">Repdd!AX135</f>
        <v>9237473.9499999993</v>
      </c>
      <c r="AY60" s="10">
        <f ca="1">Repdd!AY135</f>
        <v>10134112.449999999</v>
      </c>
      <c r="AZ60" s="10">
        <f ca="1">Repdd!AZ135</f>
        <v>11030750.949999999</v>
      </c>
      <c r="BA60" s="10">
        <f ca="1">Repdd!BA135</f>
        <v>11927389.449999999</v>
      </c>
      <c r="BB60" s="10">
        <f ca="1">Repdd!BB135</f>
        <v>12824027.949999999</v>
      </c>
      <c r="BC60" s="10">
        <f ca="1">Repdd!BC135</f>
        <v>13720666.449999999</v>
      </c>
      <c r="BD60" s="10">
        <f ca="1">Repdd!BD135</f>
        <v>14564869.949999999</v>
      </c>
      <c r="BE60" s="10">
        <f ca="1">Repdd!BE135</f>
        <v>15251768.449999999</v>
      </c>
      <c r="BF60" s="10">
        <f ca="1">Repdd!BF135</f>
        <v>15770874.949999999</v>
      </c>
      <c r="BG60" s="10">
        <f ca="1">Repdd!BG135</f>
        <v>16115635.074999999</v>
      </c>
      <c r="BH60" s="10">
        <f ca="1">Repdd!BH135</f>
        <v>16308333.699999999</v>
      </c>
      <c r="BI60" s="10">
        <f ca="1">Repdd!BI135</f>
        <v>16411368.475</v>
      </c>
      <c r="BJ60" s="10">
        <f ca="1">Repdd!BJ135</f>
        <v>16461968.25</v>
      </c>
      <c r="BK60" s="10">
        <f ca="1">Repdd!BK135</f>
        <v>16485301.824999999</v>
      </c>
      <c r="BL60" s="10">
        <f ca="1">Repdd!BL135</f>
        <v>16494215.775</v>
      </c>
      <c r="BM60" s="10">
        <f ca="1">Repdd!BM135</f>
        <v>16496837.525</v>
      </c>
      <c r="BN60" s="10">
        <f ca="1">Repdd!BN135</f>
        <v>16497886.225</v>
      </c>
      <c r="BO60" s="10">
        <f ca="1">Repdd!BO135</f>
        <v>16498148.400000002</v>
      </c>
      <c r="BP60" s="10">
        <f ca="1">Repdd!BP135</f>
        <v>16498148.400000002</v>
      </c>
      <c r="BQ60" s="10">
        <f ca="1">Repdd!BQ135</f>
        <v>16498148.400000002</v>
      </c>
      <c r="BR60" s="10">
        <f ca="1">Repdd!BR135</f>
        <v>16498148.400000002</v>
      </c>
      <c r="BS60" s="10">
        <f ca="1">Repdd!BS135</f>
        <v>16498148.400000002</v>
      </c>
      <c r="BT60" s="10">
        <f ca="1">Repdd!BT135</f>
        <v>16498148.400000002</v>
      </c>
      <c r="BU60" s="10">
        <f ca="1">Repdd!BU135</f>
        <v>16498148.400000002</v>
      </c>
      <c r="BV60" s="10">
        <f>Repdd!BV135</f>
        <v>0</v>
      </c>
      <c r="BW60" s="10">
        <f>Repdd!BW135</f>
        <v>0</v>
      </c>
      <c r="BX60" s="10">
        <f>Repdd!BX135</f>
        <v>0</v>
      </c>
      <c r="BY60" s="10">
        <f>Repdd!BY135</f>
        <v>0</v>
      </c>
      <c r="BZ60" s="10">
        <f>Repdd!BZ135</f>
        <v>0</v>
      </c>
      <c r="CA60" s="10">
        <f>Repdd!CA135</f>
        <v>0</v>
      </c>
      <c r="CB60" s="10">
        <f>Repdd!CB135</f>
        <v>0</v>
      </c>
      <c r="CC60" s="10">
        <f>Repdd!CC135</f>
        <v>0</v>
      </c>
      <c r="CD60" s="10">
        <f>Repdd!CD135</f>
        <v>0</v>
      </c>
      <c r="CE60" s="10">
        <f>Repdd!CE135</f>
        <v>0</v>
      </c>
      <c r="CF60" s="10">
        <f>Repdd!CF135</f>
        <v>0</v>
      </c>
      <c r="CG60" s="10">
        <f>Repdd!CG135</f>
        <v>0</v>
      </c>
      <c r="CH60" s="10">
        <f>Repdd!CH135</f>
        <v>0</v>
      </c>
      <c r="CI60" s="10">
        <f>Repdd!CI135</f>
        <v>0</v>
      </c>
      <c r="CJ60" s="10">
        <f>Repdd!CJ135</f>
        <v>0</v>
      </c>
      <c r="CK60" s="10">
        <f>Repdd!CK135</f>
        <v>0</v>
      </c>
      <c r="CL60" s="10">
        <f>Repdd!CL135</f>
        <v>0</v>
      </c>
      <c r="CM60" s="10">
        <f>Repdd!CM135</f>
        <v>0</v>
      </c>
      <c r="CN60" s="10">
        <f>Repdd!CN135</f>
        <v>0</v>
      </c>
      <c r="CO60" s="10">
        <f>Repdd!CO135</f>
        <v>0</v>
      </c>
      <c r="CP60" s="10">
        <f>Repdd!CP135</f>
        <v>0</v>
      </c>
      <c r="CQ60" s="10">
        <f>Repdd!CQ135</f>
        <v>0</v>
      </c>
      <c r="CR60" s="10">
        <f>Repdd!CR135</f>
        <v>0</v>
      </c>
      <c r="CS60" s="10">
        <f>Repdd!CS135</f>
        <v>0</v>
      </c>
      <c r="CT60" s="10">
        <f>Repdd!CT135</f>
        <v>0</v>
      </c>
    </row>
    <row r="61" spans="1:98" s="13" customFormat="1" x14ac:dyDescent="0.3">
      <c r="A61" s="12">
        <f>ROW()</f>
        <v>61</v>
      </c>
      <c r="B61" s="138"/>
      <c r="C61" s="142"/>
      <c r="E61" s="92"/>
      <c r="F61" s="13" t="str">
        <f>BP!$F$163</f>
        <v>Поступление ГП на склад ГП</v>
      </c>
      <c r="M61" s="4" t="str">
        <f>Lists!$R$8</f>
        <v>руб.</v>
      </c>
      <c r="P61" s="10"/>
      <c r="R61" s="92"/>
      <c r="S61" s="10"/>
      <c r="V61" s="80">
        <f ca="1">Repdd!V146</f>
        <v>0</v>
      </c>
      <c r="W61" s="10">
        <f ca="1">SUM(INDIRECT(ADDRESS(ROW(),SUMIFS($1:$1,$5:$5,1))):INDIRECT(ADDRESS(ROW(),SUMIFS($1:$1,$5:$5,MAX($5:$5)))))</f>
        <v>390937112.61999983</v>
      </c>
      <c r="Z61" s="10">
        <f ca="1">Repdd!Z146</f>
        <v>0</v>
      </c>
      <c r="AA61" s="10">
        <f ca="1">Repdd!AA146</f>
        <v>0</v>
      </c>
      <c r="AB61" s="10">
        <f ca="1">Repdd!AB146</f>
        <v>0</v>
      </c>
      <c r="AC61" s="10">
        <f ca="1">Repdd!AC146</f>
        <v>0</v>
      </c>
      <c r="AD61" s="10">
        <f ca="1">Repdd!AD146</f>
        <v>0</v>
      </c>
      <c r="AE61" s="10">
        <f ca="1">Repdd!AE146</f>
        <v>0</v>
      </c>
      <c r="AF61" s="10">
        <f ca="1">Repdd!AF146</f>
        <v>0</v>
      </c>
      <c r="AG61" s="10">
        <f ca="1">Repdd!AG146</f>
        <v>0</v>
      </c>
      <c r="AH61" s="10">
        <f ca="1">Repdd!AH146</f>
        <v>20974</v>
      </c>
      <c r="AI61" s="10">
        <f ca="1">Repdd!AI146</f>
        <v>83896</v>
      </c>
      <c r="AJ61" s="10">
        <f ca="1">Repdd!AJ146</f>
        <v>151012.79999999999</v>
      </c>
      <c r="AK61" s="10">
        <f ca="1">Repdd!AK146</f>
        <v>220751.35</v>
      </c>
      <c r="AL61" s="10">
        <f ca="1">Repdd!AL146</f>
        <v>281575.95</v>
      </c>
      <c r="AM61" s="10">
        <f ca="1">Repdd!AM146</f>
        <v>369876.49000000005</v>
      </c>
      <c r="AN61" s="10">
        <f ca="1">Repdd!AN146</f>
        <v>600590.49</v>
      </c>
      <c r="AO61" s="10">
        <f ca="1">Repdd!AO146</f>
        <v>989028.97</v>
      </c>
      <c r="AP61" s="10">
        <f ca="1">Repdd!AP146</f>
        <v>1546675.1950000001</v>
      </c>
      <c r="AQ61" s="10">
        <f ca="1">Repdd!AQ146</f>
        <v>2253131.9500000002</v>
      </c>
      <c r="AR61" s="10">
        <f ca="1">Repdd!AR146</f>
        <v>3047364.895</v>
      </c>
      <c r="AS61" s="10">
        <f ca="1">Repdd!AS146</f>
        <v>3893718.23</v>
      </c>
      <c r="AT61" s="10">
        <f ca="1">Repdd!AT146</f>
        <v>4767128.0250000004</v>
      </c>
      <c r="AU61" s="10">
        <f ca="1">Repdd!AU146</f>
        <v>5654852.5750000002</v>
      </c>
      <c r="AV61" s="10">
        <f ca="1">Repdd!AV146</f>
        <v>6548869.3250000002</v>
      </c>
      <c r="AW61" s="10">
        <f ca="1">Repdd!AW146</f>
        <v>7444459.125</v>
      </c>
      <c r="AX61" s="10">
        <f ca="1">Repdd!AX146</f>
        <v>8340835.4500000002</v>
      </c>
      <c r="AY61" s="10">
        <f ca="1">Repdd!AY146</f>
        <v>9237473.9499999993</v>
      </c>
      <c r="AZ61" s="10">
        <f ca="1">Repdd!AZ146</f>
        <v>10134112.449999999</v>
      </c>
      <c r="BA61" s="10">
        <f ca="1">Repdd!BA146</f>
        <v>11030750.949999999</v>
      </c>
      <c r="BB61" s="10">
        <f ca="1">Repdd!BB146</f>
        <v>11927389.449999999</v>
      </c>
      <c r="BC61" s="10">
        <f ca="1">Repdd!BC146</f>
        <v>12824027.949999999</v>
      </c>
      <c r="BD61" s="10">
        <f ca="1">Repdd!BD146</f>
        <v>13720666.449999999</v>
      </c>
      <c r="BE61" s="10">
        <f ca="1">Repdd!BE146</f>
        <v>14564869.949999999</v>
      </c>
      <c r="BF61" s="10">
        <f ca="1">Repdd!BF146</f>
        <v>15251768.449999999</v>
      </c>
      <c r="BG61" s="10">
        <f ca="1">Repdd!BG146</f>
        <v>15770874.949999999</v>
      </c>
      <c r="BH61" s="10">
        <f ca="1">Repdd!BH146</f>
        <v>16115635.074999999</v>
      </c>
      <c r="BI61" s="10">
        <f ca="1">Repdd!BI146</f>
        <v>16308333.699999999</v>
      </c>
      <c r="BJ61" s="10">
        <f ca="1">Repdd!BJ146</f>
        <v>16411368.475</v>
      </c>
      <c r="BK61" s="10">
        <f ca="1">Repdd!BK146</f>
        <v>16461968.25</v>
      </c>
      <c r="BL61" s="10">
        <f ca="1">Repdd!BL146</f>
        <v>16485301.824999999</v>
      </c>
      <c r="BM61" s="10">
        <f ca="1">Repdd!BM146</f>
        <v>16494215.775</v>
      </c>
      <c r="BN61" s="10">
        <f ca="1">Repdd!BN146</f>
        <v>16496837.525</v>
      </c>
      <c r="BO61" s="10">
        <f ca="1">Repdd!BO146</f>
        <v>16497886.225</v>
      </c>
      <c r="BP61" s="10">
        <f ca="1">Repdd!BP146</f>
        <v>16498148.400000002</v>
      </c>
      <c r="BQ61" s="10">
        <f ca="1">Repdd!BQ146</f>
        <v>16498148.400000002</v>
      </c>
      <c r="BR61" s="10">
        <f ca="1">Repdd!BR146</f>
        <v>16498148.400000002</v>
      </c>
      <c r="BS61" s="10">
        <f ca="1">Repdd!BS146</f>
        <v>16498148.400000002</v>
      </c>
      <c r="BT61" s="10">
        <f ca="1">Repdd!BT146</f>
        <v>16498148.400000002</v>
      </c>
      <c r="BU61" s="10">
        <f ca="1">Repdd!BU146</f>
        <v>16498148.400000002</v>
      </c>
      <c r="BV61" s="10">
        <f>Repdd!BV146</f>
        <v>0</v>
      </c>
      <c r="BW61" s="10">
        <f>Repdd!BW146</f>
        <v>0</v>
      </c>
      <c r="BX61" s="10">
        <f>Repdd!BX146</f>
        <v>0</v>
      </c>
      <c r="BY61" s="10">
        <f>Repdd!BY146</f>
        <v>0</v>
      </c>
      <c r="BZ61" s="10">
        <f>Repdd!BZ146</f>
        <v>0</v>
      </c>
      <c r="CA61" s="10">
        <f>Repdd!CA146</f>
        <v>0</v>
      </c>
      <c r="CB61" s="10">
        <f>Repdd!CB146</f>
        <v>0</v>
      </c>
      <c r="CC61" s="10">
        <f>Repdd!CC146</f>
        <v>0</v>
      </c>
      <c r="CD61" s="10">
        <f>Repdd!CD146</f>
        <v>0</v>
      </c>
      <c r="CE61" s="10">
        <f>Repdd!CE146</f>
        <v>0</v>
      </c>
      <c r="CF61" s="10">
        <f>Repdd!CF146</f>
        <v>0</v>
      </c>
      <c r="CG61" s="10">
        <f>Repdd!CG146</f>
        <v>0</v>
      </c>
      <c r="CH61" s="10">
        <f>Repdd!CH146</f>
        <v>0</v>
      </c>
      <c r="CI61" s="10">
        <f>Repdd!CI146</f>
        <v>0</v>
      </c>
      <c r="CJ61" s="10">
        <f>Repdd!CJ146</f>
        <v>0</v>
      </c>
      <c r="CK61" s="10">
        <f>Repdd!CK146</f>
        <v>0</v>
      </c>
      <c r="CL61" s="10">
        <f>Repdd!CL146</f>
        <v>0</v>
      </c>
      <c r="CM61" s="10">
        <f>Repdd!CM146</f>
        <v>0</v>
      </c>
      <c r="CN61" s="10">
        <f>Repdd!CN146</f>
        <v>0</v>
      </c>
      <c r="CO61" s="10">
        <f>Repdd!CO146</f>
        <v>0</v>
      </c>
      <c r="CP61" s="10">
        <f>Repdd!CP146</f>
        <v>0</v>
      </c>
      <c r="CQ61" s="10">
        <f>Repdd!CQ146</f>
        <v>0</v>
      </c>
      <c r="CR61" s="10">
        <f>Repdd!CR146</f>
        <v>0</v>
      </c>
      <c r="CS61" s="10">
        <f>Repdd!CS146</f>
        <v>0</v>
      </c>
      <c r="CT61" s="10">
        <f>Repdd!CT146</f>
        <v>0</v>
      </c>
    </row>
    <row r="62" spans="1:98" ht="7.05" customHeight="1" x14ac:dyDescent="0.3">
      <c r="A62" s="11">
        <f>ROW()</f>
        <v>62</v>
      </c>
    </row>
    <row r="63" spans="1:98" x14ac:dyDescent="0.3">
      <c r="A63" s="11">
        <f>ROW()</f>
        <v>63</v>
      </c>
      <c r="B63" s="131"/>
      <c r="F63" s="104" t="s">
        <v>250</v>
      </c>
    </row>
    <row r="64" spans="1:98" s="13" customFormat="1" x14ac:dyDescent="0.3">
      <c r="A64" s="12">
        <f>ROW()</f>
        <v>64</v>
      </c>
      <c r="B64" s="131"/>
      <c r="C64" s="142" t="str">
        <f>Lists!$N$10</f>
        <v>с ндс</v>
      </c>
      <c r="E64" s="92"/>
      <c r="F64" s="13" t="str">
        <f>BP!$F$201</f>
        <v>Продажи</v>
      </c>
      <c r="M64" s="4" t="str">
        <f>Lists!$R$8</f>
        <v>руб.</v>
      </c>
      <c r="P64" s="10"/>
      <c r="R64" s="92"/>
      <c r="S64" s="10"/>
      <c r="V64" s="74">
        <f ca="1">W64-SUMIFS(Potoki!$W:$W,Potoki!$F:$F,F64,Potoki!$G:$G,"")</f>
        <v>0</v>
      </c>
      <c r="W64" s="10">
        <f ca="1">SUM(INDIRECT(ADDRESS(ROW(),SUMIFS($1:$1,$5:$5,1))):INDIRECT(ADDRESS(ROW(),SUMIFS($1:$1,$5:$5,MAX($5:$5)))))</f>
        <v>886304995.07290018</v>
      </c>
      <c r="Z64" s="10">
        <f ca="1">Repdd!Z204</f>
        <v>0</v>
      </c>
      <c r="AA64" s="10">
        <f ca="1">Repdd!AA204</f>
        <v>0</v>
      </c>
      <c r="AB64" s="10">
        <f ca="1">Repdd!AB204</f>
        <v>0</v>
      </c>
      <c r="AC64" s="10">
        <f ca="1">Repdd!AC204</f>
        <v>0</v>
      </c>
      <c r="AD64" s="10">
        <f ca="1">Repdd!AD204</f>
        <v>0</v>
      </c>
      <c r="AE64" s="10">
        <f ca="1">Repdd!AE204</f>
        <v>0</v>
      </c>
      <c r="AF64" s="10">
        <f ca="1">Repdd!AF204</f>
        <v>0</v>
      </c>
      <c r="AG64" s="10">
        <f ca="1">Repdd!AG204</f>
        <v>0</v>
      </c>
      <c r="AH64" s="10">
        <f ca="1">Repdd!AH204</f>
        <v>6292.2000000000007</v>
      </c>
      <c r="AI64" s="10">
        <f ca="1">Repdd!AI204</f>
        <v>54532.400000000009</v>
      </c>
      <c r="AJ64" s="10">
        <f ca="1">Repdd!AJ204</f>
        <v>173245.24000000002</v>
      </c>
      <c r="AK64" s="10">
        <f ca="1">Repdd!AK204</f>
        <v>322737.42500000005</v>
      </c>
      <c r="AL64" s="10">
        <f ca="1">Repdd!AL204</f>
        <v>482559.30500000005</v>
      </c>
      <c r="AM64" s="10">
        <f ca="1">Repdd!AM204</f>
        <v>641972.19200000004</v>
      </c>
      <c r="AN64" s="10">
        <f ca="1">Repdd!AN204</f>
        <v>878700.4865</v>
      </c>
      <c r="AO64" s="10">
        <f ca="1">Repdd!AO204</f>
        <v>1374643.8252500002</v>
      </c>
      <c r="AP64" s="10">
        <f ca="1">Repdd!AP204</f>
        <v>2217090.75275</v>
      </c>
      <c r="AQ64" s="10">
        <f ca="1">Repdd!AQ204</f>
        <v>3442532.35855</v>
      </c>
      <c r="AR64" s="10">
        <f ca="1">Repdd!AR204</f>
        <v>5017312.7135499995</v>
      </c>
      <c r="AS64" s="10">
        <f ca="1">Repdd!AS204</f>
        <v>6837499.879900001</v>
      </c>
      <c r="AT64" s="10">
        <f ca="1">Repdd!AT204</f>
        <v>8812596.5532750003</v>
      </c>
      <c r="AU64" s="10">
        <f ca="1">Repdd!AU204</f>
        <v>10875789.794500001</v>
      </c>
      <c r="AV64" s="10">
        <f ca="1">Repdd!AV204</f>
        <v>12986207.569775</v>
      </c>
      <c r="AW64" s="10">
        <f ca="1">Repdd!AW204</f>
        <v>15119467.6041</v>
      </c>
      <c r="AX64" s="10">
        <f ca="1">Repdd!AX204</f>
        <v>17261676.719875</v>
      </c>
      <c r="AY64" s="10">
        <f ca="1">Repdd!AY204</f>
        <v>19407440.142124999</v>
      </c>
      <c r="AZ64" s="10">
        <f ca="1">Repdd!AZ204</f>
        <v>21554482.978375003</v>
      </c>
      <c r="BA64" s="10">
        <f ca="1">Repdd!BA204</f>
        <v>23701845.668125</v>
      </c>
      <c r="BB64" s="10">
        <f ca="1">Repdd!BB204</f>
        <v>25849283.077750001</v>
      </c>
      <c r="BC64" s="10">
        <f ca="1">Repdd!BC204</f>
        <v>27996732.285250004</v>
      </c>
      <c r="BD64" s="10">
        <f ca="1">Repdd!BD204</f>
        <v>30144181.49275</v>
      </c>
      <c r="BE64" s="10">
        <f ca="1">Repdd!BE204</f>
        <v>32275900.20025</v>
      </c>
      <c r="BF64" s="10">
        <f ca="1">Repdd!BF204</f>
        <v>34287018.407749996</v>
      </c>
      <c r="BG64" s="10">
        <f ca="1">Repdd!BG204</f>
        <v>36001354.515250005</v>
      </c>
      <c r="BH64" s="10">
        <f ca="1">Repdd!BH204</f>
        <v>37341960.160250001</v>
      </c>
      <c r="BI64" s="10">
        <f ca="1">Repdd!BI204</f>
        <v>38283011.105250001</v>
      </c>
      <c r="BJ64" s="10">
        <f ca="1">Repdd!BJ204</f>
        <v>38864856.082750008</v>
      </c>
      <c r="BK64" s="10">
        <f ca="1">Repdd!BK204</f>
        <v>39195707.824000008</v>
      </c>
      <c r="BL64" s="10">
        <f ca="1">Repdd!BL204</f>
        <v>39369483.968374997</v>
      </c>
      <c r="BM64" s="10">
        <f ca="1">Repdd!BM204</f>
        <v>39454251.70025</v>
      </c>
      <c r="BN64" s="10">
        <f ca="1">Repdd!BN204</f>
        <v>39491411.073875003</v>
      </c>
      <c r="BO64" s="10">
        <f ca="1">Repdd!BO204</f>
        <v>39505630.134999998</v>
      </c>
      <c r="BP64" s="10">
        <f ca="1">Repdd!BP204</f>
        <v>39510874.945875004</v>
      </c>
      <c r="BQ64" s="10">
        <f ca="1">Repdd!BQ204</f>
        <v>39512560.731125012</v>
      </c>
      <c r="BR64" s="10">
        <f ca="1">Repdd!BR204</f>
        <v>39512967.102375008</v>
      </c>
      <c r="BS64" s="10">
        <f ca="1">Repdd!BS204</f>
        <v>39513053.620125011</v>
      </c>
      <c r="BT64" s="10">
        <f ca="1">Repdd!BT204</f>
        <v>39513065.418000013</v>
      </c>
      <c r="BU64" s="10">
        <f ca="1">Repdd!BU204</f>
        <v>39513065.418000013</v>
      </c>
      <c r="BV64" s="10">
        <f>Repdd!BV204</f>
        <v>0</v>
      </c>
      <c r="BW64" s="10">
        <f>Repdd!BW204</f>
        <v>0</v>
      </c>
      <c r="BX64" s="10">
        <f>Repdd!BX204</f>
        <v>0</v>
      </c>
      <c r="BY64" s="10">
        <f>Repdd!BY204</f>
        <v>0</v>
      </c>
      <c r="BZ64" s="10">
        <f>Repdd!BZ204</f>
        <v>0</v>
      </c>
      <c r="CA64" s="10">
        <f>Repdd!CA204</f>
        <v>0</v>
      </c>
      <c r="CB64" s="10">
        <f>Repdd!CB204</f>
        <v>0</v>
      </c>
      <c r="CC64" s="10">
        <f>Repdd!CC204</f>
        <v>0</v>
      </c>
      <c r="CD64" s="10">
        <f>Repdd!CD204</f>
        <v>0</v>
      </c>
      <c r="CE64" s="10">
        <f>Repdd!CE204</f>
        <v>0</v>
      </c>
      <c r="CF64" s="10">
        <f>Repdd!CF204</f>
        <v>0</v>
      </c>
      <c r="CG64" s="10">
        <f>Repdd!CG204</f>
        <v>0</v>
      </c>
      <c r="CH64" s="10">
        <f>Repdd!CH204</f>
        <v>0</v>
      </c>
      <c r="CI64" s="10">
        <f>Repdd!CI204</f>
        <v>0</v>
      </c>
      <c r="CJ64" s="10">
        <f>Repdd!CJ204</f>
        <v>0</v>
      </c>
      <c r="CK64" s="10">
        <f>Repdd!CK204</f>
        <v>0</v>
      </c>
      <c r="CL64" s="10">
        <f>Repdd!CL204</f>
        <v>0</v>
      </c>
      <c r="CM64" s="10">
        <f>Repdd!CM204</f>
        <v>0</v>
      </c>
      <c r="CN64" s="10">
        <f>Repdd!CN204</f>
        <v>0</v>
      </c>
      <c r="CO64" s="10">
        <f>Repdd!CO204</f>
        <v>0</v>
      </c>
      <c r="CP64" s="10">
        <f>Repdd!CP204</f>
        <v>0</v>
      </c>
      <c r="CQ64" s="10">
        <f>Repdd!CQ204</f>
        <v>0</v>
      </c>
      <c r="CR64" s="10">
        <f>Repdd!CR204</f>
        <v>0</v>
      </c>
      <c r="CS64" s="10">
        <f>Repdd!CS204</f>
        <v>0</v>
      </c>
      <c r="CT64" s="10">
        <f>Repdd!CT204</f>
        <v>0</v>
      </c>
    </row>
    <row r="65" spans="1:98" x14ac:dyDescent="0.3">
      <c r="A65" s="11">
        <f>ROW()</f>
        <v>65</v>
      </c>
      <c r="B65" s="132"/>
      <c r="F65" s="103" t="str">
        <f>Potoki!$F$120</f>
        <v>Себестоимость продаж в натуральных величинах</v>
      </c>
      <c r="G65" s="6" t="str">
        <f>BP!$F$20</f>
        <v>Продукт</v>
      </c>
      <c r="M65" s="2" t="str">
        <f>BP!$M$20</f>
        <v>шт</v>
      </c>
      <c r="V65" s="74">
        <f ca="1">W65-SUMIFS(Potoki!$W:$W,Potoki!$F:$F,F65,Potoki!$G:$G,G65)</f>
        <v>0</v>
      </c>
      <c r="W65" s="10">
        <f ca="1">SUM(INDIRECT(ADDRESS(ROW(),SUMIFS($1:$1,$5:$5,1))):INDIRECT(ADDRESS(ROW(),SUMIFS($1:$1,$5:$5,MAX($5:$5)))))</f>
        <v>698369.2</v>
      </c>
      <c r="Z65" s="7">
        <f ca="1">Repdd!Z205</f>
        <v>0</v>
      </c>
      <c r="AA65" s="7">
        <f ca="1">Repdd!AA205</f>
        <v>0</v>
      </c>
      <c r="AB65" s="7">
        <f ca="1">Repdd!AB205</f>
        <v>0</v>
      </c>
      <c r="AC65" s="7">
        <f ca="1">Repdd!AC205</f>
        <v>0</v>
      </c>
      <c r="AD65" s="7">
        <f ca="1">Repdd!AD205</f>
        <v>0</v>
      </c>
      <c r="AE65" s="7">
        <f ca="1">Repdd!AE205</f>
        <v>0</v>
      </c>
      <c r="AF65" s="7">
        <f ca="1">Repdd!AF205</f>
        <v>0</v>
      </c>
      <c r="AG65" s="7">
        <f ca="1">Repdd!AG205</f>
        <v>0</v>
      </c>
      <c r="AH65" s="7">
        <f ca="1">Repdd!AH205</f>
        <v>4</v>
      </c>
      <c r="AI65" s="7">
        <f ca="1">Repdd!AI205</f>
        <v>36</v>
      </c>
      <c r="AJ65" s="7">
        <f ca="1">Repdd!AJ205</f>
        <v>118.8</v>
      </c>
      <c r="AK65" s="7">
        <f ca="1">Repdd!AK205</f>
        <v>230.1</v>
      </c>
      <c r="AL65" s="7">
        <f ca="1">Repdd!AL205</f>
        <v>354.2</v>
      </c>
      <c r="AM65" s="7">
        <f ca="1">Repdd!AM205</f>
        <v>481.09000000000003</v>
      </c>
      <c r="AN65" s="7">
        <f ca="1">Repdd!AN205</f>
        <v>657.99</v>
      </c>
      <c r="AO65" s="7">
        <f ca="1">Repdd!AO205</f>
        <v>1012.4200000000001</v>
      </c>
      <c r="AP65" s="7">
        <f ca="1">Repdd!AP205</f>
        <v>1621.8100000000002</v>
      </c>
      <c r="AQ65" s="7">
        <f ca="1">Repdd!AQ205</f>
        <v>2525.91</v>
      </c>
      <c r="AR65" s="7">
        <f ca="1">Repdd!AR205</f>
        <v>3712.9850000000001</v>
      </c>
      <c r="AS65" s="7">
        <f ca="1">Repdd!AS205</f>
        <v>5111.96</v>
      </c>
      <c r="AT65" s="7">
        <f ca="1">Repdd!AT205</f>
        <v>6652.16</v>
      </c>
      <c r="AU65" s="7">
        <f ca="1">Repdd!AU205</f>
        <v>8276.67</v>
      </c>
      <c r="AV65" s="7">
        <f ca="1">Repdd!AV205</f>
        <v>9947.2400000000016</v>
      </c>
      <c r="AW65" s="7">
        <f ca="1">Repdd!AW205</f>
        <v>11641.065000000001</v>
      </c>
      <c r="AX65" s="7">
        <f ca="1">Repdd!AX205</f>
        <v>13344.85</v>
      </c>
      <c r="AY65" s="7">
        <f ca="1">Repdd!AY205</f>
        <v>15052.75</v>
      </c>
      <c r="AZ65" s="7">
        <f ca="1">Repdd!AZ205</f>
        <v>16762.174999999999</v>
      </c>
      <c r="BA65" s="7">
        <f ca="1">Repdd!BA205</f>
        <v>18472.025000000001</v>
      </c>
      <c r="BB65" s="7">
        <f ca="1">Repdd!BB205</f>
        <v>20182</v>
      </c>
      <c r="BC65" s="7">
        <f ca="1">Repdd!BC205</f>
        <v>21892</v>
      </c>
      <c r="BD65" s="7">
        <f ca="1">Repdd!BD205</f>
        <v>23602</v>
      </c>
      <c r="BE65" s="7">
        <f ca="1">Repdd!BE205</f>
        <v>25302</v>
      </c>
      <c r="BF65" s="7">
        <f ca="1">Repdd!BF205</f>
        <v>26922</v>
      </c>
      <c r="BG65" s="7">
        <f ca="1">Repdd!BG205</f>
        <v>28335</v>
      </c>
      <c r="BH65" s="7">
        <f ca="1">Repdd!BH205</f>
        <v>29469.75</v>
      </c>
      <c r="BI65" s="7">
        <f ca="1">Repdd!BI205</f>
        <v>30294.25</v>
      </c>
      <c r="BJ65" s="7">
        <f ca="1">Repdd!BJ205</f>
        <v>30826.525000000001</v>
      </c>
      <c r="BK65" s="7">
        <f ca="1">Repdd!BK205</f>
        <v>31141.55</v>
      </c>
      <c r="BL65" s="7">
        <f ca="1">Repdd!BL205</f>
        <v>31313</v>
      </c>
      <c r="BM65" s="7">
        <f ca="1">Repdd!BM205</f>
        <v>31399.100000000002</v>
      </c>
      <c r="BN65" s="7">
        <f ca="1">Repdd!BN205</f>
        <v>31438.7</v>
      </c>
      <c r="BO65" s="7">
        <f ca="1">Repdd!BO205</f>
        <v>31454.925000000003</v>
      </c>
      <c r="BP65" s="7">
        <f ca="1">Repdd!BP205</f>
        <v>31461.15</v>
      </c>
      <c r="BQ65" s="7">
        <f ca="1">Repdd!BQ205</f>
        <v>31463.250000000004</v>
      </c>
      <c r="BR65" s="7">
        <f ca="1">Repdd!BR205</f>
        <v>31463.825000000004</v>
      </c>
      <c r="BS65" s="7">
        <f ca="1">Repdd!BS205</f>
        <v>31463.975000000006</v>
      </c>
      <c r="BT65" s="7">
        <f ca="1">Repdd!BT205</f>
        <v>31464.000000000007</v>
      </c>
      <c r="BU65" s="7">
        <f ca="1">Repdd!BU205</f>
        <v>31464.000000000007</v>
      </c>
      <c r="BV65" s="7">
        <f>Repdd!BV205</f>
        <v>0</v>
      </c>
      <c r="BW65" s="7">
        <f>Repdd!BW205</f>
        <v>0</v>
      </c>
      <c r="BX65" s="7">
        <f>Repdd!BX205</f>
        <v>0</v>
      </c>
      <c r="BY65" s="7">
        <f>Repdd!BY205</f>
        <v>0</v>
      </c>
      <c r="BZ65" s="7">
        <f>Repdd!BZ205</f>
        <v>0</v>
      </c>
      <c r="CA65" s="7">
        <f>Repdd!CA205</f>
        <v>0</v>
      </c>
      <c r="CB65" s="7">
        <f>Repdd!CB205</f>
        <v>0</v>
      </c>
      <c r="CC65" s="7">
        <f>Repdd!CC205</f>
        <v>0</v>
      </c>
      <c r="CD65" s="7">
        <f>Repdd!CD205</f>
        <v>0</v>
      </c>
      <c r="CE65" s="7">
        <f>Repdd!CE205</f>
        <v>0</v>
      </c>
      <c r="CF65" s="7">
        <f>Repdd!CF205</f>
        <v>0</v>
      </c>
      <c r="CG65" s="7">
        <f>Repdd!CG205</f>
        <v>0</v>
      </c>
      <c r="CH65" s="7">
        <f>Repdd!CH205</f>
        <v>0</v>
      </c>
      <c r="CI65" s="7">
        <f>Repdd!CI205</f>
        <v>0</v>
      </c>
      <c r="CJ65" s="7">
        <f>Repdd!CJ205</f>
        <v>0</v>
      </c>
      <c r="CK65" s="7">
        <f>Repdd!CK205</f>
        <v>0</v>
      </c>
      <c r="CL65" s="7">
        <f>Repdd!CL205</f>
        <v>0</v>
      </c>
      <c r="CM65" s="7">
        <f>Repdd!CM205</f>
        <v>0</v>
      </c>
      <c r="CN65" s="7">
        <f>Repdd!CN205</f>
        <v>0</v>
      </c>
      <c r="CO65" s="7">
        <f>Repdd!CO205</f>
        <v>0</v>
      </c>
      <c r="CP65" s="7">
        <f>Repdd!CP205</f>
        <v>0</v>
      </c>
      <c r="CQ65" s="7">
        <f>Repdd!CQ205</f>
        <v>0</v>
      </c>
      <c r="CR65" s="7">
        <f>Repdd!CR205</f>
        <v>0</v>
      </c>
      <c r="CS65" s="7">
        <f>Repdd!CS205</f>
        <v>0</v>
      </c>
      <c r="CT65" s="7">
        <f>Repdd!CT205</f>
        <v>0</v>
      </c>
    </row>
    <row r="66" spans="1:98" x14ac:dyDescent="0.3">
      <c r="A66" s="11">
        <f>ROW()</f>
        <v>66</v>
      </c>
      <c r="B66" s="132"/>
      <c r="G66" s="6" t="s">
        <v>87</v>
      </c>
      <c r="M66" s="2" t="str">
        <f>Lists!$R$8</f>
        <v>руб.</v>
      </c>
      <c r="W66" s="10">
        <f ca="1">IF(W65=0,0,W64/W65)</f>
        <v>1269.1066488512097</v>
      </c>
      <c r="Z66" s="7">
        <f t="shared" ref="Z66:CK66" ca="1" si="7">IF(Z65=0,0,Z64/Z65)</f>
        <v>0</v>
      </c>
      <c r="AA66" s="7">
        <f t="shared" ca="1" si="7"/>
        <v>0</v>
      </c>
      <c r="AB66" s="7">
        <f t="shared" ca="1" si="7"/>
        <v>0</v>
      </c>
      <c r="AC66" s="7">
        <f t="shared" ca="1" si="7"/>
        <v>0</v>
      </c>
      <c r="AD66" s="7">
        <f t="shared" ca="1" si="7"/>
        <v>0</v>
      </c>
      <c r="AE66" s="7">
        <f t="shared" ca="1" si="7"/>
        <v>0</v>
      </c>
      <c r="AF66" s="7">
        <f t="shared" ca="1" si="7"/>
        <v>0</v>
      </c>
      <c r="AG66" s="7">
        <f t="shared" ca="1" si="7"/>
        <v>0</v>
      </c>
      <c r="AH66" s="7">
        <f t="shared" ca="1" si="7"/>
        <v>1573.0500000000002</v>
      </c>
      <c r="AI66" s="7">
        <f t="shared" ca="1" si="7"/>
        <v>1514.7888888888892</v>
      </c>
      <c r="AJ66" s="7">
        <f t="shared" ca="1" si="7"/>
        <v>1458.2932659932662</v>
      </c>
      <c r="AK66" s="7">
        <f t="shared" ca="1" si="7"/>
        <v>1402.5963711429815</v>
      </c>
      <c r="AL66" s="7">
        <f t="shared" ca="1" si="7"/>
        <v>1362.3921654432527</v>
      </c>
      <c r="AM66" s="7">
        <f t="shared" ca="1" si="7"/>
        <v>1334.4118397804984</v>
      </c>
      <c r="AN66" s="7">
        <f t="shared" ca="1" si="7"/>
        <v>1335.4313690177662</v>
      </c>
      <c r="AO66" s="7">
        <f t="shared" ca="1" si="7"/>
        <v>1357.7801952253019</v>
      </c>
      <c r="AP66" s="7">
        <f t="shared" ca="1" si="7"/>
        <v>1367.0471588842095</v>
      </c>
      <c r="AQ66" s="7">
        <f t="shared" ca="1" si="7"/>
        <v>1362.8879724732869</v>
      </c>
      <c r="AR66" s="7">
        <f t="shared" ca="1" si="7"/>
        <v>1351.2881720637167</v>
      </c>
      <c r="AS66" s="7">
        <f t="shared" ca="1" si="7"/>
        <v>1337.5495660959791</v>
      </c>
      <c r="AT66" s="7">
        <f t="shared" ca="1" si="7"/>
        <v>1324.7721872707511</v>
      </c>
      <c r="AU66" s="7">
        <f t="shared" ca="1" si="7"/>
        <v>1314.0296513573696</v>
      </c>
      <c r="AV66" s="7">
        <f t="shared" ca="1" si="7"/>
        <v>1305.5086204590418</v>
      </c>
      <c r="AW66" s="7">
        <f t="shared" ca="1" si="7"/>
        <v>1298.8044997687066</v>
      </c>
      <c r="AX66" s="7">
        <f t="shared" ca="1" si="7"/>
        <v>1293.5084860358115</v>
      </c>
      <c r="AY66" s="7">
        <f t="shared" ca="1" si="7"/>
        <v>1289.2953209297305</v>
      </c>
      <c r="AZ66" s="7">
        <f t="shared" ca="1" si="7"/>
        <v>1285.9001280188879</v>
      </c>
      <c r="BA66" s="7">
        <f t="shared" ca="1" si="7"/>
        <v>1283.1211341542141</v>
      </c>
      <c r="BB66" s="7">
        <f t="shared" ca="1" si="7"/>
        <v>1280.8087938633437</v>
      </c>
      <c r="BC66" s="7">
        <f t="shared" ca="1" si="7"/>
        <v>1278.8567643545589</v>
      </c>
      <c r="BD66" s="7">
        <f t="shared" ca="1" si="7"/>
        <v>1277.1875897275654</v>
      </c>
      <c r="BE66" s="7">
        <f t="shared" ca="1" si="7"/>
        <v>1275.6264406074617</v>
      </c>
      <c r="BF66" s="7">
        <f t="shared" ca="1" si="7"/>
        <v>1273.5687693243442</v>
      </c>
      <c r="BG66" s="7">
        <f t="shared" ca="1" si="7"/>
        <v>1270.5613028145406</v>
      </c>
      <c r="BH66" s="7">
        <f t="shared" ca="1" si="7"/>
        <v>1267.1285016075806</v>
      </c>
      <c r="BI66" s="7">
        <f t="shared" ca="1" si="7"/>
        <v>1263.705525149162</v>
      </c>
      <c r="BJ66" s="7">
        <f t="shared" ca="1" si="7"/>
        <v>1260.7602083838515</v>
      </c>
      <c r="BK66" s="7">
        <f t="shared" ca="1" si="7"/>
        <v>1258.6306020092131</v>
      </c>
      <c r="BL66" s="7">
        <f t="shared" ca="1" si="7"/>
        <v>1257.2887927817519</v>
      </c>
      <c r="BM66" s="7">
        <f t="shared" ca="1" si="7"/>
        <v>1256.5408467201289</v>
      </c>
      <c r="BN66" s="7">
        <f t="shared" ca="1" si="7"/>
        <v>1256.1400781163027</v>
      </c>
      <c r="BO66" s="7">
        <f t="shared" ca="1" si="7"/>
        <v>1255.9441847341868</v>
      </c>
      <c r="BP66" s="7">
        <f t="shared" ca="1" si="7"/>
        <v>1255.8623872895619</v>
      </c>
      <c r="BQ66" s="7">
        <f t="shared" ca="1" si="7"/>
        <v>1255.8321448396148</v>
      </c>
      <c r="BR66" s="7">
        <f t="shared" ca="1" si="7"/>
        <v>1255.8221100700566</v>
      </c>
      <c r="BS66" s="7">
        <f t="shared" ca="1" si="7"/>
        <v>1255.8188728577684</v>
      </c>
      <c r="BT66" s="7">
        <f t="shared" ca="1" si="7"/>
        <v>1255.81825</v>
      </c>
      <c r="BU66" s="7">
        <f t="shared" ca="1" si="7"/>
        <v>1255.81825</v>
      </c>
      <c r="BV66" s="7">
        <f t="shared" si="7"/>
        <v>0</v>
      </c>
      <c r="BW66" s="7">
        <f t="shared" si="7"/>
        <v>0</v>
      </c>
      <c r="BX66" s="7">
        <f t="shared" si="7"/>
        <v>0</v>
      </c>
      <c r="BY66" s="7">
        <f t="shared" si="7"/>
        <v>0</v>
      </c>
      <c r="BZ66" s="7">
        <f t="shared" si="7"/>
        <v>0</v>
      </c>
      <c r="CA66" s="7">
        <f t="shared" si="7"/>
        <v>0</v>
      </c>
      <c r="CB66" s="7">
        <f t="shared" si="7"/>
        <v>0</v>
      </c>
      <c r="CC66" s="7">
        <f t="shared" si="7"/>
        <v>0</v>
      </c>
      <c r="CD66" s="7">
        <f t="shared" si="7"/>
        <v>0</v>
      </c>
      <c r="CE66" s="7">
        <f t="shared" si="7"/>
        <v>0</v>
      </c>
      <c r="CF66" s="7">
        <f t="shared" si="7"/>
        <v>0</v>
      </c>
      <c r="CG66" s="7">
        <f t="shared" si="7"/>
        <v>0</v>
      </c>
      <c r="CH66" s="7">
        <f t="shared" si="7"/>
        <v>0</v>
      </c>
      <c r="CI66" s="7">
        <f t="shared" si="7"/>
        <v>0</v>
      </c>
      <c r="CJ66" s="7">
        <f t="shared" si="7"/>
        <v>0</v>
      </c>
      <c r="CK66" s="7">
        <f t="shared" si="7"/>
        <v>0</v>
      </c>
      <c r="CL66" s="7">
        <f t="shared" ref="CL66:CT66" si="8">IF(CL65=0,0,CL64/CL65)</f>
        <v>0</v>
      </c>
      <c r="CM66" s="7">
        <f t="shared" si="8"/>
        <v>0</v>
      </c>
      <c r="CN66" s="7">
        <f t="shared" si="8"/>
        <v>0</v>
      </c>
      <c r="CO66" s="7">
        <f t="shared" si="8"/>
        <v>0</v>
      </c>
      <c r="CP66" s="7">
        <f t="shared" si="8"/>
        <v>0</v>
      </c>
      <c r="CQ66" s="7">
        <f t="shared" si="8"/>
        <v>0</v>
      </c>
      <c r="CR66" s="7">
        <f t="shared" si="8"/>
        <v>0</v>
      </c>
      <c r="CS66" s="7">
        <f t="shared" si="8"/>
        <v>0</v>
      </c>
      <c r="CT66" s="7">
        <f t="shared" si="8"/>
        <v>0</v>
      </c>
    </row>
    <row r="67" spans="1:98" s="13" customFormat="1" x14ac:dyDescent="0.3">
      <c r="A67" s="12">
        <f>ROW()</f>
        <v>67</v>
      </c>
      <c r="B67" s="131"/>
      <c r="C67" s="142"/>
      <c r="E67" s="92"/>
      <c r="F67" s="13" t="str">
        <f>BP!$F$188</f>
        <v>Себестоимость продаж</v>
      </c>
      <c r="M67" s="4" t="str">
        <f>Lists!$R$8</f>
        <v>руб.</v>
      </c>
      <c r="P67" s="10"/>
      <c r="R67" s="92"/>
      <c r="S67" s="10"/>
      <c r="V67" s="80">
        <f ca="1">W67-SUM(W68:W77)</f>
        <v>0</v>
      </c>
      <c r="W67" s="10">
        <f ca="1">SUM(INDIRECT(ADDRESS(ROW(),SUMIFS($1:$1,$5:$5,1))):INDIRECT(ADDRESS(ROW(),SUMIFS($1:$1,$5:$5,MAX($5:$5)))))</f>
        <v>366189890.02000004</v>
      </c>
      <c r="Z67" s="10">
        <f ca="1">Repdd!Z207</f>
        <v>0</v>
      </c>
      <c r="AA67" s="10">
        <f ca="1">Repdd!AA207</f>
        <v>0</v>
      </c>
      <c r="AB67" s="10">
        <f ca="1">Repdd!AB207</f>
        <v>0</v>
      </c>
      <c r="AC67" s="10">
        <f ca="1">Repdd!AC207</f>
        <v>0</v>
      </c>
      <c r="AD67" s="10">
        <f ca="1">Repdd!AD207</f>
        <v>0</v>
      </c>
      <c r="AE67" s="10">
        <f ca="1">Repdd!AE207</f>
        <v>0</v>
      </c>
      <c r="AF67" s="10">
        <f ca="1">Repdd!AF207</f>
        <v>0</v>
      </c>
      <c r="AG67" s="10">
        <f ca="1">Repdd!AG207</f>
        <v>0</v>
      </c>
      <c r="AH67" s="10">
        <f ca="1">Repdd!AH207</f>
        <v>2097.4</v>
      </c>
      <c r="AI67" s="10">
        <f ca="1">Repdd!AI207</f>
        <v>18876.599999999999</v>
      </c>
      <c r="AJ67" s="10">
        <f ca="1">Repdd!AJ207</f>
        <v>62292.780000000006</v>
      </c>
      <c r="AK67" s="10">
        <f ca="1">Repdd!AK207</f>
        <v>120652.93500000001</v>
      </c>
      <c r="AL67" s="10">
        <f ca="1">Repdd!AL207</f>
        <v>185724.77000000002</v>
      </c>
      <c r="AM67" s="10">
        <f ca="1">Repdd!AM207</f>
        <v>252259.54150000002</v>
      </c>
      <c r="AN67" s="10">
        <f ca="1">Repdd!AN207</f>
        <v>345017.05650000001</v>
      </c>
      <c r="AO67" s="10">
        <f ca="1">Repdd!AO207</f>
        <v>530862.42700000003</v>
      </c>
      <c r="AP67" s="10">
        <f ca="1">Repdd!AP207</f>
        <v>850396.07350000006</v>
      </c>
      <c r="AQ67" s="10">
        <f ca="1">Repdd!AQ207</f>
        <v>1324460.9084999999</v>
      </c>
      <c r="AR67" s="10">
        <f ca="1">Repdd!AR207</f>
        <v>1946903.68475</v>
      </c>
      <c r="AS67" s="10">
        <f ca="1">Repdd!AS207</f>
        <v>2680456.2259999993</v>
      </c>
      <c r="AT67" s="10">
        <f ca="1">Repdd!AT207</f>
        <v>3488060.0959999999</v>
      </c>
      <c r="AU67" s="10">
        <f ca="1">Repdd!AU207</f>
        <v>4339871.9145</v>
      </c>
      <c r="AV67" s="10">
        <f ca="1">Repdd!AV207</f>
        <v>5215835.2939999998</v>
      </c>
      <c r="AW67" s="10">
        <f ca="1">Repdd!AW207</f>
        <v>6103992.4327499997</v>
      </c>
      <c r="AX67" s="10">
        <f ca="1">Repdd!AX207</f>
        <v>6997372.0974999992</v>
      </c>
      <c r="AY67" s="10">
        <f ca="1">Repdd!AY207</f>
        <v>7892909.4625000004</v>
      </c>
      <c r="AZ67" s="10">
        <f ca="1">Repdd!AZ207</f>
        <v>8789246.4612500016</v>
      </c>
      <c r="BA67" s="10">
        <f ca="1">Repdd!BA207</f>
        <v>9685806.3087499999</v>
      </c>
      <c r="BB67" s="10">
        <f ca="1">Repdd!BB207</f>
        <v>10582431.699999999</v>
      </c>
      <c r="BC67" s="10">
        <f ca="1">Repdd!BC207</f>
        <v>11479070.199999999</v>
      </c>
      <c r="BD67" s="10">
        <f ca="1">Repdd!BD207</f>
        <v>12375708.699999999</v>
      </c>
      <c r="BE67" s="10">
        <f ca="1">Repdd!BE207</f>
        <v>13267103.699999999</v>
      </c>
      <c r="BF67" s="10">
        <f ca="1">Repdd!BF207</f>
        <v>14116550.699999999</v>
      </c>
      <c r="BG67" s="10">
        <f ca="1">Repdd!BG207</f>
        <v>14857457.25</v>
      </c>
      <c r="BH67" s="10">
        <f ca="1">Repdd!BH207</f>
        <v>15452463.4125</v>
      </c>
      <c r="BI67" s="10">
        <f ca="1">Repdd!BI207</f>
        <v>15884789.987500001</v>
      </c>
      <c r="BJ67" s="10">
        <f ca="1">Repdd!BJ207</f>
        <v>16163888.383750001</v>
      </c>
      <c r="BK67" s="10">
        <f ca="1">Repdd!BK207</f>
        <v>16329071.742500002</v>
      </c>
      <c r="BL67" s="10">
        <f ca="1">Repdd!BL207</f>
        <v>16418971.550000001</v>
      </c>
      <c r="BM67" s="10">
        <f ca="1">Repdd!BM207</f>
        <v>16464118.084999999</v>
      </c>
      <c r="BN67" s="10">
        <f ca="1">Repdd!BN207</f>
        <v>16484882.344999999</v>
      </c>
      <c r="BO67" s="10">
        <f ca="1">Repdd!BO207</f>
        <v>16493389.92375</v>
      </c>
      <c r="BP67" s="10">
        <f ca="1">Repdd!BP207</f>
        <v>16496654.002499999</v>
      </c>
      <c r="BQ67" s="10">
        <f ca="1">Repdd!BQ207</f>
        <v>16497755.137499999</v>
      </c>
      <c r="BR67" s="10">
        <f ca="1">Repdd!BR207</f>
        <v>16498056.638750004</v>
      </c>
      <c r="BS67" s="10">
        <f ca="1">Repdd!BS207</f>
        <v>16498135.291250002</v>
      </c>
      <c r="BT67" s="10">
        <f ca="1">Repdd!BT207</f>
        <v>16498148.400000002</v>
      </c>
      <c r="BU67" s="10">
        <f ca="1">Repdd!BU207</f>
        <v>16498148.400000002</v>
      </c>
      <c r="BV67" s="10">
        <f>Repdd!BV207</f>
        <v>0</v>
      </c>
      <c r="BW67" s="10">
        <f>Repdd!BW207</f>
        <v>0</v>
      </c>
      <c r="BX67" s="10">
        <f>Repdd!BX207</f>
        <v>0</v>
      </c>
      <c r="BY67" s="10">
        <f>Repdd!BY207</f>
        <v>0</v>
      </c>
      <c r="BZ67" s="10">
        <f>Repdd!BZ207</f>
        <v>0</v>
      </c>
      <c r="CA67" s="10">
        <f>Repdd!CA207</f>
        <v>0</v>
      </c>
      <c r="CB67" s="10">
        <f>Repdd!CB207</f>
        <v>0</v>
      </c>
      <c r="CC67" s="10">
        <f>Repdd!CC207</f>
        <v>0</v>
      </c>
      <c r="CD67" s="10">
        <f>Repdd!CD207</f>
        <v>0</v>
      </c>
      <c r="CE67" s="10">
        <f>Repdd!CE207</f>
        <v>0</v>
      </c>
      <c r="CF67" s="10">
        <f>Repdd!CF207</f>
        <v>0</v>
      </c>
      <c r="CG67" s="10">
        <f>Repdd!CG207</f>
        <v>0</v>
      </c>
      <c r="CH67" s="10">
        <f>Repdd!CH207</f>
        <v>0</v>
      </c>
      <c r="CI67" s="10">
        <f>Repdd!CI207</f>
        <v>0</v>
      </c>
      <c r="CJ67" s="10">
        <f>Repdd!CJ207</f>
        <v>0</v>
      </c>
      <c r="CK67" s="10">
        <f>Repdd!CK207</f>
        <v>0</v>
      </c>
      <c r="CL67" s="10">
        <f>Repdd!CL207</f>
        <v>0</v>
      </c>
      <c r="CM67" s="10">
        <f>Repdd!CM207</f>
        <v>0</v>
      </c>
      <c r="CN67" s="10">
        <f>Repdd!CN207</f>
        <v>0</v>
      </c>
      <c r="CO67" s="10">
        <f>Repdd!CO207</f>
        <v>0</v>
      </c>
      <c r="CP67" s="10">
        <f>Repdd!CP207</f>
        <v>0</v>
      </c>
      <c r="CQ67" s="10">
        <f>Repdd!CQ207</f>
        <v>0</v>
      </c>
      <c r="CR67" s="10">
        <f>Repdd!CR207</f>
        <v>0</v>
      </c>
      <c r="CS67" s="10">
        <f>Repdd!CS207</f>
        <v>0</v>
      </c>
      <c r="CT67" s="10">
        <f>Repdd!CT207</f>
        <v>0</v>
      </c>
    </row>
    <row r="68" spans="1:98" s="27" customFormat="1" ht="12" x14ac:dyDescent="0.25">
      <c r="A68" s="26">
        <f>ROW()</f>
        <v>68</v>
      </c>
      <c r="B68" s="133"/>
      <c r="C68" s="142"/>
      <c r="E68" s="24"/>
      <c r="F68" s="66" t="str">
        <f t="shared" ref="F68:F76" si="9">$F$67</f>
        <v>Себестоимость продаж</v>
      </c>
      <c r="G68" s="27" t="str">
        <f>BP!$F$21</f>
        <v>Основа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73328766</v>
      </c>
      <c r="Z68" s="30">
        <f ca="1">Repdd!Z208</f>
        <v>0</v>
      </c>
      <c r="AA68" s="30">
        <f ca="1">Repdd!AA208</f>
        <v>0</v>
      </c>
      <c r="AB68" s="30">
        <f ca="1">Repdd!AB208</f>
        <v>0</v>
      </c>
      <c r="AC68" s="30">
        <f ca="1">Repdd!AC208</f>
        <v>0</v>
      </c>
      <c r="AD68" s="30">
        <f ca="1">Repdd!AD208</f>
        <v>0</v>
      </c>
      <c r="AE68" s="30">
        <f ca="1">Repdd!AE208</f>
        <v>0</v>
      </c>
      <c r="AF68" s="30">
        <f ca="1">Repdd!AF208</f>
        <v>0</v>
      </c>
      <c r="AG68" s="30">
        <f ca="1">Repdd!AG208</f>
        <v>0</v>
      </c>
      <c r="AH68" s="30">
        <f ca="1">Repdd!AH208</f>
        <v>420.00000000000006</v>
      </c>
      <c r="AI68" s="30">
        <f ca="1">Repdd!AI208</f>
        <v>3780</v>
      </c>
      <c r="AJ68" s="30">
        <f ca="1">Repdd!AJ208</f>
        <v>12474</v>
      </c>
      <c r="AK68" s="30">
        <f ca="1">Repdd!AK208</f>
        <v>24160.5</v>
      </c>
      <c r="AL68" s="30">
        <f ca="1">Repdd!AL208</f>
        <v>37191</v>
      </c>
      <c r="AM68" s="30">
        <f ca="1">Repdd!AM208</f>
        <v>50514.450000000004</v>
      </c>
      <c r="AN68" s="30">
        <f ca="1">Repdd!AN208</f>
        <v>69088.950000000012</v>
      </c>
      <c r="AO68" s="30">
        <f ca="1">Repdd!AO208</f>
        <v>106304.10000000002</v>
      </c>
      <c r="AP68" s="30">
        <f ca="1">Repdd!AP208</f>
        <v>170290.05000000002</v>
      </c>
      <c r="AQ68" s="30">
        <f ca="1">Repdd!AQ208</f>
        <v>265220.55</v>
      </c>
      <c r="AR68" s="30">
        <f ca="1">Repdd!AR208</f>
        <v>389863.42500000005</v>
      </c>
      <c r="AS68" s="30">
        <f ca="1">Repdd!AS208</f>
        <v>536755.80000000005</v>
      </c>
      <c r="AT68" s="30">
        <f ca="1">Repdd!AT208</f>
        <v>698476.8</v>
      </c>
      <c r="AU68" s="30">
        <f ca="1">Repdd!AU208</f>
        <v>869050.35</v>
      </c>
      <c r="AV68" s="30">
        <f ca="1">Repdd!AV208</f>
        <v>1044460.2</v>
      </c>
      <c r="AW68" s="30">
        <f ca="1">Repdd!AW208</f>
        <v>1222311.825</v>
      </c>
      <c r="AX68" s="30">
        <f ca="1">Repdd!AX208</f>
        <v>1401209.25</v>
      </c>
      <c r="AY68" s="30">
        <f ca="1">Repdd!AY208</f>
        <v>1580538.75</v>
      </c>
      <c r="AZ68" s="30">
        <f ca="1">Repdd!AZ208</f>
        <v>1760028.375</v>
      </c>
      <c r="BA68" s="30">
        <f ca="1">Repdd!BA208</f>
        <v>1939562.625</v>
      </c>
      <c r="BB68" s="30">
        <f ca="1">Repdd!BB208</f>
        <v>2119110</v>
      </c>
      <c r="BC68" s="30">
        <f ca="1">Repdd!BC208</f>
        <v>2298660</v>
      </c>
      <c r="BD68" s="30">
        <f ca="1">Repdd!BD208</f>
        <v>2478210</v>
      </c>
      <c r="BE68" s="30">
        <f ca="1">Repdd!BE208</f>
        <v>2656710</v>
      </c>
      <c r="BF68" s="30">
        <f ca="1">Repdd!BF208</f>
        <v>2826810</v>
      </c>
      <c r="BG68" s="30">
        <f ca="1">Repdd!BG208</f>
        <v>2975175</v>
      </c>
      <c r="BH68" s="30">
        <f ca="1">Repdd!BH208</f>
        <v>3094323.75</v>
      </c>
      <c r="BI68" s="30">
        <f ca="1">Repdd!BI208</f>
        <v>3180896.25</v>
      </c>
      <c r="BJ68" s="30">
        <f ca="1">Repdd!BJ208</f>
        <v>3236785.125</v>
      </c>
      <c r="BK68" s="30">
        <f ca="1">Repdd!BK208</f>
        <v>3269862.75</v>
      </c>
      <c r="BL68" s="30">
        <f ca="1">Repdd!BL208</f>
        <v>3287865</v>
      </c>
      <c r="BM68" s="30">
        <f ca="1">Repdd!BM208</f>
        <v>3296905.5</v>
      </c>
      <c r="BN68" s="30">
        <f ca="1">Repdd!BN208</f>
        <v>3301063.5</v>
      </c>
      <c r="BO68" s="30">
        <f ca="1">Repdd!BO208</f>
        <v>3302767.125</v>
      </c>
      <c r="BP68" s="30">
        <f ca="1">Repdd!BP208</f>
        <v>3303420.75</v>
      </c>
      <c r="BQ68" s="30">
        <f ca="1">Repdd!BQ208</f>
        <v>3303641.25</v>
      </c>
      <c r="BR68" s="30">
        <f ca="1">Repdd!BR208</f>
        <v>3303701.6250000005</v>
      </c>
      <c r="BS68" s="30">
        <f ca="1">Repdd!BS208</f>
        <v>3303717.3750000005</v>
      </c>
      <c r="BT68" s="30">
        <f ca="1">Repdd!BT208</f>
        <v>3303720.0000000005</v>
      </c>
      <c r="BU68" s="30">
        <f ca="1">Repdd!BU208</f>
        <v>3303720.0000000005</v>
      </c>
      <c r="BV68" s="30">
        <f>Repdd!BV208</f>
        <v>0</v>
      </c>
      <c r="BW68" s="30">
        <f>Repdd!BW208</f>
        <v>0</v>
      </c>
      <c r="BX68" s="30">
        <f>Repdd!BX208</f>
        <v>0</v>
      </c>
      <c r="BY68" s="30">
        <f>Repdd!BY208</f>
        <v>0</v>
      </c>
      <c r="BZ68" s="30">
        <f>Repdd!BZ208</f>
        <v>0</v>
      </c>
      <c r="CA68" s="30">
        <f>Repdd!CA208</f>
        <v>0</v>
      </c>
      <c r="CB68" s="30">
        <f>Repdd!CB208</f>
        <v>0</v>
      </c>
      <c r="CC68" s="30">
        <f>Repdd!CC208</f>
        <v>0</v>
      </c>
      <c r="CD68" s="30">
        <f>Repdd!CD208</f>
        <v>0</v>
      </c>
      <c r="CE68" s="30">
        <f>Repdd!CE208</f>
        <v>0</v>
      </c>
      <c r="CF68" s="30">
        <f>Repdd!CF208</f>
        <v>0</v>
      </c>
      <c r="CG68" s="30">
        <f>Repdd!CG208</f>
        <v>0</v>
      </c>
      <c r="CH68" s="30">
        <f>Repdd!CH208</f>
        <v>0</v>
      </c>
      <c r="CI68" s="30">
        <f>Repdd!CI208</f>
        <v>0</v>
      </c>
      <c r="CJ68" s="30">
        <f>Repdd!CJ208</f>
        <v>0</v>
      </c>
      <c r="CK68" s="30">
        <f>Repdd!CK208</f>
        <v>0</v>
      </c>
      <c r="CL68" s="30">
        <f>Repdd!CL208</f>
        <v>0</v>
      </c>
      <c r="CM68" s="30">
        <f>Repdd!CM208</f>
        <v>0</v>
      </c>
      <c r="CN68" s="30">
        <f>Repdd!CN208</f>
        <v>0</v>
      </c>
      <c r="CO68" s="30">
        <f>Repdd!CO208</f>
        <v>0</v>
      </c>
      <c r="CP68" s="30">
        <f>Repdd!CP208</f>
        <v>0</v>
      </c>
      <c r="CQ68" s="30">
        <f>Repdd!CQ208</f>
        <v>0</v>
      </c>
      <c r="CR68" s="30">
        <f>Repdd!CR208</f>
        <v>0</v>
      </c>
      <c r="CS68" s="30">
        <f>Repdd!CS208</f>
        <v>0</v>
      </c>
      <c r="CT68" s="30">
        <f>Repdd!CT208</f>
        <v>0</v>
      </c>
    </row>
    <row r="69" spans="1:98" s="27" customFormat="1" ht="12" x14ac:dyDescent="0.25">
      <c r="A69" s="26">
        <f>ROW()</f>
        <v>69</v>
      </c>
      <c r="B69" s="133"/>
      <c r="C69" s="142"/>
      <c r="E69" s="24"/>
      <c r="F69" s="66" t="str">
        <f t="shared" si="9"/>
        <v>Себестоимость продаж</v>
      </c>
      <c r="G69" s="27" t="str">
        <f>BP!$F$22</f>
        <v>Сырье</v>
      </c>
      <c r="H69" s="67"/>
      <c r="I69" s="67"/>
      <c r="J69" s="67"/>
      <c r="K69" s="67"/>
      <c r="L69" s="67"/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8380430.4000000004</v>
      </c>
      <c r="Z69" s="30">
        <f ca="1">Repdd!Z209</f>
        <v>0</v>
      </c>
      <c r="AA69" s="30">
        <f ca="1">Repdd!AA209</f>
        <v>0</v>
      </c>
      <c r="AB69" s="30">
        <f ca="1">Repdd!AB209</f>
        <v>0</v>
      </c>
      <c r="AC69" s="30">
        <f ca="1">Repdd!AC209</f>
        <v>0</v>
      </c>
      <c r="AD69" s="30">
        <f ca="1">Repdd!AD209</f>
        <v>0</v>
      </c>
      <c r="AE69" s="30">
        <f ca="1">Repdd!AE209</f>
        <v>0</v>
      </c>
      <c r="AF69" s="30">
        <f ca="1">Repdd!AF209</f>
        <v>0</v>
      </c>
      <c r="AG69" s="30">
        <f ca="1">Repdd!AG209</f>
        <v>0</v>
      </c>
      <c r="AH69" s="30">
        <f ca="1">Repdd!AH209</f>
        <v>48.000000000000007</v>
      </c>
      <c r="AI69" s="30">
        <f ca="1">Repdd!AI209</f>
        <v>432</v>
      </c>
      <c r="AJ69" s="30">
        <f ca="1">Repdd!AJ209</f>
        <v>1425.6</v>
      </c>
      <c r="AK69" s="30">
        <f ca="1">Repdd!AK209</f>
        <v>2761.2000000000003</v>
      </c>
      <c r="AL69" s="30">
        <f ca="1">Repdd!AL209</f>
        <v>4250.3999999999996</v>
      </c>
      <c r="AM69" s="30">
        <f ca="1">Repdd!AM209</f>
        <v>5773.0800000000008</v>
      </c>
      <c r="AN69" s="30">
        <f ca="1">Repdd!AN209</f>
        <v>7895.880000000001</v>
      </c>
      <c r="AO69" s="30">
        <f ca="1">Repdd!AO209</f>
        <v>12149.04</v>
      </c>
      <c r="AP69" s="30">
        <f ca="1">Repdd!AP209</f>
        <v>19461.72</v>
      </c>
      <c r="AQ69" s="30">
        <f ca="1">Repdd!AQ209</f>
        <v>30310.92</v>
      </c>
      <c r="AR69" s="30">
        <f ca="1">Repdd!AR209</f>
        <v>44555.82</v>
      </c>
      <c r="AS69" s="30">
        <f ca="1">Repdd!AS209</f>
        <v>61343.519999999997</v>
      </c>
      <c r="AT69" s="30">
        <f ca="1">Repdd!AT209</f>
        <v>79825.919999999998</v>
      </c>
      <c r="AU69" s="30">
        <f ca="1">Repdd!AU209</f>
        <v>99320.040000000008</v>
      </c>
      <c r="AV69" s="30">
        <f ca="1">Repdd!AV209</f>
        <v>119366.88</v>
      </c>
      <c r="AW69" s="30">
        <f ca="1">Repdd!AW209</f>
        <v>139692.78</v>
      </c>
      <c r="AX69" s="30">
        <f ca="1">Repdd!AX209</f>
        <v>160138.19999999998</v>
      </c>
      <c r="AY69" s="30">
        <f ca="1">Repdd!AY209</f>
        <v>180633</v>
      </c>
      <c r="AZ69" s="30">
        <f ca="1">Repdd!AZ209</f>
        <v>201146.1</v>
      </c>
      <c r="BA69" s="30">
        <f ca="1">Repdd!BA209</f>
        <v>221664.3</v>
      </c>
      <c r="BB69" s="30">
        <f ca="1">Repdd!BB209</f>
        <v>242184</v>
      </c>
      <c r="BC69" s="30">
        <f ca="1">Repdd!BC209</f>
        <v>262704</v>
      </c>
      <c r="BD69" s="30">
        <f ca="1">Repdd!BD209</f>
        <v>283224</v>
      </c>
      <c r="BE69" s="30">
        <f ca="1">Repdd!BE209</f>
        <v>303624</v>
      </c>
      <c r="BF69" s="30">
        <f ca="1">Repdd!BF209</f>
        <v>323064</v>
      </c>
      <c r="BG69" s="30">
        <f ca="1">Repdd!BG209</f>
        <v>340020</v>
      </c>
      <c r="BH69" s="30">
        <f ca="1">Repdd!BH209</f>
        <v>353637</v>
      </c>
      <c r="BI69" s="30">
        <f ca="1">Repdd!BI209</f>
        <v>363531</v>
      </c>
      <c r="BJ69" s="30">
        <f ca="1">Repdd!BJ209</f>
        <v>369918.3</v>
      </c>
      <c r="BK69" s="30">
        <f ca="1">Repdd!BK209</f>
        <v>373698.6</v>
      </c>
      <c r="BL69" s="30">
        <f ca="1">Repdd!BL209</f>
        <v>375756</v>
      </c>
      <c r="BM69" s="30">
        <f ca="1">Repdd!BM209</f>
        <v>376789.2</v>
      </c>
      <c r="BN69" s="30">
        <f ca="1">Repdd!BN209</f>
        <v>377264.39999999997</v>
      </c>
      <c r="BO69" s="30">
        <f ca="1">Repdd!BO209</f>
        <v>377459.10000000003</v>
      </c>
      <c r="BP69" s="30">
        <f ca="1">Repdd!BP209</f>
        <v>377533.8</v>
      </c>
      <c r="BQ69" s="30">
        <f ca="1">Repdd!BQ209</f>
        <v>377559.00000000006</v>
      </c>
      <c r="BR69" s="30">
        <f ca="1">Repdd!BR209</f>
        <v>377565.90000000008</v>
      </c>
      <c r="BS69" s="30">
        <f ca="1">Repdd!BS209</f>
        <v>377567.7</v>
      </c>
      <c r="BT69" s="30">
        <f ca="1">Repdd!BT209</f>
        <v>377568.00000000006</v>
      </c>
      <c r="BU69" s="30">
        <f ca="1">Repdd!BU209</f>
        <v>377568.00000000006</v>
      </c>
      <c r="BV69" s="30">
        <f>Repdd!BV209</f>
        <v>0</v>
      </c>
      <c r="BW69" s="30">
        <f>Repdd!BW209</f>
        <v>0</v>
      </c>
      <c r="BX69" s="30">
        <f>Repdd!BX209</f>
        <v>0</v>
      </c>
      <c r="BY69" s="30">
        <f>Repdd!BY209</f>
        <v>0</v>
      </c>
      <c r="BZ69" s="30">
        <f>Repdd!BZ209</f>
        <v>0</v>
      </c>
      <c r="CA69" s="30">
        <f>Repdd!CA209</f>
        <v>0</v>
      </c>
      <c r="CB69" s="30">
        <f>Repdd!CB209</f>
        <v>0</v>
      </c>
      <c r="CC69" s="30">
        <f>Repdd!CC209</f>
        <v>0</v>
      </c>
      <c r="CD69" s="30">
        <f>Repdd!CD209</f>
        <v>0</v>
      </c>
      <c r="CE69" s="30">
        <f>Repdd!CE209</f>
        <v>0</v>
      </c>
      <c r="CF69" s="30">
        <f>Repdd!CF209</f>
        <v>0</v>
      </c>
      <c r="CG69" s="30">
        <f>Repdd!CG209</f>
        <v>0</v>
      </c>
      <c r="CH69" s="30">
        <f>Repdd!CH209</f>
        <v>0</v>
      </c>
      <c r="CI69" s="30">
        <f>Repdd!CI209</f>
        <v>0</v>
      </c>
      <c r="CJ69" s="30">
        <f>Repdd!CJ209</f>
        <v>0</v>
      </c>
      <c r="CK69" s="30">
        <f>Repdd!CK209</f>
        <v>0</v>
      </c>
      <c r="CL69" s="30">
        <f>Repdd!CL209</f>
        <v>0</v>
      </c>
      <c r="CM69" s="30">
        <f>Repdd!CM209</f>
        <v>0</v>
      </c>
      <c r="CN69" s="30">
        <f>Repdd!CN209</f>
        <v>0</v>
      </c>
      <c r="CO69" s="30">
        <f>Repdd!CO209</f>
        <v>0</v>
      </c>
      <c r="CP69" s="30">
        <f>Repdd!CP209</f>
        <v>0</v>
      </c>
      <c r="CQ69" s="30">
        <f>Repdd!CQ209</f>
        <v>0</v>
      </c>
      <c r="CR69" s="30">
        <f>Repdd!CR209</f>
        <v>0</v>
      </c>
      <c r="CS69" s="30">
        <f>Repdd!CS209</f>
        <v>0</v>
      </c>
      <c r="CT69" s="30">
        <f>Repdd!CT209</f>
        <v>0</v>
      </c>
    </row>
    <row r="70" spans="1:98" s="27" customFormat="1" ht="12" x14ac:dyDescent="0.25">
      <c r="A70" s="26">
        <f>ROW()</f>
        <v>70</v>
      </c>
      <c r="B70" s="133"/>
      <c r="C70" s="142"/>
      <c r="E70" s="24"/>
      <c r="F70" s="66" t="str">
        <f t="shared" si="9"/>
        <v>Себестоимость продаж</v>
      </c>
      <c r="G70" s="27" t="str">
        <f>BP!$F$23</f>
        <v>Материал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9777168.8000000007</v>
      </c>
      <c r="Z70" s="30">
        <f ca="1">Repdd!Z210</f>
        <v>0</v>
      </c>
      <c r="AA70" s="30">
        <f ca="1">Repdd!AA210</f>
        <v>0</v>
      </c>
      <c r="AB70" s="30">
        <f ca="1">Repdd!AB210</f>
        <v>0</v>
      </c>
      <c r="AC70" s="30">
        <f ca="1">Repdd!AC210</f>
        <v>0</v>
      </c>
      <c r="AD70" s="30">
        <f ca="1">Repdd!AD210</f>
        <v>0</v>
      </c>
      <c r="AE70" s="30">
        <f ca="1">Repdd!AE210</f>
        <v>0</v>
      </c>
      <c r="AF70" s="30">
        <f ca="1">Repdd!AF210</f>
        <v>0</v>
      </c>
      <c r="AG70" s="30">
        <f ca="1">Repdd!AG210</f>
        <v>0</v>
      </c>
      <c r="AH70" s="30">
        <f ca="1">Repdd!AH210</f>
        <v>56</v>
      </c>
      <c r="AI70" s="30">
        <f ca="1">Repdd!AI210</f>
        <v>504</v>
      </c>
      <c r="AJ70" s="30">
        <f ca="1">Repdd!AJ210</f>
        <v>1663.2</v>
      </c>
      <c r="AK70" s="30">
        <f ca="1">Repdd!AK210</f>
        <v>3221.4</v>
      </c>
      <c r="AL70" s="30">
        <f ca="1">Repdd!AL210</f>
        <v>4958.8</v>
      </c>
      <c r="AM70" s="30">
        <f ca="1">Repdd!AM210</f>
        <v>6735.26</v>
      </c>
      <c r="AN70" s="30">
        <f ca="1">Repdd!AN210</f>
        <v>9211.86</v>
      </c>
      <c r="AO70" s="30">
        <f ca="1">Repdd!AO210</f>
        <v>14173.880000000001</v>
      </c>
      <c r="AP70" s="30">
        <f ca="1">Repdd!AP210</f>
        <v>22705.340000000004</v>
      </c>
      <c r="AQ70" s="30">
        <f ca="1">Repdd!AQ210</f>
        <v>35362.74</v>
      </c>
      <c r="AR70" s="30">
        <f ca="1">Repdd!AR210</f>
        <v>51981.79</v>
      </c>
      <c r="AS70" s="30">
        <f ca="1">Repdd!AS210</f>
        <v>71567.44</v>
      </c>
      <c r="AT70" s="30">
        <f ca="1">Repdd!AT210</f>
        <v>93130.239999999991</v>
      </c>
      <c r="AU70" s="30">
        <f ca="1">Repdd!AU210</f>
        <v>115873.38</v>
      </c>
      <c r="AV70" s="30">
        <f ca="1">Repdd!AV210</f>
        <v>139261.35999999999</v>
      </c>
      <c r="AW70" s="30">
        <f ca="1">Repdd!AW210</f>
        <v>162974.91</v>
      </c>
      <c r="AX70" s="30">
        <f ca="1">Repdd!AX210</f>
        <v>186827.9</v>
      </c>
      <c r="AY70" s="30">
        <f ca="1">Repdd!AY210</f>
        <v>210738.5</v>
      </c>
      <c r="AZ70" s="30">
        <f ca="1">Repdd!AZ210</f>
        <v>234670.44999999998</v>
      </c>
      <c r="BA70" s="30">
        <f ca="1">Repdd!BA210</f>
        <v>258608.34999999998</v>
      </c>
      <c r="BB70" s="30">
        <f ca="1">Repdd!BB210</f>
        <v>282548</v>
      </c>
      <c r="BC70" s="30">
        <f ca="1">Repdd!BC210</f>
        <v>306488</v>
      </c>
      <c r="BD70" s="30">
        <f ca="1">Repdd!BD210</f>
        <v>330428</v>
      </c>
      <c r="BE70" s="30">
        <f ca="1">Repdd!BE210</f>
        <v>354228</v>
      </c>
      <c r="BF70" s="30">
        <f ca="1">Repdd!BF210</f>
        <v>376908</v>
      </c>
      <c r="BG70" s="30">
        <f ca="1">Repdd!BG210</f>
        <v>396690</v>
      </c>
      <c r="BH70" s="30">
        <f ca="1">Repdd!BH210</f>
        <v>412576.5</v>
      </c>
      <c r="BI70" s="30">
        <f ca="1">Repdd!BI210</f>
        <v>424119.5</v>
      </c>
      <c r="BJ70" s="30">
        <f ca="1">Repdd!BJ210</f>
        <v>431571.35</v>
      </c>
      <c r="BK70" s="30">
        <f ca="1">Repdd!BK210</f>
        <v>435981.7</v>
      </c>
      <c r="BL70" s="30">
        <f ca="1">Repdd!BL210</f>
        <v>438382</v>
      </c>
      <c r="BM70" s="30">
        <f ca="1">Repdd!BM210</f>
        <v>439587.39999999997</v>
      </c>
      <c r="BN70" s="30">
        <f ca="1">Repdd!BN210</f>
        <v>440141.8</v>
      </c>
      <c r="BO70" s="30">
        <f ca="1">Repdd!BO210</f>
        <v>440368.94999999995</v>
      </c>
      <c r="BP70" s="30">
        <f ca="1">Repdd!BP210</f>
        <v>440456.1</v>
      </c>
      <c r="BQ70" s="30">
        <f ca="1">Repdd!BQ210</f>
        <v>440485.5</v>
      </c>
      <c r="BR70" s="30">
        <f ca="1">Repdd!BR210</f>
        <v>440493.55000000005</v>
      </c>
      <c r="BS70" s="30">
        <f ca="1">Repdd!BS210</f>
        <v>440495.65</v>
      </c>
      <c r="BT70" s="30">
        <f ca="1">Repdd!BT210</f>
        <v>440496</v>
      </c>
      <c r="BU70" s="30">
        <f ca="1">Repdd!BU210</f>
        <v>440496</v>
      </c>
      <c r="BV70" s="30">
        <f>Repdd!BV210</f>
        <v>0</v>
      </c>
      <c r="BW70" s="30">
        <f>Repdd!BW210</f>
        <v>0</v>
      </c>
      <c r="BX70" s="30">
        <f>Repdd!BX210</f>
        <v>0</v>
      </c>
      <c r="BY70" s="30">
        <f>Repdd!BY210</f>
        <v>0</v>
      </c>
      <c r="BZ70" s="30">
        <f>Repdd!BZ210</f>
        <v>0</v>
      </c>
      <c r="CA70" s="30">
        <f>Repdd!CA210</f>
        <v>0</v>
      </c>
      <c r="CB70" s="30">
        <f>Repdd!CB210</f>
        <v>0</v>
      </c>
      <c r="CC70" s="30">
        <f>Repdd!CC210</f>
        <v>0</v>
      </c>
      <c r="CD70" s="30">
        <f>Repdd!CD210</f>
        <v>0</v>
      </c>
      <c r="CE70" s="30">
        <f>Repdd!CE210</f>
        <v>0</v>
      </c>
      <c r="CF70" s="30">
        <f>Repdd!CF210</f>
        <v>0</v>
      </c>
      <c r="CG70" s="30">
        <f>Repdd!CG210</f>
        <v>0</v>
      </c>
      <c r="CH70" s="30">
        <f>Repdd!CH210</f>
        <v>0</v>
      </c>
      <c r="CI70" s="30">
        <f>Repdd!CI210</f>
        <v>0</v>
      </c>
      <c r="CJ70" s="30">
        <f>Repdd!CJ210</f>
        <v>0</v>
      </c>
      <c r="CK70" s="30">
        <f>Repdd!CK210</f>
        <v>0</v>
      </c>
      <c r="CL70" s="30">
        <f>Repdd!CL210</f>
        <v>0</v>
      </c>
      <c r="CM70" s="30">
        <f>Repdd!CM210</f>
        <v>0</v>
      </c>
      <c r="CN70" s="30">
        <f>Repdd!CN210</f>
        <v>0</v>
      </c>
      <c r="CO70" s="30">
        <f>Repdd!CO210</f>
        <v>0</v>
      </c>
      <c r="CP70" s="30">
        <f>Repdd!CP210</f>
        <v>0</v>
      </c>
      <c r="CQ70" s="30">
        <f>Repdd!CQ210</f>
        <v>0</v>
      </c>
      <c r="CR70" s="30">
        <f>Repdd!CR210</f>
        <v>0</v>
      </c>
      <c r="CS70" s="30">
        <f>Repdd!CS210</f>
        <v>0</v>
      </c>
      <c r="CT70" s="30">
        <f>Repdd!CT210</f>
        <v>0</v>
      </c>
    </row>
    <row r="71" spans="1:98" s="27" customFormat="1" ht="12" x14ac:dyDescent="0.25">
      <c r="A71" s="26">
        <f>ROW()</f>
        <v>71</v>
      </c>
      <c r="B71" s="133"/>
      <c r="C71" s="142"/>
      <c r="E71" s="24"/>
      <c r="F71" s="66" t="str">
        <f t="shared" si="9"/>
        <v>Себестоимость продаж</v>
      </c>
      <c r="G71" s="27" t="str">
        <f>BP!$F$24</f>
        <v>Вн.пр-во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209510760</v>
      </c>
      <c r="Z71" s="30">
        <f ca="1">Repdd!Z211</f>
        <v>0</v>
      </c>
      <c r="AA71" s="30">
        <f ca="1">Repdd!AA211</f>
        <v>0</v>
      </c>
      <c r="AB71" s="30">
        <f ca="1">Repdd!AB211</f>
        <v>0</v>
      </c>
      <c r="AC71" s="30">
        <f ca="1">Repdd!AC211</f>
        <v>0</v>
      </c>
      <c r="AD71" s="30">
        <f ca="1">Repdd!AD211</f>
        <v>0</v>
      </c>
      <c r="AE71" s="30">
        <f ca="1">Repdd!AE211</f>
        <v>0</v>
      </c>
      <c r="AF71" s="30">
        <f ca="1">Repdd!AF211</f>
        <v>0</v>
      </c>
      <c r="AG71" s="30">
        <f ca="1">Repdd!AG211</f>
        <v>0</v>
      </c>
      <c r="AH71" s="30">
        <f ca="1">Repdd!AH211</f>
        <v>1200</v>
      </c>
      <c r="AI71" s="30">
        <f ca="1">Repdd!AI211</f>
        <v>10800</v>
      </c>
      <c r="AJ71" s="30">
        <f ca="1">Repdd!AJ211</f>
        <v>35640</v>
      </c>
      <c r="AK71" s="30">
        <f ca="1">Repdd!AK211</f>
        <v>69030</v>
      </c>
      <c r="AL71" s="30">
        <f ca="1">Repdd!AL211</f>
        <v>106260</v>
      </c>
      <c r="AM71" s="30">
        <f ca="1">Repdd!AM211</f>
        <v>144327</v>
      </c>
      <c r="AN71" s="30">
        <f ca="1">Repdd!AN211</f>
        <v>197397</v>
      </c>
      <c r="AO71" s="30">
        <f ca="1">Repdd!AO211</f>
        <v>303726</v>
      </c>
      <c r="AP71" s="30">
        <f ca="1">Repdd!AP211</f>
        <v>486543</v>
      </c>
      <c r="AQ71" s="30">
        <f ca="1">Repdd!AQ211</f>
        <v>757773</v>
      </c>
      <c r="AR71" s="30">
        <f ca="1">Repdd!AR211</f>
        <v>1113895.5</v>
      </c>
      <c r="AS71" s="30">
        <f ca="1">Repdd!AS211</f>
        <v>1533588</v>
      </c>
      <c r="AT71" s="30">
        <f ca="1">Repdd!AT211</f>
        <v>1995648</v>
      </c>
      <c r="AU71" s="30">
        <f ca="1">Repdd!AU211</f>
        <v>2483001</v>
      </c>
      <c r="AV71" s="30">
        <f ca="1">Repdd!AV211</f>
        <v>2984172</v>
      </c>
      <c r="AW71" s="30">
        <f ca="1">Repdd!AW211</f>
        <v>3492319.5</v>
      </c>
      <c r="AX71" s="30">
        <f ca="1">Repdd!AX211</f>
        <v>4003455</v>
      </c>
      <c r="AY71" s="30">
        <f ca="1">Repdd!AY211</f>
        <v>4515825</v>
      </c>
      <c r="AZ71" s="30">
        <f ca="1">Repdd!AZ211</f>
        <v>5028652.5</v>
      </c>
      <c r="BA71" s="30">
        <f ca="1">Repdd!BA211</f>
        <v>5541607.5</v>
      </c>
      <c r="BB71" s="30">
        <f ca="1">Repdd!BB211</f>
        <v>6054600</v>
      </c>
      <c r="BC71" s="30">
        <f ca="1">Repdd!BC211</f>
        <v>6567600</v>
      </c>
      <c r="BD71" s="30">
        <f ca="1">Repdd!BD211</f>
        <v>7080600</v>
      </c>
      <c r="BE71" s="30">
        <f ca="1">Repdd!BE211</f>
        <v>7590600</v>
      </c>
      <c r="BF71" s="30">
        <f ca="1">Repdd!BF211</f>
        <v>8076600</v>
      </c>
      <c r="BG71" s="30">
        <f ca="1">Repdd!BG211</f>
        <v>8500500</v>
      </c>
      <c r="BH71" s="30">
        <f ca="1">Repdd!BH211</f>
        <v>8840925</v>
      </c>
      <c r="BI71" s="30">
        <f ca="1">Repdd!BI211</f>
        <v>9088275</v>
      </c>
      <c r="BJ71" s="30">
        <f ca="1">Repdd!BJ211</f>
        <v>9247957.5</v>
      </c>
      <c r="BK71" s="30">
        <f ca="1">Repdd!BK211</f>
        <v>9342465</v>
      </c>
      <c r="BL71" s="30">
        <f ca="1">Repdd!BL211</f>
        <v>9393900</v>
      </c>
      <c r="BM71" s="30">
        <f ca="1">Repdd!BM211</f>
        <v>9419730</v>
      </c>
      <c r="BN71" s="30">
        <f ca="1">Repdd!BN211</f>
        <v>9431610</v>
      </c>
      <c r="BO71" s="30">
        <f ca="1">Repdd!BO211</f>
        <v>9436477.5</v>
      </c>
      <c r="BP71" s="30">
        <f ca="1">Repdd!BP211</f>
        <v>9438345</v>
      </c>
      <c r="BQ71" s="30">
        <f ca="1">Repdd!BQ211</f>
        <v>9438975</v>
      </c>
      <c r="BR71" s="30">
        <f ca="1">Repdd!BR211</f>
        <v>9439147.5000000019</v>
      </c>
      <c r="BS71" s="30">
        <f ca="1">Repdd!BS211</f>
        <v>9439192.5000000019</v>
      </c>
      <c r="BT71" s="30">
        <f ca="1">Repdd!BT211</f>
        <v>9439200.0000000019</v>
      </c>
      <c r="BU71" s="30">
        <f ca="1">Repdd!BU211</f>
        <v>9439200.0000000019</v>
      </c>
      <c r="BV71" s="30">
        <f>Repdd!BV211</f>
        <v>0</v>
      </c>
      <c r="BW71" s="30">
        <f>Repdd!BW211</f>
        <v>0</v>
      </c>
      <c r="BX71" s="30">
        <f>Repdd!BX211</f>
        <v>0</v>
      </c>
      <c r="BY71" s="30">
        <f>Repdd!BY211</f>
        <v>0</v>
      </c>
      <c r="BZ71" s="30">
        <f>Repdd!BZ211</f>
        <v>0</v>
      </c>
      <c r="CA71" s="30">
        <f>Repdd!CA211</f>
        <v>0</v>
      </c>
      <c r="CB71" s="30">
        <f>Repdd!CB211</f>
        <v>0</v>
      </c>
      <c r="CC71" s="30">
        <f>Repdd!CC211</f>
        <v>0</v>
      </c>
      <c r="CD71" s="30">
        <f>Repdd!CD211</f>
        <v>0</v>
      </c>
      <c r="CE71" s="30">
        <f>Repdd!CE211</f>
        <v>0</v>
      </c>
      <c r="CF71" s="30">
        <f>Repdd!CF211</f>
        <v>0</v>
      </c>
      <c r="CG71" s="30">
        <f>Repdd!CG211</f>
        <v>0</v>
      </c>
      <c r="CH71" s="30">
        <f>Repdd!CH211</f>
        <v>0</v>
      </c>
      <c r="CI71" s="30">
        <f>Repdd!CI211</f>
        <v>0</v>
      </c>
      <c r="CJ71" s="30">
        <f>Repdd!CJ211</f>
        <v>0</v>
      </c>
      <c r="CK71" s="30">
        <f>Repdd!CK211</f>
        <v>0</v>
      </c>
      <c r="CL71" s="30">
        <f>Repdd!CL211</f>
        <v>0</v>
      </c>
      <c r="CM71" s="30">
        <f>Repdd!CM211</f>
        <v>0</v>
      </c>
      <c r="CN71" s="30">
        <f>Repdd!CN211</f>
        <v>0</v>
      </c>
      <c r="CO71" s="30">
        <f>Repdd!CO211</f>
        <v>0</v>
      </c>
      <c r="CP71" s="30">
        <f>Repdd!CP211</f>
        <v>0</v>
      </c>
      <c r="CQ71" s="30">
        <f>Repdd!CQ211</f>
        <v>0</v>
      </c>
      <c r="CR71" s="30">
        <f>Repdd!CR211</f>
        <v>0</v>
      </c>
      <c r="CS71" s="30">
        <f>Repdd!CS211</f>
        <v>0</v>
      </c>
      <c r="CT71" s="30">
        <f>Repdd!CT211</f>
        <v>0</v>
      </c>
    </row>
    <row r="72" spans="1:98" s="27" customFormat="1" ht="12" x14ac:dyDescent="0.25">
      <c r="A72" s="26">
        <f>ROW()</f>
        <v>72</v>
      </c>
      <c r="B72" s="133"/>
      <c r="C72" s="142"/>
      <c r="E72" s="24"/>
      <c r="F72" s="66" t="str">
        <f t="shared" si="9"/>
        <v>Себестоимость продаж</v>
      </c>
      <c r="G72" s="27" t="str">
        <f>BP!$F$25</f>
        <v>Упаковка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27934768</v>
      </c>
      <c r="Z72" s="30">
        <f ca="1">Repdd!Z212</f>
        <v>0</v>
      </c>
      <c r="AA72" s="30">
        <f ca="1">Repdd!AA212</f>
        <v>0</v>
      </c>
      <c r="AB72" s="30">
        <f ca="1">Repdd!AB212</f>
        <v>0</v>
      </c>
      <c r="AC72" s="30">
        <f ca="1">Repdd!AC212</f>
        <v>0</v>
      </c>
      <c r="AD72" s="30">
        <f ca="1">Repdd!AD212</f>
        <v>0</v>
      </c>
      <c r="AE72" s="30">
        <f ca="1">Repdd!AE212</f>
        <v>0</v>
      </c>
      <c r="AF72" s="30">
        <f ca="1">Repdd!AF212</f>
        <v>0</v>
      </c>
      <c r="AG72" s="30">
        <f ca="1">Repdd!AG212</f>
        <v>0</v>
      </c>
      <c r="AH72" s="30">
        <f ca="1">Repdd!AH212</f>
        <v>160</v>
      </c>
      <c r="AI72" s="30">
        <f ca="1">Repdd!AI212</f>
        <v>1440</v>
      </c>
      <c r="AJ72" s="30">
        <f ca="1">Repdd!AJ212</f>
        <v>4752</v>
      </c>
      <c r="AK72" s="30">
        <f ca="1">Repdd!AK212</f>
        <v>9204</v>
      </c>
      <c r="AL72" s="30">
        <f ca="1">Repdd!AL212</f>
        <v>14168</v>
      </c>
      <c r="AM72" s="30">
        <f ca="1">Repdd!AM212</f>
        <v>19243.599999999999</v>
      </c>
      <c r="AN72" s="30">
        <f ca="1">Repdd!AN212</f>
        <v>26319.599999999999</v>
      </c>
      <c r="AO72" s="30">
        <f ca="1">Repdd!AO212</f>
        <v>40496.800000000003</v>
      </c>
      <c r="AP72" s="30">
        <f ca="1">Repdd!AP212</f>
        <v>64872.399999999994</v>
      </c>
      <c r="AQ72" s="30">
        <f ca="1">Repdd!AQ212</f>
        <v>101036.4</v>
      </c>
      <c r="AR72" s="30">
        <f ca="1">Repdd!AR212</f>
        <v>148519.4</v>
      </c>
      <c r="AS72" s="30">
        <f ca="1">Repdd!AS212</f>
        <v>204478.40000000002</v>
      </c>
      <c r="AT72" s="30">
        <f ca="1">Repdd!AT212</f>
        <v>266086.40000000002</v>
      </c>
      <c r="AU72" s="30">
        <f ca="1">Repdd!AU212</f>
        <v>331066.8</v>
      </c>
      <c r="AV72" s="30">
        <f ca="1">Repdd!AV212</f>
        <v>397889.6</v>
      </c>
      <c r="AW72" s="30">
        <f ca="1">Repdd!AW212</f>
        <v>465642.6</v>
      </c>
      <c r="AX72" s="30">
        <f ca="1">Repdd!AX212</f>
        <v>533794</v>
      </c>
      <c r="AY72" s="30">
        <f ca="1">Repdd!AY212</f>
        <v>602110</v>
      </c>
      <c r="AZ72" s="30">
        <f ca="1">Repdd!AZ212</f>
        <v>670487</v>
      </c>
      <c r="BA72" s="30">
        <f ca="1">Repdd!BA212</f>
        <v>738881</v>
      </c>
      <c r="BB72" s="30">
        <f ca="1">Repdd!BB212</f>
        <v>807280</v>
      </c>
      <c r="BC72" s="30">
        <f ca="1">Repdd!BC212</f>
        <v>875680</v>
      </c>
      <c r="BD72" s="30">
        <f ca="1">Repdd!BD212</f>
        <v>944080</v>
      </c>
      <c r="BE72" s="30">
        <f ca="1">Repdd!BE212</f>
        <v>1012080</v>
      </c>
      <c r="BF72" s="30">
        <f ca="1">Repdd!BF212</f>
        <v>1076880</v>
      </c>
      <c r="BG72" s="30">
        <f ca="1">Repdd!BG212</f>
        <v>1133400</v>
      </c>
      <c r="BH72" s="30">
        <f ca="1">Repdd!BH212</f>
        <v>1178790</v>
      </c>
      <c r="BI72" s="30">
        <f ca="1">Repdd!BI212</f>
        <v>1211770</v>
      </c>
      <c r="BJ72" s="30">
        <f ca="1">Repdd!BJ212</f>
        <v>1233061</v>
      </c>
      <c r="BK72" s="30">
        <f ca="1">Repdd!BK212</f>
        <v>1245662</v>
      </c>
      <c r="BL72" s="30">
        <f ca="1">Repdd!BL212</f>
        <v>1252520</v>
      </c>
      <c r="BM72" s="30">
        <f ca="1">Repdd!BM212</f>
        <v>1255964</v>
      </c>
      <c r="BN72" s="30">
        <f ca="1">Repdd!BN212</f>
        <v>1257548</v>
      </c>
      <c r="BO72" s="30">
        <f ca="1">Repdd!BO212</f>
        <v>1258197</v>
      </c>
      <c r="BP72" s="30">
        <f ca="1">Repdd!BP212</f>
        <v>1258446</v>
      </c>
      <c r="BQ72" s="30">
        <f ca="1">Repdd!BQ212</f>
        <v>1258530</v>
      </c>
      <c r="BR72" s="30">
        <f ca="1">Repdd!BR212</f>
        <v>1258553.0000000002</v>
      </c>
      <c r="BS72" s="30">
        <f ca="1">Repdd!BS212</f>
        <v>1258559.0000000002</v>
      </c>
      <c r="BT72" s="30">
        <f ca="1">Repdd!BT212</f>
        <v>1258560.0000000002</v>
      </c>
      <c r="BU72" s="30">
        <f ca="1">Repdd!BU212</f>
        <v>1258560.0000000002</v>
      </c>
      <c r="BV72" s="30">
        <f>Repdd!BV212</f>
        <v>0</v>
      </c>
      <c r="BW72" s="30">
        <f>Repdd!BW212</f>
        <v>0</v>
      </c>
      <c r="BX72" s="30">
        <f>Repdd!BX212</f>
        <v>0</v>
      </c>
      <c r="BY72" s="30">
        <f>Repdd!BY212</f>
        <v>0</v>
      </c>
      <c r="BZ72" s="30">
        <f>Repdd!BZ212</f>
        <v>0</v>
      </c>
      <c r="CA72" s="30">
        <f>Repdd!CA212</f>
        <v>0</v>
      </c>
      <c r="CB72" s="30">
        <f>Repdd!CB212</f>
        <v>0</v>
      </c>
      <c r="CC72" s="30">
        <f>Repdd!CC212</f>
        <v>0</v>
      </c>
      <c r="CD72" s="30">
        <f>Repdd!CD212</f>
        <v>0</v>
      </c>
      <c r="CE72" s="30">
        <f>Repdd!CE212</f>
        <v>0</v>
      </c>
      <c r="CF72" s="30">
        <f>Repdd!CF212</f>
        <v>0</v>
      </c>
      <c r="CG72" s="30">
        <f>Repdd!CG212</f>
        <v>0</v>
      </c>
      <c r="CH72" s="30">
        <f>Repdd!CH212</f>
        <v>0</v>
      </c>
      <c r="CI72" s="30">
        <f>Repdd!CI212</f>
        <v>0</v>
      </c>
      <c r="CJ72" s="30">
        <f>Repdd!CJ212</f>
        <v>0</v>
      </c>
      <c r="CK72" s="30">
        <f>Repdd!CK212</f>
        <v>0</v>
      </c>
      <c r="CL72" s="30">
        <f>Repdd!CL212</f>
        <v>0</v>
      </c>
      <c r="CM72" s="30">
        <f>Repdd!CM212</f>
        <v>0</v>
      </c>
      <c r="CN72" s="30">
        <f>Repdd!CN212</f>
        <v>0</v>
      </c>
      <c r="CO72" s="30">
        <f>Repdd!CO212</f>
        <v>0</v>
      </c>
      <c r="CP72" s="30">
        <f>Repdd!CP212</f>
        <v>0</v>
      </c>
      <c r="CQ72" s="30">
        <f>Repdd!CQ212</f>
        <v>0</v>
      </c>
      <c r="CR72" s="30">
        <f>Repdd!CR212</f>
        <v>0</v>
      </c>
      <c r="CS72" s="30">
        <f>Repdd!CS212</f>
        <v>0</v>
      </c>
      <c r="CT72" s="30">
        <f>Repdd!CT212</f>
        <v>0</v>
      </c>
    </row>
    <row r="73" spans="1:98" s="27" customFormat="1" ht="12" x14ac:dyDescent="0.25">
      <c r="A73" s="26">
        <f>ROW()</f>
        <v>73</v>
      </c>
      <c r="B73" s="133"/>
      <c r="C73" s="142"/>
      <c r="E73" s="24"/>
      <c r="F73" s="66" t="str">
        <f t="shared" si="9"/>
        <v>Себестоимость продаж</v>
      </c>
      <c r="G73" s="27" t="str">
        <f>BP!$F$26</f>
        <v>ФОТ првПерс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17459230</v>
      </c>
      <c r="Z73" s="30">
        <f ca="1">Repdd!Z213</f>
        <v>0</v>
      </c>
      <c r="AA73" s="30">
        <f ca="1">Repdd!AA213</f>
        <v>0</v>
      </c>
      <c r="AB73" s="30">
        <f ca="1">Repdd!AB213</f>
        <v>0</v>
      </c>
      <c r="AC73" s="30">
        <f ca="1">Repdd!AC213</f>
        <v>0</v>
      </c>
      <c r="AD73" s="30">
        <f ca="1">Repdd!AD213</f>
        <v>0</v>
      </c>
      <c r="AE73" s="30">
        <f ca="1">Repdd!AE213</f>
        <v>0</v>
      </c>
      <c r="AF73" s="30">
        <f ca="1">Repdd!AF213</f>
        <v>0</v>
      </c>
      <c r="AG73" s="30">
        <f ca="1">Repdd!AG213</f>
        <v>0</v>
      </c>
      <c r="AH73" s="30">
        <f ca="1">Repdd!AH213</f>
        <v>100</v>
      </c>
      <c r="AI73" s="30">
        <f ca="1">Repdd!AI213</f>
        <v>900</v>
      </c>
      <c r="AJ73" s="30">
        <f ca="1">Repdd!AJ213</f>
        <v>2970</v>
      </c>
      <c r="AK73" s="30">
        <f ca="1">Repdd!AK213</f>
        <v>5752.5</v>
      </c>
      <c r="AL73" s="30">
        <f ca="1">Repdd!AL213</f>
        <v>8855</v>
      </c>
      <c r="AM73" s="30">
        <f ca="1">Repdd!AM213</f>
        <v>12027.25</v>
      </c>
      <c r="AN73" s="30">
        <f ca="1">Repdd!AN213</f>
        <v>16449.75</v>
      </c>
      <c r="AO73" s="30">
        <f ca="1">Repdd!AO213</f>
        <v>25310.500000000004</v>
      </c>
      <c r="AP73" s="30">
        <f ca="1">Repdd!AP213</f>
        <v>40545.25</v>
      </c>
      <c r="AQ73" s="30">
        <f ca="1">Repdd!AQ213</f>
        <v>63147.75</v>
      </c>
      <c r="AR73" s="30">
        <f ca="1">Repdd!AR213</f>
        <v>92824.625</v>
      </c>
      <c r="AS73" s="30">
        <f ca="1">Repdd!AS213</f>
        <v>127799</v>
      </c>
      <c r="AT73" s="30">
        <f ca="1">Repdd!AT213</f>
        <v>166304</v>
      </c>
      <c r="AU73" s="30">
        <f ca="1">Repdd!AU213</f>
        <v>206916.75</v>
      </c>
      <c r="AV73" s="30">
        <f ca="1">Repdd!AV213</f>
        <v>248681</v>
      </c>
      <c r="AW73" s="30">
        <f ca="1">Repdd!AW213</f>
        <v>291026.625</v>
      </c>
      <c r="AX73" s="30">
        <f ca="1">Repdd!AX213</f>
        <v>333621.25</v>
      </c>
      <c r="AY73" s="30">
        <f ca="1">Repdd!AY213</f>
        <v>376318.75</v>
      </c>
      <c r="AZ73" s="30">
        <f ca="1">Repdd!AZ213</f>
        <v>419054.375</v>
      </c>
      <c r="BA73" s="30">
        <f ca="1">Repdd!BA213</f>
        <v>461800.625</v>
      </c>
      <c r="BB73" s="30">
        <f ca="1">Repdd!BB213</f>
        <v>504550</v>
      </c>
      <c r="BC73" s="30">
        <f ca="1">Repdd!BC213</f>
        <v>547300</v>
      </c>
      <c r="BD73" s="30">
        <f ca="1">Repdd!BD213</f>
        <v>590050</v>
      </c>
      <c r="BE73" s="30">
        <f ca="1">Repdd!BE213</f>
        <v>632550</v>
      </c>
      <c r="BF73" s="30">
        <f ca="1">Repdd!BF213</f>
        <v>673050</v>
      </c>
      <c r="BG73" s="30">
        <f ca="1">Repdd!BG213</f>
        <v>708375</v>
      </c>
      <c r="BH73" s="30">
        <f ca="1">Repdd!BH213</f>
        <v>736743.75</v>
      </c>
      <c r="BI73" s="30">
        <f ca="1">Repdd!BI213</f>
        <v>757356.25</v>
      </c>
      <c r="BJ73" s="30">
        <f ca="1">Repdd!BJ213</f>
        <v>770663.125</v>
      </c>
      <c r="BK73" s="30">
        <f ca="1">Repdd!BK213</f>
        <v>778538.75</v>
      </c>
      <c r="BL73" s="30">
        <f ca="1">Repdd!BL213</f>
        <v>782825</v>
      </c>
      <c r="BM73" s="30">
        <f ca="1">Repdd!BM213</f>
        <v>784977.5</v>
      </c>
      <c r="BN73" s="30">
        <f ca="1">Repdd!BN213</f>
        <v>785967.5</v>
      </c>
      <c r="BO73" s="30">
        <f ca="1">Repdd!BO213</f>
        <v>786373.125</v>
      </c>
      <c r="BP73" s="30">
        <f ca="1">Repdd!BP213</f>
        <v>786528.75</v>
      </c>
      <c r="BQ73" s="30">
        <f ca="1">Repdd!BQ213</f>
        <v>786581.25</v>
      </c>
      <c r="BR73" s="30">
        <f ca="1">Repdd!BR213</f>
        <v>786595.625</v>
      </c>
      <c r="BS73" s="30">
        <f ca="1">Repdd!BS213</f>
        <v>786599.37500000012</v>
      </c>
      <c r="BT73" s="30">
        <f ca="1">Repdd!BT213</f>
        <v>786600.00000000012</v>
      </c>
      <c r="BU73" s="30">
        <f ca="1">Repdd!BU213</f>
        <v>786600.00000000012</v>
      </c>
      <c r="BV73" s="30">
        <f>Repdd!BV213</f>
        <v>0</v>
      </c>
      <c r="BW73" s="30">
        <f>Repdd!BW213</f>
        <v>0</v>
      </c>
      <c r="BX73" s="30">
        <f>Repdd!BX213</f>
        <v>0</v>
      </c>
      <c r="BY73" s="30">
        <f>Repdd!BY213</f>
        <v>0</v>
      </c>
      <c r="BZ73" s="30">
        <f>Repdd!BZ213</f>
        <v>0</v>
      </c>
      <c r="CA73" s="30">
        <f>Repdd!CA213</f>
        <v>0</v>
      </c>
      <c r="CB73" s="30">
        <f>Repdd!CB213</f>
        <v>0</v>
      </c>
      <c r="CC73" s="30">
        <f>Repdd!CC213</f>
        <v>0</v>
      </c>
      <c r="CD73" s="30">
        <f>Repdd!CD213</f>
        <v>0</v>
      </c>
      <c r="CE73" s="30">
        <f>Repdd!CE213</f>
        <v>0</v>
      </c>
      <c r="CF73" s="30">
        <f>Repdd!CF213</f>
        <v>0</v>
      </c>
      <c r="CG73" s="30">
        <f>Repdd!CG213</f>
        <v>0</v>
      </c>
      <c r="CH73" s="30">
        <f>Repdd!CH213</f>
        <v>0</v>
      </c>
      <c r="CI73" s="30">
        <f>Repdd!CI213</f>
        <v>0</v>
      </c>
      <c r="CJ73" s="30">
        <f>Repdd!CJ213</f>
        <v>0</v>
      </c>
      <c r="CK73" s="30">
        <f>Repdd!CK213</f>
        <v>0</v>
      </c>
      <c r="CL73" s="30">
        <f>Repdd!CL213</f>
        <v>0</v>
      </c>
      <c r="CM73" s="30">
        <f>Repdd!CM213</f>
        <v>0</v>
      </c>
      <c r="CN73" s="30">
        <f>Repdd!CN213</f>
        <v>0</v>
      </c>
      <c r="CO73" s="30">
        <f>Repdd!CO213</f>
        <v>0</v>
      </c>
      <c r="CP73" s="30">
        <f>Repdd!CP213</f>
        <v>0</v>
      </c>
      <c r="CQ73" s="30">
        <f>Repdd!CQ213</f>
        <v>0</v>
      </c>
      <c r="CR73" s="30">
        <f>Repdd!CR213</f>
        <v>0</v>
      </c>
      <c r="CS73" s="30">
        <f>Repdd!CS213</f>
        <v>0</v>
      </c>
      <c r="CT73" s="30">
        <f>Repdd!CT213</f>
        <v>0</v>
      </c>
    </row>
    <row r="74" spans="1:98" s="27" customFormat="1" ht="12" x14ac:dyDescent="0.25">
      <c r="A74" s="26">
        <f>ROW()</f>
        <v>74</v>
      </c>
      <c r="B74" s="133"/>
      <c r="C74" s="142"/>
      <c r="E74" s="24"/>
      <c r="F74" s="66" t="str">
        <f t="shared" si="9"/>
        <v>Себестоимость продаж</v>
      </c>
      <c r="G74" s="27" t="str">
        <f>BP!$F$27</f>
        <v>ФОТ упак</v>
      </c>
      <c r="M74" s="2" t="str">
        <f>Lists!$R$8</f>
        <v>руб.</v>
      </c>
      <c r="P74" s="30"/>
      <c r="R74" s="24"/>
      <c r="S74" s="30"/>
      <c r="V74" s="85"/>
      <c r="W74" s="29">
        <f ca="1">SUM(INDIRECT(ADDRESS(ROW(),SUMIFS($1:$1,$5:$5,1))):INDIRECT(ADDRESS(ROW(),SUMIFS($1:$1,$5:$5,MAX($5:$5)))))</f>
        <v>8729615</v>
      </c>
      <c r="Z74" s="30">
        <f ca="1">Repdd!Z214</f>
        <v>0</v>
      </c>
      <c r="AA74" s="30">
        <f ca="1">Repdd!AA214</f>
        <v>0</v>
      </c>
      <c r="AB74" s="30">
        <f ca="1">Repdd!AB214</f>
        <v>0</v>
      </c>
      <c r="AC74" s="30">
        <f ca="1">Repdd!AC214</f>
        <v>0</v>
      </c>
      <c r="AD74" s="30">
        <f ca="1">Repdd!AD214</f>
        <v>0</v>
      </c>
      <c r="AE74" s="30">
        <f ca="1">Repdd!AE214</f>
        <v>0</v>
      </c>
      <c r="AF74" s="30">
        <f ca="1">Repdd!AF214</f>
        <v>0</v>
      </c>
      <c r="AG74" s="30">
        <f ca="1">Repdd!AG214</f>
        <v>0</v>
      </c>
      <c r="AH74" s="30">
        <f ca="1">Repdd!AH214</f>
        <v>50</v>
      </c>
      <c r="AI74" s="30">
        <f ca="1">Repdd!AI214</f>
        <v>450</v>
      </c>
      <c r="AJ74" s="30">
        <f ca="1">Repdd!AJ214</f>
        <v>1485</v>
      </c>
      <c r="AK74" s="30">
        <f ca="1">Repdd!AK214</f>
        <v>2876.25</v>
      </c>
      <c r="AL74" s="30">
        <f ca="1">Repdd!AL214</f>
        <v>4427.5</v>
      </c>
      <c r="AM74" s="30">
        <f ca="1">Repdd!AM214</f>
        <v>6013.625</v>
      </c>
      <c r="AN74" s="30">
        <f ca="1">Repdd!AN214</f>
        <v>8224.875</v>
      </c>
      <c r="AO74" s="30">
        <f ca="1">Repdd!AO214</f>
        <v>12655.250000000002</v>
      </c>
      <c r="AP74" s="30">
        <f ca="1">Repdd!AP214</f>
        <v>20272.625</v>
      </c>
      <c r="AQ74" s="30">
        <f ca="1">Repdd!AQ214</f>
        <v>31573.875</v>
      </c>
      <c r="AR74" s="30">
        <f ca="1">Repdd!AR214</f>
        <v>46412.3125</v>
      </c>
      <c r="AS74" s="30">
        <f ca="1">Repdd!AS214</f>
        <v>63899.5</v>
      </c>
      <c r="AT74" s="30">
        <f ca="1">Repdd!AT214</f>
        <v>83152</v>
      </c>
      <c r="AU74" s="30">
        <f ca="1">Repdd!AU214</f>
        <v>103458.375</v>
      </c>
      <c r="AV74" s="30">
        <f ca="1">Repdd!AV214</f>
        <v>124340.5</v>
      </c>
      <c r="AW74" s="30">
        <f ca="1">Repdd!AW214</f>
        <v>145513.3125</v>
      </c>
      <c r="AX74" s="30">
        <f ca="1">Repdd!AX214</f>
        <v>166810.625</v>
      </c>
      <c r="AY74" s="30">
        <f ca="1">Repdd!AY214</f>
        <v>188159.375</v>
      </c>
      <c r="AZ74" s="30">
        <f ca="1">Repdd!AZ214</f>
        <v>209527.1875</v>
      </c>
      <c r="BA74" s="30">
        <f ca="1">Repdd!BA214</f>
        <v>230900.3125</v>
      </c>
      <c r="BB74" s="30">
        <f ca="1">Repdd!BB214</f>
        <v>252275</v>
      </c>
      <c r="BC74" s="30">
        <f ca="1">Repdd!BC214</f>
        <v>273650</v>
      </c>
      <c r="BD74" s="30">
        <f ca="1">Repdd!BD214</f>
        <v>295025</v>
      </c>
      <c r="BE74" s="30">
        <f ca="1">Repdd!BE214</f>
        <v>316275</v>
      </c>
      <c r="BF74" s="30">
        <f ca="1">Repdd!BF214</f>
        <v>336525</v>
      </c>
      <c r="BG74" s="30">
        <f ca="1">Repdd!BG214</f>
        <v>354187.5</v>
      </c>
      <c r="BH74" s="30">
        <f ca="1">Repdd!BH214</f>
        <v>368371.875</v>
      </c>
      <c r="BI74" s="30">
        <f ca="1">Repdd!BI214</f>
        <v>378678.125</v>
      </c>
      <c r="BJ74" s="30">
        <f ca="1">Repdd!BJ214</f>
        <v>385331.5625</v>
      </c>
      <c r="BK74" s="30">
        <f ca="1">Repdd!BK214</f>
        <v>389269.375</v>
      </c>
      <c r="BL74" s="30">
        <f ca="1">Repdd!BL214</f>
        <v>391412.5</v>
      </c>
      <c r="BM74" s="30">
        <f ca="1">Repdd!BM214</f>
        <v>392488.75</v>
      </c>
      <c r="BN74" s="30">
        <f ca="1">Repdd!BN214</f>
        <v>392983.75</v>
      </c>
      <c r="BO74" s="30">
        <f ca="1">Repdd!BO214</f>
        <v>393186.5625</v>
      </c>
      <c r="BP74" s="30">
        <f ca="1">Repdd!BP214</f>
        <v>393264.375</v>
      </c>
      <c r="BQ74" s="30">
        <f ca="1">Repdd!BQ214</f>
        <v>393290.625</v>
      </c>
      <c r="BR74" s="30">
        <f ca="1">Repdd!BR214</f>
        <v>393297.8125</v>
      </c>
      <c r="BS74" s="30">
        <f ca="1">Repdd!BS214</f>
        <v>393299.68750000006</v>
      </c>
      <c r="BT74" s="30">
        <f ca="1">Repdd!BT214</f>
        <v>393300.00000000006</v>
      </c>
      <c r="BU74" s="30">
        <f ca="1">Repdd!BU214</f>
        <v>393300.00000000006</v>
      </c>
      <c r="BV74" s="30">
        <f>Repdd!BV214</f>
        <v>0</v>
      </c>
      <c r="BW74" s="30">
        <f>Repdd!BW214</f>
        <v>0</v>
      </c>
      <c r="BX74" s="30">
        <f>Repdd!BX214</f>
        <v>0</v>
      </c>
      <c r="BY74" s="30">
        <f>Repdd!BY214</f>
        <v>0</v>
      </c>
      <c r="BZ74" s="30">
        <f>Repdd!BZ214</f>
        <v>0</v>
      </c>
      <c r="CA74" s="30">
        <f>Repdd!CA214</f>
        <v>0</v>
      </c>
      <c r="CB74" s="30">
        <f>Repdd!CB214</f>
        <v>0</v>
      </c>
      <c r="CC74" s="30">
        <f>Repdd!CC214</f>
        <v>0</v>
      </c>
      <c r="CD74" s="30">
        <f>Repdd!CD214</f>
        <v>0</v>
      </c>
      <c r="CE74" s="30">
        <f>Repdd!CE214</f>
        <v>0</v>
      </c>
      <c r="CF74" s="30">
        <f>Repdd!CF214</f>
        <v>0</v>
      </c>
      <c r="CG74" s="30">
        <f>Repdd!CG214</f>
        <v>0</v>
      </c>
      <c r="CH74" s="30">
        <f>Repdd!CH214</f>
        <v>0</v>
      </c>
      <c r="CI74" s="30">
        <f>Repdd!CI214</f>
        <v>0</v>
      </c>
      <c r="CJ74" s="30">
        <f>Repdd!CJ214</f>
        <v>0</v>
      </c>
      <c r="CK74" s="30">
        <f>Repdd!CK214</f>
        <v>0</v>
      </c>
      <c r="CL74" s="30">
        <f>Repdd!CL214</f>
        <v>0</v>
      </c>
      <c r="CM74" s="30">
        <f>Repdd!CM214</f>
        <v>0</v>
      </c>
      <c r="CN74" s="30">
        <f>Repdd!CN214</f>
        <v>0</v>
      </c>
      <c r="CO74" s="30">
        <f>Repdd!CO214</f>
        <v>0</v>
      </c>
      <c r="CP74" s="30">
        <f>Repdd!CP214</f>
        <v>0</v>
      </c>
      <c r="CQ74" s="30">
        <f>Repdd!CQ214</f>
        <v>0</v>
      </c>
      <c r="CR74" s="30">
        <f>Repdd!CR214</f>
        <v>0</v>
      </c>
      <c r="CS74" s="30">
        <f>Repdd!CS214</f>
        <v>0</v>
      </c>
      <c r="CT74" s="30">
        <f>Repdd!CT214</f>
        <v>0</v>
      </c>
    </row>
    <row r="75" spans="1:98" s="27" customFormat="1" ht="12" x14ac:dyDescent="0.25">
      <c r="A75" s="26">
        <f>ROW()</f>
        <v>75</v>
      </c>
      <c r="B75" s="133"/>
      <c r="C75" s="142"/>
      <c r="E75" s="24"/>
      <c r="F75" s="66" t="str">
        <f t="shared" si="9"/>
        <v>Себестоимость продаж</v>
      </c>
      <c r="G75" s="27" t="str">
        <f>BP!$F$28</f>
        <v>Соцсборы</v>
      </c>
      <c r="M75" s="2" t="str">
        <f>Lists!$R$8</f>
        <v>руб.</v>
      </c>
      <c r="P75" s="30"/>
      <c r="R75" s="24"/>
      <c r="S75" s="30"/>
      <c r="V75" s="85"/>
      <c r="W75" s="29">
        <f ca="1">SUM(INDIRECT(ADDRESS(ROW(),SUMIFS($1:$1,$5:$5,1))):INDIRECT(ADDRESS(ROW(),SUMIFS($1:$1,$5:$5,MAX($5:$5)))))</f>
        <v>7856653.5</v>
      </c>
      <c r="Z75" s="30">
        <f ca="1">Repdd!Z215</f>
        <v>0</v>
      </c>
      <c r="AA75" s="30">
        <f ca="1">Repdd!AA215</f>
        <v>0</v>
      </c>
      <c r="AB75" s="30">
        <f ca="1">Repdd!AB215</f>
        <v>0</v>
      </c>
      <c r="AC75" s="30">
        <f ca="1">Repdd!AC215</f>
        <v>0</v>
      </c>
      <c r="AD75" s="30">
        <f ca="1">Repdd!AD215</f>
        <v>0</v>
      </c>
      <c r="AE75" s="30">
        <f ca="1">Repdd!AE215</f>
        <v>0</v>
      </c>
      <c r="AF75" s="30">
        <f ca="1">Repdd!AF215</f>
        <v>0</v>
      </c>
      <c r="AG75" s="30">
        <f ca="1">Repdd!AG215</f>
        <v>0</v>
      </c>
      <c r="AH75" s="30">
        <f ca="1">Repdd!AH215</f>
        <v>45.000000000000007</v>
      </c>
      <c r="AI75" s="30">
        <f ca="1">Repdd!AI215</f>
        <v>405</v>
      </c>
      <c r="AJ75" s="30">
        <f ca="1">Repdd!AJ215</f>
        <v>1336.5</v>
      </c>
      <c r="AK75" s="30">
        <f ca="1">Repdd!AK215</f>
        <v>2588.625</v>
      </c>
      <c r="AL75" s="30">
        <f ca="1">Repdd!AL215</f>
        <v>3984.75</v>
      </c>
      <c r="AM75" s="30">
        <f ca="1">Repdd!AM215</f>
        <v>5412.2625000000007</v>
      </c>
      <c r="AN75" s="30">
        <f ca="1">Repdd!AN215</f>
        <v>7402.3875000000007</v>
      </c>
      <c r="AO75" s="30">
        <f ca="1">Repdd!AO215</f>
        <v>11389.725000000002</v>
      </c>
      <c r="AP75" s="30">
        <f ca="1">Repdd!AP215</f>
        <v>18245.362500000003</v>
      </c>
      <c r="AQ75" s="30">
        <f ca="1">Repdd!AQ215</f>
        <v>28416.487499999999</v>
      </c>
      <c r="AR75" s="30">
        <f ca="1">Repdd!AR215</f>
        <v>41771.081249999996</v>
      </c>
      <c r="AS75" s="30">
        <f ca="1">Repdd!AS215</f>
        <v>57509.55</v>
      </c>
      <c r="AT75" s="30">
        <f ca="1">Repdd!AT215</f>
        <v>74836.800000000003</v>
      </c>
      <c r="AU75" s="30">
        <f ca="1">Repdd!AU215</f>
        <v>93112.537500000006</v>
      </c>
      <c r="AV75" s="30">
        <f ca="1">Repdd!AV215</f>
        <v>111906.45000000001</v>
      </c>
      <c r="AW75" s="30">
        <f ca="1">Repdd!AW215</f>
        <v>130961.98125000001</v>
      </c>
      <c r="AX75" s="30">
        <f ca="1">Repdd!AX215</f>
        <v>150129.5625</v>
      </c>
      <c r="AY75" s="30">
        <f ca="1">Repdd!AY215</f>
        <v>169343.4375</v>
      </c>
      <c r="AZ75" s="30">
        <f ca="1">Repdd!AZ215</f>
        <v>188574.46875</v>
      </c>
      <c r="BA75" s="30">
        <f ca="1">Repdd!BA215</f>
        <v>207810.28125</v>
      </c>
      <c r="BB75" s="30">
        <f ca="1">Repdd!BB215</f>
        <v>227047.5</v>
      </c>
      <c r="BC75" s="30">
        <f ca="1">Repdd!BC215</f>
        <v>246285</v>
      </c>
      <c r="BD75" s="30">
        <f ca="1">Repdd!BD215</f>
        <v>265522.5</v>
      </c>
      <c r="BE75" s="30">
        <f ca="1">Repdd!BE215</f>
        <v>284647.5</v>
      </c>
      <c r="BF75" s="30">
        <f ca="1">Repdd!BF215</f>
        <v>302872.5</v>
      </c>
      <c r="BG75" s="30">
        <f ca="1">Repdd!BG215</f>
        <v>318768.75</v>
      </c>
      <c r="BH75" s="30">
        <f ca="1">Repdd!BH215</f>
        <v>331534.6875</v>
      </c>
      <c r="BI75" s="30">
        <f ca="1">Repdd!BI215</f>
        <v>340810.3125</v>
      </c>
      <c r="BJ75" s="30">
        <f ca="1">Repdd!BJ215</f>
        <v>346798.40625</v>
      </c>
      <c r="BK75" s="30">
        <f ca="1">Repdd!BK215</f>
        <v>350342.4375</v>
      </c>
      <c r="BL75" s="30">
        <f ca="1">Repdd!BL215</f>
        <v>352271.25</v>
      </c>
      <c r="BM75" s="30">
        <f ca="1">Repdd!BM215</f>
        <v>353239.875</v>
      </c>
      <c r="BN75" s="30">
        <f ca="1">Repdd!BN215</f>
        <v>353685.375</v>
      </c>
      <c r="BO75" s="30">
        <f ca="1">Repdd!BO215</f>
        <v>353867.90625</v>
      </c>
      <c r="BP75" s="30">
        <f ca="1">Repdd!BP215</f>
        <v>353937.9375</v>
      </c>
      <c r="BQ75" s="30">
        <f ca="1">Repdd!BQ215</f>
        <v>353961.5625</v>
      </c>
      <c r="BR75" s="30">
        <f ca="1">Repdd!BR215</f>
        <v>353968.03125000006</v>
      </c>
      <c r="BS75" s="30">
        <f ca="1">Repdd!BS215</f>
        <v>353969.71875000006</v>
      </c>
      <c r="BT75" s="30">
        <f ca="1">Repdd!BT215</f>
        <v>353970.00000000006</v>
      </c>
      <c r="BU75" s="30">
        <f ca="1">Repdd!BU215</f>
        <v>353970.00000000006</v>
      </c>
      <c r="BV75" s="30">
        <f>Repdd!BV215</f>
        <v>0</v>
      </c>
      <c r="BW75" s="30">
        <f>Repdd!BW215</f>
        <v>0</v>
      </c>
      <c r="BX75" s="30">
        <f>Repdd!BX215</f>
        <v>0</v>
      </c>
      <c r="BY75" s="30">
        <f>Repdd!BY215</f>
        <v>0</v>
      </c>
      <c r="BZ75" s="30">
        <f>Repdd!BZ215</f>
        <v>0</v>
      </c>
      <c r="CA75" s="30">
        <f>Repdd!CA215</f>
        <v>0</v>
      </c>
      <c r="CB75" s="30">
        <f>Repdd!CB215</f>
        <v>0</v>
      </c>
      <c r="CC75" s="30">
        <f>Repdd!CC215</f>
        <v>0</v>
      </c>
      <c r="CD75" s="30">
        <f>Repdd!CD215</f>
        <v>0</v>
      </c>
      <c r="CE75" s="30">
        <f>Repdd!CE215</f>
        <v>0</v>
      </c>
      <c r="CF75" s="30">
        <f>Repdd!CF215</f>
        <v>0</v>
      </c>
      <c r="CG75" s="30">
        <f>Repdd!CG215</f>
        <v>0</v>
      </c>
      <c r="CH75" s="30">
        <f>Repdd!CH215</f>
        <v>0</v>
      </c>
      <c r="CI75" s="30">
        <f>Repdd!CI215</f>
        <v>0</v>
      </c>
      <c r="CJ75" s="30">
        <f>Repdd!CJ215</f>
        <v>0</v>
      </c>
      <c r="CK75" s="30">
        <f>Repdd!CK215</f>
        <v>0</v>
      </c>
      <c r="CL75" s="30">
        <f>Repdd!CL215</f>
        <v>0</v>
      </c>
      <c r="CM75" s="30">
        <f>Repdd!CM215</f>
        <v>0</v>
      </c>
      <c r="CN75" s="30">
        <f>Repdd!CN215</f>
        <v>0</v>
      </c>
      <c r="CO75" s="30">
        <f>Repdd!CO215</f>
        <v>0</v>
      </c>
      <c r="CP75" s="30">
        <f>Repdd!CP215</f>
        <v>0</v>
      </c>
      <c r="CQ75" s="30">
        <f>Repdd!CQ215</f>
        <v>0</v>
      </c>
      <c r="CR75" s="30">
        <f>Repdd!CR215</f>
        <v>0</v>
      </c>
      <c r="CS75" s="30">
        <f>Repdd!CS215</f>
        <v>0</v>
      </c>
      <c r="CT75" s="30">
        <f>Repdd!CT215</f>
        <v>0</v>
      </c>
    </row>
    <row r="76" spans="1:98" s="27" customFormat="1" ht="12" x14ac:dyDescent="0.25">
      <c r="A76" s="26">
        <f>ROW()</f>
        <v>76</v>
      </c>
      <c r="B76" s="133"/>
      <c r="C76" s="142"/>
      <c r="E76" s="24"/>
      <c r="F76" s="66" t="str">
        <f t="shared" si="9"/>
        <v>Себестоимость продаж</v>
      </c>
      <c r="G76" s="27" t="str">
        <f>BP!$F$29</f>
        <v>ЭлЭн</v>
      </c>
      <c r="M76" s="2" t="str">
        <f>Lists!$R$8</f>
        <v>руб.</v>
      </c>
      <c r="P76" s="30"/>
      <c r="R76" s="24"/>
      <c r="S76" s="30"/>
      <c r="V76" s="85"/>
      <c r="W76" s="29">
        <f ca="1">SUM(INDIRECT(ADDRESS(ROW(),SUMIFS($1:$1,$5:$5,1))):INDIRECT(ADDRESS(ROW(),SUMIFS($1:$1,$5:$5,MAX($5:$5)))))</f>
        <v>3212498.3200000008</v>
      </c>
      <c r="Z76" s="30">
        <f ca="1">Repdd!Z216</f>
        <v>0</v>
      </c>
      <c r="AA76" s="30">
        <f ca="1">Repdd!AA216</f>
        <v>0</v>
      </c>
      <c r="AB76" s="30">
        <f ca="1">Repdd!AB216</f>
        <v>0</v>
      </c>
      <c r="AC76" s="30">
        <f ca="1">Repdd!AC216</f>
        <v>0</v>
      </c>
      <c r="AD76" s="30">
        <f ca="1">Repdd!AD216</f>
        <v>0</v>
      </c>
      <c r="AE76" s="30">
        <f ca="1">Repdd!AE216</f>
        <v>0</v>
      </c>
      <c r="AF76" s="30">
        <f ca="1">Repdd!AF216</f>
        <v>0</v>
      </c>
      <c r="AG76" s="30">
        <f ca="1">Repdd!AG216</f>
        <v>0</v>
      </c>
      <c r="AH76" s="30">
        <f ca="1">Repdd!AH216</f>
        <v>18.400000000000002</v>
      </c>
      <c r="AI76" s="30">
        <f ca="1">Repdd!AI216</f>
        <v>165.60000000000002</v>
      </c>
      <c r="AJ76" s="30">
        <f ca="1">Repdd!AJ216</f>
        <v>546.48</v>
      </c>
      <c r="AK76" s="30">
        <f ca="1">Repdd!AK216</f>
        <v>1058.4600000000003</v>
      </c>
      <c r="AL76" s="30">
        <f ca="1">Repdd!AL216</f>
        <v>1629.3200000000002</v>
      </c>
      <c r="AM76" s="30">
        <f ca="1">Repdd!AM216</f>
        <v>2213.0140000000001</v>
      </c>
      <c r="AN76" s="30">
        <f ca="1">Repdd!AN216</f>
        <v>3026.7540000000004</v>
      </c>
      <c r="AO76" s="30">
        <f ca="1">Repdd!AO216</f>
        <v>4657.1320000000005</v>
      </c>
      <c r="AP76" s="30">
        <f ca="1">Repdd!AP216</f>
        <v>7460.3260000000009</v>
      </c>
      <c r="AQ76" s="30">
        <f ca="1">Repdd!AQ216</f>
        <v>11619.186000000002</v>
      </c>
      <c r="AR76" s="30">
        <f ca="1">Repdd!AR216</f>
        <v>17079.731000000003</v>
      </c>
      <c r="AS76" s="30">
        <f ca="1">Repdd!AS216</f>
        <v>23515.016000000003</v>
      </c>
      <c r="AT76" s="30">
        <f ca="1">Repdd!AT216</f>
        <v>30599.936000000005</v>
      </c>
      <c r="AU76" s="30">
        <f ca="1">Repdd!AU216</f>
        <v>38072.682000000008</v>
      </c>
      <c r="AV76" s="30">
        <f ca="1">Repdd!AV216</f>
        <v>45757.304000000004</v>
      </c>
      <c r="AW76" s="30">
        <f ca="1">Repdd!AW216</f>
        <v>53548.898999999998</v>
      </c>
      <c r="AX76" s="30">
        <f ca="1">Repdd!AX216</f>
        <v>61386.310000000012</v>
      </c>
      <c r="AY76" s="30">
        <f ca="1">Repdd!AY216</f>
        <v>69242.650000000009</v>
      </c>
      <c r="AZ76" s="30">
        <f ca="1">Repdd!AZ216</f>
        <v>77106.005000000005</v>
      </c>
      <c r="BA76" s="30">
        <f ca="1">Repdd!BA216</f>
        <v>84971.315000000017</v>
      </c>
      <c r="BB76" s="30">
        <f ca="1">Repdd!BB216</f>
        <v>92837.200000000012</v>
      </c>
      <c r="BC76" s="30">
        <f ca="1">Repdd!BC216</f>
        <v>100703.20000000001</v>
      </c>
      <c r="BD76" s="30">
        <f ca="1">Repdd!BD216</f>
        <v>108569.20000000001</v>
      </c>
      <c r="BE76" s="30">
        <f ca="1">Repdd!BE216</f>
        <v>116389.20000000001</v>
      </c>
      <c r="BF76" s="30">
        <f ca="1">Repdd!BF216</f>
        <v>123841.20000000001</v>
      </c>
      <c r="BG76" s="30">
        <f ca="1">Repdd!BG216</f>
        <v>130341.00000000001</v>
      </c>
      <c r="BH76" s="30">
        <f ca="1">Repdd!BH216</f>
        <v>135560.85</v>
      </c>
      <c r="BI76" s="30">
        <f ca="1">Repdd!BI216</f>
        <v>139353.55000000002</v>
      </c>
      <c r="BJ76" s="30">
        <f ca="1">Repdd!BJ216</f>
        <v>141802.01500000001</v>
      </c>
      <c r="BK76" s="30">
        <f ca="1">Repdd!BK216</f>
        <v>143251.13</v>
      </c>
      <c r="BL76" s="30">
        <f ca="1">Repdd!BL216</f>
        <v>144039.80000000002</v>
      </c>
      <c r="BM76" s="30">
        <f ca="1">Repdd!BM216</f>
        <v>144435.86000000002</v>
      </c>
      <c r="BN76" s="30">
        <f ca="1">Repdd!BN216</f>
        <v>144618.02000000002</v>
      </c>
      <c r="BO76" s="30">
        <f ca="1">Repdd!BO216</f>
        <v>144692.65500000003</v>
      </c>
      <c r="BP76" s="30">
        <f ca="1">Repdd!BP216</f>
        <v>144721.29</v>
      </c>
      <c r="BQ76" s="30">
        <f ca="1">Repdd!BQ216</f>
        <v>144730.95000000001</v>
      </c>
      <c r="BR76" s="30">
        <f ca="1">Repdd!BR216</f>
        <v>144733.59500000003</v>
      </c>
      <c r="BS76" s="30">
        <f ca="1">Repdd!BS216</f>
        <v>144734.28500000003</v>
      </c>
      <c r="BT76" s="30">
        <f ca="1">Repdd!BT216</f>
        <v>144734.40000000002</v>
      </c>
      <c r="BU76" s="30">
        <f ca="1">Repdd!BU216</f>
        <v>144734.40000000002</v>
      </c>
      <c r="BV76" s="30">
        <f>Repdd!BV216</f>
        <v>0</v>
      </c>
      <c r="BW76" s="30">
        <f>Repdd!BW216</f>
        <v>0</v>
      </c>
      <c r="BX76" s="30">
        <f>Repdd!BX216</f>
        <v>0</v>
      </c>
      <c r="BY76" s="30">
        <f>Repdd!BY216</f>
        <v>0</v>
      </c>
      <c r="BZ76" s="30">
        <f>Repdd!BZ216</f>
        <v>0</v>
      </c>
      <c r="CA76" s="30">
        <f>Repdd!CA216</f>
        <v>0</v>
      </c>
      <c r="CB76" s="30">
        <f>Repdd!CB216</f>
        <v>0</v>
      </c>
      <c r="CC76" s="30">
        <f>Repdd!CC216</f>
        <v>0</v>
      </c>
      <c r="CD76" s="30">
        <f>Repdd!CD216</f>
        <v>0</v>
      </c>
      <c r="CE76" s="30">
        <f>Repdd!CE216</f>
        <v>0</v>
      </c>
      <c r="CF76" s="30">
        <f>Repdd!CF216</f>
        <v>0</v>
      </c>
      <c r="CG76" s="30">
        <f>Repdd!CG216</f>
        <v>0</v>
      </c>
      <c r="CH76" s="30">
        <f>Repdd!CH216</f>
        <v>0</v>
      </c>
      <c r="CI76" s="30">
        <f>Repdd!CI216</f>
        <v>0</v>
      </c>
      <c r="CJ76" s="30">
        <f>Repdd!CJ216</f>
        <v>0</v>
      </c>
      <c r="CK76" s="30">
        <f>Repdd!CK216</f>
        <v>0</v>
      </c>
      <c r="CL76" s="30">
        <f>Repdd!CL216</f>
        <v>0</v>
      </c>
      <c r="CM76" s="30">
        <f>Repdd!CM216</f>
        <v>0</v>
      </c>
      <c r="CN76" s="30">
        <f>Repdd!CN216</f>
        <v>0</v>
      </c>
      <c r="CO76" s="30">
        <f>Repdd!CO216</f>
        <v>0</v>
      </c>
      <c r="CP76" s="30">
        <f>Repdd!CP216</f>
        <v>0</v>
      </c>
      <c r="CQ76" s="30">
        <f>Repdd!CQ216</f>
        <v>0</v>
      </c>
      <c r="CR76" s="30">
        <f>Repdd!CR216</f>
        <v>0</v>
      </c>
      <c r="CS76" s="30">
        <f>Repdd!CS216</f>
        <v>0</v>
      </c>
      <c r="CT76" s="30">
        <f>Repdd!CT216</f>
        <v>0</v>
      </c>
    </row>
    <row r="77" spans="1:98" s="2" customFormat="1" ht="12" x14ac:dyDescent="0.25">
      <c r="A77" s="11">
        <f>ROW()</f>
        <v>77</v>
      </c>
      <c r="B77" s="134"/>
      <c r="C77" s="142"/>
      <c r="E77" s="23" t="str">
        <f>Lists!$N$9</f>
        <v>пустая строка</v>
      </c>
      <c r="P77" s="3"/>
      <c r="R77" s="23"/>
      <c r="S77" s="3"/>
      <c r="V77" s="74">
        <f ca="1">W67-SUMIFS(Potoki!$W:$W,Potoki!$F:$F,F67,Potoki!$G:$G,"")</f>
        <v>0</v>
      </c>
      <c r="W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</row>
    <row r="78" spans="1:98" s="13" customFormat="1" x14ac:dyDescent="0.3">
      <c r="A78" s="12">
        <f>ROW()</f>
        <v>78</v>
      </c>
      <c r="B78" s="131"/>
      <c r="C78" s="142"/>
      <c r="E78" s="92"/>
      <c r="F78" s="13" t="s">
        <v>89</v>
      </c>
      <c r="M78" s="4" t="str">
        <f>Lists!$R$8</f>
        <v>руб.</v>
      </c>
      <c r="P78" s="10"/>
      <c r="R78" s="92"/>
      <c r="S78" s="10"/>
      <c r="V78" s="80">
        <f ca="1">W78-(W64-W67)</f>
        <v>0</v>
      </c>
      <c r="W78" s="10">
        <f ca="1">SUM(INDIRECT(ADDRESS(ROW(),SUMIFS($1:$1,$5:$5,1))):INDIRECT(ADDRESS(ROW(),SUMIFS($1:$1,$5:$5,MAX($5:$5)))))</f>
        <v>520115105.05290002</v>
      </c>
      <c r="Z78" s="10">
        <f ca="1">Repdd!Z218</f>
        <v>0</v>
      </c>
      <c r="AA78" s="10">
        <f ca="1">Repdd!AA218</f>
        <v>0</v>
      </c>
      <c r="AB78" s="10">
        <f ca="1">Repdd!AB218</f>
        <v>0</v>
      </c>
      <c r="AC78" s="10">
        <f ca="1">Repdd!AC218</f>
        <v>0</v>
      </c>
      <c r="AD78" s="10">
        <f ca="1">Repdd!AD218</f>
        <v>0</v>
      </c>
      <c r="AE78" s="10">
        <f ca="1">Repdd!AE218</f>
        <v>0</v>
      </c>
      <c r="AF78" s="10">
        <f ca="1">Repdd!AF218</f>
        <v>0</v>
      </c>
      <c r="AG78" s="10">
        <f ca="1">Repdd!AG218</f>
        <v>0</v>
      </c>
      <c r="AH78" s="10">
        <f ca="1">Repdd!AH218</f>
        <v>4194.8000000000011</v>
      </c>
      <c r="AI78" s="10">
        <f ca="1">Repdd!AI218</f>
        <v>35655.80000000001</v>
      </c>
      <c r="AJ78" s="10">
        <f ca="1">Repdd!AJ218</f>
        <v>110952.46000000002</v>
      </c>
      <c r="AK78" s="10">
        <f ca="1">Repdd!AK218</f>
        <v>202084.49000000005</v>
      </c>
      <c r="AL78" s="10">
        <f ca="1">Repdd!AL218</f>
        <v>296834.53500000003</v>
      </c>
      <c r="AM78" s="10">
        <f ca="1">Repdd!AM218</f>
        <v>389712.65049999999</v>
      </c>
      <c r="AN78" s="10">
        <f ca="1">Repdd!AN218</f>
        <v>533683.42999999993</v>
      </c>
      <c r="AO78" s="10">
        <f ca="1">Repdd!AO218</f>
        <v>843781.3982500002</v>
      </c>
      <c r="AP78" s="10">
        <f ca="1">Repdd!AP218</f>
        <v>1366694.67925</v>
      </c>
      <c r="AQ78" s="10">
        <f ca="1">Repdd!AQ218</f>
        <v>2118071.4500500001</v>
      </c>
      <c r="AR78" s="10">
        <f ca="1">Repdd!AR218</f>
        <v>3070409.0287999995</v>
      </c>
      <c r="AS78" s="10">
        <f ca="1">Repdd!AS218</f>
        <v>4157043.6539000017</v>
      </c>
      <c r="AT78" s="10">
        <f ca="1">Repdd!AT218</f>
        <v>5324536.4572750004</v>
      </c>
      <c r="AU78" s="10">
        <f ca="1">Repdd!AU218</f>
        <v>6535917.8800000008</v>
      </c>
      <c r="AV78" s="10">
        <f ca="1">Repdd!AV218</f>
        <v>7770372.2757750005</v>
      </c>
      <c r="AW78" s="10">
        <f ca="1">Repdd!AW218</f>
        <v>9015475.1713500004</v>
      </c>
      <c r="AX78" s="10">
        <f ca="1">Repdd!AX218</f>
        <v>10264304.622375</v>
      </c>
      <c r="AY78" s="10">
        <f ca="1">Repdd!AY218</f>
        <v>11514530.679624999</v>
      </c>
      <c r="AZ78" s="10">
        <f ca="1">Repdd!AZ218</f>
        <v>12765236.517125001</v>
      </c>
      <c r="BA78" s="10">
        <f ca="1">Repdd!BA218</f>
        <v>14016039.359375</v>
      </c>
      <c r="BB78" s="10">
        <f ca="1">Repdd!BB218</f>
        <v>15266851.377750002</v>
      </c>
      <c r="BC78" s="10">
        <f ca="1">Repdd!BC218</f>
        <v>16517662.085250005</v>
      </c>
      <c r="BD78" s="10">
        <f ca="1">Repdd!BD218</f>
        <v>17768472.792750001</v>
      </c>
      <c r="BE78" s="10">
        <f ca="1">Repdd!BE218</f>
        <v>19008796.500250001</v>
      </c>
      <c r="BF78" s="10">
        <f ca="1">Repdd!BF218</f>
        <v>20170467.707749996</v>
      </c>
      <c r="BG78" s="10">
        <f ca="1">Repdd!BG218</f>
        <v>21143897.265250005</v>
      </c>
      <c r="BH78" s="10">
        <f ca="1">Repdd!BH218</f>
        <v>21889496.747749999</v>
      </c>
      <c r="BI78" s="10">
        <f ca="1">Repdd!BI218</f>
        <v>22398221.11775</v>
      </c>
      <c r="BJ78" s="10">
        <f ca="1">Repdd!BJ218</f>
        <v>22700967.699000008</v>
      </c>
      <c r="BK78" s="10">
        <f ca="1">Repdd!BK218</f>
        <v>22866636.081500009</v>
      </c>
      <c r="BL78" s="10">
        <f ca="1">Repdd!BL218</f>
        <v>22950512.418374997</v>
      </c>
      <c r="BM78" s="10">
        <f ca="1">Repdd!BM218</f>
        <v>22990133.615249999</v>
      </c>
      <c r="BN78" s="10">
        <f ca="1">Repdd!BN218</f>
        <v>23006528.728875004</v>
      </c>
      <c r="BO78" s="10">
        <f ca="1">Repdd!BO218</f>
        <v>23012240.21125</v>
      </c>
      <c r="BP78" s="10">
        <f ca="1">Repdd!BP218</f>
        <v>23014220.943375006</v>
      </c>
      <c r="BQ78" s="10">
        <f ca="1">Repdd!BQ218</f>
        <v>23014805.593625013</v>
      </c>
      <c r="BR78" s="10">
        <f ca="1">Repdd!BR218</f>
        <v>23014910.463625006</v>
      </c>
      <c r="BS78" s="10">
        <f ca="1">Repdd!BS218</f>
        <v>23014918.328875009</v>
      </c>
      <c r="BT78" s="10">
        <f ca="1">Repdd!BT218</f>
        <v>23014917.01800001</v>
      </c>
      <c r="BU78" s="10">
        <f ca="1">Repdd!BU218</f>
        <v>23014917.01800001</v>
      </c>
      <c r="BV78" s="10">
        <f>Repdd!BV218</f>
        <v>0</v>
      </c>
      <c r="BW78" s="10">
        <f>Repdd!BW218</f>
        <v>0</v>
      </c>
      <c r="BX78" s="10">
        <f>Repdd!BX218</f>
        <v>0</v>
      </c>
      <c r="BY78" s="10">
        <f>Repdd!BY218</f>
        <v>0</v>
      </c>
      <c r="BZ78" s="10">
        <f>Repdd!BZ218</f>
        <v>0</v>
      </c>
      <c r="CA78" s="10">
        <f>Repdd!CA218</f>
        <v>0</v>
      </c>
      <c r="CB78" s="10">
        <f>Repdd!CB218</f>
        <v>0</v>
      </c>
      <c r="CC78" s="10">
        <f>Repdd!CC218</f>
        <v>0</v>
      </c>
      <c r="CD78" s="10">
        <f>Repdd!CD218</f>
        <v>0</v>
      </c>
      <c r="CE78" s="10">
        <f>Repdd!CE218</f>
        <v>0</v>
      </c>
      <c r="CF78" s="10">
        <f>Repdd!CF218</f>
        <v>0</v>
      </c>
      <c r="CG78" s="10">
        <f>Repdd!CG218</f>
        <v>0</v>
      </c>
      <c r="CH78" s="10">
        <f>Repdd!CH218</f>
        <v>0</v>
      </c>
      <c r="CI78" s="10">
        <f>Repdd!CI218</f>
        <v>0</v>
      </c>
      <c r="CJ78" s="10">
        <f>Repdd!CJ218</f>
        <v>0</v>
      </c>
      <c r="CK78" s="10">
        <f>Repdd!CK218</f>
        <v>0</v>
      </c>
      <c r="CL78" s="10">
        <f>Repdd!CL218</f>
        <v>0</v>
      </c>
      <c r="CM78" s="10">
        <f>Repdd!CM218</f>
        <v>0</v>
      </c>
      <c r="CN78" s="10">
        <f>Repdd!CN218</f>
        <v>0</v>
      </c>
      <c r="CO78" s="10">
        <f>Repdd!CO218</f>
        <v>0</v>
      </c>
      <c r="CP78" s="10">
        <f>Repdd!CP218</f>
        <v>0</v>
      </c>
      <c r="CQ78" s="10">
        <f>Repdd!CQ218</f>
        <v>0</v>
      </c>
      <c r="CR78" s="10">
        <f>Repdd!CR218</f>
        <v>0</v>
      </c>
      <c r="CS78" s="10">
        <f>Repdd!CS218</f>
        <v>0</v>
      </c>
      <c r="CT78" s="10">
        <f>Repdd!CT218</f>
        <v>0</v>
      </c>
    </row>
    <row r="79" spans="1:98" s="107" customFormat="1" ht="12" x14ac:dyDescent="0.25">
      <c r="A79" s="105">
        <f>ROW()</f>
        <v>79</v>
      </c>
      <c r="B79" s="135"/>
      <c r="C79" s="143"/>
      <c r="E79" s="108"/>
      <c r="F79" s="107" t="s">
        <v>90</v>
      </c>
      <c r="M79" s="184" t="s">
        <v>74</v>
      </c>
      <c r="P79" s="109"/>
      <c r="R79" s="108"/>
      <c r="S79" s="109"/>
      <c r="V79" s="110"/>
      <c r="W79" s="111">
        <f ca="1">IF(W$64=0,0,W78/W$64)</f>
        <v>0.58683535345540916</v>
      </c>
      <c r="X79" s="112"/>
      <c r="Y79" s="112"/>
      <c r="Z79" s="111">
        <f ca="1">IF(Z$64=0,0,Z78/Z$64)</f>
        <v>0</v>
      </c>
      <c r="AA79" s="111">
        <f t="shared" ref="AA79:CL79" ca="1" si="10">IF(AA$64=0,0,AA78/AA$64)</f>
        <v>0</v>
      </c>
      <c r="AB79" s="111">
        <f t="shared" ca="1" si="10"/>
        <v>0</v>
      </c>
      <c r="AC79" s="111">
        <f t="shared" ca="1" si="10"/>
        <v>0</v>
      </c>
      <c r="AD79" s="111">
        <f t="shared" ca="1" si="10"/>
        <v>0</v>
      </c>
      <c r="AE79" s="111">
        <f t="shared" ca="1" si="10"/>
        <v>0</v>
      </c>
      <c r="AF79" s="111">
        <f t="shared" ca="1" si="10"/>
        <v>0</v>
      </c>
      <c r="AG79" s="111">
        <f t="shared" ca="1" si="10"/>
        <v>0</v>
      </c>
      <c r="AH79" s="111">
        <f t="shared" ca="1" si="10"/>
        <v>0.66666666666666674</v>
      </c>
      <c r="AI79" s="111">
        <f t="shared" ca="1" si="10"/>
        <v>0.65384615384615397</v>
      </c>
      <c r="AJ79" s="111">
        <f t="shared" ca="1" si="10"/>
        <v>0.64043583535108961</v>
      </c>
      <c r="AK79" s="111">
        <f t="shared" ca="1" si="10"/>
        <v>0.62615759545085303</v>
      </c>
      <c r="AL79" s="111">
        <f t="shared" ca="1" si="10"/>
        <v>0.61512550255351517</v>
      </c>
      <c r="AM79" s="111">
        <f t="shared" ca="1" si="10"/>
        <v>0.60705534500784109</v>
      </c>
      <c r="AN79" s="111">
        <f t="shared" ca="1" si="10"/>
        <v>0.60735533688588661</v>
      </c>
      <c r="AO79" s="111">
        <f t="shared" ca="1" si="10"/>
        <v>0.61381819985009245</v>
      </c>
      <c r="AP79" s="111">
        <f t="shared" ca="1" si="10"/>
        <v>0.61643605592364714</v>
      </c>
      <c r="AQ79" s="111">
        <f t="shared" ca="1" si="10"/>
        <v>0.61526551661583662</v>
      </c>
      <c r="AR79" s="111">
        <f t="shared" ca="1" si="10"/>
        <v>0.61196285822645713</v>
      </c>
      <c r="AS79" s="111">
        <f t="shared" ca="1" si="10"/>
        <v>0.6079771447046517</v>
      </c>
      <c r="AT79" s="111">
        <f t="shared" ca="1" si="10"/>
        <v>0.60419609874189217</v>
      </c>
      <c r="AU79" s="111">
        <f t="shared" ca="1" si="10"/>
        <v>0.60096029837808029</v>
      </c>
      <c r="AV79" s="111">
        <f t="shared" ca="1" si="10"/>
        <v>0.59835577354086833</v>
      </c>
      <c r="AW79" s="111">
        <f t="shared" ca="1" si="10"/>
        <v>0.59628258133277401</v>
      </c>
      <c r="AX79" s="111">
        <f t="shared" ca="1" si="10"/>
        <v>0.59462964050049294</v>
      </c>
      <c r="AY79" s="111">
        <f t="shared" ca="1" si="10"/>
        <v>0.59330496939841271</v>
      </c>
      <c r="AZ79" s="111">
        <f t="shared" ca="1" si="10"/>
        <v>0.59223116276702148</v>
      </c>
      <c r="BA79" s="111">
        <f t="shared" ca="1" si="10"/>
        <v>0.59134801380570201</v>
      </c>
      <c r="BB79" s="111">
        <f t="shared" ca="1" si="10"/>
        <v>0.59061024368954662</v>
      </c>
      <c r="BC79" s="111">
        <f t="shared" ca="1" si="10"/>
        <v>0.58998535675366248</v>
      </c>
      <c r="BD79" s="111">
        <f t="shared" ca="1" si="10"/>
        <v>0.58944950278459241</v>
      </c>
      <c r="BE79" s="111">
        <f t="shared" ca="1" si="10"/>
        <v>0.58894705902278022</v>
      </c>
      <c r="BF79" s="111">
        <f t="shared" ca="1" si="10"/>
        <v>0.58828293168795354</v>
      </c>
      <c r="BG79" s="111">
        <f t="shared" ca="1" si="10"/>
        <v>0.58730838186361989</v>
      </c>
      <c r="BH79" s="111">
        <f t="shared" ca="1" si="10"/>
        <v>0.58619035138522446</v>
      </c>
      <c r="BI79" s="111">
        <f t="shared" ca="1" si="10"/>
        <v>0.58506947262250186</v>
      </c>
      <c r="BJ79" s="111">
        <f t="shared" ca="1" si="10"/>
        <v>0.58410013536820304</v>
      </c>
      <c r="BK79" s="111">
        <f t="shared" ca="1" si="10"/>
        <v>0.58339643167506439</v>
      </c>
      <c r="BL79" s="111">
        <f t="shared" ca="1" si="10"/>
        <v>0.58295182219840247</v>
      </c>
      <c r="BM79" s="111">
        <f t="shared" ca="1" si="10"/>
        <v>0.58270357754888868</v>
      </c>
      <c r="BN79" s="111">
        <f t="shared" ca="1" si="10"/>
        <v>0.58257044008474679</v>
      </c>
      <c r="BO79" s="111">
        <f t="shared" ca="1" si="10"/>
        <v>0.58250533234406798</v>
      </c>
      <c r="BP79" s="111">
        <f t="shared" ca="1" si="10"/>
        <v>0.58247813987672081</v>
      </c>
      <c r="BQ79" s="111">
        <f t="shared" ca="1" si="10"/>
        <v>0.58246808528144034</v>
      </c>
      <c r="BR79" s="111">
        <f t="shared" ca="1" si="10"/>
        <v>0.58246474895178524</v>
      </c>
      <c r="BS79" s="111">
        <f t="shared" ca="1" si="10"/>
        <v>0.58246367264191701</v>
      </c>
      <c r="BT79" s="111">
        <f t="shared" ca="1" si="10"/>
        <v>0.58246346555323603</v>
      </c>
      <c r="BU79" s="111">
        <f t="shared" ca="1" si="10"/>
        <v>0.58246346555323603</v>
      </c>
      <c r="BV79" s="111">
        <f t="shared" si="10"/>
        <v>0</v>
      </c>
      <c r="BW79" s="111">
        <f t="shared" si="10"/>
        <v>0</v>
      </c>
      <c r="BX79" s="111">
        <f t="shared" si="10"/>
        <v>0</v>
      </c>
      <c r="BY79" s="111">
        <f t="shared" si="10"/>
        <v>0</v>
      </c>
      <c r="BZ79" s="111">
        <f t="shared" si="10"/>
        <v>0</v>
      </c>
      <c r="CA79" s="111">
        <f t="shared" si="10"/>
        <v>0</v>
      </c>
      <c r="CB79" s="111">
        <f t="shared" si="10"/>
        <v>0</v>
      </c>
      <c r="CC79" s="111">
        <f t="shared" si="10"/>
        <v>0</v>
      </c>
      <c r="CD79" s="111">
        <f t="shared" si="10"/>
        <v>0</v>
      </c>
      <c r="CE79" s="111">
        <f t="shared" si="10"/>
        <v>0</v>
      </c>
      <c r="CF79" s="111">
        <f t="shared" si="10"/>
        <v>0</v>
      </c>
      <c r="CG79" s="111">
        <f t="shared" si="10"/>
        <v>0</v>
      </c>
      <c r="CH79" s="111">
        <f t="shared" si="10"/>
        <v>0</v>
      </c>
      <c r="CI79" s="111">
        <f t="shared" si="10"/>
        <v>0</v>
      </c>
      <c r="CJ79" s="111">
        <f t="shared" si="10"/>
        <v>0</v>
      </c>
      <c r="CK79" s="111">
        <f t="shared" si="10"/>
        <v>0</v>
      </c>
      <c r="CL79" s="111">
        <f t="shared" si="10"/>
        <v>0</v>
      </c>
      <c r="CM79" s="111">
        <f t="shared" ref="CM79:CT79" si="11">IF(CM$64=0,0,CM78/CM$64)</f>
        <v>0</v>
      </c>
      <c r="CN79" s="111">
        <f t="shared" si="11"/>
        <v>0</v>
      </c>
      <c r="CO79" s="111">
        <f t="shared" si="11"/>
        <v>0</v>
      </c>
      <c r="CP79" s="111">
        <f t="shared" si="11"/>
        <v>0</v>
      </c>
      <c r="CQ79" s="111">
        <f t="shared" si="11"/>
        <v>0</v>
      </c>
      <c r="CR79" s="111">
        <f t="shared" si="11"/>
        <v>0</v>
      </c>
      <c r="CS79" s="111">
        <f t="shared" si="11"/>
        <v>0</v>
      </c>
      <c r="CT79" s="111">
        <f t="shared" si="11"/>
        <v>0</v>
      </c>
    </row>
    <row r="80" spans="1:98" ht="7.05" customHeight="1" x14ac:dyDescent="0.3">
      <c r="A80" s="11">
        <f>ROW()</f>
        <v>80</v>
      </c>
    </row>
    <row r="81" spans="1:98" x14ac:dyDescent="0.3">
      <c r="A81" s="11">
        <f>ROW()</f>
        <v>81</v>
      </c>
      <c r="B81" s="102"/>
      <c r="C81" s="142" t="str">
        <f>Lists!$N$11</f>
        <v>без ндс</v>
      </c>
      <c r="F81" s="104" t="s">
        <v>142</v>
      </c>
      <c r="S81" s="30"/>
    </row>
    <row r="82" spans="1:98" s="13" customFormat="1" x14ac:dyDescent="0.3">
      <c r="A82" s="12">
        <f>ROW()</f>
        <v>82</v>
      </c>
      <c r="B82" s="102"/>
      <c r="C82" s="13" t="str">
        <f>Lists!$N$12</f>
        <v>ндс(+)</v>
      </c>
      <c r="E82" s="92"/>
      <c r="F82" s="13" t="s">
        <v>144</v>
      </c>
      <c r="M82" s="4" t="str">
        <f>Lists!$R$8</f>
        <v>руб.</v>
      </c>
      <c r="P82" s="10"/>
      <c r="R82" s="44"/>
      <c r="S82" s="177"/>
      <c r="V82" s="74"/>
      <c r="W82" s="10">
        <f ca="1">SUM(INDIRECT(ADDRESS(ROW(),SUMIFS($1:$1,$5:$5,1))):INDIRECT(ADDRESS(ROW(),SUMIFS($1:$1,$5:$5,MAX($5:$5)))))</f>
        <v>738587495.89408338</v>
      </c>
      <c r="Z82" s="10">
        <f ca="1">Repdd!Z241</f>
        <v>0</v>
      </c>
      <c r="AA82" s="10">
        <f ca="1">Repdd!AA241</f>
        <v>0</v>
      </c>
      <c r="AB82" s="10">
        <f ca="1">Repdd!AB241</f>
        <v>0</v>
      </c>
      <c r="AC82" s="10">
        <f ca="1">Repdd!AC241</f>
        <v>0</v>
      </c>
      <c r="AD82" s="10">
        <f ca="1">Repdd!AD241</f>
        <v>0</v>
      </c>
      <c r="AE82" s="10">
        <f ca="1">Repdd!AE241</f>
        <v>0</v>
      </c>
      <c r="AF82" s="10">
        <f ca="1">Repdd!AF241</f>
        <v>0</v>
      </c>
      <c r="AG82" s="10">
        <f ca="1">Repdd!AG241</f>
        <v>0</v>
      </c>
      <c r="AH82" s="10">
        <f ca="1">Repdd!AH241</f>
        <v>5243.5000000000009</v>
      </c>
      <c r="AI82" s="10">
        <f ca="1">Repdd!AI241</f>
        <v>45443.666666666679</v>
      </c>
      <c r="AJ82" s="10">
        <f ca="1">Repdd!AJ241</f>
        <v>144371.03333333335</v>
      </c>
      <c r="AK82" s="10">
        <f ca="1">Repdd!AK241</f>
        <v>268947.85416666674</v>
      </c>
      <c r="AL82" s="10">
        <f ca="1">Repdd!AL241</f>
        <v>402132.75416666671</v>
      </c>
      <c r="AM82" s="10">
        <f ca="1">Repdd!AM241</f>
        <v>534976.82666666678</v>
      </c>
      <c r="AN82" s="10">
        <f ca="1">Repdd!AN241</f>
        <v>732250.40541666665</v>
      </c>
      <c r="AO82" s="10">
        <f ca="1">Repdd!AO241</f>
        <v>1145536.5210416669</v>
      </c>
      <c r="AP82" s="10">
        <f ca="1">Repdd!AP241</f>
        <v>1847575.6272916668</v>
      </c>
      <c r="AQ82" s="10">
        <f ca="1">Repdd!AQ241</f>
        <v>2868776.9654583335</v>
      </c>
      <c r="AR82" s="10">
        <f ca="1">Repdd!AR241</f>
        <v>4181093.9279583329</v>
      </c>
      <c r="AS82" s="10">
        <f ca="1">Repdd!AS241</f>
        <v>5697916.5665833345</v>
      </c>
      <c r="AT82" s="10">
        <f ca="1">Repdd!AT241</f>
        <v>7343830.4610625003</v>
      </c>
      <c r="AU82" s="10">
        <f ca="1">Repdd!AU241</f>
        <v>9063158.1620833352</v>
      </c>
      <c r="AV82" s="10">
        <f ca="1">Repdd!AV241</f>
        <v>10821839.641479168</v>
      </c>
      <c r="AW82" s="10">
        <f ca="1">Repdd!AW241</f>
        <v>12599556.336750001</v>
      </c>
      <c r="AX82" s="10">
        <f ca="1">Repdd!AX241</f>
        <v>14384730.599895835</v>
      </c>
      <c r="AY82" s="10">
        <f ca="1">Repdd!AY241</f>
        <v>16172866.785104167</v>
      </c>
      <c r="AZ82" s="10">
        <f ca="1">Repdd!AZ241</f>
        <v>17962069.148645837</v>
      </c>
      <c r="BA82" s="10">
        <f ca="1">Repdd!BA241</f>
        <v>19751538.056770835</v>
      </c>
      <c r="BB82" s="10">
        <f ca="1">Repdd!BB241</f>
        <v>21541069.231458336</v>
      </c>
      <c r="BC82" s="10">
        <f ca="1">Repdd!BC241</f>
        <v>23330610.237708338</v>
      </c>
      <c r="BD82" s="10">
        <f ca="1">Repdd!BD241</f>
        <v>25120151.243958335</v>
      </c>
      <c r="BE82" s="10">
        <f ca="1">Repdd!BE241</f>
        <v>26896583.500208333</v>
      </c>
      <c r="BF82" s="10">
        <f ca="1">Repdd!BF241</f>
        <v>28572515.339791663</v>
      </c>
      <c r="BG82" s="10">
        <f ca="1">Repdd!BG241</f>
        <v>30001128.76270834</v>
      </c>
      <c r="BH82" s="10">
        <f ca="1">Repdd!BH241</f>
        <v>31118300.13354167</v>
      </c>
      <c r="BI82" s="10">
        <f ca="1">Repdd!BI241</f>
        <v>31902509.254375003</v>
      </c>
      <c r="BJ82" s="10">
        <f ca="1">Repdd!BJ241</f>
        <v>32387380.068958342</v>
      </c>
      <c r="BK82" s="10">
        <f ca="1">Repdd!BK241</f>
        <v>32663089.853333343</v>
      </c>
      <c r="BL82" s="10">
        <f ca="1">Repdd!BL241</f>
        <v>32807903.306979164</v>
      </c>
      <c r="BM82" s="10">
        <f ca="1">Repdd!BM241</f>
        <v>32878543.083541669</v>
      </c>
      <c r="BN82" s="10">
        <f ca="1">Repdd!BN241</f>
        <v>32909509.228229169</v>
      </c>
      <c r="BO82" s="10">
        <f ca="1">Repdd!BO241</f>
        <v>32921358.445833333</v>
      </c>
      <c r="BP82" s="10">
        <f ca="1">Repdd!BP241</f>
        <v>32925729.121562503</v>
      </c>
      <c r="BQ82" s="10">
        <f ca="1">Repdd!BQ241</f>
        <v>32927133.942604177</v>
      </c>
      <c r="BR82" s="10">
        <f ca="1">Repdd!BR241</f>
        <v>32927472.585312508</v>
      </c>
      <c r="BS82" s="10">
        <f ca="1">Repdd!BS241</f>
        <v>32927544.683437511</v>
      </c>
      <c r="BT82" s="10">
        <f ca="1">Repdd!BT241</f>
        <v>32927554.515000012</v>
      </c>
      <c r="BU82" s="10">
        <f ca="1">Repdd!BU241</f>
        <v>32927554.515000012</v>
      </c>
      <c r="BV82" s="10">
        <f>Repdd!BV241</f>
        <v>0</v>
      </c>
      <c r="BW82" s="10">
        <f>Repdd!BW241</f>
        <v>0</v>
      </c>
      <c r="BX82" s="10">
        <f>Repdd!BX241</f>
        <v>0</v>
      </c>
      <c r="BY82" s="10">
        <f>Repdd!BY241</f>
        <v>0</v>
      </c>
      <c r="BZ82" s="10">
        <f>Repdd!BZ241</f>
        <v>0</v>
      </c>
      <c r="CA82" s="10">
        <f>Repdd!CA241</f>
        <v>0</v>
      </c>
      <c r="CB82" s="10">
        <f>Repdd!CB241</f>
        <v>0</v>
      </c>
      <c r="CC82" s="10">
        <f>Repdd!CC241</f>
        <v>0</v>
      </c>
      <c r="CD82" s="10">
        <f>Repdd!CD241</f>
        <v>0</v>
      </c>
      <c r="CE82" s="10">
        <f>Repdd!CE241</f>
        <v>0</v>
      </c>
      <c r="CF82" s="10">
        <f>Repdd!CF241</f>
        <v>0</v>
      </c>
      <c r="CG82" s="10">
        <f>Repdd!CG241</f>
        <v>0</v>
      </c>
      <c r="CH82" s="10">
        <f>Repdd!CH241</f>
        <v>0</v>
      </c>
      <c r="CI82" s="10">
        <f>Repdd!CI241</f>
        <v>0</v>
      </c>
      <c r="CJ82" s="10">
        <f>Repdd!CJ241</f>
        <v>0</v>
      </c>
      <c r="CK82" s="10">
        <f>Repdd!CK241</f>
        <v>0</v>
      </c>
      <c r="CL82" s="10">
        <f>Repdd!CL241</f>
        <v>0</v>
      </c>
      <c r="CM82" s="10">
        <f>Repdd!CM241</f>
        <v>0</v>
      </c>
      <c r="CN82" s="10">
        <f>Repdd!CN241</f>
        <v>0</v>
      </c>
      <c r="CO82" s="10">
        <f>Repdd!CO241</f>
        <v>0</v>
      </c>
      <c r="CP82" s="10">
        <f>Repdd!CP241</f>
        <v>0</v>
      </c>
      <c r="CQ82" s="10">
        <f>Repdd!CQ241</f>
        <v>0</v>
      </c>
      <c r="CR82" s="10">
        <f>Repdd!CR241</f>
        <v>0</v>
      </c>
      <c r="CS82" s="10">
        <f>Repdd!CS241</f>
        <v>0</v>
      </c>
      <c r="CT82" s="10">
        <f>Repdd!CT241</f>
        <v>0</v>
      </c>
    </row>
    <row r="83" spans="1:98" x14ac:dyDescent="0.3">
      <c r="A83" s="11">
        <f>ROW()</f>
        <v>83</v>
      </c>
      <c r="B83" s="94"/>
      <c r="F83" s="103" t="str">
        <f>Potoki!$F$120</f>
        <v>Себестоимость продаж в натуральных величинах</v>
      </c>
      <c r="G83" s="6" t="str">
        <f>BP!$F$20</f>
        <v>Продукт</v>
      </c>
      <c r="M83" s="2" t="str">
        <f>BP!$M$20</f>
        <v>шт</v>
      </c>
      <c r="S83" s="178"/>
      <c r="V83" s="74">
        <f ca="1">W83-SUMIFS(Potoki!$W:$W,Potoki!$F:$F,F83,Potoki!$G:$G,G83)</f>
        <v>0</v>
      </c>
      <c r="W83" s="10">
        <f ca="1">SUM(INDIRECT(ADDRESS(ROW(),SUMIFS($1:$1,$5:$5,1))):INDIRECT(ADDRESS(ROW(),SUMIFS($1:$1,$5:$5,MAX($5:$5)))))</f>
        <v>698369.2</v>
      </c>
      <c r="Z83" s="7">
        <f ca="1">Repdd!Z242</f>
        <v>0</v>
      </c>
      <c r="AA83" s="7">
        <f ca="1">Repdd!AA242</f>
        <v>0</v>
      </c>
      <c r="AB83" s="7">
        <f ca="1">Repdd!AB242</f>
        <v>0</v>
      </c>
      <c r="AC83" s="7">
        <f ca="1">Repdd!AC242</f>
        <v>0</v>
      </c>
      <c r="AD83" s="7">
        <f ca="1">Repdd!AD242</f>
        <v>0</v>
      </c>
      <c r="AE83" s="7">
        <f ca="1">Repdd!AE242</f>
        <v>0</v>
      </c>
      <c r="AF83" s="7">
        <f ca="1">Repdd!AF242</f>
        <v>0</v>
      </c>
      <c r="AG83" s="7">
        <f ca="1">Repdd!AG242</f>
        <v>0</v>
      </c>
      <c r="AH83" s="7">
        <f ca="1">Repdd!AH242</f>
        <v>4</v>
      </c>
      <c r="AI83" s="7">
        <f ca="1">Repdd!AI242</f>
        <v>36</v>
      </c>
      <c r="AJ83" s="7">
        <f ca="1">Repdd!AJ242</f>
        <v>118.8</v>
      </c>
      <c r="AK83" s="7">
        <f ca="1">Repdd!AK242</f>
        <v>230.1</v>
      </c>
      <c r="AL83" s="7">
        <f ca="1">Repdd!AL242</f>
        <v>354.2</v>
      </c>
      <c r="AM83" s="7">
        <f ca="1">Repdd!AM242</f>
        <v>481.09000000000003</v>
      </c>
      <c r="AN83" s="7">
        <f ca="1">Repdd!AN242</f>
        <v>657.99</v>
      </c>
      <c r="AO83" s="7">
        <f ca="1">Repdd!AO242</f>
        <v>1012.4200000000001</v>
      </c>
      <c r="AP83" s="7">
        <f ca="1">Repdd!AP242</f>
        <v>1621.8100000000002</v>
      </c>
      <c r="AQ83" s="7">
        <f ca="1">Repdd!AQ242</f>
        <v>2525.91</v>
      </c>
      <c r="AR83" s="7">
        <f ca="1">Repdd!AR242</f>
        <v>3712.9850000000001</v>
      </c>
      <c r="AS83" s="7">
        <f ca="1">Repdd!AS242</f>
        <v>5111.96</v>
      </c>
      <c r="AT83" s="7">
        <f ca="1">Repdd!AT242</f>
        <v>6652.16</v>
      </c>
      <c r="AU83" s="7">
        <f ca="1">Repdd!AU242</f>
        <v>8276.67</v>
      </c>
      <c r="AV83" s="7">
        <f ca="1">Repdd!AV242</f>
        <v>9947.2400000000016</v>
      </c>
      <c r="AW83" s="7">
        <f ca="1">Repdd!AW242</f>
        <v>11641.065000000001</v>
      </c>
      <c r="AX83" s="7">
        <f ca="1">Repdd!AX242</f>
        <v>13344.85</v>
      </c>
      <c r="AY83" s="7">
        <f ca="1">Repdd!AY242</f>
        <v>15052.75</v>
      </c>
      <c r="AZ83" s="7">
        <f ca="1">Repdd!AZ242</f>
        <v>16762.174999999999</v>
      </c>
      <c r="BA83" s="7">
        <f ca="1">Repdd!BA242</f>
        <v>18472.025000000001</v>
      </c>
      <c r="BB83" s="7">
        <f ca="1">Repdd!BB242</f>
        <v>20182</v>
      </c>
      <c r="BC83" s="7">
        <f ca="1">Repdd!BC242</f>
        <v>21892</v>
      </c>
      <c r="BD83" s="7">
        <f ca="1">Repdd!BD242</f>
        <v>23602</v>
      </c>
      <c r="BE83" s="7">
        <f ca="1">Repdd!BE242</f>
        <v>25302</v>
      </c>
      <c r="BF83" s="7">
        <f ca="1">Repdd!BF242</f>
        <v>26922</v>
      </c>
      <c r="BG83" s="7">
        <f ca="1">Repdd!BG242</f>
        <v>28335</v>
      </c>
      <c r="BH83" s="7">
        <f ca="1">Repdd!BH242</f>
        <v>29469.75</v>
      </c>
      <c r="BI83" s="7">
        <f ca="1">Repdd!BI242</f>
        <v>30294.25</v>
      </c>
      <c r="BJ83" s="7">
        <f ca="1">Repdd!BJ242</f>
        <v>30826.525000000001</v>
      </c>
      <c r="BK83" s="7">
        <f ca="1">Repdd!BK242</f>
        <v>31141.55</v>
      </c>
      <c r="BL83" s="7">
        <f ca="1">Repdd!BL242</f>
        <v>31313</v>
      </c>
      <c r="BM83" s="7">
        <f ca="1">Repdd!BM242</f>
        <v>31399.100000000002</v>
      </c>
      <c r="BN83" s="7">
        <f ca="1">Repdd!BN242</f>
        <v>31438.7</v>
      </c>
      <c r="BO83" s="7">
        <f ca="1">Repdd!BO242</f>
        <v>31454.925000000003</v>
      </c>
      <c r="BP83" s="7">
        <f ca="1">Repdd!BP242</f>
        <v>31461.15</v>
      </c>
      <c r="BQ83" s="7">
        <f ca="1">Repdd!BQ242</f>
        <v>31463.250000000004</v>
      </c>
      <c r="BR83" s="7">
        <f ca="1">Repdd!BR242</f>
        <v>31463.825000000004</v>
      </c>
      <c r="BS83" s="7">
        <f ca="1">Repdd!BS242</f>
        <v>31463.975000000006</v>
      </c>
      <c r="BT83" s="7">
        <f ca="1">Repdd!BT242</f>
        <v>31464.000000000007</v>
      </c>
      <c r="BU83" s="7">
        <f ca="1">Repdd!BU242</f>
        <v>31464.000000000007</v>
      </c>
      <c r="BV83" s="7">
        <f>Repdd!BV242</f>
        <v>0</v>
      </c>
      <c r="BW83" s="7">
        <f>Repdd!BW242</f>
        <v>0</v>
      </c>
      <c r="BX83" s="7">
        <f>Repdd!BX242</f>
        <v>0</v>
      </c>
      <c r="BY83" s="7">
        <f>Repdd!BY242</f>
        <v>0</v>
      </c>
      <c r="BZ83" s="7">
        <f>Repdd!BZ242</f>
        <v>0</v>
      </c>
      <c r="CA83" s="7">
        <f>Repdd!CA242</f>
        <v>0</v>
      </c>
      <c r="CB83" s="7">
        <f>Repdd!CB242</f>
        <v>0</v>
      </c>
      <c r="CC83" s="7">
        <f>Repdd!CC242</f>
        <v>0</v>
      </c>
      <c r="CD83" s="7">
        <f>Repdd!CD242</f>
        <v>0</v>
      </c>
      <c r="CE83" s="7">
        <f>Repdd!CE242</f>
        <v>0</v>
      </c>
      <c r="CF83" s="7">
        <f>Repdd!CF242</f>
        <v>0</v>
      </c>
      <c r="CG83" s="7">
        <f>Repdd!CG242</f>
        <v>0</v>
      </c>
      <c r="CH83" s="7">
        <f>Repdd!CH242</f>
        <v>0</v>
      </c>
      <c r="CI83" s="7">
        <f>Repdd!CI242</f>
        <v>0</v>
      </c>
      <c r="CJ83" s="7">
        <f>Repdd!CJ242</f>
        <v>0</v>
      </c>
      <c r="CK83" s="7">
        <f>Repdd!CK242</f>
        <v>0</v>
      </c>
      <c r="CL83" s="7">
        <f>Repdd!CL242</f>
        <v>0</v>
      </c>
      <c r="CM83" s="7">
        <f>Repdd!CM242</f>
        <v>0</v>
      </c>
      <c r="CN83" s="7">
        <f>Repdd!CN242</f>
        <v>0</v>
      </c>
      <c r="CO83" s="7">
        <f>Repdd!CO242</f>
        <v>0</v>
      </c>
      <c r="CP83" s="7">
        <f>Repdd!CP242</f>
        <v>0</v>
      </c>
      <c r="CQ83" s="7">
        <f>Repdd!CQ242</f>
        <v>0</v>
      </c>
      <c r="CR83" s="7">
        <f>Repdd!CR242</f>
        <v>0</v>
      </c>
      <c r="CS83" s="7">
        <f>Repdd!CS242</f>
        <v>0</v>
      </c>
      <c r="CT83" s="7">
        <f>Repdd!CT242</f>
        <v>0</v>
      </c>
    </row>
    <row r="84" spans="1:98" x14ac:dyDescent="0.3">
      <c r="A84" s="11">
        <f>ROW()</f>
        <v>84</v>
      </c>
      <c r="B84" s="94"/>
      <c r="G84" s="6" t="s">
        <v>87</v>
      </c>
      <c r="M84" s="2" t="str">
        <f>Lists!$R$8</f>
        <v>руб.</v>
      </c>
      <c r="S84" s="178"/>
      <c r="W84" s="10">
        <f ca="1">IF(W83=0,0,W82/W83)</f>
        <v>1057.5888740426747</v>
      </c>
      <c r="Z84" s="7">
        <f ca="1">IF(Z83=0,0,Z82/Z83)</f>
        <v>0</v>
      </c>
      <c r="AA84" s="7">
        <f ca="1">IF(AA83=0,0,AA82/AA83)</f>
        <v>0</v>
      </c>
      <c r="AB84" s="7">
        <f t="shared" ref="AB84:CM84" ca="1" si="12">IF(AB83=0,0,AB82/AB83)</f>
        <v>0</v>
      </c>
      <c r="AC84" s="7">
        <f t="shared" ca="1" si="12"/>
        <v>0</v>
      </c>
      <c r="AD84" s="7">
        <f t="shared" ca="1" si="12"/>
        <v>0</v>
      </c>
      <c r="AE84" s="7">
        <f t="shared" ca="1" si="12"/>
        <v>0</v>
      </c>
      <c r="AF84" s="7">
        <f t="shared" ca="1" si="12"/>
        <v>0</v>
      </c>
      <c r="AG84" s="7">
        <f t="shared" ca="1" si="12"/>
        <v>0</v>
      </c>
      <c r="AH84" s="7">
        <f t="shared" ca="1" si="12"/>
        <v>1310.8750000000002</v>
      </c>
      <c r="AI84" s="7">
        <f t="shared" ca="1" si="12"/>
        <v>1262.3240740740744</v>
      </c>
      <c r="AJ84" s="7">
        <f t="shared" ca="1" si="12"/>
        <v>1215.2443883277219</v>
      </c>
      <c r="AK84" s="7">
        <f t="shared" ca="1" si="12"/>
        <v>1168.8303092858182</v>
      </c>
      <c r="AL84" s="7">
        <f t="shared" ca="1" si="12"/>
        <v>1135.3268045360437</v>
      </c>
      <c r="AM84" s="7">
        <f t="shared" ca="1" si="12"/>
        <v>1112.009866483749</v>
      </c>
      <c r="AN84" s="7">
        <f t="shared" ca="1" si="12"/>
        <v>1112.8594741814718</v>
      </c>
      <c r="AO84" s="7">
        <f t="shared" ca="1" si="12"/>
        <v>1131.4834960210849</v>
      </c>
      <c r="AP84" s="7">
        <f t="shared" ca="1" si="12"/>
        <v>1139.2059657368413</v>
      </c>
      <c r="AQ84" s="7">
        <f t="shared" ca="1" si="12"/>
        <v>1135.7399770610725</v>
      </c>
      <c r="AR84" s="7">
        <f t="shared" ca="1" si="12"/>
        <v>1126.0734767197639</v>
      </c>
      <c r="AS84" s="7">
        <f t="shared" ca="1" si="12"/>
        <v>1114.624638413316</v>
      </c>
      <c r="AT84" s="7">
        <f t="shared" ca="1" si="12"/>
        <v>1103.9768227256261</v>
      </c>
      <c r="AU84" s="7">
        <f t="shared" ca="1" si="12"/>
        <v>1095.0247094644749</v>
      </c>
      <c r="AV84" s="7">
        <f t="shared" ca="1" si="12"/>
        <v>1087.923850382535</v>
      </c>
      <c r="AW84" s="7">
        <f t="shared" ca="1" si="12"/>
        <v>1082.3370831405889</v>
      </c>
      <c r="AX84" s="7">
        <f t="shared" ca="1" si="12"/>
        <v>1077.9237383631764</v>
      </c>
      <c r="AY84" s="7">
        <f t="shared" ca="1" si="12"/>
        <v>1074.4127674414422</v>
      </c>
      <c r="AZ84" s="7">
        <f t="shared" ca="1" si="12"/>
        <v>1071.5834400157401</v>
      </c>
      <c r="BA84" s="7">
        <f t="shared" ca="1" si="12"/>
        <v>1069.2676117951785</v>
      </c>
      <c r="BB84" s="7">
        <f t="shared" ca="1" si="12"/>
        <v>1067.3406615527865</v>
      </c>
      <c r="BC84" s="7">
        <f t="shared" ca="1" si="12"/>
        <v>1065.7139702954657</v>
      </c>
      <c r="BD84" s="7">
        <f t="shared" ca="1" si="12"/>
        <v>1064.3229914396379</v>
      </c>
      <c r="BE84" s="7">
        <f t="shared" ca="1" si="12"/>
        <v>1063.0220338395516</v>
      </c>
      <c r="BF84" s="7">
        <f t="shared" ca="1" si="12"/>
        <v>1061.3073077702868</v>
      </c>
      <c r="BG84" s="7">
        <f t="shared" ca="1" si="12"/>
        <v>1058.8010856787839</v>
      </c>
      <c r="BH84" s="7">
        <f t="shared" ca="1" si="12"/>
        <v>1055.9404180063173</v>
      </c>
      <c r="BI84" s="7">
        <f t="shared" ca="1" si="12"/>
        <v>1053.0879376243017</v>
      </c>
      <c r="BJ84" s="7">
        <f t="shared" ca="1" si="12"/>
        <v>1050.6335069865429</v>
      </c>
      <c r="BK84" s="7">
        <f t="shared" ca="1" si="12"/>
        <v>1048.8588350076777</v>
      </c>
      <c r="BL84" s="7">
        <f t="shared" ca="1" si="12"/>
        <v>1047.7406606514598</v>
      </c>
      <c r="BM84" s="7">
        <f t="shared" ca="1" si="12"/>
        <v>1047.1173722667741</v>
      </c>
      <c r="BN84" s="7">
        <f t="shared" ca="1" si="12"/>
        <v>1046.7833984302522</v>
      </c>
      <c r="BO84" s="7">
        <f t="shared" ca="1" si="12"/>
        <v>1046.6201539451558</v>
      </c>
      <c r="BP84" s="7">
        <f t="shared" ca="1" si="12"/>
        <v>1046.5519894079682</v>
      </c>
      <c r="BQ84" s="7">
        <f t="shared" ca="1" si="12"/>
        <v>1046.5267873663456</v>
      </c>
      <c r="BR84" s="7">
        <f t="shared" ca="1" si="12"/>
        <v>1046.5184250583807</v>
      </c>
      <c r="BS84" s="7">
        <f t="shared" ca="1" si="12"/>
        <v>1046.5157273814737</v>
      </c>
      <c r="BT84" s="7">
        <f t="shared" ca="1" si="12"/>
        <v>1046.5152083333335</v>
      </c>
      <c r="BU84" s="7">
        <f t="shared" ca="1" si="12"/>
        <v>1046.5152083333335</v>
      </c>
      <c r="BV84" s="7">
        <f t="shared" si="12"/>
        <v>0</v>
      </c>
      <c r="BW84" s="7">
        <f t="shared" si="12"/>
        <v>0</v>
      </c>
      <c r="BX84" s="7">
        <f t="shared" si="12"/>
        <v>0</v>
      </c>
      <c r="BY84" s="7">
        <f t="shared" si="12"/>
        <v>0</v>
      </c>
      <c r="BZ84" s="7">
        <f t="shared" si="12"/>
        <v>0</v>
      </c>
      <c r="CA84" s="7">
        <f t="shared" si="12"/>
        <v>0</v>
      </c>
      <c r="CB84" s="7">
        <f t="shared" si="12"/>
        <v>0</v>
      </c>
      <c r="CC84" s="7">
        <f t="shared" si="12"/>
        <v>0</v>
      </c>
      <c r="CD84" s="7">
        <f t="shared" si="12"/>
        <v>0</v>
      </c>
      <c r="CE84" s="7">
        <f t="shared" si="12"/>
        <v>0</v>
      </c>
      <c r="CF84" s="7">
        <f t="shared" si="12"/>
        <v>0</v>
      </c>
      <c r="CG84" s="7">
        <f t="shared" si="12"/>
        <v>0</v>
      </c>
      <c r="CH84" s="7">
        <f t="shared" si="12"/>
        <v>0</v>
      </c>
      <c r="CI84" s="7">
        <f t="shared" si="12"/>
        <v>0</v>
      </c>
      <c r="CJ84" s="7">
        <f t="shared" si="12"/>
        <v>0</v>
      </c>
      <c r="CK84" s="7">
        <f t="shared" si="12"/>
        <v>0</v>
      </c>
      <c r="CL84" s="7">
        <f t="shared" si="12"/>
        <v>0</v>
      </c>
      <c r="CM84" s="7">
        <f t="shared" si="12"/>
        <v>0</v>
      </c>
      <c r="CN84" s="7">
        <f t="shared" ref="CN84:CT84" si="13">IF(CN83=0,0,CN82/CN83)</f>
        <v>0</v>
      </c>
      <c r="CO84" s="7">
        <f t="shared" si="13"/>
        <v>0</v>
      </c>
      <c r="CP84" s="7">
        <f t="shared" si="13"/>
        <v>0</v>
      </c>
      <c r="CQ84" s="7">
        <f t="shared" si="13"/>
        <v>0</v>
      </c>
      <c r="CR84" s="7">
        <f t="shared" si="13"/>
        <v>0</v>
      </c>
      <c r="CS84" s="7">
        <f t="shared" si="13"/>
        <v>0</v>
      </c>
      <c r="CT84" s="7">
        <f t="shared" si="13"/>
        <v>0</v>
      </c>
    </row>
    <row r="85" spans="1:98" s="13" customFormat="1" x14ac:dyDescent="0.3">
      <c r="A85" s="12">
        <f>ROW()</f>
        <v>85</v>
      </c>
      <c r="B85" s="102"/>
      <c r="C85" s="142"/>
      <c r="E85" s="92"/>
      <c r="F85" s="13" t="s">
        <v>145</v>
      </c>
      <c r="M85" s="4" t="str">
        <f>Lists!$R$8</f>
        <v>руб.</v>
      </c>
      <c r="P85" s="10"/>
      <c r="R85" s="92"/>
      <c r="S85" s="179"/>
      <c r="V85" s="80">
        <f ca="1">Repdd!V244</f>
        <v>0</v>
      </c>
      <c r="W85" s="10">
        <f ca="1">SUM(INDIRECT(ADDRESS(ROW(),SUMIFS($1:$1,$5:$5,1))):INDIRECT(ADDRESS(ROW(),SUMIFS($1:$1,$5:$5,MAX($5:$5)))))</f>
        <v>345750951.43333334</v>
      </c>
      <c r="Z85" s="10">
        <f ca="1">Repdd!Z244</f>
        <v>0</v>
      </c>
      <c r="AA85" s="10">
        <f ca="1">Repdd!AA244</f>
        <v>0</v>
      </c>
      <c r="AB85" s="10">
        <f ca="1">Repdd!AB244</f>
        <v>0</v>
      </c>
      <c r="AC85" s="10">
        <f ca="1">Repdd!AC244</f>
        <v>0</v>
      </c>
      <c r="AD85" s="10">
        <f ca="1">Repdd!AD244</f>
        <v>0</v>
      </c>
      <c r="AE85" s="10">
        <f ca="1">Repdd!AE244</f>
        <v>0</v>
      </c>
      <c r="AF85" s="10">
        <f ca="1">Repdd!AF244</f>
        <v>0</v>
      </c>
      <c r="AG85" s="10">
        <f ca="1">Repdd!AG244</f>
        <v>0</v>
      </c>
      <c r="AH85" s="10">
        <f ca="1">Repdd!AH244</f>
        <v>1980.3333333333333</v>
      </c>
      <c r="AI85" s="10">
        <f ca="1">Repdd!AI244</f>
        <v>17823</v>
      </c>
      <c r="AJ85" s="10">
        <f ca="1">Repdd!AJ244</f>
        <v>58815.9</v>
      </c>
      <c r="AK85" s="10">
        <f ca="1">Repdd!AK244</f>
        <v>113918.675</v>
      </c>
      <c r="AL85" s="10">
        <f ca="1">Repdd!AL244</f>
        <v>175358.51666666666</v>
      </c>
      <c r="AM85" s="10">
        <f ca="1">Repdd!AM244</f>
        <v>238179.64083333337</v>
      </c>
      <c r="AN85" s="10">
        <f ca="1">Repdd!AN244</f>
        <v>325759.88250000001</v>
      </c>
      <c r="AO85" s="10">
        <f ca="1">Repdd!AO244</f>
        <v>501232.26833333331</v>
      </c>
      <c r="AP85" s="10">
        <f ca="1">Repdd!AP244</f>
        <v>802931.10083333345</v>
      </c>
      <c r="AQ85" s="10">
        <f ca="1">Repdd!AQ244</f>
        <v>1250535.9425000001</v>
      </c>
      <c r="AR85" s="10">
        <f ca="1">Repdd!AR244</f>
        <v>1838236.9904166667</v>
      </c>
      <c r="AS85" s="10">
        <f ca="1">Repdd!AS244</f>
        <v>2530846.1966666663</v>
      </c>
      <c r="AT85" s="10">
        <f ca="1">Repdd!AT244</f>
        <v>3293373.5466666664</v>
      </c>
      <c r="AU85" s="10">
        <f ca="1">Repdd!AU244</f>
        <v>4097641.3725000001</v>
      </c>
      <c r="AV85" s="10">
        <f ca="1">Repdd!AV244</f>
        <v>4924712.7366666673</v>
      </c>
      <c r="AW85" s="10">
        <f ca="1">Repdd!AW244</f>
        <v>5763297.2637499999</v>
      </c>
      <c r="AX85" s="10">
        <f ca="1">Repdd!AX244</f>
        <v>6606812.8208333338</v>
      </c>
      <c r="AY85" s="10">
        <f ca="1">Repdd!AY244</f>
        <v>7452365.645833333</v>
      </c>
      <c r="AZ85" s="10">
        <f ca="1">Repdd!AZ244</f>
        <v>8298673.4729166664</v>
      </c>
      <c r="BA85" s="10">
        <f ca="1">Repdd!BA244</f>
        <v>9145191.7104166672</v>
      </c>
      <c r="BB85" s="10">
        <f ca="1">Repdd!BB244</f>
        <v>9991771.833333334</v>
      </c>
      <c r="BC85" s="10">
        <f ca="1">Repdd!BC244</f>
        <v>10838364.333333334</v>
      </c>
      <c r="BD85" s="10">
        <f ca="1">Repdd!BD244</f>
        <v>11684956.833333334</v>
      </c>
      <c r="BE85" s="10">
        <f ca="1">Repdd!BE244</f>
        <v>12526598.5</v>
      </c>
      <c r="BF85" s="10">
        <f ca="1">Repdd!BF244</f>
        <v>13328633.5</v>
      </c>
      <c r="BG85" s="10">
        <f ca="1">Repdd!BG244</f>
        <v>14028186.25</v>
      </c>
      <c r="BH85" s="10">
        <f ca="1">Repdd!BH244</f>
        <v>14589982.0625</v>
      </c>
      <c r="BI85" s="10">
        <f ca="1">Repdd!BI244</f>
        <v>14998178.270833334</v>
      </c>
      <c r="BJ85" s="10">
        <f ca="1">Repdd!BJ244</f>
        <v>15261698.752083333</v>
      </c>
      <c r="BK85" s="10">
        <f ca="1">Repdd!BK244</f>
        <v>15417662.379166666</v>
      </c>
      <c r="BL85" s="10">
        <f ca="1">Repdd!BL244</f>
        <v>15502544.416666666</v>
      </c>
      <c r="BM85" s="10">
        <f ca="1">Repdd!BM244</f>
        <v>15545171.091666667</v>
      </c>
      <c r="BN85" s="10">
        <f ca="1">Repdd!BN244</f>
        <v>15564776.391666668</v>
      </c>
      <c r="BO85" s="10">
        <f ca="1">Repdd!BO244</f>
        <v>15572809.11875</v>
      </c>
      <c r="BP85" s="10">
        <f ca="1">Repdd!BP244</f>
        <v>15575891.012499999</v>
      </c>
      <c r="BQ85" s="10">
        <f ca="1">Repdd!BQ244</f>
        <v>15576930.6875</v>
      </c>
      <c r="BR85" s="10">
        <f ca="1">Repdd!BR244</f>
        <v>15577215.360416671</v>
      </c>
      <c r="BS85" s="10">
        <f ca="1">Repdd!BS244</f>
        <v>15577289.622916671</v>
      </c>
      <c r="BT85" s="10">
        <f ca="1">Repdd!BT244</f>
        <v>15577302.000000002</v>
      </c>
      <c r="BU85" s="10">
        <f ca="1">Repdd!BU244</f>
        <v>15577302.000000002</v>
      </c>
      <c r="BV85" s="10">
        <f>Repdd!BV244</f>
        <v>0</v>
      </c>
      <c r="BW85" s="10">
        <f>Repdd!BW244</f>
        <v>0</v>
      </c>
      <c r="BX85" s="10">
        <f>Repdd!BX244</f>
        <v>0</v>
      </c>
      <c r="BY85" s="10">
        <f>Repdd!BY244</f>
        <v>0</v>
      </c>
      <c r="BZ85" s="10">
        <f>Repdd!BZ244</f>
        <v>0</v>
      </c>
      <c r="CA85" s="10">
        <f>Repdd!CA244</f>
        <v>0</v>
      </c>
      <c r="CB85" s="10">
        <f>Repdd!CB244</f>
        <v>0</v>
      </c>
      <c r="CC85" s="10">
        <f>Repdd!CC244</f>
        <v>0</v>
      </c>
      <c r="CD85" s="10">
        <f>Repdd!CD244</f>
        <v>0</v>
      </c>
      <c r="CE85" s="10">
        <f>Repdd!CE244</f>
        <v>0</v>
      </c>
      <c r="CF85" s="10">
        <f>Repdd!CF244</f>
        <v>0</v>
      </c>
      <c r="CG85" s="10">
        <f>Repdd!CG244</f>
        <v>0</v>
      </c>
      <c r="CH85" s="10">
        <f>Repdd!CH244</f>
        <v>0</v>
      </c>
      <c r="CI85" s="10">
        <f>Repdd!CI244</f>
        <v>0</v>
      </c>
      <c r="CJ85" s="10">
        <f>Repdd!CJ244</f>
        <v>0</v>
      </c>
      <c r="CK85" s="10">
        <f>Repdd!CK244</f>
        <v>0</v>
      </c>
      <c r="CL85" s="10">
        <f>Repdd!CL244</f>
        <v>0</v>
      </c>
      <c r="CM85" s="10">
        <f>Repdd!CM244</f>
        <v>0</v>
      </c>
      <c r="CN85" s="10">
        <f>Repdd!CN244</f>
        <v>0</v>
      </c>
      <c r="CO85" s="10">
        <f>Repdd!CO244</f>
        <v>0</v>
      </c>
      <c r="CP85" s="10">
        <f>Repdd!CP244</f>
        <v>0</v>
      </c>
      <c r="CQ85" s="10">
        <f>Repdd!CQ244</f>
        <v>0</v>
      </c>
      <c r="CR85" s="10">
        <f>Repdd!CR244</f>
        <v>0</v>
      </c>
      <c r="CS85" s="10">
        <f>Repdd!CS244</f>
        <v>0</v>
      </c>
      <c r="CT85" s="10">
        <f>Repdd!CT244</f>
        <v>0</v>
      </c>
    </row>
    <row r="86" spans="1:98" s="13" customFormat="1" x14ac:dyDescent="0.3">
      <c r="A86" s="12">
        <f>ROW()</f>
        <v>86</v>
      </c>
      <c r="B86" s="102"/>
      <c r="C86" s="142"/>
      <c r="E86" s="92"/>
      <c r="F86" s="13" t="s">
        <v>89</v>
      </c>
      <c r="M86" s="4" t="str">
        <f>Lists!$R$8</f>
        <v>руб.</v>
      </c>
      <c r="P86" s="10"/>
      <c r="R86" s="92"/>
      <c r="S86" s="179"/>
      <c r="V86" s="80">
        <f ca="1">W86-(W82-W85)</f>
        <v>0</v>
      </c>
      <c r="W86" s="10">
        <f ca="1">SUM(INDIRECT(ADDRESS(ROW(),SUMIFS($1:$1,$5:$5,1))):INDIRECT(ADDRESS(ROW(),SUMIFS($1:$1,$5:$5,MAX($5:$5)))))</f>
        <v>392836544.46075004</v>
      </c>
      <c r="Z86" s="10">
        <f ca="1">Repdd!Z255</f>
        <v>0</v>
      </c>
      <c r="AA86" s="10">
        <f ca="1">Repdd!AA255</f>
        <v>0</v>
      </c>
      <c r="AB86" s="10">
        <f ca="1">Repdd!AB255</f>
        <v>0</v>
      </c>
      <c r="AC86" s="10">
        <f ca="1">Repdd!AC255</f>
        <v>0</v>
      </c>
      <c r="AD86" s="10">
        <f ca="1">Repdd!AD255</f>
        <v>0</v>
      </c>
      <c r="AE86" s="10">
        <f ca="1">Repdd!AE255</f>
        <v>0</v>
      </c>
      <c r="AF86" s="10">
        <f ca="1">Repdd!AF255</f>
        <v>0</v>
      </c>
      <c r="AG86" s="10">
        <f ca="1">Repdd!AG255</f>
        <v>0</v>
      </c>
      <c r="AH86" s="10">
        <f ca="1">Repdd!AH255</f>
        <v>3263.1666666666679</v>
      </c>
      <c r="AI86" s="10">
        <f ca="1">Repdd!AI255</f>
        <v>27620.666666666679</v>
      </c>
      <c r="AJ86" s="10">
        <f ca="1">Repdd!AJ255</f>
        <v>85555.13333333336</v>
      </c>
      <c r="AK86" s="10">
        <f ca="1">Repdd!AK255</f>
        <v>155029.17916666676</v>
      </c>
      <c r="AL86" s="10">
        <f ca="1">Repdd!AL255</f>
        <v>226774.23750000005</v>
      </c>
      <c r="AM86" s="10">
        <f ca="1">Repdd!AM255</f>
        <v>296797.18583333341</v>
      </c>
      <c r="AN86" s="10">
        <f ca="1">Repdd!AN255</f>
        <v>406490.52291666664</v>
      </c>
      <c r="AO86" s="10">
        <f ca="1">Repdd!AO255</f>
        <v>644304.25270833354</v>
      </c>
      <c r="AP86" s="10">
        <f ca="1">Repdd!AP255</f>
        <v>1044644.5264583334</v>
      </c>
      <c r="AQ86" s="10">
        <f ca="1">Repdd!AQ255</f>
        <v>1618241.0229583334</v>
      </c>
      <c r="AR86" s="10">
        <f ca="1">Repdd!AR255</f>
        <v>2342856.9375416664</v>
      </c>
      <c r="AS86" s="10">
        <f ca="1">Repdd!AS255</f>
        <v>3167070.3699166682</v>
      </c>
      <c r="AT86" s="10">
        <f ca="1">Repdd!AT255</f>
        <v>4050456.9143958339</v>
      </c>
      <c r="AU86" s="10">
        <f ca="1">Repdd!AU255</f>
        <v>4965516.7895833347</v>
      </c>
      <c r="AV86" s="10">
        <f ca="1">Repdd!AV255</f>
        <v>5897126.9048125008</v>
      </c>
      <c r="AW86" s="10">
        <f ca="1">Repdd!AW255</f>
        <v>6836259.0730000008</v>
      </c>
      <c r="AX86" s="10">
        <f ca="1">Repdd!AX255</f>
        <v>7777917.7790625012</v>
      </c>
      <c r="AY86" s="10">
        <f ca="1">Repdd!AY255</f>
        <v>8720501.1392708346</v>
      </c>
      <c r="AZ86" s="10">
        <f ca="1">Repdd!AZ255</f>
        <v>9663395.6757291704</v>
      </c>
      <c r="BA86" s="10">
        <f ca="1">Repdd!BA255</f>
        <v>10606346.346354168</v>
      </c>
      <c r="BB86" s="10">
        <f ca="1">Repdd!BB255</f>
        <v>11549297.398125002</v>
      </c>
      <c r="BC86" s="10">
        <f ca="1">Repdd!BC255</f>
        <v>12492245.904375004</v>
      </c>
      <c r="BD86" s="10">
        <f ca="1">Repdd!BD255</f>
        <v>13435194.410625001</v>
      </c>
      <c r="BE86" s="10">
        <f ca="1">Repdd!BE255</f>
        <v>14369985.000208333</v>
      </c>
      <c r="BF86" s="10">
        <f ca="1">Repdd!BF255</f>
        <v>15243881.839791663</v>
      </c>
      <c r="BG86" s="10">
        <f ca="1">Repdd!BG255</f>
        <v>15972942.51270834</v>
      </c>
      <c r="BH86" s="10">
        <f ca="1">Repdd!BH255</f>
        <v>16528318.07104167</v>
      </c>
      <c r="BI86" s="10">
        <f ca="1">Repdd!BI255</f>
        <v>16904330.983541667</v>
      </c>
      <c r="BJ86" s="10">
        <f ca="1">Repdd!BJ255</f>
        <v>17125681.316875011</v>
      </c>
      <c r="BK86" s="10">
        <f ca="1">Repdd!BK255</f>
        <v>17245427.474166676</v>
      </c>
      <c r="BL86" s="10">
        <f ca="1">Repdd!BL255</f>
        <v>17305358.8903125</v>
      </c>
      <c r="BM86" s="10">
        <f ca="1">Repdd!BM255</f>
        <v>17333371.991875</v>
      </c>
      <c r="BN86" s="10">
        <f ca="1">Repdd!BN255</f>
        <v>17344732.836562499</v>
      </c>
      <c r="BO86" s="10">
        <f ca="1">Repdd!BO255</f>
        <v>17348549.327083334</v>
      </c>
      <c r="BP86" s="10">
        <f ca="1">Repdd!BP255</f>
        <v>17349838.109062504</v>
      </c>
      <c r="BQ86" s="10">
        <f ca="1">Repdd!BQ255</f>
        <v>17350203.255104177</v>
      </c>
      <c r="BR86" s="10">
        <f ca="1">Repdd!BR255</f>
        <v>17350257.224895835</v>
      </c>
      <c r="BS86" s="10">
        <f ca="1">Repdd!BS255</f>
        <v>17350255.060520843</v>
      </c>
      <c r="BT86" s="10">
        <f ca="1">Repdd!BT255</f>
        <v>17350252.515000008</v>
      </c>
      <c r="BU86" s="10">
        <f ca="1">Repdd!BU255</f>
        <v>17350252.515000008</v>
      </c>
      <c r="BV86" s="10">
        <f>Repdd!BV255</f>
        <v>0</v>
      </c>
      <c r="BW86" s="10">
        <f>Repdd!BW255</f>
        <v>0</v>
      </c>
      <c r="BX86" s="10">
        <f>Repdd!BX255</f>
        <v>0</v>
      </c>
      <c r="BY86" s="10">
        <f>Repdd!BY255</f>
        <v>0</v>
      </c>
      <c r="BZ86" s="10">
        <f>Repdd!BZ255</f>
        <v>0</v>
      </c>
      <c r="CA86" s="10">
        <f>Repdd!CA255</f>
        <v>0</v>
      </c>
      <c r="CB86" s="10">
        <f>Repdd!CB255</f>
        <v>0</v>
      </c>
      <c r="CC86" s="10">
        <f>Repdd!CC255</f>
        <v>0</v>
      </c>
      <c r="CD86" s="10">
        <f>Repdd!CD255</f>
        <v>0</v>
      </c>
      <c r="CE86" s="10">
        <f>Repdd!CE255</f>
        <v>0</v>
      </c>
      <c r="CF86" s="10">
        <f>Repdd!CF255</f>
        <v>0</v>
      </c>
      <c r="CG86" s="10">
        <f>Repdd!CG255</f>
        <v>0</v>
      </c>
      <c r="CH86" s="10">
        <f>Repdd!CH255</f>
        <v>0</v>
      </c>
      <c r="CI86" s="10">
        <f>Repdd!CI255</f>
        <v>0</v>
      </c>
      <c r="CJ86" s="10">
        <f>Repdd!CJ255</f>
        <v>0</v>
      </c>
      <c r="CK86" s="10">
        <f>Repdd!CK255</f>
        <v>0</v>
      </c>
      <c r="CL86" s="10">
        <f>Repdd!CL255</f>
        <v>0</v>
      </c>
      <c r="CM86" s="10">
        <f>Repdd!CM255</f>
        <v>0</v>
      </c>
      <c r="CN86" s="10">
        <f>Repdd!CN255</f>
        <v>0</v>
      </c>
      <c r="CO86" s="10">
        <f>Repdd!CO255</f>
        <v>0</v>
      </c>
      <c r="CP86" s="10">
        <f>Repdd!CP255</f>
        <v>0</v>
      </c>
      <c r="CQ86" s="10">
        <f>Repdd!CQ255</f>
        <v>0</v>
      </c>
      <c r="CR86" s="10">
        <f>Repdd!CR255</f>
        <v>0</v>
      </c>
      <c r="CS86" s="10">
        <f>Repdd!CS255</f>
        <v>0</v>
      </c>
      <c r="CT86" s="10">
        <f>Repdd!CT255</f>
        <v>0</v>
      </c>
    </row>
    <row r="87" spans="1:98" s="107" customFormat="1" ht="12" x14ac:dyDescent="0.25">
      <c r="A87" s="105">
        <f>ROW()</f>
        <v>87</v>
      </c>
      <c r="B87" s="106"/>
      <c r="C87" s="143"/>
      <c r="E87" s="108"/>
      <c r="F87" s="107" t="s">
        <v>90</v>
      </c>
      <c r="M87" s="184" t="s">
        <v>74</v>
      </c>
      <c r="P87" s="109"/>
      <c r="R87" s="108"/>
      <c r="S87" s="180"/>
      <c r="V87" s="110"/>
      <c r="W87" s="111">
        <f ca="1">IF(W$82=0,0,W86/W$82)</f>
        <v>0.53187543337057053</v>
      </c>
      <c r="X87" s="112"/>
      <c r="Y87" s="112"/>
      <c r="Z87" s="111">
        <f ca="1">IF(Z$82=0,0,Z86/Z$82)</f>
        <v>0</v>
      </c>
      <c r="AA87" s="111">
        <f t="shared" ref="AA87:CL87" ca="1" si="14">IF(AA$82=0,0,AA86/AA$82)</f>
        <v>0</v>
      </c>
      <c r="AB87" s="111">
        <f t="shared" ca="1" si="14"/>
        <v>0</v>
      </c>
      <c r="AC87" s="111">
        <f t="shared" ca="1" si="14"/>
        <v>0</v>
      </c>
      <c r="AD87" s="111">
        <f t="shared" ca="1" si="14"/>
        <v>0</v>
      </c>
      <c r="AE87" s="111">
        <f t="shared" ca="1" si="14"/>
        <v>0</v>
      </c>
      <c r="AF87" s="111">
        <f t="shared" ca="1" si="14"/>
        <v>0</v>
      </c>
      <c r="AG87" s="111">
        <f t="shared" ca="1" si="14"/>
        <v>0</v>
      </c>
      <c r="AH87" s="111">
        <f t="shared" ca="1" si="14"/>
        <v>0.6223260544801501</v>
      </c>
      <c r="AI87" s="111">
        <f t="shared" ca="1" si="14"/>
        <v>0.60780013349861739</v>
      </c>
      <c r="AJ87" s="111">
        <f t="shared" ca="1" si="14"/>
        <v>0.59260594980849124</v>
      </c>
      <c r="AK87" s="111">
        <f t="shared" ca="1" si="14"/>
        <v>0.57642839221388731</v>
      </c>
      <c r="AL87" s="111">
        <f t="shared" ca="1" si="14"/>
        <v>0.56392879005825003</v>
      </c>
      <c r="AM87" s="111">
        <f t="shared" ca="1" si="14"/>
        <v>0.5547851253345254</v>
      </c>
      <c r="AN87" s="111">
        <f t="shared" ca="1" si="14"/>
        <v>0.55512502268314146</v>
      </c>
      <c r="AO87" s="111">
        <f t="shared" ca="1" si="14"/>
        <v>0.56244758754827873</v>
      </c>
      <c r="AP87" s="111">
        <f t="shared" ca="1" si="14"/>
        <v>0.56541367564458622</v>
      </c>
      <c r="AQ87" s="111">
        <f t="shared" ca="1" si="14"/>
        <v>0.56408742904828546</v>
      </c>
      <c r="AR87" s="111">
        <f t="shared" ca="1" si="14"/>
        <v>0.56034544497442207</v>
      </c>
      <c r="AS87" s="111">
        <f t="shared" ca="1" si="14"/>
        <v>0.55582954451994582</v>
      </c>
      <c r="AT87" s="111">
        <f t="shared" ca="1" si="14"/>
        <v>0.5515455368791039</v>
      </c>
      <c r="AU87" s="111">
        <f t="shared" ca="1" si="14"/>
        <v>0.54787930440815769</v>
      </c>
      <c r="AV87" s="111">
        <f t="shared" ca="1" si="14"/>
        <v>0.54492832089373489</v>
      </c>
      <c r="AW87" s="111">
        <f t="shared" ca="1" si="14"/>
        <v>0.5425793488505789</v>
      </c>
      <c r="AX87" s="111">
        <f t="shared" ca="1" si="14"/>
        <v>0.54070653079306352</v>
      </c>
      <c r="AY87" s="111">
        <f t="shared" ca="1" si="14"/>
        <v>0.53920564950814731</v>
      </c>
      <c r="AZ87" s="111">
        <f t="shared" ca="1" si="14"/>
        <v>0.53798900314653864</v>
      </c>
      <c r="BA87" s="111">
        <f t="shared" ca="1" si="14"/>
        <v>0.53698837608842864</v>
      </c>
      <c r="BB87" s="111">
        <f t="shared" ca="1" si="14"/>
        <v>0.53615246643646353</v>
      </c>
      <c r="BC87" s="111">
        <f t="shared" ca="1" si="14"/>
        <v>0.53544445589272605</v>
      </c>
      <c r="BD87" s="111">
        <f t="shared" ca="1" si="14"/>
        <v>0.53483732164456255</v>
      </c>
      <c r="BE87" s="111">
        <f t="shared" ca="1" si="14"/>
        <v>0.53426804189078614</v>
      </c>
      <c r="BF87" s="111">
        <f t="shared" ca="1" si="14"/>
        <v>0.53351557111817138</v>
      </c>
      <c r="BG87" s="111">
        <f t="shared" ca="1" si="14"/>
        <v>0.53241138488638617</v>
      </c>
      <c r="BH87" s="111">
        <f t="shared" ca="1" si="14"/>
        <v>0.53114463194042505</v>
      </c>
      <c r="BI87" s="111">
        <f t="shared" ca="1" si="14"/>
        <v>0.52987465182612448</v>
      </c>
      <c r="BJ87" s="111">
        <f t="shared" ca="1" si="14"/>
        <v>0.52877637155001322</v>
      </c>
      <c r="BK87" s="111">
        <f t="shared" ca="1" si="14"/>
        <v>0.52797905989921956</v>
      </c>
      <c r="BL87" s="111">
        <f t="shared" ca="1" si="14"/>
        <v>0.52747530765342032</v>
      </c>
      <c r="BM87" s="111">
        <f t="shared" ca="1" si="14"/>
        <v>0.52719404104471201</v>
      </c>
      <c r="BN87" s="111">
        <f t="shared" ca="1" si="14"/>
        <v>0.52704319339057504</v>
      </c>
      <c r="BO87" s="111">
        <f t="shared" ca="1" si="14"/>
        <v>0.52696942489865695</v>
      </c>
      <c r="BP87" s="111">
        <f t="shared" ca="1" si="14"/>
        <v>0.5269386152393627</v>
      </c>
      <c r="BQ87" s="111">
        <f t="shared" ca="1" si="14"/>
        <v>0.52692722316335205</v>
      </c>
      <c r="BR87" s="111">
        <f t="shared" ca="1" si="14"/>
        <v>0.52692344302899874</v>
      </c>
      <c r="BS87" s="111">
        <f t="shared" ca="1" si="14"/>
        <v>0.52692222354641538</v>
      </c>
      <c r="BT87" s="111">
        <f t="shared" ca="1" si="14"/>
        <v>0.52692198891041764</v>
      </c>
      <c r="BU87" s="111">
        <f t="shared" ca="1" si="14"/>
        <v>0.52692198891041764</v>
      </c>
      <c r="BV87" s="111">
        <f t="shared" si="14"/>
        <v>0</v>
      </c>
      <c r="BW87" s="111">
        <f t="shared" si="14"/>
        <v>0</v>
      </c>
      <c r="BX87" s="111">
        <f t="shared" si="14"/>
        <v>0</v>
      </c>
      <c r="BY87" s="111">
        <f t="shared" si="14"/>
        <v>0</v>
      </c>
      <c r="BZ87" s="111">
        <f t="shared" si="14"/>
        <v>0</v>
      </c>
      <c r="CA87" s="111">
        <f t="shared" si="14"/>
        <v>0</v>
      </c>
      <c r="CB87" s="111">
        <f t="shared" si="14"/>
        <v>0</v>
      </c>
      <c r="CC87" s="111">
        <f t="shared" si="14"/>
        <v>0</v>
      </c>
      <c r="CD87" s="111">
        <f t="shared" si="14"/>
        <v>0</v>
      </c>
      <c r="CE87" s="111">
        <f t="shared" si="14"/>
        <v>0</v>
      </c>
      <c r="CF87" s="111">
        <f t="shared" si="14"/>
        <v>0</v>
      </c>
      <c r="CG87" s="111">
        <f t="shared" si="14"/>
        <v>0</v>
      </c>
      <c r="CH87" s="111">
        <f t="shared" si="14"/>
        <v>0</v>
      </c>
      <c r="CI87" s="111">
        <f t="shared" si="14"/>
        <v>0</v>
      </c>
      <c r="CJ87" s="111">
        <f t="shared" si="14"/>
        <v>0</v>
      </c>
      <c r="CK87" s="111">
        <f t="shared" si="14"/>
        <v>0</v>
      </c>
      <c r="CL87" s="111">
        <f t="shared" si="14"/>
        <v>0</v>
      </c>
      <c r="CM87" s="111">
        <f t="shared" ref="CM87:CT87" si="15">IF(CM$82=0,0,CM86/CM$82)</f>
        <v>0</v>
      </c>
      <c r="CN87" s="111">
        <f t="shared" si="15"/>
        <v>0</v>
      </c>
      <c r="CO87" s="111">
        <f t="shared" si="15"/>
        <v>0</v>
      </c>
      <c r="CP87" s="111">
        <f t="shared" si="15"/>
        <v>0</v>
      </c>
      <c r="CQ87" s="111">
        <f t="shared" si="15"/>
        <v>0</v>
      </c>
      <c r="CR87" s="111">
        <f t="shared" si="15"/>
        <v>0</v>
      </c>
      <c r="CS87" s="111">
        <f t="shared" si="15"/>
        <v>0</v>
      </c>
      <c r="CT87" s="111">
        <f t="shared" si="15"/>
        <v>0</v>
      </c>
    </row>
    <row r="88" spans="1:98" s="13" customFormat="1" x14ac:dyDescent="0.3">
      <c r="A88" s="12">
        <f>ROW()</f>
        <v>88</v>
      </c>
      <c r="B88" s="102"/>
      <c r="C88" s="142"/>
      <c r="E88" s="92"/>
      <c r="F88" s="13" t="s">
        <v>122</v>
      </c>
      <c r="M88" s="4" t="str">
        <f>Lists!$R$8</f>
        <v>руб.</v>
      </c>
      <c r="P88" s="10"/>
      <c r="R88" s="92"/>
      <c r="S88" s="179"/>
      <c r="V88" s="80">
        <f ca="1">Repdd!V257</f>
        <v>0</v>
      </c>
      <c r="W88" s="10">
        <f ca="1">SUM(INDIRECT(ADDRESS(ROW(),SUMIFS($1:$1,$5:$5,1))):INDIRECT(ADDRESS(ROW(),SUMIFS($1:$1,$5:$5,MAX($5:$5)))))</f>
        <v>75145026.265063882</v>
      </c>
      <c r="Z88" s="10">
        <f ca="1">Repdd!Z257</f>
        <v>16666.666666666668</v>
      </c>
      <c r="AA88" s="10">
        <f ca="1">Repdd!AA257</f>
        <v>108333.33333333334</v>
      </c>
      <c r="AB88" s="10">
        <f ca="1">Repdd!AB257</f>
        <v>325000</v>
      </c>
      <c r="AC88" s="10">
        <f ca="1">Repdd!AC257</f>
        <v>458333.33333333337</v>
      </c>
      <c r="AD88" s="10">
        <f ca="1">Repdd!AD257</f>
        <v>583333.33333333337</v>
      </c>
      <c r="AE88" s="10">
        <f ca="1">Repdd!AE257</f>
        <v>666666.66666666674</v>
      </c>
      <c r="AF88" s="10">
        <f ca="1">Repdd!AF257</f>
        <v>666666.66666666674</v>
      </c>
      <c r="AG88" s="10">
        <f ca="1">Repdd!AG257</f>
        <v>666666.66666666674</v>
      </c>
      <c r="AH88" s="10">
        <f ca="1">Repdd!AH257</f>
        <v>666986.04348484857</v>
      </c>
      <c r="AI88" s="10">
        <f ca="1">Repdd!AI257</f>
        <v>669434.59909090924</v>
      </c>
      <c r="AJ88" s="10">
        <f ca="1">Repdd!AJ257</f>
        <v>675460.1750606061</v>
      </c>
      <c r="AK88" s="10">
        <f ca="1">Repdd!AK257</f>
        <v>683048.03596590913</v>
      </c>
      <c r="AL88" s="10">
        <f ca="1">Repdd!AL257</f>
        <v>691160.20714772737</v>
      </c>
      <c r="AM88" s="10">
        <f ca="1">Repdd!AM257</f>
        <v>699251.61883636366</v>
      </c>
      <c r="AN88" s="10">
        <f ca="1">Repdd!AN257</f>
        <v>711267.37317840906</v>
      </c>
      <c r="AO88" s="10">
        <f ca="1">Repdd!AO257</f>
        <v>736440.25476647739</v>
      </c>
      <c r="AP88" s="10">
        <f ca="1">Repdd!AP257</f>
        <v>779200.81851079548</v>
      </c>
      <c r="AQ88" s="10">
        <f ca="1">Repdd!AQ257</f>
        <v>841401.26365367428</v>
      </c>
      <c r="AR88" s="10">
        <f ca="1">Repdd!AR257</f>
        <v>921333.29682412883</v>
      </c>
      <c r="AS88" s="10">
        <f ca="1">Repdd!AS257</f>
        <v>1013721.5848131062</v>
      </c>
      <c r="AT88" s="10">
        <f ca="1">Repdd!AT257</f>
        <v>1113972.7038404737</v>
      </c>
      <c r="AU88" s="10">
        <f ca="1">Repdd!AU257</f>
        <v>1218695.3910844699</v>
      </c>
      <c r="AV88" s="10">
        <f ca="1">Repdd!AV257</f>
        <v>1325815.0811931249</v>
      </c>
      <c r="AW88" s="10">
        <f ca="1">Repdd!AW257</f>
        <v>1434094.1889959851</v>
      </c>
      <c r="AX88" s="10">
        <f ca="1">Repdd!AX257</f>
        <v>1542827.5304785038</v>
      </c>
      <c r="AY88" s="10">
        <f ca="1">Repdd!AY257</f>
        <v>1651741.2799411933</v>
      </c>
      <c r="AZ88" s="10">
        <f ca="1">Repdd!AZ257</f>
        <v>1760719.9693569131</v>
      </c>
      <c r="BA88" s="10">
        <f ca="1">Repdd!BA257</f>
        <v>1869714.8937608902</v>
      </c>
      <c r="BB88" s="10">
        <f ca="1">Repdd!BB257</f>
        <v>1978713.6107645836</v>
      </c>
      <c r="BC88" s="10">
        <f ca="1">Repdd!BC257</f>
        <v>2087712.9265998111</v>
      </c>
      <c r="BD88" s="10">
        <f ca="1">Repdd!BD257</f>
        <v>2196712.2424350381</v>
      </c>
      <c r="BE88" s="10">
        <f ca="1">Repdd!BE257</f>
        <v>2304913.1162248105</v>
      </c>
      <c r="BF88" s="10">
        <f ca="1">Repdd!BF257</f>
        <v>2406992.6009994317</v>
      </c>
      <c r="BG88" s="10">
        <f ca="1">Repdd!BG257</f>
        <v>2494008.1458498114</v>
      </c>
      <c r="BH88" s="10">
        <f ca="1">Repdd!BH257</f>
        <v>2562054.038436932</v>
      </c>
      <c r="BI88" s="10">
        <f ca="1">Repdd!BI257</f>
        <v>2609819.5030695079</v>
      </c>
      <c r="BJ88" s="10">
        <f ca="1">Repdd!BJ257</f>
        <v>2639352.5435941294</v>
      </c>
      <c r="BK88" s="10">
        <f ca="1">Repdd!BK257</f>
        <v>2656145.7759151519</v>
      </c>
      <c r="BL88" s="10">
        <f ca="1">Repdd!BL257</f>
        <v>2664966.2317281254</v>
      </c>
      <c r="BM88" s="10">
        <f ca="1">Repdd!BM257</f>
        <v>2669268.8363005687</v>
      </c>
      <c r="BN88" s="10">
        <f ca="1">Repdd!BN257</f>
        <v>2671154.9560224437</v>
      </c>
      <c r="BO88" s="10">
        <f ca="1">Repdd!BO257</f>
        <v>2671876.6810946967</v>
      </c>
      <c r="BP88" s="10">
        <f ca="1">Repdd!BP257</f>
        <v>2672142.8949800194</v>
      </c>
      <c r="BQ88" s="10">
        <f ca="1">Repdd!BQ257</f>
        <v>2672228.4613525579</v>
      </c>
      <c r="BR88" s="10">
        <f ca="1">Repdd!BR257</f>
        <v>2672249.0877720648</v>
      </c>
      <c r="BS88" s="10">
        <f ca="1">Repdd!BS257</f>
        <v>2672253.479203315</v>
      </c>
      <c r="BT88" s="10">
        <f ca="1">Repdd!BT257</f>
        <v>2672254.0780348489</v>
      </c>
      <c r="BU88" s="10">
        <f ca="1">Repdd!BU257</f>
        <v>2672254.0780348489</v>
      </c>
      <c r="BV88" s="10">
        <f>Repdd!BV257</f>
        <v>0</v>
      </c>
      <c r="BW88" s="10">
        <f>Repdd!BW257</f>
        <v>0</v>
      </c>
      <c r="BX88" s="10">
        <f>Repdd!BX257</f>
        <v>0</v>
      </c>
      <c r="BY88" s="10">
        <f>Repdd!BY257</f>
        <v>0</v>
      </c>
      <c r="BZ88" s="10">
        <f>Repdd!BZ257</f>
        <v>0</v>
      </c>
      <c r="CA88" s="10">
        <f>Repdd!CA257</f>
        <v>0</v>
      </c>
      <c r="CB88" s="10">
        <f>Repdd!CB257</f>
        <v>0</v>
      </c>
      <c r="CC88" s="10">
        <f>Repdd!CC257</f>
        <v>0</v>
      </c>
      <c r="CD88" s="10">
        <f>Repdd!CD257</f>
        <v>0</v>
      </c>
      <c r="CE88" s="10">
        <f>Repdd!CE257</f>
        <v>0</v>
      </c>
      <c r="CF88" s="10">
        <f>Repdd!CF257</f>
        <v>0</v>
      </c>
      <c r="CG88" s="10">
        <f>Repdd!CG257</f>
        <v>0</v>
      </c>
      <c r="CH88" s="10">
        <f>Repdd!CH257</f>
        <v>0</v>
      </c>
      <c r="CI88" s="10">
        <f>Repdd!CI257</f>
        <v>0</v>
      </c>
      <c r="CJ88" s="10">
        <f>Repdd!CJ257</f>
        <v>0</v>
      </c>
      <c r="CK88" s="10">
        <f>Repdd!CK257</f>
        <v>0</v>
      </c>
      <c r="CL88" s="10">
        <f>Repdd!CL257</f>
        <v>0</v>
      </c>
      <c r="CM88" s="10">
        <f>Repdd!CM257</f>
        <v>0</v>
      </c>
      <c r="CN88" s="10">
        <f>Repdd!CN257</f>
        <v>0</v>
      </c>
      <c r="CO88" s="10">
        <f>Repdd!CO257</f>
        <v>0</v>
      </c>
      <c r="CP88" s="10">
        <f>Repdd!CP257</f>
        <v>0</v>
      </c>
      <c r="CQ88" s="10">
        <f>Repdd!CQ257</f>
        <v>0</v>
      </c>
      <c r="CR88" s="10">
        <f>Repdd!CR257</f>
        <v>0</v>
      </c>
      <c r="CS88" s="10">
        <f>Repdd!CS257</f>
        <v>0</v>
      </c>
      <c r="CT88" s="10">
        <f>Repdd!CT257</f>
        <v>0</v>
      </c>
    </row>
    <row r="89" spans="1:98" s="13" customFormat="1" x14ac:dyDescent="0.3">
      <c r="A89" s="12">
        <f>ROW()</f>
        <v>89</v>
      </c>
      <c r="B89" s="102"/>
      <c r="C89" s="142"/>
      <c r="E89" s="92"/>
      <c r="F89" s="13" t="s">
        <v>125</v>
      </c>
      <c r="M89" s="4" t="str">
        <f>Lists!$R$8</f>
        <v>руб.</v>
      </c>
      <c r="P89" s="10"/>
      <c r="R89" s="92"/>
      <c r="S89" s="179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317691518.19568628</v>
      </c>
      <c r="Z89" s="10">
        <f ca="1">Repdd!Z262</f>
        <v>-16666.666666666668</v>
      </c>
      <c r="AA89" s="10">
        <f ca="1">Repdd!AA262</f>
        <v>-108333.33333333334</v>
      </c>
      <c r="AB89" s="10">
        <f ca="1">Repdd!AB262</f>
        <v>-325000</v>
      </c>
      <c r="AC89" s="10">
        <f ca="1">Repdd!AC262</f>
        <v>-458333.33333333337</v>
      </c>
      <c r="AD89" s="10">
        <f ca="1">Repdd!AD262</f>
        <v>-583333.33333333337</v>
      </c>
      <c r="AE89" s="10">
        <f ca="1">Repdd!AE262</f>
        <v>-666666.66666666674</v>
      </c>
      <c r="AF89" s="10">
        <f ca="1">Repdd!AF262</f>
        <v>-666666.66666666674</v>
      </c>
      <c r="AG89" s="10">
        <f ca="1">Repdd!AG262</f>
        <v>-666666.66666666674</v>
      </c>
      <c r="AH89" s="10">
        <f ca="1">Repdd!AH262</f>
        <v>-663722.87681818195</v>
      </c>
      <c r="AI89" s="10">
        <f ca="1">Repdd!AI262</f>
        <v>-641813.93242424261</v>
      </c>
      <c r="AJ89" s="10">
        <f ca="1">Repdd!AJ262</f>
        <v>-589905.04172727279</v>
      </c>
      <c r="AK89" s="10">
        <f ca="1">Repdd!AK262</f>
        <v>-528018.85679924232</v>
      </c>
      <c r="AL89" s="10">
        <f ca="1">Repdd!AL262</f>
        <v>-464385.96964772732</v>
      </c>
      <c r="AM89" s="10">
        <f ca="1">Repdd!AM262</f>
        <v>-402454.43300303025</v>
      </c>
      <c r="AN89" s="10">
        <f ca="1">Repdd!AN262</f>
        <v>-304776.85026174242</v>
      </c>
      <c r="AO89" s="10">
        <f ca="1">Repdd!AO262</f>
        <v>-92136.002058143844</v>
      </c>
      <c r="AP89" s="10">
        <f ca="1">Repdd!AP262</f>
        <v>265443.70794753789</v>
      </c>
      <c r="AQ89" s="10">
        <f ca="1">Repdd!AQ262</f>
        <v>776839.75930465909</v>
      </c>
      <c r="AR89" s="10">
        <f ca="1">Repdd!AR262</f>
        <v>1421523.6407175376</v>
      </c>
      <c r="AS89" s="10">
        <f ca="1">Repdd!AS262</f>
        <v>2153348.7851035618</v>
      </c>
      <c r="AT89" s="10">
        <f ca="1">Repdd!AT262</f>
        <v>2936484.2105553602</v>
      </c>
      <c r="AU89" s="10">
        <f ca="1">Repdd!AU262</f>
        <v>3746821.3984988648</v>
      </c>
      <c r="AV89" s="10">
        <f ca="1">Repdd!AV262</f>
        <v>4571311.8236193759</v>
      </c>
      <c r="AW89" s="10">
        <f ca="1">Repdd!AW262</f>
        <v>5402164.8840040155</v>
      </c>
      <c r="AX89" s="10">
        <f ca="1">Repdd!AX262</f>
        <v>6235090.2485839976</v>
      </c>
      <c r="AY89" s="10">
        <f ca="1">Repdd!AY262</f>
        <v>7068759.8593296409</v>
      </c>
      <c r="AZ89" s="10">
        <f ca="1">Repdd!AZ262</f>
        <v>7902675.7063722573</v>
      </c>
      <c r="BA89" s="10">
        <f ca="1">Repdd!BA262</f>
        <v>8736631.4525932781</v>
      </c>
      <c r="BB89" s="10">
        <f ca="1">Repdd!BB262</f>
        <v>9570583.7873604186</v>
      </c>
      <c r="BC89" s="10">
        <f ca="1">Repdd!BC262</f>
        <v>10404532.977775192</v>
      </c>
      <c r="BD89" s="10">
        <f ca="1">Repdd!BD262</f>
        <v>11238482.168189963</v>
      </c>
      <c r="BE89" s="10">
        <f ca="1">Repdd!BE262</f>
        <v>12065071.883983523</v>
      </c>
      <c r="BF89" s="10">
        <f ca="1">Repdd!BF262</f>
        <v>12836889.238792231</v>
      </c>
      <c r="BG89" s="10">
        <f ca="1">Repdd!BG262</f>
        <v>13478934.366858529</v>
      </c>
      <c r="BH89" s="10">
        <f ca="1">Repdd!BH262</f>
        <v>13966264.032604737</v>
      </c>
      <c r="BI89" s="10">
        <f ca="1">Repdd!BI262</f>
        <v>14294511.480472159</v>
      </c>
      <c r="BJ89" s="10">
        <f ca="1">Repdd!BJ262</f>
        <v>14486328.773280881</v>
      </c>
      <c r="BK89" s="10">
        <f ca="1">Repdd!BK262</f>
        <v>14589281.698251525</v>
      </c>
      <c r="BL89" s="10">
        <f ca="1">Repdd!BL262</f>
        <v>14640392.658584375</v>
      </c>
      <c r="BM89" s="10">
        <f ca="1">Repdd!BM262</f>
        <v>14664103.155574432</v>
      </c>
      <c r="BN89" s="10">
        <f ca="1">Repdd!BN262</f>
        <v>14673577.880540056</v>
      </c>
      <c r="BO89" s="10">
        <f ca="1">Repdd!BO262</f>
        <v>14676672.645988638</v>
      </c>
      <c r="BP89" s="10">
        <f ca="1">Repdd!BP262</f>
        <v>14677695.214082485</v>
      </c>
      <c r="BQ89" s="10">
        <f ca="1">Repdd!BQ262</f>
        <v>14677974.79375162</v>
      </c>
      <c r="BR89" s="10">
        <f ca="1">Repdd!BR262</f>
        <v>14678008.137123771</v>
      </c>
      <c r="BS89" s="10">
        <f ca="1">Repdd!BS262</f>
        <v>14678001.581317527</v>
      </c>
      <c r="BT89" s="10">
        <f ca="1">Repdd!BT262</f>
        <v>14677998.43696516</v>
      </c>
      <c r="BU89" s="10">
        <f ca="1">Repdd!BU262</f>
        <v>14677998.43696516</v>
      </c>
      <c r="BV89" s="10">
        <f>Repdd!BV262</f>
        <v>0</v>
      </c>
      <c r="BW89" s="10">
        <f>Repdd!BW262</f>
        <v>0</v>
      </c>
      <c r="BX89" s="10">
        <f>Repdd!BX262</f>
        <v>0</v>
      </c>
      <c r="BY89" s="10">
        <f>Repdd!BY262</f>
        <v>0</v>
      </c>
      <c r="BZ89" s="10">
        <f>Repdd!BZ262</f>
        <v>0</v>
      </c>
      <c r="CA89" s="10">
        <f>Repdd!CA262</f>
        <v>0</v>
      </c>
      <c r="CB89" s="10">
        <f>Repdd!CB262</f>
        <v>0</v>
      </c>
      <c r="CC89" s="10">
        <f>Repdd!CC262</f>
        <v>0</v>
      </c>
      <c r="CD89" s="10">
        <f>Repdd!CD262</f>
        <v>0</v>
      </c>
      <c r="CE89" s="10">
        <f>Repdd!CE262</f>
        <v>0</v>
      </c>
      <c r="CF89" s="10">
        <f>Repdd!CF262</f>
        <v>0</v>
      </c>
      <c r="CG89" s="10">
        <f>Repdd!CG262</f>
        <v>0</v>
      </c>
      <c r="CH89" s="10">
        <f>Repdd!CH262</f>
        <v>0</v>
      </c>
      <c r="CI89" s="10">
        <f>Repdd!CI262</f>
        <v>0</v>
      </c>
      <c r="CJ89" s="10">
        <f>Repdd!CJ262</f>
        <v>0</v>
      </c>
      <c r="CK89" s="10">
        <f>Repdd!CK262</f>
        <v>0</v>
      </c>
      <c r="CL89" s="10">
        <f>Repdd!CL262</f>
        <v>0</v>
      </c>
      <c r="CM89" s="10">
        <f>Repdd!CM262</f>
        <v>0</v>
      </c>
      <c r="CN89" s="10">
        <f>Repdd!CN262</f>
        <v>0</v>
      </c>
      <c r="CO89" s="10">
        <f>Repdd!CO262</f>
        <v>0</v>
      </c>
      <c r="CP89" s="10">
        <f>Repdd!CP262</f>
        <v>0</v>
      </c>
      <c r="CQ89" s="10">
        <f>Repdd!CQ262</f>
        <v>0</v>
      </c>
      <c r="CR89" s="10">
        <f>Repdd!CR262</f>
        <v>0</v>
      </c>
      <c r="CS89" s="10">
        <f>Repdd!CS262</f>
        <v>0</v>
      </c>
      <c r="CT89" s="10">
        <f>Repdd!CT262</f>
        <v>0</v>
      </c>
    </row>
    <row r="90" spans="1:98" s="107" customFormat="1" ht="12" x14ac:dyDescent="0.25">
      <c r="A90" s="105">
        <f>ROW()</f>
        <v>90</v>
      </c>
      <c r="B90" s="106"/>
      <c r="C90" s="143"/>
      <c r="E90" s="108"/>
      <c r="F90" s="107" t="s">
        <v>126</v>
      </c>
      <c r="M90" s="184" t="s">
        <v>74</v>
      </c>
      <c r="P90" s="109"/>
      <c r="R90" s="108"/>
      <c r="S90" s="180"/>
      <c r="V90" s="110"/>
      <c r="W90" s="111">
        <f ca="1">IF(W$82=0,0,W89/W$82)</f>
        <v>0.43013389742147029</v>
      </c>
      <c r="X90" s="112"/>
      <c r="Y90" s="112"/>
      <c r="Z90" s="111">
        <f ca="1">IF(Z$82=0,0,Z89/Z$82)</f>
        <v>0</v>
      </c>
      <c r="AA90" s="111">
        <f t="shared" ref="AA90:CL90" ca="1" si="16">IF(AA$82=0,0,AA89/AA$82)</f>
        <v>0</v>
      </c>
      <c r="AB90" s="111">
        <f t="shared" ca="1" si="16"/>
        <v>0</v>
      </c>
      <c r="AC90" s="111">
        <f t="shared" ca="1" si="16"/>
        <v>0</v>
      </c>
      <c r="AD90" s="111">
        <f t="shared" ca="1" si="16"/>
        <v>0</v>
      </c>
      <c r="AE90" s="111">
        <f t="shared" ca="1" si="16"/>
        <v>0</v>
      </c>
      <c r="AF90" s="111">
        <f t="shared" ca="1" si="16"/>
        <v>0</v>
      </c>
      <c r="AG90" s="111">
        <f t="shared" ca="1" si="16"/>
        <v>0</v>
      </c>
      <c r="AH90" s="111">
        <f t="shared" ca="1" si="16"/>
        <v>-126.58012335618992</v>
      </c>
      <c r="AI90" s="111">
        <f t="shared" ca="1" si="16"/>
        <v>-14.123286686613664</v>
      </c>
      <c r="AJ90" s="111">
        <f t="shared" ca="1" si="16"/>
        <v>-4.0860346297117731</v>
      </c>
      <c r="AK90" s="111">
        <f t="shared" ca="1" si="16"/>
        <v>-1.9632759608188937</v>
      </c>
      <c r="AL90" s="111">
        <f t="shared" ca="1" si="16"/>
        <v>-1.1548076221994574</v>
      </c>
      <c r="AM90" s="111">
        <f t="shared" ca="1" si="16"/>
        <v>-0.75228386154713101</v>
      </c>
      <c r="AN90" s="111">
        <f t="shared" ca="1" si="16"/>
        <v>-0.41621943532870792</v>
      </c>
      <c r="AO90" s="111">
        <f t="shared" ca="1" si="16"/>
        <v>-8.0430436189290702E-2</v>
      </c>
      <c r="AP90" s="111">
        <f t="shared" ca="1" si="16"/>
        <v>0.14367136263680194</v>
      </c>
      <c r="AQ90" s="111">
        <f t="shared" ca="1" si="16"/>
        <v>0.270791270516405</v>
      </c>
      <c r="AR90" s="111">
        <f t="shared" ca="1" si="16"/>
        <v>0.33998844924578886</v>
      </c>
      <c r="AS90" s="111">
        <f t="shared" ca="1" si="16"/>
        <v>0.37791862340216459</v>
      </c>
      <c r="AT90" s="111">
        <f t="shared" ca="1" si="16"/>
        <v>0.39985729873869008</v>
      </c>
      <c r="AU90" s="111">
        <f t="shared" ca="1" si="16"/>
        <v>0.41341233723296167</v>
      </c>
      <c r="AV90" s="111">
        <f t="shared" ca="1" si="16"/>
        <v>0.42241540949266482</v>
      </c>
      <c r="AW90" s="111">
        <f t="shared" ca="1" si="16"/>
        <v>0.42875834193043338</v>
      </c>
      <c r="AX90" s="111">
        <f t="shared" ca="1" si="16"/>
        <v>0.43345200004156825</v>
      </c>
      <c r="AY90" s="111">
        <f t="shared" ca="1" si="16"/>
        <v>0.43707525408174641</v>
      </c>
      <c r="AZ90" s="111">
        <f t="shared" ca="1" si="16"/>
        <v>0.43996466336775242</v>
      </c>
      <c r="BA90" s="111">
        <f t="shared" ca="1" si="16"/>
        <v>0.44232663944863559</v>
      </c>
      <c r="BB90" s="111">
        <f t="shared" ca="1" si="16"/>
        <v>0.44429474157130722</v>
      </c>
      <c r="BC90" s="111">
        <f t="shared" ca="1" si="16"/>
        <v>0.44596060162021645</v>
      </c>
      <c r="BD90" s="111">
        <f t="shared" ca="1" si="16"/>
        <v>0.44738911239210544</v>
      </c>
      <c r="BE90" s="111">
        <f t="shared" ca="1" si="16"/>
        <v>0.44857265547834618</v>
      </c>
      <c r="BF90" s="111">
        <f t="shared" ca="1" si="16"/>
        <v>0.44927403436948621</v>
      </c>
      <c r="BG90" s="111">
        <f t="shared" ca="1" si="16"/>
        <v>0.44928090784413949</v>
      </c>
      <c r="BH90" s="111">
        <f t="shared" ca="1" si="16"/>
        <v>0.44881192008141974</v>
      </c>
      <c r="BI90" s="111">
        <f t="shared" ca="1" si="16"/>
        <v>0.44806856308683168</v>
      </c>
      <c r="BJ90" s="111">
        <f t="shared" ca="1" si="16"/>
        <v>0.447283131344276</v>
      </c>
      <c r="BK90" s="111">
        <f t="shared" ca="1" si="16"/>
        <v>0.44665957090286285</v>
      </c>
      <c r="BL90" s="111">
        <f t="shared" ca="1" si="16"/>
        <v>0.44624590976132117</v>
      </c>
      <c r="BM90" s="111">
        <f t="shared" ca="1" si="16"/>
        <v>0.4460083014723053</v>
      </c>
      <c r="BN90" s="111">
        <f t="shared" ca="1" si="16"/>
        <v>0.44587653309497949</v>
      </c>
      <c r="BO90" s="111">
        <f t="shared" ca="1" si="16"/>
        <v>0.44581005580728639</v>
      </c>
      <c r="BP90" s="111">
        <f t="shared" ca="1" si="16"/>
        <v>0.44578193424030543</v>
      </c>
      <c r="BQ90" s="111">
        <f t="shared" ca="1" si="16"/>
        <v>0.44577140601842347</v>
      </c>
      <c r="BR90" s="111">
        <f t="shared" ca="1" si="16"/>
        <v>0.44576783411159782</v>
      </c>
      <c r="BS90" s="111">
        <f t="shared" ca="1" si="16"/>
        <v>0.44576665896077372</v>
      </c>
      <c r="BT90" s="111">
        <f t="shared" ca="1" si="16"/>
        <v>0.44576643037000085</v>
      </c>
      <c r="BU90" s="111">
        <f t="shared" ca="1" si="16"/>
        <v>0.44576643037000085</v>
      </c>
      <c r="BV90" s="111">
        <f t="shared" si="16"/>
        <v>0</v>
      </c>
      <c r="BW90" s="111">
        <f t="shared" si="16"/>
        <v>0</v>
      </c>
      <c r="BX90" s="111">
        <f t="shared" si="16"/>
        <v>0</v>
      </c>
      <c r="BY90" s="111">
        <f t="shared" si="16"/>
        <v>0</v>
      </c>
      <c r="BZ90" s="111">
        <f t="shared" si="16"/>
        <v>0</v>
      </c>
      <c r="CA90" s="111">
        <f t="shared" si="16"/>
        <v>0</v>
      </c>
      <c r="CB90" s="111">
        <f t="shared" si="16"/>
        <v>0</v>
      </c>
      <c r="CC90" s="111">
        <f t="shared" si="16"/>
        <v>0</v>
      </c>
      <c r="CD90" s="111">
        <f t="shared" si="16"/>
        <v>0</v>
      </c>
      <c r="CE90" s="111">
        <f t="shared" si="16"/>
        <v>0</v>
      </c>
      <c r="CF90" s="111">
        <f t="shared" si="16"/>
        <v>0</v>
      </c>
      <c r="CG90" s="111">
        <f t="shared" si="16"/>
        <v>0</v>
      </c>
      <c r="CH90" s="111">
        <f t="shared" si="16"/>
        <v>0</v>
      </c>
      <c r="CI90" s="111">
        <f t="shared" si="16"/>
        <v>0</v>
      </c>
      <c r="CJ90" s="111">
        <f t="shared" si="16"/>
        <v>0</v>
      </c>
      <c r="CK90" s="111">
        <f t="shared" si="16"/>
        <v>0</v>
      </c>
      <c r="CL90" s="111">
        <f t="shared" si="16"/>
        <v>0</v>
      </c>
      <c r="CM90" s="111">
        <f t="shared" ref="CM90:CT90" si="17">IF(CM$82=0,0,CM89/CM$82)</f>
        <v>0</v>
      </c>
      <c r="CN90" s="111">
        <f t="shared" si="17"/>
        <v>0</v>
      </c>
      <c r="CO90" s="111">
        <f t="shared" si="17"/>
        <v>0</v>
      </c>
      <c r="CP90" s="111">
        <f t="shared" si="17"/>
        <v>0</v>
      </c>
      <c r="CQ90" s="111">
        <f t="shared" si="17"/>
        <v>0</v>
      </c>
      <c r="CR90" s="111">
        <f t="shared" si="17"/>
        <v>0</v>
      </c>
      <c r="CS90" s="111">
        <f t="shared" si="17"/>
        <v>0</v>
      </c>
      <c r="CT90" s="111">
        <f t="shared" si="17"/>
        <v>0</v>
      </c>
    </row>
    <row r="91" spans="1:98" s="13" customFormat="1" x14ac:dyDescent="0.3">
      <c r="A91" s="12">
        <f>ROW()</f>
        <v>91</v>
      </c>
      <c r="B91" s="102"/>
      <c r="C91" s="142"/>
      <c r="E91" s="92"/>
      <c r="F91" s="13" t="s">
        <v>127</v>
      </c>
      <c r="M91" s="4" t="str">
        <f>Lists!$R$8</f>
        <v>руб.</v>
      </c>
      <c r="P91" s="10"/>
      <c r="R91" s="92"/>
      <c r="S91" s="179"/>
      <c r="V91" s="80">
        <f ca="1">Repdd!V264</f>
        <v>0</v>
      </c>
      <c r="W91" s="10">
        <f ca="1">SUM(INDIRECT(ADDRESS(ROW(),SUMIFS($1:$1,$5:$5,1))):INDIRECT(ADDRESS(ROW(),SUMIFS($1:$1,$5:$5,MAX($5:$5)))))</f>
        <v>81381818.181818232</v>
      </c>
      <c r="Z91" s="10">
        <f>Repdd!Z264</f>
        <v>1695454.5454545454</v>
      </c>
      <c r="AA91" s="10">
        <f>Repdd!AA264</f>
        <v>1695454.5454545454</v>
      </c>
      <c r="AB91" s="10">
        <f>Repdd!AB264</f>
        <v>1695454.5454545454</v>
      </c>
      <c r="AC91" s="10">
        <f>Repdd!AC264</f>
        <v>1695454.5454545454</v>
      </c>
      <c r="AD91" s="10">
        <f>Repdd!AD264</f>
        <v>1695454.5454545454</v>
      </c>
      <c r="AE91" s="10">
        <f>Repdd!AE264</f>
        <v>1695454.5454545454</v>
      </c>
      <c r="AF91" s="10">
        <f>Repdd!AF264</f>
        <v>1695454.5454545454</v>
      </c>
      <c r="AG91" s="10">
        <f>Repdd!AG264</f>
        <v>1695454.5454545454</v>
      </c>
      <c r="AH91" s="10">
        <f>Repdd!AH264</f>
        <v>1695454.5454545454</v>
      </c>
      <c r="AI91" s="10">
        <f>Repdd!AI264</f>
        <v>1695454.5454545454</v>
      </c>
      <c r="AJ91" s="10">
        <f>Repdd!AJ264</f>
        <v>1695454.5454545454</v>
      </c>
      <c r="AK91" s="10">
        <f>Repdd!AK264</f>
        <v>1695454.5454545454</v>
      </c>
      <c r="AL91" s="10">
        <f>Repdd!AL264</f>
        <v>1695454.5454545454</v>
      </c>
      <c r="AM91" s="10">
        <f>Repdd!AM264</f>
        <v>1695454.5454545454</v>
      </c>
      <c r="AN91" s="10">
        <f>Repdd!AN264</f>
        <v>1695454.5454545454</v>
      </c>
      <c r="AO91" s="10">
        <f>Repdd!AO264</f>
        <v>1695454.5454545454</v>
      </c>
      <c r="AP91" s="10">
        <f>Repdd!AP264</f>
        <v>1695454.5454545454</v>
      </c>
      <c r="AQ91" s="10">
        <f>Repdd!AQ264</f>
        <v>1695454.5454545454</v>
      </c>
      <c r="AR91" s="10">
        <f>Repdd!AR264</f>
        <v>1695454.5454545454</v>
      </c>
      <c r="AS91" s="10">
        <f>Repdd!AS264</f>
        <v>1695454.5454545454</v>
      </c>
      <c r="AT91" s="10">
        <f>Repdd!AT264</f>
        <v>1695454.5454545454</v>
      </c>
      <c r="AU91" s="10">
        <f>Repdd!AU264</f>
        <v>1695454.5454545454</v>
      </c>
      <c r="AV91" s="10">
        <f>Repdd!AV264</f>
        <v>1695454.5454545454</v>
      </c>
      <c r="AW91" s="10">
        <f>Repdd!AW264</f>
        <v>1695454.5454545454</v>
      </c>
      <c r="AX91" s="10">
        <f>Repdd!AX264</f>
        <v>1695454.5454545454</v>
      </c>
      <c r="AY91" s="10">
        <f>Repdd!AY264</f>
        <v>1695454.5454545454</v>
      </c>
      <c r="AZ91" s="10">
        <f>Repdd!AZ264</f>
        <v>1695454.5454545454</v>
      </c>
      <c r="BA91" s="10">
        <f>Repdd!BA264</f>
        <v>1695454.5454545454</v>
      </c>
      <c r="BB91" s="10">
        <f>Repdd!BB264</f>
        <v>1695454.5454545454</v>
      </c>
      <c r="BC91" s="10">
        <f>Repdd!BC264</f>
        <v>1695454.5454545454</v>
      </c>
      <c r="BD91" s="10">
        <f>Repdd!BD264</f>
        <v>1695454.5454545454</v>
      </c>
      <c r="BE91" s="10">
        <f>Repdd!BE264</f>
        <v>1695454.5454545454</v>
      </c>
      <c r="BF91" s="10">
        <f>Repdd!BF264</f>
        <v>1695454.5454545454</v>
      </c>
      <c r="BG91" s="10">
        <f>Repdd!BG264</f>
        <v>1695454.5454545454</v>
      </c>
      <c r="BH91" s="10">
        <f>Repdd!BH264</f>
        <v>1695454.5454545454</v>
      </c>
      <c r="BI91" s="10">
        <f>Repdd!BI264</f>
        <v>1695454.5454545454</v>
      </c>
      <c r="BJ91" s="10">
        <f>Repdd!BJ264</f>
        <v>1695454.5454545454</v>
      </c>
      <c r="BK91" s="10">
        <f>Repdd!BK264</f>
        <v>1695454.5454545454</v>
      </c>
      <c r="BL91" s="10">
        <f>Repdd!BL264</f>
        <v>1695454.5454545454</v>
      </c>
      <c r="BM91" s="10">
        <f>Repdd!BM264</f>
        <v>1695454.5454545454</v>
      </c>
      <c r="BN91" s="10">
        <f>Repdd!BN264</f>
        <v>1695454.5454545454</v>
      </c>
      <c r="BO91" s="10">
        <f>Repdd!BO264</f>
        <v>1695454.5454545454</v>
      </c>
      <c r="BP91" s="10">
        <f>Repdd!BP264</f>
        <v>1695454.5454545454</v>
      </c>
      <c r="BQ91" s="10">
        <f>Repdd!BQ264</f>
        <v>1695454.5454545454</v>
      </c>
      <c r="BR91" s="10">
        <f>Repdd!BR264</f>
        <v>1695454.5454545454</v>
      </c>
      <c r="BS91" s="10">
        <f>Repdd!BS264</f>
        <v>1695454.5454545454</v>
      </c>
      <c r="BT91" s="10">
        <f>Repdd!BT264</f>
        <v>1695454.5454545454</v>
      </c>
      <c r="BU91" s="10">
        <f>Repdd!BU264</f>
        <v>1695454.5454545454</v>
      </c>
      <c r="BV91" s="10">
        <f>Repdd!BV264</f>
        <v>0</v>
      </c>
      <c r="BW91" s="10">
        <f>Repdd!BW264</f>
        <v>0</v>
      </c>
      <c r="BX91" s="10">
        <f>Repdd!BX264</f>
        <v>0</v>
      </c>
      <c r="BY91" s="10">
        <f>Repdd!BY264</f>
        <v>0</v>
      </c>
      <c r="BZ91" s="10">
        <f>Repdd!BZ264</f>
        <v>0</v>
      </c>
      <c r="CA91" s="10">
        <f>Repdd!CA264</f>
        <v>0</v>
      </c>
      <c r="CB91" s="10">
        <f>Repdd!CB264</f>
        <v>0</v>
      </c>
      <c r="CC91" s="10">
        <f>Repdd!CC264</f>
        <v>0</v>
      </c>
      <c r="CD91" s="10">
        <f>Repdd!CD264</f>
        <v>0</v>
      </c>
      <c r="CE91" s="10">
        <f>Repdd!CE264</f>
        <v>0</v>
      </c>
      <c r="CF91" s="10">
        <f>Repdd!CF264</f>
        <v>0</v>
      </c>
      <c r="CG91" s="10">
        <f>Repdd!CG264</f>
        <v>0</v>
      </c>
      <c r="CH91" s="10">
        <f>Repdd!CH264</f>
        <v>0</v>
      </c>
      <c r="CI91" s="10">
        <f>Repdd!CI264</f>
        <v>0</v>
      </c>
      <c r="CJ91" s="10">
        <f>Repdd!CJ264</f>
        <v>0</v>
      </c>
      <c r="CK91" s="10">
        <f>Repdd!CK264</f>
        <v>0</v>
      </c>
      <c r="CL91" s="10">
        <f>Repdd!CL264</f>
        <v>0</v>
      </c>
      <c r="CM91" s="10">
        <f>Repdd!CM264</f>
        <v>0</v>
      </c>
      <c r="CN91" s="10">
        <f>Repdd!CN264</f>
        <v>0</v>
      </c>
      <c r="CO91" s="10">
        <f>Repdd!CO264</f>
        <v>0</v>
      </c>
      <c r="CP91" s="10">
        <f>Repdd!CP264</f>
        <v>0</v>
      </c>
      <c r="CQ91" s="10">
        <f>Repdd!CQ264</f>
        <v>0</v>
      </c>
      <c r="CR91" s="10">
        <f>Repdd!CR264</f>
        <v>0</v>
      </c>
      <c r="CS91" s="10">
        <f>Repdd!CS264</f>
        <v>0</v>
      </c>
      <c r="CT91" s="10">
        <f>Repdd!CT264</f>
        <v>0</v>
      </c>
    </row>
    <row r="92" spans="1:98" s="13" customFormat="1" x14ac:dyDescent="0.3">
      <c r="A92" s="12">
        <f>ROW()</f>
        <v>92</v>
      </c>
      <c r="B92" s="102"/>
      <c r="C92" s="142"/>
      <c r="E92" s="92"/>
      <c r="F92" s="13" t="s">
        <v>132</v>
      </c>
      <c r="M92" s="4" t="str">
        <f>Lists!$R$8</f>
        <v>руб.</v>
      </c>
      <c r="P92" s="10"/>
      <c r="R92" s="92"/>
      <c r="S92" s="179"/>
      <c r="V92" s="80">
        <f ca="1">IF(ABS(W92-(W89-W91))&lt;0.001,0,W92-(W89-W91))</f>
        <v>0</v>
      </c>
      <c r="W92" s="10">
        <f ca="1">SUM(INDIRECT(ADDRESS(ROW(),SUMIFS($1:$1,$5:$5,1))):INDIRECT(ADDRESS(ROW(),SUMIFS($1:$1,$5:$5,MAX($5:$5)))))</f>
        <v>236309700.01386803</v>
      </c>
      <c r="Z92" s="10">
        <f ca="1">Repdd!Z271</f>
        <v>-1712121.2121212122</v>
      </c>
      <c r="AA92" s="10">
        <f ca="1">Repdd!AA271</f>
        <v>-1803787.8787878787</v>
      </c>
      <c r="AB92" s="10">
        <f ca="1">Repdd!AB271</f>
        <v>-2020454.5454545454</v>
      </c>
      <c r="AC92" s="10">
        <f ca="1">Repdd!AC271</f>
        <v>-2153787.8787878789</v>
      </c>
      <c r="AD92" s="10">
        <f ca="1">Repdd!AD271</f>
        <v>-2278787.8787878789</v>
      </c>
      <c r="AE92" s="10">
        <f ca="1">Repdd!AE271</f>
        <v>-2362121.2121212119</v>
      </c>
      <c r="AF92" s="10">
        <f ca="1">Repdd!AF271</f>
        <v>-2362121.2121212119</v>
      </c>
      <c r="AG92" s="10">
        <f ca="1">Repdd!AG271</f>
        <v>-2362121.2121212119</v>
      </c>
      <c r="AH92" s="10">
        <f ca="1">Repdd!AH271</f>
        <v>-2359177.4222727274</v>
      </c>
      <c r="AI92" s="10">
        <f ca="1">Repdd!AI271</f>
        <v>-2337268.477878788</v>
      </c>
      <c r="AJ92" s="10">
        <f ca="1">Repdd!AJ271</f>
        <v>-2285359.5871818182</v>
      </c>
      <c r="AK92" s="10">
        <f ca="1">Repdd!AK271</f>
        <v>-2223473.402253788</v>
      </c>
      <c r="AL92" s="10">
        <f ca="1">Repdd!AL271</f>
        <v>-2159840.5151022729</v>
      </c>
      <c r="AM92" s="10">
        <f ca="1">Repdd!AM271</f>
        <v>-2097908.9784575757</v>
      </c>
      <c r="AN92" s="10">
        <f ca="1">Repdd!AN271</f>
        <v>-2000231.3957162879</v>
      </c>
      <c r="AO92" s="10">
        <f ca="1">Repdd!AO271</f>
        <v>-1787590.5475126891</v>
      </c>
      <c r="AP92" s="10">
        <f ca="1">Repdd!AP271</f>
        <v>-1430010.8375070076</v>
      </c>
      <c r="AQ92" s="10">
        <f ca="1">Repdd!AQ271</f>
        <v>-918614.78614988632</v>
      </c>
      <c r="AR92" s="10">
        <f ca="1">Repdd!AR271</f>
        <v>-273930.9047370078</v>
      </c>
      <c r="AS92" s="10">
        <f ca="1">Repdd!AS271</f>
        <v>457894.23964901641</v>
      </c>
      <c r="AT92" s="10">
        <f ca="1">Repdd!AT271</f>
        <v>1241029.6651008148</v>
      </c>
      <c r="AU92" s="10">
        <f ca="1">Repdd!AU271</f>
        <v>2051366.8530443194</v>
      </c>
      <c r="AV92" s="10">
        <f ca="1">Repdd!AV271</f>
        <v>2875857.2781648305</v>
      </c>
      <c r="AW92" s="10">
        <f ca="1">Repdd!AW271</f>
        <v>3706710.3385494701</v>
      </c>
      <c r="AX92" s="10">
        <f ca="1">Repdd!AX271</f>
        <v>4539635.7031294517</v>
      </c>
      <c r="AY92" s="10">
        <f ca="1">Repdd!AY271</f>
        <v>5373305.3138750959</v>
      </c>
      <c r="AZ92" s="10">
        <f ca="1">Repdd!AZ271</f>
        <v>6207221.1609177124</v>
      </c>
      <c r="BA92" s="10">
        <f ca="1">Repdd!BA271</f>
        <v>7041176.9071387332</v>
      </c>
      <c r="BB92" s="10">
        <f ca="1">Repdd!BB271</f>
        <v>7875129.2419058736</v>
      </c>
      <c r="BC92" s="10">
        <f ca="1">Repdd!BC271</f>
        <v>8709078.4323206469</v>
      </c>
      <c r="BD92" s="10">
        <f ca="1">Repdd!BD271</f>
        <v>9543027.6227354184</v>
      </c>
      <c r="BE92" s="10">
        <f ca="1">Repdd!BE271</f>
        <v>10369617.338528978</v>
      </c>
      <c r="BF92" s="10">
        <f ca="1">Repdd!BF271</f>
        <v>11141434.693337686</v>
      </c>
      <c r="BG92" s="10">
        <f ca="1">Repdd!BG271</f>
        <v>11783479.821403984</v>
      </c>
      <c r="BH92" s="10">
        <f ca="1">Repdd!BH271</f>
        <v>12270809.487150192</v>
      </c>
      <c r="BI92" s="10">
        <f ca="1">Repdd!BI271</f>
        <v>12599056.935017614</v>
      </c>
      <c r="BJ92" s="10">
        <f ca="1">Repdd!BJ271</f>
        <v>12790874.227826336</v>
      </c>
      <c r="BK92" s="10">
        <f ca="1">Repdd!BK271</f>
        <v>12893827.15279698</v>
      </c>
      <c r="BL92" s="10">
        <f ca="1">Repdd!BL271</f>
        <v>12944938.11312983</v>
      </c>
      <c r="BM92" s="10">
        <f ca="1">Repdd!BM271</f>
        <v>12968648.610119887</v>
      </c>
      <c r="BN92" s="10">
        <f ca="1">Repdd!BN271</f>
        <v>12978123.335085511</v>
      </c>
      <c r="BO92" s="10">
        <f ca="1">Repdd!BO271</f>
        <v>12981218.100534093</v>
      </c>
      <c r="BP92" s="10">
        <f ca="1">Repdd!BP271</f>
        <v>12982240.66862794</v>
      </c>
      <c r="BQ92" s="10">
        <f ca="1">Repdd!BQ271</f>
        <v>12982520.248297075</v>
      </c>
      <c r="BR92" s="10">
        <f ca="1">Repdd!BR271</f>
        <v>12982553.591669226</v>
      </c>
      <c r="BS92" s="10">
        <f ca="1">Repdd!BS271</f>
        <v>12982547.035862982</v>
      </c>
      <c r="BT92" s="10">
        <f ca="1">Repdd!BT271</f>
        <v>12982543.891510615</v>
      </c>
      <c r="BU92" s="10">
        <f ca="1">Repdd!BU271</f>
        <v>12982543.891510615</v>
      </c>
      <c r="BV92" s="10">
        <f>Repdd!BV271</f>
        <v>0</v>
      </c>
      <c r="BW92" s="10">
        <f>Repdd!BW271</f>
        <v>0</v>
      </c>
      <c r="BX92" s="10">
        <f>Repdd!BX271</f>
        <v>0</v>
      </c>
      <c r="BY92" s="10">
        <f>Repdd!BY271</f>
        <v>0</v>
      </c>
      <c r="BZ92" s="10">
        <f>Repdd!BZ271</f>
        <v>0</v>
      </c>
      <c r="CA92" s="10">
        <f>Repdd!CA271</f>
        <v>0</v>
      </c>
      <c r="CB92" s="10">
        <f>Repdd!CB271</f>
        <v>0</v>
      </c>
      <c r="CC92" s="10">
        <f>Repdd!CC271</f>
        <v>0</v>
      </c>
      <c r="CD92" s="10">
        <f>Repdd!CD271</f>
        <v>0</v>
      </c>
      <c r="CE92" s="10">
        <f>Repdd!CE271</f>
        <v>0</v>
      </c>
      <c r="CF92" s="10">
        <f>Repdd!CF271</f>
        <v>0</v>
      </c>
      <c r="CG92" s="10">
        <f>Repdd!CG271</f>
        <v>0</v>
      </c>
      <c r="CH92" s="10">
        <f>Repdd!CH271</f>
        <v>0</v>
      </c>
      <c r="CI92" s="10">
        <f>Repdd!CI271</f>
        <v>0</v>
      </c>
      <c r="CJ92" s="10">
        <f>Repdd!CJ271</f>
        <v>0</v>
      </c>
      <c r="CK92" s="10">
        <f>Repdd!CK271</f>
        <v>0</v>
      </c>
      <c r="CL92" s="10">
        <f>Repdd!CL271</f>
        <v>0</v>
      </c>
      <c r="CM92" s="10">
        <f>Repdd!CM271</f>
        <v>0</v>
      </c>
      <c r="CN92" s="10">
        <f>Repdd!CN271</f>
        <v>0</v>
      </c>
      <c r="CO92" s="10">
        <f>Repdd!CO271</f>
        <v>0</v>
      </c>
      <c r="CP92" s="10">
        <f>Repdd!CP271</f>
        <v>0</v>
      </c>
      <c r="CQ92" s="10">
        <f>Repdd!CQ271</f>
        <v>0</v>
      </c>
      <c r="CR92" s="10">
        <f>Repdd!CR271</f>
        <v>0</v>
      </c>
      <c r="CS92" s="10">
        <f>Repdd!CS271</f>
        <v>0</v>
      </c>
      <c r="CT92" s="10">
        <f>Repdd!CT271</f>
        <v>0</v>
      </c>
    </row>
    <row r="93" spans="1:98" s="107" customFormat="1" ht="12" x14ac:dyDescent="0.25">
      <c r="A93" s="105">
        <f>ROW()</f>
        <v>93</v>
      </c>
      <c r="B93" s="106"/>
      <c r="C93" s="143"/>
      <c r="E93" s="108"/>
      <c r="F93" s="107" t="s">
        <v>133</v>
      </c>
      <c r="M93" s="184" t="s">
        <v>74</v>
      </c>
      <c r="P93" s="109"/>
      <c r="R93" s="108"/>
      <c r="S93" s="181"/>
      <c r="V93" s="110"/>
      <c r="W93" s="111">
        <f ca="1">IF(W$82=0,0,W92/W$82)</f>
        <v>0.31994814605926641</v>
      </c>
      <c r="X93" s="112"/>
      <c r="Y93" s="112"/>
      <c r="Z93" s="111">
        <f ca="1">IF(Z$82=0,0,Z92/Z$82)</f>
        <v>0</v>
      </c>
      <c r="AA93" s="111">
        <f t="shared" ref="AA93:CL93" ca="1" si="18">IF(AA$82=0,0,AA92/AA$82)</f>
        <v>0</v>
      </c>
      <c r="AB93" s="111">
        <f t="shared" ca="1" si="18"/>
        <v>0</v>
      </c>
      <c r="AC93" s="111">
        <f t="shared" ca="1" si="18"/>
        <v>0</v>
      </c>
      <c r="AD93" s="111">
        <f t="shared" ca="1" si="18"/>
        <v>0</v>
      </c>
      <c r="AE93" s="111">
        <f t="shared" ca="1" si="18"/>
        <v>0</v>
      </c>
      <c r="AF93" s="111">
        <f t="shared" ca="1" si="18"/>
        <v>0</v>
      </c>
      <c r="AG93" s="111">
        <f t="shared" ca="1" si="18"/>
        <v>0</v>
      </c>
      <c r="AH93" s="111">
        <f t="shared" ca="1" si="18"/>
        <v>-449.92417703303653</v>
      </c>
      <c r="AI93" s="111">
        <f t="shared" ca="1" si="18"/>
        <v>-51.432215957019039</v>
      </c>
      <c r="AJ93" s="111">
        <f t="shared" ca="1" si="18"/>
        <v>-15.829765392793369</v>
      </c>
      <c r="AK93" s="111">
        <f t="shared" ca="1" si="18"/>
        <v>-8.2673030024470968</v>
      </c>
      <c r="AL93" s="111">
        <f t="shared" ca="1" si="18"/>
        <v>-5.3709639235383246</v>
      </c>
      <c r="AM93" s="111">
        <f t="shared" ca="1" si="18"/>
        <v>-3.9214950515319056</v>
      </c>
      <c r="AN93" s="111">
        <f t="shared" ca="1" si="18"/>
        <v>-2.7316221075741325</v>
      </c>
      <c r="AO93" s="111">
        <f t="shared" ca="1" si="18"/>
        <v>-1.5604832449053527</v>
      </c>
      <c r="AP93" s="111">
        <f t="shared" ca="1" si="18"/>
        <v>-0.7739931272005568</v>
      </c>
      <c r="AQ93" s="111">
        <f t="shared" ca="1" si="18"/>
        <v>-0.32021129464246195</v>
      </c>
      <c r="AR93" s="111">
        <f t="shared" ca="1" si="18"/>
        <v>-6.551656323845631E-2</v>
      </c>
      <c r="AS93" s="111">
        <f t="shared" ca="1" si="18"/>
        <v>8.0361696121427323E-2</v>
      </c>
      <c r="AT93" s="111">
        <f t="shared" ca="1" si="18"/>
        <v>0.16898942202993933</v>
      </c>
      <c r="AU93" s="111">
        <f t="shared" ca="1" si="18"/>
        <v>0.22634128372893525</v>
      </c>
      <c r="AV93" s="111">
        <f t="shared" ca="1" si="18"/>
        <v>0.26574569328692693</v>
      </c>
      <c r="AW93" s="111">
        <f t="shared" ca="1" si="18"/>
        <v>0.29419371916595594</v>
      </c>
      <c r="AX93" s="111">
        <f t="shared" ca="1" si="18"/>
        <v>0.31558712007872602</v>
      </c>
      <c r="AY93" s="111">
        <f t="shared" ca="1" si="18"/>
        <v>0.33224198191158771</v>
      </c>
      <c r="AZ93" s="111">
        <f t="shared" ca="1" si="18"/>
        <v>0.34557383726505003</v>
      </c>
      <c r="BA93" s="111">
        <f t="shared" ca="1" si="18"/>
        <v>0.35648752451078181</v>
      </c>
      <c r="BB93" s="111">
        <f t="shared" ca="1" si="18"/>
        <v>0.36558673839667732</v>
      </c>
      <c r="BC93" s="111">
        <f t="shared" ca="1" si="18"/>
        <v>0.3732897829755224</v>
      </c>
      <c r="BD93" s="111">
        <f t="shared" ca="1" si="18"/>
        <v>0.37989530915068109</v>
      </c>
      <c r="BE93" s="111">
        <f t="shared" ca="1" si="18"/>
        <v>0.38553659941414709</v>
      </c>
      <c r="BF93" s="111">
        <f t="shared" ca="1" si="18"/>
        <v>0.38993538233651798</v>
      </c>
      <c r="BG93" s="111">
        <f t="shared" ca="1" si="18"/>
        <v>0.39276788265550028</v>
      </c>
      <c r="BH93" s="111">
        <f t="shared" ca="1" si="18"/>
        <v>0.3943277568019784</v>
      </c>
      <c r="BI93" s="111">
        <f t="shared" ca="1" si="18"/>
        <v>0.39492369815047768</v>
      </c>
      <c r="BJ93" s="111">
        <f t="shared" ca="1" si="18"/>
        <v>0.39493389711030497</v>
      </c>
      <c r="BK93" s="111">
        <f t="shared" ca="1" si="18"/>
        <v>0.39475221758547546</v>
      </c>
      <c r="BL93" s="111">
        <f t="shared" ca="1" si="18"/>
        <v>0.39456767450226171</v>
      </c>
      <c r="BM93" s="111">
        <f t="shared" ca="1" si="18"/>
        <v>0.39444109725809989</v>
      </c>
      <c r="BN93" s="111">
        <f t="shared" ca="1" si="18"/>
        <v>0.39435785095066433</v>
      </c>
      <c r="BO93" s="111">
        <f t="shared" ca="1" si="18"/>
        <v>0.39430991652098885</v>
      </c>
      <c r="BP93" s="111">
        <f t="shared" ca="1" si="18"/>
        <v>0.39428863126150454</v>
      </c>
      <c r="BQ93" s="111">
        <f t="shared" ca="1" si="18"/>
        <v>0.39428029997773623</v>
      </c>
      <c r="BR93" s="111">
        <f t="shared" ca="1" si="18"/>
        <v>0.39427725763137283</v>
      </c>
      <c r="BS93" s="111">
        <f t="shared" ca="1" si="18"/>
        <v>0.39427619522427304</v>
      </c>
      <c r="BT93" s="111">
        <f t="shared" ca="1" si="18"/>
        <v>0.39427598200760616</v>
      </c>
      <c r="BU93" s="111">
        <f t="shared" ca="1" si="18"/>
        <v>0.39427598200760616</v>
      </c>
      <c r="BV93" s="111">
        <f t="shared" si="18"/>
        <v>0</v>
      </c>
      <c r="BW93" s="111">
        <f t="shared" si="18"/>
        <v>0</v>
      </c>
      <c r="BX93" s="111">
        <f t="shared" si="18"/>
        <v>0</v>
      </c>
      <c r="BY93" s="111">
        <f t="shared" si="18"/>
        <v>0</v>
      </c>
      <c r="BZ93" s="111">
        <f t="shared" si="18"/>
        <v>0</v>
      </c>
      <c r="CA93" s="111">
        <f t="shared" si="18"/>
        <v>0</v>
      </c>
      <c r="CB93" s="111">
        <f t="shared" si="18"/>
        <v>0</v>
      </c>
      <c r="CC93" s="111">
        <f t="shared" si="18"/>
        <v>0</v>
      </c>
      <c r="CD93" s="111">
        <f t="shared" si="18"/>
        <v>0</v>
      </c>
      <c r="CE93" s="111">
        <f t="shared" si="18"/>
        <v>0</v>
      </c>
      <c r="CF93" s="111">
        <f t="shared" si="18"/>
        <v>0</v>
      </c>
      <c r="CG93" s="111">
        <f t="shared" si="18"/>
        <v>0</v>
      </c>
      <c r="CH93" s="111">
        <f t="shared" si="18"/>
        <v>0</v>
      </c>
      <c r="CI93" s="111">
        <f t="shared" si="18"/>
        <v>0</v>
      </c>
      <c r="CJ93" s="111">
        <f t="shared" si="18"/>
        <v>0</v>
      </c>
      <c r="CK93" s="111">
        <f t="shared" si="18"/>
        <v>0</v>
      </c>
      <c r="CL93" s="111">
        <f t="shared" si="18"/>
        <v>0</v>
      </c>
      <c r="CM93" s="111">
        <f t="shared" ref="CM93:CT93" si="19">IF(CM$82=0,0,CM92/CM$82)</f>
        <v>0</v>
      </c>
      <c r="CN93" s="111">
        <f t="shared" si="19"/>
        <v>0</v>
      </c>
      <c r="CO93" s="111">
        <f t="shared" si="19"/>
        <v>0</v>
      </c>
      <c r="CP93" s="111">
        <f t="shared" si="19"/>
        <v>0</v>
      </c>
      <c r="CQ93" s="111">
        <f t="shared" si="19"/>
        <v>0</v>
      </c>
      <c r="CR93" s="111">
        <f t="shared" si="19"/>
        <v>0</v>
      </c>
      <c r="CS93" s="111">
        <f t="shared" si="19"/>
        <v>0</v>
      </c>
      <c r="CT93" s="111">
        <f t="shared" si="19"/>
        <v>0</v>
      </c>
    </row>
    <row r="94" spans="1:98" s="27" customFormat="1" ht="12" x14ac:dyDescent="0.25">
      <c r="A94" s="26">
        <f>ROW()</f>
        <v>94</v>
      </c>
      <c r="B94" s="95"/>
      <c r="C94" s="142"/>
      <c r="E94" s="24"/>
      <c r="F94" s="127" t="s">
        <v>116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125"/>
      <c r="S94" s="177"/>
      <c r="T94" s="124"/>
      <c r="U94" s="124"/>
      <c r="V94" s="85"/>
      <c r="W94" s="29">
        <f ca="1">SUM(INDIRECT(ADDRESS(ROW(),SUMIFS($1:$1,$5:$5,1))):INDIRECT(ADDRESS(ROW(),SUMIFS($1:$1,$5:$5,MAX($5:$5)))))</f>
        <v>20535714.285714291</v>
      </c>
      <c r="Z94" s="30">
        <f ca="1">Repdd!Z273</f>
        <v>0</v>
      </c>
      <c r="AA94" s="30">
        <f ca="1">Repdd!AA273</f>
        <v>0</v>
      </c>
      <c r="AB94" s="30">
        <f ca="1">Repdd!AB273</f>
        <v>0</v>
      </c>
      <c r="AC94" s="30">
        <f ca="1">Repdd!AC273</f>
        <v>297619.04761904757</v>
      </c>
      <c r="AD94" s="30">
        <f ca="1">Repdd!AD273</f>
        <v>297619.04761904757</v>
      </c>
      <c r="AE94" s="30">
        <f ca="1">Repdd!AE273</f>
        <v>297619.04761904757</v>
      </c>
      <c r="AF94" s="30">
        <f ca="1">Repdd!AF273</f>
        <v>297619.04761904757</v>
      </c>
      <c r="AG94" s="30">
        <f ca="1">Repdd!AG273</f>
        <v>297619.04761904757</v>
      </c>
      <c r="AH94" s="30">
        <f ca="1">Repdd!AH273</f>
        <v>297619.04761904757</v>
      </c>
      <c r="AI94" s="30">
        <f ca="1">Repdd!AI273</f>
        <v>297619.04761904757</v>
      </c>
      <c r="AJ94" s="30">
        <f ca="1">Repdd!AJ273</f>
        <v>297619.04761904757</v>
      </c>
      <c r="AK94" s="30">
        <f ca="1">Repdd!AK273</f>
        <v>297619.04761904757</v>
      </c>
      <c r="AL94" s="30">
        <f ca="1">Repdd!AL273</f>
        <v>297619.04761904757</v>
      </c>
      <c r="AM94" s="30">
        <f ca="1">Repdd!AM273</f>
        <v>297619.04761904757</v>
      </c>
      <c r="AN94" s="30">
        <f ca="1">Repdd!AN273</f>
        <v>297619.04761904757</v>
      </c>
      <c r="AO94" s="30">
        <f ca="1">Repdd!AO273</f>
        <v>297619.04761904757</v>
      </c>
      <c r="AP94" s="30">
        <f ca="1">Repdd!AP273</f>
        <v>297619.04761904757</v>
      </c>
      <c r="AQ94" s="30">
        <f ca="1">Repdd!AQ273</f>
        <v>297619.04761904757</v>
      </c>
      <c r="AR94" s="30">
        <f ca="1">Repdd!AR273</f>
        <v>297619.04761904757</v>
      </c>
      <c r="AS94" s="30">
        <f ca="1">Repdd!AS273</f>
        <v>297619.04761904757</v>
      </c>
      <c r="AT94" s="30">
        <f ca="1">Repdd!AT273</f>
        <v>297619.04761904757</v>
      </c>
      <c r="AU94" s="30">
        <f ca="1">Repdd!AU273</f>
        <v>297619.04761904757</v>
      </c>
      <c r="AV94" s="30">
        <f ca="1">Repdd!AV273</f>
        <v>297619.04761904757</v>
      </c>
      <c r="AW94" s="30">
        <f ca="1">Repdd!AW273</f>
        <v>297619.04761904757</v>
      </c>
      <c r="AX94" s="30">
        <f ca="1">Repdd!AX273</f>
        <v>595238.09523809515</v>
      </c>
      <c r="AY94" s="30">
        <f ca="1">Repdd!AY273</f>
        <v>595238.09523809515</v>
      </c>
      <c r="AZ94" s="30">
        <f ca="1">Repdd!AZ273</f>
        <v>595238.09523809515</v>
      </c>
      <c r="BA94" s="30">
        <f ca="1">Repdd!BA273</f>
        <v>595238.09523809515</v>
      </c>
      <c r="BB94" s="30">
        <f ca="1">Repdd!BB273</f>
        <v>595238.09523809515</v>
      </c>
      <c r="BC94" s="30">
        <f ca="1">Repdd!BC273</f>
        <v>595238.09523809515</v>
      </c>
      <c r="BD94" s="30">
        <f ca="1">Repdd!BD273</f>
        <v>595238.09523809515</v>
      </c>
      <c r="BE94" s="30">
        <f ca="1">Repdd!BE273</f>
        <v>595238.09523809515</v>
      </c>
      <c r="BF94" s="30">
        <f ca="1">Repdd!BF273</f>
        <v>595238.09523809515</v>
      </c>
      <c r="BG94" s="30">
        <f ca="1">Repdd!BG273</f>
        <v>595238.09523809515</v>
      </c>
      <c r="BH94" s="30">
        <f ca="1">Repdd!BH273</f>
        <v>595238.09523809515</v>
      </c>
      <c r="BI94" s="30">
        <f ca="1">Repdd!BI273</f>
        <v>595238.09523809515</v>
      </c>
      <c r="BJ94" s="30">
        <f ca="1">Repdd!BJ273</f>
        <v>595238.09523809515</v>
      </c>
      <c r="BK94" s="30">
        <f ca="1">Repdd!BK273</f>
        <v>595238.09523809515</v>
      </c>
      <c r="BL94" s="30">
        <f ca="1">Repdd!BL273</f>
        <v>595238.09523809515</v>
      </c>
      <c r="BM94" s="30">
        <f ca="1">Repdd!BM273</f>
        <v>595238.09523809515</v>
      </c>
      <c r="BN94" s="30">
        <f ca="1">Repdd!BN273</f>
        <v>595238.09523809515</v>
      </c>
      <c r="BO94" s="30">
        <f ca="1">Repdd!BO273</f>
        <v>595238.09523809515</v>
      </c>
      <c r="BP94" s="30">
        <f ca="1">Repdd!BP273</f>
        <v>595238.09523809515</v>
      </c>
      <c r="BQ94" s="30">
        <f ca="1">Repdd!BQ273</f>
        <v>595238.09523809515</v>
      </c>
      <c r="BR94" s="30">
        <f ca="1">Repdd!BR273</f>
        <v>595238.09523809515</v>
      </c>
      <c r="BS94" s="30">
        <f ca="1">Repdd!BS273</f>
        <v>595238.09523809515</v>
      </c>
      <c r="BT94" s="30">
        <f ca="1">Repdd!BT273</f>
        <v>595238.09523809515</v>
      </c>
      <c r="BU94" s="30">
        <f ca="1">Repdd!BU273</f>
        <v>595238.09523809515</v>
      </c>
      <c r="BV94" s="30">
        <f ca="1">Repdd!BV273</f>
        <v>0</v>
      </c>
      <c r="BW94" s="30">
        <f ca="1">Repdd!BW273</f>
        <v>0</v>
      </c>
      <c r="BX94" s="30">
        <f ca="1">Repdd!BX273</f>
        <v>0</v>
      </c>
      <c r="BY94" s="30">
        <f ca="1">Repdd!BY273</f>
        <v>0</v>
      </c>
      <c r="BZ94" s="30">
        <f ca="1">Repdd!BZ273</f>
        <v>0</v>
      </c>
      <c r="CA94" s="30">
        <f ca="1">Repdd!CA273</f>
        <v>0</v>
      </c>
      <c r="CB94" s="30">
        <f ca="1">Repdd!CB273</f>
        <v>0</v>
      </c>
      <c r="CC94" s="30">
        <f ca="1">Repdd!CC273</f>
        <v>0</v>
      </c>
      <c r="CD94" s="30">
        <f ca="1">Repdd!CD273</f>
        <v>0</v>
      </c>
      <c r="CE94" s="30">
        <f ca="1">Repdd!CE273</f>
        <v>0</v>
      </c>
      <c r="CF94" s="30">
        <f ca="1">Repdd!CF273</f>
        <v>0</v>
      </c>
      <c r="CG94" s="30">
        <f ca="1">Repdd!CG273</f>
        <v>0</v>
      </c>
      <c r="CH94" s="30">
        <f ca="1">Repdd!CH273</f>
        <v>0</v>
      </c>
      <c r="CI94" s="30">
        <f ca="1">Repdd!CI273</f>
        <v>0</v>
      </c>
      <c r="CJ94" s="30">
        <f ca="1">Repdd!CJ273</f>
        <v>0</v>
      </c>
      <c r="CK94" s="30">
        <f ca="1">Repdd!CK273</f>
        <v>0</v>
      </c>
      <c r="CL94" s="30">
        <f ca="1">Repdd!CL273</f>
        <v>0</v>
      </c>
      <c r="CM94" s="30">
        <f ca="1">Repdd!CM273</f>
        <v>0</v>
      </c>
      <c r="CN94" s="30">
        <f ca="1">Repdd!CN273</f>
        <v>0</v>
      </c>
      <c r="CO94" s="30">
        <f ca="1">Repdd!CO273</f>
        <v>0</v>
      </c>
      <c r="CP94" s="30">
        <f ca="1">Repdd!CP273</f>
        <v>0</v>
      </c>
      <c r="CQ94" s="30">
        <f ca="1">Repdd!CQ273</f>
        <v>0</v>
      </c>
      <c r="CR94" s="30">
        <f ca="1">Repdd!CR273</f>
        <v>0</v>
      </c>
      <c r="CS94" s="30">
        <f ca="1">Repdd!CS273</f>
        <v>0</v>
      </c>
      <c r="CT94" s="30">
        <f ca="1">Repdd!CT273</f>
        <v>0</v>
      </c>
    </row>
    <row r="95" spans="1:98" s="13" customFormat="1" x14ac:dyDescent="0.3">
      <c r="A95" s="12">
        <f>ROW()</f>
        <v>95</v>
      </c>
      <c r="B95" s="102"/>
      <c r="C95" s="142"/>
      <c r="E95" s="92"/>
      <c r="F95" s="13" t="s">
        <v>134</v>
      </c>
      <c r="M95" s="4" t="str">
        <f>Lists!$R$8</f>
        <v>руб.</v>
      </c>
      <c r="P95" s="10"/>
      <c r="R95" s="92"/>
      <c r="S95" s="179"/>
      <c r="V95" s="80">
        <f ca="1">W95-(W92-W94)</f>
        <v>0</v>
      </c>
      <c r="W95" s="10">
        <f ca="1">SUM(INDIRECT(ADDRESS(ROW(),SUMIFS($1:$1,$5:$5,1))):INDIRECT(ADDRESS(ROW(),SUMIFS($1:$1,$5:$5,MAX($5:$5)))))</f>
        <v>215773985.72815377</v>
      </c>
      <c r="Z95" s="10">
        <f ca="1">Repdd!Z274</f>
        <v>-1712121.2121212122</v>
      </c>
      <c r="AA95" s="10">
        <f ca="1">Repdd!AA274</f>
        <v>-1803787.8787878787</v>
      </c>
      <c r="AB95" s="10">
        <f ca="1">Repdd!AB274</f>
        <v>-2020454.5454545454</v>
      </c>
      <c r="AC95" s="10">
        <f ca="1">Repdd!AC274</f>
        <v>-2451406.9264069265</v>
      </c>
      <c r="AD95" s="10">
        <f ca="1">Repdd!AD274</f>
        <v>-2576406.9264069265</v>
      </c>
      <c r="AE95" s="10">
        <f ca="1">Repdd!AE274</f>
        <v>-2659740.2597402595</v>
      </c>
      <c r="AF95" s="10">
        <f ca="1">Repdd!AF274</f>
        <v>-2659740.2597402595</v>
      </c>
      <c r="AG95" s="10">
        <f ca="1">Repdd!AG274</f>
        <v>-2659740.2597402595</v>
      </c>
      <c r="AH95" s="10">
        <f ca="1">Repdd!AH274</f>
        <v>-2656796.4698917749</v>
      </c>
      <c r="AI95" s="10">
        <f ca="1">Repdd!AI274</f>
        <v>-2634887.5254978356</v>
      </c>
      <c r="AJ95" s="10">
        <f ca="1">Repdd!AJ274</f>
        <v>-2582978.6348008658</v>
      </c>
      <c r="AK95" s="10">
        <f ca="1">Repdd!AK274</f>
        <v>-2521092.4498728355</v>
      </c>
      <c r="AL95" s="10">
        <f ca="1">Repdd!AL274</f>
        <v>-2457459.5627213204</v>
      </c>
      <c r="AM95" s="10">
        <f ca="1">Repdd!AM274</f>
        <v>-2395528.0260766232</v>
      </c>
      <c r="AN95" s="10">
        <f ca="1">Repdd!AN274</f>
        <v>-2297850.4433353357</v>
      </c>
      <c r="AO95" s="10">
        <f ca="1">Repdd!AO274</f>
        <v>-2085209.5951317367</v>
      </c>
      <c r="AP95" s="10">
        <f ca="1">Repdd!AP274</f>
        <v>-1727629.8851260552</v>
      </c>
      <c r="AQ95" s="10">
        <f ca="1">Repdd!AQ274</f>
        <v>-1216233.833768934</v>
      </c>
      <c r="AR95" s="10">
        <f ca="1">Repdd!AR274</f>
        <v>-571549.95235605538</v>
      </c>
      <c r="AS95" s="10">
        <f ca="1">Repdd!AS274</f>
        <v>160275.19202996884</v>
      </c>
      <c r="AT95" s="10">
        <f ca="1">Repdd!AT274</f>
        <v>943410.6174817672</v>
      </c>
      <c r="AU95" s="10">
        <f ca="1">Repdd!AU274</f>
        <v>1753747.8054252719</v>
      </c>
      <c r="AV95" s="10">
        <f ca="1">Repdd!AV274</f>
        <v>2578238.2305457829</v>
      </c>
      <c r="AW95" s="10">
        <f ca="1">Repdd!AW274</f>
        <v>3409091.2909304225</v>
      </c>
      <c r="AX95" s="10">
        <f ca="1">Repdd!AX274</f>
        <v>3944397.6078913566</v>
      </c>
      <c r="AY95" s="10">
        <f ca="1">Repdd!AY274</f>
        <v>4778067.2186370008</v>
      </c>
      <c r="AZ95" s="10">
        <f ca="1">Repdd!AZ274</f>
        <v>5611983.0656796172</v>
      </c>
      <c r="BA95" s="10">
        <f ca="1">Repdd!BA274</f>
        <v>6445938.811900638</v>
      </c>
      <c r="BB95" s="10">
        <f ca="1">Repdd!BB274</f>
        <v>7279891.1466677785</v>
      </c>
      <c r="BC95" s="10">
        <f ca="1">Repdd!BC274</f>
        <v>8113840.3370825518</v>
      </c>
      <c r="BD95" s="10">
        <f ca="1">Repdd!BD274</f>
        <v>8947789.5274973232</v>
      </c>
      <c r="BE95" s="10">
        <f ca="1">Repdd!BE274</f>
        <v>9774379.2432908826</v>
      </c>
      <c r="BF95" s="10">
        <f ca="1">Repdd!BF274</f>
        <v>10546196.598099591</v>
      </c>
      <c r="BG95" s="10">
        <f ca="1">Repdd!BG274</f>
        <v>11188241.726165889</v>
      </c>
      <c r="BH95" s="10">
        <f ca="1">Repdd!BH274</f>
        <v>11675571.391912097</v>
      </c>
      <c r="BI95" s="10">
        <f ca="1">Repdd!BI274</f>
        <v>12003818.839779519</v>
      </c>
      <c r="BJ95" s="10">
        <f ca="1">Repdd!BJ274</f>
        <v>12195636.132588241</v>
      </c>
      <c r="BK95" s="10">
        <f ca="1">Repdd!BK274</f>
        <v>12298589.057558885</v>
      </c>
      <c r="BL95" s="10">
        <f ca="1">Repdd!BL274</f>
        <v>12349700.017891735</v>
      </c>
      <c r="BM95" s="10">
        <f ca="1">Repdd!BM274</f>
        <v>12373410.514881792</v>
      </c>
      <c r="BN95" s="10">
        <f ca="1">Repdd!BN274</f>
        <v>12382885.239847416</v>
      </c>
      <c r="BO95" s="10">
        <f ca="1">Repdd!BO274</f>
        <v>12385980.005295997</v>
      </c>
      <c r="BP95" s="10">
        <f ca="1">Repdd!BP274</f>
        <v>12387002.573389845</v>
      </c>
      <c r="BQ95" s="10">
        <f ca="1">Repdd!BQ274</f>
        <v>12387282.15305898</v>
      </c>
      <c r="BR95" s="10">
        <f ca="1">Repdd!BR274</f>
        <v>12387315.496431131</v>
      </c>
      <c r="BS95" s="10">
        <f ca="1">Repdd!BS274</f>
        <v>12387308.940624887</v>
      </c>
      <c r="BT95" s="10">
        <f ca="1">Repdd!BT274</f>
        <v>12387305.79627252</v>
      </c>
      <c r="BU95" s="10">
        <f ca="1">Repdd!BU274</f>
        <v>12387305.79627252</v>
      </c>
      <c r="BV95" s="10">
        <f ca="1">Repdd!BV274</f>
        <v>0</v>
      </c>
      <c r="BW95" s="10">
        <f ca="1">Repdd!BW274</f>
        <v>0</v>
      </c>
      <c r="BX95" s="10">
        <f ca="1">Repdd!BX274</f>
        <v>0</v>
      </c>
      <c r="BY95" s="10">
        <f ca="1">Repdd!BY274</f>
        <v>0</v>
      </c>
      <c r="BZ95" s="10">
        <f ca="1">Repdd!BZ274</f>
        <v>0</v>
      </c>
      <c r="CA95" s="10">
        <f ca="1">Repdd!CA274</f>
        <v>0</v>
      </c>
      <c r="CB95" s="10">
        <f ca="1">Repdd!CB274</f>
        <v>0</v>
      </c>
      <c r="CC95" s="10">
        <f ca="1">Repdd!CC274</f>
        <v>0</v>
      </c>
      <c r="CD95" s="10">
        <f ca="1">Repdd!CD274</f>
        <v>0</v>
      </c>
      <c r="CE95" s="10">
        <f ca="1">Repdd!CE274</f>
        <v>0</v>
      </c>
      <c r="CF95" s="10">
        <f ca="1">Repdd!CF274</f>
        <v>0</v>
      </c>
      <c r="CG95" s="10">
        <f ca="1">Repdd!CG274</f>
        <v>0</v>
      </c>
      <c r="CH95" s="10">
        <f ca="1">Repdd!CH274</f>
        <v>0</v>
      </c>
      <c r="CI95" s="10">
        <f ca="1">Repdd!CI274</f>
        <v>0</v>
      </c>
      <c r="CJ95" s="10">
        <f ca="1">Repdd!CJ274</f>
        <v>0</v>
      </c>
      <c r="CK95" s="10">
        <f ca="1">Repdd!CK274</f>
        <v>0</v>
      </c>
      <c r="CL95" s="10">
        <f ca="1">Repdd!CL274</f>
        <v>0</v>
      </c>
      <c r="CM95" s="10">
        <f ca="1">Repdd!CM274</f>
        <v>0</v>
      </c>
      <c r="CN95" s="10">
        <f ca="1">Repdd!CN274</f>
        <v>0</v>
      </c>
      <c r="CO95" s="10">
        <f ca="1">Repdd!CO274</f>
        <v>0</v>
      </c>
      <c r="CP95" s="10">
        <f ca="1">Repdd!CP274</f>
        <v>0</v>
      </c>
      <c r="CQ95" s="10">
        <f ca="1">Repdd!CQ274</f>
        <v>0</v>
      </c>
      <c r="CR95" s="10">
        <f ca="1">Repdd!CR274</f>
        <v>0</v>
      </c>
      <c r="CS95" s="10">
        <f ca="1">Repdd!CS274</f>
        <v>0</v>
      </c>
      <c r="CT95" s="10">
        <f ca="1">Repdd!CT274</f>
        <v>0</v>
      </c>
    </row>
    <row r="96" spans="1:98" s="13" customFormat="1" x14ac:dyDescent="0.3">
      <c r="A96" s="12">
        <f>ROW()</f>
        <v>96</v>
      </c>
      <c r="B96" s="102"/>
      <c r="C96" s="142"/>
      <c r="E96" s="92"/>
      <c r="F96" s="13" t="s">
        <v>137</v>
      </c>
      <c r="M96" s="4" t="str">
        <f>Lists!$R$8</f>
        <v>руб.</v>
      </c>
      <c r="P96" s="10"/>
      <c r="R96" s="92"/>
      <c r="S96" s="179"/>
      <c r="V96" s="80">
        <f ca="1">Repdd!V277</f>
        <v>0</v>
      </c>
      <c r="W96" s="10">
        <f ca="1">SUM(INDIRECT(ADDRESS(ROW(),SUMIFS($1:$1,$5:$5,1))):INDIRECT(ADDRESS(ROW(),SUMIFS($1:$1,$5:$5,MAX($5:$5)))))</f>
        <v>215773985.72815377</v>
      </c>
      <c r="Z96" s="10">
        <f ca="1">Repdd!Z277</f>
        <v>-1712121.2121212122</v>
      </c>
      <c r="AA96" s="10">
        <f ca="1">Repdd!AA277</f>
        <v>-1803787.8787878787</v>
      </c>
      <c r="AB96" s="10">
        <f ca="1">Repdd!AB277</f>
        <v>-2020454.5454545454</v>
      </c>
      <c r="AC96" s="10">
        <f ca="1">Repdd!AC277</f>
        <v>-2451406.9264069265</v>
      </c>
      <c r="AD96" s="10">
        <f ca="1">Repdd!AD277</f>
        <v>-2576406.9264069265</v>
      </c>
      <c r="AE96" s="10">
        <f ca="1">Repdd!AE277</f>
        <v>-2659740.2597402595</v>
      </c>
      <c r="AF96" s="10">
        <f ca="1">Repdd!AF277</f>
        <v>-2659740.2597402595</v>
      </c>
      <c r="AG96" s="10">
        <f ca="1">Repdd!AG277</f>
        <v>-2659740.2597402595</v>
      </c>
      <c r="AH96" s="10">
        <f ca="1">Repdd!AH277</f>
        <v>-2656796.4698917749</v>
      </c>
      <c r="AI96" s="10">
        <f ca="1">Repdd!AI277</f>
        <v>-2634887.5254978356</v>
      </c>
      <c r="AJ96" s="10">
        <f ca="1">Repdd!AJ277</f>
        <v>-2582978.6348008658</v>
      </c>
      <c r="AK96" s="10">
        <f ca="1">Repdd!AK277</f>
        <v>-2521092.4498728355</v>
      </c>
      <c r="AL96" s="10">
        <f ca="1">Repdd!AL277</f>
        <v>-2457459.5627213204</v>
      </c>
      <c r="AM96" s="10">
        <f ca="1">Repdd!AM277</f>
        <v>-2395528.0260766232</v>
      </c>
      <c r="AN96" s="10">
        <f ca="1">Repdd!AN277</f>
        <v>-2297850.4433353357</v>
      </c>
      <c r="AO96" s="10">
        <f ca="1">Repdd!AO277</f>
        <v>-2085209.5951317367</v>
      </c>
      <c r="AP96" s="10">
        <f ca="1">Repdd!AP277</f>
        <v>-1727629.8851260552</v>
      </c>
      <c r="AQ96" s="10">
        <f ca="1">Repdd!AQ277</f>
        <v>-1216233.833768934</v>
      </c>
      <c r="AR96" s="10">
        <f ca="1">Repdd!AR277</f>
        <v>-571549.95235605538</v>
      </c>
      <c r="AS96" s="10">
        <f ca="1">Repdd!AS277</f>
        <v>160275.19202996884</v>
      </c>
      <c r="AT96" s="10">
        <f ca="1">Repdd!AT277</f>
        <v>943410.6174817672</v>
      </c>
      <c r="AU96" s="10">
        <f ca="1">Repdd!AU277</f>
        <v>1753747.8054252719</v>
      </c>
      <c r="AV96" s="10">
        <f ca="1">Repdd!AV277</f>
        <v>2578238.2305457829</v>
      </c>
      <c r="AW96" s="10">
        <f ca="1">Repdd!AW277</f>
        <v>3409091.2909304225</v>
      </c>
      <c r="AX96" s="10">
        <f ca="1">Repdd!AX277</f>
        <v>3944397.6078913566</v>
      </c>
      <c r="AY96" s="10">
        <f ca="1">Repdd!AY277</f>
        <v>4778067.2186370008</v>
      </c>
      <c r="AZ96" s="10">
        <f ca="1">Repdd!AZ277</f>
        <v>5611983.0656796172</v>
      </c>
      <c r="BA96" s="10">
        <f ca="1">Repdd!BA277</f>
        <v>6445938.811900638</v>
      </c>
      <c r="BB96" s="10">
        <f ca="1">Repdd!BB277</f>
        <v>7279891.1466677785</v>
      </c>
      <c r="BC96" s="10">
        <f ca="1">Repdd!BC277</f>
        <v>8113840.3370825518</v>
      </c>
      <c r="BD96" s="10">
        <f ca="1">Repdd!BD277</f>
        <v>8947789.5274973232</v>
      </c>
      <c r="BE96" s="10">
        <f ca="1">Repdd!BE277</f>
        <v>9774379.2432908826</v>
      </c>
      <c r="BF96" s="10">
        <f ca="1">Repdd!BF277</f>
        <v>10546196.598099591</v>
      </c>
      <c r="BG96" s="10">
        <f ca="1">Repdd!BG277</f>
        <v>11188241.726165889</v>
      </c>
      <c r="BH96" s="10">
        <f ca="1">Repdd!BH277</f>
        <v>11675571.391912097</v>
      </c>
      <c r="BI96" s="10">
        <f ca="1">Repdd!BI277</f>
        <v>12003818.839779519</v>
      </c>
      <c r="BJ96" s="10">
        <f ca="1">Repdd!BJ277</f>
        <v>12195636.132588241</v>
      </c>
      <c r="BK96" s="10">
        <f ca="1">Repdd!BK277</f>
        <v>12298589.057558885</v>
      </c>
      <c r="BL96" s="10">
        <f ca="1">Repdd!BL277</f>
        <v>12349700.017891735</v>
      </c>
      <c r="BM96" s="10">
        <f ca="1">Repdd!BM277</f>
        <v>12373410.514881792</v>
      </c>
      <c r="BN96" s="10">
        <f ca="1">Repdd!BN277</f>
        <v>12382885.239847416</v>
      </c>
      <c r="BO96" s="10">
        <f ca="1">Repdd!BO277</f>
        <v>12385980.005295997</v>
      </c>
      <c r="BP96" s="10">
        <f ca="1">Repdd!BP277</f>
        <v>12387002.573389845</v>
      </c>
      <c r="BQ96" s="10">
        <f ca="1">Repdd!BQ277</f>
        <v>12387282.15305898</v>
      </c>
      <c r="BR96" s="10">
        <f ca="1">Repdd!BR277</f>
        <v>12387315.496431131</v>
      </c>
      <c r="BS96" s="10">
        <f ca="1">Repdd!BS277</f>
        <v>12387308.940624887</v>
      </c>
      <c r="BT96" s="10">
        <f ca="1">Repdd!BT277</f>
        <v>12387305.79627252</v>
      </c>
      <c r="BU96" s="10">
        <f ca="1">Repdd!BU277</f>
        <v>12387305.79627252</v>
      </c>
      <c r="BV96" s="10">
        <f ca="1">Repdd!BV277</f>
        <v>0</v>
      </c>
      <c r="BW96" s="10">
        <f ca="1">Repdd!BW277</f>
        <v>0</v>
      </c>
      <c r="BX96" s="10">
        <f ca="1">Repdd!BX277</f>
        <v>0</v>
      </c>
      <c r="BY96" s="10">
        <f ca="1">Repdd!BY277</f>
        <v>0</v>
      </c>
      <c r="BZ96" s="10">
        <f ca="1">Repdd!BZ277</f>
        <v>0</v>
      </c>
      <c r="CA96" s="10">
        <f ca="1">Repdd!CA277</f>
        <v>0</v>
      </c>
      <c r="CB96" s="10">
        <f ca="1">Repdd!CB277</f>
        <v>0</v>
      </c>
      <c r="CC96" s="10">
        <f ca="1">Repdd!CC277</f>
        <v>0</v>
      </c>
      <c r="CD96" s="10">
        <f ca="1">Repdd!CD277</f>
        <v>0</v>
      </c>
      <c r="CE96" s="10">
        <f ca="1">Repdd!CE277</f>
        <v>0</v>
      </c>
      <c r="CF96" s="10">
        <f ca="1">Repdd!CF277</f>
        <v>0</v>
      </c>
      <c r="CG96" s="10">
        <f ca="1">Repdd!CG277</f>
        <v>0</v>
      </c>
      <c r="CH96" s="10">
        <f ca="1">Repdd!CH277</f>
        <v>0</v>
      </c>
      <c r="CI96" s="10">
        <f ca="1">Repdd!CI277</f>
        <v>0</v>
      </c>
      <c r="CJ96" s="10">
        <f ca="1">Repdd!CJ277</f>
        <v>0</v>
      </c>
      <c r="CK96" s="10">
        <f ca="1">Repdd!CK277</f>
        <v>0</v>
      </c>
      <c r="CL96" s="10">
        <f ca="1">Repdd!CL277</f>
        <v>0</v>
      </c>
      <c r="CM96" s="10">
        <f ca="1">Repdd!CM277</f>
        <v>0</v>
      </c>
      <c r="CN96" s="10">
        <f ca="1">Repdd!CN277</f>
        <v>0</v>
      </c>
      <c r="CO96" s="10">
        <f ca="1">Repdd!CO277</f>
        <v>0</v>
      </c>
      <c r="CP96" s="10">
        <f ca="1">Repdd!CP277</f>
        <v>0</v>
      </c>
      <c r="CQ96" s="10">
        <f ca="1">Repdd!CQ277</f>
        <v>0</v>
      </c>
      <c r="CR96" s="10">
        <f ca="1">Repdd!CR277</f>
        <v>0</v>
      </c>
      <c r="CS96" s="10">
        <f ca="1">Repdd!CS277</f>
        <v>0</v>
      </c>
      <c r="CT96" s="10">
        <f ca="1">Repdd!CT277</f>
        <v>0</v>
      </c>
    </row>
    <row r="97" spans="1:98" s="27" customFormat="1" ht="12" x14ac:dyDescent="0.25">
      <c r="A97" s="26">
        <f>ROW()</f>
        <v>97</v>
      </c>
      <c r="B97" s="95"/>
      <c r="C97" s="142"/>
      <c r="E97" s="24"/>
      <c r="F97" s="127" t="s">
        <v>138</v>
      </c>
      <c r="H97" s="67"/>
      <c r="I97" s="67"/>
      <c r="J97" s="67"/>
      <c r="K97" s="67"/>
      <c r="L97" s="67"/>
      <c r="M97" s="2" t="str">
        <f>Lists!$R$8</f>
        <v>руб.</v>
      </c>
      <c r="P97" s="30"/>
      <c r="Q97" s="124"/>
      <c r="R97" s="44"/>
      <c r="S97" s="177"/>
      <c r="T97" s="124"/>
      <c r="U97" s="124"/>
      <c r="V97" s="85"/>
      <c r="W97" s="29">
        <f ca="1">SUM(INDIRECT(ADDRESS(ROW(),SUMIFS($1:$1,$5:$5,1))):INDIRECT(ADDRESS(ROW(),SUMIFS($1:$1,$5:$5,MAX($5:$5)))))</f>
        <v>43154797.145630755</v>
      </c>
      <c r="Z97" s="30">
        <f ca="1">Repdd!Z278</f>
        <v>0</v>
      </c>
      <c r="AA97" s="30">
        <f ca="1">Repdd!AA278</f>
        <v>0</v>
      </c>
      <c r="AB97" s="30">
        <f ca="1">Repdd!AB278</f>
        <v>0</v>
      </c>
      <c r="AC97" s="30">
        <f ca="1">Repdd!AC278</f>
        <v>0</v>
      </c>
      <c r="AD97" s="30">
        <f ca="1">Repdd!AD278</f>
        <v>0</v>
      </c>
      <c r="AE97" s="30">
        <f ca="1">Repdd!AE278</f>
        <v>0</v>
      </c>
      <c r="AF97" s="30">
        <f ca="1">Repdd!AF278</f>
        <v>0</v>
      </c>
      <c r="AG97" s="30">
        <f ca="1">Repdd!AG278</f>
        <v>0</v>
      </c>
      <c r="AH97" s="30">
        <f ca="1">Repdd!AH278</f>
        <v>0</v>
      </c>
      <c r="AI97" s="30">
        <f ca="1">Repdd!AI278</f>
        <v>0</v>
      </c>
      <c r="AJ97" s="30">
        <f ca="1">Repdd!AJ278</f>
        <v>0</v>
      </c>
      <c r="AK97" s="30">
        <f ca="1">Repdd!AK278</f>
        <v>0</v>
      </c>
      <c r="AL97" s="30">
        <f ca="1">Repdd!AL278</f>
        <v>0</v>
      </c>
      <c r="AM97" s="30">
        <f ca="1">Repdd!AM278</f>
        <v>0</v>
      </c>
      <c r="AN97" s="30">
        <f ca="1">Repdd!AN278</f>
        <v>0</v>
      </c>
      <c r="AO97" s="30">
        <f ca="1">Repdd!AO278</f>
        <v>0</v>
      </c>
      <c r="AP97" s="30">
        <f ca="1">Repdd!AP278</f>
        <v>0</v>
      </c>
      <c r="AQ97" s="30">
        <f ca="1">Repdd!AQ278</f>
        <v>0</v>
      </c>
      <c r="AR97" s="30">
        <f ca="1">Repdd!AR278</f>
        <v>0</v>
      </c>
      <c r="AS97" s="30">
        <f ca="1">Repdd!AS278</f>
        <v>0</v>
      </c>
      <c r="AT97" s="30">
        <f ca="1">Repdd!AT278</f>
        <v>0</v>
      </c>
      <c r="AU97" s="30">
        <f ca="1">Repdd!AU278</f>
        <v>0</v>
      </c>
      <c r="AV97" s="30">
        <f ca="1">Repdd!AV278</f>
        <v>0</v>
      </c>
      <c r="AW97" s="30">
        <f ca="1">Repdd!AW278</f>
        <v>0</v>
      </c>
      <c r="AX97" s="30">
        <f ca="1">Repdd!AX278</f>
        <v>0</v>
      </c>
      <c r="AY97" s="30">
        <f ca="1">Repdd!AY278</f>
        <v>0</v>
      </c>
      <c r="AZ97" s="30">
        <f ca="1">Repdd!AZ278</f>
        <v>0</v>
      </c>
      <c r="BA97" s="30">
        <f ca="1">Repdd!BA278</f>
        <v>0</v>
      </c>
      <c r="BB97" s="30">
        <f ca="1">Repdd!BB278</f>
        <v>0</v>
      </c>
      <c r="BC97" s="30">
        <f ca="1">Repdd!BC278</f>
        <v>665653.33545890125</v>
      </c>
      <c r="BD97" s="30">
        <f ca="1">Repdd!BD278</f>
        <v>1789557.9054994648</v>
      </c>
      <c r="BE97" s="30">
        <f ca="1">Repdd!BE278</f>
        <v>1954875.8486581766</v>
      </c>
      <c r="BF97" s="30">
        <f ca="1">Repdd!BF278</f>
        <v>2109239.3196199182</v>
      </c>
      <c r="BG97" s="30">
        <f ca="1">Repdd!BG278</f>
        <v>2237648.3452331778</v>
      </c>
      <c r="BH97" s="30">
        <f ca="1">Repdd!BH278</f>
        <v>2335114.2783824205</v>
      </c>
      <c r="BI97" s="30">
        <f ca="1">Repdd!BI278</f>
        <v>2400763.767955903</v>
      </c>
      <c r="BJ97" s="30">
        <f ca="1">Repdd!BJ278</f>
        <v>2439127.2265176475</v>
      </c>
      <c r="BK97" s="30">
        <f ca="1">Repdd!BK278</f>
        <v>2459717.8115117755</v>
      </c>
      <c r="BL97" s="30">
        <f ca="1">Repdd!BL278</f>
        <v>2469940.0035783499</v>
      </c>
      <c r="BM97" s="30">
        <f ca="1">Repdd!BM278</f>
        <v>2474682.1029763557</v>
      </c>
      <c r="BN97" s="30">
        <f ca="1">Repdd!BN278</f>
        <v>2476577.0479694866</v>
      </c>
      <c r="BO97" s="30">
        <f ca="1">Repdd!BO278</f>
        <v>2477196.0010591969</v>
      </c>
      <c r="BP97" s="30">
        <f ca="1">Repdd!BP278</f>
        <v>2477400.5146779716</v>
      </c>
      <c r="BQ97" s="30">
        <f ca="1">Repdd!BQ278</f>
        <v>2477456.4306117967</v>
      </c>
      <c r="BR97" s="30">
        <f ca="1">Repdd!BR278</f>
        <v>2477463.0992862284</v>
      </c>
      <c r="BS97" s="30">
        <f ca="1">Repdd!BS278</f>
        <v>2477461.7881249785</v>
      </c>
      <c r="BT97" s="30">
        <f ca="1">Repdd!BT278</f>
        <v>2477461.1592545062</v>
      </c>
      <c r="BU97" s="30">
        <f ca="1">Repdd!BU278</f>
        <v>2477461.1592544988</v>
      </c>
      <c r="BV97" s="30">
        <f ca="1">Repdd!BV278</f>
        <v>0</v>
      </c>
      <c r="BW97" s="30">
        <f ca="1">Repdd!BW278</f>
        <v>0</v>
      </c>
      <c r="BX97" s="30">
        <f ca="1">Repdd!BX278</f>
        <v>0</v>
      </c>
      <c r="BY97" s="30">
        <f ca="1">Repdd!BY278</f>
        <v>0</v>
      </c>
      <c r="BZ97" s="30">
        <f ca="1">Repdd!BZ278</f>
        <v>0</v>
      </c>
      <c r="CA97" s="30">
        <f ca="1">Repdd!CA278</f>
        <v>0</v>
      </c>
      <c r="CB97" s="30">
        <f ca="1">Repdd!CB278</f>
        <v>0</v>
      </c>
      <c r="CC97" s="30">
        <f ca="1">Repdd!CC278</f>
        <v>0</v>
      </c>
      <c r="CD97" s="30">
        <f ca="1">Repdd!CD278</f>
        <v>0</v>
      </c>
      <c r="CE97" s="30">
        <f ca="1">Repdd!CE278</f>
        <v>0</v>
      </c>
      <c r="CF97" s="30">
        <f ca="1">Repdd!CF278</f>
        <v>0</v>
      </c>
      <c r="CG97" s="30">
        <f ca="1">Repdd!CG278</f>
        <v>0</v>
      </c>
      <c r="CH97" s="30">
        <f ca="1">Repdd!CH278</f>
        <v>0</v>
      </c>
      <c r="CI97" s="30">
        <f ca="1">Repdd!CI278</f>
        <v>0</v>
      </c>
      <c r="CJ97" s="30">
        <f ca="1">Repdd!CJ278</f>
        <v>0</v>
      </c>
      <c r="CK97" s="30">
        <f ca="1">Repdd!CK278</f>
        <v>0</v>
      </c>
      <c r="CL97" s="30">
        <f ca="1">Repdd!CL278</f>
        <v>0</v>
      </c>
      <c r="CM97" s="30">
        <f ca="1">Repdd!CM278</f>
        <v>0</v>
      </c>
      <c r="CN97" s="30">
        <f ca="1">Repdd!CN278</f>
        <v>0</v>
      </c>
      <c r="CO97" s="30">
        <f ca="1">Repdd!CO278</f>
        <v>0</v>
      </c>
      <c r="CP97" s="30">
        <f ca="1">Repdd!CP278</f>
        <v>0</v>
      </c>
      <c r="CQ97" s="30">
        <f ca="1">Repdd!CQ278</f>
        <v>0</v>
      </c>
      <c r="CR97" s="30">
        <f ca="1">Repdd!CR278</f>
        <v>0</v>
      </c>
      <c r="CS97" s="30">
        <f ca="1">Repdd!CS278</f>
        <v>0</v>
      </c>
      <c r="CT97" s="30">
        <f ca="1">Repdd!CT278</f>
        <v>0</v>
      </c>
    </row>
    <row r="98" spans="1:98" s="13" customFormat="1" x14ac:dyDescent="0.3">
      <c r="A98" s="12">
        <f>ROW()</f>
        <v>98</v>
      </c>
      <c r="B98" s="102"/>
      <c r="C98" s="142"/>
      <c r="E98" s="92"/>
      <c r="F98" s="13" t="s">
        <v>139</v>
      </c>
      <c r="M98" s="4" t="str">
        <f>Lists!$R$8</f>
        <v>руб.</v>
      </c>
      <c r="P98" s="10"/>
      <c r="R98" s="92"/>
      <c r="S98" s="10"/>
      <c r="V98" s="80">
        <f ca="1">W98-(W96-W97)</f>
        <v>0</v>
      </c>
      <c r="W98" s="10">
        <f ca="1">SUM(INDIRECT(ADDRESS(ROW(),SUMIFS($1:$1,$5:$5,1))):INDIRECT(ADDRESS(ROW(),SUMIFS($1:$1,$5:$5,MAX($5:$5)))))</f>
        <v>172619188.58252302</v>
      </c>
      <c r="Z98" s="10">
        <f ca="1">Repdd!Z279</f>
        <v>-1712121.2121212122</v>
      </c>
      <c r="AA98" s="10">
        <f ca="1">Repdd!AA279</f>
        <v>-1803787.8787878787</v>
      </c>
      <c r="AB98" s="10">
        <f ca="1">Repdd!AB279</f>
        <v>-2020454.5454545454</v>
      </c>
      <c r="AC98" s="10">
        <f ca="1">Repdd!AC279</f>
        <v>-2451406.9264069265</v>
      </c>
      <c r="AD98" s="10">
        <f ca="1">Repdd!AD279</f>
        <v>-2576406.9264069265</v>
      </c>
      <c r="AE98" s="10">
        <f ca="1">Repdd!AE279</f>
        <v>-2659740.2597402595</v>
      </c>
      <c r="AF98" s="10">
        <f ca="1">Repdd!AF279</f>
        <v>-2659740.2597402595</v>
      </c>
      <c r="AG98" s="10">
        <f ca="1">Repdd!AG279</f>
        <v>-2659740.2597402595</v>
      </c>
      <c r="AH98" s="10">
        <f ca="1">Repdd!AH279</f>
        <v>-2656796.4698917749</v>
      </c>
      <c r="AI98" s="10">
        <f ca="1">Repdd!AI279</f>
        <v>-2634887.5254978356</v>
      </c>
      <c r="AJ98" s="10">
        <f ca="1">Repdd!AJ279</f>
        <v>-2582978.6348008658</v>
      </c>
      <c r="AK98" s="10">
        <f ca="1">Repdd!AK279</f>
        <v>-2521092.4498728355</v>
      </c>
      <c r="AL98" s="10">
        <f ca="1">Repdd!AL279</f>
        <v>-2457459.5627213204</v>
      </c>
      <c r="AM98" s="10">
        <f ca="1">Repdd!AM279</f>
        <v>-2395528.0260766232</v>
      </c>
      <c r="AN98" s="10">
        <f ca="1">Repdd!AN279</f>
        <v>-2297850.4433353357</v>
      </c>
      <c r="AO98" s="10">
        <f ca="1">Repdd!AO279</f>
        <v>-2085209.5951317367</v>
      </c>
      <c r="AP98" s="10">
        <f ca="1">Repdd!AP279</f>
        <v>-1727629.8851260552</v>
      </c>
      <c r="AQ98" s="10">
        <f ca="1">Repdd!AQ279</f>
        <v>-1216233.833768934</v>
      </c>
      <c r="AR98" s="10">
        <f ca="1">Repdd!AR279</f>
        <v>-571549.95235605538</v>
      </c>
      <c r="AS98" s="10">
        <f ca="1">Repdd!AS279</f>
        <v>160275.19202996884</v>
      </c>
      <c r="AT98" s="10">
        <f ca="1">Repdd!AT279</f>
        <v>943410.6174817672</v>
      </c>
      <c r="AU98" s="10">
        <f ca="1">Repdd!AU279</f>
        <v>1753747.8054252719</v>
      </c>
      <c r="AV98" s="10">
        <f ca="1">Repdd!AV279</f>
        <v>2578238.2305457829</v>
      </c>
      <c r="AW98" s="10">
        <f ca="1">Repdd!AW279</f>
        <v>3409091.2909304225</v>
      </c>
      <c r="AX98" s="10">
        <f ca="1">Repdd!AX279</f>
        <v>3944397.6078913566</v>
      </c>
      <c r="AY98" s="10">
        <f ca="1">Repdd!AY279</f>
        <v>4778067.2186370008</v>
      </c>
      <c r="AZ98" s="10">
        <f ca="1">Repdd!AZ279</f>
        <v>5611983.0656796172</v>
      </c>
      <c r="BA98" s="10">
        <f ca="1">Repdd!BA279</f>
        <v>6445938.811900638</v>
      </c>
      <c r="BB98" s="10">
        <f ca="1">Repdd!BB279</f>
        <v>7279891.1466677785</v>
      </c>
      <c r="BC98" s="10">
        <f ca="1">Repdd!BC279</f>
        <v>7448187.001623651</v>
      </c>
      <c r="BD98" s="10">
        <f ca="1">Repdd!BD279</f>
        <v>7158231.6219978584</v>
      </c>
      <c r="BE98" s="10">
        <f ca="1">Repdd!BE279</f>
        <v>7819503.3946327064</v>
      </c>
      <c r="BF98" s="10">
        <f ca="1">Repdd!BF279</f>
        <v>8436957.278479673</v>
      </c>
      <c r="BG98" s="10">
        <f ca="1">Repdd!BG279</f>
        <v>8950593.3809327111</v>
      </c>
      <c r="BH98" s="10">
        <f ca="1">Repdd!BH279</f>
        <v>9340457.1135296766</v>
      </c>
      <c r="BI98" s="10">
        <f ca="1">Repdd!BI279</f>
        <v>9603055.0718236156</v>
      </c>
      <c r="BJ98" s="10">
        <f ca="1">Repdd!BJ279</f>
        <v>9756508.9060705937</v>
      </c>
      <c r="BK98" s="10">
        <f ca="1">Repdd!BK279</f>
        <v>9838871.2460471094</v>
      </c>
      <c r="BL98" s="10">
        <f ca="1">Repdd!BL279</f>
        <v>9879760.0143133849</v>
      </c>
      <c r="BM98" s="10">
        <f ca="1">Repdd!BM279</f>
        <v>9898728.4119054358</v>
      </c>
      <c r="BN98" s="10">
        <f ca="1">Repdd!BN279</f>
        <v>9906308.1918779295</v>
      </c>
      <c r="BO98" s="10">
        <f ca="1">Repdd!BO279</f>
        <v>9908784.0042368006</v>
      </c>
      <c r="BP98" s="10">
        <f ca="1">Repdd!BP279</f>
        <v>9909602.0587118734</v>
      </c>
      <c r="BQ98" s="10">
        <f ca="1">Repdd!BQ279</f>
        <v>9909825.722447183</v>
      </c>
      <c r="BR98" s="10">
        <f ca="1">Repdd!BR279</f>
        <v>9909852.3971449025</v>
      </c>
      <c r="BS98" s="10">
        <f ca="1">Repdd!BS279</f>
        <v>9909847.1524999086</v>
      </c>
      <c r="BT98" s="10">
        <f ca="1">Repdd!BT279</f>
        <v>9909844.6370180137</v>
      </c>
      <c r="BU98" s="10">
        <f ca="1">Repdd!BU279</f>
        <v>9909844.6370180212</v>
      </c>
      <c r="BV98" s="10">
        <f ca="1">Repdd!BV279</f>
        <v>0</v>
      </c>
      <c r="BW98" s="10">
        <f ca="1">Repdd!BW279</f>
        <v>0</v>
      </c>
      <c r="BX98" s="10">
        <f ca="1">Repdd!BX279</f>
        <v>0</v>
      </c>
      <c r="BY98" s="10">
        <f ca="1">Repdd!BY279</f>
        <v>0</v>
      </c>
      <c r="BZ98" s="10">
        <f ca="1">Repdd!BZ279</f>
        <v>0</v>
      </c>
      <c r="CA98" s="10">
        <f ca="1">Repdd!CA279</f>
        <v>0</v>
      </c>
      <c r="CB98" s="10">
        <f ca="1">Repdd!CB279</f>
        <v>0</v>
      </c>
      <c r="CC98" s="10">
        <f ca="1">Repdd!CC279</f>
        <v>0</v>
      </c>
      <c r="CD98" s="10">
        <f ca="1">Repdd!CD279</f>
        <v>0</v>
      </c>
      <c r="CE98" s="10">
        <f ca="1">Repdd!CE279</f>
        <v>0</v>
      </c>
      <c r="CF98" s="10">
        <f ca="1">Repdd!CF279</f>
        <v>0</v>
      </c>
      <c r="CG98" s="10">
        <f ca="1">Repdd!CG279</f>
        <v>0</v>
      </c>
      <c r="CH98" s="10">
        <f ca="1">Repdd!CH279</f>
        <v>0</v>
      </c>
      <c r="CI98" s="10">
        <f ca="1">Repdd!CI279</f>
        <v>0</v>
      </c>
      <c r="CJ98" s="10">
        <f ca="1">Repdd!CJ279</f>
        <v>0</v>
      </c>
      <c r="CK98" s="10">
        <f ca="1">Repdd!CK279</f>
        <v>0</v>
      </c>
      <c r="CL98" s="10">
        <f ca="1">Repdd!CL279</f>
        <v>0</v>
      </c>
      <c r="CM98" s="10">
        <f ca="1">Repdd!CM279</f>
        <v>0</v>
      </c>
      <c r="CN98" s="10">
        <f ca="1">Repdd!CN279</f>
        <v>0</v>
      </c>
      <c r="CO98" s="10">
        <f ca="1">Repdd!CO279</f>
        <v>0</v>
      </c>
      <c r="CP98" s="10">
        <f ca="1">Repdd!CP279</f>
        <v>0</v>
      </c>
      <c r="CQ98" s="10">
        <f ca="1">Repdd!CQ279</f>
        <v>0</v>
      </c>
      <c r="CR98" s="10">
        <f ca="1">Repdd!CR279</f>
        <v>0</v>
      </c>
      <c r="CS98" s="10">
        <f ca="1">Repdd!CS279</f>
        <v>0</v>
      </c>
      <c r="CT98" s="10">
        <f ca="1">Repdd!CT279</f>
        <v>0</v>
      </c>
    </row>
    <row r="99" spans="1:98" s="107" customFormat="1" ht="12" x14ac:dyDescent="0.25">
      <c r="A99" s="105">
        <f>ROW()</f>
        <v>99</v>
      </c>
      <c r="B99" s="106"/>
      <c r="C99" s="143"/>
      <c r="E99" s="108"/>
      <c r="F99" s="107" t="s">
        <v>140</v>
      </c>
      <c r="M99" s="184" t="s">
        <v>74</v>
      </c>
      <c r="P99" s="109"/>
      <c r="R99" s="108"/>
      <c r="S99" s="128"/>
      <c r="V99" s="110"/>
      <c r="W99" s="111">
        <f ca="1">IF(W$82=0,0,W98/W$82)</f>
        <v>0.23371528700680488</v>
      </c>
      <c r="X99" s="112"/>
      <c r="Y99" s="112"/>
      <c r="Z99" s="111">
        <f ca="1">IF(Z$82=0,0,Z98/Z$82)</f>
        <v>0</v>
      </c>
      <c r="AA99" s="111">
        <f t="shared" ref="AA99:CL99" ca="1" si="20">IF(AA$82=0,0,AA98/AA$82)</f>
        <v>0</v>
      </c>
      <c r="AB99" s="111">
        <f t="shared" ca="1" si="20"/>
        <v>0</v>
      </c>
      <c r="AC99" s="111">
        <f t="shared" ca="1" si="20"/>
        <v>0</v>
      </c>
      <c r="AD99" s="111">
        <f t="shared" ca="1" si="20"/>
        <v>0</v>
      </c>
      <c r="AE99" s="111">
        <f t="shared" ca="1" si="20"/>
        <v>0</v>
      </c>
      <c r="AF99" s="111">
        <f t="shared" ca="1" si="20"/>
        <v>0</v>
      </c>
      <c r="AG99" s="111">
        <f t="shared" ca="1" si="20"/>
        <v>0</v>
      </c>
      <c r="AH99" s="111">
        <f t="shared" ca="1" si="20"/>
        <v>-506.68379324721548</v>
      </c>
      <c r="AI99" s="111">
        <f t="shared" ca="1" si="20"/>
        <v>-57.981402443270454</v>
      </c>
      <c r="AJ99" s="111">
        <f t="shared" ca="1" si="20"/>
        <v>-17.891252664494786</v>
      </c>
      <c r="AK99" s="111">
        <f t="shared" ca="1" si="20"/>
        <v>-9.3739080301808873</v>
      </c>
      <c r="AL99" s="111">
        <f t="shared" ca="1" si="20"/>
        <v>-6.1110654062832426</v>
      </c>
      <c r="AM99" s="111">
        <f t="shared" ca="1" si="20"/>
        <v>-4.4778164336625146</v>
      </c>
      <c r="AN99" s="111">
        <f t="shared" ca="1" si="20"/>
        <v>-3.1380664678878643</v>
      </c>
      <c r="AO99" s="111">
        <f t="shared" ca="1" si="20"/>
        <v>-1.8202908042037804</v>
      </c>
      <c r="AP99" s="111">
        <f t="shared" ca="1" si="20"/>
        <v>-0.93507938706604488</v>
      </c>
      <c r="AQ99" s="111">
        <f t="shared" ca="1" si="20"/>
        <v>-0.42395552125977876</v>
      </c>
      <c r="AR99" s="111">
        <f t="shared" ca="1" si="20"/>
        <v>-0.13669866360432342</v>
      </c>
      <c r="AS99" s="111">
        <f t="shared" ca="1" si="20"/>
        <v>2.8128736206833461E-2</v>
      </c>
      <c r="AT99" s="111">
        <f t="shared" ca="1" si="20"/>
        <v>0.12846301701595589</v>
      </c>
      <c r="AU99" s="111">
        <f t="shared" ca="1" si="20"/>
        <v>0.19350294611013832</v>
      </c>
      <c r="AV99" s="111">
        <f t="shared" ca="1" si="20"/>
        <v>0.23824398771015054</v>
      </c>
      <c r="AW99" s="111">
        <f t="shared" ca="1" si="20"/>
        <v>0.27057232808959225</v>
      </c>
      <c r="AX99" s="111">
        <f t="shared" ca="1" si="20"/>
        <v>0.27420726307657922</v>
      </c>
      <c r="AY99" s="111">
        <f t="shared" ca="1" si="20"/>
        <v>0.29543724573541807</v>
      </c>
      <c r="AZ99" s="111">
        <f t="shared" ca="1" si="20"/>
        <v>0.3124352222028221</v>
      </c>
      <c r="BA99" s="111">
        <f t="shared" ca="1" si="20"/>
        <v>0.32635123367979779</v>
      </c>
      <c r="BB99" s="111">
        <f t="shared" ca="1" si="20"/>
        <v>0.33795402950733322</v>
      </c>
      <c r="BC99" s="111">
        <f t="shared" ca="1" si="20"/>
        <v>0.31924527158682897</v>
      </c>
      <c r="BD99" s="111">
        <f t="shared" ca="1" si="20"/>
        <v>0.28495973421814047</v>
      </c>
      <c r="BE99" s="111">
        <f t="shared" ca="1" si="20"/>
        <v>0.29072478274321117</v>
      </c>
      <c r="BF99" s="111">
        <f t="shared" ca="1" si="20"/>
        <v>0.29528227312664701</v>
      </c>
      <c r="BG99" s="111">
        <f t="shared" ca="1" si="20"/>
        <v>0.29834188745786044</v>
      </c>
      <c r="BH99" s="111">
        <f t="shared" ca="1" si="20"/>
        <v>0.30015961904878674</v>
      </c>
      <c r="BI99" s="111">
        <f t="shared" ca="1" si="20"/>
        <v>0.30101253149880947</v>
      </c>
      <c r="BJ99" s="111">
        <f t="shared" ca="1" si="20"/>
        <v>0.3012441539049252</v>
      </c>
      <c r="BK99" s="111">
        <f t="shared" ca="1" si="20"/>
        <v>0.30122291829176195</v>
      </c>
      <c r="BL99" s="111">
        <f t="shared" ca="1" si="20"/>
        <v>0.30113963461394627</v>
      </c>
      <c r="BM99" s="111">
        <f t="shared" ca="1" si="20"/>
        <v>0.30106955733268298</v>
      </c>
      <c r="BN99" s="111">
        <f t="shared" ca="1" si="20"/>
        <v>0.3010165883415995</v>
      </c>
      <c r="BO99" s="111">
        <f t="shared" ca="1" si="20"/>
        <v>0.30098344880087713</v>
      </c>
      <c r="BP99" s="111">
        <f t="shared" ca="1" si="20"/>
        <v>0.30096834065922756</v>
      </c>
      <c r="BQ99" s="111">
        <f t="shared" ca="1" si="20"/>
        <v>0.30096229267087632</v>
      </c>
      <c r="BR99" s="111">
        <f t="shared" ca="1" si="20"/>
        <v>0.30096000752773383</v>
      </c>
      <c r="BS99" s="111">
        <f t="shared" ca="1" si="20"/>
        <v>0.30095918926759641</v>
      </c>
      <c r="BT99" s="111">
        <f t="shared" ca="1" si="20"/>
        <v>0.30095902301228061</v>
      </c>
      <c r="BU99" s="111">
        <f t="shared" ca="1" si="20"/>
        <v>0.30095902301228089</v>
      </c>
      <c r="BV99" s="111">
        <f t="shared" si="20"/>
        <v>0</v>
      </c>
      <c r="BW99" s="111">
        <f t="shared" si="20"/>
        <v>0</v>
      </c>
      <c r="BX99" s="111">
        <f t="shared" si="20"/>
        <v>0</v>
      </c>
      <c r="BY99" s="111">
        <f t="shared" si="20"/>
        <v>0</v>
      </c>
      <c r="BZ99" s="111">
        <f t="shared" si="20"/>
        <v>0</v>
      </c>
      <c r="CA99" s="111">
        <f t="shared" si="20"/>
        <v>0</v>
      </c>
      <c r="CB99" s="111">
        <f t="shared" si="20"/>
        <v>0</v>
      </c>
      <c r="CC99" s="111">
        <f t="shared" si="20"/>
        <v>0</v>
      </c>
      <c r="CD99" s="111">
        <f t="shared" si="20"/>
        <v>0</v>
      </c>
      <c r="CE99" s="111">
        <f t="shared" si="20"/>
        <v>0</v>
      </c>
      <c r="CF99" s="111">
        <f t="shared" si="20"/>
        <v>0</v>
      </c>
      <c r="CG99" s="111">
        <f t="shared" si="20"/>
        <v>0</v>
      </c>
      <c r="CH99" s="111">
        <f t="shared" si="20"/>
        <v>0</v>
      </c>
      <c r="CI99" s="111">
        <f t="shared" si="20"/>
        <v>0</v>
      </c>
      <c r="CJ99" s="111">
        <f t="shared" si="20"/>
        <v>0</v>
      </c>
      <c r="CK99" s="111">
        <f t="shared" si="20"/>
        <v>0</v>
      </c>
      <c r="CL99" s="111">
        <f t="shared" si="20"/>
        <v>0</v>
      </c>
      <c r="CM99" s="111">
        <f t="shared" ref="CM99:CT99" si="21">IF(CM$82=0,0,CM98/CM$82)</f>
        <v>0</v>
      </c>
      <c r="CN99" s="111">
        <f t="shared" si="21"/>
        <v>0</v>
      </c>
      <c r="CO99" s="111">
        <f t="shared" si="21"/>
        <v>0</v>
      </c>
      <c r="CP99" s="111">
        <f t="shared" si="21"/>
        <v>0</v>
      </c>
      <c r="CQ99" s="111">
        <f t="shared" si="21"/>
        <v>0</v>
      </c>
      <c r="CR99" s="111">
        <f t="shared" si="21"/>
        <v>0</v>
      </c>
      <c r="CS99" s="111">
        <f t="shared" si="21"/>
        <v>0</v>
      </c>
      <c r="CT99" s="111">
        <f t="shared" si="21"/>
        <v>0</v>
      </c>
    </row>
    <row r="100" spans="1:98" ht="7.05" customHeight="1" x14ac:dyDescent="0.3">
      <c r="F100" s="104"/>
    </row>
    <row r="101" spans="1:98" x14ac:dyDescent="0.3">
      <c r="A101" s="11">
        <f>ROW()</f>
        <v>101</v>
      </c>
      <c r="F101" s="104" t="s">
        <v>152</v>
      </c>
    </row>
    <row r="102" spans="1:98" s="13" customFormat="1" x14ac:dyDescent="0.3">
      <c r="A102" s="12">
        <f>ROW()</f>
        <v>102</v>
      </c>
      <c r="B102" s="137"/>
      <c r="C102" s="142"/>
      <c r="E102" s="92"/>
      <c r="F102" s="13" t="s">
        <v>153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10000000</v>
      </c>
      <c r="Z102" s="10">
        <f ca="1">Repdd!Z283</f>
        <v>833333.33333333349</v>
      </c>
      <c r="AA102" s="10">
        <f ca="1">Repdd!AA283</f>
        <v>2500000</v>
      </c>
      <c r="AB102" s="10">
        <f ca="1">Repdd!AB283</f>
        <v>1666666.666666667</v>
      </c>
      <c r="AC102" s="10">
        <f ca="1">Repdd!AC283</f>
        <v>0</v>
      </c>
      <c r="AD102" s="10">
        <f ca="1">Repdd!AD283</f>
        <v>0</v>
      </c>
      <c r="AE102" s="10">
        <f ca="1">Repdd!AE283</f>
        <v>0</v>
      </c>
      <c r="AF102" s="10">
        <f ca="1">Repdd!AF283</f>
        <v>0</v>
      </c>
      <c r="AG102" s="10">
        <f ca="1">Repdd!AG283</f>
        <v>0</v>
      </c>
      <c r="AH102" s="10">
        <f ca="1">Repdd!AH283</f>
        <v>0</v>
      </c>
      <c r="AI102" s="10">
        <f ca="1">Repdd!AI283</f>
        <v>0</v>
      </c>
      <c r="AJ102" s="10">
        <f ca="1">Repdd!AJ283</f>
        <v>0</v>
      </c>
      <c r="AK102" s="10">
        <f ca="1">Repdd!AK283</f>
        <v>0</v>
      </c>
      <c r="AL102" s="10">
        <f ca="1">Repdd!AL283</f>
        <v>0</v>
      </c>
      <c r="AM102" s="10">
        <f ca="1">Repdd!AM283</f>
        <v>0</v>
      </c>
      <c r="AN102" s="10">
        <f ca="1">Repdd!AN283</f>
        <v>0</v>
      </c>
      <c r="AO102" s="10">
        <f ca="1">Repdd!AO283</f>
        <v>0</v>
      </c>
      <c r="AP102" s="10">
        <f ca="1">Repdd!AP283</f>
        <v>0</v>
      </c>
      <c r="AQ102" s="10">
        <f ca="1">Repdd!AQ283</f>
        <v>0</v>
      </c>
      <c r="AR102" s="10">
        <f ca="1">Repdd!AR283</f>
        <v>0</v>
      </c>
      <c r="AS102" s="10">
        <f ca="1">Repdd!AS283</f>
        <v>0</v>
      </c>
      <c r="AT102" s="10">
        <f ca="1">Repdd!AT283</f>
        <v>0</v>
      </c>
      <c r="AU102" s="10">
        <f ca="1">Repdd!AU283</f>
        <v>833333.33333333349</v>
      </c>
      <c r="AV102" s="10">
        <f ca="1">Repdd!AV283</f>
        <v>2500000</v>
      </c>
      <c r="AW102" s="10">
        <f ca="1">Repdd!AW283</f>
        <v>1666666.666666667</v>
      </c>
      <c r="AX102" s="10">
        <f ca="1">Repdd!AX283</f>
        <v>0</v>
      </c>
      <c r="AY102" s="10">
        <f ca="1">Repdd!AY283</f>
        <v>0</v>
      </c>
      <c r="AZ102" s="10">
        <f ca="1">Repdd!AZ283</f>
        <v>0</v>
      </c>
      <c r="BA102" s="10">
        <f ca="1">Repdd!BA283</f>
        <v>0</v>
      </c>
      <c r="BB102" s="10">
        <f ca="1">Repdd!BB283</f>
        <v>0</v>
      </c>
      <c r="BC102" s="10">
        <f ca="1">Repdd!BC283</f>
        <v>0</v>
      </c>
      <c r="BD102" s="10">
        <f ca="1">Repdd!BD283</f>
        <v>0</v>
      </c>
      <c r="BE102" s="10">
        <f ca="1">Repdd!BE283</f>
        <v>0</v>
      </c>
      <c r="BF102" s="10">
        <f ca="1">Repdd!BF283</f>
        <v>0</v>
      </c>
      <c r="BG102" s="10">
        <f ca="1">Repdd!BG283</f>
        <v>0</v>
      </c>
      <c r="BH102" s="10">
        <f ca="1">Repdd!BH283</f>
        <v>0</v>
      </c>
      <c r="BI102" s="10">
        <f ca="1">Repdd!BI283</f>
        <v>0</v>
      </c>
      <c r="BJ102" s="10">
        <f ca="1">Repdd!BJ283</f>
        <v>0</v>
      </c>
      <c r="BK102" s="10">
        <f ca="1">Repdd!BK283</f>
        <v>0</v>
      </c>
      <c r="BL102" s="10">
        <f ca="1">Repdd!BL283</f>
        <v>0</v>
      </c>
      <c r="BM102" s="10">
        <f ca="1">Repdd!BM283</f>
        <v>0</v>
      </c>
      <c r="BN102" s="10">
        <f ca="1">Repdd!BN283</f>
        <v>0</v>
      </c>
      <c r="BO102" s="10">
        <f ca="1">Repdd!BO283</f>
        <v>0</v>
      </c>
      <c r="BP102" s="10">
        <f ca="1">Repdd!BP283</f>
        <v>0</v>
      </c>
      <c r="BQ102" s="10">
        <f ca="1">Repdd!BQ283</f>
        <v>0</v>
      </c>
      <c r="BR102" s="10">
        <f ca="1">Repdd!BR283</f>
        <v>0</v>
      </c>
      <c r="BS102" s="10">
        <f ca="1">Repdd!BS283</f>
        <v>0</v>
      </c>
      <c r="BT102" s="10">
        <f ca="1">Repdd!BT283</f>
        <v>0</v>
      </c>
      <c r="BU102" s="10">
        <f ca="1">Repdd!BU283</f>
        <v>0</v>
      </c>
      <c r="BV102" s="10">
        <f>Repdd!BV283</f>
        <v>0</v>
      </c>
      <c r="BW102" s="10">
        <f>Repdd!BW283</f>
        <v>0</v>
      </c>
      <c r="BX102" s="10">
        <f>Repdd!BX283</f>
        <v>0</v>
      </c>
      <c r="BY102" s="10">
        <f>Repdd!BY283</f>
        <v>0</v>
      </c>
      <c r="BZ102" s="10">
        <f>Repdd!BZ283</f>
        <v>0</v>
      </c>
      <c r="CA102" s="10">
        <f>Repdd!CA283</f>
        <v>0</v>
      </c>
      <c r="CB102" s="10">
        <f>Repdd!CB283</f>
        <v>0</v>
      </c>
      <c r="CC102" s="10">
        <f>Repdd!CC283</f>
        <v>0</v>
      </c>
      <c r="CD102" s="10">
        <f>Repdd!CD283</f>
        <v>0</v>
      </c>
      <c r="CE102" s="10">
        <f>Repdd!CE283</f>
        <v>0</v>
      </c>
      <c r="CF102" s="10">
        <f>Repdd!CF283</f>
        <v>0</v>
      </c>
      <c r="CG102" s="10">
        <f>Repdd!CG283</f>
        <v>0</v>
      </c>
      <c r="CH102" s="10">
        <f>Repdd!CH283</f>
        <v>0</v>
      </c>
      <c r="CI102" s="10">
        <f>Repdd!CI283</f>
        <v>0</v>
      </c>
      <c r="CJ102" s="10">
        <f>Repdd!CJ283</f>
        <v>0</v>
      </c>
      <c r="CK102" s="10">
        <f>Repdd!CK283</f>
        <v>0</v>
      </c>
      <c r="CL102" s="10">
        <f>Repdd!CL283</f>
        <v>0</v>
      </c>
      <c r="CM102" s="10">
        <f>Repdd!CM283</f>
        <v>0</v>
      </c>
      <c r="CN102" s="10">
        <f>Repdd!CN283</f>
        <v>0</v>
      </c>
      <c r="CO102" s="10">
        <f>Repdd!CO283</f>
        <v>0</v>
      </c>
      <c r="CP102" s="10">
        <f>Repdd!CP283</f>
        <v>0</v>
      </c>
      <c r="CQ102" s="10">
        <f>Repdd!CQ283</f>
        <v>0</v>
      </c>
      <c r="CR102" s="10">
        <f>Repdd!CR283</f>
        <v>0</v>
      </c>
      <c r="CS102" s="10">
        <f>Repdd!CS283</f>
        <v>0</v>
      </c>
      <c r="CT102" s="10">
        <f>Repdd!CT283</f>
        <v>0</v>
      </c>
    </row>
    <row r="103" spans="1:98" s="13" customFormat="1" x14ac:dyDescent="0.3">
      <c r="A103" s="12">
        <f>ROW()</f>
        <v>103</v>
      </c>
      <c r="B103" s="137"/>
      <c r="C103" s="142"/>
      <c r="E103" s="92"/>
      <c r="F103" s="13" t="s">
        <v>154</v>
      </c>
      <c r="M103" s="4" t="str">
        <f>Lists!$R$8</f>
        <v>руб.</v>
      </c>
      <c r="P103" s="10"/>
      <c r="R103" s="92"/>
      <c r="S103" s="10"/>
      <c r="V103" s="80"/>
      <c r="W103" s="10">
        <f ca="1">SUM(INDIRECT(ADDRESS(ROW(),SUMIFS($1:$1,$5:$5,1))):INDIRECT(ADDRESS(ROW(),SUMIFS($1:$1,$5:$5,MAX($5:$5)))))</f>
        <v>104780612.29465809</v>
      </c>
      <c r="Z103" s="10">
        <f ca="1">Repdd!Z284</f>
        <v>-57878.78787878788</v>
      </c>
      <c r="AA103" s="10">
        <f ca="1">Repdd!AA284</f>
        <v>-76212.121212121216</v>
      </c>
      <c r="AB103" s="10">
        <f ca="1">Repdd!AB284</f>
        <v>-119545.45454545454</v>
      </c>
      <c r="AC103" s="10">
        <f ca="1">Repdd!AC284</f>
        <v>-146992.12121212124</v>
      </c>
      <c r="AD103" s="10">
        <f ca="1">Repdd!AD284</f>
        <v>-174713.58787878792</v>
      </c>
      <c r="AE103" s="10">
        <f ca="1">Repdd!AE284</f>
        <v>-195020.65454545457</v>
      </c>
      <c r="AF103" s="10">
        <f ca="1">Repdd!AF284</f>
        <v>-198834.8478787879</v>
      </c>
      <c r="AG103" s="10">
        <f ca="1">Repdd!AG284</f>
        <v>-202374.42454545456</v>
      </c>
      <c r="AH103" s="10">
        <f ca="1">Repdd!AH284</f>
        <v>-205801.53306060607</v>
      </c>
      <c r="AI103" s="10">
        <f ca="1">Repdd!AI284</f>
        <v>-208422.77078787884</v>
      </c>
      <c r="AJ103" s="10">
        <f ca="1">Repdd!AJ284</f>
        <v>-208406.81521818181</v>
      </c>
      <c r="AK103" s="10">
        <f ca="1">Repdd!AK284</f>
        <v>-212702.81391287877</v>
      </c>
      <c r="AL103" s="10">
        <f ca="1">Repdd!AL284</f>
        <v>-223996.30253106062</v>
      </c>
      <c r="AM103" s="10">
        <f ca="1">Repdd!AM284</f>
        <v>-241387.45056242423</v>
      </c>
      <c r="AN103" s="10">
        <f ca="1">Repdd!AN284</f>
        <v>-250211.20114037883</v>
      </c>
      <c r="AO103" s="10">
        <f ca="1">Repdd!AO284</f>
        <v>-220256.58541897728</v>
      </c>
      <c r="AP103" s="10">
        <f ca="1">Repdd!AP284</f>
        <v>-136843.62074132569</v>
      </c>
      <c r="AQ103" s="10">
        <f ca="1">Repdd!AQ284</f>
        <v>6329.1380202197679</v>
      </c>
      <c r="AR103" s="10">
        <f ca="1">Repdd!AR284</f>
        <v>204300.48272400751</v>
      </c>
      <c r="AS103" s="10">
        <f ca="1">Repdd!AS284</f>
        <v>440835.08079031849</v>
      </c>
      <c r="AT103" s="10">
        <f ca="1">Repdd!AT284</f>
        <v>701725.85664435208</v>
      </c>
      <c r="AU103" s="10">
        <f ca="1">Repdd!AU284</f>
        <v>976477.63961901562</v>
      </c>
      <c r="AV103" s="10">
        <f ca="1">Repdd!AV284</f>
        <v>1258663.0190903372</v>
      </c>
      <c r="AW103" s="10">
        <f ca="1">Repdd!AW284</f>
        <v>1544443.9788878639</v>
      </c>
      <c r="AX103" s="10">
        <f ca="1">Repdd!AX284</f>
        <v>1831633.6260530497</v>
      </c>
      <c r="AY103" s="10">
        <f ca="1">Repdd!AY284</f>
        <v>2119382.8072224054</v>
      </c>
      <c r="AZ103" s="10">
        <f ca="1">Repdd!AZ284</f>
        <v>2409283.3991714595</v>
      </c>
      <c r="BA103" s="10">
        <f ca="1">Repdd!BA284</f>
        <v>2706038.0104821022</v>
      </c>
      <c r="BB103" s="10">
        <f ca="1">Repdd!BB284</f>
        <v>3011905.3845124631</v>
      </c>
      <c r="BC103" s="10">
        <f ca="1">Repdd!BC284</f>
        <v>3327310.09914769</v>
      </c>
      <c r="BD103" s="10">
        <f ca="1">Repdd!BD284</f>
        <v>3651563.7554495847</v>
      </c>
      <c r="BE103" s="10">
        <f ca="1">Repdd!BE284</f>
        <v>3979510.183039357</v>
      </c>
      <c r="BF103" s="10">
        <f ca="1">Repdd!BF284</f>
        <v>4292125.5382806445</v>
      </c>
      <c r="BG103" s="10">
        <f ca="1">Repdd!BG284</f>
        <v>4560064.3379310258</v>
      </c>
      <c r="BH103" s="10">
        <f ca="1">Repdd!BH284</f>
        <v>4770267.7593181459</v>
      </c>
      <c r="BI103" s="10">
        <f ca="1">Repdd!BI284</f>
        <v>4918107.1730840541</v>
      </c>
      <c r="BJ103" s="10">
        <f ca="1">Repdd!BJ284</f>
        <v>5009594.7995420117</v>
      </c>
      <c r="BK103" s="10">
        <f ca="1">Repdd!BK284</f>
        <v>5061639.8259297004</v>
      </c>
      <c r="BL103" s="10">
        <f ca="1">Repdd!BL284</f>
        <v>5088987.7254760051</v>
      </c>
      <c r="BM103" s="10">
        <f ca="1">Repdd!BM284</f>
        <v>5102331.07144845</v>
      </c>
      <c r="BN103" s="10">
        <f ca="1">Repdd!BN284</f>
        <v>5108180.3976903232</v>
      </c>
      <c r="BO103" s="10">
        <f ca="1">Repdd!BO284</f>
        <v>5110418.7076159101</v>
      </c>
      <c r="BP103" s="10">
        <f ca="1">Repdd!BP284</f>
        <v>5111244.3679945664</v>
      </c>
      <c r="BQ103" s="10">
        <f ca="1">Repdd!BQ284</f>
        <v>5111509.7514604386</v>
      </c>
      <c r="BR103" s="10">
        <f ca="1">Repdd!BR284</f>
        <v>5111573.7241466139</v>
      </c>
      <c r="BS103" s="10">
        <f ca="1">Repdd!BS284</f>
        <v>5111587.3441378642</v>
      </c>
      <c r="BT103" s="10">
        <f ca="1">Repdd!BT284</f>
        <v>5111589.2014093976</v>
      </c>
      <c r="BU103" s="10">
        <f ca="1">Repdd!BU284</f>
        <v>5111589.2014093976</v>
      </c>
      <c r="BV103" s="10">
        <f>Repdd!BV284</f>
        <v>0</v>
      </c>
      <c r="BW103" s="10">
        <f>Repdd!BW284</f>
        <v>0</v>
      </c>
      <c r="BX103" s="10">
        <f>Repdd!BX284</f>
        <v>0</v>
      </c>
      <c r="BY103" s="10">
        <f>Repdd!BY284</f>
        <v>0</v>
      </c>
      <c r="BZ103" s="10">
        <f>Repdd!BZ284</f>
        <v>0</v>
      </c>
      <c r="CA103" s="10">
        <f>Repdd!CA284</f>
        <v>0</v>
      </c>
      <c r="CB103" s="10">
        <f>Repdd!CB284</f>
        <v>0</v>
      </c>
      <c r="CC103" s="10">
        <f>Repdd!CC284</f>
        <v>0</v>
      </c>
      <c r="CD103" s="10">
        <f>Repdd!CD284</f>
        <v>0</v>
      </c>
      <c r="CE103" s="10">
        <f>Repdd!CE284</f>
        <v>0</v>
      </c>
      <c r="CF103" s="10">
        <f>Repdd!CF284</f>
        <v>0</v>
      </c>
      <c r="CG103" s="10">
        <f>Repdd!CG284</f>
        <v>0</v>
      </c>
      <c r="CH103" s="10">
        <f>Repdd!CH284</f>
        <v>0</v>
      </c>
      <c r="CI103" s="10">
        <f>Repdd!CI284</f>
        <v>0</v>
      </c>
      <c r="CJ103" s="10">
        <f>Repdd!CJ284</f>
        <v>0</v>
      </c>
      <c r="CK103" s="10">
        <f>Repdd!CK284</f>
        <v>0</v>
      </c>
      <c r="CL103" s="10">
        <f>Repdd!CL284</f>
        <v>0</v>
      </c>
      <c r="CM103" s="10">
        <f>Repdd!CM284</f>
        <v>0</v>
      </c>
      <c r="CN103" s="10">
        <f>Repdd!CN284</f>
        <v>0</v>
      </c>
      <c r="CO103" s="10">
        <f>Repdd!CO284</f>
        <v>0</v>
      </c>
      <c r="CP103" s="10">
        <f>Repdd!CP284</f>
        <v>0</v>
      </c>
      <c r="CQ103" s="10">
        <f>Repdd!CQ284</f>
        <v>0</v>
      </c>
      <c r="CR103" s="10">
        <f>Repdd!CR284</f>
        <v>0</v>
      </c>
      <c r="CS103" s="10">
        <f>Repdd!CS284</f>
        <v>0</v>
      </c>
      <c r="CT103" s="10">
        <f>Repdd!CT284</f>
        <v>0</v>
      </c>
    </row>
    <row r="104" spans="1:98" ht="7.05" customHeight="1" x14ac:dyDescent="0.3">
      <c r="A104" s="11">
        <f>ROW()</f>
        <v>104</v>
      </c>
      <c r="S104" s="130"/>
    </row>
    <row r="105" spans="1:98" x14ac:dyDescent="0.3">
      <c r="A105" s="11">
        <f>ROW()</f>
        <v>105</v>
      </c>
      <c r="B105" s="144"/>
      <c r="F105" s="104" t="s">
        <v>159</v>
      </c>
    </row>
    <row r="106" spans="1:98" s="13" customFormat="1" x14ac:dyDescent="0.3">
      <c r="A106" s="12">
        <f>ROW()</f>
        <v>106</v>
      </c>
      <c r="B106" s="144"/>
      <c r="C106" s="142" t="str">
        <f>Lists!$N$10</f>
        <v>с ндс</v>
      </c>
      <c r="E106" s="92"/>
      <c r="F106" s="13" t="s">
        <v>160</v>
      </c>
      <c r="M106" s="4" t="str">
        <f>Lists!$R$8</f>
        <v>руб.</v>
      </c>
      <c r="P106" s="10"/>
      <c r="R106" s="44"/>
      <c r="S106" s="164">
        <f>Repdd!S287</f>
        <v>1</v>
      </c>
      <c r="V106" s="74"/>
      <c r="W106" s="10">
        <f ca="1">SUM(INDIRECT(ADDRESS(ROW(),SUMIFS($1:$1,$5:$5,1))):INDIRECT(ADDRESS(ROW(),SUMIFS($1:$1,$5:$5,MAX($5:$5)))))</f>
        <v>846791929.65490019</v>
      </c>
      <c r="Z106" s="10">
        <f>Repdd!Z287</f>
        <v>0</v>
      </c>
      <c r="AA106" s="10">
        <f ca="1">Repdd!AA287</f>
        <v>0</v>
      </c>
      <c r="AB106" s="10">
        <f ca="1">Repdd!AB287</f>
        <v>0</v>
      </c>
      <c r="AC106" s="10">
        <f ca="1">Repdd!AC287</f>
        <v>0</v>
      </c>
      <c r="AD106" s="10">
        <f ca="1">Repdd!AD287</f>
        <v>0</v>
      </c>
      <c r="AE106" s="10">
        <f ca="1">Repdd!AE287</f>
        <v>0</v>
      </c>
      <c r="AF106" s="10">
        <f ca="1">Repdd!AF287</f>
        <v>0</v>
      </c>
      <c r="AG106" s="10">
        <f ca="1">Repdd!AG287</f>
        <v>0</v>
      </c>
      <c r="AH106" s="10">
        <f ca="1">Repdd!AH287</f>
        <v>0</v>
      </c>
      <c r="AI106" s="10">
        <f ca="1">Repdd!AI287</f>
        <v>6292.2000000000007</v>
      </c>
      <c r="AJ106" s="10">
        <f ca="1">Repdd!AJ287</f>
        <v>54532.400000000009</v>
      </c>
      <c r="AK106" s="10">
        <f ca="1">Repdd!AK287</f>
        <v>173245.24000000002</v>
      </c>
      <c r="AL106" s="10">
        <f ca="1">Repdd!AL287</f>
        <v>322737.42500000005</v>
      </c>
      <c r="AM106" s="10">
        <f ca="1">Repdd!AM287</f>
        <v>482559.30500000005</v>
      </c>
      <c r="AN106" s="10">
        <f ca="1">Repdd!AN287</f>
        <v>641972.19200000004</v>
      </c>
      <c r="AO106" s="10">
        <f ca="1">Repdd!AO287</f>
        <v>878700.4865</v>
      </c>
      <c r="AP106" s="10">
        <f ca="1">Repdd!AP287</f>
        <v>1374643.8252500002</v>
      </c>
      <c r="AQ106" s="10">
        <f ca="1">Repdd!AQ287</f>
        <v>2217090.75275</v>
      </c>
      <c r="AR106" s="10">
        <f ca="1">Repdd!AR287</f>
        <v>3442532.35855</v>
      </c>
      <c r="AS106" s="10">
        <f ca="1">Repdd!AS287</f>
        <v>5017312.7135499995</v>
      </c>
      <c r="AT106" s="10">
        <f ca="1">Repdd!AT287</f>
        <v>6837499.879900001</v>
      </c>
      <c r="AU106" s="10">
        <f ca="1">Repdd!AU287</f>
        <v>8812596.5532750003</v>
      </c>
      <c r="AV106" s="10">
        <f ca="1">Repdd!AV287</f>
        <v>10875789.794500001</v>
      </c>
      <c r="AW106" s="10">
        <f ca="1">Repdd!AW287</f>
        <v>12986207.569775</v>
      </c>
      <c r="AX106" s="10">
        <f ca="1">Repdd!AX287</f>
        <v>15119467.6041</v>
      </c>
      <c r="AY106" s="10">
        <f ca="1">Repdd!AY287</f>
        <v>17261676.719875</v>
      </c>
      <c r="AZ106" s="10">
        <f ca="1">Repdd!AZ287</f>
        <v>19407440.142124999</v>
      </c>
      <c r="BA106" s="10">
        <f ca="1">Repdd!BA287</f>
        <v>21554482.978375003</v>
      </c>
      <c r="BB106" s="10">
        <f ca="1">Repdd!BB287</f>
        <v>23701845.668125</v>
      </c>
      <c r="BC106" s="10">
        <f ca="1">Repdd!BC287</f>
        <v>25849283.077750001</v>
      </c>
      <c r="BD106" s="10">
        <f ca="1">Repdd!BD287</f>
        <v>27996732.285250004</v>
      </c>
      <c r="BE106" s="10">
        <f ca="1">Repdd!BE287</f>
        <v>30144181.49275</v>
      </c>
      <c r="BF106" s="10">
        <f ca="1">Repdd!BF287</f>
        <v>32275900.20025</v>
      </c>
      <c r="BG106" s="10">
        <f ca="1">Repdd!BG287</f>
        <v>34287018.407749996</v>
      </c>
      <c r="BH106" s="10">
        <f ca="1">Repdd!BH287</f>
        <v>36001354.515250005</v>
      </c>
      <c r="BI106" s="10">
        <f ca="1">Repdd!BI287</f>
        <v>37341960.160250001</v>
      </c>
      <c r="BJ106" s="10">
        <f ca="1">Repdd!BJ287</f>
        <v>38283011.105250001</v>
      </c>
      <c r="BK106" s="10">
        <f ca="1">Repdd!BK287</f>
        <v>38864856.082750008</v>
      </c>
      <c r="BL106" s="10">
        <f ca="1">Repdd!BL287</f>
        <v>39195707.824000008</v>
      </c>
      <c r="BM106" s="10">
        <f ca="1">Repdd!BM287</f>
        <v>39369483.968374997</v>
      </c>
      <c r="BN106" s="10">
        <f ca="1">Repdd!BN287</f>
        <v>39454251.70025</v>
      </c>
      <c r="BO106" s="10">
        <f ca="1">Repdd!BO287</f>
        <v>39491411.073875003</v>
      </c>
      <c r="BP106" s="10">
        <f ca="1">Repdd!BP287</f>
        <v>39505630.134999998</v>
      </c>
      <c r="BQ106" s="10">
        <f ca="1">Repdd!BQ287</f>
        <v>39510874.945875004</v>
      </c>
      <c r="BR106" s="10">
        <f ca="1">Repdd!BR287</f>
        <v>39512560.731125012</v>
      </c>
      <c r="BS106" s="10">
        <f ca="1">Repdd!BS287</f>
        <v>39512967.102375008</v>
      </c>
      <c r="BT106" s="10">
        <f ca="1">Repdd!BT287</f>
        <v>39513053.620125011</v>
      </c>
      <c r="BU106" s="10">
        <f ca="1">Repdd!BU287</f>
        <v>39513065.418000013</v>
      </c>
      <c r="BV106" s="10">
        <f>Repdd!BV287</f>
        <v>0</v>
      </c>
      <c r="BW106" s="10">
        <f>Repdd!BW287</f>
        <v>0</v>
      </c>
      <c r="BX106" s="10">
        <f>Repdd!BX287</f>
        <v>0</v>
      </c>
      <c r="BY106" s="10">
        <f>Repdd!BY287</f>
        <v>0</v>
      </c>
      <c r="BZ106" s="10">
        <f>Repdd!BZ287</f>
        <v>0</v>
      </c>
      <c r="CA106" s="10">
        <f>Repdd!CA287</f>
        <v>0</v>
      </c>
      <c r="CB106" s="10">
        <f>Repdd!CB287</f>
        <v>0</v>
      </c>
      <c r="CC106" s="10">
        <f>Repdd!CC287</f>
        <v>0</v>
      </c>
      <c r="CD106" s="10">
        <f>Repdd!CD287</f>
        <v>0</v>
      </c>
      <c r="CE106" s="10">
        <f>Repdd!CE287</f>
        <v>0</v>
      </c>
      <c r="CF106" s="10">
        <f>Repdd!CF287</f>
        <v>0</v>
      </c>
      <c r="CG106" s="10">
        <f>Repdd!CG287</f>
        <v>0</v>
      </c>
      <c r="CH106" s="10">
        <f>Repdd!CH287</f>
        <v>0</v>
      </c>
      <c r="CI106" s="10">
        <f>Repdd!CI287</f>
        <v>0</v>
      </c>
      <c r="CJ106" s="10">
        <f>Repdd!CJ287</f>
        <v>0</v>
      </c>
      <c r="CK106" s="10">
        <f>Repdd!CK287</f>
        <v>0</v>
      </c>
      <c r="CL106" s="10">
        <f>Repdd!CL287</f>
        <v>0</v>
      </c>
      <c r="CM106" s="10">
        <f>Repdd!CM287</f>
        <v>0</v>
      </c>
      <c r="CN106" s="10">
        <f>Repdd!CN287</f>
        <v>0</v>
      </c>
      <c r="CO106" s="10">
        <f>Repdd!CO287</f>
        <v>0</v>
      </c>
      <c r="CP106" s="10">
        <f>Repdd!CP287</f>
        <v>0</v>
      </c>
      <c r="CQ106" s="10">
        <f>Repdd!CQ287</f>
        <v>0</v>
      </c>
      <c r="CR106" s="10">
        <f>Repdd!CR287</f>
        <v>0</v>
      </c>
      <c r="CS106" s="10">
        <f>Repdd!CS287</f>
        <v>0</v>
      </c>
      <c r="CT106" s="10">
        <f>Repdd!CT287</f>
        <v>0</v>
      </c>
    </row>
    <row r="107" spans="1:98" s="13" customFormat="1" x14ac:dyDescent="0.3">
      <c r="A107" s="12">
        <f>ROW()</f>
        <v>107</v>
      </c>
      <c r="B107" s="144"/>
      <c r="C107" s="142"/>
      <c r="E107" s="92"/>
      <c r="F107" s="13" t="s">
        <v>161</v>
      </c>
      <c r="M107" s="4" t="str">
        <f>Lists!$R$8</f>
        <v>руб.</v>
      </c>
      <c r="P107" s="10"/>
      <c r="R107" s="92"/>
      <c r="S107" s="10"/>
      <c r="V107" s="80">
        <f ca="1">W107-SUM(W108:W117)</f>
        <v>0</v>
      </c>
      <c r="W107" s="10">
        <f ca="1">SUM(INDIRECT(ADDRESS(ROW(),SUMIFS($1:$1,$5:$5,1))):INDIRECT(ADDRESS(ROW(),SUMIFS($1:$1,$5:$5,MAX($5:$5)))))</f>
        <v>432915122.85999984</v>
      </c>
      <c r="Z107" s="10">
        <f ca="1">Repdd!Z288</f>
        <v>0</v>
      </c>
      <c r="AA107" s="10">
        <f ca="1">Repdd!AA288</f>
        <v>0</v>
      </c>
      <c r="AB107" s="10">
        <f ca="1">Repdd!AB288</f>
        <v>4680</v>
      </c>
      <c r="AC107" s="10">
        <f ca="1">Repdd!AC288</f>
        <v>20320</v>
      </c>
      <c r="AD107" s="10">
        <f ca="1">Repdd!AD288</f>
        <v>40656</v>
      </c>
      <c r="AE107" s="10">
        <f ca="1">Repdd!AE288</f>
        <v>63925.8</v>
      </c>
      <c r="AF107" s="10">
        <f ca="1">Repdd!AF288</f>
        <v>93936.2</v>
      </c>
      <c r="AG107" s="10">
        <f ca="1">Repdd!AG288</f>
        <v>148249.16</v>
      </c>
      <c r="AH107" s="10">
        <f ca="1">Repdd!AH288</f>
        <v>249656.12000000002</v>
      </c>
      <c r="AI107" s="10">
        <f ca="1">Repdd!AI288</f>
        <v>401823.44</v>
      </c>
      <c r="AJ107" s="10">
        <f ca="1">Repdd!AJ288</f>
        <v>606886.62800000003</v>
      </c>
      <c r="AK107" s="10">
        <f ca="1">Repdd!AK288</f>
        <v>874948.51800000004</v>
      </c>
      <c r="AL107" s="10">
        <f ca="1">Repdd!AL288</f>
        <v>1236667.4740000002</v>
      </c>
      <c r="AM107" s="10">
        <f ca="1">Repdd!AM288</f>
        <v>1715920.1860000002</v>
      </c>
      <c r="AN107" s="10">
        <f ca="1">Repdd!AN288</f>
        <v>2316150.2420000001</v>
      </c>
      <c r="AO107" s="10">
        <f ca="1">Repdd!AO288</f>
        <v>3026438.33</v>
      </c>
      <c r="AP107" s="10">
        <f ca="1">Repdd!AP288</f>
        <v>3818021.4870000002</v>
      </c>
      <c r="AQ107" s="10">
        <f ca="1">Repdd!AQ288</f>
        <v>4659682.99</v>
      </c>
      <c r="AR107" s="10">
        <f ca="1">Repdd!AR288</f>
        <v>5529488.7109999992</v>
      </c>
      <c r="AS107" s="10">
        <f ca="1">Repdd!AS288</f>
        <v>6414242.6940000001</v>
      </c>
      <c r="AT107" s="10">
        <f ca="1">Repdd!AT288</f>
        <v>7306351.8449999997</v>
      </c>
      <c r="AU107" s="10">
        <f ca="1">Repdd!AU288</f>
        <v>8201453.2750000004</v>
      </c>
      <c r="AV107" s="10">
        <f ca="1">Repdd!AV288</f>
        <v>9097586.125</v>
      </c>
      <c r="AW107" s="10">
        <f ca="1">Repdd!AW288</f>
        <v>9994095.8650000002</v>
      </c>
      <c r="AX107" s="10">
        <f ca="1">Repdd!AX288</f>
        <v>10890719.050000001</v>
      </c>
      <c r="AY107" s="10">
        <f ca="1">Repdd!AY288</f>
        <v>11775657.550000001</v>
      </c>
      <c r="AZ107" s="10">
        <f ca="1">Repdd!AZ288</f>
        <v>12621496.050000001</v>
      </c>
      <c r="BA107" s="10">
        <f ca="1">Repdd!BA288</f>
        <v>13416494.550000001</v>
      </c>
      <c r="BB107" s="10">
        <f ca="1">Repdd!BB288</f>
        <v>14153318.550000001</v>
      </c>
      <c r="BC107" s="10">
        <f ca="1">Repdd!BC288</f>
        <v>14815116.550000001</v>
      </c>
      <c r="BD107" s="10">
        <f ca="1">Repdd!BD288</f>
        <v>15370382.15</v>
      </c>
      <c r="BE107" s="10">
        <f ca="1">Repdd!BE288</f>
        <v>15799130.35</v>
      </c>
      <c r="BF107" s="10">
        <f ca="1">Repdd!BF288</f>
        <v>16101560.25</v>
      </c>
      <c r="BG107" s="10">
        <f ca="1">Repdd!BG288</f>
        <v>16290868.43</v>
      </c>
      <c r="BH107" s="10">
        <f ca="1">Repdd!BH288</f>
        <v>16397123.135</v>
      </c>
      <c r="BI107" s="10">
        <f ca="1">Repdd!BI288</f>
        <v>16452512.699999999</v>
      </c>
      <c r="BJ107" s="10">
        <f ca="1">Repdd!BJ288</f>
        <v>16479496.234999999</v>
      </c>
      <c r="BK107" s="10">
        <f ca="1">Repdd!BK288</f>
        <v>16491426.130000001</v>
      </c>
      <c r="BL107" s="10">
        <f ca="1">Repdd!BL288</f>
        <v>16495961.605</v>
      </c>
      <c r="BM107" s="10">
        <f ca="1">Repdd!BM288</f>
        <v>16497498.675000001</v>
      </c>
      <c r="BN107" s="10">
        <f ca="1">Repdd!BN288</f>
        <v>16498004.324999999</v>
      </c>
      <c r="BO107" s="10">
        <f ca="1">Repdd!BO288</f>
        <v>16498133.085000003</v>
      </c>
      <c r="BP107" s="10">
        <f ca="1">Repdd!BP288</f>
        <v>16498148.400000002</v>
      </c>
      <c r="BQ107" s="10">
        <f ca="1">Repdd!BQ288</f>
        <v>16498148.400000002</v>
      </c>
      <c r="BR107" s="10">
        <f ca="1">Repdd!BR288</f>
        <v>16498148.400000002</v>
      </c>
      <c r="BS107" s="10">
        <f ca="1">Repdd!BS288</f>
        <v>16498148.400000002</v>
      </c>
      <c r="BT107" s="10">
        <f ca="1">Repdd!BT288</f>
        <v>16498148.400000002</v>
      </c>
      <c r="BU107" s="10">
        <f ca="1">Repdd!BU288</f>
        <v>11558300.400000002</v>
      </c>
      <c r="BV107" s="10">
        <f>Repdd!BV288</f>
        <v>0</v>
      </c>
      <c r="BW107" s="10">
        <f>Repdd!BW288</f>
        <v>0</v>
      </c>
      <c r="BX107" s="10">
        <f>Repdd!BX288</f>
        <v>0</v>
      </c>
      <c r="BY107" s="10">
        <f>Repdd!BY288</f>
        <v>0</v>
      </c>
      <c r="BZ107" s="10">
        <f>Repdd!BZ288</f>
        <v>0</v>
      </c>
      <c r="CA107" s="10">
        <f>Repdd!CA288</f>
        <v>0</v>
      </c>
      <c r="CB107" s="10">
        <f>Repdd!CB288</f>
        <v>0</v>
      </c>
      <c r="CC107" s="10">
        <f>Repdd!CC288</f>
        <v>0</v>
      </c>
      <c r="CD107" s="10">
        <f>Repdd!CD288</f>
        <v>0</v>
      </c>
      <c r="CE107" s="10">
        <f>Repdd!CE288</f>
        <v>0</v>
      </c>
      <c r="CF107" s="10">
        <f>Repdd!CF288</f>
        <v>0</v>
      </c>
      <c r="CG107" s="10">
        <f>Repdd!CG288</f>
        <v>0</v>
      </c>
      <c r="CH107" s="10">
        <f>Repdd!CH288</f>
        <v>0</v>
      </c>
      <c r="CI107" s="10">
        <f>Repdd!CI288</f>
        <v>0</v>
      </c>
      <c r="CJ107" s="10">
        <f>Repdd!CJ288</f>
        <v>0</v>
      </c>
      <c r="CK107" s="10">
        <f>Repdd!CK288</f>
        <v>0</v>
      </c>
      <c r="CL107" s="10">
        <f>Repdd!CL288</f>
        <v>0</v>
      </c>
      <c r="CM107" s="10">
        <f>Repdd!CM288</f>
        <v>0</v>
      </c>
      <c r="CN107" s="10">
        <f>Repdd!CN288</f>
        <v>0</v>
      </c>
      <c r="CO107" s="10">
        <f>Repdd!CO288</f>
        <v>0</v>
      </c>
      <c r="CP107" s="10">
        <f>Repdd!CP288</f>
        <v>0</v>
      </c>
      <c r="CQ107" s="10">
        <f>Repdd!CQ288</f>
        <v>0</v>
      </c>
      <c r="CR107" s="10">
        <f>Repdd!CR288</f>
        <v>0</v>
      </c>
      <c r="CS107" s="10">
        <f>Repdd!CS288</f>
        <v>0</v>
      </c>
      <c r="CT107" s="10">
        <f>Repdd!CT288</f>
        <v>0</v>
      </c>
    </row>
    <row r="108" spans="1:98" s="27" customFormat="1" ht="12" x14ac:dyDescent="0.25">
      <c r="A108" s="26">
        <f>ROW()</f>
        <v>108</v>
      </c>
      <c r="B108" s="145"/>
      <c r="C108" s="142"/>
      <c r="E108" s="24"/>
      <c r="F108" s="66" t="str">
        <f>$F$107</f>
        <v>Оплата себестоимостных затрат</v>
      </c>
      <c r="G108" s="27" t="str">
        <f>BP!$F$21</f>
        <v>Основа</v>
      </c>
      <c r="M108" s="2" t="str">
        <f>Lists!$R$8</f>
        <v>руб.</v>
      </c>
      <c r="P108" s="30"/>
      <c r="R108" s="44"/>
      <c r="S108" s="164">
        <f>Repdd!S289</f>
        <v>-1</v>
      </c>
      <c r="V108" s="85"/>
      <c r="W108" s="29">
        <f ca="1">SUM(INDIRECT(ADDRESS(ROW(),SUMIFS($1:$1,$5:$5,1))):INDIRECT(ADDRESS(ROW(),SUMIFS($1:$1,$5:$5,MAX($5:$5)))))</f>
        <v>94802946</v>
      </c>
      <c r="Z108" s="30">
        <f ca="1">Repdd!Z289</f>
        <v>0</v>
      </c>
      <c r="AA108" s="30">
        <f ca="1">Repdd!AA289</f>
        <v>0</v>
      </c>
      <c r="AB108" s="30">
        <f ca="1">Repdd!AB289</f>
        <v>4200</v>
      </c>
      <c r="AC108" s="30">
        <f ca="1">Repdd!AC289</f>
        <v>16800</v>
      </c>
      <c r="AD108" s="30">
        <f ca="1">Repdd!AD289</f>
        <v>30240</v>
      </c>
      <c r="AE108" s="30">
        <f ca="1">Repdd!AE289</f>
        <v>44205</v>
      </c>
      <c r="AF108" s="30">
        <f ca="1">Repdd!AF289</f>
        <v>56385</v>
      </c>
      <c r="AG108" s="30">
        <f ca="1">Repdd!AG289</f>
        <v>74067.000000000015</v>
      </c>
      <c r="AH108" s="30">
        <f ca="1">Repdd!AH289</f>
        <v>120267.00000000001</v>
      </c>
      <c r="AI108" s="30">
        <f ca="1">Repdd!AI289</f>
        <v>198051</v>
      </c>
      <c r="AJ108" s="30">
        <f ca="1">Repdd!AJ289</f>
        <v>309718.5</v>
      </c>
      <c r="AK108" s="30">
        <f ca="1">Repdd!AK289</f>
        <v>451185</v>
      </c>
      <c r="AL108" s="30">
        <f ca="1">Repdd!AL289</f>
        <v>610228.5</v>
      </c>
      <c r="AM108" s="30">
        <f ca="1">Repdd!AM289</f>
        <v>779709</v>
      </c>
      <c r="AN108" s="30">
        <f ca="1">Repdd!AN289</f>
        <v>954607.5</v>
      </c>
      <c r="AO108" s="30">
        <f ca="1">Repdd!AO289</f>
        <v>1132372.5</v>
      </c>
      <c r="AP108" s="30">
        <f ca="1">Repdd!AP289</f>
        <v>1311397.5</v>
      </c>
      <c r="AQ108" s="30">
        <f ca="1">Repdd!AQ289</f>
        <v>1490737.5</v>
      </c>
      <c r="AR108" s="30">
        <f ca="1">Repdd!AR289</f>
        <v>1670235</v>
      </c>
      <c r="AS108" s="30">
        <f ca="1">Repdd!AS289</f>
        <v>1849785</v>
      </c>
      <c r="AT108" s="30">
        <f ca="1">Repdd!AT289</f>
        <v>2029335</v>
      </c>
      <c r="AU108" s="30">
        <f ca="1">Repdd!AU289</f>
        <v>2208885</v>
      </c>
      <c r="AV108" s="30">
        <f ca="1">Repdd!AV289</f>
        <v>2388435</v>
      </c>
      <c r="AW108" s="30">
        <f ca="1">Repdd!AW289</f>
        <v>2567985</v>
      </c>
      <c r="AX108" s="30">
        <f ca="1">Repdd!AX289</f>
        <v>2747535</v>
      </c>
      <c r="AY108" s="30">
        <f ca="1">Repdd!AY289</f>
        <v>2916585</v>
      </c>
      <c r="AZ108" s="30">
        <f ca="1">Repdd!AZ289</f>
        <v>3054135</v>
      </c>
      <c r="BA108" s="30">
        <f ca="1">Repdd!BA289</f>
        <v>3158085</v>
      </c>
      <c r="BB108" s="30">
        <f ca="1">Repdd!BB289</f>
        <v>3227122.5</v>
      </c>
      <c r="BC108" s="30">
        <f ca="1">Repdd!BC289</f>
        <v>3265710</v>
      </c>
      <c r="BD108" s="30">
        <f ca="1">Repdd!BD289</f>
        <v>3286342.5</v>
      </c>
      <c r="BE108" s="30">
        <f ca="1">Repdd!BE289</f>
        <v>3296475</v>
      </c>
      <c r="BF108" s="30">
        <f ca="1">Repdd!BF289</f>
        <v>3301147.5</v>
      </c>
      <c r="BG108" s="30">
        <f ca="1">Repdd!BG289</f>
        <v>3302932.5</v>
      </c>
      <c r="BH108" s="30">
        <f ca="1">Repdd!BH289</f>
        <v>3303457.5</v>
      </c>
      <c r="BI108" s="30">
        <f ca="1">Repdd!BI289</f>
        <v>3303667.5</v>
      </c>
      <c r="BJ108" s="30">
        <f ca="1">Repdd!BJ289</f>
        <v>3303720.0000000005</v>
      </c>
      <c r="BK108" s="30">
        <f ca="1">Repdd!BK289</f>
        <v>3303720.0000000005</v>
      </c>
      <c r="BL108" s="30">
        <f ca="1">Repdd!BL289</f>
        <v>3303720.0000000005</v>
      </c>
      <c r="BM108" s="30">
        <f ca="1">Repdd!BM289</f>
        <v>3303720.0000000005</v>
      </c>
      <c r="BN108" s="30">
        <f ca="1">Repdd!BN289</f>
        <v>3303720.0000000005</v>
      </c>
      <c r="BO108" s="30">
        <f ca="1">Repdd!BO289</f>
        <v>3303720.0000000005</v>
      </c>
      <c r="BP108" s="30">
        <f ca="1">Repdd!BP289</f>
        <v>3303720.0000000005</v>
      </c>
      <c r="BQ108" s="30">
        <f ca="1">Repdd!BQ289</f>
        <v>3303720.0000000005</v>
      </c>
      <c r="BR108" s="30">
        <f ca="1">Repdd!BR289</f>
        <v>3303720.0000000005</v>
      </c>
      <c r="BS108" s="30">
        <f ca="1">Repdd!BS289</f>
        <v>3303720.0000000005</v>
      </c>
      <c r="BT108" s="30">
        <f ca="1">Repdd!BT289</f>
        <v>3303720.0000000005</v>
      </c>
      <c r="BU108" s="30">
        <f>Repdd!BU289</f>
        <v>0</v>
      </c>
      <c r="BV108" s="30">
        <f>Repdd!BV289</f>
        <v>0</v>
      </c>
      <c r="BW108" s="30">
        <f>Repdd!BW289</f>
        <v>0</v>
      </c>
      <c r="BX108" s="30">
        <f>Repdd!BX289</f>
        <v>0</v>
      </c>
      <c r="BY108" s="30">
        <f>Repdd!BY289</f>
        <v>0</v>
      </c>
      <c r="BZ108" s="30">
        <f>Repdd!BZ289</f>
        <v>0</v>
      </c>
      <c r="CA108" s="30">
        <f>Repdd!CA289</f>
        <v>0</v>
      </c>
      <c r="CB108" s="30">
        <f>Repdd!CB289</f>
        <v>0</v>
      </c>
      <c r="CC108" s="30">
        <f>Repdd!CC289</f>
        <v>0</v>
      </c>
      <c r="CD108" s="30">
        <f>Repdd!CD289</f>
        <v>0</v>
      </c>
      <c r="CE108" s="30">
        <f>Repdd!CE289</f>
        <v>0</v>
      </c>
      <c r="CF108" s="30">
        <f>Repdd!CF289</f>
        <v>0</v>
      </c>
      <c r="CG108" s="30">
        <f>Repdd!CG289</f>
        <v>0</v>
      </c>
      <c r="CH108" s="30">
        <f>Repdd!CH289</f>
        <v>0</v>
      </c>
      <c r="CI108" s="30">
        <f>Repdd!CI289</f>
        <v>0</v>
      </c>
      <c r="CJ108" s="30">
        <f>Repdd!CJ289</f>
        <v>0</v>
      </c>
      <c r="CK108" s="30">
        <f>Repdd!CK289</f>
        <v>0</v>
      </c>
      <c r="CL108" s="30">
        <f>Repdd!CL289</f>
        <v>0</v>
      </c>
      <c r="CM108" s="30">
        <f>Repdd!CM289</f>
        <v>0</v>
      </c>
      <c r="CN108" s="30">
        <f>Repdd!CN289</f>
        <v>0</v>
      </c>
      <c r="CO108" s="30">
        <f>Repdd!CO289</f>
        <v>0</v>
      </c>
      <c r="CP108" s="30">
        <f>Repdd!CP289</f>
        <v>0</v>
      </c>
      <c r="CQ108" s="30">
        <f>Repdd!CQ289</f>
        <v>0</v>
      </c>
      <c r="CR108" s="30">
        <f>Repdd!CR289</f>
        <v>0</v>
      </c>
      <c r="CS108" s="30">
        <f>Repdd!CS289</f>
        <v>0</v>
      </c>
      <c r="CT108" s="30">
        <f>Repdd!CT289</f>
        <v>0</v>
      </c>
    </row>
    <row r="109" spans="1:98" s="27" customFormat="1" ht="12" x14ac:dyDescent="0.25">
      <c r="A109" s="26">
        <f>ROW()</f>
        <v>109</v>
      </c>
      <c r="B109" s="145"/>
      <c r="C109" s="142"/>
      <c r="E109" s="24"/>
      <c r="F109" s="66" t="str">
        <f t="shared" ref="F109:F116" si="22">$F$107</f>
        <v>Оплата себестоимостных затрат</v>
      </c>
      <c r="G109" s="27" t="str">
        <f>BP!$F$22</f>
        <v>Сырье</v>
      </c>
      <c r="H109" s="67"/>
      <c r="I109" s="67"/>
      <c r="J109" s="67"/>
      <c r="K109" s="67"/>
      <c r="L109" s="67"/>
      <c r="M109" s="2" t="str">
        <f>Lists!$R$8</f>
        <v>руб.</v>
      </c>
      <c r="P109" s="30"/>
      <c r="R109" s="44"/>
      <c r="S109" s="164">
        <f>Repdd!S290</f>
        <v>-1</v>
      </c>
      <c r="V109" s="85"/>
      <c r="W109" s="29">
        <f ca="1">SUM(INDIRECT(ADDRESS(ROW(),SUMIFS($1:$1,$5:$5,1))):INDIRECT(ADDRESS(ROW(),SUMIFS($1:$1,$5:$5,MAX($5:$5)))))</f>
        <v>10834622.4</v>
      </c>
      <c r="Z109" s="30">
        <f ca="1">Repdd!Z290</f>
        <v>0</v>
      </c>
      <c r="AA109" s="30">
        <f ca="1">Repdd!AA290</f>
        <v>0</v>
      </c>
      <c r="AB109" s="30">
        <f ca="1">Repdd!AB290</f>
        <v>480</v>
      </c>
      <c r="AC109" s="30">
        <f ca="1">Repdd!AC290</f>
        <v>1920</v>
      </c>
      <c r="AD109" s="30">
        <f ca="1">Repdd!AD290</f>
        <v>3456</v>
      </c>
      <c r="AE109" s="30">
        <f ca="1">Repdd!AE290</f>
        <v>5052</v>
      </c>
      <c r="AF109" s="30">
        <f ca="1">Repdd!AF290</f>
        <v>6444</v>
      </c>
      <c r="AG109" s="30">
        <f ca="1">Repdd!AG290</f>
        <v>8464.8000000000011</v>
      </c>
      <c r="AH109" s="30">
        <f ca="1">Repdd!AH290</f>
        <v>13744.800000000001</v>
      </c>
      <c r="AI109" s="30">
        <f ca="1">Repdd!AI290</f>
        <v>22634.400000000001</v>
      </c>
      <c r="AJ109" s="30">
        <f ca="1">Repdd!AJ290</f>
        <v>35396.399999999994</v>
      </c>
      <c r="AK109" s="30">
        <f ca="1">Repdd!AK290</f>
        <v>51564</v>
      </c>
      <c r="AL109" s="30">
        <f ca="1">Repdd!AL290</f>
        <v>69740.399999999994</v>
      </c>
      <c r="AM109" s="30">
        <f ca="1">Repdd!AM290</f>
        <v>89109.6</v>
      </c>
      <c r="AN109" s="30">
        <f ca="1">Repdd!AN290</f>
        <v>109098</v>
      </c>
      <c r="AO109" s="30">
        <f ca="1">Repdd!AO290</f>
        <v>129414</v>
      </c>
      <c r="AP109" s="30">
        <f ca="1">Repdd!AP290</f>
        <v>149874</v>
      </c>
      <c r="AQ109" s="30">
        <f ca="1">Repdd!AQ290</f>
        <v>170370</v>
      </c>
      <c r="AR109" s="30">
        <f ca="1">Repdd!AR290</f>
        <v>190884</v>
      </c>
      <c r="AS109" s="30">
        <f ca="1">Repdd!AS290</f>
        <v>211404</v>
      </c>
      <c r="AT109" s="30">
        <f ca="1">Repdd!AT290</f>
        <v>231924</v>
      </c>
      <c r="AU109" s="30">
        <f ca="1">Repdd!AU290</f>
        <v>252444</v>
      </c>
      <c r="AV109" s="30">
        <f ca="1">Repdd!AV290</f>
        <v>272964</v>
      </c>
      <c r="AW109" s="30">
        <f ca="1">Repdd!AW290</f>
        <v>293484</v>
      </c>
      <c r="AX109" s="30">
        <f ca="1">Repdd!AX290</f>
        <v>314004</v>
      </c>
      <c r="AY109" s="30">
        <f ca="1">Repdd!AY290</f>
        <v>333324</v>
      </c>
      <c r="AZ109" s="30">
        <f ca="1">Repdd!AZ290</f>
        <v>349044</v>
      </c>
      <c r="BA109" s="30">
        <f ca="1">Repdd!BA290</f>
        <v>360924</v>
      </c>
      <c r="BB109" s="30">
        <f ca="1">Repdd!BB290</f>
        <v>368814</v>
      </c>
      <c r="BC109" s="30">
        <f ca="1">Repdd!BC290</f>
        <v>373224</v>
      </c>
      <c r="BD109" s="30">
        <f ca="1">Repdd!BD290</f>
        <v>375582</v>
      </c>
      <c r="BE109" s="30">
        <f ca="1">Repdd!BE290</f>
        <v>376740</v>
      </c>
      <c r="BF109" s="30">
        <f ca="1">Repdd!BF290</f>
        <v>377274</v>
      </c>
      <c r="BG109" s="30">
        <f ca="1">Repdd!BG290</f>
        <v>377478</v>
      </c>
      <c r="BH109" s="30">
        <f ca="1">Repdd!BH290</f>
        <v>377538</v>
      </c>
      <c r="BI109" s="30">
        <f ca="1">Repdd!BI290</f>
        <v>377562</v>
      </c>
      <c r="BJ109" s="30">
        <f ca="1">Repdd!BJ290</f>
        <v>377568.00000000006</v>
      </c>
      <c r="BK109" s="30">
        <f ca="1">Repdd!BK290</f>
        <v>377568.00000000006</v>
      </c>
      <c r="BL109" s="30">
        <f ca="1">Repdd!BL290</f>
        <v>377568.00000000006</v>
      </c>
      <c r="BM109" s="30">
        <f ca="1">Repdd!BM290</f>
        <v>377568.00000000006</v>
      </c>
      <c r="BN109" s="30">
        <f ca="1">Repdd!BN290</f>
        <v>377568.00000000006</v>
      </c>
      <c r="BO109" s="30">
        <f ca="1">Repdd!BO290</f>
        <v>377568.00000000006</v>
      </c>
      <c r="BP109" s="30">
        <f ca="1">Repdd!BP290</f>
        <v>377568.00000000006</v>
      </c>
      <c r="BQ109" s="30">
        <f ca="1">Repdd!BQ290</f>
        <v>377568.00000000006</v>
      </c>
      <c r="BR109" s="30">
        <f ca="1">Repdd!BR290</f>
        <v>377568.00000000006</v>
      </c>
      <c r="BS109" s="30">
        <f ca="1">Repdd!BS290</f>
        <v>377568.00000000006</v>
      </c>
      <c r="BT109" s="30">
        <f ca="1">Repdd!BT290</f>
        <v>377568.00000000006</v>
      </c>
      <c r="BU109" s="30">
        <f>Repdd!BU290</f>
        <v>0</v>
      </c>
      <c r="BV109" s="30">
        <f>Repdd!BV290</f>
        <v>0</v>
      </c>
      <c r="BW109" s="30">
        <f>Repdd!BW290</f>
        <v>0</v>
      </c>
      <c r="BX109" s="30">
        <f>Repdd!BX290</f>
        <v>0</v>
      </c>
      <c r="BY109" s="30">
        <f>Repdd!BY290</f>
        <v>0</v>
      </c>
      <c r="BZ109" s="30">
        <f>Repdd!BZ290</f>
        <v>0</v>
      </c>
      <c r="CA109" s="30">
        <f>Repdd!CA290</f>
        <v>0</v>
      </c>
      <c r="CB109" s="30">
        <f>Repdd!CB290</f>
        <v>0</v>
      </c>
      <c r="CC109" s="30">
        <f>Repdd!CC290</f>
        <v>0</v>
      </c>
      <c r="CD109" s="30">
        <f>Repdd!CD290</f>
        <v>0</v>
      </c>
      <c r="CE109" s="30">
        <f>Repdd!CE290</f>
        <v>0</v>
      </c>
      <c r="CF109" s="30">
        <f>Repdd!CF290</f>
        <v>0</v>
      </c>
      <c r="CG109" s="30">
        <f>Repdd!CG290</f>
        <v>0</v>
      </c>
      <c r="CH109" s="30">
        <f>Repdd!CH290</f>
        <v>0</v>
      </c>
      <c r="CI109" s="30">
        <f>Repdd!CI290</f>
        <v>0</v>
      </c>
      <c r="CJ109" s="30">
        <f>Repdd!CJ290</f>
        <v>0</v>
      </c>
      <c r="CK109" s="30">
        <f>Repdd!CK290</f>
        <v>0</v>
      </c>
      <c r="CL109" s="30">
        <f>Repdd!CL290</f>
        <v>0</v>
      </c>
      <c r="CM109" s="30">
        <f>Repdd!CM290</f>
        <v>0</v>
      </c>
      <c r="CN109" s="30">
        <f>Repdd!CN290</f>
        <v>0</v>
      </c>
      <c r="CO109" s="30">
        <f>Repdd!CO290</f>
        <v>0</v>
      </c>
      <c r="CP109" s="30">
        <f>Repdd!CP290</f>
        <v>0</v>
      </c>
      <c r="CQ109" s="30">
        <f>Repdd!CQ290</f>
        <v>0</v>
      </c>
      <c r="CR109" s="30">
        <f>Repdd!CR290</f>
        <v>0</v>
      </c>
      <c r="CS109" s="30">
        <f>Repdd!CS290</f>
        <v>0</v>
      </c>
      <c r="CT109" s="30">
        <f>Repdd!CT290</f>
        <v>0</v>
      </c>
    </row>
    <row r="110" spans="1:98" s="27" customFormat="1" ht="12" x14ac:dyDescent="0.25">
      <c r="A110" s="26">
        <f>ROW()</f>
        <v>110</v>
      </c>
      <c r="B110" s="145"/>
      <c r="C110" s="142"/>
      <c r="E110" s="24"/>
      <c r="F110" s="66" t="str">
        <f t="shared" si="22"/>
        <v>Оплата себестоимостных затрат</v>
      </c>
      <c r="G110" s="27" t="str">
        <f>BP!$F$23</f>
        <v>Материал</v>
      </c>
      <c r="M110" s="2" t="str">
        <f>Lists!$R$8</f>
        <v>руб.</v>
      </c>
      <c r="P110" s="30"/>
      <c r="R110" s="44"/>
      <c r="S110" s="164">
        <f>Repdd!S291</f>
        <v>0</v>
      </c>
      <c r="V110" s="85"/>
      <c r="W110" s="29">
        <f ca="1">SUM(INDIRECT(ADDRESS(ROW(),SUMIFS($1:$1,$5:$5,1))):INDIRECT(ADDRESS(ROW(),SUMIFS($1:$1,$5:$5,MAX($5:$5)))))</f>
        <v>12199896.800000001</v>
      </c>
      <c r="Z110" s="30">
        <f ca="1">Repdd!Z291</f>
        <v>0</v>
      </c>
      <c r="AA110" s="30">
        <f ca="1">Repdd!AA291</f>
        <v>0</v>
      </c>
      <c r="AB110" s="30">
        <f ca="1">Repdd!AB291</f>
        <v>0</v>
      </c>
      <c r="AC110" s="30">
        <f ca="1">Repdd!AC291</f>
        <v>0</v>
      </c>
      <c r="AD110" s="30">
        <f ca="1">Repdd!AD291</f>
        <v>560</v>
      </c>
      <c r="AE110" s="30">
        <f ca="1">Repdd!AE291</f>
        <v>2240</v>
      </c>
      <c r="AF110" s="30">
        <f ca="1">Repdd!AF291</f>
        <v>4032</v>
      </c>
      <c r="AG110" s="30">
        <f ca="1">Repdd!AG291</f>
        <v>5894</v>
      </c>
      <c r="AH110" s="30">
        <f ca="1">Repdd!AH291</f>
        <v>7518</v>
      </c>
      <c r="AI110" s="30">
        <f ca="1">Repdd!AI291</f>
        <v>9875.6000000000022</v>
      </c>
      <c r="AJ110" s="30">
        <f ca="1">Repdd!AJ291</f>
        <v>16035.600000000002</v>
      </c>
      <c r="AK110" s="30">
        <f ca="1">Repdd!AK291</f>
        <v>26406.799999999999</v>
      </c>
      <c r="AL110" s="30">
        <f ca="1">Repdd!AL291</f>
        <v>41295.799999999996</v>
      </c>
      <c r="AM110" s="30">
        <f ca="1">Repdd!AM291</f>
        <v>60158</v>
      </c>
      <c r="AN110" s="30">
        <f ca="1">Repdd!AN291</f>
        <v>81363.8</v>
      </c>
      <c r="AO110" s="30">
        <f ca="1">Repdd!AO291</f>
        <v>103961.2</v>
      </c>
      <c r="AP110" s="30">
        <f ca="1">Repdd!AP291</f>
        <v>127281</v>
      </c>
      <c r="AQ110" s="30">
        <f ca="1">Repdd!AQ291</f>
        <v>150983</v>
      </c>
      <c r="AR110" s="30">
        <f ca="1">Repdd!AR291</f>
        <v>174853</v>
      </c>
      <c r="AS110" s="30">
        <f ca="1">Repdd!AS291</f>
        <v>198765</v>
      </c>
      <c r="AT110" s="30">
        <f ca="1">Repdd!AT291</f>
        <v>222698</v>
      </c>
      <c r="AU110" s="30">
        <f ca="1">Repdd!AU291</f>
        <v>246638</v>
      </c>
      <c r="AV110" s="30">
        <f ca="1">Repdd!AV291</f>
        <v>270578</v>
      </c>
      <c r="AW110" s="30">
        <f ca="1">Repdd!AW291</f>
        <v>294518</v>
      </c>
      <c r="AX110" s="30">
        <f ca="1">Repdd!AX291</f>
        <v>318458</v>
      </c>
      <c r="AY110" s="30">
        <f ca="1">Repdd!AY291</f>
        <v>342398</v>
      </c>
      <c r="AZ110" s="30">
        <f ca="1">Repdd!AZ291</f>
        <v>366338</v>
      </c>
      <c r="BA110" s="30">
        <f ca="1">Repdd!BA291</f>
        <v>388878</v>
      </c>
      <c r="BB110" s="30">
        <f ca="1">Repdd!BB291</f>
        <v>407218</v>
      </c>
      <c r="BC110" s="30">
        <f ca="1">Repdd!BC291</f>
        <v>421078</v>
      </c>
      <c r="BD110" s="30">
        <f ca="1">Repdd!BD291</f>
        <v>430283</v>
      </c>
      <c r="BE110" s="30">
        <f ca="1">Repdd!BE291</f>
        <v>435428</v>
      </c>
      <c r="BF110" s="30">
        <f ca="1">Repdd!BF291</f>
        <v>438179</v>
      </c>
      <c r="BG110" s="30">
        <f ca="1">Repdd!BG291</f>
        <v>439530</v>
      </c>
      <c r="BH110" s="30">
        <f ca="1">Repdd!BH291</f>
        <v>440153</v>
      </c>
      <c r="BI110" s="30">
        <f ca="1">Repdd!BI291</f>
        <v>440391</v>
      </c>
      <c r="BJ110" s="30">
        <f ca="1">Repdd!BJ291</f>
        <v>440461</v>
      </c>
      <c r="BK110" s="30">
        <f ca="1">Repdd!BK291</f>
        <v>440489</v>
      </c>
      <c r="BL110" s="30">
        <f ca="1">Repdd!BL291</f>
        <v>440496.00000000006</v>
      </c>
      <c r="BM110" s="30">
        <f ca="1">Repdd!BM291</f>
        <v>440496.00000000006</v>
      </c>
      <c r="BN110" s="30">
        <f ca="1">Repdd!BN291</f>
        <v>440496.00000000006</v>
      </c>
      <c r="BO110" s="30">
        <f ca="1">Repdd!BO291</f>
        <v>440496.00000000006</v>
      </c>
      <c r="BP110" s="30">
        <f ca="1">Repdd!BP291</f>
        <v>440496.00000000006</v>
      </c>
      <c r="BQ110" s="30">
        <f ca="1">Repdd!BQ291</f>
        <v>440496.00000000006</v>
      </c>
      <c r="BR110" s="30">
        <f ca="1">Repdd!BR291</f>
        <v>440496.00000000006</v>
      </c>
      <c r="BS110" s="30">
        <f ca="1">Repdd!BS291</f>
        <v>440496.00000000006</v>
      </c>
      <c r="BT110" s="30">
        <f ca="1">Repdd!BT291</f>
        <v>440496.00000000006</v>
      </c>
      <c r="BU110" s="30">
        <f ca="1">Repdd!BU291</f>
        <v>440496.00000000006</v>
      </c>
      <c r="BV110" s="30">
        <f>Repdd!BV291</f>
        <v>0</v>
      </c>
      <c r="BW110" s="30">
        <f>Repdd!BW291</f>
        <v>0</v>
      </c>
      <c r="BX110" s="30">
        <f>Repdd!BX291</f>
        <v>0</v>
      </c>
      <c r="BY110" s="30">
        <f>Repdd!BY291</f>
        <v>0</v>
      </c>
      <c r="BZ110" s="30">
        <f>Repdd!BZ291</f>
        <v>0</v>
      </c>
      <c r="CA110" s="30">
        <f>Repdd!CA291</f>
        <v>0</v>
      </c>
      <c r="CB110" s="30">
        <f>Repdd!CB291</f>
        <v>0</v>
      </c>
      <c r="CC110" s="30">
        <f>Repdd!CC291</f>
        <v>0</v>
      </c>
      <c r="CD110" s="30">
        <f>Repdd!CD291</f>
        <v>0</v>
      </c>
      <c r="CE110" s="30">
        <f>Repdd!CE291</f>
        <v>0</v>
      </c>
      <c r="CF110" s="30">
        <f>Repdd!CF291</f>
        <v>0</v>
      </c>
      <c r="CG110" s="30">
        <f>Repdd!CG291</f>
        <v>0</v>
      </c>
      <c r="CH110" s="30">
        <f>Repdd!CH291</f>
        <v>0</v>
      </c>
      <c r="CI110" s="30">
        <f>Repdd!CI291</f>
        <v>0</v>
      </c>
      <c r="CJ110" s="30">
        <f>Repdd!CJ291</f>
        <v>0</v>
      </c>
      <c r="CK110" s="30">
        <f>Repdd!CK291</f>
        <v>0</v>
      </c>
      <c r="CL110" s="30">
        <f>Repdd!CL291</f>
        <v>0</v>
      </c>
      <c r="CM110" s="30">
        <f>Repdd!CM291</f>
        <v>0</v>
      </c>
      <c r="CN110" s="30">
        <f>Repdd!CN291</f>
        <v>0</v>
      </c>
      <c r="CO110" s="30">
        <f>Repdd!CO291</f>
        <v>0</v>
      </c>
      <c r="CP110" s="30">
        <f>Repdd!CP291</f>
        <v>0</v>
      </c>
      <c r="CQ110" s="30">
        <f>Repdd!CQ291</f>
        <v>0</v>
      </c>
      <c r="CR110" s="30">
        <f>Repdd!CR291</f>
        <v>0</v>
      </c>
      <c r="CS110" s="30">
        <f>Repdd!CS291</f>
        <v>0</v>
      </c>
      <c r="CT110" s="30">
        <f>Repdd!CT291</f>
        <v>0</v>
      </c>
    </row>
    <row r="111" spans="1:98" s="27" customFormat="1" ht="12" x14ac:dyDescent="0.25">
      <c r="A111" s="26">
        <f>ROW()</f>
        <v>111</v>
      </c>
      <c r="B111" s="145"/>
      <c r="C111" s="142"/>
      <c r="E111" s="24"/>
      <c r="F111" s="66" t="str">
        <f t="shared" si="22"/>
        <v>Оплата себестоимостных затрат</v>
      </c>
      <c r="G111" s="27" t="str">
        <f>BP!$F$24</f>
        <v>Вн.пр-во</v>
      </c>
      <c r="M111" s="2" t="str">
        <f>Lists!$R$8</f>
        <v>руб.</v>
      </c>
      <c r="P111" s="30"/>
      <c r="R111" s="44"/>
      <c r="S111" s="164">
        <f>Repdd!S292</f>
        <v>1</v>
      </c>
      <c r="V111" s="85"/>
      <c r="W111" s="29">
        <f ca="1">SUM(INDIRECT(ADDRESS(ROW(),SUMIFS($1:$1,$5:$5,1))):INDIRECT(ADDRESS(ROW(),SUMIFS($1:$1,$5:$5,MAX($5:$5)))))</f>
        <v>238300320</v>
      </c>
      <c r="Z111" s="30">
        <f>Repdd!Z292</f>
        <v>0</v>
      </c>
      <c r="AA111" s="30">
        <f ca="1">Repdd!AA292</f>
        <v>0</v>
      </c>
      <c r="AB111" s="30">
        <f ca="1">Repdd!AB292</f>
        <v>0</v>
      </c>
      <c r="AC111" s="30">
        <f ca="1">Repdd!AC292</f>
        <v>0</v>
      </c>
      <c r="AD111" s="30">
        <f ca="1">Repdd!AD292</f>
        <v>0</v>
      </c>
      <c r="AE111" s="30">
        <f ca="1">Repdd!AE292</f>
        <v>0</v>
      </c>
      <c r="AF111" s="30">
        <f ca="1">Repdd!AF292</f>
        <v>6600</v>
      </c>
      <c r="AG111" s="30">
        <f ca="1">Repdd!AG292</f>
        <v>31800</v>
      </c>
      <c r="AH111" s="30">
        <f ca="1">Repdd!AH292</f>
        <v>69120</v>
      </c>
      <c r="AI111" s="30">
        <f ca="1">Repdd!AI292</f>
        <v>108345</v>
      </c>
      <c r="AJ111" s="30">
        <f ca="1">Repdd!AJ292</f>
        <v>145440</v>
      </c>
      <c r="AK111" s="30">
        <f ca="1">Repdd!AK292</f>
        <v>188886</v>
      </c>
      <c r="AL111" s="30">
        <f ca="1">Repdd!AL292</f>
        <v>284220.00000000006</v>
      </c>
      <c r="AM111" s="30">
        <f ca="1">Repdd!AM292</f>
        <v>465852</v>
      </c>
      <c r="AN111" s="30">
        <f ca="1">Repdd!AN292</f>
        <v>741337.5</v>
      </c>
      <c r="AO111" s="30">
        <f ca="1">Repdd!AO292</f>
        <v>1107214.5</v>
      </c>
      <c r="AP111" s="30">
        <f ca="1">Repdd!AP292</f>
        <v>1539025.5</v>
      </c>
      <c r="AQ111" s="30">
        <f ca="1">Repdd!AQ292</f>
        <v>2009836.5</v>
      </c>
      <c r="AR111" s="30">
        <f ca="1">Repdd!AR292</f>
        <v>2502580.5</v>
      </c>
      <c r="AS111" s="30">
        <f ca="1">Repdd!AS292</f>
        <v>3006795</v>
      </c>
      <c r="AT111" s="30">
        <f ca="1">Repdd!AT292</f>
        <v>3516675</v>
      </c>
      <c r="AU111" s="30">
        <f ca="1">Repdd!AU292</f>
        <v>4028670</v>
      </c>
      <c r="AV111" s="30">
        <f ca="1">Repdd!AV292</f>
        <v>4541317.5</v>
      </c>
      <c r="AW111" s="30">
        <f ca="1">Repdd!AW292</f>
        <v>5054250</v>
      </c>
      <c r="AX111" s="30">
        <f ca="1">Repdd!AX292</f>
        <v>5567250</v>
      </c>
      <c r="AY111" s="30">
        <f ca="1">Repdd!AY292</f>
        <v>6080250</v>
      </c>
      <c r="AZ111" s="30">
        <f ca="1">Repdd!AZ292</f>
        <v>6593250</v>
      </c>
      <c r="BA111" s="30">
        <f ca="1">Repdd!BA292</f>
        <v>7106250</v>
      </c>
      <c r="BB111" s="30">
        <f ca="1">Repdd!BB292</f>
        <v>7619250</v>
      </c>
      <c r="BC111" s="30">
        <f ca="1">Repdd!BC292</f>
        <v>8115750</v>
      </c>
      <c r="BD111" s="30">
        <f ca="1">Repdd!BD292</f>
        <v>8549250</v>
      </c>
      <c r="BE111" s="30">
        <f ca="1">Repdd!BE292</f>
        <v>8889450</v>
      </c>
      <c r="BF111" s="30">
        <f ca="1">Repdd!BF292</f>
        <v>9131587.5</v>
      </c>
      <c r="BG111" s="30">
        <f ca="1">Repdd!BG292</f>
        <v>9280987.5</v>
      </c>
      <c r="BH111" s="30">
        <f ca="1">Repdd!BH292</f>
        <v>9363022.5</v>
      </c>
      <c r="BI111" s="30">
        <f ca="1">Repdd!BI292</f>
        <v>9405472.5</v>
      </c>
      <c r="BJ111" s="30">
        <f ca="1">Repdd!BJ292</f>
        <v>9425842.5</v>
      </c>
      <c r="BK111" s="30">
        <f ca="1">Repdd!BK292</f>
        <v>9434655</v>
      </c>
      <c r="BL111" s="30">
        <f ca="1">Repdd!BL292</f>
        <v>9437775</v>
      </c>
      <c r="BM111" s="30">
        <f ca="1">Repdd!BM292</f>
        <v>9438780</v>
      </c>
      <c r="BN111" s="30">
        <f ca="1">Repdd!BN292</f>
        <v>9439132.5</v>
      </c>
      <c r="BO111" s="30">
        <f ca="1">Repdd!BO292</f>
        <v>9439200.0000000019</v>
      </c>
      <c r="BP111" s="30">
        <f ca="1">Repdd!BP292</f>
        <v>9439200.0000000019</v>
      </c>
      <c r="BQ111" s="30">
        <f ca="1">Repdd!BQ292</f>
        <v>9439200.0000000019</v>
      </c>
      <c r="BR111" s="30">
        <f ca="1">Repdd!BR292</f>
        <v>9439200.0000000019</v>
      </c>
      <c r="BS111" s="30">
        <f ca="1">Repdd!BS292</f>
        <v>9439200.0000000019</v>
      </c>
      <c r="BT111" s="30">
        <f ca="1">Repdd!BT292</f>
        <v>9439200.0000000019</v>
      </c>
      <c r="BU111" s="30">
        <f ca="1">Repdd!BU292</f>
        <v>9439200.0000000019</v>
      </c>
      <c r="BV111" s="30">
        <f>Repdd!BV292</f>
        <v>0</v>
      </c>
      <c r="BW111" s="30">
        <f>Repdd!BW292</f>
        <v>0</v>
      </c>
      <c r="BX111" s="30">
        <f>Repdd!BX292</f>
        <v>0</v>
      </c>
      <c r="BY111" s="30">
        <f>Repdd!BY292</f>
        <v>0</v>
      </c>
      <c r="BZ111" s="30">
        <f>Repdd!BZ292</f>
        <v>0</v>
      </c>
      <c r="CA111" s="30">
        <f>Repdd!CA292</f>
        <v>0</v>
      </c>
      <c r="CB111" s="30">
        <f>Repdd!CB292</f>
        <v>0</v>
      </c>
      <c r="CC111" s="30">
        <f>Repdd!CC292</f>
        <v>0</v>
      </c>
      <c r="CD111" s="30">
        <f>Repdd!CD292</f>
        <v>0</v>
      </c>
      <c r="CE111" s="30">
        <f>Repdd!CE292</f>
        <v>0</v>
      </c>
      <c r="CF111" s="30">
        <f>Repdd!CF292</f>
        <v>0</v>
      </c>
      <c r="CG111" s="30">
        <f>Repdd!CG292</f>
        <v>0</v>
      </c>
      <c r="CH111" s="30">
        <f>Repdd!CH292</f>
        <v>0</v>
      </c>
      <c r="CI111" s="30">
        <f>Repdd!CI292</f>
        <v>0</v>
      </c>
      <c r="CJ111" s="30">
        <f>Repdd!CJ292</f>
        <v>0</v>
      </c>
      <c r="CK111" s="30">
        <f>Repdd!CK292</f>
        <v>0</v>
      </c>
      <c r="CL111" s="30">
        <f>Repdd!CL292</f>
        <v>0</v>
      </c>
      <c r="CM111" s="30">
        <f>Repdd!CM292</f>
        <v>0</v>
      </c>
      <c r="CN111" s="30">
        <f>Repdd!CN292</f>
        <v>0</v>
      </c>
      <c r="CO111" s="30">
        <f>Repdd!CO292</f>
        <v>0</v>
      </c>
      <c r="CP111" s="30">
        <f>Repdd!CP292</f>
        <v>0</v>
      </c>
      <c r="CQ111" s="30">
        <f>Repdd!CQ292</f>
        <v>0</v>
      </c>
      <c r="CR111" s="30">
        <f>Repdd!CR292</f>
        <v>0</v>
      </c>
      <c r="CS111" s="30">
        <f>Repdd!CS292</f>
        <v>0</v>
      </c>
      <c r="CT111" s="30">
        <f>Repdd!CT292</f>
        <v>0</v>
      </c>
    </row>
    <row r="112" spans="1:98" s="27" customFormat="1" ht="12" x14ac:dyDescent="0.25">
      <c r="A112" s="26">
        <f>ROW()</f>
        <v>112</v>
      </c>
      <c r="B112" s="145"/>
      <c r="C112" s="142"/>
      <c r="E112" s="24"/>
      <c r="F112" s="66" t="str">
        <f t="shared" si="22"/>
        <v>Оплата себестоимостных затрат</v>
      </c>
      <c r="G112" s="27" t="str">
        <f>BP!$F$25</f>
        <v>Упаковка</v>
      </c>
      <c r="M112" s="2" t="str">
        <f>Lists!$R$8</f>
        <v>руб.</v>
      </c>
      <c r="P112" s="30"/>
      <c r="R112" s="44"/>
      <c r="S112" s="164">
        <f>Repdd!S293</f>
        <v>-1</v>
      </c>
      <c r="V112" s="85"/>
      <c r="W112" s="29">
        <f ca="1">SUM(INDIRECT(ADDRESS(ROW(),SUMIFS($1:$1,$5:$5,1))):INDIRECT(ADDRESS(ROW(),SUMIFS($1:$1,$5:$5,MAX($5:$5)))))</f>
        <v>34856848</v>
      </c>
      <c r="Z112" s="30">
        <f ca="1">Repdd!Z293</f>
        <v>0</v>
      </c>
      <c r="AA112" s="30">
        <f ca="1">Repdd!AA293</f>
        <v>0</v>
      </c>
      <c r="AB112" s="30">
        <f ca="1">Repdd!AB293</f>
        <v>0</v>
      </c>
      <c r="AC112" s="30">
        <f ca="1">Repdd!AC293</f>
        <v>1600</v>
      </c>
      <c r="AD112" s="30">
        <f ca="1">Repdd!AD293</f>
        <v>6400</v>
      </c>
      <c r="AE112" s="30">
        <f ca="1">Repdd!AE293</f>
        <v>11520</v>
      </c>
      <c r="AF112" s="30">
        <f ca="1">Repdd!AF293</f>
        <v>16840</v>
      </c>
      <c r="AG112" s="30">
        <f ca="1">Repdd!AG293</f>
        <v>21480</v>
      </c>
      <c r="AH112" s="30">
        <f ca="1">Repdd!AH293</f>
        <v>28216.000000000004</v>
      </c>
      <c r="AI112" s="30">
        <f ca="1">Repdd!AI293</f>
        <v>45816</v>
      </c>
      <c r="AJ112" s="30">
        <f ca="1">Repdd!AJ293</f>
        <v>75448</v>
      </c>
      <c r="AK112" s="30">
        <f ca="1">Repdd!AK293</f>
        <v>117988</v>
      </c>
      <c r="AL112" s="30">
        <f ca="1">Repdd!AL293</f>
        <v>171880</v>
      </c>
      <c r="AM112" s="30">
        <f ca="1">Repdd!AM293</f>
        <v>232468</v>
      </c>
      <c r="AN112" s="30">
        <f ca="1">Repdd!AN293</f>
        <v>297032</v>
      </c>
      <c r="AO112" s="30">
        <f ca="1">Repdd!AO293</f>
        <v>363660</v>
      </c>
      <c r="AP112" s="30">
        <f ca="1">Repdd!AP293</f>
        <v>431380</v>
      </c>
      <c r="AQ112" s="30">
        <f ca="1">Repdd!AQ293</f>
        <v>499580</v>
      </c>
      <c r="AR112" s="30">
        <f ca="1">Repdd!AR293</f>
        <v>567900</v>
      </c>
      <c r="AS112" s="30">
        <f ca="1">Repdd!AS293</f>
        <v>636280</v>
      </c>
      <c r="AT112" s="30">
        <f ca="1">Repdd!AT293</f>
        <v>704680</v>
      </c>
      <c r="AU112" s="30">
        <f ca="1">Repdd!AU293</f>
        <v>773080</v>
      </c>
      <c r="AV112" s="30">
        <f ca="1">Repdd!AV293</f>
        <v>841480</v>
      </c>
      <c r="AW112" s="30">
        <f ca="1">Repdd!AW293</f>
        <v>909880</v>
      </c>
      <c r="AX112" s="30">
        <f ca="1">Repdd!AX293</f>
        <v>978280</v>
      </c>
      <c r="AY112" s="30">
        <f ca="1">Repdd!AY293</f>
        <v>1046680</v>
      </c>
      <c r="AZ112" s="30">
        <f ca="1">Repdd!AZ293</f>
        <v>1111080</v>
      </c>
      <c r="BA112" s="30">
        <f ca="1">Repdd!BA293</f>
        <v>1163480</v>
      </c>
      <c r="BB112" s="30">
        <f ca="1">Repdd!BB293</f>
        <v>1203080</v>
      </c>
      <c r="BC112" s="30">
        <f ca="1">Repdd!BC293</f>
        <v>1229380</v>
      </c>
      <c r="BD112" s="30">
        <f ca="1">Repdd!BD293</f>
        <v>1244080</v>
      </c>
      <c r="BE112" s="30">
        <f ca="1">Repdd!BE293</f>
        <v>1251940</v>
      </c>
      <c r="BF112" s="30">
        <f ca="1">Repdd!BF293</f>
        <v>1255800</v>
      </c>
      <c r="BG112" s="30">
        <f ca="1">Repdd!BG293</f>
        <v>1257580</v>
      </c>
      <c r="BH112" s="30">
        <f ca="1">Repdd!BH293</f>
        <v>1258260</v>
      </c>
      <c r="BI112" s="30">
        <f ca="1">Repdd!BI293</f>
        <v>1258460</v>
      </c>
      <c r="BJ112" s="30">
        <f ca="1">Repdd!BJ293</f>
        <v>1258540</v>
      </c>
      <c r="BK112" s="30">
        <f ca="1">Repdd!BK293</f>
        <v>1258560.0000000002</v>
      </c>
      <c r="BL112" s="30">
        <f ca="1">Repdd!BL293</f>
        <v>1258560.0000000002</v>
      </c>
      <c r="BM112" s="30">
        <f ca="1">Repdd!BM293</f>
        <v>1258560.0000000002</v>
      </c>
      <c r="BN112" s="30">
        <f ca="1">Repdd!BN293</f>
        <v>1258560.0000000002</v>
      </c>
      <c r="BO112" s="30">
        <f ca="1">Repdd!BO293</f>
        <v>1258560.0000000002</v>
      </c>
      <c r="BP112" s="30">
        <f ca="1">Repdd!BP293</f>
        <v>1258560.0000000002</v>
      </c>
      <c r="BQ112" s="30">
        <f ca="1">Repdd!BQ293</f>
        <v>1258560.0000000002</v>
      </c>
      <c r="BR112" s="30">
        <f ca="1">Repdd!BR293</f>
        <v>1258560.0000000002</v>
      </c>
      <c r="BS112" s="30">
        <f ca="1">Repdd!BS293</f>
        <v>1258560.0000000002</v>
      </c>
      <c r="BT112" s="30">
        <f ca="1">Repdd!BT293</f>
        <v>1258560.0000000002</v>
      </c>
      <c r="BU112" s="30">
        <f>Repdd!BU293</f>
        <v>0</v>
      </c>
      <c r="BV112" s="30">
        <f>Repdd!BV293</f>
        <v>0</v>
      </c>
      <c r="BW112" s="30">
        <f>Repdd!BW293</f>
        <v>0</v>
      </c>
      <c r="BX112" s="30">
        <f>Repdd!BX293</f>
        <v>0</v>
      </c>
      <c r="BY112" s="30">
        <f>Repdd!BY293</f>
        <v>0</v>
      </c>
      <c r="BZ112" s="30">
        <f>Repdd!BZ293</f>
        <v>0</v>
      </c>
      <c r="CA112" s="30">
        <f>Repdd!CA293</f>
        <v>0</v>
      </c>
      <c r="CB112" s="30">
        <f>Repdd!CB293</f>
        <v>0</v>
      </c>
      <c r="CC112" s="30">
        <f>Repdd!CC293</f>
        <v>0</v>
      </c>
      <c r="CD112" s="30">
        <f>Repdd!CD293</f>
        <v>0</v>
      </c>
      <c r="CE112" s="30">
        <f>Repdd!CE293</f>
        <v>0</v>
      </c>
      <c r="CF112" s="30">
        <f>Repdd!CF293</f>
        <v>0</v>
      </c>
      <c r="CG112" s="30">
        <f>Repdd!CG293</f>
        <v>0</v>
      </c>
      <c r="CH112" s="30">
        <f>Repdd!CH293</f>
        <v>0</v>
      </c>
      <c r="CI112" s="30">
        <f>Repdd!CI293</f>
        <v>0</v>
      </c>
      <c r="CJ112" s="30">
        <f>Repdd!CJ293</f>
        <v>0</v>
      </c>
      <c r="CK112" s="30">
        <f>Repdd!CK293</f>
        <v>0</v>
      </c>
      <c r="CL112" s="30">
        <f>Repdd!CL293</f>
        <v>0</v>
      </c>
      <c r="CM112" s="30">
        <f>Repdd!CM293</f>
        <v>0</v>
      </c>
      <c r="CN112" s="30">
        <f>Repdd!CN293</f>
        <v>0</v>
      </c>
      <c r="CO112" s="30">
        <f>Repdd!CO293</f>
        <v>0</v>
      </c>
      <c r="CP112" s="30">
        <f>Repdd!CP293</f>
        <v>0</v>
      </c>
      <c r="CQ112" s="30">
        <f>Repdd!CQ293</f>
        <v>0</v>
      </c>
      <c r="CR112" s="30">
        <f>Repdd!CR293</f>
        <v>0</v>
      </c>
      <c r="CS112" s="30">
        <f>Repdd!CS293</f>
        <v>0</v>
      </c>
      <c r="CT112" s="30">
        <f>Repdd!CT293</f>
        <v>0</v>
      </c>
    </row>
    <row r="113" spans="1:98" s="27" customFormat="1" ht="12" x14ac:dyDescent="0.25">
      <c r="A113" s="26">
        <f>ROW()</f>
        <v>113</v>
      </c>
      <c r="B113" s="145"/>
      <c r="C113" s="142"/>
      <c r="E113" s="24"/>
      <c r="F113" s="66" t="str">
        <f t="shared" si="22"/>
        <v>Оплата себестоимостных затрат</v>
      </c>
      <c r="G113" s="27" t="str">
        <f>BP!$F$26</f>
        <v>ФОТ првПерс</v>
      </c>
      <c r="M113" s="2" t="str">
        <f>Lists!$R$8</f>
        <v>руб.</v>
      </c>
      <c r="P113" s="30"/>
      <c r="R113" s="44"/>
      <c r="S113" s="164">
        <f>Repdd!S294</f>
        <v>1</v>
      </c>
      <c r="V113" s="85"/>
      <c r="W113" s="29">
        <f ca="1">SUM(INDIRECT(ADDRESS(ROW(),SUMIFS($1:$1,$5:$5,1))):INDIRECT(ADDRESS(ROW(),SUMIFS($1:$1,$5:$5,MAX($5:$5)))))</f>
        <v>20055010</v>
      </c>
      <c r="Z113" s="30">
        <f>Repdd!Z294</f>
        <v>0</v>
      </c>
      <c r="AA113" s="30">
        <f ca="1">Repdd!AA294</f>
        <v>0</v>
      </c>
      <c r="AB113" s="30">
        <f ca="1">Repdd!AB294</f>
        <v>0</v>
      </c>
      <c r="AC113" s="30">
        <f ca="1">Repdd!AC294</f>
        <v>0</v>
      </c>
      <c r="AD113" s="30">
        <f ca="1">Repdd!AD294</f>
        <v>0</v>
      </c>
      <c r="AE113" s="30">
        <f ca="1">Repdd!AE294</f>
        <v>600</v>
      </c>
      <c r="AF113" s="30">
        <f ca="1">Repdd!AF294</f>
        <v>2400</v>
      </c>
      <c r="AG113" s="30">
        <f ca="1">Repdd!AG294</f>
        <v>4320</v>
      </c>
      <c r="AH113" s="30">
        <f ca="1">Repdd!AH294</f>
        <v>6715</v>
      </c>
      <c r="AI113" s="30">
        <f ca="1">Repdd!AI294</f>
        <v>9655</v>
      </c>
      <c r="AJ113" s="30">
        <f ca="1">Repdd!AJ294</f>
        <v>13461.000000000002</v>
      </c>
      <c r="AK113" s="30">
        <f ca="1">Repdd!AK294</f>
        <v>21391</v>
      </c>
      <c r="AL113" s="30">
        <f ca="1">Repdd!AL294</f>
        <v>33663</v>
      </c>
      <c r="AM113" s="30">
        <f ca="1">Repdd!AM294</f>
        <v>51299.5</v>
      </c>
      <c r="AN113" s="30">
        <f ca="1">Repdd!AN294</f>
        <v>75909</v>
      </c>
      <c r="AO113" s="30">
        <f ca="1">Repdd!AO294</f>
        <v>106037.5</v>
      </c>
      <c r="AP113" s="30">
        <f ca="1">Repdd!AP294</f>
        <v>140884</v>
      </c>
      <c r="AQ113" s="30">
        <f ca="1">Repdd!AQ294</f>
        <v>179342.5</v>
      </c>
      <c r="AR113" s="30">
        <f ca="1">Repdd!AR294</f>
        <v>219884.5</v>
      </c>
      <c r="AS113" s="30">
        <f ca="1">Repdd!AS294</f>
        <v>261600.5</v>
      </c>
      <c r="AT113" s="30">
        <f ca="1">Repdd!AT294</f>
        <v>303877.5</v>
      </c>
      <c r="AU113" s="30">
        <f ca="1">Repdd!AU294</f>
        <v>346450</v>
      </c>
      <c r="AV113" s="30">
        <f ca="1">Repdd!AV294</f>
        <v>389150</v>
      </c>
      <c r="AW113" s="30">
        <f ca="1">Repdd!AW294</f>
        <v>431880</v>
      </c>
      <c r="AX113" s="30">
        <f ca="1">Repdd!AX294</f>
        <v>474625</v>
      </c>
      <c r="AY113" s="30">
        <f ca="1">Repdd!AY294</f>
        <v>517375</v>
      </c>
      <c r="AZ113" s="30">
        <f ca="1">Repdd!AZ294</f>
        <v>560125</v>
      </c>
      <c r="BA113" s="30">
        <f ca="1">Repdd!BA294</f>
        <v>602875</v>
      </c>
      <c r="BB113" s="30">
        <f ca="1">Repdd!BB294</f>
        <v>644125</v>
      </c>
      <c r="BC113" s="30">
        <f ca="1">Repdd!BC294</f>
        <v>680875</v>
      </c>
      <c r="BD113" s="30">
        <f ca="1">Repdd!BD294</f>
        <v>712825</v>
      </c>
      <c r="BE113" s="30">
        <f ca="1">Repdd!BE294</f>
        <v>738787.5</v>
      </c>
      <c r="BF113" s="30">
        <f ca="1">Repdd!BF294</f>
        <v>757400</v>
      </c>
      <c r="BG113" s="30">
        <f ca="1">Repdd!BG294</f>
        <v>770247.5</v>
      </c>
      <c r="BH113" s="30">
        <f ca="1">Repdd!BH294</f>
        <v>778270</v>
      </c>
      <c r="BI113" s="30">
        <f ca="1">Repdd!BI294</f>
        <v>782612.5</v>
      </c>
      <c r="BJ113" s="30">
        <f ca="1">Repdd!BJ294</f>
        <v>784832.5</v>
      </c>
      <c r="BK113" s="30">
        <f ca="1">Repdd!BK294</f>
        <v>785872.5</v>
      </c>
      <c r="BL113" s="30">
        <f ca="1">Repdd!BL294</f>
        <v>786347.5</v>
      </c>
      <c r="BM113" s="30">
        <f ca="1">Repdd!BM294</f>
        <v>786525</v>
      </c>
      <c r="BN113" s="30">
        <f ca="1">Repdd!BN294</f>
        <v>786575</v>
      </c>
      <c r="BO113" s="30">
        <f ca="1">Repdd!BO294</f>
        <v>786595</v>
      </c>
      <c r="BP113" s="30">
        <f ca="1">Repdd!BP294</f>
        <v>786600.00000000012</v>
      </c>
      <c r="BQ113" s="30">
        <f ca="1">Repdd!BQ294</f>
        <v>786600.00000000012</v>
      </c>
      <c r="BR113" s="30">
        <f ca="1">Repdd!BR294</f>
        <v>786600.00000000012</v>
      </c>
      <c r="BS113" s="30">
        <f ca="1">Repdd!BS294</f>
        <v>786600.00000000012</v>
      </c>
      <c r="BT113" s="30">
        <f ca="1">Repdd!BT294</f>
        <v>786600.00000000012</v>
      </c>
      <c r="BU113" s="30">
        <f ca="1">Repdd!BU294</f>
        <v>786600.00000000012</v>
      </c>
      <c r="BV113" s="30">
        <f>Repdd!BV294</f>
        <v>0</v>
      </c>
      <c r="BW113" s="30">
        <f>Repdd!BW294</f>
        <v>0</v>
      </c>
      <c r="BX113" s="30">
        <f>Repdd!BX294</f>
        <v>0</v>
      </c>
      <c r="BY113" s="30">
        <f>Repdd!BY294</f>
        <v>0</v>
      </c>
      <c r="BZ113" s="30">
        <f>Repdd!BZ294</f>
        <v>0</v>
      </c>
      <c r="CA113" s="30">
        <f>Repdd!CA294</f>
        <v>0</v>
      </c>
      <c r="CB113" s="30">
        <f>Repdd!CB294</f>
        <v>0</v>
      </c>
      <c r="CC113" s="30">
        <f>Repdd!CC294</f>
        <v>0</v>
      </c>
      <c r="CD113" s="30">
        <f>Repdd!CD294</f>
        <v>0</v>
      </c>
      <c r="CE113" s="30">
        <f>Repdd!CE294</f>
        <v>0</v>
      </c>
      <c r="CF113" s="30">
        <f>Repdd!CF294</f>
        <v>0</v>
      </c>
      <c r="CG113" s="30">
        <f>Repdd!CG294</f>
        <v>0</v>
      </c>
      <c r="CH113" s="30">
        <f>Repdd!CH294</f>
        <v>0</v>
      </c>
      <c r="CI113" s="30">
        <f>Repdd!CI294</f>
        <v>0</v>
      </c>
      <c r="CJ113" s="30">
        <f>Repdd!CJ294</f>
        <v>0</v>
      </c>
      <c r="CK113" s="30">
        <f>Repdd!CK294</f>
        <v>0</v>
      </c>
      <c r="CL113" s="30">
        <f>Repdd!CL294</f>
        <v>0</v>
      </c>
      <c r="CM113" s="30">
        <f>Repdd!CM294</f>
        <v>0</v>
      </c>
      <c r="CN113" s="30">
        <f>Repdd!CN294</f>
        <v>0</v>
      </c>
      <c r="CO113" s="30">
        <f>Repdd!CO294</f>
        <v>0</v>
      </c>
      <c r="CP113" s="30">
        <f>Repdd!CP294</f>
        <v>0</v>
      </c>
      <c r="CQ113" s="30">
        <f>Repdd!CQ294</f>
        <v>0</v>
      </c>
      <c r="CR113" s="30">
        <f>Repdd!CR294</f>
        <v>0</v>
      </c>
      <c r="CS113" s="30">
        <f>Repdd!CS294</f>
        <v>0</v>
      </c>
      <c r="CT113" s="30">
        <f>Repdd!CT294</f>
        <v>0</v>
      </c>
    </row>
    <row r="114" spans="1:98" s="27" customFormat="1" ht="12" x14ac:dyDescent="0.25">
      <c r="A114" s="26">
        <f>ROW()</f>
        <v>114</v>
      </c>
      <c r="B114" s="145"/>
      <c r="C114" s="142"/>
      <c r="E114" s="24"/>
      <c r="F114" s="66" t="str">
        <f t="shared" si="22"/>
        <v>Оплата себестоимостных затрат</v>
      </c>
      <c r="G114" s="27" t="str">
        <f>BP!$F$27</f>
        <v>ФОТ упак</v>
      </c>
      <c r="M114" s="2" t="str">
        <f>Lists!$R$8</f>
        <v>руб.</v>
      </c>
      <c r="P114" s="30"/>
      <c r="R114" s="44"/>
      <c r="S114" s="164">
        <f>Repdd!S295</f>
        <v>1</v>
      </c>
      <c r="V114" s="85"/>
      <c r="W114" s="29">
        <f ca="1">SUM(INDIRECT(ADDRESS(ROW(),SUMIFS($1:$1,$5:$5,1))):INDIRECT(ADDRESS(ROW(),SUMIFS($1:$1,$5:$5,MAX($5:$5)))))</f>
        <v>9319565</v>
      </c>
      <c r="Z114" s="30">
        <f>Repdd!Z295</f>
        <v>0</v>
      </c>
      <c r="AA114" s="30">
        <f ca="1">Repdd!AA295</f>
        <v>0</v>
      </c>
      <c r="AB114" s="30">
        <f ca="1">Repdd!AB295</f>
        <v>0</v>
      </c>
      <c r="AC114" s="30">
        <f ca="1">Repdd!AC295</f>
        <v>0</v>
      </c>
      <c r="AD114" s="30">
        <f ca="1">Repdd!AD295</f>
        <v>0</v>
      </c>
      <c r="AE114" s="30">
        <f ca="1">Repdd!AE295</f>
        <v>0</v>
      </c>
      <c r="AF114" s="30">
        <f ca="1">Repdd!AF295</f>
        <v>0</v>
      </c>
      <c r="AG114" s="30">
        <f ca="1">Repdd!AG295</f>
        <v>0</v>
      </c>
      <c r="AH114" s="30">
        <f ca="1">Repdd!AH295</f>
        <v>500</v>
      </c>
      <c r="AI114" s="30">
        <f ca="1">Repdd!AI295</f>
        <v>2000</v>
      </c>
      <c r="AJ114" s="30">
        <f ca="1">Repdd!AJ295</f>
        <v>3600</v>
      </c>
      <c r="AK114" s="30">
        <f ca="1">Repdd!AK295</f>
        <v>5262.5</v>
      </c>
      <c r="AL114" s="30">
        <f ca="1">Repdd!AL295</f>
        <v>6712.5</v>
      </c>
      <c r="AM114" s="30">
        <f ca="1">Repdd!AM295</f>
        <v>8817.5000000000018</v>
      </c>
      <c r="AN114" s="30">
        <f ca="1">Repdd!AN295</f>
        <v>14317.500000000002</v>
      </c>
      <c r="AO114" s="30">
        <f ca="1">Repdd!AO295</f>
        <v>23577.5</v>
      </c>
      <c r="AP114" s="30">
        <f ca="1">Repdd!AP295</f>
        <v>36871.25</v>
      </c>
      <c r="AQ114" s="30">
        <f ca="1">Repdd!AQ295</f>
        <v>53712.5</v>
      </c>
      <c r="AR114" s="30">
        <f ca="1">Repdd!AR295</f>
        <v>72646.25</v>
      </c>
      <c r="AS114" s="30">
        <f ca="1">Repdd!AS295</f>
        <v>92822.5</v>
      </c>
      <c r="AT114" s="30">
        <f ca="1">Repdd!AT295</f>
        <v>113643.75</v>
      </c>
      <c r="AU114" s="30">
        <f ca="1">Repdd!AU295</f>
        <v>134806.25</v>
      </c>
      <c r="AV114" s="30">
        <f ca="1">Repdd!AV295</f>
        <v>156118.75</v>
      </c>
      <c r="AW114" s="30">
        <f ca="1">Repdd!AW295</f>
        <v>177468.75</v>
      </c>
      <c r="AX114" s="30">
        <f ca="1">Repdd!AX295</f>
        <v>198837.5</v>
      </c>
      <c r="AY114" s="30">
        <f ca="1">Repdd!AY295</f>
        <v>220212.5</v>
      </c>
      <c r="AZ114" s="30">
        <f ca="1">Repdd!AZ295</f>
        <v>241587.5</v>
      </c>
      <c r="BA114" s="30">
        <f ca="1">Repdd!BA295</f>
        <v>262962.5</v>
      </c>
      <c r="BB114" s="30">
        <f ca="1">Repdd!BB295</f>
        <v>284337.5</v>
      </c>
      <c r="BC114" s="30">
        <f ca="1">Repdd!BC295</f>
        <v>305712.5</v>
      </c>
      <c r="BD114" s="30">
        <f ca="1">Repdd!BD295</f>
        <v>327087.5</v>
      </c>
      <c r="BE114" s="30">
        <f ca="1">Repdd!BE295</f>
        <v>347212.5</v>
      </c>
      <c r="BF114" s="30">
        <f ca="1">Repdd!BF295</f>
        <v>363587.5</v>
      </c>
      <c r="BG114" s="30">
        <f ca="1">Repdd!BG295</f>
        <v>375962.5</v>
      </c>
      <c r="BH114" s="30">
        <f ca="1">Repdd!BH295</f>
        <v>384181.25</v>
      </c>
      <c r="BI114" s="30">
        <f ca="1">Repdd!BI295</f>
        <v>388775</v>
      </c>
      <c r="BJ114" s="30">
        <f ca="1">Repdd!BJ295</f>
        <v>391231.25</v>
      </c>
      <c r="BK114" s="30">
        <f ca="1">Repdd!BK295</f>
        <v>392437.5</v>
      </c>
      <c r="BL114" s="30">
        <f ca="1">Repdd!BL295</f>
        <v>392993.75</v>
      </c>
      <c r="BM114" s="30">
        <f ca="1">Repdd!BM295</f>
        <v>393206.25</v>
      </c>
      <c r="BN114" s="30">
        <f ca="1">Repdd!BN295</f>
        <v>393268.75</v>
      </c>
      <c r="BO114" s="30">
        <f ca="1">Repdd!BO295</f>
        <v>393293.75</v>
      </c>
      <c r="BP114" s="30">
        <f ca="1">Repdd!BP295</f>
        <v>393300.00000000006</v>
      </c>
      <c r="BQ114" s="30">
        <f ca="1">Repdd!BQ295</f>
        <v>393300.00000000006</v>
      </c>
      <c r="BR114" s="30">
        <f ca="1">Repdd!BR295</f>
        <v>393300.00000000006</v>
      </c>
      <c r="BS114" s="30">
        <f ca="1">Repdd!BS295</f>
        <v>393300.00000000006</v>
      </c>
      <c r="BT114" s="30">
        <f ca="1">Repdd!BT295</f>
        <v>393300.00000000006</v>
      </c>
      <c r="BU114" s="30">
        <f ca="1">Repdd!BU295</f>
        <v>393300.00000000006</v>
      </c>
      <c r="BV114" s="30">
        <f>Repdd!BV295</f>
        <v>0</v>
      </c>
      <c r="BW114" s="30">
        <f>Repdd!BW295</f>
        <v>0</v>
      </c>
      <c r="BX114" s="30">
        <f>Repdd!BX295</f>
        <v>0</v>
      </c>
      <c r="BY114" s="30">
        <f>Repdd!BY295</f>
        <v>0</v>
      </c>
      <c r="BZ114" s="30">
        <f>Repdd!BZ295</f>
        <v>0</v>
      </c>
      <c r="CA114" s="30">
        <f>Repdd!CA295</f>
        <v>0</v>
      </c>
      <c r="CB114" s="30">
        <f>Repdd!CB295</f>
        <v>0</v>
      </c>
      <c r="CC114" s="30">
        <f>Repdd!CC295</f>
        <v>0</v>
      </c>
      <c r="CD114" s="30">
        <f>Repdd!CD295</f>
        <v>0</v>
      </c>
      <c r="CE114" s="30">
        <f>Repdd!CE295</f>
        <v>0</v>
      </c>
      <c r="CF114" s="30">
        <f>Repdd!CF295</f>
        <v>0</v>
      </c>
      <c r="CG114" s="30">
        <f>Repdd!CG295</f>
        <v>0</v>
      </c>
      <c r="CH114" s="30">
        <f>Repdd!CH295</f>
        <v>0</v>
      </c>
      <c r="CI114" s="30">
        <f>Repdd!CI295</f>
        <v>0</v>
      </c>
      <c r="CJ114" s="30">
        <f>Repdd!CJ295</f>
        <v>0</v>
      </c>
      <c r="CK114" s="30">
        <f>Repdd!CK295</f>
        <v>0</v>
      </c>
      <c r="CL114" s="30">
        <f>Repdd!CL295</f>
        <v>0</v>
      </c>
      <c r="CM114" s="30">
        <f>Repdd!CM295</f>
        <v>0</v>
      </c>
      <c r="CN114" s="30">
        <f>Repdd!CN295</f>
        <v>0</v>
      </c>
      <c r="CO114" s="30">
        <f>Repdd!CO295</f>
        <v>0</v>
      </c>
      <c r="CP114" s="30">
        <f>Repdd!CP295</f>
        <v>0</v>
      </c>
      <c r="CQ114" s="30">
        <f>Repdd!CQ295</f>
        <v>0</v>
      </c>
      <c r="CR114" s="30">
        <f>Repdd!CR295</f>
        <v>0</v>
      </c>
      <c r="CS114" s="30">
        <f>Repdd!CS295</f>
        <v>0</v>
      </c>
      <c r="CT114" s="30">
        <f>Repdd!CT295</f>
        <v>0</v>
      </c>
    </row>
    <row r="115" spans="1:98" s="27" customFormat="1" ht="12" x14ac:dyDescent="0.25">
      <c r="A115" s="26">
        <f>ROW()</f>
        <v>115</v>
      </c>
      <c r="B115" s="145"/>
      <c r="C115" s="142"/>
      <c r="E115" s="24"/>
      <c r="F115" s="66" t="str">
        <f t="shared" si="22"/>
        <v>Оплата себестоимостных затрат</v>
      </c>
      <c r="G115" s="27" t="str">
        <f>BP!$F$28</f>
        <v>Соцсборы</v>
      </c>
      <c r="M115" s="2" t="str">
        <f>Lists!$R$8</f>
        <v>руб.</v>
      </c>
      <c r="P115" s="30"/>
      <c r="R115" s="44"/>
      <c r="S115" s="164">
        <f>Repdd!S296</f>
        <v>1</v>
      </c>
      <c r="V115" s="85"/>
      <c r="W115" s="29">
        <f ca="1">SUM(INDIRECT(ADDRESS(ROW(),SUMIFS($1:$1,$5:$5,1))):INDIRECT(ADDRESS(ROW(),SUMIFS($1:$1,$5:$5,MAX($5:$5)))))</f>
        <v>8812372.5</v>
      </c>
      <c r="Z115" s="30">
        <f>Repdd!Z296</f>
        <v>0</v>
      </c>
      <c r="AA115" s="30">
        <f ca="1">Repdd!AA296</f>
        <v>0</v>
      </c>
      <c r="AB115" s="30">
        <f ca="1">Repdd!AB296</f>
        <v>0</v>
      </c>
      <c r="AC115" s="30">
        <f ca="1">Repdd!AC296</f>
        <v>0</v>
      </c>
      <c r="AD115" s="30">
        <f ca="1">Repdd!AD296</f>
        <v>0</v>
      </c>
      <c r="AE115" s="30">
        <f ca="1">Repdd!AE296</f>
        <v>180</v>
      </c>
      <c r="AF115" s="30">
        <f ca="1">Repdd!AF296</f>
        <v>720</v>
      </c>
      <c r="AG115" s="30">
        <f ca="1">Repdd!AG296</f>
        <v>1296</v>
      </c>
      <c r="AH115" s="30">
        <f ca="1">Repdd!AH296</f>
        <v>2164.5</v>
      </c>
      <c r="AI115" s="30">
        <f ca="1">Repdd!AI296</f>
        <v>3496.5</v>
      </c>
      <c r="AJ115" s="30">
        <f ca="1">Repdd!AJ296</f>
        <v>5118.3</v>
      </c>
      <c r="AK115" s="30">
        <f ca="1">Repdd!AK296</f>
        <v>7996.0499999999993</v>
      </c>
      <c r="AL115" s="30">
        <f ca="1">Repdd!AL296</f>
        <v>12112.65</v>
      </c>
      <c r="AM115" s="30">
        <f ca="1">Repdd!AM296</f>
        <v>18035.099999999999</v>
      </c>
      <c r="AN115" s="30">
        <f ca="1">Repdd!AN296</f>
        <v>27067.95</v>
      </c>
      <c r="AO115" s="30">
        <f ca="1">Repdd!AO296</f>
        <v>38884.5</v>
      </c>
      <c r="AP115" s="30">
        <f ca="1">Repdd!AP296</f>
        <v>53326.574999999997</v>
      </c>
      <c r="AQ115" s="30">
        <f ca="1">Repdd!AQ296</f>
        <v>69916.5</v>
      </c>
      <c r="AR115" s="30">
        <f ca="1">Repdd!AR296</f>
        <v>87759.224999999991</v>
      </c>
      <c r="AS115" s="30">
        <f ca="1">Repdd!AS296</f>
        <v>106326.9</v>
      </c>
      <c r="AT115" s="30">
        <f ca="1">Repdd!AT296</f>
        <v>125256.375</v>
      </c>
      <c r="AU115" s="30">
        <f ca="1">Repdd!AU296</f>
        <v>144376.875</v>
      </c>
      <c r="AV115" s="30">
        <f ca="1">Repdd!AV296</f>
        <v>163580.625</v>
      </c>
      <c r="AW115" s="30">
        <f ca="1">Repdd!AW296</f>
        <v>182804.625</v>
      </c>
      <c r="AX115" s="30">
        <f ca="1">Repdd!AX296</f>
        <v>202038.75</v>
      </c>
      <c r="AY115" s="30">
        <f ca="1">Repdd!AY296</f>
        <v>221276.25</v>
      </c>
      <c r="AZ115" s="30">
        <f ca="1">Repdd!AZ296</f>
        <v>240513.75</v>
      </c>
      <c r="BA115" s="30">
        <f ca="1">Repdd!BA296</f>
        <v>259751.25</v>
      </c>
      <c r="BB115" s="30">
        <f ca="1">Repdd!BB296</f>
        <v>278538.75</v>
      </c>
      <c r="BC115" s="30">
        <f ca="1">Repdd!BC296</f>
        <v>295976.25</v>
      </c>
      <c r="BD115" s="30">
        <f ca="1">Repdd!BD296</f>
        <v>311973.75</v>
      </c>
      <c r="BE115" s="30">
        <f ca="1">Repdd!BE296</f>
        <v>325800</v>
      </c>
      <c r="BF115" s="30">
        <f ca="1">Repdd!BF296</f>
        <v>336296.25</v>
      </c>
      <c r="BG115" s="30">
        <f ca="1">Repdd!BG296</f>
        <v>343863</v>
      </c>
      <c r="BH115" s="30">
        <f ca="1">Repdd!BH296</f>
        <v>348735.375</v>
      </c>
      <c r="BI115" s="30">
        <f ca="1">Repdd!BI296</f>
        <v>351416.25</v>
      </c>
      <c r="BJ115" s="30">
        <f ca="1">Repdd!BJ296</f>
        <v>352819.125</v>
      </c>
      <c r="BK115" s="30">
        <f ca="1">Repdd!BK296</f>
        <v>353493</v>
      </c>
      <c r="BL115" s="30">
        <f ca="1">Repdd!BL296</f>
        <v>353802.375</v>
      </c>
      <c r="BM115" s="30">
        <f ca="1">Repdd!BM296</f>
        <v>353919.375</v>
      </c>
      <c r="BN115" s="30">
        <f ca="1">Repdd!BN296</f>
        <v>353953.125</v>
      </c>
      <c r="BO115" s="30">
        <f ca="1">Repdd!BO296</f>
        <v>353966.625</v>
      </c>
      <c r="BP115" s="30">
        <f ca="1">Repdd!BP296</f>
        <v>353970.00000000006</v>
      </c>
      <c r="BQ115" s="30">
        <f ca="1">Repdd!BQ296</f>
        <v>353970.00000000006</v>
      </c>
      <c r="BR115" s="30">
        <f ca="1">Repdd!BR296</f>
        <v>353970.00000000006</v>
      </c>
      <c r="BS115" s="30">
        <f ca="1">Repdd!BS296</f>
        <v>353970.00000000006</v>
      </c>
      <c r="BT115" s="30">
        <f ca="1">Repdd!BT296</f>
        <v>353970.00000000006</v>
      </c>
      <c r="BU115" s="30">
        <f ca="1">Repdd!BU296</f>
        <v>353970.00000000006</v>
      </c>
      <c r="BV115" s="30">
        <f>Repdd!BV296</f>
        <v>0</v>
      </c>
      <c r="BW115" s="30">
        <f>Repdd!BW296</f>
        <v>0</v>
      </c>
      <c r="BX115" s="30">
        <f>Repdd!BX296</f>
        <v>0</v>
      </c>
      <c r="BY115" s="30">
        <f>Repdd!BY296</f>
        <v>0</v>
      </c>
      <c r="BZ115" s="30">
        <f>Repdd!BZ296</f>
        <v>0</v>
      </c>
      <c r="CA115" s="30">
        <f>Repdd!CA296</f>
        <v>0</v>
      </c>
      <c r="CB115" s="30">
        <f>Repdd!CB296</f>
        <v>0</v>
      </c>
      <c r="CC115" s="30">
        <f>Repdd!CC296</f>
        <v>0</v>
      </c>
      <c r="CD115" s="30">
        <f>Repdd!CD296</f>
        <v>0</v>
      </c>
      <c r="CE115" s="30">
        <f>Repdd!CE296</f>
        <v>0</v>
      </c>
      <c r="CF115" s="30">
        <f>Repdd!CF296</f>
        <v>0</v>
      </c>
      <c r="CG115" s="30">
        <f>Repdd!CG296</f>
        <v>0</v>
      </c>
      <c r="CH115" s="30">
        <f>Repdd!CH296</f>
        <v>0</v>
      </c>
      <c r="CI115" s="30">
        <f>Repdd!CI296</f>
        <v>0</v>
      </c>
      <c r="CJ115" s="30">
        <f>Repdd!CJ296</f>
        <v>0</v>
      </c>
      <c r="CK115" s="30">
        <f>Repdd!CK296</f>
        <v>0</v>
      </c>
      <c r="CL115" s="30">
        <f>Repdd!CL296</f>
        <v>0</v>
      </c>
      <c r="CM115" s="30">
        <f>Repdd!CM296</f>
        <v>0</v>
      </c>
      <c r="CN115" s="30">
        <f>Repdd!CN296</f>
        <v>0</v>
      </c>
      <c r="CO115" s="30">
        <f>Repdd!CO296</f>
        <v>0</v>
      </c>
      <c r="CP115" s="30">
        <f>Repdd!CP296</f>
        <v>0</v>
      </c>
      <c r="CQ115" s="30">
        <f>Repdd!CQ296</f>
        <v>0</v>
      </c>
      <c r="CR115" s="30">
        <f>Repdd!CR296</f>
        <v>0</v>
      </c>
      <c r="CS115" s="30">
        <f>Repdd!CS296</f>
        <v>0</v>
      </c>
      <c r="CT115" s="30">
        <f>Repdd!CT296</f>
        <v>0</v>
      </c>
    </row>
    <row r="116" spans="1:98" s="27" customFormat="1" ht="12" x14ac:dyDescent="0.25">
      <c r="A116" s="26">
        <f>ROW()</f>
        <v>116</v>
      </c>
      <c r="B116" s="145"/>
      <c r="C116" s="142"/>
      <c r="E116" s="24"/>
      <c r="F116" s="66" t="str">
        <f t="shared" si="22"/>
        <v>Оплата себестоимостных затрат</v>
      </c>
      <c r="G116" s="27" t="str">
        <f>BP!$F$29</f>
        <v>ЭлЭн</v>
      </c>
      <c r="M116" s="2" t="str">
        <f>Lists!$R$8</f>
        <v>руб.</v>
      </c>
      <c r="P116" s="30"/>
      <c r="R116" s="44"/>
      <c r="S116" s="164">
        <f>Repdd!S297</f>
        <v>1</v>
      </c>
      <c r="V116" s="85"/>
      <c r="W116" s="29">
        <f ca="1">SUM(INDIRECT(ADDRESS(ROW(),SUMIFS($1:$1,$5:$5,1))):INDIRECT(ADDRESS(ROW(),SUMIFS($1:$1,$5:$5,MAX($5:$5)))))</f>
        <v>3733542.1599999992</v>
      </c>
      <c r="Z116" s="30">
        <f>Repdd!Z297</f>
        <v>0</v>
      </c>
      <c r="AA116" s="30">
        <f ca="1">Repdd!AA297</f>
        <v>0</v>
      </c>
      <c r="AB116" s="30">
        <f ca="1">Repdd!AB297</f>
        <v>0</v>
      </c>
      <c r="AC116" s="30">
        <f ca="1">Repdd!AC297</f>
        <v>0</v>
      </c>
      <c r="AD116" s="30">
        <f ca="1">Repdd!AD297</f>
        <v>0</v>
      </c>
      <c r="AE116" s="30">
        <f ca="1">Repdd!AE297</f>
        <v>128.79999999999998</v>
      </c>
      <c r="AF116" s="30">
        <f ca="1">Repdd!AF297</f>
        <v>515.19999999999993</v>
      </c>
      <c r="AG116" s="30">
        <f ca="1">Repdd!AG297</f>
        <v>927.3599999999999</v>
      </c>
      <c r="AH116" s="30">
        <f ca="1">Repdd!AH297</f>
        <v>1410.82</v>
      </c>
      <c r="AI116" s="30">
        <f ca="1">Repdd!AI297</f>
        <v>1949.94</v>
      </c>
      <c r="AJ116" s="30">
        <f ca="1">Repdd!AJ297</f>
        <v>2668.828</v>
      </c>
      <c r="AK116" s="30">
        <f ca="1">Repdd!AK297</f>
        <v>4269.1680000000006</v>
      </c>
      <c r="AL116" s="30">
        <f ca="1">Repdd!AL297</f>
        <v>6814.6239999999998</v>
      </c>
      <c r="AM116" s="30">
        <f ca="1">Repdd!AM297</f>
        <v>10471.485999999999</v>
      </c>
      <c r="AN116" s="30">
        <f ca="1">Repdd!AN297</f>
        <v>15416.991999999998</v>
      </c>
      <c r="AO116" s="30">
        <f ca="1">Repdd!AO297</f>
        <v>21316.63</v>
      </c>
      <c r="AP116" s="30">
        <f ca="1">Repdd!AP297</f>
        <v>27981.661999999997</v>
      </c>
      <c r="AQ116" s="30">
        <f ca="1">Repdd!AQ297</f>
        <v>35204.49</v>
      </c>
      <c r="AR116" s="30">
        <f ca="1">Repdd!AR297</f>
        <v>42746.235999999997</v>
      </c>
      <c r="AS116" s="30">
        <f ca="1">Repdd!AS297</f>
        <v>50463.793999999994</v>
      </c>
      <c r="AT116" s="30">
        <f ca="1">Repdd!AT297</f>
        <v>58262.22</v>
      </c>
      <c r="AU116" s="30">
        <f ca="1">Repdd!AU297</f>
        <v>66103.149999999994</v>
      </c>
      <c r="AV116" s="30">
        <f ca="1">Repdd!AV297</f>
        <v>73962.25</v>
      </c>
      <c r="AW116" s="30">
        <f ca="1">Repdd!AW297</f>
        <v>81825.490000000005</v>
      </c>
      <c r="AX116" s="30">
        <f ca="1">Repdd!AX297</f>
        <v>89690.8</v>
      </c>
      <c r="AY116" s="30">
        <f ca="1">Repdd!AY297</f>
        <v>97556.800000000003</v>
      </c>
      <c r="AZ116" s="30">
        <f ca="1">Repdd!AZ297</f>
        <v>105422.8</v>
      </c>
      <c r="BA116" s="30">
        <f ca="1">Repdd!BA297</f>
        <v>113288.8</v>
      </c>
      <c r="BB116" s="30">
        <f ca="1">Repdd!BB297</f>
        <v>120832.79999999999</v>
      </c>
      <c r="BC116" s="30">
        <f ca="1">Repdd!BC297</f>
        <v>127410.80000000002</v>
      </c>
      <c r="BD116" s="30">
        <f ca="1">Repdd!BD297</f>
        <v>132958.39999999999</v>
      </c>
      <c r="BE116" s="30">
        <f ca="1">Repdd!BE297</f>
        <v>137297.35</v>
      </c>
      <c r="BF116" s="30">
        <f ca="1">Repdd!BF297</f>
        <v>140288.5</v>
      </c>
      <c r="BG116" s="30">
        <f ca="1">Repdd!BG297</f>
        <v>142287.43</v>
      </c>
      <c r="BH116" s="30">
        <f ca="1">Repdd!BH297</f>
        <v>143505.51</v>
      </c>
      <c r="BI116" s="30">
        <f ca="1">Repdd!BI297</f>
        <v>144155.95000000001</v>
      </c>
      <c r="BJ116" s="30">
        <f ca="1">Repdd!BJ297</f>
        <v>144481.85999999999</v>
      </c>
      <c r="BK116" s="30">
        <f ca="1">Repdd!BK297</f>
        <v>144631.13</v>
      </c>
      <c r="BL116" s="30">
        <f ca="1">Repdd!BL297</f>
        <v>144698.97999999998</v>
      </c>
      <c r="BM116" s="30">
        <f ca="1">Repdd!BM297</f>
        <v>144724.05000000002</v>
      </c>
      <c r="BN116" s="30">
        <f ca="1">Repdd!BN297</f>
        <v>144730.95000000001</v>
      </c>
      <c r="BO116" s="30">
        <f ca="1">Repdd!BO297</f>
        <v>144733.71000000002</v>
      </c>
      <c r="BP116" s="30">
        <f ca="1">Repdd!BP297</f>
        <v>144734.40000000002</v>
      </c>
      <c r="BQ116" s="30">
        <f ca="1">Repdd!BQ297</f>
        <v>144734.40000000002</v>
      </c>
      <c r="BR116" s="30">
        <f ca="1">Repdd!BR297</f>
        <v>144734.40000000002</v>
      </c>
      <c r="BS116" s="30">
        <f ca="1">Repdd!BS297</f>
        <v>144734.40000000002</v>
      </c>
      <c r="BT116" s="30">
        <f ca="1">Repdd!BT297</f>
        <v>144734.40000000002</v>
      </c>
      <c r="BU116" s="30">
        <f ca="1">Repdd!BU297</f>
        <v>144734.40000000002</v>
      </c>
      <c r="BV116" s="30">
        <f>Repdd!BV297</f>
        <v>0</v>
      </c>
      <c r="BW116" s="30">
        <f>Repdd!BW297</f>
        <v>0</v>
      </c>
      <c r="BX116" s="30">
        <f>Repdd!BX297</f>
        <v>0</v>
      </c>
      <c r="BY116" s="30">
        <f>Repdd!BY297</f>
        <v>0</v>
      </c>
      <c r="BZ116" s="30">
        <f>Repdd!BZ297</f>
        <v>0</v>
      </c>
      <c r="CA116" s="30">
        <f>Repdd!CA297</f>
        <v>0</v>
      </c>
      <c r="CB116" s="30">
        <f>Repdd!CB297</f>
        <v>0</v>
      </c>
      <c r="CC116" s="30">
        <f>Repdd!CC297</f>
        <v>0</v>
      </c>
      <c r="CD116" s="30">
        <f>Repdd!CD297</f>
        <v>0</v>
      </c>
      <c r="CE116" s="30">
        <f>Repdd!CE297</f>
        <v>0</v>
      </c>
      <c r="CF116" s="30">
        <f>Repdd!CF297</f>
        <v>0</v>
      </c>
      <c r="CG116" s="30">
        <f>Repdd!CG297</f>
        <v>0</v>
      </c>
      <c r="CH116" s="30">
        <f>Repdd!CH297</f>
        <v>0</v>
      </c>
      <c r="CI116" s="30">
        <f>Repdd!CI297</f>
        <v>0</v>
      </c>
      <c r="CJ116" s="30">
        <f>Repdd!CJ297</f>
        <v>0</v>
      </c>
      <c r="CK116" s="30">
        <f>Repdd!CK297</f>
        <v>0</v>
      </c>
      <c r="CL116" s="30">
        <f>Repdd!CL297</f>
        <v>0</v>
      </c>
      <c r="CM116" s="30">
        <f>Repdd!CM297</f>
        <v>0</v>
      </c>
      <c r="CN116" s="30">
        <f>Repdd!CN297</f>
        <v>0</v>
      </c>
      <c r="CO116" s="30">
        <f>Repdd!CO297</f>
        <v>0</v>
      </c>
      <c r="CP116" s="30">
        <f>Repdd!CP297</f>
        <v>0</v>
      </c>
      <c r="CQ116" s="30">
        <f>Repdd!CQ297</f>
        <v>0</v>
      </c>
      <c r="CR116" s="30">
        <f>Repdd!CR297</f>
        <v>0</v>
      </c>
      <c r="CS116" s="30">
        <f>Repdd!CS297</f>
        <v>0</v>
      </c>
      <c r="CT116" s="30">
        <f>Repdd!CT297</f>
        <v>0</v>
      </c>
    </row>
    <row r="117" spans="1:98" s="2" customFormat="1" ht="12" x14ac:dyDescent="0.25">
      <c r="A117" s="11">
        <f>ROW()</f>
        <v>117</v>
      </c>
      <c r="B117" s="146"/>
      <c r="C117" s="142"/>
      <c r="E117" s="23" t="str">
        <f>Lists!$N$9</f>
        <v>пустая строка</v>
      </c>
      <c r="P117" s="3"/>
      <c r="R117" s="23"/>
      <c r="S117" s="3"/>
      <c r="V117" s="74"/>
      <c r="W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</row>
    <row r="118" spans="1:98" s="13" customFormat="1" x14ac:dyDescent="0.3">
      <c r="A118" s="12">
        <f>ROW()</f>
        <v>118</v>
      </c>
      <c r="B118" s="144"/>
      <c r="C118" s="142"/>
      <c r="E118" s="92"/>
      <c r="F118" s="13" t="s">
        <v>162</v>
      </c>
      <c r="M118" s="4" t="str">
        <f>Lists!$R$8</f>
        <v>руб.</v>
      </c>
      <c r="P118" s="10"/>
      <c r="R118" s="92"/>
      <c r="S118" s="10"/>
      <c r="V118" s="80">
        <f ca="1">W118-(W106-W107)</f>
        <v>0</v>
      </c>
      <c r="W118" s="10">
        <f ca="1">SUM(INDIRECT(ADDRESS(ROW(),SUMIFS($1:$1,$5:$5,1))):INDIRECT(ADDRESS(ROW(),SUMIFS($1:$1,$5:$5,MAX($5:$5)))))</f>
        <v>413876806.79490012</v>
      </c>
      <c r="Z118" s="10">
        <f ca="1">Repdd!Z299</f>
        <v>0</v>
      </c>
      <c r="AA118" s="10">
        <f ca="1">Repdd!AA299</f>
        <v>0</v>
      </c>
      <c r="AB118" s="10">
        <f ca="1">Repdd!AB299</f>
        <v>-4680</v>
      </c>
      <c r="AC118" s="10">
        <f ca="1">Repdd!AC299</f>
        <v>-20320</v>
      </c>
      <c r="AD118" s="10">
        <f ca="1">Repdd!AD299</f>
        <v>-40656</v>
      </c>
      <c r="AE118" s="10">
        <f ca="1">Repdd!AE299</f>
        <v>-63925.8</v>
      </c>
      <c r="AF118" s="10">
        <f ca="1">Repdd!AF299</f>
        <v>-93936.2</v>
      </c>
      <c r="AG118" s="10">
        <f ca="1">Repdd!AG299</f>
        <v>-148249.16</v>
      </c>
      <c r="AH118" s="10">
        <f ca="1">Repdd!AH299</f>
        <v>-249656.12000000002</v>
      </c>
      <c r="AI118" s="10">
        <f ca="1">Repdd!AI299</f>
        <v>-395531.24</v>
      </c>
      <c r="AJ118" s="10">
        <f ca="1">Repdd!AJ299</f>
        <v>-552354.228</v>
      </c>
      <c r="AK118" s="10">
        <f ca="1">Repdd!AK299</f>
        <v>-701703.27800000005</v>
      </c>
      <c r="AL118" s="10">
        <f ca="1">Repdd!AL299</f>
        <v>-913930.04900000012</v>
      </c>
      <c r="AM118" s="10">
        <f ca="1">Repdd!AM299</f>
        <v>-1233360.8810000001</v>
      </c>
      <c r="AN118" s="10">
        <f ca="1">Repdd!AN299</f>
        <v>-1674178.05</v>
      </c>
      <c r="AO118" s="10">
        <f ca="1">Repdd!AO299</f>
        <v>-2147737.8435</v>
      </c>
      <c r="AP118" s="10">
        <f ca="1">Repdd!AP299</f>
        <v>-2443377.66175</v>
      </c>
      <c r="AQ118" s="10">
        <f ca="1">Repdd!AQ299</f>
        <v>-2442592.2372500002</v>
      </c>
      <c r="AR118" s="10">
        <f ca="1">Repdd!AR299</f>
        <v>-2086956.3524499992</v>
      </c>
      <c r="AS118" s="10">
        <f ca="1">Repdd!AS299</f>
        <v>-1396929.9804500006</v>
      </c>
      <c r="AT118" s="10">
        <f ca="1">Repdd!AT299</f>
        <v>-468851.96509999875</v>
      </c>
      <c r="AU118" s="10">
        <f ca="1">Repdd!AU299</f>
        <v>611143.27827499993</v>
      </c>
      <c r="AV118" s="10">
        <f ca="1">Repdd!AV299</f>
        <v>1778203.6695000008</v>
      </c>
      <c r="AW118" s="10">
        <f ca="1">Repdd!AW299</f>
        <v>2992111.704775</v>
      </c>
      <c r="AX118" s="10">
        <f ca="1">Repdd!AX299</f>
        <v>4228748.5540999994</v>
      </c>
      <c r="AY118" s="10">
        <f ca="1">Repdd!AY299</f>
        <v>5486019.1698749997</v>
      </c>
      <c r="AZ118" s="10">
        <f ca="1">Repdd!AZ299</f>
        <v>6785944.0921249986</v>
      </c>
      <c r="BA118" s="10">
        <f ca="1">Repdd!BA299</f>
        <v>8137988.428375002</v>
      </c>
      <c r="BB118" s="10">
        <f ca="1">Repdd!BB299</f>
        <v>9548527.1181249991</v>
      </c>
      <c r="BC118" s="10">
        <f ca="1">Repdd!BC299</f>
        <v>11034166.52775</v>
      </c>
      <c r="BD118" s="10">
        <f ca="1">Repdd!BD299</f>
        <v>12626350.135250004</v>
      </c>
      <c r="BE118" s="10">
        <f ca="1">Repdd!BE299</f>
        <v>14345051.142750001</v>
      </c>
      <c r="BF118" s="10">
        <f ca="1">Repdd!BF299</f>
        <v>16174339.95025</v>
      </c>
      <c r="BG118" s="10">
        <f ca="1">Repdd!BG299</f>
        <v>17996149.977749996</v>
      </c>
      <c r="BH118" s="10">
        <f ca="1">Repdd!BH299</f>
        <v>19604231.380250007</v>
      </c>
      <c r="BI118" s="10">
        <f ca="1">Repdd!BI299</f>
        <v>20889447.460250001</v>
      </c>
      <c r="BJ118" s="10">
        <f ca="1">Repdd!BJ299</f>
        <v>21803514.870250002</v>
      </c>
      <c r="BK118" s="10">
        <f ca="1">Repdd!BK299</f>
        <v>22373429.952750005</v>
      </c>
      <c r="BL118" s="10">
        <f ca="1">Repdd!BL299</f>
        <v>22699746.219000008</v>
      </c>
      <c r="BM118" s="10">
        <f ca="1">Repdd!BM299</f>
        <v>22871985.293374997</v>
      </c>
      <c r="BN118" s="10">
        <f ca="1">Repdd!BN299</f>
        <v>22956247.375250001</v>
      </c>
      <c r="BO118" s="10">
        <f ca="1">Repdd!BO299</f>
        <v>22993277.988875002</v>
      </c>
      <c r="BP118" s="10">
        <f ca="1">Repdd!BP299</f>
        <v>23007481.734999996</v>
      </c>
      <c r="BQ118" s="10">
        <f ca="1">Repdd!BQ299</f>
        <v>23012726.545875002</v>
      </c>
      <c r="BR118" s="10">
        <f ca="1">Repdd!BR299</f>
        <v>23014412.33112501</v>
      </c>
      <c r="BS118" s="10">
        <f ca="1">Repdd!BS299</f>
        <v>23014818.702375006</v>
      </c>
      <c r="BT118" s="10">
        <f ca="1">Repdd!BT299</f>
        <v>23014905.220125008</v>
      </c>
      <c r="BU118" s="10">
        <f ca="1">Repdd!BU299</f>
        <v>27954765.01800001</v>
      </c>
      <c r="BV118" s="10">
        <f>Repdd!BV299</f>
        <v>0</v>
      </c>
      <c r="BW118" s="10">
        <f>Repdd!BW299</f>
        <v>0</v>
      </c>
      <c r="BX118" s="10">
        <f>Repdd!BX299</f>
        <v>0</v>
      </c>
      <c r="BY118" s="10">
        <f>Repdd!BY299</f>
        <v>0</v>
      </c>
      <c r="BZ118" s="10">
        <f>Repdd!BZ299</f>
        <v>0</v>
      </c>
      <c r="CA118" s="10">
        <f>Repdd!CA299</f>
        <v>0</v>
      </c>
      <c r="CB118" s="10">
        <f>Repdd!CB299</f>
        <v>0</v>
      </c>
      <c r="CC118" s="10">
        <f>Repdd!CC299</f>
        <v>0</v>
      </c>
      <c r="CD118" s="10">
        <f>Repdd!CD299</f>
        <v>0</v>
      </c>
      <c r="CE118" s="10">
        <f>Repdd!CE299</f>
        <v>0</v>
      </c>
      <c r="CF118" s="10">
        <f>Repdd!CF299</f>
        <v>0</v>
      </c>
      <c r="CG118" s="10">
        <f>Repdd!CG299</f>
        <v>0</v>
      </c>
      <c r="CH118" s="10">
        <f>Repdd!CH299</f>
        <v>0</v>
      </c>
      <c r="CI118" s="10">
        <f>Repdd!CI299</f>
        <v>0</v>
      </c>
      <c r="CJ118" s="10">
        <f>Repdd!CJ299</f>
        <v>0</v>
      </c>
      <c r="CK118" s="10">
        <f>Repdd!CK299</f>
        <v>0</v>
      </c>
      <c r="CL118" s="10">
        <f>Repdd!CL299</f>
        <v>0</v>
      </c>
      <c r="CM118" s="10">
        <f>Repdd!CM299</f>
        <v>0</v>
      </c>
      <c r="CN118" s="10">
        <f>Repdd!CN299</f>
        <v>0</v>
      </c>
      <c r="CO118" s="10">
        <f>Repdd!CO299</f>
        <v>0</v>
      </c>
      <c r="CP118" s="10">
        <f>Repdd!CP299</f>
        <v>0</v>
      </c>
      <c r="CQ118" s="10">
        <f>Repdd!CQ299</f>
        <v>0</v>
      </c>
      <c r="CR118" s="10">
        <f>Repdd!CR299</f>
        <v>0</v>
      </c>
      <c r="CS118" s="10">
        <f>Repdd!CS299</f>
        <v>0</v>
      </c>
      <c r="CT118" s="10">
        <f>Repdd!CT299</f>
        <v>0</v>
      </c>
    </row>
    <row r="119" spans="1:98" s="13" customFormat="1" x14ac:dyDescent="0.3">
      <c r="A119" s="12">
        <f>ROW()</f>
        <v>119</v>
      </c>
      <c r="B119" s="144"/>
      <c r="C119" s="142"/>
      <c r="E119" s="92"/>
      <c r="F119" s="13" t="s">
        <v>164</v>
      </c>
      <c r="M119" s="4" t="str">
        <f>Lists!$R$8</f>
        <v>руб.</v>
      </c>
      <c r="P119" s="10"/>
      <c r="R119" s="92"/>
      <c r="S119" s="10"/>
      <c r="V119" s="80">
        <f ca="1">W119-SUM(W120:W123)</f>
        <v>0</v>
      </c>
      <c r="W119" s="10">
        <f ca="1">SUM(INDIRECT(ADDRESS(ROW(),SUMIFS($1:$1,$5:$5,1))):INDIRECT(ADDRESS(ROW(),SUMIFS($1:$1,$5:$5,MAX($5:$5)))))</f>
        <v>87392646.433474019</v>
      </c>
      <c r="Z119" s="10">
        <f ca="1">Repdd!Z300</f>
        <v>150000</v>
      </c>
      <c r="AA119" s="10">
        <f ca="1">Repdd!AA300</f>
        <v>390000</v>
      </c>
      <c r="AB119" s="10">
        <f ca="1">Repdd!AB300</f>
        <v>550000</v>
      </c>
      <c r="AC119" s="10">
        <f ca="1">Repdd!AC300</f>
        <v>700000</v>
      </c>
      <c r="AD119" s="10">
        <f ca="1">Repdd!AD300</f>
        <v>800000</v>
      </c>
      <c r="AE119" s="10">
        <f ca="1">Repdd!AE300</f>
        <v>800000</v>
      </c>
      <c r="AF119" s="10">
        <f ca="1">Repdd!AF300</f>
        <v>800000</v>
      </c>
      <c r="AG119" s="10">
        <f ca="1">Repdd!AG300</f>
        <v>800000</v>
      </c>
      <c r="AH119" s="10">
        <f ca="1">Repdd!AH300</f>
        <v>800062.92200000002</v>
      </c>
      <c r="AI119" s="10">
        <f ca="1">Repdd!AI300</f>
        <v>800859.93400000001</v>
      </c>
      <c r="AJ119" s="10">
        <f ca="1">Repdd!AJ300</f>
        <v>804459.07239999995</v>
      </c>
      <c r="AK119" s="10">
        <f ca="1">Repdd!AK300</f>
        <v>811889.63624999998</v>
      </c>
      <c r="AL119" s="10">
        <f ca="1">Repdd!AL300</f>
        <v>820962.46429999999</v>
      </c>
      <c r="AM119" s="10">
        <f ca="1">Repdd!AM300</f>
        <v>830547.68717000005</v>
      </c>
      <c r="AN119" s="10">
        <f ca="1">Repdd!AN300</f>
        <v>840885.61446499999</v>
      </c>
      <c r="AO119" s="10">
        <f ca="1">Repdd!AO300</f>
        <v>857681.46257750003</v>
      </c>
      <c r="AP119" s="10">
        <f ca="1">Repdd!AP300</f>
        <v>890903.09878999996</v>
      </c>
      <c r="AQ119" s="10">
        <f ca="1">Repdd!AQ300</f>
        <v>945279.86122299999</v>
      </c>
      <c r="AR119" s="10">
        <f ca="1">Repdd!AR300</f>
        <v>1022299.745063</v>
      </c>
      <c r="AS119" s="10">
        <f ca="1">Repdd!AS300</f>
        <v>1119240.6344764999</v>
      </c>
      <c r="AT119" s="10">
        <f ca="1">Repdd!AT300</f>
        <v>1230000.95952775</v>
      </c>
      <c r="AU119" s="10">
        <f ca="1">Repdd!AU300</f>
        <v>1349387.72560875</v>
      </c>
      <c r="AV119" s="10">
        <f ca="1">Repdd!AV300</f>
        <v>1473651.5654227503</v>
      </c>
      <c r="AW119" s="10">
        <f ca="1">Repdd!AW300</f>
        <v>1600505.0545297503</v>
      </c>
      <c r="AX119" s="10">
        <f ca="1">Repdd!AX300</f>
        <v>1728590.1474037501</v>
      </c>
      <c r="AY119" s="10">
        <f ca="1">Repdd!AY300</f>
        <v>1857158.2374150001</v>
      </c>
      <c r="AZ119" s="10">
        <f ca="1">Repdd!AZ300</f>
        <v>1985916.8368900002</v>
      </c>
      <c r="BA119" s="10">
        <f ca="1">Repdd!BA300</f>
        <v>2114742.6056000004</v>
      </c>
      <c r="BB119" s="10">
        <f ca="1">Repdd!BB300</f>
        <v>2243585.11418375</v>
      </c>
      <c r="BC119" s="10">
        <f ca="1">Repdd!BC300</f>
        <v>2372431.4767400003</v>
      </c>
      <c r="BD119" s="10">
        <f ca="1">Repdd!BD300</f>
        <v>2501278.4291900005</v>
      </c>
      <c r="BE119" s="10">
        <f ca="1">Repdd!BE300</f>
        <v>2629968.0766400001</v>
      </c>
      <c r="BF119" s="10">
        <f ca="1">Repdd!BF300</f>
        <v>2756665.1940899999</v>
      </c>
      <c r="BG119" s="10">
        <f ca="1">Repdd!BG300</f>
        <v>2874364.4655400002</v>
      </c>
      <c r="BH119" s="10">
        <f ca="1">Repdd!BH300</f>
        <v>2973487.3273650003</v>
      </c>
      <c r="BI119" s="10">
        <f ca="1">Repdd!BI300</f>
        <v>3049928.1190650002</v>
      </c>
      <c r="BJ119" s="10">
        <f ca="1">Repdd!BJ300</f>
        <v>3102799.1160900006</v>
      </c>
      <c r="BK119" s="10">
        <f ca="1">Repdd!BK300</f>
        <v>3135199.8823775006</v>
      </c>
      <c r="BL119" s="10">
        <f ca="1">Repdd!BL300</f>
        <v>3153480.2308837506</v>
      </c>
      <c r="BM119" s="10">
        <f ca="1">Repdd!BM300</f>
        <v>3163016.7154212501</v>
      </c>
      <c r="BN119" s="10">
        <f ca="1">Repdd!BN300</f>
        <v>3167626.6957512503</v>
      </c>
      <c r="BO119" s="10">
        <f ca="1">Repdd!BO300</f>
        <v>3169626.8550437498</v>
      </c>
      <c r="BP119" s="10">
        <f ca="1">Repdd!BP300</f>
        <v>3170390.25620875</v>
      </c>
      <c r="BQ119" s="10">
        <f ca="1">Repdd!BQ300</f>
        <v>3170669.3546050005</v>
      </c>
      <c r="BR119" s="10">
        <f ca="1">Repdd!BR300</f>
        <v>3170757.7075800006</v>
      </c>
      <c r="BS119" s="10">
        <f ca="1">Repdd!BS300</f>
        <v>3170778.8913200009</v>
      </c>
      <c r="BT119" s="10">
        <f ca="1">Repdd!BT300</f>
        <v>3170783.335186251</v>
      </c>
      <c r="BU119" s="10">
        <f ca="1">Repdd!BU300</f>
        <v>2370783.9250800009</v>
      </c>
      <c r="BV119" s="10">
        <f>Repdd!BV300</f>
        <v>0</v>
      </c>
      <c r="BW119" s="10">
        <f>Repdd!BW300</f>
        <v>0</v>
      </c>
      <c r="BX119" s="10">
        <f>Repdd!BX300</f>
        <v>0</v>
      </c>
      <c r="BY119" s="10">
        <f>Repdd!BY300</f>
        <v>0</v>
      </c>
      <c r="BZ119" s="10">
        <f>Repdd!BZ300</f>
        <v>0</v>
      </c>
      <c r="CA119" s="10">
        <f>Repdd!CA300</f>
        <v>0</v>
      </c>
      <c r="CB119" s="10">
        <f>Repdd!CB300</f>
        <v>0</v>
      </c>
      <c r="CC119" s="10">
        <f>Repdd!CC300</f>
        <v>0</v>
      </c>
      <c r="CD119" s="10">
        <f>Repdd!CD300</f>
        <v>0</v>
      </c>
      <c r="CE119" s="10">
        <f>Repdd!CE300</f>
        <v>0</v>
      </c>
      <c r="CF119" s="10">
        <f>Repdd!CF300</f>
        <v>0</v>
      </c>
      <c r="CG119" s="10">
        <f>Repdd!CG300</f>
        <v>0</v>
      </c>
      <c r="CH119" s="10">
        <f>Repdd!CH300</f>
        <v>0</v>
      </c>
      <c r="CI119" s="10">
        <f>Repdd!CI300</f>
        <v>0</v>
      </c>
      <c r="CJ119" s="10">
        <f>Repdd!CJ300</f>
        <v>0</v>
      </c>
      <c r="CK119" s="10">
        <f>Repdd!CK300</f>
        <v>0</v>
      </c>
      <c r="CL119" s="10">
        <f>Repdd!CL300</f>
        <v>0</v>
      </c>
      <c r="CM119" s="10">
        <f>Repdd!CM300</f>
        <v>0</v>
      </c>
      <c r="CN119" s="10">
        <f>Repdd!CN300</f>
        <v>0</v>
      </c>
      <c r="CO119" s="10">
        <f>Repdd!CO300</f>
        <v>0</v>
      </c>
      <c r="CP119" s="10">
        <f>Repdd!CP300</f>
        <v>0</v>
      </c>
      <c r="CQ119" s="10">
        <f>Repdd!CQ300</f>
        <v>0</v>
      </c>
      <c r="CR119" s="10">
        <f>Repdd!CR300</f>
        <v>0</v>
      </c>
      <c r="CS119" s="10">
        <f>Repdd!CS300</f>
        <v>0</v>
      </c>
      <c r="CT119" s="10">
        <f>Repdd!CT300</f>
        <v>0</v>
      </c>
    </row>
    <row r="120" spans="1:98" s="27" customFormat="1" ht="12" x14ac:dyDescent="0.25">
      <c r="A120" s="26">
        <f>ROW()</f>
        <v>120</v>
      </c>
      <c r="B120" s="145"/>
      <c r="C120" s="142"/>
      <c r="E120" s="24"/>
      <c r="F120" s="66"/>
      <c r="G120" s="27" t="str">
        <f>BP!$F$203</f>
        <v>Маркетинговые расходы</v>
      </c>
      <c r="M120" s="2" t="str">
        <f>Lists!$R$8</f>
        <v>руб.</v>
      </c>
      <c r="P120" s="30"/>
      <c r="R120" s="44"/>
      <c r="S120" s="164">
        <f>Repdd!S301</f>
        <v>-1</v>
      </c>
      <c r="V120" s="85"/>
      <c r="W120" s="29">
        <f ca="1">SUM(INDIRECT(ADDRESS(ROW(),SUMIFS($1:$1,$5:$5,1))):INDIRECT(ADDRESS(ROW(),SUMIFS($1:$1,$5:$5,MAX($5:$5)))))</f>
        <v>36190000</v>
      </c>
      <c r="Z120" s="30">
        <f ca="1">Repdd!Z301</f>
        <v>150000</v>
      </c>
      <c r="AA120" s="30">
        <f ca="1">Repdd!AA301</f>
        <v>390000</v>
      </c>
      <c r="AB120" s="30">
        <f ca="1">Repdd!AB301</f>
        <v>550000</v>
      </c>
      <c r="AC120" s="30">
        <f ca="1">Repdd!AC301</f>
        <v>700000</v>
      </c>
      <c r="AD120" s="30">
        <f ca="1">Repdd!AD301</f>
        <v>800000</v>
      </c>
      <c r="AE120" s="30">
        <f ca="1">Repdd!AE301</f>
        <v>800000</v>
      </c>
      <c r="AF120" s="30">
        <f ca="1">Repdd!AF301</f>
        <v>800000</v>
      </c>
      <c r="AG120" s="30">
        <f ca="1">Repdd!AG301</f>
        <v>800000</v>
      </c>
      <c r="AH120" s="30">
        <f ca="1">Repdd!AH301</f>
        <v>800000</v>
      </c>
      <c r="AI120" s="30">
        <f ca="1">Repdd!AI301</f>
        <v>800000</v>
      </c>
      <c r="AJ120" s="30">
        <f ca="1">Repdd!AJ301</f>
        <v>800000</v>
      </c>
      <c r="AK120" s="30">
        <f ca="1">Repdd!AK301</f>
        <v>800000</v>
      </c>
      <c r="AL120" s="30">
        <f ca="1">Repdd!AL301</f>
        <v>800000</v>
      </c>
      <c r="AM120" s="30">
        <f ca="1">Repdd!AM301</f>
        <v>800000</v>
      </c>
      <c r="AN120" s="30">
        <f ca="1">Repdd!AN301</f>
        <v>800000</v>
      </c>
      <c r="AO120" s="30">
        <f ca="1">Repdd!AO301</f>
        <v>800000</v>
      </c>
      <c r="AP120" s="30">
        <f ca="1">Repdd!AP301</f>
        <v>800000</v>
      </c>
      <c r="AQ120" s="30">
        <f ca="1">Repdd!AQ301</f>
        <v>800000</v>
      </c>
      <c r="AR120" s="30">
        <f ca="1">Repdd!AR301</f>
        <v>800000</v>
      </c>
      <c r="AS120" s="30">
        <f ca="1">Repdd!AS301</f>
        <v>800000</v>
      </c>
      <c r="AT120" s="30">
        <f ca="1">Repdd!AT301</f>
        <v>800000</v>
      </c>
      <c r="AU120" s="30">
        <f ca="1">Repdd!AU301</f>
        <v>800000</v>
      </c>
      <c r="AV120" s="30">
        <f ca="1">Repdd!AV301</f>
        <v>800000</v>
      </c>
      <c r="AW120" s="30">
        <f ca="1">Repdd!AW301</f>
        <v>800000</v>
      </c>
      <c r="AX120" s="30">
        <f ca="1">Repdd!AX301</f>
        <v>800000</v>
      </c>
      <c r="AY120" s="30">
        <f ca="1">Repdd!AY301</f>
        <v>800000</v>
      </c>
      <c r="AZ120" s="30">
        <f ca="1">Repdd!AZ301</f>
        <v>800000</v>
      </c>
      <c r="BA120" s="30">
        <f ca="1">Repdd!BA301</f>
        <v>800000</v>
      </c>
      <c r="BB120" s="30">
        <f ca="1">Repdd!BB301</f>
        <v>800000</v>
      </c>
      <c r="BC120" s="30">
        <f ca="1">Repdd!BC301</f>
        <v>800000</v>
      </c>
      <c r="BD120" s="30">
        <f ca="1">Repdd!BD301</f>
        <v>800000</v>
      </c>
      <c r="BE120" s="30">
        <f ca="1">Repdd!BE301</f>
        <v>800000</v>
      </c>
      <c r="BF120" s="30">
        <f ca="1">Repdd!BF301</f>
        <v>800000</v>
      </c>
      <c r="BG120" s="30">
        <f ca="1">Repdd!BG301</f>
        <v>800000</v>
      </c>
      <c r="BH120" s="30">
        <f ca="1">Repdd!BH301</f>
        <v>800000</v>
      </c>
      <c r="BI120" s="30">
        <f ca="1">Repdd!BI301</f>
        <v>800000</v>
      </c>
      <c r="BJ120" s="30">
        <f ca="1">Repdd!BJ301</f>
        <v>800000</v>
      </c>
      <c r="BK120" s="30">
        <f ca="1">Repdd!BK301</f>
        <v>800000</v>
      </c>
      <c r="BL120" s="30">
        <f ca="1">Repdd!BL301</f>
        <v>800000</v>
      </c>
      <c r="BM120" s="30">
        <f ca="1">Repdd!BM301</f>
        <v>800000</v>
      </c>
      <c r="BN120" s="30">
        <f ca="1">Repdd!BN301</f>
        <v>800000</v>
      </c>
      <c r="BO120" s="30">
        <f ca="1">Repdd!BO301</f>
        <v>800000</v>
      </c>
      <c r="BP120" s="30">
        <f ca="1">Repdd!BP301</f>
        <v>800000</v>
      </c>
      <c r="BQ120" s="30">
        <f ca="1">Repdd!BQ301</f>
        <v>800000</v>
      </c>
      <c r="BR120" s="30">
        <f ca="1">Repdd!BR301</f>
        <v>800000</v>
      </c>
      <c r="BS120" s="30">
        <f ca="1">Repdd!BS301</f>
        <v>800000</v>
      </c>
      <c r="BT120" s="30">
        <f ca="1">Repdd!BT301</f>
        <v>800000</v>
      </c>
      <c r="BU120" s="30">
        <f>Repdd!BU301</f>
        <v>0</v>
      </c>
      <c r="BV120" s="30">
        <f>Repdd!BV301</f>
        <v>0</v>
      </c>
      <c r="BW120" s="30">
        <f>Repdd!BW301</f>
        <v>0</v>
      </c>
      <c r="BX120" s="30">
        <f>Repdd!BX301</f>
        <v>0</v>
      </c>
      <c r="BY120" s="30">
        <f>Repdd!BY301</f>
        <v>0</v>
      </c>
      <c r="BZ120" s="30">
        <f>Repdd!BZ301</f>
        <v>0</v>
      </c>
      <c r="CA120" s="30">
        <f>Repdd!CA301</f>
        <v>0</v>
      </c>
      <c r="CB120" s="30">
        <f>Repdd!CB301</f>
        <v>0</v>
      </c>
      <c r="CC120" s="30">
        <f>Repdd!CC301</f>
        <v>0</v>
      </c>
      <c r="CD120" s="30">
        <f>Repdd!CD301</f>
        <v>0</v>
      </c>
      <c r="CE120" s="30">
        <f>Repdd!CE301</f>
        <v>0</v>
      </c>
      <c r="CF120" s="30">
        <f>Repdd!CF301</f>
        <v>0</v>
      </c>
      <c r="CG120" s="30">
        <f>Repdd!CG301</f>
        <v>0</v>
      </c>
      <c r="CH120" s="30">
        <f>Repdd!CH301</f>
        <v>0</v>
      </c>
      <c r="CI120" s="30">
        <f>Repdd!CI301</f>
        <v>0</v>
      </c>
      <c r="CJ120" s="30">
        <f>Repdd!CJ301</f>
        <v>0</v>
      </c>
      <c r="CK120" s="30">
        <f>Repdd!CK301</f>
        <v>0</v>
      </c>
      <c r="CL120" s="30">
        <f>Repdd!CL301</f>
        <v>0</v>
      </c>
      <c r="CM120" s="30">
        <f>Repdd!CM301</f>
        <v>0</v>
      </c>
      <c r="CN120" s="30">
        <f>Repdd!CN301</f>
        <v>0</v>
      </c>
      <c r="CO120" s="30">
        <f>Repdd!CO301</f>
        <v>0</v>
      </c>
      <c r="CP120" s="30">
        <f>Repdd!CP301</f>
        <v>0</v>
      </c>
      <c r="CQ120" s="30">
        <f>Repdd!CQ301</f>
        <v>0</v>
      </c>
      <c r="CR120" s="30">
        <f>Repdd!CR301</f>
        <v>0</v>
      </c>
      <c r="CS120" s="30">
        <f>Repdd!CS301</f>
        <v>0</v>
      </c>
      <c r="CT120" s="30">
        <f>Repdd!CT301</f>
        <v>0</v>
      </c>
    </row>
    <row r="121" spans="1:98" s="27" customFormat="1" ht="12" x14ac:dyDescent="0.25">
      <c r="A121" s="26">
        <f>ROW()</f>
        <v>121</v>
      </c>
      <c r="B121" s="145"/>
      <c r="C121" s="142"/>
      <c r="E121" s="24"/>
      <c r="F121" s="66"/>
      <c r="G121" s="27" t="s">
        <v>123</v>
      </c>
      <c r="H121" s="67"/>
      <c r="I121" s="67"/>
      <c r="J121" s="67"/>
      <c r="K121" s="67"/>
      <c r="L121" s="67"/>
      <c r="M121" s="2" t="str">
        <f>Lists!$R$8</f>
        <v>руб.</v>
      </c>
      <c r="P121" s="30"/>
      <c r="R121" s="44"/>
      <c r="S121" s="164">
        <f>Repdd!S302</f>
        <v>1</v>
      </c>
      <c r="V121" s="85"/>
      <c r="W121" s="29">
        <f ca="1">SUM(INDIRECT(ADDRESS(ROW(),SUMIFS($1:$1,$5:$5,1))):INDIRECT(ADDRESS(ROW(),SUMIFS($1:$1,$5:$5,MAX($5:$5)))))</f>
        <v>42339596.482745007</v>
      </c>
      <c r="Z121" s="30">
        <f>Repdd!Z302</f>
        <v>0</v>
      </c>
      <c r="AA121" s="30">
        <f ca="1">Repdd!AA302</f>
        <v>0</v>
      </c>
      <c r="AB121" s="30">
        <f ca="1">Repdd!AB302</f>
        <v>0</v>
      </c>
      <c r="AC121" s="30">
        <f ca="1">Repdd!AC302</f>
        <v>0</v>
      </c>
      <c r="AD121" s="30">
        <f ca="1">Repdd!AD302</f>
        <v>0</v>
      </c>
      <c r="AE121" s="30">
        <f ca="1">Repdd!AE302</f>
        <v>0</v>
      </c>
      <c r="AF121" s="30">
        <f ca="1">Repdd!AF302</f>
        <v>0</v>
      </c>
      <c r="AG121" s="30">
        <f ca="1">Repdd!AG302</f>
        <v>0</v>
      </c>
      <c r="AH121" s="30">
        <f ca="1">Repdd!AH302</f>
        <v>0</v>
      </c>
      <c r="AI121" s="30">
        <f ca="1">Repdd!AI302</f>
        <v>314.61000000000007</v>
      </c>
      <c r="AJ121" s="30">
        <f ca="1">Repdd!AJ302</f>
        <v>2726.6200000000008</v>
      </c>
      <c r="AK121" s="30">
        <f ca="1">Repdd!AK302</f>
        <v>8662.2620000000006</v>
      </c>
      <c r="AL121" s="30">
        <f ca="1">Repdd!AL302</f>
        <v>16136.871250000004</v>
      </c>
      <c r="AM121" s="30">
        <f ca="1">Repdd!AM302</f>
        <v>24127.965250000005</v>
      </c>
      <c r="AN121" s="30">
        <f ca="1">Repdd!AN302</f>
        <v>32098.609600000003</v>
      </c>
      <c r="AO121" s="30">
        <f ca="1">Repdd!AO302</f>
        <v>43935.024325000006</v>
      </c>
      <c r="AP121" s="30">
        <f ca="1">Repdd!AP302</f>
        <v>68732.191262500011</v>
      </c>
      <c r="AQ121" s="30">
        <f ca="1">Repdd!AQ302</f>
        <v>110854.53763750001</v>
      </c>
      <c r="AR121" s="30">
        <f ca="1">Repdd!AR302</f>
        <v>172126.61792750002</v>
      </c>
      <c r="AS121" s="30">
        <f ca="1">Repdd!AS302</f>
        <v>250865.63567749999</v>
      </c>
      <c r="AT121" s="30">
        <f ca="1">Repdd!AT302</f>
        <v>341874.99399500008</v>
      </c>
      <c r="AU121" s="30">
        <f ca="1">Repdd!AU302</f>
        <v>440629.82766375004</v>
      </c>
      <c r="AV121" s="30">
        <f ca="1">Repdd!AV302</f>
        <v>543789.48972500011</v>
      </c>
      <c r="AW121" s="30">
        <f ca="1">Repdd!AW302</f>
        <v>649310.37848875008</v>
      </c>
      <c r="AX121" s="30">
        <f ca="1">Repdd!AX302</f>
        <v>755973.38020500005</v>
      </c>
      <c r="AY121" s="30">
        <f ca="1">Repdd!AY302</f>
        <v>863083.83599375002</v>
      </c>
      <c r="AZ121" s="30">
        <f ca="1">Repdd!AZ302</f>
        <v>970372.00710625004</v>
      </c>
      <c r="BA121" s="30">
        <f ca="1">Repdd!BA302</f>
        <v>1077724.1489187502</v>
      </c>
      <c r="BB121" s="30">
        <f ca="1">Repdd!BB302</f>
        <v>1185092.2834062499</v>
      </c>
      <c r="BC121" s="30">
        <f ca="1">Repdd!BC302</f>
        <v>1292464.1538875001</v>
      </c>
      <c r="BD121" s="30">
        <f ca="1">Repdd!BD302</f>
        <v>1399836.6142625003</v>
      </c>
      <c r="BE121" s="30">
        <f ca="1">Repdd!BE302</f>
        <v>1507209.0746375001</v>
      </c>
      <c r="BF121" s="30">
        <f ca="1">Repdd!BF302</f>
        <v>1613795.0100125</v>
      </c>
      <c r="BG121" s="30">
        <f ca="1">Repdd!BG302</f>
        <v>1714350.9203875</v>
      </c>
      <c r="BH121" s="30">
        <f ca="1">Repdd!BH302</f>
        <v>1800067.7257625004</v>
      </c>
      <c r="BI121" s="30">
        <f ca="1">Repdd!BI302</f>
        <v>1867098.0080125001</v>
      </c>
      <c r="BJ121" s="30">
        <f ca="1">Repdd!BJ302</f>
        <v>1914150.5552625002</v>
      </c>
      <c r="BK121" s="30">
        <f ca="1">Repdd!BK302</f>
        <v>1943242.8041375005</v>
      </c>
      <c r="BL121" s="30">
        <f ca="1">Repdd!BL302</f>
        <v>1959785.3912000004</v>
      </c>
      <c r="BM121" s="30">
        <f ca="1">Repdd!BM302</f>
        <v>1968474.19841875</v>
      </c>
      <c r="BN121" s="30">
        <f ca="1">Repdd!BN302</f>
        <v>1972712.5850125002</v>
      </c>
      <c r="BO121" s="30">
        <f ca="1">Repdd!BO302</f>
        <v>1974570.5536937502</v>
      </c>
      <c r="BP121" s="30">
        <f ca="1">Repdd!BP302</f>
        <v>1975281.5067499999</v>
      </c>
      <c r="BQ121" s="30">
        <f ca="1">Repdd!BQ302</f>
        <v>1975543.7472937503</v>
      </c>
      <c r="BR121" s="30">
        <f ca="1">Repdd!BR302</f>
        <v>1975628.0365562506</v>
      </c>
      <c r="BS121" s="30">
        <f ca="1">Repdd!BS302</f>
        <v>1975648.3551187506</v>
      </c>
      <c r="BT121" s="30">
        <f ca="1">Repdd!BT302</f>
        <v>1975652.6810062507</v>
      </c>
      <c r="BU121" s="30">
        <f ca="1">Repdd!BU302</f>
        <v>1975653.2709000008</v>
      </c>
      <c r="BV121" s="30">
        <f>Repdd!BV302</f>
        <v>0</v>
      </c>
      <c r="BW121" s="30">
        <f>Repdd!BW302</f>
        <v>0</v>
      </c>
      <c r="BX121" s="30">
        <f>Repdd!BX302</f>
        <v>0</v>
      </c>
      <c r="BY121" s="30">
        <f>Repdd!BY302</f>
        <v>0</v>
      </c>
      <c r="BZ121" s="30">
        <f>Repdd!BZ302</f>
        <v>0</v>
      </c>
      <c r="CA121" s="30">
        <f>Repdd!CA302</f>
        <v>0</v>
      </c>
      <c r="CB121" s="30">
        <f>Repdd!CB302</f>
        <v>0</v>
      </c>
      <c r="CC121" s="30">
        <f>Repdd!CC302</f>
        <v>0</v>
      </c>
      <c r="CD121" s="30">
        <f>Repdd!CD302</f>
        <v>0</v>
      </c>
      <c r="CE121" s="30">
        <f>Repdd!CE302</f>
        <v>0</v>
      </c>
      <c r="CF121" s="30">
        <f>Repdd!CF302</f>
        <v>0</v>
      </c>
      <c r="CG121" s="30">
        <f>Repdd!CG302</f>
        <v>0</v>
      </c>
      <c r="CH121" s="30">
        <f>Repdd!CH302</f>
        <v>0</v>
      </c>
      <c r="CI121" s="30">
        <f>Repdd!CI302</f>
        <v>0</v>
      </c>
      <c r="CJ121" s="30">
        <f>Repdd!CJ302</f>
        <v>0</v>
      </c>
      <c r="CK121" s="30">
        <f>Repdd!CK302</f>
        <v>0</v>
      </c>
      <c r="CL121" s="30">
        <f>Repdd!CL302</f>
        <v>0</v>
      </c>
      <c r="CM121" s="30">
        <f>Repdd!CM302</f>
        <v>0</v>
      </c>
      <c r="CN121" s="30">
        <f>Repdd!CN302</f>
        <v>0</v>
      </c>
      <c r="CO121" s="30">
        <f>Repdd!CO302</f>
        <v>0</v>
      </c>
      <c r="CP121" s="30">
        <f>Repdd!CP302</f>
        <v>0</v>
      </c>
      <c r="CQ121" s="30">
        <f>Repdd!CQ302</f>
        <v>0</v>
      </c>
      <c r="CR121" s="30">
        <f>Repdd!CR302</f>
        <v>0</v>
      </c>
      <c r="CS121" s="30">
        <f>Repdd!CS302</f>
        <v>0</v>
      </c>
      <c r="CT121" s="30">
        <f>Repdd!CT302</f>
        <v>0</v>
      </c>
    </row>
    <row r="122" spans="1:98" s="27" customFormat="1" ht="12" x14ac:dyDescent="0.25">
      <c r="A122" s="26">
        <f>ROW()</f>
        <v>122</v>
      </c>
      <c r="B122" s="145"/>
      <c r="C122" s="142"/>
      <c r="E122" s="24"/>
      <c r="F122" s="66"/>
      <c r="G122" s="27" t="s">
        <v>124</v>
      </c>
      <c r="M122" s="2" t="str">
        <f>Lists!$R$8</f>
        <v>руб.</v>
      </c>
      <c r="P122" s="30"/>
      <c r="R122" s="44"/>
      <c r="S122" s="164">
        <f>Repdd!S303</f>
        <v>0</v>
      </c>
      <c r="V122" s="85"/>
      <c r="W122" s="29">
        <f ca="1">SUM(INDIRECT(ADDRESS(ROW(),SUMIFS($1:$1,$5:$5,1))):INDIRECT(ADDRESS(ROW(),SUMIFS($1:$1,$5:$5,MAX($5:$5)))))</f>
        <v>8863049.9507289976</v>
      </c>
      <c r="Z122" s="30">
        <f ca="1">Repdd!Z303</f>
        <v>0</v>
      </c>
      <c r="AA122" s="30">
        <f ca="1">Repdd!AA303</f>
        <v>0</v>
      </c>
      <c r="AB122" s="30">
        <f ca="1">Repdd!AB303</f>
        <v>0</v>
      </c>
      <c r="AC122" s="30">
        <f ca="1">Repdd!AC303</f>
        <v>0</v>
      </c>
      <c r="AD122" s="30">
        <f ca="1">Repdd!AD303</f>
        <v>0</v>
      </c>
      <c r="AE122" s="30">
        <f ca="1">Repdd!AE303</f>
        <v>0</v>
      </c>
      <c r="AF122" s="30">
        <f ca="1">Repdd!AF303</f>
        <v>0</v>
      </c>
      <c r="AG122" s="30">
        <f ca="1">Repdd!AG303</f>
        <v>0</v>
      </c>
      <c r="AH122" s="30">
        <f ca="1">Repdd!AH303</f>
        <v>62.922000000000011</v>
      </c>
      <c r="AI122" s="30">
        <f ca="1">Repdd!AI303</f>
        <v>545.32400000000007</v>
      </c>
      <c r="AJ122" s="30">
        <f ca="1">Repdd!AJ303</f>
        <v>1732.4524000000001</v>
      </c>
      <c r="AK122" s="30">
        <f ca="1">Repdd!AK303</f>
        <v>3227.3742500000008</v>
      </c>
      <c r="AL122" s="30">
        <f ca="1">Repdd!AL303</f>
        <v>4825.5930500000004</v>
      </c>
      <c r="AM122" s="30">
        <f ca="1">Repdd!AM303</f>
        <v>6419.7219200000009</v>
      </c>
      <c r="AN122" s="30">
        <f ca="1">Repdd!AN303</f>
        <v>8787.0048650000008</v>
      </c>
      <c r="AO122" s="30">
        <f ca="1">Repdd!AO303</f>
        <v>13746.438252500002</v>
      </c>
      <c r="AP122" s="30">
        <f ca="1">Repdd!AP303</f>
        <v>22170.9075275</v>
      </c>
      <c r="AQ122" s="30">
        <f ca="1">Repdd!AQ303</f>
        <v>34425.323585500002</v>
      </c>
      <c r="AR122" s="30">
        <f ca="1">Repdd!AR303</f>
        <v>50173.127135499999</v>
      </c>
      <c r="AS122" s="30">
        <f ca="1">Repdd!AS303</f>
        <v>68374.998799000008</v>
      </c>
      <c r="AT122" s="30">
        <f ca="1">Repdd!AT303</f>
        <v>88125.965532750008</v>
      </c>
      <c r="AU122" s="30">
        <f ca="1">Repdd!AU303</f>
        <v>108757.897945</v>
      </c>
      <c r="AV122" s="30">
        <f ca="1">Repdd!AV303</f>
        <v>129862.07569775</v>
      </c>
      <c r="AW122" s="30">
        <f ca="1">Repdd!AW303</f>
        <v>151194.676041</v>
      </c>
      <c r="AX122" s="30">
        <f ca="1">Repdd!AX303</f>
        <v>172616.76719875002</v>
      </c>
      <c r="AY122" s="30">
        <f ca="1">Repdd!AY303</f>
        <v>194074.40142124999</v>
      </c>
      <c r="AZ122" s="30">
        <f ca="1">Repdd!AZ303</f>
        <v>215544.82978375003</v>
      </c>
      <c r="BA122" s="30">
        <f ca="1">Repdd!BA303</f>
        <v>237018.45668125001</v>
      </c>
      <c r="BB122" s="30">
        <f ca="1">Repdd!BB303</f>
        <v>258492.83077750003</v>
      </c>
      <c r="BC122" s="30">
        <f ca="1">Repdd!BC303</f>
        <v>279967.32285250007</v>
      </c>
      <c r="BD122" s="30">
        <f ca="1">Repdd!BD303</f>
        <v>301441.81492750003</v>
      </c>
      <c r="BE122" s="30">
        <f ca="1">Repdd!BE303</f>
        <v>322759.0020025</v>
      </c>
      <c r="BF122" s="30">
        <f ca="1">Repdd!BF303</f>
        <v>342870.18407749996</v>
      </c>
      <c r="BG122" s="30">
        <f ca="1">Repdd!BG303</f>
        <v>360013.54515250004</v>
      </c>
      <c r="BH122" s="30">
        <f ca="1">Repdd!BH303</f>
        <v>373419.60160250001</v>
      </c>
      <c r="BI122" s="30">
        <f ca="1">Repdd!BI303</f>
        <v>382830.11105250003</v>
      </c>
      <c r="BJ122" s="30">
        <f ca="1">Repdd!BJ303</f>
        <v>388648.56082750007</v>
      </c>
      <c r="BK122" s="30">
        <f ca="1">Repdd!BK303</f>
        <v>391957.07824000012</v>
      </c>
      <c r="BL122" s="30">
        <f ca="1">Repdd!BL303</f>
        <v>393694.83968375</v>
      </c>
      <c r="BM122" s="30">
        <f ca="1">Repdd!BM303</f>
        <v>394542.51700250001</v>
      </c>
      <c r="BN122" s="30">
        <f ca="1">Repdd!BN303</f>
        <v>394914.11073875002</v>
      </c>
      <c r="BO122" s="30">
        <f ca="1">Repdd!BO303</f>
        <v>395056.30134999997</v>
      </c>
      <c r="BP122" s="30">
        <f ca="1">Repdd!BP303</f>
        <v>395108.74945875007</v>
      </c>
      <c r="BQ122" s="30">
        <f ca="1">Repdd!BQ303</f>
        <v>395125.60731125012</v>
      </c>
      <c r="BR122" s="30">
        <f ca="1">Repdd!BR303</f>
        <v>395129.6710237501</v>
      </c>
      <c r="BS122" s="30">
        <f ca="1">Repdd!BS303</f>
        <v>395130.5362012501</v>
      </c>
      <c r="BT122" s="30">
        <f ca="1">Repdd!BT303</f>
        <v>395130.65418000013</v>
      </c>
      <c r="BU122" s="30">
        <f ca="1">Repdd!BU303</f>
        <v>395130.65418000013</v>
      </c>
      <c r="BV122" s="30">
        <f>Repdd!BV303</f>
        <v>0</v>
      </c>
      <c r="BW122" s="30">
        <f>Repdd!BW303</f>
        <v>0</v>
      </c>
      <c r="BX122" s="30">
        <f>Repdd!BX303</f>
        <v>0</v>
      </c>
      <c r="BY122" s="30">
        <f>Repdd!BY303</f>
        <v>0</v>
      </c>
      <c r="BZ122" s="30">
        <f>Repdd!BZ303</f>
        <v>0</v>
      </c>
      <c r="CA122" s="30">
        <f>Repdd!CA303</f>
        <v>0</v>
      </c>
      <c r="CB122" s="30">
        <f>Repdd!CB303</f>
        <v>0</v>
      </c>
      <c r="CC122" s="30">
        <f>Repdd!CC303</f>
        <v>0</v>
      </c>
      <c r="CD122" s="30">
        <f>Repdd!CD303</f>
        <v>0</v>
      </c>
      <c r="CE122" s="30">
        <f>Repdd!CE303</f>
        <v>0</v>
      </c>
      <c r="CF122" s="30">
        <f>Repdd!CF303</f>
        <v>0</v>
      </c>
      <c r="CG122" s="30">
        <f>Repdd!CG303</f>
        <v>0</v>
      </c>
      <c r="CH122" s="30">
        <f>Repdd!CH303</f>
        <v>0</v>
      </c>
      <c r="CI122" s="30">
        <f>Repdd!CI303</f>
        <v>0</v>
      </c>
      <c r="CJ122" s="30">
        <f>Repdd!CJ303</f>
        <v>0</v>
      </c>
      <c r="CK122" s="30">
        <f>Repdd!CK303</f>
        <v>0</v>
      </c>
      <c r="CL122" s="30">
        <f>Repdd!CL303</f>
        <v>0</v>
      </c>
      <c r="CM122" s="30">
        <f>Repdd!CM303</f>
        <v>0</v>
      </c>
      <c r="CN122" s="30">
        <f>Repdd!CN303</f>
        <v>0</v>
      </c>
      <c r="CO122" s="30">
        <f>Repdd!CO303</f>
        <v>0</v>
      </c>
      <c r="CP122" s="30">
        <f>Repdd!CP303</f>
        <v>0</v>
      </c>
      <c r="CQ122" s="30">
        <f>Repdd!CQ303</f>
        <v>0</v>
      </c>
      <c r="CR122" s="30">
        <f>Repdd!CR303</f>
        <v>0</v>
      </c>
      <c r="CS122" s="30">
        <f>Repdd!CS303</f>
        <v>0</v>
      </c>
      <c r="CT122" s="30">
        <f>Repdd!CT303</f>
        <v>0</v>
      </c>
    </row>
    <row r="123" spans="1:98" s="2" customFormat="1" ht="12" x14ac:dyDescent="0.25">
      <c r="A123" s="11">
        <f>ROW()</f>
        <v>123</v>
      </c>
      <c r="B123" s="146"/>
      <c r="C123" s="142"/>
      <c r="E123" s="23" t="str">
        <f>Lists!$N$9</f>
        <v>пустая строка</v>
      </c>
      <c r="P123" s="3"/>
      <c r="R123" s="23"/>
      <c r="S123" s="3"/>
      <c r="V123" s="74"/>
      <c r="W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</row>
    <row r="124" spans="1:98" s="13" customFormat="1" x14ac:dyDescent="0.3">
      <c r="A124" s="12">
        <f>ROW()</f>
        <v>124</v>
      </c>
      <c r="B124" s="144"/>
      <c r="C124" s="142"/>
      <c r="E124" s="92"/>
      <c r="F124" s="13" t="s">
        <v>165</v>
      </c>
      <c r="M124" s="4" t="str">
        <f>Lists!$R$8</f>
        <v>руб.</v>
      </c>
      <c r="P124" s="10"/>
      <c r="R124" s="92"/>
      <c r="S124" s="10"/>
      <c r="V124" s="80">
        <f ca="1">W124-SUM(W125:W130)</f>
        <v>0</v>
      </c>
      <c r="W124" s="10">
        <f ca="1">SUM(INDIRECT(ADDRESS(ROW(),SUMIFS($1:$1,$5:$5,1))):INDIRECT(ADDRESS(ROW(),SUMIFS($1:$1,$5:$5,MAX($5:$5)))))</f>
        <v>82700000</v>
      </c>
      <c r="Z124" s="10">
        <f>Repdd!Z305</f>
        <v>750000</v>
      </c>
      <c r="AA124" s="10">
        <f>Repdd!AA305</f>
        <v>1750000</v>
      </c>
      <c r="AB124" s="10">
        <f>Repdd!AB305</f>
        <v>1750000</v>
      </c>
      <c r="AC124" s="10">
        <f>Repdd!AC305</f>
        <v>1750000</v>
      </c>
      <c r="AD124" s="10">
        <f>Repdd!AD305</f>
        <v>1750000</v>
      </c>
      <c r="AE124" s="10">
        <f>Repdd!AE305</f>
        <v>1750000</v>
      </c>
      <c r="AF124" s="10">
        <f>Repdd!AF305</f>
        <v>1750000</v>
      </c>
      <c r="AG124" s="10">
        <f>Repdd!AG305</f>
        <v>1750000</v>
      </c>
      <c r="AH124" s="10">
        <f>Repdd!AH305</f>
        <v>1750000</v>
      </c>
      <c r="AI124" s="10">
        <f>Repdd!AI305</f>
        <v>1750000</v>
      </c>
      <c r="AJ124" s="10">
        <f>Repdd!AJ305</f>
        <v>1750000</v>
      </c>
      <c r="AK124" s="10">
        <f>Repdd!AK305</f>
        <v>1750000</v>
      </c>
      <c r="AL124" s="10">
        <f>Repdd!AL305</f>
        <v>1750000</v>
      </c>
      <c r="AM124" s="10">
        <f>Repdd!AM305</f>
        <v>1750000</v>
      </c>
      <c r="AN124" s="10">
        <f>Repdd!AN305</f>
        <v>1750000</v>
      </c>
      <c r="AO124" s="10">
        <f>Repdd!AO305</f>
        <v>1750000</v>
      </c>
      <c r="AP124" s="10">
        <f>Repdd!AP305</f>
        <v>1750000</v>
      </c>
      <c r="AQ124" s="10">
        <f>Repdd!AQ305</f>
        <v>1750000</v>
      </c>
      <c r="AR124" s="10">
        <f>Repdd!AR305</f>
        <v>1750000</v>
      </c>
      <c r="AS124" s="10">
        <f>Repdd!AS305</f>
        <v>1750000</v>
      </c>
      <c r="AT124" s="10">
        <f>Repdd!AT305</f>
        <v>1750000</v>
      </c>
      <c r="AU124" s="10">
        <f>Repdd!AU305</f>
        <v>1750000</v>
      </c>
      <c r="AV124" s="10">
        <f>Repdd!AV305</f>
        <v>1750000</v>
      </c>
      <c r="AW124" s="10">
        <f>Repdd!AW305</f>
        <v>1750000</v>
      </c>
      <c r="AX124" s="10">
        <f>Repdd!AX305</f>
        <v>1750000</v>
      </c>
      <c r="AY124" s="10">
        <f>Repdd!AY305</f>
        <v>1750000</v>
      </c>
      <c r="AZ124" s="10">
        <f>Repdd!AZ305</f>
        <v>1750000</v>
      </c>
      <c r="BA124" s="10">
        <f>Repdd!BA305</f>
        <v>1750000</v>
      </c>
      <c r="BB124" s="10">
        <f>Repdd!BB305</f>
        <v>1750000</v>
      </c>
      <c r="BC124" s="10">
        <f>Repdd!BC305</f>
        <v>1750000</v>
      </c>
      <c r="BD124" s="10">
        <f>Repdd!BD305</f>
        <v>1750000</v>
      </c>
      <c r="BE124" s="10">
        <f>Repdd!BE305</f>
        <v>1750000</v>
      </c>
      <c r="BF124" s="10">
        <f>Repdd!BF305</f>
        <v>1750000</v>
      </c>
      <c r="BG124" s="10">
        <f>Repdd!BG305</f>
        <v>1750000</v>
      </c>
      <c r="BH124" s="10">
        <f>Repdd!BH305</f>
        <v>1750000</v>
      </c>
      <c r="BI124" s="10">
        <f>Repdd!BI305</f>
        <v>1750000</v>
      </c>
      <c r="BJ124" s="10">
        <f>Repdd!BJ305</f>
        <v>1750000</v>
      </c>
      <c r="BK124" s="10">
        <f>Repdd!BK305</f>
        <v>1750000</v>
      </c>
      <c r="BL124" s="10">
        <f>Repdd!BL305</f>
        <v>1750000</v>
      </c>
      <c r="BM124" s="10">
        <f>Repdd!BM305</f>
        <v>1750000</v>
      </c>
      <c r="BN124" s="10">
        <f>Repdd!BN305</f>
        <v>1750000</v>
      </c>
      <c r="BO124" s="10">
        <f>Repdd!BO305</f>
        <v>1750000</v>
      </c>
      <c r="BP124" s="10">
        <f>Repdd!BP305</f>
        <v>1750000</v>
      </c>
      <c r="BQ124" s="10">
        <f>Repdd!BQ305</f>
        <v>1750000</v>
      </c>
      <c r="BR124" s="10">
        <f>Repdd!BR305</f>
        <v>1750000</v>
      </c>
      <c r="BS124" s="10">
        <f>Repdd!BS305</f>
        <v>1750000</v>
      </c>
      <c r="BT124" s="10">
        <f>Repdd!BT305</f>
        <v>1750000</v>
      </c>
      <c r="BU124" s="10">
        <f>Repdd!BU305</f>
        <v>1450000</v>
      </c>
      <c r="BV124" s="10">
        <f>Repdd!BV305</f>
        <v>0</v>
      </c>
      <c r="BW124" s="10">
        <f>Repdd!BW305</f>
        <v>0</v>
      </c>
      <c r="BX124" s="10">
        <f>Repdd!BX305</f>
        <v>0</v>
      </c>
      <c r="BY124" s="10">
        <f>Repdd!BY305</f>
        <v>0</v>
      </c>
      <c r="BZ124" s="10">
        <f>Repdd!BZ305</f>
        <v>0</v>
      </c>
      <c r="CA124" s="10">
        <f>Repdd!CA305</f>
        <v>0</v>
      </c>
      <c r="CB124" s="10">
        <f>Repdd!CB305</f>
        <v>0</v>
      </c>
      <c r="CC124" s="10">
        <f>Repdd!CC305</f>
        <v>0</v>
      </c>
      <c r="CD124" s="10">
        <f>Repdd!CD305</f>
        <v>0</v>
      </c>
      <c r="CE124" s="10">
        <f>Repdd!CE305</f>
        <v>0</v>
      </c>
      <c r="CF124" s="10">
        <f>Repdd!CF305</f>
        <v>0</v>
      </c>
      <c r="CG124" s="10">
        <f>Repdd!CG305</f>
        <v>0</v>
      </c>
      <c r="CH124" s="10">
        <f>Repdd!CH305</f>
        <v>0</v>
      </c>
      <c r="CI124" s="10">
        <f>Repdd!CI305</f>
        <v>0</v>
      </c>
      <c r="CJ124" s="10">
        <f>Repdd!CJ305</f>
        <v>0</v>
      </c>
      <c r="CK124" s="10">
        <f>Repdd!CK305</f>
        <v>0</v>
      </c>
      <c r="CL124" s="10">
        <f>Repdd!CL305</f>
        <v>0</v>
      </c>
      <c r="CM124" s="10">
        <f>Repdd!CM305</f>
        <v>0</v>
      </c>
      <c r="CN124" s="10">
        <f>Repdd!CN305</f>
        <v>0</v>
      </c>
      <c r="CO124" s="10">
        <f>Repdd!CO305</f>
        <v>0</v>
      </c>
      <c r="CP124" s="10">
        <f>Repdd!CP305</f>
        <v>0</v>
      </c>
      <c r="CQ124" s="10">
        <f>Repdd!CQ305</f>
        <v>0</v>
      </c>
      <c r="CR124" s="10">
        <f>Repdd!CR305</f>
        <v>0</v>
      </c>
      <c r="CS124" s="10">
        <f>Repdd!CS305</f>
        <v>0</v>
      </c>
      <c r="CT124" s="10">
        <f>Repdd!CT305</f>
        <v>0</v>
      </c>
    </row>
    <row r="125" spans="1:98" s="27" customFormat="1" ht="12" x14ac:dyDescent="0.25">
      <c r="A125" s="26">
        <f>ROW()</f>
        <v>125</v>
      </c>
      <c r="B125" s="145"/>
      <c r="C125" s="142"/>
      <c r="E125" s="24"/>
      <c r="F125" s="66"/>
      <c r="G125" s="27" t="s">
        <v>128</v>
      </c>
      <c r="M125" s="2" t="str">
        <f>Lists!$R$8</f>
        <v>руб.</v>
      </c>
      <c r="P125" s="30"/>
      <c r="R125" s="44"/>
      <c r="S125" s="164">
        <f>Repdd!S306</f>
        <v>1</v>
      </c>
      <c r="V125" s="85"/>
      <c r="W125" s="29">
        <f ca="1">SUM(INDIRECT(ADDRESS(ROW(),SUMIFS($1:$1,$5:$5,1))):INDIRECT(ADDRESS(ROW(),SUMIFS($1:$1,$5:$5,MAX($5:$5)))))</f>
        <v>47000000</v>
      </c>
      <c r="Z125" s="30">
        <f>Repdd!Z306</f>
        <v>0</v>
      </c>
      <c r="AA125" s="30">
        <f>Repdd!AA306</f>
        <v>1000000</v>
      </c>
      <c r="AB125" s="30">
        <f>Repdd!AB306</f>
        <v>1000000</v>
      </c>
      <c r="AC125" s="30">
        <f>Repdd!AC306</f>
        <v>1000000</v>
      </c>
      <c r="AD125" s="30">
        <f>Repdd!AD306</f>
        <v>1000000</v>
      </c>
      <c r="AE125" s="30">
        <f>Repdd!AE306</f>
        <v>1000000</v>
      </c>
      <c r="AF125" s="30">
        <f>Repdd!AF306</f>
        <v>1000000</v>
      </c>
      <c r="AG125" s="30">
        <f>Repdd!AG306</f>
        <v>1000000</v>
      </c>
      <c r="AH125" s="30">
        <f>Repdd!AH306</f>
        <v>1000000</v>
      </c>
      <c r="AI125" s="30">
        <f>Repdd!AI306</f>
        <v>1000000</v>
      </c>
      <c r="AJ125" s="30">
        <f>Repdd!AJ306</f>
        <v>1000000</v>
      </c>
      <c r="AK125" s="30">
        <f>Repdd!AK306</f>
        <v>1000000</v>
      </c>
      <c r="AL125" s="30">
        <f>Repdd!AL306</f>
        <v>1000000</v>
      </c>
      <c r="AM125" s="30">
        <f>Repdd!AM306</f>
        <v>1000000</v>
      </c>
      <c r="AN125" s="30">
        <f>Repdd!AN306</f>
        <v>1000000</v>
      </c>
      <c r="AO125" s="30">
        <f>Repdd!AO306</f>
        <v>1000000</v>
      </c>
      <c r="AP125" s="30">
        <f>Repdd!AP306</f>
        <v>1000000</v>
      </c>
      <c r="AQ125" s="30">
        <f>Repdd!AQ306</f>
        <v>1000000</v>
      </c>
      <c r="AR125" s="30">
        <f>Repdd!AR306</f>
        <v>1000000</v>
      </c>
      <c r="AS125" s="30">
        <f>Repdd!AS306</f>
        <v>1000000</v>
      </c>
      <c r="AT125" s="30">
        <f>Repdd!AT306</f>
        <v>1000000</v>
      </c>
      <c r="AU125" s="30">
        <f>Repdd!AU306</f>
        <v>1000000</v>
      </c>
      <c r="AV125" s="30">
        <f>Repdd!AV306</f>
        <v>1000000</v>
      </c>
      <c r="AW125" s="30">
        <f>Repdd!AW306</f>
        <v>1000000</v>
      </c>
      <c r="AX125" s="30">
        <f>Repdd!AX306</f>
        <v>1000000</v>
      </c>
      <c r="AY125" s="30">
        <f>Repdd!AY306</f>
        <v>1000000</v>
      </c>
      <c r="AZ125" s="30">
        <f>Repdd!AZ306</f>
        <v>1000000</v>
      </c>
      <c r="BA125" s="30">
        <f>Repdd!BA306</f>
        <v>1000000</v>
      </c>
      <c r="BB125" s="30">
        <f>Repdd!BB306</f>
        <v>1000000</v>
      </c>
      <c r="BC125" s="30">
        <f>Repdd!BC306</f>
        <v>1000000</v>
      </c>
      <c r="BD125" s="30">
        <f>Repdd!BD306</f>
        <v>1000000</v>
      </c>
      <c r="BE125" s="30">
        <f>Repdd!BE306</f>
        <v>1000000</v>
      </c>
      <c r="BF125" s="30">
        <f>Repdd!BF306</f>
        <v>1000000</v>
      </c>
      <c r="BG125" s="30">
        <f>Repdd!BG306</f>
        <v>1000000</v>
      </c>
      <c r="BH125" s="30">
        <f>Repdd!BH306</f>
        <v>1000000</v>
      </c>
      <c r="BI125" s="30">
        <f>Repdd!BI306</f>
        <v>1000000</v>
      </c>
      <c r="BJ125" s="30">
        <f>Repdd!BJ306</f>
        <v>1000000</v>
      </c>
      <c r="BK125" s="30">
        <f>Repdd!BK306</f>
        <v>1000000</v>
      </c>
      <c r="BL125" s="30">
        <f>Repdd!BL306</f>
        <v>1000000</v>
      </c>
      <c r="BM125" s="30">
        <f>Repdd!BM306</f>
        <v>1000000</v>
      </c>
      <c r="BN125" s="30">
        <f>Repdd!BN306</f>
        <v>1000000</v>
      </c>
      <c r="BO125" s="30">
        <f>Repdd!BO306</f>
        <v>1000000</v>
      </c>
      <c r="BP125" s="30">
        <f>Repdd!BP306</f>
        <v>1000000</v>
      </c>
      <c r="BQ125" s="30">
        <f>Repdd!BQ306</f>
        <v>1000000</v>
      </c>
      <c r="BR125" s="30">
        <f>Repdd!BR306</f>
        <v>1000000</v>
      </c>
      <c r="BS125" s="30">
        <f>Repdd!BS306</f>
        <v>1000000</v>
      </c>
      <c r="BT125" s="30">
        <f>Repdd!BT306</f>
        <v>1000000</v>
      </c>
      <c r="BU125" s="30">
        <f>Repdd!BU306</f>
        <v>1000000</v>
      </c>
      <c r="BV125" s="30">
        <f>Repdd!BV306</f>
        <v>0</v>
      </c>
      <c r="BW125" s="30">
        <f>Repdd!BW306</f>
        <v>0</v>
      </c>
      <c r="BX125" s="30">
        <f>Repdd!BX306</f>
        <v>0</v>
      </c>
      <c r="BY125" s="30">
        <f>Repdd!BY306</f>
        <v>0</v>
      </c>
      <c r="BZ125" s="30">
        <f>Repdd!BZ306</f>
        <v>0</v>
      </c>
      <c r="CA125" s="30">
        <f>Repdd!CA306</f>
        <v>0</v>
      </c>
      <c r="CB125" s="30">
        <f>Repdd!CB306</f>
        <v>0</v>
      </c>
      <c r="CC125" s="30">
        <f>Repdd!CC306</f>
        <v>0</v>
      </c>
      <c r="CD125" s="30">
        <f>Repdd!CD306</f>
        <v>0</v>
      </c>
      <c r="CE125" s="30">
        <f>Repdd!CE306</f>
        <v>0</v>
      </c>
      <c r="CF125" s="30">
        <f>Repdd!CF306</f>
        <v>0</v>
      </c>
      <c r="CG125" s="30">
        <f>Repdd!CG306</f>
        <v>0</v>
      </c>
      <c r="CH125" s="30">
        <f>Repdd!CH306</f>
        <v>0</v>
      </c>
      <c r="CI125" s="30">
        <f>Repdd!CI306</f>
        <v>0</v>
      </c>
      <c r="CJ125" s="30">
        <f>Repdd!CJ306</f>
        <v>0</v>
      </c>
      <c r="CK125" s="30">
        <f>Repdd!CK306</f>
        <v>0</v>
      </c>
      <c r="CL125" s="30">
        <f>Repdd!CL306</f>
        <v>0</v>
      </c>
      <c r="CM125" s="30">
        <f>Repdd!CM306</f>
        <v>0</v>
      </c>
      <c r="CN125" s="30">
        <f>Repdd!CN306</f>
        <v>0</v>
      </c>
      <c r="CO125" s="30">
        <f>Repdd!CO306</f>
        <v>0</v>
      </c>
      <c r="CP125" s="30">
        <f>Repdd!CP306</f>
        <v>0</v>
      </c>
      <c r="CQ125" s="30">
        <f>Repdd!CQ306</f>
        <v>0</v>
      </c>
      <c r="CR125" s="30">
        <f>Repdd!CR306</f>
        <v>0</v>
      </c>
      <c r="CS125" s="30">
        <f>Repdd!CS306</f>
        <v>0</v>
      </c>
      <c r="CT125" s="30">
        <f>Repdd!CT306</f>
        <v>0</v>
      </c>
    </row>
    <row r="126" spans="1:98" s="27" customFormat="1" ht="12" x14ac:dyDescent="0.25">
      <c r="A126" s="26">
        <f>ROW()</f>
        <v>126</v>
      </c>
      <c r="B126" s="145"/>
      <c r="C126" s="142"/>
      <c r="E126" s="24"/>
      <c r="F126" s="66"/>
      <c r="G126" s="27" t="s">
        <v>46</v>
      </c>
      <c r="H126" s="67"/>
      <c r="I126" s="67"/>
      <c r="J126" s="67"/>
      <c r="K126" s="67"/>
      <c r="L126" s="67"/>
      <c r="M126" s="2" t="str">
        <f>Lists!$R$8</f>
        <v>руб.</v>
      </c>
      <c r="P126" s="30"/>
      <c r="Q126" s="124"/>
      <c r="R126" s="44"/>
      <c r="S126" s="164">
        <f>Repdd!S307</f>
        <v>1</v>
      </c>
      <c r="V126" s="85"/>
      <c r="W126" s="29">
        <f ca="1">SUM(INDIRECT(ADDRESS(ROW(),SUMIFS($1:$1,$5:$5,1))):INDIRECT(ADDRESS(ROW(),SUMIFS($1:$1,$5:$5,MAX($5:$5)))))</f>
        <v>14100000</v>
      </c>
      <c r="Z126" s="30">
        <f>Repdd!Z307</f>
        <v>0</v>
      </c>
      <c r="AA126" s="30">
        <f>Repdd!AA307</f>
        <v>300000</v>
      </c>
      <c r="AB126" s="30">
        <f>Repdd!AB307</f>
        <v>300000</v>
      </c>
      <c r="AC126" s="30">
        <f>Repdd!AC307</f>
        <v>300000</v>
      </c>
      <c r="AD126" s="30">
        <f>Repdd!AD307</f>
        <v>300000</v>
      </c>
      <c r="AE126" s="30">
        <f>Repdd!AE307</f>
        <v>300000</v>
      </c>
      <c r="AF126" s="30">
        <f>Repdd!AF307</f>
        <v>300000</v>
      </c>
      <c r="AG126" s="30">
        <f>Repdd!AG307</f>
        <v>300000</v>
      </c>
      <c r="AH126" s="30">
        <f>Repdd!AH307</f>
        <v>300000</v>
      </c>
      <c r="AI126" s="30">
        <f>Repdd!AI307</f>
        <v>300000</v>
      </c>
      <c r="AJ126" s="30">
        <f>Repdd!AJ307</f>
        <v>300000</v>
      </c>
      <c r="AK126" s="30">
        <f>Repdd!AK307</f>
        <v>300000</v>
      </c>
      <c r="AL126" s="30">
        <f>Repdd!AL307</f>
        <v>300000</v>
      </c>
      <c r="AM126" s="30">
        <f>Repdd!AM307</f>
        <v>300000</v>
      </c>
      <c r="AN126" s="30">
        <f>Repdd!AN307</f>
        <v>300000</v>
      </c>
      <c r="AO126" s="30">
        <f>Repdd!AO307</f>
        <v>300000</v>
      </c>
      <c r="AP126" s="30">
        <f>Repdd!AP307</f>
        <v>300000</v>
      </c>
      <c r="AQ126" s="30">
        <f>Repdd!AQ307</f>
        <v>300000</v>
      </c>
      <c r="AR126" s="30">
        <f>Repdd!AR307</f>
        <v>300000</v>
      </c>
      <c r="AS126" s="30">
        <f>Repdd!AS307</f>
        <v>300000</v>
      </c>
      <c r="AT126" s="30">
        <f>Repdd!AT307</f>
        <v>300000</v>
      </c>
      <c r="AU126" s="30">
        <f>Repdd!AU307</f>
        <v>300000</v>
      </c>
      <c r="AV126" s="30">
        <f>Repdd!AV307</f>
        <v>300000</v>
      </c>
      <c r="AW126" s="30">
        <f>Repdd!AW307</f>
        <v>300000</v>
      </c>
      <c r="AX126" s="30">
        <f>Repdd!AX307</f>
        <v>300000</v>
      </c>
      <c r="AY126" s="30">
        <f>Repdd!AY307</f>
        <v>300000</v>
      </c>
      <c r="AZ126" s="30">
        <f>Repdd!AZ307</f>
        <v>300000</v>
      </c>
      <c r="BA126" s="30">
        <f>Repdd!BA307</f>
        <v>300000</v>
      </c>
      <c r="BB126" s="30">
        <f>Repdd!BB307</f>
        <v>300000</v>
      </c>
      <c r="BC126" s="30">
        <f>Repdd!BC307</f>
        <v>300000</v>
      </c>
      <c r="BD126" s="30">
        <f>Repdd!BD307</f>
        <v>300000</v>
      </c>
      <c r="BE126" s="30">
        <f>Repdd!BE307</f>
        <v>300000</v>
      </c>
      <c r="BF126" s="30">
        <f>Repdd!BF307</f>
        <v>300000</v>
      </c>
      <c r="BG126" s="30">
        <f>Repdd!BG307</f>
        <v>300000</v>
      </c>
      <c r="BH126" s="30">
        <f>Repdd!BH307</f>
        <v>300000</v>
      </c>
      <c r="BI126" s="30">
        <f>Repdd!BI307</f>
        <v>300000</v>
      </c>
      <c r="BJ126" s="30">
        <f>Repdd!BJ307</f>
        <v>300000</v>
      </c>
      <c r="BK126" s="30">
        <f>Repdd!BK307</f>
        <v>300000</v>
      </c>
      <c r="BL126" s="30">
        <f>Repdd!BL307</f>
        <v>300000</v>
      </c>
      <c r="BM126" s="30">
        <f>Repdd!BM307</f>
        <v>300000</v>
      </c>
      <c r="BN126" s="30">
        <f>Repdd!BN307</f>
        <v>300000</v>
      </c>
      <c r="BO126" s="30">
        <f>Repdd!BO307</f>
        <v>300000</v>
      </c>
      <c r="BP126" s="30">
        <f>Repdd!BP307</f>
        <v>300000</v>
      </c>
      <c r="BQ126" s="30">
        <f>Repdd!BQ307</f>
        <v>300000</v>
      </c>
      <c r="BR126" s="30">
        <f>Repdd!BR307</f>
        <v>300000</v>
      </c>
      <c r="BS126" s="30">
        <f>Repdd!BS307</f>
        <v>300000</v>
      </c>
      <c r="BT126" s="30">
        <f>Repdd!BT307</f>
        <v>300000</v>
      </c>
      <c r="BU126" s="30">
        <f>Repdd!BU307</f>
        <v>300000</v>
      </c>
      <c r="BV126" s="30">
        <f>Repdd!BV307</f>
        <v>0</v>
      </c>
      <c r="BW126" s="30">
        <f>Repdd!BW307</f>
        <v>0</v>
      </c>
      <c r="BX126" s="30">
        <f>Repdd!BX307</f>
        <v>0</v>
      </c>
      <c r="BY126" s="30">
        <f>Repdd!BY307</f>
        <v>0</v>
      </c>
      <c r="BZ126" s="30">
        <f>Repdd!BZ307</f>
        <v>0</v>
      </c>
      <c r="CA126" s="30">
        <f>Repdd!CA307</f>
        <v>0</v>
      </c>
      <c r="CB126" s="30">
        <f>Repdd!CB307</f>
        <v>0</v>
      </c>
      <c r="CC126" s="30">
        <f>Repdd!CC307</f>
        <v>0</v>
      </c>
      <c r="CD126" s="30">
        <f>Repdd!CD307</f>
        <v>0</v>
      </c>
      <c r="CE126" s="30">
        <f>Repdd!CE307</f>
        <v>0</v>
      </c>
      <c r="CF126" s="30">
        <f>Repdd!CF307</f>
        <v>0</v>
      </c>
      <c r="CG126" s="30">
        <f>Repdd!CG307</f>
        <v>0</v>
      </c>
      <c r="CH126" s="30">
        <f>Repdd!CH307</f>
        <v>0</v>
      </c>
      <c r="CI126" s="30">
        <f>Repdd!CI307</f>
        <v>0</v>
      </c>
      <c r="CJ126" s="30">
        <f>Repdd!CJ307</f>
        <v>0</v>
      </c>
      <c r="CK126" s="30">
        <f>Repdd!CK307</f>
        <v>0</v>
      </c>
      <c r="CL126" s="30">
        <f>Repdd!CL307</f>
        <v>0</v>
      </c>
      <c r="CM126" s="30">
        <f>Repdd!CM307</f>
        <v>0</v>
      </c>
      <c r="CN126" s="30">
        <f>Repdd!CN307</f>
        <v>0</v>
      </c>
      <c r="CO126" s="30">
        <f>Repdd!CO307</f>
        <v>0</v>
      </c>
      <c r="CP126" s="30">
        <f>Repdd!CP307</f>
        <v>0</v>
      </c>
      <c r="CQ126" s="30">
        <f>Repdd!CQ307</f>
        <v>0</v>
      </c>
      <c r="CR126" s="30">
        <f>Repdd!CR307</f>
        <v>0</v>
      </c>
      <c r="CS126" s="30">
        <f>Repdd!CS307</f>
        <v>0</v>
      </c>
      <c r="CT126" s="30">
        <f>Repdd!CT307</f>
        <v>0</v>
      </c>
    </row>
    <row r="127" spans="1:98" s="27" customFormat="1" ht="12" x14ac:dyDescent="0.25">
      <c r="A127" s="26">
        <f>ROW()</f>
        <v>127</v>
      </c>
      <c r="B127" s="145"/>
      <c r="C127" s="142"/>
      <c r="E127" s="24"/>
      <c r="F127" s="66"/>
      <c r="G127" s="27" t="s">
        <v>129</v>
      </c>
      <c r="M127" s="2" t="str">
        <f>Lists!$R$8</f>
        <v>руб.</v>
      </c>
      <c r="P127" s="30"/>
      <c r="R127" s="44"/>
      <c r="S127" s="164">
        <f>Repdd!S308</f>
        <v>-1</v>
      </c>
      <c r="V127" s="85"/>
      <c r="W127" s="29">
        <f ca="1">SUM(INDIRECT(ADDRESS(ROW(),SUMIFS($1:$1,$5:$5,1))):INDIRECT(ADDRESS(ROW(),SUMIFS($1:$1,$5:$5,MAX($5:$5)))))</f>
        <v>14400000</v>
      </c>
      <c r="Z127" s="30">
        <f>Repdd!Z308</f>
        <v>600000</v>
      </c>
      <c r="AA127" s="30">
        <f>Repdd!AA308</f>
        <v>300000</v>
      </c>
      <c r="AB127" s="30">
        <f>Repdd!AB308</f>
        <v>300000</v>
      </c>
      <c r="AC127" s="30">
        <f>Repdd!AC308</f>
        <v>300000</v>
      </c>
      <c r="AD127" s="30">
        <f>Repdd!AD308</f>
        <v>300000</v>
      </c>
      <c r="AE127" s="30">
        <f>Repdd!AE308</f>
        <v>300000</v>
      </c>
      <c r="AF127" s="30">
        <f>Repdd!AF308</f>
        <v>300000</v>
      </c>
      <c r="AG127" s="30">
        <f>Repdd!AG308</f>
        <v>300000</v>
      </c>
      <c r="AH127" s="30">
        <f>Repdd!AH308</f>
        <v>300000</v>
      </c>
      <c r="AI127" s="30">
        <f>Repdd!AI308</f>
        <v>300000</v>
      </c>
      <c r="AJ127" s="30">
        <f>Repdd!AJ308</f>
        <v>300000</v>
      </c>
      <c r="AK127" s="30">
        <f>Repdd!AK308</f>
        <v>300000</v>
      </c>
      <c r="AL127" s="30">
        <f>Repdd!AL308</f>
        <v>300000</v>
      </c>
      <c r="AM127" s="30">
        <f>Repdd!AM308</f>
        <v>300000</v>
      </c>
      <c r="AN127" s="30">
        <f>Repdd!AN308</f>
        <v>300000</v>
      </c>
      <c r="AO127" s="30">
        <f>Repdd!AO308</f>
        <v>300000</v>
      </c>
      <c r="AP127" s="30">
        <f>Repdd!AP308</f>
        <v>300000</v>
      </c>
      <c r="AQ127" s="30">
        <f>Repdd!AQ308</f>
        <v>300000</v>
      </c>
      <c r="AR127" s="30">
        <f>Repdd!AR308</f>
        <v>300000</v>
      </c>
      <c r="AS127" s="30">
        <f>Repdd!AS308</f>
        <v>300000</v>
      </c>
      <c r="AT127" s="30">
        <f>Repdd!AT308</f>
        <v>300000</v>
      </c>
      <c r="AU127" s="30">
        <f>Repdd!AU308</f>
        <v>300000</v>
      </c>
      <c r="AV127" s="30">
        <f>Repdd!AV308</f>
        <v>300000</v>
      </c>
      <c r="AW127" s="30">
        <f>Repdd!AW308</f>
        <v>300000</v>
      </c>
      <c r="AX127" s="30">
        <f>Repdd!AX308</f>
        <v>300000</v>
      </c>
      <c r="AY127" s="30">
        <f>Repdd!AY308</f>
        <v>300000</v>
      </c>
      <c r="AZ127" s="30">
        <f>Repdd!AZ308</f>
        <v>300000</v>
      </c>
      <c r="BA127" s="30">
        <f>Repdd!BA308</f>
        <v>300000</v>
      </c>
      <c r="BB127" s="30">
        <f>Repdd!BB308</f>
        <v>300000</v>
      </c>
      <c r="BC127" s="30">
        <f>Repdd!BC308</f>
        <v>300000</v>
      </c>
      <c r="BD127" s="30">
        <f>Repdd!BD308</f>
        <v>300000</v>
      </c>
      <c r="BE127" s="30">
        <f>Repdd!BE308</f>
        <v>300000</v>
      </c>
      <c r="BF127" s="30">
        <f>Repdd!BF308</f>
        <v>300000</v>
      </c>
      <c r="BG127" s="30">
        <f>Repdd!BG308</f>
        <v>300000</v>
      </c>
      <c r="BH127" s="30">
        <f>Repdd!BH308</f>
        <v>300000</v>
      </c>
      <c r="BI127" s="30">
        <f>Repdd!BI308</f>
        <v>300000</v>
      </c>
      <c r="BJ127" s="30">
        <f>Repdd!BJ308</f>
        <v>300000</v>
      </c>
      <c r="BK127" s="30">
        <f>Repdd!BK308</f>
        <v>300000</v>
      </c>
      <c r="BL127" s="30">
        <f>Repdd!BL308</f>
        <v>300000</v>
      </c>
      <c r="BM127" s="30">
        <f>Repdd!BM308</f>
        <v>300000</v>
      </c>
      <c r="BN127" s="30">
        <f>Repdd!BN308</f>
        <v>300000</v>
      </c>
      <c r="BO127" s="30">
        <f>Repdd!BO308</f>
        <v>300000</v>
      </c>
      <c r="BP127" s="30">
        <f>Repdd!BP308</f>
        <v>300000</v>
      </c>
      <c r="BQ127" s="30">
        <f>Repdd!BQ308</f>
        <v>300000</v>
      </c>
      <c r="BR127" s="30">
        <f>Repdd!BR308</f>
        <v>300000</v>
      </c>
      <c r="BS127" s="30">
        <f>Repdd!BS308</f>
        <v>300000</v>
      </c>
      <c r="BT127" s="30">
        <f>Repdd!BT308</f>
        <v>300000</v>
      </c>
      <c r="BU127" s="30">
        <f>Repdd!BU308</f>
        <v>0</v>
      </c>
      <c r="BV127" s="30">
        <f>Repdd!BV308</f>
        <v>0</v>
      </c>
      <c r="BW127" s="30">
        <f>Repdd!BW308</f>
        <v>0</v>
      </c>
      <c r="BX127" s="30">
        <f>Repdd!BX308</f>
        <v>0</v>
      </c>
      <c r="BY127" s="30">
        <f>Repdd!BY308</f>
        <v>0</v>
      </c>
      <c r="BZ127" s="30">
        <f>Repdd!BZ308</f>
        <v>0</v>
      </c>
      <c r="CA127" s="30">
        <f>Repdd!CA308</f>
        <v>0</v>
      </c>
      <c r="CB127" s="30">
        <f>Repdd!CB308</f>
        <v>0</v>
      </c>
      <c r="CC127" s="30">
        <f>Repdd!CC308</f>
        <v>0</v>
      </c>
      <c r="CD127" s="30">
        <f>Repdd!CD308</f>
        <v>0</v>
      </c>
      <c r="CE127" s="30">
        <f>Repdd!CE308</f>
        <v>0</v>
      </c>
      <c r="CF127" s="30">
        <f>Repdd!CF308</f>
        <v>0</v>
      </c>
      <c r="CG127" s="30">
        <f>Repdd!CG308</f>
        <v>0</v>
      </c>
      <c r="CH127" s="30">
        <f>Repdd!CH308</f>
        <v>0</v>
      </c>
      <c r="CI127" s="30">
        <f>Repdd!CI308</f>
        <v>0</v>
      </c>
      <c r="CJ127" s="30">
        <f>Repdd!CJ308</f>
        <v>0</v>
      </c>
      <c r="CK127" s="30">
        <f>Repdd!CK308</f>
        <v>0</v>
      </c>
      <c r="CL127" s="30">
        <f>Repdd!CL308</f>
        <v>0</v>
      </c>
      <c r="CM127" s="30">
        <f>Repdd!CM308</f>
        <v>0</v>
      </c>
      <c r="CN127" s="30">
        <f>Repdd!CN308</f>
        <v>0</v>
      </c>
      <c r="CO127" s="30">
        <f>Repdd!CO308</f>
        <v>0</v>
      </c>
      <c r="CP127" s="30">
        <f>Repdd!CP308</f>
        <v>0</v>
      </c>
      <c r="CQ127" s="30">
        <f>Repdd!CQ308</f>
        <v>0</v>
      </c>
      <c r="CR127" s="30">
        <f>Repdd!CR308</f>
        <v>0</v>
      </c>
      <c r="CS127" s="30">
        <f>Repdd!CS308</f>
        <v>0</v>
      </c>
      <c r="CT127" s="30">
        <f>Repdd!CT308</f>
        <v>0</v>
      </c>
    </row>
    <row r="128" spans="1:98" s="27" customFormat="1" ht="12" x14ac:dyDescent="0.25">
      <c r="A128" s="26">
        <f>ROW()</f>
        <v>128</v>
      </c>
      <c r="B128" s="145"/>
      <c r="C128" s="142"/>
      <c r="E128" s="24"/>
      <c r="F128" s="66"/>
      <c r="G128" s="27" t="s">
        <v>130</v>
      </c>
      <c r="M128" s="2" t="str">
        <f>Lists!$R$8</f>
        <v>руб.</v>
      </c>
      <c r="P128" s="30"/>
      <c r="R128" s="44"/>
      <c r="S128" s="164">
        <f>Repdd!S309</f>
        <v>0</v>
      </c>
      <c r="V128" s="85"/>
      <c r="W128" s="29">
        <f ca="1">SUM(INDIRECT(ADDRESS(ROW(),SUMIFS($1:$1,$5:$5,1))):INDIRECT(ADDRESS(ROW(),SUMIFS($1:$1,$5:$5,MAX($5:$5)))))</f>
        <v>4800000</v>
      </c>
      <c r="Z128" s="30">
        <f>Repdd!Z309</f>
        <v>100000</v>
      </c>
      <c r="AA128" s="30">
        <f>Repdd!AA309</f>
        <v>100000</v>
      </c>
      <c r="AB128" s="30">
        <f>Repdd!AB309</f>
        <v>100000</v>
      </c>
      <c r="AC128" s="30">
        <f>Repdd!AC309</f>
        <v>100000</v>
      </c>
      <c r="AD128" s="30">
        <f>Repdd!AD309</f>
        <v>100000</v>
      </c>
      <c r="AE128" s="30">
        <f>Repdd!AE309</f>
        <v>100000</v>
      </c>
      <c r="AF128" s="30">
        <f>Repdd!AF309</f>
        <v>100000</v>
      </c>
      <c r="AG128" s="30">
        <f>Repdd!AG309</f>
        <v>100000</v>
      </c>
      <c r="AH128" s="30">
        <f>Repdd!AH309</f>
        <v>100000</v>
      </c>
      <c r="AI128" s="30">
        <f>Repdd!AI309</f>
        <v>100000</v>
      </c>
      <c r="AJ128" s="30">
        <f>Repdd!AJ309</f>
        <v>100000</v>
      </c>
      <c r="AK128" s="30">
        <f>Repdd!AK309</f>
        <v>100000</v>
      </c>
      <c r="AL128" s="30">
        <f>Repdd!AL309</f>
        <v>100000</v>
      </c>
      <c r="AM128" s="30">
        <f>Repdd!AM309</f>
        <v>100000</v>
      </c>
      <c r="AN128" s="30">
        <f>Repdd!AN309</f>
        <v>100000</v>
      </c>
      <c r="AO128" s="30">
        <f>Repdd!AO309</f>
        <v>100000</v>
      </c>
      <c r="AP128" s="30">
        <f>Repdd!AP309</f>
        <v>100000</v>
      </c>
      <c r="AQ128" s="30">
        <f>Repdd!AQ309</f>
        <v>100000</v>
      </c>
      <c r="AR128" s="30">
        <f>Repdd!AR309</f>
        <v>100000</v>
      </c>
      <c r="AS128" s="30">
        <f>Repdd!AS309</f>
        <v>100000</v>
      </c>
      <c r="AT128" s="30">
        <f>Repdd!AT309</f>
        <v>100000</v>
      </c>
      <c r="AU128" s="30">
        <f>Repdd!AU309</f>
        <v>100000</v>
      </c>
      <c r="AV128" s="30">
        <f>Repdd!AV309</f>
        <v>100000</v>
      </c>
      <c r="AW128" s="30">
        <f>Repdd!AW309</f>
        <v>100000</v>
      </c>
      <c r="AX128" s="30">
        <f>Repdd!AX309</f>
        <v>100000</v>
      </c>
      <c r="AY128" s="30">
        <f>Repdd!AY309</f>
        <v>100000</v>
      </c>
      <c r="AZ128" s="30">
        <f>Repdd!AZ309</f>
        <v>100000</v>
      </c>
      <c r="BA128" s="30">
        <f>Repdd!BA309</f>
        <v>100000</v>
      </c>
      <c r="BB128" s="30">
        <f>Repdd!BB309</f>
        <v>100000</v>
      </c>
      <c r="BC128" s="30">
        <f>Repdd!BC309</f>
        <v>100000</v>
      </c>
      <c r="BD128" s="30">
        <f>Repdd!BD309</f>
        <v>100000</v>
      </c>
      <c r="BE128" s="30">
        <f>Repdd!BE309</f>
        <v>100000</v>
      </c>
      <c r="BF128" s="30">
        <f>Repdd!BF309</f>
        <v>100000</v>
      </c>
      <c r="BG128" s="30">
        <f>Repdd!BG309</f>
        <v>100000</v>
      </c>
      <c r="BH128" s="30">
        <f>Repdd!BH309</f>
        <v>100000</v>
      </c>
      <c r="BI128" s="30">
        <f>Repdd!BI309</f>
        <v>100000</v>
      </c>
      <c r="BJ128" s="30">
        <f>Repdd!BJ309</f>
        <v>100000</v>
      </c>
      <c r="BK128" s="30">
        <f>Repdd!BK309</f>
        <v>100000</v>
      </c>
      <c r="BL128" s="30">
        <f>Repdd!BL309</f>
        <v>100000</v>
      </c>
      <c r="BM128" s="30">
        <f>Repdd!BM309</f>
        <v>100000</v>
      </c>
      <c r="BN128" s="30">
        <f>Repdd!BN309</f>
        <v>100000</v>
      </c>
      <c r="BO128" s="30">
        <f>Repdd!BO309</f>
        <v>100000</v>
      </c>
      <c r="BP128" s="30">
        <f>Repdd!BP309</f>
        <v>100000</v>
      </c>
      <c r="BQ128" s="30">
        <f>Repdd!BQ309</f>
        <v>100000</v>
      </c>
      <c r="BR128" s="30">
        <f>Repdd!BR309</f>
        <v>100000</v>
      </c>
      <c r="BS128" s="30">
        <f>Repdd!BS309</f>
        <v>100000</v>
      </c>
      <c r="BT128" s="30">
        <f>Repdd!BT309</f>
        <v>100000</v>
      </c>
      <c r="BU128" s="30">
        <f>Repdd!BU309</f>
        <v>100000</v>
      </c>
      <c r="BV128" s="30">
        <f>Repdd!BV309</f>
        <v>0</v>
      </c>
      <c r="BW128" s="30">
        <f>Repdd!BW309</f>
        <v>0</v>
      </c>
      <c r="BX128" s="30">
        <f>Repdd!BX309</f>
        <v>0</v>
      </c>
      <c r="BY128" s="30">
        <f>Repdd!BY309</f>
        <v>0</v>
      </c>
      <c r="BZ128" s="30">
        <f>Repdd!BZ309</f>
        <v>0</v>
      </c>
      <c r="CA128" s="30">
        <f>Repdd!CA309</f>
        <v>0</v>
      </c>
      <c r="CB128" s="30">
        <f>Repdd!CB309</f>
        <v>0</v>
      </c>
      <c r="CC128" s="30">
        <f>Repdd!CC309</f>
        <v>0</v>
      </c>
      <c r="CD128" s="30">
        <f>Repdd!CD309</f>
        <v>0</v>
      </c>
      <c r="CE128" s="30">
        <f>Repdd!CE309</f>
        <v>0</v>
      </c>
      <c r="CF128" s="30">
        <f>Repdd!CF309</f>
        <v>0</v>
      </c>
      <c r="CG128" s="30">
        <f>Repdd!CG309</f>
        <v>0</v>
      </c>
      <c r="CH128" s="30">
        <f>Repdd!CH309</f>
        <v>0</v>
      </c>
      <c r="CI128" s="30">
        <f>Repdd!CI309</f>
        <v>0</v>
      </c>
      <c r="CJ128" s="30">
        <f>Repdd!CJ309</f>
        <v>0</v>
      </c>
      <c r="CK128" s="30">
        <f>Repdd!CK309</f>
        <v>0</v>
      </c>
      <c r="CL128" s="30">
        <f>Repdd!CL309</f>
        <v>0</v>
      </c>
      <c r="CM128" s="30">
        <f>Repdd!CM309</f>
        <v>0</v>
      </c>
      <c r="CN128" s="30">
        <f>Repdd!CN309</f>
        <v>0</v>
      </c>
      <c r="CO128" s="30">
        <f>Repdd!CO309</f>
        <v>0</v>
      </c>
      <c r="CP128" s="30">
        <f>Repdd!CP309</f>
        <v>0</v>
      </c>
      <c r="CQ128" s="30">
        <f>Repdd!CQ309</f>
        <v>0</v>
      </c>
      <c r="CR128" s="30">
        <f>Repdd!CR309</f>
        <v>0</v>
      </c>
      <c r="CS128" s="30">
        <f>Repdd!CS309</f>
        <v>0</v>
      </c>
      <c r="CT128" s="30">
        <f>Repdd!CT309</f>
        <v>0</v>
      </c>
    </row>
    <row r="129" spans="1:98" s="27" customFormat="1" ht="12" x14ac:dyDescent="0.25">
      <c r="A129" s="26">
        <f>ROW()</f>
        <v>129</v>
      </c>
      <c r="B129" s="145"/>
      <c r="C129" s="142"/>
      <c r="E129" s="24"/>
      <c r="F129" s="66"/>
      <c r="G129" s="27" t="s">
        <v>131</v>
      </c>
      <c r="M129" s="2" t="str">
        <f>Lists!$R$8</f>
        <v>руб.</v>
      </c>
      <c r="P129" s="30"/>
      <c r="R129" s="44"/>
      <c r="S129" s="164">
        <f>Repdd!S310</f>
        <v>0</v>
      </c>
      <c r="V129" s="85"/>
      <c r="W129" s="29">
        <f ca="1">SUM(INDIRECT(ADDRESS(ROW(),SUMIFS($1:$1,$5:$5,1))):INDIRECT(ADDRESS(ROW(),SUMIFS($1:$1,$5:$5,MAX($5:$5)))))</f>
        <v>2400000</v>
      </c>
      <c r="Z129" s="30">
        <f>Repdd!Z310</f>
        <v>50000</v>
      </c>
      <c r="AA129" s="30">
        <f>Repdd!AA310</f>
        <v>50000</v>
      </c>
      <c r="AB129" s="30">
        <f>Repdd!AB310</f>
        <v>50000</v>
      </c>
      <c r="AC129" s="30">
        <f>Repdd!AC310</f>
        <v>50000</v>
      </c>
      <c r="AD129" s="30">
        <f>Repdd!AD310</f>
        <v>50000</v>
      </c>
      <c r="AE129" s="30">
        <f>Repdd!AE310</f>
        <v>50000</v>
      </c>
      <c r="AF129" s="30">
        <f>Repdd!AF310</f>
        <v>50000</v>
      </c>
      <c r="AG129" s="30">
        <f>Repdd!AG310</f>
        <v>50000</v>
      </c>
      <c r="AH129" s="30">
        <f>Repdd!AH310</f>
        <v>50000</v>
      </c>
      <c r="AI129" s="30">
        <f>Repdd!AI310</f>
        <v>50000</v>
      </c>
      <c r="AJ129" s="30">
        <f>Repdd!AJ310</f>
        <v>50000</v>
      </c>
      <c r="AK129" s="30">
        <f>Repdd!AK310</f>
        <v>50000</v>
      </c>
      <c r="AL129" s="30">
        <f>Repdd!AL310</f>
        <v>50000</v>
      </c>
      <c r="AM129" s="30">
        <f>Repdd!AM310</f>
        <v>50000</v>
      </c>
      <c r="AN129" s="30">
        <f>Repdd!AN310</f>
        <v>50000</v>
      </c>
      <c r="AO129" s="30">
        <f>Repdd!AO310</f>
        <v>50000</v>
      </c>
      <c r="AP129" s="30">
        <f>Repdd!AP310</f>
        <v>50000</v>
      </c>
      <c r="AQ129" s="30">
        <f>Repdd!AQ310</f>
        <v>50000</v>
      </c>
      <c r="AR129" s="30">
        <f>Repdd!AR310</f>
        <v>50000</v>
      </c>
      <c r="AS129" s="30">
        <f>Repdd!AS310</f>
        <v>50000</v>
      </c>
      <c r="AT129" s="30">
        <f>Repdd!AT310</f>
        <v>50000</v>
      </c>
      <c r="AU129" s="30">
        <f>Repdd!AU310</f>
        <v>50000</v>
      </c>
      <c r="AV129" s="30">
        <f>Repdd!AV310</f>
        <v>50000</v>
      </c>
      <c r="AW129" s="30">
        <f>Repdd!AW310</f>
        <v>50000</v>
      </c>
      <c r="AX129" s="30">
        <f>Repdd!AX310</f>
        <v>50000</v>
      </c>
      <c r="AY129" s="30">
        <f>Repdd!AY310</f>
        <v>50000</v>
      </c>
      <c r="AZ129" s="30">
        <f>Repdd!AZ310</f>
        <v>50000</v>
      </c>
      <c r="BA129" s="30">
        <f>Repdd!BA310</f>
        <v>50000</v>
      </c>
      <c r="BB129" s="30">
        <f>Repdd!BB310</f>
        <v>50000</v>
      </c>
      <c r="BC129" s="30">
        <f>Repdd!BC310</f>
        <v>50000</v>
      </c>
      <c r="BD129" s="30">
        <f>Repdd!BD310</f>
        <v>50000</v>
      </c>
      <c r="BE129" s="30">
        <f>Repdd!BE310</f>
        <v>50000</v>
      </c>
      <c r="BF129" s="30">
        <f>Repdd!BF310</f>
        <v>50000</v>
      </c>
      <c r="BG129" s="30">
        <f>Repdd!BG310</f>
        <v>50000</v>
      </c>
      <c r="BH129" s="30">
        <f>Repdd!BH310</f>
        <v>50000</v>
      </c>
      <c r="BI129" s="30">
        <f>Repdd!BI310</f>
        <v>50000</v>
      </c>
      <c r="BJ129" s="30">
        <f>Repdd!BJ310</f>
        <v>50000</v>
      </c>
      <c r="BK129" s="30">
        <f>Repdd!BK310</f>
        <v>50000</v>
      </c>
      <c r="BL129" s="30">
        <f>Repdd!BL310</f>
        <v>50000</v>
      </c>
      <c r="BM129" s="30">
        <f>Repdd!BM310</f>
        <v>50000</v>
      </c>
      <c r="BN129" s="30">
        <f>Repdd!BN310</f>
        <v>50000</v>
      </c>
      <c r="BO129" s="30">
        <f>Repdd!BO310</f>
        <v>50000</v>
      </c>
      <c r="BP129" s="30">
        <f>Repdd!BP310</f>
        <v>50000</v>
      </c>
      <c r="BQ129" s="30">
        <f>Repdd!BQ310</f>
        <v>50000</v>
      </c>
      <c r="BR129" s="30">
        <f>Repdd!BR310</f>
        <v>50000</v>
      </c>
      <c r="BS129" s="30">
        <f>Repdd!BS310</f>
        <v>50000</v>
      </c>
      <c r="BT129" s="30">
        <f>Repdd!BT310</f>
        <v>50000</v>
      </c>
      <c r="BU129" s="30">
        <f>Repdd!BU310</f>
        <v>50000</v>
      </c>
      <c r="BV129" s="30">
        <f>Repdd!BV310</f>
        <v>0</v>
      </c>
      <c r="BW129" s="30">
        <f>Repdd!BW310</f>
        <v>0</v>
      </c>
      <c r="BX129" s="30">
        <f>Repdd!BX310</f>
        <v>0</v>
      </c>
      <c r="BY129" s="30">
        <f>Repdd!BY310</f>
        <v>0</v>
      </c>
      <c r="BZ129" s="30">
        <f>Repdd!BZ310</f>
        <v>0</v>
      </c>
      <c r="CA129" s="30">
        <f>Repdd!CA310</f>
        <v>0</v>
      </c>
      <c r="CB129" s="30">
        <f>Repdd!CB310</f>
        <v>0</v>
      </c>
      <c r="CC129" s="30">
        <f>Repdd!CC310</f>
        <v>0</v>
      </c>
      <c r="CD129" s="30">
        <f>Repdd!CD310</f>
        <v>0</v>
      </c>
      <c r="CE129" s="30">
        <f>Repdd!CE310</f>
        <v>0</v>
      </c>
      <c r="CF129" s="30">
        <f>Repdd!CF310</f>
        <v>0</v>
      </c>
      <c r="CG129" s="30">
        <f>Repdd!CG310</f>
        <v>0</v>
      </c>
      <c r="CH129" s="30">
        <f>Repdd!CH310</f>
        <v>0</v>
      </c>
      <c r="CI129" s="30">
        <f>Repdd!CI310</f>
        <v>0</v>
      </c>
      <c r="CJ129" s="30">
        <f>Repdd!CJ310</f>
        <v>0</v>
      </c>
      <c r="CK129" s="30">
        <f>Repdd!CK310</f>
        <v>0</v>
      </c>
      <c r="CL129" s="30">
        <f>Repdd!CL310</f>
        <v>0</v>
      </c>
      <c r="CM129" s="30">
        <f>Repdd!CM310</f>
        <v>0</v>
      </c>
      <c r="CN129" s="30">
        <f>Repdd!CN310</f>
        <v>0</v>
      </c>
      <c r="CO129" s="30">
        <f>Repdd!CO310</f>
        <v>0</v>
      </c>
      <c r="CP129" s="30">
        <f>Repdd!CP310</f>
        <v>0</v>
      </c>
      <c r="CQ129" s="30">
        <f>Repdd!CQ310</f>
        <v>0</v>
      </c>
      <c r="CR129" s="30">
        <f>Repdd!CR310</f>
        <v>0</v>
      </c>
      <c r="CS129" s="30">
        <f>Repdd!CS310</f>
        <v>0</v>
      </c>
      <c r="CT129" s="30">
        <f>Repdd!CT310</f>
        <v>0</v>
      </c>
    </row>
    <row r="130" spans="1:98" s="2" customFormat="1" ht="12" x14ac:dyDescent="0.25">
      <c r="A130" s="11">
        <f>ROW()</f>
        <v>130</v>
      </c>
      <c r="B130" s="146"/>
      <c r="C130" s="142"/>
      <c r="E130" s="23" t="str">
        <f>Lists!$N$9</f>
        <v>пустая строка</v>
      </c>
      <c r="P130" s="3"/>
      <c r="R130" s="23"/>
      <c r="S130" s="3"/>
      <c r="V130" s="74"/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48"/>
      <c r="C131" s="142"/>
      <c r="E131" s="92"/>
      <c r="F131" s="13" t="s">
        <v>166</v>
      </c>
      <c r="M131" s="4" t="str">
        <f>Lists!$R$8</f>
        <v>руб.</v>
      </c>
      <c r="P131" s="10"/>
      <c r="R131" s="92"/>
      <c r="S131" s="10"/>
      <c r="V131" s="80">
        <f ca="1">W131-(W118-W119-W124)</f>
        <v>0</v>
      </c>
      <c r="W131" s="10">
        <f ca="1">SUM(INDIRECT(ADDRESS(ROW(),SUMIFS($1:$1,$5:$5,1))):INDIRECT(ADDRESS(ROW(),SUMIFS($1:$1,$5:$5,MAX($5:$5)))))</f>
        <v>243784160.361426</v>
      </c>
      <c r="Z131" s="10">
        <f ca="1">Repdd!Z312</f>
        <v>-900000</v>
      </c>
      <c r="AA131" s="10">
        <f ca="1">Repdd!AA312</f>
        <v>-2140000</v>
      </c>
      <c r="AB131" s="10">
        <f ca="1">Repdd!AB312</f>
        <v>-2304680</v>
      </c>
      <c r="AC131" s="10">
        <f ca="1">Repdd!AC312</f>
        <v>-2470320</v>
      </c>
      <c r="AD131" s="10">
        <f ca="1">Repdd!AD312</f>
        <v>-2590656</v>
      </c>
      <c r="AE131" s="10">
        <f ca="1">Repdd!AE312</f>
        <v>-2613925.7999999998</v>
      </c>
      <c r="AF131" s="10">
        <f ca="1">Repdd!AF312</f>
        <v>-2643936.2000000002</v>
      </c>
      <c r="AG131" s="10">
        <f ca="1">Repdd!AG312</f>
        <v>-2698249.16</v>
      </c>
      <c r="AH131" s="10">
        <f ca="1">Repdd!AH312</f>
        <v>-2799719.0420000004</v>
      </c>
      <c r="AI131" s="10">
        <f ca="1">Repdd!AI312</f>
        <v>-2946391.1740000001</v>
      </c>
      <c r="AJ131" s="10">
        <f ca="1">Repdd!AJ312</f>
        <v>-3106813.3004000001</v>
      </c>
      <c r="AK131" s="10">
        <f ca="1">Repdd!AK312</f>
        <v>-3263592.9142499999</v>
      </c>
      <c r="AL131" s="10">
        <f ca="1">Repdd!AL312</f>
        <v>-3484892.5133000002</v>
      </c>
      <c r="AM131" s="10">
        <f ca="1">Repdd!AM312</f>
        <v>-3813908.5681699999</v>
      </c>
      <c r="AN131" s="10">
        <f ca="1">Repdd!AN312</f>
        <v>-4265063.6644649999</v>
      </c>
      <c r="AO131" s="10">
        <f ca="1">Repdd!AO312</f>
        <v>-4755419.3060774999</v>
      </c>
      <c r="AP131" s="10">
        <f ca="1">Repdd!AP312</f>
        <v>-5084280.7605400002</v>
      </c>
      <c r="AQ131" s="10">
        <f ca="1">Repdd!AQ312</f>
        <v>-5137872.0984730003</v>
      </c>
      <c r="AR131" s="10">
        <f ca="1">Repdd!AR312</f>
        <v>-4859256.0975129995</v>
      </c>
      <c r="AS131" s="10">
        <f ca="1">Repdd!AS312</f>
        <v>-4266170.6149265002</v>
      </c>
      <c r="AT131" s="10">
        <f ca="1">Repdd!AT312</f>
        <v>-3448852.9246277488</v>
      </c>
      <c r="AU131" s="10">
        <f ca="1">Repdd!AU312</f>
        <v>-2488244.4473337503</v>
      </c>
      <c r="AV131" s="10">
        <f ca="1">Repdd!AV312</f>
        <v>-1445447.8959227495</v>
      </c>
      <c r="AW131" s="10">
        <f ca="1">Repdd!AW312</f>
        <v>-358393.34975475026</v>
      </c>
      <c r="AX131" s="10">
        <f ca="1">Repdd!AX312</f>
        <v>750158.40669624927</v>
      </c>
      <c r="AY131" s="10">
        <f ca="1">Repdd!AY312</f>
        <v>1878860.9324599998</v>
      </c>
      <c r="AZ131" s="10">
        <f ca="1">Repdd!AZ312</f>
        <v>3050027.2552349987</v>
      </c>
      <c r="BA131" s="10">
        <f ca="1">Repdd!BA312</f>
        <v>4273245.8227750016</v>
      </c>
      <c r="BB131" s="10">
        <f ca="1">Repdd!BB312</f>
        <v>5554942.0039412491</v>
      </c>
      <c r="BC131" s="10">
        <f ca="1">Repdd!BC312</f>
        <v>6911735.0510099996</v>
      </c>
      <c r="BD131" s="10">
        <f ca="1">Repdd!BD312</f>
        <v>8375071.7060600035</v>
      </c>
      <c r="BE131" s="10">
        <f ca="1">Repdd!BE312</f>
        <v>9965083.06611</v>
      </c>
      <c r="BF131" s="10">
        <f ca="1">Repdd!BF312</f>
        <v>11667674.75616</v>
      </c>
      <c r="BG131" s="10">
        <f ca="1">Repdd!BG312</f>
        <v>13371785.512209997</v>
      </c>
      <c r="BH131" s="10">
        <f ca="1">Repdd!BH312</f>
        <v>14880744.052885007</v>
      </c>
      <c r="BI131" s="10">
        <f ca="1">Repdd!BI312</f>
        <v>16089519.341185</v>
      </c>
      <c r="BJ131" s="10">
        <f ca="1">Repdd!BJ312</f>
        <v>16950715.754160002</v>
      </c>
      <c r="BK131" s="10">
        <f ca="1">Repdd!BK312</f>
        <v>17488230.070372503</v>
      </c>
      <c r="BL131" s="10">
        <f ca="1">Repdd!BL312</f>
        <v>17796265.988116257</v>
      </c>
      <c r="BM131" s="10">
        <f ca="1">Repdd!BM312</f>
        <v>17958968.577953748</v>
      </c>
      <c r="BN131" s="10">
        <f ca="1">Repdd!BN312</f>
        <v>18038620.679498751</v>
      </c>
      <c r="BO131" s="10">
        <f ca="1">Repdd!BO312</f>
        <v>18073651.133831251</v>
      </c>
      <c r="BP131" s="10">
        <f ca="1">Repdd!BP312</f>
        <v>18087091.478791244</v>
      </c>
      <c r="BQ131" s="10">
        <f ca="1">Repdd!BQ312</f>
        <v>18092057.191270001</v>
      </c>
      <c r="BR131" s="10">
        <f ca="1">Repdd!BR312</f>
        <v>18093654.62354501</v>
      </c>
      <c r="BS131" s="10">
        <f ca="1">Repdd!BS312</f>
        <v>18094039.811055005</v>
      </c>
      <c r="BT131" s="10">
        <f ca="1">Repdd!BT312</f>
        <v>18094121.884938758</v>
      </c>
      <c r="BU131" s="10">
        <f ca="1">Repdd!BU312</f>
        <v>24133981.092920009</v>
      </c>
      <c r="BV131" s="10">
        <f>Repdd!BV312</f>
        <v>0</v>
      </c>
      <c r="BW131" s="10">
        <f>Repdd!BW312</f>
        <v>0</v>
      </c>
      <c r="BX131" s="10">
        <f>Repdd!BX312</f>
        <v>0</v>
      </c>
      <c r="BY131" s="10">
        <f>Repdd!BY312</f>
        <v>0</v>
      </c>
      <c r="BZ131" s="10">
        <f>Repdd!BZ312</f>
        <v>0</v>
      </c>
      <c r="CA131" s="10">
        <f>Repdd!CA312</f>
        <v>0</v>
      </c>
      <c r="CB131" s="10">
        <f>Repdd!CB312</f>
        <v>0</v>
      </c>
      <c r="CC131" s="10">
        <f>Repdd!CC312</f>
        <v>0</v>
      </c>
      <c r="CD131" s="10">
        <f>Repdd!CD312</f>
        <v>0</v>
      </c>
      <c r="CE131" s="10">
        <f>Repdd!CE312</f>
        <v>0</v>
      </c>
      <c r="CF131" s="10">
        <f>Repdd!CF312</f>
        <v>0</v>
      </c>
      <c r="CG131" s="10">
        <f>Repdd!CG312</f>
        <v>0</v>
      </c>
      <c r="CH131" s="10">
        <f>Repdd!CH312</f>
        <v>0</v>
      </c>
      <c r="CI131" s="10">
        <f>Repdd!CI312</f>
        <v>0</v>
      </c>
      <c r="CJ131" s="10">
        <f>Repdd!CJ312</f>
        <v>0</v>
      </c>
      <c r="CK131" s="10">
        <f>Repdd!CK312</f>
        <v>0</v>
      </c>
      <c r="CL131" s="10">
        <f>Repdd!CL312</f>
        <v>0</v>
      </c>
      <c r="CM131" s="10">
        <f>Repdd!CM312</f>
        <v>0</v>
      </c>
      <c r="CN131" s="10">
        <f>Repdd!CN312</f>
        <v>0</v>
      </c>
      <c r="CO131" s="10">
        <f>Repdd!CO312</f>
        <v>0</v>
      </c>
      <c r="CP131" s="10">
        <f>Repdd!CP312</f>
        <v>0</v>
      </c>
      <c r="CQ131" s="10">
        <f>Repdd!CQ312</f>
        <v>0</v>
      </c>
      <c r="CR131" s="10">
        <f>Repdd!CR312</f>
        <v>0</v>
      </c>
      <c r="CS131" s="10">
        <f>Repdd!CS312</f>
        <v>0</v>
      </c>
      <c r="CT131" s="10">
        <f>Repdd!CT312</f>
        <v>0</v>
      </c>
    </row>
    <row r="132" spans="1:98" x14ac:dyDescent="0.3">
      <c r="A132" s="11">
        <f>ROW()</f>
        <v>132</v>
      </c>
      <c r="B132" s="144"/>
      <c r="F132" s="104" t="s">
        <v>167</v>
      </c>
    </row>
    <row r="133" spans="1:98" s="13" customFormat="1" x14ac:dyDescent="0.3">
      <c r="A133" s="12">
        <f>ROW()</f>
        <v>133</v>
      </c>
      <c r="B133" s="144"/>
      <c r="C133" s="142" t="str">
        <f>Lists!$N$10</f>
        <v>с ндс</v>
      </c>
      <c r="E133" s="92"/>
      <c r="F133" s="13" t="s">
        <v>168</v>
      </c>
      <c r="M133" s="4" t="str">
        <f>Lists!$R$8</f>
        <v>руб.</v>
      </c>
      <c r="P133" s="10"/>
      <c r="R133" s="44"/>
      <c r="S133" s="164">
        <f>Repdd!S314</f>
        <v>-1</v>
      </c>
      <c r="V133" s="74"/>
      <c r="W133" s="10">
        <f ca="1">SUM(INDIRECT(ADDRESS(ROW(),SUMIFS($1:$1,$5:$5,1))):INDIRECT(ADDRESS(ROW(),SUMIFS($1:$1,$5:$5,MAX($5:$5)))))</f>
        <v>60000000</v>
      </c>
      <c r="Z133" s="10">
        <f ca="1">Repdd!Z314</f>
        <v>20000000</v>
      </c>
      <c r="AA133" s="10">
        <f ca="1">Repdd!AA314</f>
        <v>10000000</v>
      </c>
      <c r="AB133" s="10">
        <f ca="1">Repdd!AB314</f>
        <v>0</v>
      </c>
      <c r="AC133" s="10">
        <f ca="1">Repdd!AC314</f>
        <v>0</v>
      </c>
      <c r="AD133" s="10">
        <f ca="1">Repdd!AD314</f>
        <v>0</v>
      </c>
      <c r="AE133" s="10">
        <f ca="1">Repdd!AE314</f>
        <v>0</v>
      </c>
      <c r="AF133" s="10">
        <f ca="1">Repdd!AF314</f>
        <v>0</v>
      </c>
      <c r="AG133" s="10">
        <f ca="1">Repdd!AG314</f>
        <v>0</v>
      </c>
      <c r="AH133" s="10">
        <f ca="1">Repdd!AH314</f>
        <v>0</v>
      </c>
      <c r="AI133" s="10">
        <f ca="1">Repdd!AI314</f>
        <v>0</v>
      </c>
      <c r="AJ133" s="10">
        <f ca="1">Repdd!AJ314</f>
        <v>0</v>
      </c>
      <c r="AK133" s="10">
        <f ca="1">Repdd!AK314</f>
        <v>0</v>
      </c>
      <c r="AL133" s="10">
        <f ca="1">Repdd!AL314</f>
        <v>0</v>
      </c>
      <c r="AM133" s="10">
        <f ca="1">Repdd!AM314</f>
        <v>0</v>
      </c>
      <c r="AN133" s="10">
        <f ca="1">Repdd!AN314</f>
        <v>0</v>
      </c>
      <c r="AO133" s="10">
        <f ca="1">Repdd!AO314</f>
        <v>0</v>
      </c>
      <c r="AP133" s="10">
        <f ca="1">Repdd!AP314</f>
        <v>0</v>
      </c>
      <c r="AQ133" s="10">
        <f ca="1">Repdd!AQ314</f>
        <v>0</v>
      </c>
      <c r="AR133" s="10">
        <f ca="1">Repdd!AR314</f>
        <v>0</v>
      </c>
      <c r="AS133" s="10">
        <f ca="1">Repdd!AS314</f>
        <v>0</v>
      </c>
      <c r="AT133" s="10">
        <f ca="1">Repdd!AT314</f>
        <v>5000000</v>
      </c>
      <c r="AU133" s="10">
        <f ca="1">Repdd!AU314</f>
        <v>15000000</v>
      </c>
      <c r="AV133" s="10">
        <f ca="1">Repdd!AV314</f>
        <v>10000000</v>
      </c>
      <c r="AW133" s="10">
        <f ca="1">Repdd!AW314</f>
        <v>0</v>
      </c>
      <c r="AX133" s="10">
        <f ca="1">Repdd!AX314</f>
        <v>0</v>
      </c>
      <c r="AY133" s="10">
        <f ca="1">Repdd!AY314</f>
        <v>0</v>
      </c>
      <c r="AZ133" s="10">
        <f ca="1">Repdd!AZ314</f>
        <v>0</v>
      </c>
      <c r="BA133" s="10">
        <f ca="1">Repdd!BA314</f>
        <v>0</v>
      </c>
      <c r="BB133" s="10">
        <f ca="1">Repdd!BB314</f>
        <v>0</v>
      </c>
      <c r="BC133" s="10">
        <f ca="1">Repdd!BC314</f>
        <v>0</v>
      </c>
      <c r="BD133" s="10">
        <f ca="1">Repdd!BD314</f>
        <v>0</v>
      </c>
      <c r="BE133" s="10">
        <f ca="1">Repdd!BE314</f>
        <v>0</v>
      </c>
      <c r="BF133" s="10">
        <f ca="1">Repdd!BF314</f>
        <v>0</v>
      </c>
      <c r="BG133" s="10">
        <f ca="1">Repdd!BG314</f>
        <v>0</v>
      </c>
      <c r="BH133" s="10">
        <f ca="1">Repdd!BH314</f>
        <v>0</v>
      </c>
      <c r="BI133" s="10">
        <f ca="1">Repdd!BI314</f>
        <v>0</v>
      </c>
      <c r="BJ133" s="10">
        <f ca="1">Repdd!BJ314</f>
        <v>0</v>
      </c>
      <c r="BK133" s="10">
        <f ca="1">Repdd!BK314</f>
        <v>0</v>
      </c>
      <c r="BL133" s="10">
        <f ca="1">Repdd!BL314</f>
        <v>0</v>
      </c>
      <c r="BM133" s="10">
        <f ca="1">Repdd!BM314</f>
        <v>0</v>
      </c>
      <c r="BN133" s="10">
        <f ca="1">Repdd!BN314</f>
        <v>0</v>
      </c>
      <c r="BO133" s="10">
        <f ca="1">Repdd!BO314</f>
        <v>0</v>
      </c>
      <c r="BP133" s="10">
        <f ca="1">Repdd!BP314</f>
        <v>0</v>
      </c>
      <c r="BQ133" s="10">
        <f ca="1">Repdd!BQ314</f>
        <v>0</v>
      </c>
      <c r="BR133" s="10">
        <f ca="1">Repdd!BR314</f>
        <v>0</v>
      </c>
      <c r="BS133" s="10">
        <f ca="1">Repdd!BS314</f>
        <v>0</v>
      </c>
      <c r="BT133" s="10">
        <f ca="1">Repdd!BT314</f>
        <v>0</v>
      </c>
      <c r="BU133" s="10">
        <f>Repdd!BU314</f>
        <v>0</v>
      </c>
      <c r="BV133" s="10">
        <f>Repdd!BV314</f>
        <v>0</v>
      </c>
      <c r="BW133" s="10">
        <f>Repdd!BW314</f>
        <v>0</v>
      </c>
      <c r="BX133" s="10">
        <f>Repdd!BX314</f>
        <v>0</v>
      </c>
      <c r="BY133" s="10">
        <f>Repdd!BY314</f>
        <v>0</v>
      </c>
      <c r="BZ133" s="10">
        <f>Repdd!BZ314</f>
        <v>0</v>
      </c>
      <c r="CA133" s="10">
        <f>Repdd!CA314</f>
        <v>0</v>
      </c>
      <c r="CB133" s="10">
        <f>Repdd!CB314</f>
        <v>0</v>
      </c>
      <c r="CC133" s="10">
        <f>Repdd!CC314</f>
        <v>0</v>
      </c>
      <c r="CD133" s="10">
        <f>Repdd!CD314</f>
        <v>0</v>
      </c>
      <c r="CE133" s="10">
        <f>Repdd!CE314</f>
        <v>0</v>
      </c>
      <c r="CF133" s="10">
        <f>Repdd!CF314</f>
        <v>0</v>
      </c>
      <c r="CG133" s="10">
        <f>Repdd!CG314</f>
        <v>0</v>
      </c>
      <c r="CH133" s="10">
        <f>Repdd!CH314</f>
        <v>0</v>
      </c>
      <c r="CI133" s="10">
        <f>Repdd!CI314</f>
        <v>0</v>
      </c>
      <c r="CJ133" s="10">
        <f>Repdd!CJ314</f>
        <v>0</v>
      </c>
      <c r="CK133" s="10">
        <f>Repdd!CK314</f>
        <v>0</v>
      </c>
      <c r="CL133" s="10">
        <f>Repdd!CL314</f>
        <v>0</v>
      </c>
      <c r="CM133" s="10">
        <f>Repdd!CM314</f>
        <v>0</v>
      </c>
      <c r="CN133" s="10">
        <f>Repdd!CN314</f>
        <v>0</v>
      </c>
      <c r="CO133" s="10">
        <f>Repdd!CO314</f>
        <v>0</v>
      </c>
      <c r="CP133" s="10">
        <f>Repdd!CP314</f>
        <v>0</v>
      </c>
      <c r="CQ133" s="10">
        <f>Repdd!CQ314</f>
        <v>0</v>
      </c>
      <c r="CR133" s="10">
        <f>Repdd!CR314</f>
        <v>0</v>
      </c>
      <c r="CS133" s="10">
        <f>Repdd!CS314</f>
        <v>0</v>
      </c>
      <c r="CT133" s="10">
        <f>Repdd!CT314</f>
        <v>0</v>
      </c>
    </row>
    <row r="134" spans="1:98" s="13" customFormat="1" x14ac:dyDescent="0.3">
      <c r="A134" s="12">
        <f>ROW()</f>
        <v>134</v>
      </c>
      <c r="B134" s="148"/>
      <c r="C134" s="142"/>
      <c r="E134" s="92"/>
      <c r="F134" s="13" t="s">
        <v>170</v>
      </c>
      <c r="M134" s="4" t="str">
        <f>Lists!$R$8</f>
        <v>руб.</v>
      </c>
      <c r="P134" s="10"/>
      <c r="R134" s="92"/>
      <c r="S134" s="10"/>
      <c r="V134" s="80"/>
      <c r="W134" s="10">
        <f ca="1">SUM(INDIRECT(ADDRESS(ROW(),SUMIFS($1:$1,$5:$5,1))):INDIRECT(ADDRESS(ROW(),SUMIFS($1:$1,$5:$5,MAX($5:$5)))))</f>
        <v>-60000000</v>
      </c>
      <c r="Z134" s="10">
        <f ca="1">Repdd!Z315</f>
        <v>-20000000</v>
      </c>
      <c r="AA134" s="10">
        <f ca="1">Repdd!AA315</f>
        <v>-10000000</v>
      </c>
      <c r="AB134" s="10">
        <f ca="1">Repdd!AB315</f>
        <v>0</v>
      </c>
      <c r="AC134" s="10">
        <f ca="1">Repdd!AC315</f>
        <v>0</v>
      </c>
      <c r="AD134" s="10">
        <f ca="1">Repdd!AD315</f>
        <v>0</v>
      </c>
      <c r="AE134" s="10">
        <f ca="1">Repdd!AE315</f>
        <v>0</v>
      </c>
      <c r="AF134" s="10">
        <f ca="1">Repdd!AF315</f>
        <v>0</v>
      </c>
      <c r="AG134" s="10">
        <f ca="1">Repdd!AG315</f>
        <v>0</v>
      </c>
      <c r="AH134" s="10">
        <f ca="1">Repdd!AH315</f>
        <v>0</v>
      </c>
      <c r="AI134" s="10">
        <f ca="1">Repdd!AI315</f>
        <v>0</v>
      </c>
      <c r="AJ134" s="10">
        <f ca="1">Repdd!AJ315</f>
        <v>0</v>
      </c>
      <c r="AK134" s="10">
        <f ca="1">Repdd!AK315</f>
        <v>0</v>
      </c>
      <c r="AL134" s="10">
        <f ca="1">Repdd!AL315</f>
        <v>0</v>
      </c>
      <c r="AM134" s="10">
        <f ca="1">Repdd!AM315</f>
        <v>0</v>
      </c>
      <c r="AN134" s="10">
        <f ca="1">Repdd!AN315</f>
        <v>0</v>
      </c>
      <c r="AO134" s="10">
        <f ca="1">Repdd!AO315</f>
        <v>0</v>
      </c>
      <c r="AP134" s="10">
        <f ca="1">Repdd!AP315</f>
        <v>0</v>
      </c>
      <c r="AQ134" s="10">
        <f ca="1">Repdd!AQ315</f>
        <v>0</v>
      </c>
      <c r="AR134" s="10">
        <f ca="1">Repdd!AR315</f>
        <v>0</v>
      </c>
      <c r="AS134" s="10">
        <f ca="1">Repdd!AS315</f>
        <v>0</v>
      </c>
      <c r="AT134" s="10">
        <f ca="1">Repdd!AT315</f>
        <v>-5000000</v>
      </c>
      <c r="AU134" s="10">
        <f ca="1">Repdd!AU315</f>
        <v>-15000000</v>
      </c>
      <c r="AV134" s="10">
        <f ca="1">Repdd!AV315</f>
        <v>-10000000</v>
      </c>
      <c r="AW134" s="10">
        <f ca="1">Repdd!AW315</f>
        <v>0</v>
      </c>
      <c r="AX134" s="10">
        <f ca="1">Repdd!AX315</f>
        <v>0</v>
      </c>
      <c r="AY134" s="10">
        <f ca="1">Repdd!AY315</f>
        <v>0</v>
      </c>
      <c r="AZ134" s="10">
        <f ca="1">Repdd!AZ315</f>
        <v>0</v>
      </c>
      <c r="BA134" s="10">
        <f ca="1">Repdd!BA315</f>
        <v>0</v>
      </c>
      <c r="BB134" s="10">
        <f ca="1">Repdd!BB315</f>
        <v>0</v>
      </c>
      <c r="BC134" s="10">
        <f ca="1">Repdd!BC315</f>
        <v>0</v>
      </c>
      <c r="BD134" s="10">
        <f ca="1">Repdd!BD315</f>
        <v>0</v>
      </c>
      <c r="BE134" s="10">
        <f ca="1">Repdd!BE315</f>
        <v>0</v>
      </c>
      <c r="BF134" s="10">
        <f ca="1">Repdd!BF315</f>
        <v>0</v>
      </c>
      <c r="BG134" s="10">
        <f ca="1">Repdd!BG315</f>
        <v>0</v>
      </c>
      <c r="BH134" s="10">
        <f ca="1">Repdd!BH315</f>
        <v>0</v>
      </c>
      <c r="BI134" s="10">
        <f ca="1">Repdd!BI315</f>
        <v>0</v>
      </c>
      <c r="BJ134" s="10">
        <f ca="1">Repdd!BJ315</f>
        <v>0</v>
      </c>
      <c r="BK134" s="10">
        <f ca="1">Repdd!BK315</f>
        <v>0</v>
      </c>
      <c r="BL134" s="10">
        <f ca="1">Repdd!BL315</f>
        <v>0</v>
      </c>
      <c r="BM134" s="10">
        <f ca="1">Repdd!BM315</f>
        <v>0</v>
      </c>
      <c r="BN134" s="10">
        <f ca="1">Repdd!BN315</f>
        <v>0</v>
      </c>
      <c r="BO134" s="10">
        <f ca="1">Repdd!BO315</f>
        <v>0</v>
      </c>
      <c r="BP134" s="10">
        <f ca="1">Repdd!BP315</f>
        <v>0</v>
      </c>
      <c r="BQ134" s="10">
        <f ca="1">Repdd!BQ315</f>
        <v>0</v>
      </c>
      <c r="BR134" s="10">
        <f ca="1">Repdd!BR315</f>
        <v>0</v>
      </c>
      <c r="BS134" s="10">
        <f ca="1">Repdd!BS315</f>
        <v>0</v>
      </c>
      <c r="BT134" s="10">
        <f ca="1">Repdd!BT315</f>
        <v>0</v>
      </c>
      <c r="BU134" s="10">
        <f>Repdd!BU315</f>
        <v>0</v>
      </c>
      <c r="BV134" s="10">
        <f>Repdd!BV315</f>
        <v>0</v>
      </c>
      <c r="BW134" s="10">
        <f>Repdd!BW315</f>
        <v>0</v>
      </c>
      <c r="BX134" s="10">
        <f>Repdd!BX315</f>
        <v>0</v>
      </c>
      <c r="BY134" s="10">
        <f>Repdd!BY315</f>
        <v>0</v>
      </c>
      <c r="BZ134" s="10">
        <f>Repdd!BZ315</f>
        <v>0</v>
      </c>
      <c r="CA134" s="10">
        <f>Repdd!CA315</f>
        <v>0</v>
      </c>
      <c r="CB134" s="10">
        <f>Repdd!CB315</f>
        <v>0</v>
      </c>
      <c r="CC134" s="10">
        <f>Repdd!CC315</f>
        <v>0</v>
      </c>
      <c r="CD134" s="10">
        <f>Repdd!CD315</f>
        <v>0</v>
      </c>
      <c r="CE134" s="10">
        <f>Repdd!CE315</f>
        <v>0</v>
      </c>
      <c r="CF134" s="10">
        <f>Repdd!CF315</f>
        <v>0</v>
      </c>
      <c r="CG134" s="10">
        <f>Repdd!CG315</f>
        <v>0</v>
      </c>
      <c r="CH134" s="10">
        <f>Repdd!CH315</f>
        <v>0</v>
      </c>
      <c r="CI134" s="10">
        <f>Repdd!CI315</f>
        <v>0</v>
      </c>
      <c r="CJ134" s="10">
        <f>Repdd!CJ315</f>
        <v>0</v>
      </c>
      <c r="CK134" s="10">
        <f>Repdd!CK315</f>
        <v>0</v>
      </c>
      <c r="CL134" s="10">
        <f>Repdd!CL315</f>
        <v>0</v>
      </c>
      <c r="CM134" s="10">
        <f>Repdd!CM315</f>
        <v>0</v>
      </c>
      <c r="CN134" s="10">
        <f>Repdd!CN315</f>
        <v>0</v>
      </c>
      <c r="CO134" s="10">
        <f>Repdd!CO315</f>
        <v>0</v>
      </c>
      <c r="CP134" s="10">
        <f>Repdd!CP315</f>
        <v>0</v>
      </c>
      <c r="CQ134" s="10">
        <f>Repdd!CQ315</f>
        <v>0</v>
      </c>
      <c r="CR134" s="10">
        <f>Repdd!CR315</f>
        <v>0</v>
      </c>
      <c r="CS134" s="10">
        <f>Repdd!CS315</f>
        <v>0</v>
      </c>
      <c r="CT134" s="10">
        <f>Repdd!CT315</f>
        <v>0</v>
      </c>
    </row>
    <row r="135" spans="1:98" s="13" customFormat="1" x14ac:dyDescent="0.3">
      <c r="A135" s="12">
        <f>ROW()</f>
        <v>135</v>
      </c>
      <c r="B135" s="101"/>
      <c r="C135" s="142"/>
      <c r="E135" s="92"/>
      <c r="F135" s="13" t="s">
        <v>169</v>
      </c>
      <c r="M135" s="4" t="str">
        <f>Lists!$R$8</f>
        <v>руб.</v>
      </c>
      <c r="P135" s="10"/>
      <c r="R135" s="92"/>
      <c r="S135" s="10"/>
      <c r="V135" s="80">
        <f ca="1">(W136-W137-W138)-W135</f>
        <v>0</v>
      </c>
      <c r="W135" s="10">
        <f ca="1">SUM(INDIRECT(ADDRESS(ROW(),SUMIFS($1:$1,$5:$5,1))):INDIRECT(ADDRESS(ROW(),SUMIFS($1:$1,$5:$5,MAX($5:$5)))))</f>
        <v>-130346359.07962497</v>
      </c>
      <c r="Z135" s="10">
        <f>Repdd!Z316</f>
        <v>0</v>
      </c>
      <c r="AA135" s="10">
        <f ca="1">Repdd!AA316</f>
        <v>57878.78787878788</v>
      </c>
      <c r="AB135" s="10">
        <f ca="1">Repdd!AB316</f>
        <v>76212.121212121216</v>
      </c>
      <c r="AC135" s="10">
        <f ca="1">Repdd!AC316</f>
        <v>952878.78787878808</v>
      </c>
      <c r="AD135" s="10">
        <f ca="1">Repdd!AD316</f>
        <v>2646992.1212121211</v>
      </c>
      <c r="AE135" s="10">
        <f ca="1">Repdd!AE316</f>
        <v>1841380.2545454549</v>
      </c>
      <c r="AF135" s="10">
        <f ca="1">Repdd!AF316</f>
        <v>195020.65454545457</v>
      </c>
      <c r="AG135" s="10">
        <f ca="1">Repdd!AG316</f>
        <v>198834.8478787879</v>
      </c>
      <c r="AH135" s="10">
        <f ca="1">Repdd!AH316</f>
        <v>202374.42454545456</v>
      </c>
      <c r="AI135" s="10">
        <f ca="1">Repdd!AI316</f>
        <v>205801.53306060607</v>
      </c>
      <c r="AJ135" s="10">
        <f ca="1">Repdd!AJ316</f>
        <v>208422.77078787884</v>
      </c>
      <c r="AK135" s="10">
        <f ca="1">Repdd!AK316</f>
        <v>208406.81521818181</v>
      </c>
      <c r="AL135" s="10">
        <f ca="1">Repdd!AL316</f>
        <v>212702.81391287877</v>
      </c>
      <c r="AM135" s="10">
        <f ca="1">Repdd!AM316</f>
        <v>223996.30253106062</v>
      </c>
      <c r="AN135" s="10">
        <f ca="1">Repdd!AN316</f>
        <v>241387.45056242423</v>
      </c>
      <c r="AO135" s="10">
        <f ca="1">Repdd!AO316</f>
        <v>250211.20114037883</v>
      </c>
      <c r="AP135" s="10">
        <f ca="1">Repdd!AP316</f>
        <v>220256.58541897728</v>
      </c>
      <c r="AQ135" s="10">
        <f ca="1">Repdd!AQ316</f>
        <v>136843.62074132569</v>
      </c>
      <c r="AR135" s="10">
        <f ca="1">Repdd!AR316</f>
        <v>-6329.1380202197679</v>
      </c>
      <c r="AS135" s="10">
        <f ca="1">Repdd!AS316</f>
        <v>-204300.48272400751</v>
      </c>
      <c r="AT135" s="10">
        <f ca="1">Repdd!AT316</f>
        <v>-440835.08079031849</v>
      </c>
      <c r="AU135" s="10">
        <f ca="1">Repdd!AU316</f>
        <v>-701725.85664435208</v>
      </c>
      <c r="AV135" s="10">
        <f ca="1">Repdd!AV316</f>
        <v>-976477.63961901562</v>
      </c>
      <c r="AW135" s="10">
        <f ca="1">Repdd!AW316</f>
        <v>-1258663.0190903372</v>
      </c>
      <c r="AX135" s="10">
        <f ca="1">Repdd!AX316</f>
        <v>-711110.64555453043</v>
      </c>
      <c r="AY135" s="10">
        <f ca="1">Repdd!AY316</f>
        <v>668366.37394695031</v>
      </c>
      <c r="AZ135" s="10">
        <f ca="1">Repdd!AZ316</f>
        <v>-452716.14055573847</v>
      </c>
      <c r="BA135" s="10">
        <f ca="1">Repdd!BA316</f>
        <v>-2409283.3991714595</v>
      </c>
      <c r="BB135" s="10">
        <f ca="1">Repdd!BB316</f>
        <v>-2706038.0104821022</v>
      </c>
      <c r="BC135" s="10">
        <f ca="1">Repdd!BC316</f>
        <v>-3011905.3845124631</v>
      </c>
      <c r="BD135" s="10">
        <f ca="1">Repdd!BD316</f>
        <v>-3992963.4346065912</v>
      </c>
      <c r="BE135" s="10">
        <f ca="1">Repdd!BE316</f>
        <v>-5441121.6609490495</v>
      </c>
      <c r="BF135" s="10">
        <f ca="1">Repdd!BF316</f>
        <v>-5934386.031697534</v>
      </c>
      <c r="BG135" s="10">
        <f ca="1">Repdd!BG316</f>
        <v>-6401364.8579005627</v>
      </c>
      <c r="BH135" s="10">
        <f ca="1">Repdd!BH316</f>
        <v>-6797712.6831642035</v>
      </c>
      <c r="BI135" s="10">
        <f ca="1">Repdd!BI316</f>
        <v>-7105382.0377005665</v>
      </c>
      <c r="BJ135" s="10">
        <f ca="1">Repdd!BJ316</f>
        <v>-7318870.9410399571</v>
      </c>
      <c r="BK135" s="10">
        <f ca="1">Repdd!BK316</f>
        <v>-7448722.0260596592</v>
      </c>
      <c r="BL135" s="10">
        <f ca="1">Repdd!BL316</f>
        <v>-7521357.6374414759</v>
      </c>
      <c r="BM135" s="10">
        <f ca="1">Repdd!BM316</f>
        <v>-7558927.7290543551</v>
      </c>
      <c r="BN135" s="10">
        <f ca="1">Repdd!BN316</f>
        <v>-7577013.1744248057</v>
      </c>
      <c r="BO135" s="10">
        <f ca="1">Repdd!BO316</f>
        <v>-7584757.4456598097</v>
      </c>
      <c r="BP135" s="10">
        <f ca="1">Repdd!BP316</f>
        <v>-7587614.708675107</v>
      </c>
      <c r="BQ135" s="10">
        <f ca="1">Repdd!BQ316</f>
        <v>-7588644.882672538</v>
      </c>
      <c r="BR135" s="10">
        <f ca="1">Repdd!BR316</f>
        <v>-7588966.1820722353</v>
      </c>
      <c r="BS135" s="10">
        <f ca="1">Repdd!BS316</f>
        <v>-7589036.8234328423</v>
      </c>
      <c r="BT135" s="10">
        <f ca="1">Repdd!BT316</f>
        <v>-7589049.1322628427</v>
      </c>
      <c r="BU135" s="10">
        <f ca="1">Repdd!BU316</f>
        <v>-7589050.3606639039</v>
      </c>
      <c r="BV135" s="10">
        <f>Repdd!BV316</f>
        <v>0</v>
      </c>
      <c r="BW135" s="10">
        <f>Repdd!BW316</f>
        <v>0</v>
      </c>
      <c r="BX135" s="10">
        <f>Repdd!BX316</f>
        <v>0</v>
      </c>
      <c r="BY135" s="10">
        <f>Repdd!BY316</f>
        <v>0</v>
      </c>
      <c r="BZ135" s="10">
        <f>Repdd!BZ316</f>
        <v>0</v>
      </c>
      <c r="CA135" s="10">
        <f>Repdd!CA316</f>
        <v>0</v>
      </c>
      <c r="CB135" s="10">
        <f>Repdd!CB316</f>
        <v>0</v>
      </c>
      <c r="CC135" s="10">
        <f>Repdd!CC316</f>
        <v>0</v>
      </c>
      <c r="CD135" s="10">
        <f>Repdd!CD316</f>
        <v>0</v>
      </c>
      <c r="CE135" s="10">
        <f>Repdd!CE316</f>
        <v>0</v>
      </c>
      <c r="CF135" s="10">
        <f>Repdd!CF316</f>
        <v>0</v>
      </c>
      <c r="CG135" s="10">
        <f>Repdd!CG316</f>
        <v>0</v>
      </c>
      <c r="CH135" s="10">
        <f>Repdd!CH316</f>
        <v>0</v>
      </c>
      <c r="CI135" s="10">
        <f>Repdd!CI316</f>
        <v>0</v>
      </c>
      <c r="CJ135" s="10">
        <f>Repdd!CJ316</f>
        <v>0</v>
      </c>
      <c r="CK135" s="10">
        <f>Repdd!CK316</f>
        <v>0</v>
      </c>
      <c r="CL135" s="10">
        <f>Repdd!CL316</f>
        <v>0</v>
      </c>
      <c r="CM135" s="10">
        <f>Repdd!CM316</f>
        <v>0</v>
      </c>
      <c r="CN135" s="10">
        <f>Repdd!CN316</f>
        <v>0</v>
      </c>
      <c r="CO135" s="10">
        <f>Repdd!CO316</f>
        <v>0</v>
      </c>
      <c r="CP135" s="10">
        <f>Repdd!CP316</f>
        <v>0</v>
      </c>
      <c r="CQ135" s="10">
        <f>Repdd!CQ316</f>
        <v>0</v>
      </c>
      <c r="CR135" s="10">
        <f>Repdd!CR316</f>
        <v>0</v>
      </c>
      <c r="CS135" s="10">
        <f>Repdd!CS316</f>
        <v>0</v>
      </c>
      <c r="CT135" s="10">
        <f>Repdd!CT316</f>
        <v>0</v>
      </c>
    </row>
    <row r="136" spans="1:98" s="27" customFormat="1" ht="12" x14ac:dyDescent="0.25">
      <c r="A136" s="26">
        <f>ROW()</f>
        <v>136</v>
      </c>
      <c r="B136" s="145"/>
      <c r="C136" s="142"/>
      <c r="E136" s="24"/>
      <c r="F136" s="66"/>
      <c r="G136" s="27" t="s">
        <v>171</v>
      </c>
      <c r="M136" s="2" t="str">
        <f>Lists!$R$8</f>
        <v>руб.</v>
      </c>
      <c r="P136" s="30"/>
      <c r="R136" s="44"/>
      <c r="S136" s="164">
        <f>Repdd!S317</f>
        <v>3</v>
      </c>
      <c r="V136" s="85"/>
      <c r="W136" s="29">
        <f ca="1">SUM(INDIRECT(ADDRESS(ROW(),SUMIFS($1:$1,$5:$5,1))):INDIRECT(ADDRESS(ROW(),SUMIFS($1:$1,$5:$5,MAX($5:$5)))))</f>
        <v>10000000</v>
      </c>
      <c r="Z136" s="30">
        <f>Repdd!Z317</f>
        <v>0</v>
      </c>
      <c r="AA136" s="30">
        <f>Repdd!AA317</f>
        <v>0</v>
      </c>
      <c r="AB136" s="30">
        <f>Repdd!AB317</f>
        <v>0</v>
      </c>
      <c r="AC136" s="30">
        <f ca="1">Repdd!AC317</f>
        <v>833333.33333333349</v>
      </c>
      <c r="AD136" s="30">
        <f ca="1">Repdd!AD317</f>
        <v>2500000</v>
      </c>
      <c r="AE136" s="30">
        <f ca="1">Repdd!AE317</f>
        <v>1666666.666666667</v>
      </c>
      <c r="AF136" s="30">
        <f ca="1">Repdd!AF317</f>
        <v>0</v>
      </c>
      <c r="AG136" s="30">
        <f ca="1">Repdd!AG317</f>
        <v>0</v>
      </c>
      <c r="AH136" s="30">
        <f ca="1">Repdd!AH317</f>
        <v>0</v>
      </c>
      <c r="AI136" s="30">
        <f ca="1">Repdd!AI317</f>
        <v>0</v>
      </c>
      <c r="AJ136" s="30">
        <f ca="1">Repdd!AJ317</f>
        <v>0</v>
      </c>
      <c r="AK136" s="30">
        <f ca="1">Repdd!AK317</f>
        <v>0</v>
      </c>
      <c r="AL136" s="30">
        <f ca="1">Repdd!AL317</f>
        <v>0</v>
      </c>
      <c r="AM136" s="30">
        <f ca="1">Repdd!AM317</f>
        <v>0</v>
      </c>
      <c r="AN136" s="30">
        <f ca="1">Repdd!AN317</f>
        <v>0</v>
      </c>
      <c r="AO136" s="30">
        <f ca="1">Repdd!AO317</f>
        <v>0</v>
      </c>
      <c r="AP136" s="30">
        <f ca="1">Repdd!AP317</f>
        <v>0</v>
      </c>
      <c r="AQ136" s="30">
        <f ca="1">Repdd!AQ317</f>
        <v>0</v>
      </c>
      <c r="AR136" s="30">
        <f ca="1">Repdd!AR317</f>
        <v>0</v>
      </c>
      <c r="AS136" s="30">
        <f ca="1">Repdd!AS317</f>
        <v>0</v>
      </c>
      <c r="AT136" s="30">
        <f ca="1">Repdd!AT317</f>
        <v>0</v>
      </c>
      <c r="AU136" s="30">
        <f ca="1">Repdd!AU317</f>
        <v>0</v>
      </c>
      <c r="AV136" s="30">
        <f ca="1">Repdd!AV317</f>
        <v>0</v>
      </c>
      <c r="AW136" s="30">
        <f ca="1">Repdd!AW317</f>
        <v>0</v>
      </c>
      <c r="AX136" s="30">
        <f ca="1">Repdd!AX317</f>
        <v>833333.33333333349</v>
      </c>
      <c r="AY136" s="30">
        <f ca="1">Repdd!AY317</f>
        <v>2500000</v>
      </c>
      <c r="AZ136" s="30">
        <f ca="1">Repdd!AZ317</f>
        <v>1666666.666666667</v>
      </c>
      <c r="BA136" s="30">
        <f ca="1">Repdd!BA317</f>
        <v>0</v>
      </c>
      <c r="BB136" s="30">
        <f ca="1">Repdd!BB317</f>
        <v>0</v>
      </c>
      <c r="BC136" s="30">
        <f ca="1">Repdd!BC317</f>
        <v>0</v>
      </c>
      <c r="BD136" s="30">
        <f ca="1">Repdd!BD317</f>
        <v>0</v>
      </c>
      <c r="BE136" s="30">
        <f ca="1">Repdd!BE317</f>
        <v>0</v>
      </c>
      <c r="BF136" s="30">
        <f ca="1">Repdd!BF317</f>
        <v>0</v>
      </c>
      <c r="BG136" s="30">
        <f ca="1">Repdd!BG317</f>
        <v>0</v>
      </c>
      <c r="BH136" s="30">
        <f ca="1">Repdd!BH317</f>
        <v>0</v>
      </c>
      <c r="BI136" s="30">
        <f ca="1">Repdd!BI317</f>
        <v>0</v>
      </c>
      <c r="BJ136" s="30">
        <f ca="1">Repdd!BJ317</f>
        <v>0</v>
      </c>
      <c r="BK136" s="30">
        <f ca="1">Repdd!BK317</f>
        <v>0</v>
      </c>
      <c r="BL136" s="30">
        <f ca="1">Repdd!BL317</f>
        <v>0</v>
      </c>
      <c r="BM136" s="30">
        <f ca="1">Repdd!BM317</f>
        <v>0</v>
      </c>
      <c r="BN136" s="30">
        <f ca="1">Repdd!BN317</f>
        <v>0</v>
      </c>
      <c r="BO136" s="30">
        <f ca="1">Repdd!BO317</f>
        <v>0</v>
      </c>
      <c r="BP136" s="30">
        <f ca="1">Repdd!BP317</f>
        <v>0</v>
      </c>
      <c r="BQ136" s="30">
        <f ca="1">Repdd!BQ317</f>
        <v>0</v>
      </c>
      <c r="BR136" s="30">
        <f ca="1">Repdd!BR317</f>
        <v>0</v>
      </c>
      <c r="BS136" s="30">
        <f ca="1">Repdd!BS317</f>
        <v>0</v>
      </c>
      <c r="BT136" s="30">
        <f ca="1">Repdd!BT317</f>
        <v>0</v>
      </c>
      <c r="BU136" s="30">
        <f ca="1">Repdd!BU317</f>
        <v>0</v>
      </c>
      <c r="BV136" s="30">
        <f>Repdd!BV317</f>
        <v>0</v>
      </c>
      <c r="BW136" s="30">
        <f>Repdd!BW317</f>
        <v>0</v>
      </c>
      <c r="BX136" s="30">
        <f>Repdd!BX317</f>
        <v>0</v>
      </c>
      <c r="BY136" s="30">
        <f>Repdd!BY317</f>
        <v>0</v>
      </c>
      <c r="BZ136" s="30">
        <f>Repdd!BZ317</f>
        <v>0</v>
      </c>
      <c r="CA136" s="30">
        <f>Repdd!CA317</f>
        <v>0</v>
      </c>
      <c r="CB136" s="30">
        <f>Repdd!CB317</f>
        <v>0</v>
      </c>
      <c r="CC136" s="30">
        <f>Repdd!CC317</f>
        <v>0</v>
      </c>
      <c r="CD136" s="30">
        <f>Repdd!CD317</f>
        <v>0</v>
      </c>
      <c r="CE136" s="30">
        <f>Repdd!CE317</f>
        <v>0</v>
      </c>
      <c r="CF136" s="30">
        <f>Repdd!CF317</f>
        <v>0</v>
      </c>
      <c r="CG136" s="30">
        <f>Repdd!CG317</f>
        <v>0</v>
      </c>
      <c r="CH136" s="30">
        <f>Repdd!CH317</f>
        <v>0</v>
      </c>
      <c r="CI136" s="30">
        <f>Repdd!CI317</f>
        <v>0</v>
      </c>
      <c r="CJ136" s="30">
        <f>Repdd!CJ317</f>
        <v>0</v>
      </c>
      <c r="CK136" s="30">
        <f>Repdd!CK317</f>
        <v>0</v>
      </c>
      <c r="CL136" s="30">
        <f>Repdd!CL317</f>
        <v>0</v>
      </c>
      <c r="CM136" s="30">
        <f>Repdd!CM317</f>
        <v>0</v>
      </c>
      <c r="CN136" s="30">
        <f>Repdd!CN317</f>
        <v>0</v>
      </c>
      <c r="CO136" s="30">
        <f>Repdd!CO317</f>
        <v>0</v>
      </c>
      <c r="CP136" s="30">
        <f>Repdd!CP317</f>
        <v>0</v>
      </c>
      <c r="CQ136" s="30">
        <f>Repdd!CQ317</f>
        <v>0</v>
      </c>
      <c r="CR136" s="30">
        <f>Repdd!CR317</f>
        <v>0</v>
      </c>
      <c r="CS136" s="30">
        <f>Repdd!CS317</f>
        <v>0</v>
      </c>
      <c r="CT136" s="30">
        <f>Repdd!CT317</f>
        <v>0</v>
      </c>
    </row>
    <row r="137" spans="1:98" s="27" customFormat="1" ht="12" x14ac:dyDescent="0.25">
      <c r="A137" s="26">
        <f>ROW()</f>
        <v>137</v>
      </c>
      <c r="B137" s="145"/>
      <c r="C137" s="142"/>
      <c r="E137" s="24"/>
      <c r="F137" s="66"/>
      <c r="G137" s="27" t="s">
        <v>172</v>
      </c>
      <c r="H137" s="67"/>
      <c r="I137" s="67"/>
      <c r="J137" s="67"/>
      <c r="K137" s="67"/>
      <c r="L137" s="67"/>
      <c r="M137" s="2" t="str">
        <f>Lists!$R$8</f>
        <v>руб.</v>
      </c>
      <c r="P137" s="30"/>
      <c r="R137" s="44"/>
      <c r="S137" s="164">
        <f>Repdd!S318</f>
        <v>1</v>
      </c>
      <c r="V137" s="85"/>
      <c r="W137" s="29">
        <f ca="1">SUM(INDIRECT(ADDRESS(ROW(),SUMIFS($1:$1,$5:$5,1))):INDIRECT(ADDRESS(ROW(),SUMIFS($1:$1,$5:$5,MAX($5:$5)))))</f>
        <v>99669023.093248695</v>
      </c>
      <c r="Z137" s="30">
        <f>Repdd!Z318</f>
        <v>0</v>
      </c>
      <c r="AA137" s="30">
        <f ca="1">Repdd!AA318</f>
        <v>-57878.78787878788</v>
      </c>
      <c r="AB137" s="30">
        <f ca="1">Repdd!AB318</f>
        <v>-76212.121212121216</v>
      </c>
      <c r="AC137" s="30">
        <f ca="1">Repdd!AC318</f>
        <v>-119545.45454545454</v>
      </c>
      <c r="AD137" s="30">
        <f ca="1">Repdd!AD318</f>
        <v>-146992.12121212124</v>
      </c>
      <c r="AE137" s="30">
        <f ca="1">Repdd!AE318</f>
        <v>-174713.58787878792</v>
      </c>
      <c r="AF137" s="30">
        <f ca="1">Repdd!AF318</f>
        <v>-195020.65454545457</v>
      </c>
      <c r="AG137" s="30">
        <f ca="1">Repdd!AG318</f>
        <v>-198834.8478787879</v>
      </c>
      <c r="AH137" s="30">
        <f ca="1">Repdd!AH318</f>
        <v>-202374.42454545456</v>
      </c>
      <c r="AI137" s="30">
        <f ca="1">Repdd!AI318</f>
        <v>-205801.53306060607</v>
      </c>
      <c r="AJ137" s="30">
        <f ca="1">Repdd!AJ318</f>
        <v>-208422.77078787884</v>
      </c>
      <c r="AK137" s="30">
        <f ca="1">Repdd!AK318</f>
        <v>-208406.81521818181</v>
      </c>
      <c r="AL137" s="30">
        <f ca="1">Repdd!AL318</f>
        <v>-212702.81391287877</v>
      </c>
      <c r="AM137" s="30">
        <f ca="1">Repdd!AM318</f>
        <v>-223996.30253106062</v>
      </c>
      <c r="AN137" s="30">
        <f ca="1">Repdd!AN318</f>
        <v>-241387.45056242423</v>
      </c>
      <c r="AO137" s="30">
        <f ca="1">Repdd!AO318</f>
        <v>-250211.20114037883</v>
      </c>
      <c r="AP137" s="30">
        <f ca="1">Repdd!AP318</f>
        <v>-220256.58541897728</v>
      </c>
      <c r="AQ137" s="30">
        <f ca="1">Repdd!AQ318</f>
        <v>-136843.62074132569</v>
      </c>
      <c r="AR137" s="30">
        <f ca="1">Repdd!AR318</f>
        <v>6329.1380202197679</v>
      </c>
      <c r="AS137" s="30">
        <f ca="1">Repdd!AS318</f>
        <v>204300.48272400751</v>
      </c>
      <c r="AT137" s="30">
        <f ca="1">Repdd!AT318</f>
        <v>440835.08079031849</v>
      </c>
      <c r="AU137" s="30">
        <f ca="1">Repdd!AU318</f>
        <v>701725.85664435208</v>
      </c>
      <c r="AV137" s="30">
        <f ca="1">Repdd!AV318</f>
        <v>976477.63961901562</v>
      </c>
      <c r="AW137" s="30">
        <f ca="1">Repdd!AW318</f>
        <v>1258663.0190903372</v>
      </c>
      <c r="AX137" s="30">
        <f ca="1">Repdd!AX318</f>
        <v>1544443.9788878639</v>
      </c>
      <c r="AY137" s="30">
        <f ca="1">Repdd!AY318</f>
        <v>1831633.6260530497</v>
      </c>
      <c r="AZ137" s="30">
        <f ca="1">Repdd!AZ318</f>
        <v>2119382.8072224054</v>
      </c>
      <c r="BA137" s="30">
        <f ca="1">Repdd!BA318</f>
        <v>2409283.3991714595</v>
      </c>
      <c r="BB137" s="30">
        <f ca="1">Repdd!BB318</f>
        <v>2706038.0104821022</v>
      </c>
      <c r="BC137" s="30">
        <f ca="1">Repdd!BC318</f>
        <v>3011905.3845124631</v>
      </c>
      <c r="BD137" s="30">
        <f ca="1">Repdd!BD318</f>
        <v>3327310.09914769</v>
      </c>
      <c r="BE137" s="30">
        <f ca="1">Repdd!BE318</f>
        <v>3651563.7554495847</v>
      </c>
      <c r="BF137" s="30">
        <f ca="1">Repdd!BF318</f>
        <v>3979510.183039357</v>
      </c>
      <c r="BG137" s="30">
        <f ca="1">Repdd!BG318</f>
        <v>4292125.5382806445</v>
      </c>
      <c r="BH137" s="30">
        <f ca="1">Repdd!BH318</f>
        <v>4560064.3379310258</v>
      </c>
      <c r="BI137" s="30">
        <f ca="1">Repdd!BI318</f>
        <v>4770267.7593181459</v>
      </c>
      <c r="BJ137" s="30">
        <f ca="1">Repdd!BJ318</f>
        <v>4918107.1730840541</v>
      </c>
      <c r="BK137" s="30">
        <f ca="1">Repdd!BK318</f>
        <v>5009594.7995420117</v>
      </c>
      <c r="BL137" s="30">
        <f ca="1">Repdd!BL318</f>
        <v>5061639.8259297004</v>
      </c>
      <c r="BM137" s="30">
        <f ca="1">Repdd!BM318</f>
        <v>5088987.7254760051</v>
      </c>
      <c r="BN137" s="30">
        <f ca="1">Repdd!BN318</f>
        <v>5102331.07144845</v>
      </c>
      <c r="BO137" s="30">
        <f ca="1">Repdd!BO318</f>
        <v>5108180.3976903232</v>
      </c>
      <c r="BP137" s="30">
        <f ca="1">Repdd!BP318</f>
        <v>5110418.7076159101</v>
      </c>
      <c r="BQ137" s="30">
        <f ca="1">Repdd!BQ318</f>
        <v>5111244.3679945664</v>
      </c>
      <c r="BR137" s="30">
        <f ca="1">Repdd!BR318</f>
        <v>5111509.7514604386</v>
      </c>
      <c r="BS137" s="30">
        <f ca="1">Repdd!BS318</f>
        <v>5111573.7241466139</v>
      </c>
      <c r="BT137" s="30">
        <f ca="1">Repdd!BT318</f>
        <v>5111587.3441378642</v>
      </c>
      <c r="BU137" s="30">
        <f ca="1">Repdd!BU318</f>
        <v>5111589.2014093976</v>
      </c>
      <c r="BV137" s="30">
        <f>Repdd!BV318</f>
        <v>0</v>
      </c>
      <c r="BW137" s="30">
        <f>Repdd!BW318</f>
        <v>0</v>
      </c>
      <c r="BX137" s="30">
        <f>Repdd!BX318</f>
        <v>0</v>
      </c>
      <c r="BY137" s="30">
        <f>Repdd!BY318</f>
        <v>0</v>
      </c>
      <c r="BZ137" s="30">
        <f>Repdd!BZ318</f>
        <v>0</v>
      </c>
      <c r="CA137" s="30">
        <f>Repdd!CA318</f>
        <v>0</v>
      </c>
      <c r="CB137" s="30">
        <f>Repdd!CB318</f>
        <v>0</v>
      </c>
      <c r="CC137" s="30">
        <f>Repdd!CC318</f>
        <v>0</v>
      </c>
      <c r="CD137" s="30">
        <f>Repdd!CD318</f>
        <v>0</v>
      </c>
      <c r="CE137" s="30">
        <f>Repdd!CE318</f>
        <v>0</v>
      </c>
      <c r="CF137" s="30">
        <f>Repdd!CF318</f>
        <v>0</v>
      </c>
      <c r="CG137" s="30">
        <f>Repdd!CG318</f>
        <v>0</v>
      </c>
      <c r="CH137" s="30">
        <f>Repdd!CH318</f>
        <v>0</v>
      </c>
      <c r="CI137" s="30">
        <f>Repdd!CI318</f>
        <v>0</v>
      </c>
      <c r="CJ137" s="30">
        <f>Repdd!CJ318</f>
        <v>0</v>
      </c>
      <c r="CK137" s="30">
        <f>Repdd!CK318</f>
        <v>0</v>
      </c>
      <c r="CL137" s="30">
        <f>Repdd!CL318</f>
        <v>0</v>
      </c>
      <c r="CM137" s="30">
        <f>Repdd!CM318</f>
        <v>0</v>
      </c>
      <c r="CN137" s="30">
        <f>Repdd!CN318</f>
        <v>0</v>
      </c>
      <c r="CO137" s="30">
        <f>Repdd!CO318</f>
        <v>0</v>
      </c>
      <c r="CP137" s="30">
        <f>Repdd!CP318</f>
        <v>0</v>
      </c>
      <c r="CQ137" s="30">
        <f>Repdd!CQ318</f>
        <v>0</v>
      </c>
      <c r="CR137" s="30">
        <f>Repdd!CR318</f>
        <v>0</v>
      </c>
      <c r="CS137" s="30">
        <f>Repdd!CS318</f>
        <v>0</v>
      </c>
      <c r="CT137" s="30">
        <f>Repdd!CT318</f>
        <v>0</v>
      </c>
    </row>
    <row r="138" spans="1:98" s="27" customFormat="1" ht="12" x14ac:dyDescent="0.25">
      <c r="A138" s="26">
        <f>ROW()</f>
        <v>138</v>
      </c>
      <c r="B138" s="145"/>
      <c r="C138" s="142"/>
      <c r="E138" s="24"/>
      <c r="F138" s="66"/>
      <c r="G138" s="27" t="s">
        <v>173</v>
      </c>
      <c r="M138" s="2" t="str">
        <f>Lists!$R$8</f>
        <v>руб.</v>
      </c>
      <c r="P138" s="30"/>
      <c r="R138" s="44"/>
      <c r="S138" s="164">
        <f>Repdd!S319</f>
        <v>1</v>
      </c>
      <c r="V138" s="85"/>
      <c r="W138" s="29">
        <f ca="1">SUM(INDIRECT(ADDRESS(ROW(),SUMIFS($1:$1,$5:$5,1))):INDIRECT(ADDRESS(ROW(),SUMIFS($1:$1,$5:$5,MAX($5:$5)))))</f>
        <v>40677335.986376256</v>
      </c>
      <c r="Z138" s="30">
        <f>Repdd!Z319</f>
        <v>0</v>
      </c>
      <c r="AA138" s="30">
        <f ca="1">Repdd!AA319</f>
        <v>0</v>
      </c>
      <c r="AB138" s="30">
        <f ca="1">Repdd!AB319</f>
        <v>0</v>
      </c>
      <c r="AC138" s="30">
        <f ca="1">Repdd!AC319</f>
        <v>0</v>
      </c>
      <c r="AD138" s="30">
        <f ca="1">Repdd!AD319</f>
        <v>0</v>
      </c>
      <c r="AE138" s="30">
        <f ca="1">Repdd!AE319</f>
        <v>0</v>
      </c>
      <c r="AF138" s="30">
        <f ca="1">Repdd!AF319</f>
        <v>0</v>
      </c>
      <c r="AG138" s="30">
        <f ca="1">Repdd!AG319</f>
        <v>0</v>
      </c>
      <c r="AH138" s="30">
        <f ca="1">Repdd!AH319</f>
        <v>0</v>
      </c>
      <c r="AI138" s="30">
        <f ca="1">Repdd!AI319</f>
        <v>0</v>
      </c>
      <c r="AJ138" s="30">
        <f ca="1">Repdd!AJ319</f>
        <v>0</v>
      </c>
      <c r="AK138" s="30">
        <f ca="1">Repdd!AK319</f>
        <v>0</v>
      </c>
      <c r="AL138" s="30">
        <f ca="1">Repdd!AL319</f>
        <v>0</v>
      </c>
      <c r="AM138" s="30">
        <f ca="1">Repdd!AM319</f>
        <v>0</v>
      </c>
      <c r="AN138" s="30">
        <f ca="1">Repdd!AN319</f>
        <v>0</v>
      </c>
      <c r="AO138" s="30">
        <f ca="1">Repdd!AO319</f>
        <v>0</v>
      </c>
      <c r="AP138" s="30">
        <f ca="1">Repdd!AP319</f>
        <v>0</v>
      </c>
      <c r="AQ138" s="30">
        <f ca="1">Repdd!AQ319</f>
        <v>0</v>
      </c>
      <c r="AR138" s="30">
        <f ca="1">Repdd!AR319</f>
        <v>0</v>
      </c>
      <c r="AS138" s="30">
        <f ca="1">Repdd!AS319</f>
        <v>0</v>
      </c>
      <c r="AT138" s="30">
        <f ca="1">Repdd!AT319</f>
        <v>0</v>
      </c>
      <c r="AU138" s="30">
        <f ca="1">Repdd!AU319</f>
        <v>0</v>
      </c>
      <c r="AV138" s="30">
        <f ca="1">Repdd!AV319</f>
        <v>0</v>
      </c>
      <c r="AW138" s="30">
        <f ca="1">Repdd!AW319</f>
        <v>0</v>
      </c>
      <c r="AX138" s="30">
        <f ca="1">Repdd!AX319</f>
        <v>0</v>
      </c>
      <c r="AY138" s="30">
        <f ca="1">Repdd!AY319</f>
        <v>0</v>
      </c>
      <c r="AZ138" s="30">
        <f ca="1">Repdd!AZ319</f>
        <v>0</v>
      </c>
      <c r="BA138" s="30">
        <f ca="1">Repdd!BA319</f>
        <v>0</v>
      </c>
      <c r="BB138" s="30">
        <f ca="1">Repdd!BB319</f>
        <v>0</v>
      </c>
      <c r="BC138" s="30">
        <f ca="1">Repdd!BC319</f>
        <v>0</v>
      </c>
      <c r="BD138" s="30">
        <f ca="1">Repdd!BD319</f>
        <v>665653.33545890125</v>
      </c>
      <c r="BE138" s="30">
        <f ca="1">Repdd!BE319</f>
        <v>1789557.9054994648</v>
      </c>
      <c r="BF138" s="30">
        <f ca="1">Repdd!BF319</f>
        <v>1954875.8486581766</v>
      </c>
      <c r="BG138" s="30">
        <f ca="1">Repdd!BG319</f>
        <v>2109239.3196199182</v>
      </c>
      <c r="BH138" s="30">
        <f ca="1">Repdd!BH319</f>
        <v>2237648.3452331778</v>
      </c>
      <c r="BI138" s="30">
        <f ca="1">Repdd!BI319</f>
        <v>2335114.2783824205</v>
      </c>
      <c r="BJ138" s="30">
        <f ca="1">Repdd!BJ319</f>
        <v>2400763.767955903</v>
      </c>
      <c r="BK138" s="30">
        <f ca="1">Repdd!BK319</f>
        <v>2439127.2265176475</v>
      </c>
      <c r="BL138" s="30">
        <f ca="1">Repdd!BL319</f>
        <v>2459717.8115117755</v>
      </c>
      <c r="BM138" s="30">
        <f ca="1">Repdd!BM319</f>
        <v>2469940.0035783499</v>
      </c>
      <c r="BN138" s="30">
        <f ca="1">Repdd!BN319</f>
        <v>2474682.1029763557</v>
      </c>
      <c r="BO138" s="30">
        <f ca="1">Repdd!BO319</f>
        <v>2476577.0479694866</v>
      </c>
      <c r="BP138" s="30">
        <f ca="1">Repdd!BP319</f>
        <v>2477196.0010591969</v>
      </c>
      <c r="BQ138" s="30">
        <f ca="1">Repdd!BQ319</f>
        <v>2477400.5146779716</v>
      </c>
      <c r="BR138" s="30">
        <f ca="1">Repdd!BR319</f>
        <v>2477456.4306117967</v>
      </c>
      <c r="BS138" s="30">
        <f ca="1">Repdd!BS319</f>
        <v>2477463.0992862284</v>
      </c>
      <c r="BT138" s="30">
        <f ca="1">Repdd!BT319</f>
        <v>2477461.7881249785</v>
      </c>
      <c r="BU138" s="30">
        <f ca="1">Repdd!BU319</f>
        <v>2477461.1592545062</v>
      </c>
      <c r="BV138" s="30">
        <f>Repdd!BV319</f>
        <v>0</v>
      </c>
      <c r="BW138" s="30">
        <f>Repdd!BW319</f>
        <v>0</v>
      </c>
      <c r="BX138" s="30">
        <f>Repdd!BX319</f>
        <v>0</v>
      </c>
      <c r="BY138" s="30">
        <f>Repdd!BY319</f>
        <v>0</v>
      </c>
      <c r="BZ138" s="30">
        <f>Repdd!BZ319</f>
        <v>0</v>
      </c>
      <c r="CA138" s="30">
        <f>Repdd!CA319</f>
        <v>0</v>
      </c>
      <c r="CB138" s="30">
        <f>Repdd!CB319</f>
        <v>0</v>
      </c>
      <c r="CC138" s="30">
        <f>Repdd!CC319</f>
        <v>0</v>
      </c>
      <c r="CD138" s="30">
        <f>Repdd!CD319</f>
        <v>0</v>
      </c>
      <c r="CE138" s="30">
        <f>Repdd!CE319</f>
        <v>0</v>
      </c>
      <c r="CF138" s="30">
        <f>Repdd!CF319</f>
        <v>0</v>
      </c>
      <c r="CG138" s="30">
        <f>Repdd!CG319</f>
        <v>0</v>
      </c>
      <c r="CH138" s="30">
        <f>Repdd!CH319</f>
        <v>0</v>
      </c>
      <c r="CI138" s="30">
        <f>Repdd!CI319</f>
        <v>0</v>
      </c>
      <c r="CJ138" s="30">
        <f>Repdd!CJ319</f>
        <v>0</v>
      </c>
      <c r="CK138" s="30">
        <f>Repdd!CK319</f>
        <v>0</v>
      </c>
      <c r="CL138" s="30">
        <f>Repdd!CL319</f>
        <v>0</v>
      </c>
      <c r="CM138" s="30">
        <f>Repdd!CM319</f>
        <v>0</v>
      </c>
      <c r="CN138" s="30">
        <f>Repdd!CN319</f>
        <v>0</v>
      </c>
      <c r="CO138" s="30">
        <f>Repdd!CO319</f>
        <v>0</v>
      </c>
      <c r="CP138" s="30">
        <f>Repdd!CP319</f>
        <v>0</v>
      </c>
      <c r="CQ138" s="30">
        <f>Repdd!CQ319</f>
        <v>0</v>
      </c>
      <c r="CR138" s="30">
        <f>Repdd!CR319</f>
        <v>0</v>
      </c>
      <c r="CS138" s="30">
        <f>Repdd!CS319</f>
        <v>0</v>
      </c>
      <c r="CT138" s="30">
        <f>Repdd!CT319</f>
        <v>0</v>
      </c>
    </row>
    <row r="139" spans="1:98" s="2" customFormat="1" ht="12" x14ac:dyDescent="0.25">
      <c r="A139" s="11">
        <f>ROW()</f>
        <v>139</v>
      </c>
      <c r="B139" s="146"/>
      <c r="C139" s="142"/>
      <c r="E139" s="23" t="str">
        <f>Lists!$N$9</f>
        <v>пустая строка</v>
      </c>
      <c r="P139" s="3"/>
      <c r="R139" s="23"/>
      <c r="S139" s="3"/>
      <c r="V139" s="74"/>
      <c r="W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</row>
    <row r="140" spans="1:98" s="13" customFormat="1" x14ac:dyDescent="0.3">
      <c r="A140" s="12">
        <f>ROW()</f>
        <v>140</v>
      </c>
      <c r="B140" s="147"/>
      <c r="C140" s="142"/>
      <c r="E140" s="92"/>
      <c r="F140" s="13" t="s">
        <v>174</v>
      </c>
      <c r="M140" s="4" t="str">
        <f>Lists!$R$8</f>
        <v>руб.</v>
      </c>
      <c r="P140" s="10"/>
      <c r="R140" s="92"/>
      <c r="S140" s="10"/>
      <c r="V140" s="80"/>
      <c r="W140" s="10">
        <f ca="1">SUM(INDIRECT(ADDRESS(ROW(),SUMIFS($1:$1,$5:$5,1))):INDIRECT(ADDRESS(ROW(),SUMIFS($1:$1,$5:$5,MAX($5:$5)))))</f>
        <v>53437801.281801082</v>
      </c>
      <c r="Z140" s="10">
        <f ca="1">Repdd!Z321</f>
        <v>-20900000</v>
      </c>
      <c r="AA140" s="10">
        <f ca="1">Repdd!AA321</f>
        <v>-12082121.212121213</v>
      </c>
      <c r="AB140" s="10">
        <f ca="1">Repdd!AB321</f>
        <v>-2228467.8787878789</v>
      </c>
      <c r="AC140" s="10">
        <f ca="1">Repdd!AC321</f>
        <v>-1517441.2121212119</v>
      </c>
      <c r="AD140" s="10">
        <f ca="1">Repdd!AD321</f>
        <v>56336.121212121099</v>
      </c>
      <c r="AE140" s="10">
        <f ca="1">Repdd!AE321</f>
        <v>-772545.54545454495</v>
      </c>
      <c r="AF140" s="10">
        <f ca="1">Repdd!AF321</f>
        <v>-2448915.5454545454</v>
      </c>
      <c r="AG140" s="10">
        <f ca="1">Repdd!AG321</f>
        <v>-2499414.3121212125</v>
      </c>
      <c r="AH140" s="10">
        <f ca="1">Repdd!AH321</f>
        <v>-2597344.6174545456</v>
      </c>
      <c r="AI140" s="10">
        <f ca="1">Repdd!AI321</f>
        <v>-2740589.640939394</v>
      </c>
      <c r="AJ140" s="10">
        <f ca="1">Repdd!AJ321</f>
        <v>-2898390.5296121212</v>
      </c>
      <c r="AK140" s="10">
        <f ca="1">Repdd!AK321</f>
        <v>-3055186.0990318181</v>
      </c>
      <c r="AL140" s="10">
        <f ca="1">Repdd!AL321</f>
        <v>-3272189.6993871215</v>
      </c>
      <c r="AM140" s="10">
        <f ca="1">Repdd!AM321</f>
        <v>-3589912.2656389391</v>
      </c>
      <c r="AN140" s="10">
        <f ca="1">Repdd!AN321</f>
        <v>-4023676.2139025759</v>
      </c>
      <c r="AO140" s="10">
        <f ca="1">Repdd!AO321</f>
        <v>-4505208.1049371213</v>
      </c>
      <c r="AP140" s="10">
        <f ca="1">Repdd!AP321</f>
        <v>-4864024.1751210233</v>
      </c>
      <c r="AQ140" s="10">
        <f ca="1">Repdd!AQ321</f>
        <v>-5001028.4777316749</v>
      </c>
      <c r="AR140" s="10">
        <f ca="1">Repdd!AR321</f>
        <v>-4865585.2355332198</v>
      </c>
      <c r="AS140" s="10">
        <f ca="1">Repdd!AS321</f>
        <v>-4470471.0976505075</v>
      </c>
      <c r="AT140" s="10">
        <f ca="1">Repdd!AT321</f>
        <v>-8889688.0054180678</v>
      </c>
      <c r="AU140" s="10">
        <f ca="1">Repdd!AU321</f>
        <v>-18189970.3039781</v>
      </c>
      <c r="AV140" s="10">
        <f ca="1">Repdd!AV321</f>
        <v>-12421925.535541765</v>
      </c>
      <c r="AW140" s="10">
        <f ca="1">Repdd!AW321</f>
        <v>-1617056.3688450875</v>
      </c>
      <c r="AX140" s="10">
        <f ca="1">Repdd!AX321</f>
        <v>39047.761141718831</v>
      </c>
      <c r="AY140" s="10">
        <f ca="1">Repdd!AY321</f>
        <v>2547227.3064069501</v>
      </c>
      <c r="AZ140" s="10">
        <f ca="1">Repdd!AZ321</f>
        <v>2597311.1146792602</v>
      </c>
      <c r="BA140" s="10">
        <f ca="1">Repdd!BA321</f>
        <v>1863962.4236035421</v>
      </c>
      <c r="BB140" s="10">
        <f ca="1">Repdd!BB321</f>
        <v>2848903.9934591469</v>
      </c>
      <c r="BC140" s="10">
        <f ca="1">Repdd!BC321</f>
        <v>3899829.6664975365</v>
      </c>
      <c r="BD140" s="10">
        <f ca="1">Repdd!BD321</f>
        <v>4382108.2714534122</v>
      </c>
      <c r="BE140" s="10">
        <f ca="1">Repdd!BE321</f>
        <v>4523961.4051609505</v>
      </c>
      <c r="BF140" s="10">
        <f ca="1">Repdd!BF321</f>
        <v>5733288.7244624663</v>
      </c>
      <c r="BG140" s="10">
        <f ca="1">Repdd!BG321</f>
        <v>6970420.6543094339</v>
      </c>
      <c r="BH140" s="10">
        <f ca="1">Repdd!BH321</f>
        <v>8083031.3697208036</v>
      </c>
      <c r="BI140" s="10">
        <f ca="1">Repdd!BI321</f>
        <v>8984137.3034844324</v>
      </c>
      <c r="BJ140" s="10">
        <f ca="1">Repdd!BJ321</f>
        <v>9631844.8131200448</v>
      </c>
      <c r="BK140" s="10">
        <f ca="1">Repdd!BK321</f>
        <v>10039508.044312844</v>
      </c>
      <c r="BL140" s="10">
        <f ca="1">Repdd!BL321</f>
        <v>10274908.350674782</v>
      </c>
      <c r="BM140" s="10">
        <f ca="1">Repdd!BM321</f>
        <v>10400040.848899394</v>
      </c>
      <c r="BN140" s="10">
        <f ca="1">Repdd!BN321</f>
        <v>10461607.505073946</v>
      </c>
      <c r="BO140" s="10">
        <f ca="1">Repdd!BO321</f>
        <v>10488893.688171443</v>
      </c>
      <c r="BP140" s="10">
        <f ca="1">Repdd!BP321</f>
        <v>10499476.770116137</v>
      </c>
      <c r="BQ140" s="10">
        <f ca="1">Repdd!BQ321</f>
        <v>10503412.308597464</v>
      </c>
      <c r="BR140" s="10">
        <f ca="1">Repdd!BR321</f>
        <v>10504688.441472774</v>
      </c>
      <c r="BS140" s="10">
        <f ca="1">Repdd!BS321</f>
        <v>10505002.987622162</v>
      </c>
      <c r="BT140" s="10">
        <f ca="1">Repdd!BT321</f>
        <v>10505072.752675915</v>
      </c>
      <c r="BU140" s="10">
        <f ca="1">Repdd!BU321</f>
        <v>16544930.732256105</v>
      </c>
      <c r="BV140" s="10">
        <f>Repdd!BV321</f>
        <v>0</v>
      </c>
      <c r="BW140" s="10">
        <f>Repdd!BW321</f>
        <v>0</v>
      </c>
      <c r="BX140" s="10">
        <f>Repdd!BX321</f>
        <v>0</v>
      </c>
      <c r="BY140" s="10">
        <f>Repdd!BY321</f>
        <v>0</v>
      </c>
      <c r="BZ140" s="10">
        <f>Repdd!BZ321</f>
        <v>0</v>
      </c>
      <c r="CA140" s="10">
        <f>Repdd!CA321</f>
        <v>0</v>
      </c>
      <c r="CB140" s="10">
        <f>Repdd!CB321</f>
        <v>0</v>
      </c>
      <c r="CC140" s="10">
        <f>Repdd!CC321</f>
        <v>0</v>
      </c>
      <c r="CD140" s="10">
        <f>Repdd!CD321</f>
        <v>0</v>
      </c>
      <c r="CE140" s="10">
        <f>Repdd!CE321</f>
        <v>0</v>
      </c>
      <c r="CF140" s="10">
        <f>Repdd!CF321</f>
        <v>0</v>
      </c>
      <c r="CG140" s="10">
        <f>Repdd!CG321</f>
        <v>0</v>
      </c>
      <c r="CH140" s="10">
        <f>Repdd!CH321</f>
        <v>0</v>
      </c>
      <c r="CI140" s="10">
        <f>Repdd!CI321</f>
        <v>0</v>
      </c>
      <c r="CJ140" s="10">
        <f>Repdd!CJ321</f>
        <v>0</v>
      </c>
      <c r="CK140" s="10">
        <f>Repdd!CK321</f>
        <v>0</v>
      </c>
      <c r="CL140" s="10">
        <f>Repdd!CL321</f>
        <v>0</v>
      </c>
      <c r="CM140" s="10">
        <f>Repdd!CM321</f>
        <v>0</v>
      </c>
      <c r="CN140" s="10">
        <f>Repdd!CN321</f>
        <v>0</v>
      </c>
      <c r="CO140" s="10">
        <f>Repdd!CO321</f>
        <v>0</v>
      </c>
      <c r="CP140" s="10">
        <f>Repdd!CP321</f>
        <v>0</v>
      </c>
      <c r="CQ140" s="10">
        <f>Repdd!CQ321</f>
        <v>0</v>
      </c>
      <c r="CR140" s="10">
        <f>Repdd!CR321</f>
        <v>0</v>
      </c>
      <c r="CS140" s="10">
        <f>Repdd!CS321</f>
        <v>0</v>
      </c>
      <c r="CT140" s="10">
        <f>Repdd!CT321</f>
        <v>0</v>
      </c>
    </row>
    <row r="141" spans="1:98" s="13" customFormat="1" x14ac:dyDescent="0.3">
      <c r="A141" s="12">
        <f>ROW()</f>
        <v>141</v>
      </c>
      <c r="B141" s="147"/>
      <c r="C141" s="142"/>
      <c r="E141" s="92"/>
      <c r="F141" s="38" t="s">
        <v>175</v>
      </c>
      <c r="M141" s="4" t="str">
        <f>Lists!$R$8</f>
        <v>руб.</v>
      </c>
      <c r="P141" s="10"/>
      <c r="R141" s="92"/>
      <c r="S141" s="10"/>
      <c r="V141" s="80"/>
      <c r="W141" s="10">
        <f ca="1">INDIRECT(ADDRESS(ROW(),SUMIFS($1:$1,$5:$5,MAX($5:$5))))</f>
        <v>53437801.281801082</v>
      </c>
      <c r="Z141" s="10">
        <f ca="1">IF(Z$5="",0,SUM($Y140:Z140))</f>
        <v>-20900000</v>
      </c>
      <c r="AA141" s="10">
        <f ca="1">IF(AA$5="",0,SUM($Y140:AA140))</f>
        <v>-32982121.212121211</v>
      </c>
      <c r="AB141" s="10">
        <f ca="1">IF(AB$5="",0,SUM($Y140:AB140))</f>
        <v>-35210589.090909094</v>
      </c>
      <c r="AC141" s="10">
        <f ca="1">IF(AC$5="",0,SUM($Y140:AC140))</f>
        <v>-36728030.303030305</v>
      </c>
      <c r="AD141" s="10">
        <f ca="1">IF(AD$5="",0,SUM($Y140:AD140))</f>
        <v>-36671694.181818187</v>
      </c>
      <c r="AE141" s="10">
        <f ca="1">IF(AE$5="",0,SUM($Y140:AE140))</f>
        <v>-37444239.727272734</v>
      </c>
      <c r="AF141" s="10">
        <f ca="1">IF(AF$5="",0,SUM($Y140:AF140))</f>
        <v>-39893155.272727281</v>
      </c>
      <c r="AG141" s="10">
        <f ca="1">IF(AG$5="",0,SUM($Y140:AG140))</f>
        <v>-42392569.584848493</v>
      </c>
      <c r="AH141" s="10">
        <f ca="1">IF(AH$5="",0,SUM($Y140:AH140))</f>
        <v>-44989914.202303037</v>
      </c>
      <c r="AI141" s="10">
        <f ca="1">IF(AI$5="",0,SUM($Y140:AI140))</f>
        <v>-47730503.843242429</v>
      </c>
      <c r="AJ141" s="10">
        <f ca="1">IF(AJ$5="",0,SUM($Y140:AJ140))</f>
        <v>-50628894.372854553</v>
      </c>
      <c r="AK141" s="10">
        <f ca="1">IF(AK$5="",0,SUM($Y140:AK140))</f>
        <v>-53684080.471886374</v>
      </c>
      <c r="AL141" s="10">
        <f ca="1">IF(AL$5="",0,SUM($Y140:AL140))</f>
        <v>-56956270.171273492</v>
      </c>
      <c r="AM141" s="10">
        <f ca="1">IF(AM$5="",0,SUM($Y140:AM140))</f>
        <v>-60546182.436912432</v>
      </c>
      <c r="AN141" s="10">
        <f ca="1">IF(AN$5="",0,SUM($Y140:AN140))</f>
        <v>-64569858.65081501</v>
      </c>
      <c r="AO141" s="10">
        <f ca="1">IF(AO$5="",0,SUM($Y140:AO140))</f>
        <v>-69075066.755752131</v>
      </c>
      <c r="AP141" s="10">
        <f ca="1">IF(AP$5="",0,SUM($Y140:AP140))</f>
        <v>-73939090.930873156</v>
      </c>
      <c r="AQ141" s="10">
        <f ca="1">IF(AQ$5="",0,SUM($Y140:AQ140))</f>
        <v>-78940119.408604831</v>
      </c>
      <c r="AR141" s="10">
        <f ca="1">IF(AR$5="",0,SUM($Y140:AR140))</f>
        <v>-83805704.644138053</v>
      </c>
      <c r="AS141" s="10">
        <f ca="1">IF(AS$5="",0,SUM($Y140:AS140))</f>
        <v>-88276175.741788566</v>
      </c>
      <c r="AT141" s="10">
        <f ca="1">IF(AT$5="",0,SUM($Y140:AT140))</f>
        <v>-97165863.747206628</v>
      </c>
      <c r="AU141" s="10">
        <f ca="1">IF(AU$5="",0,SUM($Y140:AU140))</f>
        <v>-115355834.05118473</v>
      </c>
      <c r="AV141" s="10">
        <f ca="1">IF(AV$5="",0,SUM($Y140:AV140))</f>
        <v>-127777759.58672649</v>
      </c>
      <c r="AW141" s="10">
        <f ca="1">IF(AW$5="",0,SUM($Y140:AW140))</f>
        <v>-129394815.95557158</v>
      </c>
      <c r="AX141" s="10">
        <f ca="1">IF(AX$5="",0,SUM($Y140:AX140))</f>
        <v>-129355768.19442986</v>
      </c>
      <c r="AY141" s="10">
        <f ca="1">IF(AY$5="",0,SUM($Y140:AY140))</f>
        <v>-126808540.88802291</v>
      </c>
      <c r="AZ141" s="10">
        <f ca="1">IF(AZ$5="",0,SUM($Y140:AZ140))</f>
        <v>-124211229.77334365</v>
      </c>
      <c r="BA141" s="10">
        <f ca="1">IF(BA$5="",0,SUM($Y140:BA140))</f>
        <v>-122347267.34974012</v>
      </c>
      <c r="BB141" s="10">
        <f ca="1">IF(BB$5="",0,SUM($Y140:BB140))</f>
        <v>-119498363.35628097</v>
      </c>
      <c r="BC141" s="10">
        <f ca="1">IF(BC$5="",0,SUM($Y140:BC140))</f>
        <v>-115598533.68978342</v>
      </c>
      <c r="BD141" s="10">
        <f ca="1">IF(BD$5="",0,SUM($Y140:BD140))</f>
        <v>-111216425.41833001</v>
      </c>
      <c r="BE141" s="10">
        <f ca="1">IF(BE$5="",0,SUM($Y140:BE140))</f>
        <v>-106692464.01316907</v>
      </c>
      <c r="BF141" s="10">
        <f ca="1">IF(BF$5="",0,SUM($Y140:BF140))</f>
        <v>-100959175.2887066</v>
      </c>
      <c r="BG141" s="10">
        <f ca="1">IF(BG$5="",0,SUM($Y140:BG140))</f>
        <v>-93988754.634397164</v>
      </c>
      <c r="BH141" s="10">
        <f ca="1">IF(BH$5="",0,SUM($Y140:BH140))</f>
        <v>-85905723.264676362</v>
      </c>
      <c r="BI141" s="10">
        <f ca="1">IF(BI$5="",0,SUM($Y140:BI140))</f>
        <v>-76921585.961191922</v>
      </c>
      <c r="BJ141" s="10">
        <f ca="1">IF(BJ$5="",0,SUM($Y140:BJ140))</f>
        <v>-67289741.148071885</v>
      </c>
      <c r="BK141" s="10">
        <f ca="1">IF(BK$5="",0,SUM($Y140:BK140))</f>
        <v>-57250233.103759043</v>
      </c>
      <c r="BL141" s="10">
        <f ca="1">IF(BL$5="",0,SUM($Y140:BL140))</f>
        <v>-46975324.753084257</v>
      </c>
      <c r="BM141" s="10">
        <f ca="1">IF(BM$5="",0,SUM($Y140:BM140))</f>
        <v>-36575283.904184863</v>
      </c>
      <c r="BN141" s="10">
        <f ca="1">IF(BN$5="",0,SUM($Y140:BN140))</f>
        <v>-26113676.399110917</v>
      </c>
      <c r="BO141" s="10">
        <f ca="1">IF(BO$5="",0,SUM($Y140:BO140))</f>
        <v>-15624782.710939474</v>
      </c>
      <c r="BP141" s="10">
        <f ca="1">IF(BP$5="",0,SUM($Y140:BP140))</f>
        <v>-5125305.9408233371</v>
      </c>
      <c r="BQ141" s="10">
        <f ca="1">IF(BQ$5="",0,SUM($Y140:BQ140))</f>
        <v>5378106.3677741271</v>
      </c>
      <c r="BR141" s="10">
        <f ca="1">IF(BR$5="",0,SUM($Y140:BR140))</f>
        <v>15882794.809246901</v>
      </c>
      <c r="BS141" s="10">
        <f ca="1">IF(BS$5="",0,SUM($Y140:BS140))</f>
        <v>26387797.796869062</v>
      </c>
      <c r="BT141" s="10">
        <f ca="1">IF(BT$5="",0,SUM($Y140:BT140))</f>
        <v>36892870.549544975</v>
      </c>
      <c r="BU141" s="10">
        <f ca="1">IF(BU$5="",0,SUM($Y140:BU140))</f>
        <v>53437801.281801082</v>
      </c>
      <c r="BV141" s="10">
        <f>IF(BV$5="",0,SUM($Y140:BV140))</f>
        <v>0</v>
      </c>
      <c r="BW141" s="10">
        <f>IF(BW$5="",0,SUM($Y140:BW140))</f>
        <v>0</v>
      </c>
      <c r="BX141" s="10">
        <f>IF(BX$5="",0,SUM($Y140:BX140))</f>
        <v>0</v>
      </c>
      <c r="BY141" s="10">
        <f>IF(BY$5="",0,SUM($Y140:BY140))</f>
        <v>0</v>
      </c>
      <c r="BZ141" s="10">
        <f>IF(BZ$5="",0,SUM($Y140:BZ140))</f>
        <v>0</v>
      </c>
      <c r="CA141" s="10">
        <f>IF(CA$5="",0,SUM($Y140:CA140))</f>
        <v>0</v>
      </c>
      <c r="CB141" s="10">
        <f>IF(CB$5="",0,SUM($Y140:CB140))</f>
        <v>0</v>
      </c>
      <c r="CC141" s="10">
        <f>IF(CC$5="",0,SUM($Y140:CC140))</f>
        <v>0</v>
      </c>
      <c r="CD141" s="10">
        <f>IF(CD$5="",0,SUM($Y140:CD140))</f>
        <v>0</v>
      </c>
      <c r="CE141" s="10">
        <f>IF(CE$5="",0,SUM($Y140:CE140))</f>
        <v>0</v>
      </c>
      <c r="CF141" s="10">
        <f>IF(CF$5="",0,SUM($Y140:CF140))</f>
        <v>0</v>
      </c>
      <c r="CG141" s="10">
        <f>IF(CG$5="",0,SUM($Y140:CG140))</f>
        <v>0</v>
      </c>
      <c r="CH141" s="10">
        <f>IF(CH$5="",0,SUM($Y140:CH140))</f>
        <v>0</v>
      </c>
      <c r="CI141" s="10">
        <f>IF(CI$5="",0,SUM($Y140:CI140))</f>
        <v>0</v>
      </c>
      <c r="CJ141" s="10">
        <f>IF(CJ$5="",0,SUM($Y140:CJ140))</f>
        <v>0</v>
      </c>
      <c r="CK141" s="10">
        <f>IF(CK$5="",0,SUM($Y140:CK140))</f>
        <v>0</v>
      </c>
      <c r="CL141" s="10">
        <f>IF(CL$5="",0,SUM($Y140:CL140))</f>
        <v>0</v>
      </c>
      <c r="CM141" s="10">
        <f>IF(CM$5="",0,SUM($Y140:CM140))</f>
        <v>0</v>
      </c>
      <c r="CN141" s="10">
        <f>IF(CN$5="",0,SUM($Y140:CN140))</f>
        <v>0</v>
      </c>
      <c r="CO141" s="10">
        <f>IF(CO$5="",0,SUM($Y140:CO140))</f>
        <v>0</v>
      </c>
      <c r="CP141" s="10">
        <f>IF(CP$5="",0,SUM($Y140:CP140))</f>
        <v>0</v>
      </c>
      <c r="CQ141" s="10">
        <f>IF(CQ$5="",0,SUM($Y140:CQ140))</f>
        <v>0</v>
      </c>
      <c r="CR141" s="10">
        <f>IF(CR$5="",0,SUM($Y140:CR140))</f>
        <v>0</v>
      </c>
      <c r="CS141" s="10">
        <f>IF(CS$5="",0,SUM($Y140:CS140))</f>
        <v>0</v>
      </c>
      <c r="CT141" s="10">
        <f>IF(CT$5="",0,SUM($Y140:CT140))</f>
        <v>0</v>
      </c>
    </row>
    <row r="142" spans="1:98" s="13" customFormat="1" x14ac:dyDescent="0.3">
      <c r="A142" s="12">
        <f>ROW()</f>
        <v>142</v>
      </c>
      <c r="B142" s="147"/>
      <c r="C142" s="142"/>
      <c r="E142" s="92"/>
      <c r="F142" s="13" t="s">
        <v>177</v>
      </c>
      <c r="M142" s="4" t="str">
        <f>Lists!$R$8</f>
        <v>руб.</v>
      </c>
      <c r="P142" s="10"/>
      <c r="R142" s="92"/>
      <c r="S142" s="10"/>
      <c r="V142" s="80"/>
      <c r="W142" s="10">
        <f ca="1">Repdd!W323</f>
        <v>129394815.95557158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</row>
    <row r="143" spans="1:98" s="27" customFormat="1" ht="12" x14ac:dyDescent="0.25">
      <c r="A143" s="26">
        <f>ROW()</f>
        <v>143</v>
      </c>
      <c r="B143" s="145"/>
      <c r="C143" s="142"/>
      <c r="E143" s="24"/>
      <c r="F143" s="127" t="s">
        <v>178</v>
      </c>
      <c r="M143" s="2" t="s">
        <v>179</v>
      </c>
      <c r="P143" s="30"/>
      <c r="R143" s="44"/>
      <c r="S143" s="149"/>
      <c r="V143" s="85"/>
      <c r="W143" s="29">
        <f ca="1">Repdd!W324</f>
        <v>1</v>
      </c>
      <c r="Z143" s="30">
        <f ca="1">IF(Z$5="",0,IF(SUM($Y143:Y143)&gt;=1,0,IF($W142=0,1,IF(AND(Y141&lt;0,Z141&gt;=0,MIN(Z141:INDIRECT(ADDRESS($A141,SUMIFS($1:$1,$5:$5,MAX($5:$5)))))&gt;=0),1,0))))</f>
        <v>0</v>
      </c>
      <c r="AA143" s="30">
        <f ca="1">IF(AA$5="",0,IF(SUM($Y143:Z143)&gt;=1,0,IF($W142=0,1,IF(AND(Z141&lt;0,AA141&gt;=0,MIN(AA141:INDIRECT(ADDRESS($A141,SUMIFS($1:$1,$5:$5,MAX($5:$5)))))&gt;=0),1,0))))</f>
        <v>0</v>
      </c>
      <c r="AB143" s="30">
        <f ca="1">IF(AB$5="",0,IF(SUM($Y143:AA143)&gt;=1,0,IF($W142=0,1,IF(AND(AA141&lt;0,AB141&gt;=0,MIN(AB141:INDIRECT(ADDRESS($A141,SUMIFS($1:$1,$5:$5,MAX($5:$5)))))&gt;=0),1,0))))</f>
        <v>0</v>
      </c>
      <c r="AC143" s="30">
        <f ca="1">IF(AC$5="",0,IF(SUM($Y143:AB143)&gt;=1,0,IF($W142=0,1,IF(AND(AB141&lt;0,AC141&gt;=0,MIN(AC141:INDIRECT(ADDRESS($A141,SUMIFS($1:$1,$5:$5,MAX($5:$5)))))&gt;=0),1,0))))</f>
        <v>0</v>
      </c>
      <c r="AD143" s="30">
        <f ca="1">IF(AD$5="",0,IF(SUM($Y143:AC143)&gt;=1,0,IF($W142=0,1,IF(AND(AC141&lt;0,AD141&gt;=0,MIN(AD141:INDIRECT(ADDRESS($A141,SUMIFS($1:$1,$5:$5,MAX($5:$5)))))&gt;=0),1,0))))</f>
        <v>0</v>
      </c>
      <c r="AE143" s="30">
        <f ca="1">IF(AE$5="",0,IF(SUM($Y143:AD143)&gt;=1,0,IF($W142=0,1,IF(AND(AD141&lt;0,AE141&gt;=0,MIN(AE141:INDIRECT(ADDRESS($A141,SUMIFS($1:$1,$5:$5,MAX($5:$5)))))&gt;=0),1,0))))</f>
        <v>0</v>
      </c>
      <c r="AF143" s="30">
        <f ca="1">IF(AF$5="",0,IF(SUM($Y143:AE143)&gt;=1,0,IF($W142=0,1,IF(AND(AE141&lt;0,AF141&gt;=0,MIN(AF141:INDIRECT(ADDRESS($A141,SUMIFS($1:$1,$5:$5,MAX($5:$5)))))&gt;=0),1,0))))</f>
        <v>0</v>
      </c>
      <c r="AG143" s="30">
        <f ca="1">IF(AG$5="",0,IF(SUM($Y143:AF143)&gt;=1,0,IF($W142=0,1,IF(AND(AF141&lt;0,AG141&gt;=0,MIN(AG141:INDIRECT(ADDRESS($A141,SUMIFS($1:$1,$5:$5,MAX($5:$5)))))&gt;=0),1,0))))</f>
        <v>0</v>
      </c>
      <c r="AH143" s="30">
        <f ca="1">IF(AH$5="",0,IF(SUM($Y143:AG143)&gt;=1,0,IF($W142=0,1,IF(AND(AG141&lt;0,AH141&gt;=0,MIN(AH141:INDIRECT(ADDRESS($A141,SUMIFS($1:$1,$5:$5,MAX($5:$5)))))&gt;=0),1,0))))</f>
        <v>0</v>
      </c>
      <c r="AI143" s="30">
        <f ca="1">IF(AI$5="",0,IF(SUM($Y143:AH143)&gt;=1,0,IF($W142=0,1,IF(AND(AH141&lt;0,AI141&gt;=0,MIN(AI141:INDIRECT(ADDRESS($A141,SUMIFS($1:$1,$5:$5,MAX($5:$5)))))&gt;=0),1,0))))</f>
        <v>0</v>
      </c>
      <c r="AJ143" s="30">
        <f ca="1">IF(AJ$5="",0,IF(SUM($Y143:AI143)&gt;=1,0,IF($W142=0,1,IF(AND(AI141&lt;0,AJ141&gt;=0,MIN(AJ141:INDIRECT(ADDRESS($A141,SUMIFS($1:$1,$5:$5,MAX($5:$5)))))&gt;=0),1,0))))</f>
        <v>0</v>
      </c>
      <c r="AK143" s="30">
        <f ca="1">IF(AK$5="",0,IF(SUM($Y143:AJ143)&gt;=1,0,IF($W142=0,1,IF(AND(AJ141&lt;0,AK141&gt;=0,MIN(AK141:INDIRECT(ADDRESS($A141,SUMIFS($1:$1,$5:$5,MAX($5:$5)))))&gt;=0),1,0))))</f>
        <v>0</v>
      </c>
      <c r="AL143" s="30">
        <f ca="1">IF(AL$5="",0,IF(SUM($Y143:AK143)&gt;=1,0,IF($W142=0,1,IF(AND(AK141&lt;0,AL141&gt;=0,MIN(AL141:INDIRECT(ADDRESS($A141,SUMIFS($1:$1,$5:$5,MAX($5:$5)))))&gt;=0),1,0))))</f>
        <v>0</v>
      </c>
      <c r="AM143" s="30">
        <f ca="1">IF(AM$5="",0,IF(SUM($Y143:AL143)&gt;=1,0,IF($W142=0,1,IF(AND(AL141&lt;0,AM141&gt;=0,MIN(AM141:INDIRECT(ADDRESS($A141,SUMIFS($1:$1,$5:$5,MAX($5:$5)))))&gt;=0),1,0))))</f>
        <v>0</v>
      </c>
      <c r="AN143" s="30">
        <f ca="1">IF(AN$5="",0,IF(SUM($Y143:AM143)&gt;=1,0,IF($W142=0,1,IF(AND(AM141&lt;0,AN141&gt;=0,MIN(AN141:INDIRECT(ADDRESS($A141,SUMIFS($1:$1,$5:$5,MAX($5:$5)))))&gt;=0),1,0))))</f>
        <v>0</v>
      </c>
      <c r="AO143" s="30">
        <f ca="1">IF(AO$5="",0,IF(SUM($Y143:AN143)&gt;=1,0,IF($W142=0,1,IF(AND(AN141&lt;0,AO141&gt;=0,MIN(AO141:INDIRECT(ADDRESS($A141,SUMIFS($1:$1,$5:$5,MAX($5:$5)))))&gt;=0),1,0))))</f>
        <v>0</v>
      </c>
      <c r="AP143" s="30">
        <f ca="1">IF(AP$5="",0,IF(SUM($Y143:AO143)&gt;=1,0,IF($W142=0,1,IF(AND(AO141&lt;0,AP141&gt;=0,MIN(AP141:INDIRECT(ADDRESS($A141,SUMIFS($1:$1,$5:$5,MAX($5:$5)))))&gt;=0),1,0))))</f>
        <v>0</v>
      </c>
      <c r="AQ143" s="30">
        <f ca="1">IF(AQ$5="",0,IF(SUM($Y143:AP143)&gt;=1,0,IF($W142=0,1,IF(AND(AP141&lt;0,AQ141&gt;=0,MIN(AQ141:INDIRECT(ADDRESS($A141,SUMIFS($1:$1,$5:$5,MAX($5:$5)))))&gt;=0),1,0))))</f>
        <v>0</v>
      </c>
      <c r="AR143" s="30">
        <f ca="1">IF(AR$5="",0,IF(SUM($Y143:AQ143)&gt;=1,0,IF($W142=0,1,IF(AND(AQ141&lt;0,AR141&gt;=0,MIN(AR141:INDIRECT(ADDRESS($A141,SUMIFS($1:$1,$5:$5,MAX($5:$5)))))&gt;=0),1,0))))</f>
        <v>0</v>
      </c>
      <c r="AS143" s="30">
        <f ca="1">IF(AS$5="",0,IF(SUM($Y143:AR143)&gt;=1,0,IF($W142=0,1,IF(AND(AR141&lt;0,AS141&gt;=0,MIN(AS141:INDIRECT(ADDRESS($A141,SUMIFS($1:$1,$5:$5,MAX($5:$5)))))&gt;=0),1,0))))</f>
        <v>0</v>
      </c>
      <c r="AT143" s="30">
        <f ca="1">IF(AT$5="",0,IF(SUM($Y143:AS143)&gt;=1,0,IF($W142=0,1,IF(AND(AS141&lt;0,AT141&gt;=0,MIN(AT141:INDIRECT(ADDRESS($A141,SUMIFS($1:$1,$5:$5,MAX($5:$5)))))&gt;=0),1,0))))</f>
        <v>0</v>
      </c>
      <c r="AU143" s="30">
        <f ca="1">IF(AU$5="",0,IF(SUM($Y143:AT143)&gt;=1,0,IF($W142=0,1,IF(AND(AT141&lt;0,AU141&gt;=0,MIN(AU141:INDIRECT(ADDRESS($A141,SUMIFS($1:$1,$5:$5,MAX($5:$5)))))&gt;=0),1,0))))</f>
        <v>0</v>
      </c>
      <c r="AV143" s="30">
        <f ca="1">IF(AV$5="",0,IF(SUM($Y143:AU143)&gt;=1,0,IF($W142=0,1,IF(AND(AU141&lt;0,AV141&gt;=0,MIN(AV141:INDIRECT(ADDRESS($A141,SUMIFS($1:$1,$5:$5,MAX($5:$5)))))&gt;=0),1,0))))</f>
        <v>0</v>
      </c>
      <c r="AW143" s="30">
        <f ca="1">IF(AW$5="",0,IF(SUM($Y143:AV143)&gt;=1,0,IF($W142=0,1,IF(AND(AV141&lt;0,AW141&gt;=0,MIN(AW141:INDIRECT(ADDRESS($A141,SUMIFS($1:$1,$5:$5,MAX($5:$5)))))&gt;=0),1,0))))</f>
        <v>0</v>
      </c>
      <c r="AX143" s="30">
        <f ca="1">IF(AX$5="",0,IF(SUM($Y143:AW143)&gt;=1,0,IF($W142=0,1,IF(AND(AW141&lt;0,AX141&gt;=0,MIN(AX141:INDIRECT(ADDRESS($A141,SUMIFS($1:$1,$5:$5,MAX($5:$5)))))&gt;=0),1,0))))</f>
        <v>0</v>
      </c>
      <c r="AY143" s="30">
        <f ca="1">IF(AY$5="",0,IF(SUM($Y143:AX143)&gt;=1,0,IF($W142=0,1,IF(AND(AX141&lt;0,AY141&gt;=0,MIN(AY141:INDIRECT(ADDRESS($A141,SUMIFS($1:$1,$5:$5,MAX($5:$5)))))&gt;=0),1,0))))</f>
        <v>0</v>
      </c>
      <c r="AZ143" s="30">
        <f ca="1">IF(AZ$5="",0,IF(SUM($Y143:AY143)&gt;=1,0,IF($W142=0,1,IF(AND(AY141&lt;0,AZ141&gt;=0,MIN(AZ141:INDIRECT(ADDRESS($A141,SUMIFS($1:$1,$5:$5,MAX($5:$5)))))&gt;=0),1,0))))</f>
        <v>0</v>
      </c>
      <c r="BA143" s="30">
        <f ca="1">IF(BA$5="",0,IF(SUM($Y143:AZ143)&gt;=1,0,IF($W142=0,1,IF(AND(AZ141&lt;0,BA141&gt;=0,MIN(BA141:INDIRECT(ADDRESS($A141,SUMIFS($1:$1,$5:$5,MAX($5:$5)))))&gt;=0),1,0))))</f>
        <v>0</v>
      </c>
      <c r="BB143" s="30">
        <f ca="1">IF(BB$5="",0,IF(SUM($Y143:BA143)&gt;=1,0,IF($W142=0,1,IF(AND(BA141&lt;0,BB141&gt;=0,MIN(BB141:INDIRECT(ADDRESS($A141,SUMIFS($1:$1,$5:$5,MAX($5:$5)))))&gt;=0),1,0))))</f>
        <v>0</v>
      </c>
      <c r="BC143" s="30">
        <f ca="1">IF(BC$5="",0,IF(SUM($Y143:BB143)&gt;=1,0,IF($W142=0,1,IF(AND(BB141&lt;0,BC141&gt;=0,MIN(BC141:INDIRECT(ADDRESS($A141,SUMIFS($1:$1,$5:$5,MAX($5:$5)))))&gt;=0),1,0))))</f>
        <v>0</v>
      </c>
      <c r="BD143" s="30">
        <f ca="1">IF(BD$5="",0,IF(SUM($Y143:BC143)&gt;=1,0,IF($W142=0,1,IF(AND(BC141&lt;0,BD141&gt;=0,MIN(BD141:INDIRECT(ADDRESS($A141,SUMIFS($1:$1,$5:$5,MAX($5:$5)))))&gt;=0),1,0))))</f>
        <v>0</v>
      </c>
      <c r="BE143" s="30">
        <f ca="1">IF(BE$5="",0,IF(SUM($Y143:BD143)&gt;=1,0,IF($W142=0,1,IF(AND(BD141&lt;0,BE141&gt;=0,MIN(BE141:INDIRECT(ADDRESS($A141,SUMIFS($1:$1,$5:$5,MAX($5:$5)))))&gt;=0),1,0))))</f>
        <v>0</v>
      </c>
      <c r="BF143" s="30">
        <f ca="1">IF(BF$5="",0,IF(SUM($Y143:BE143)&gt;=1,0,IF($W142=0,1,IF(AND(BE141&lt;0,BF141&gt;=0,MIN(BF141:INDIRECT(ADDRESS($A141,SUMIFS($1:$1,$5:$5,MAX($5:$5)))))&gt;=0),1,0))))</f>
        <v>0</v>
      </c>
      <c r="BG143" s="30">
        <f ca="1">IF(BG$5="",0,IF(SUM($Y143:BF143)&gt;=1,0,IF($W142=0,1,IF(AND(BF141&lt;0,BG141&gt;=0,MIN(BG141:INDIRECT(ADDRESS($A141,SUMIFS($1:$1,$5:$5,MAX($5:$5)))))&gt;=0),1,0))))</f>
        <v>0</v>
      </c>
      <c r="BH143" s="30">
        <f ca="1">IF(BH$5="",0,IF(SUM($Y143:BG143)&gt;=1,0,IF($W142=0,1,IF(AND(BG141&lt;0,BH141&gt;=0,MIN(BH141:INDIRECT(ADDRESS($A141,SUMIFS($1:$1,$5:$5,MAX($5:$5)))))&gt;=0),1,0))))</f>
        <v>0</v>
      </c>
      <c r="BI143" s="30">
        <f ca="1">IF(BI$5="",0,IF(SUM($Y143:BH143)&gt;=1,0,IF($W142=0,1,IF(AND(BH141&lt;0,BI141&gt;=0,MIN(BI141:INDIRECT(ADDRESS($A141,SUMIFS($1:$1,$5:$5,MAX($5:$5)))))&gt;=0),1,0))))</f>
        <v>0</v>
      </c>
      <c r="BJ143" s="30">
        <f ca="1">IF(BJ$5="",0,IF(SUM($Y143:BI143)&gt;=1,0,IF($W142=0,1,IF(AND(BI141&lt;0,BJ141&gt;=0,MIN(BJ141:INDIRECT(ADDRESS($A141,SUMIFS($1:$1,$5:$5,MAX($5:$5)))))&gt;=0),1,0))))</f>
        <v>0</v>
      </c>
      <c r="BK143" s="30">
        <f ca="1">IF(BK$5="",0,IF(SUM($Y143:BJ143)&gt;=1,0,IF($W142=0,1,IF(AND(BJ141&lt;0,BK141&gt;=0,MIN(BK141:INDIRECT(ADDRESS($A141,SUMIFS($1:$1,$5:$5,MAX($5:$5)))))&gt;=0),1,0))))</f>
        <v>0</v>
      </c>
      <c r="BL143" s="30">
        <f ca="1">IF(BL$5="",0,IF(SUM($Y143:BK143)&gt;=1,0,IF($W142=0,1,IF(AND(BK141&lt;0,BL141&gt;=0,MIN(BL141:INDIRECT(ADDRESS($A141,SUMIFS($1:$1,$5:$5,MAX($5:$5)))))&gt;=0),1,0))))</f>
        <v>0</v>
      </c>
      <c r="BM143" s="30">
        <f ca="1">IF(BM$5="",0,IF(SUM($Y143:BL143)&gt;=1,0,IF($W142=0,1,IF(AND(BL141&lt;0,BM141&gt;=0,MIN(BM141:INDIRECT(ADDRESS($A141,SUMIFS($1:$1,$5:$5,MAX($5:$5)))))&gt;=0),1,0))))</f>
        <v>0</v>
      </c>
      <c r="BN143" s="30">
        <f ca="1">IF(BN$5="",0,IF(SUM($Y143:BM143)&gt;=1,0,IF($W142=0,1,IF(AND(BM141&lt;0,BN141&gt;=0,MIN(BN141:INDIRECT(ADDRESS($A141,SUMIFS($1:$1,$5:$5,MAX($5:$5)))))&gt;=0),1,0))))</f>
        <v>0</v>
      </c>
      <c r="BO143" s="30">
        <f ca="1">IF(BO$5="",0,IF(SUM($Y143:BN143)&gt;=1,0,IF($W142=0,1,IF(AND(BN141&lt;0,BO141&gt;=0,MIN(BO141:INDIRECT(ADDRESS($A141,SUMIFS($1:$1,$5:$5,MAX($5:$5)))))&gt;=0),1,0))))</f>
        <v>0</v>
      </c>
      <c r="BP143" s="30">
        <f ca="1">IF(BP$5="",0,IF(SUM($Y143:BO143)&gt;=1,0,IF($W142=0,1,IF(AND(BO141&lt;0,BP141&gt;=0,MIN(BP141:INDIRECT(ADDRESS($A141,SUMIFS($1:$1,$5:$5,MAX($5:$5)))))&gt;=0),1,0))))</f>
        <v>0</v>
      </c>
      <c r="BQ143" s="30">
        <f ca="1">IF(BQ$5="",0,IF(SUM($Y143:BP143)&gt;=1,0,IF($W142=0,1,IF(AND(BP141&lt;0,BQ141&gt;=0,MIN(BQ141:INDIRECT(ADDRESS($A141,SUMIFS($1:$1,$5:$5,MAX($5:$5)))))&gt;=0),1,0))))</f>
        <v>1</v>
      </c>
      <c r="BR143" s="30">
        <f ca="1">IF(BR$5="",0,IF(SUM($Y143:BQ143)&gt;=1,0,IF($W142=0,1,IF(AND(BQ141&lt;0,BR141&gt;=0,MIN(BR141:INDIRECT(ADDRESS($A141,SUMIFS($1:$1,$5:$5,MAX($5:$5)))))&gt;=0),1,0))))</f>
        <v>0</v>
      </c>
      <c r="BS143" s="30">
        <f ca="1">IF(BS$5="",0,IF(SUM($Y143:BR143)&gt;=1,0,IF($W142=0,1,IF(AND(BR141&lt;0,BS141&gt;=0,MIN(BS141:INDIRECT(ADDRESS($A141,SUMIFS($1:$1,$5:$5,MAX($5:$5)))))&gt;=0),1,0))))</f>
        <v>0</v>
      </c>
      <c r="BT143" s="30">
        <f ca="1">IF(BT$5="",0,IF(SUM($Y143:BS143)&gt;=1,0,IF($W142=0,1,IF(AND(BS141&lt;0,BT141&gt;=0,MIN(BT141:INDIRECT(ADDRESS($A141,SUMIFS($1:$1,$5:$5,MAX($5:$5)))))&gt;=0),1,0))))</f>
        <v>0</v>
      </c>
      <c r="BU143" s="30">
        <f ca="1">IF(BU$5="",0,IF(SUM($Y143:BT143)&gt;=1,0,IF($W142=0,1,IF(AND(BT141&lt;0,BU141&gt;=0,MIN(BU141:INDIRECT(ADDRESS($A141,SUMIFS($1:$1,$5:$5,MAX($5:$5)))))&gt;=0),1,0))))</f>
        <v>0</v>
      </c>
      <c r="BV143" s="30">
        <f ca="1">IF(BV$5="",0,IF(SUM($Y143:BU143)&gt;=1,0,IF($W142=0,1,IF(AND(BU141&lt;0,BV141&gt;=0,MIN(BV141:INDIRECT(ADDRESS($A141,SUMIFS($1:$1,$5:$5,MAX($5:$5)))))&gt;=0),1,0))))</f>
        <v>0</v>
      </c>
      <c r="BW143" s="30">
        <f ca="1">IF(BW$5="",0,IF(SUM($Y143:BV143)&gt;=1,0,IF($W142=0,1,IF(AND(BV141&lt;0,BW141&gt;=0,MIN(BW141:INDIRECT(ADDRESS($A141,SUMIFS($1:$1,$5:$5,MAX($5:$5)))))&gt;=0),1,0))))</f>
        <v>0</v>
      </c>
      <c r="BX143" s="30">
        <f ca="1">IF(BX$5="",0,IF(SUM($Y143:BW143)&gt;=1,0,IF($W142=0,1,IF(AND(BW141&lt;0,BX141&gt;=0,MIN(BX141:INDIRECT(ADDRESS($A141,SUMIFS($1:$1,$5:$5,MAX($5:$5)))))&gt;=0),1,0))))</f>
        <v>0</v>
      </c>
      <c r="BY143" s="30">
        <f ca="1">IF(BY$5="",0,IF(SUM($Y143:BX143)&gt;=1,0,IF($W142=0,1,IF(AND(BX141&lt;0,BY141&gt;=0,MIN(BY141:INDIRECT(ADDRESS($A141,SUMIFS($1:$1,$5:$5,MAX($5:$5)))))&gt;=0),1,0))))</f>
        <v>0</v>
      </c>
      <c r="BZ143" s="30">
        <f ca="1">IF(BZ$5="",0,IF(SUM($Y143:BY143)&gt;=1,0,IF($W142=0,1,IF(AND(BY141&lt;0,BZ141&gt;=0,MIN(BZ141:INDIRECT(ADDRESS($A141,SUMIFS($1:$1,$5:$5,MAX($5:$5)))))&gt;=0),1,0))))</f>
        <v>0</v>
      </c>
      <c r="CA143" s="30">
        <f ca="1">IF(CA$5="",0,IF(SUM($Y143:BZ143)&gt;=1,0,IF($W142=0,1,IF(AND(BZ141&lt;0,CA141&gt;=0,MIN(CA141:INDIRECT(ADDRESS($A141,SUMIFS($1:$1,$5:$5,MAX($5:$5)))))&gt;=0),1,0))))</f>
        <v>0</v>
      </c>
      <c r="CB143" s="30">
        <f ca="1">IF(CB$5="",0,IF(SUM($Y143:CA143)&gt;=1,0,IF($W142=0,1,IF(AND(CA141&lt;0,CB141&gt;=0,MIN(CB141:INDIRECT(ADDRESS($A141,SUMIFS($1:$1,$5:$5,MAX($5:$5)))))&gt;=0),1,0))))</f>
        <v>0</v>
      </c>
      <c r="CC143" s="30">
        <f ca="1">IF(CC$5="",0,IF(SUM($Y143:CB143)&gt;=1,0,IF($W142=0,1,IF(AND(CB141&lt;0,CC141&gt;=0,MIN(CC141:INDIRECT(ADDRESS($A141,SUMIFS($1:$1,$5:$5,MAX($5:$5)))))&gt;=0),1,0))))</f>
        <v>0</v>
      </c>
      <c r="CD143" s="30">
        <f ca="1">IF(CD$5="",0,IF(SUM($Y143:CC143)&gt;=1,0,IF($W142=0,1,IF(AND(CC141&lt;0,CD141&gt;=0,MIN(CD141:INDIRECT(ADDRESS($A141,SUMIFS($1:$1,$5:$5,MAX($5:$5)))))&gt;=0),1,0))))</f>
        <v>0</v>
      </c>
      <c r="CE143" s="30">
        <f ca="1">IF(CE$5="",0,IF(SUM($Y143:CD143)&gt;=1,0,IF($W142=0,1,IF(AND(CD141&lt;0,CE141&gt;=0,MIN(CE141:INDIRECT(ADDRESS($A141,SUMIFS($1:$1,$5:$5,MAX($5:$5)))))&gt;=0),1,0))))</f>
        <v>0</v>
      </c>
      <c r="CF143" s="30">
        <f ca="1">IF(CF$5="",0,IF(SUM($Y143:CE143)&gt;=1,0,IF($W142=0,1,IF(AND(CE141&lt;0,CF141&gt;=0,MIN(CF141:INDIRECT(ADDRESS($A141,SUMIFS($1:$1,$5:$5,MAX($5:$5)))))&gt;=0),1,0))))</f>
        <v>0</v>
      </c>
      <c r="CG143" s="30">
        <f ca="1">IF(CG$5="",0,IF(SUM($Y143:CF143)&gt;=1,0,IF($W142=0,1,IF(AND(CF141&lt;0,CG141&gt;=0,MIN(CG141:INDIRECT(ADDRESS($A141,SUMIFS($1:$1,$5:$5,MAX($5:$5)))))&gt;=0),1,0))))</f>
        <v>0</v>
      </c>
      <c r="CH143" s="30">
        <f ca="1">IF(CH$5="",0,IF(SUM($Y143:CG143)&gt;=1,0,IF($W142=0,1,IF(AND(CG141&lt;0,CH141&gt;=0,MIN(CH141:INDIRECT(ADDRESS($A141,SUMIFS($1:$1,$5:$5,MAX($5:$5)))))&gt;=0),1,0))))</f>
        <v>0</v>
      </c>
      <c r="CI143" s="30">
        <f ca="1">IF(CI$5="",0,IF(SUM($Y143:CH143)&gt;=1,0,IF($W142=0,1,IF(AND(CH141&lt;0,CI141&gt;=0,MIN(CI141:INDIRECT(ADDRESS($A141,SUMIFS($1:$1,$5:$5,MAX($5:$5)))))&gt;=0),1,0))))</f>
        <v>0</v>
      </c>
      <c r="CJ143" s="30">
        <f ca="1">IF(CJ$5="",0,IF(SUM($Y143:CI143)&gt;=1,0,IF($W142=0,1,IF(AND(CI141&lt;0,CJ141&gt;=0,MIN(CJ141:INDIRECT(ADDRESS($A141,SUMIFS($1:$1,$5:$5,MAX($5:$5)))))&gt;=0),1,0))))</f>
        <v>0</v>
      </c>
      <c r="CK143" s="30">
        <f ca="1">IF(CK$5="",0,IF(SUM($Y143:CJ143)&gt;=1,0,IF($W142=0,1,IF(AND(CJ141&lt;0,CK141&gt;=0,MIN(CK141:INDIRECT(ADDRESS($A141,SUMIFS($1:$1,$5:$5,MAX($5:$5)))))&gt;=0),1,0))))</f>
        <v>0</v>
      </c>
      <c r="CL143" s="30">
        <f ca="1">IF(CL$5="",0,IF(SUM($Y143:CK143)&gt;=1,0,IF($W142=0,1,IF(AND(CK141&lt;0,CL141&gt;=0,MIN(CL141:INDIRECT(ADDRESS($A141,SUMIFS($1:$1,$5:$5,MAX($5:$5)))))&gt;=0),1,0))))</f>
        <v>0</v>
      </c>
      <c r="CM143" s="30">
        <f ca="1">IF(CM$5="",0,IF(SUM($Y143:CL143)&gt;=1,0,IF($W142=0,1,IF(AND(CL141&lt;0,CM141&gt;=0,MIN(CM141:INDIRECT(ADDRESS($A141,SUMIFS($1:$1,$5:$5,MAX($5:$5)))))&gt;=0),1,0))))</f>
        <v>0</v>
      </c>
      <c r="CN143" s="30">
        <f ca="1">IF(CN$5="",0,IF(SUM($Y143:CM143)&gt;=1,0,IF($W142=0,1,IF(AND(CM141&lt;0,CN141&gt;=0,MIN(CN141:INDIRECT(ADDRESS($A141,SUMIFS($1:$1,$5:$5,MAX($5:$5)))))&gt;=0),1,0))))</f>
        <v>0</v>
      </c>
      <c r="CO143" s="30">
        <f ca="1">IF(CO$5="",0,IF(SUM($Y143:CN143)&gt;=1,0,IF($W142=0,1,IF(AND(CN141&lt;0,CO141&gt;=0,MIN(CO141:INDIRECT(ADDRESS($A141,SUMIFS($1:$1,$5:$5,MAX($5:$5)))))&gt;=0),1,0))))</f>
        <v>0</v>
      </c>
      <c r="CP143" s="30">
        <f ca="1">IF(CP$5="",0,IF(SUM($Y143:CO143)&gt;=1,0,IF($W142=0,1,IF(AND(CO141&lt;0,CP141&gt;=0,MIN(CP141:INDIRECT(ADDRESS($A141,SUMIFS($1:$1,$5:$5,MAX($5:$5)))))&gt;=0),1,0))))</f>
        <v>0</v>
      </c>
      <c r="CQ143" s="30">
        <f ca="1">IF(CQ$5="",0,IF(SUM($Y143:CP143)&gt;=1,0,IF($W142=0,1,IF(AND(CP141&lt;0,CQ141&gt;=0,MIN(CQ141:INDIRECT(ADDRESS($A141,SUMIFS($1:$1,$5:$5,MAX($5:$5)))))&gt;=0),1,0))))</f>
        <v>0</v>
      </c>
      <c r="CR143" s="30">
        <f ca="1">IF(CR$5="",0,IF(SUM($Y143:CQ143)&gt;=1,0,IF($W142=0,1,IF(AND(CQ141&lt;0,CR141&gt;=0,MIN(CR141:INDIRECT(ADDRESS($A141,SUMIFS($1:$1,$5:$5,MAX($5:$5)))))&gt;=0),1,0))))</f>
        <v>0</v>
      </c>
      <c r="CS143" s="30">
        <f ca="1">IF(CS$5="",0,IF(SUM($Y143:CR143)&gt;=1,0,IF($W142=0,1,IF(AND(CR141&lt;0,CS141&gt;=0,MIN(CS141:INDIRECT(ADDRESS($A141,SUMIFS($1:$1,$5:$5,MAX($5:$5)))))&gt;=0),1,0))))</f>
        <v>0</v>
      </c>
      <c r="CT143" s="30">
        <f ca="1">IF(CT$5="",0,IF(SUM($Y143:CS143)&gt;=1,0,IF($W142=0,1,IF(AND(CS141&lt;0,CT141&gt;=0,MIN(CT141:INDIRECT(ADDRESS($A141,SUMIFS($1:$1,$5:$5,MAX($5:$5)))))&gt;=0),1,0))))</f>
        <v>0</v>
      </c>
    </row>
    <row r="144" spans="1:98" s="13" customFormat="1" x14ac:dyDescent="0.3">
      <c r="A144" s="78">
        <f>ROW()</f>
        <v>144</v>
      </c>
      <c r="B144" s="144"/>
      <c r="E144" s="43"/>
      <c r="F144" s="161" t="s">
        <v>210</v>
      </c>
      <c r="M144" s="4" t="s">
        <v>180</v>
      </c>
      <c r="P144" s="10"/>
      <c r="R144" s="43"/>
      <c r="S144" s="64"/>
      <c r="V144" s="162"/>
      <c r="W144" s="57">
        <f ca="1">Repdd!W325</f>
        <v>3.6666666666666665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</row>
    <row r="145" spans="1:98" x14ac:dyDescent="0.3">
      <c r="A145" s="11">
        <f>ROW()</f>
        <v>145</v>
      </c>
      <c r="B145" s="144"/>
      <c r="F145" s="104" t="s">
        <v>181</v>
      </c>
    </row>
    <row r="146" spans="1:98" s="13" customFormat="1" x14ac:dyDescent="0.3">
      <c r="A146" s="12">
        <f>ROW()</f>
        <v>146</v>
      </c>
      <c r="B146" s="113"/>
      <c r="C146" s="142"/>
      <c r="E146" s="92">
        <v>1</v>
      </c>
      <c r="F146" s="13" t="s">
        <v>182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15000000</v>
      </c>
      <c r="Z146" s="10">
        <f>Repdd!Z327</f>
        <v>10000000</v>
      </c>
      <c r="AA146" s="10">
        <f>Repdd!AA327</f>
        <v>3000000</v>
      </c>
      <c r="AB146" s="10">
        <f>Repdd!AB327</f>
        <v>1000000</v>
      </c>
      <c r="AC146" s="10">
        <f>Repdd!AC327</f>
        <v>1000000</v>
      </c>
      <c r="AD146" s="10">
        <f>Repdd!AD327</f>
        <v>0</v>
      </c>
      <c r="AE146" s="10">
        <f>Repdd!AE327</f>
        <v>0</v>
      </c>
      <c r="AF146" s="10">
        <f>Repdd!AF327</f>
        <v>0</v>
      </c>
      <c r="AG146" s="10">
        <f>Repdd!AG327</f>
        <v>0</v>
      </c>
      <c r="AH146" s="10">
        <f>Repdd!AH327</f>
        <v>0</v>
      </c>
      <c r="AI146" s="10">
        <f>Repdd!AI327</f>
        <v>0</v>
      </c>
      <c r="AJ146" s="10">
        <f>Repdd!AJ327</f>
        <v>0</v>
      </c>
      <c r="AK146" s="10">
        <f>Repdd!AK327</f>
        <v>0</v>
      </c>
      <c r="AL146" s="10">
        <f>Repdd!AL327</f>
        <v>0</v>
      </c>
      <c r="AM146" s="10">
        <f>Repdd!AM327</f>
        <v>0</v>
      </c>
      <c r="AN146" s="10">
        <f>Repdd!AN327</f>
        <v>0</v>
      </c>
      <c r="AO146" s="10">
        <f>Repdd!AO327</f>
        <v>0</v>
      </c>
      <c r="AP146" s="10">
        <f>Repdd!AP327</f>
        <v>0</v>
      </c>
      <c r="AQ146" s="10">
        <f>Repdd!AQ327</f>
        <v>0</v>
      </c>
      <c r="AR146" s="10">
        <f>Repdd!AR327</f>
        <v>0</v>
      </c>
      <c r="AS146" s="10">
        <f>Repdd!AS327</f>
        <v>0</v>
      </c>
      <c r="AT146" s="10">
        <f>Repdd!AT327</f>
        <v>0</v>
      </c>
      <c r="AU146" s="10">
        <f>Repdd!AU327</f>
        <v>0</v>
      </c>
      <c r="AV146" s="10">
        <f>Repdd!AV327</f>
        <v>0</v>
      </c>
      <c r="AW146" s="10">
        <f>Repdd!AW327</f>
        <v>0</v>
      </c>
      <c r="AX146" s="10">
        <f>Repdd!AX327</f>
        <v>0</v>
      </c>
      <c r="AY146" s="10">
        <f>Repdd!AY327</f>
        <v>0</v>
      </c>
      <c r="AZ146" s="10">
        <f>Repdd!AZ327</f>
        <v>0</v>
      </c>
      <c r="BA146" s="10">
        <f>Repdd!BA327</f>
        <v>0</v>
      </c>
      <c r="BB146" s="10">
        <f>Repdd!BB327</f>
        <v>0</v>
      </c>
      <c r="BC146" s="10">
        <f>Repdd!BC327</f>
        <v>0</v>
      </c>
      <c r="BD146" s="10">
        <f>Repdd!BD327</f>
        <v>0</v>
      </c>
      <c r="BE146" s="10">
        <f>Repdd!BE327</f>
        <v>0</v>
      </c>
      <c r="BF146" s="10">
        <f>Repdd!BF327</f>
        <v>0</v>
      </c>
      <c r="BG146" s="10">
        <f>Repdd!BG327</f>
        <v>0</v>
      </c>
      <c r="BH146" s="10">
        <f>Repdd!BH327</f>
        <v>0</v>
      </c>
      <c r="BI146" s="10">
        <f>Repdd!BI327</f>
        <v>0</v>
      </c>
      <c r="BJ146" s="10">
        <f>Repdd!BJ327</f>
        <v>0</v>
      </c>
      <c r="BK146" s="10">
        <f>Repdd!BK327</f>
        <v>0</v>
      </c>
      <c r="BL146" s="10">
        <f>Repdd!BL327</f>
        <v>0</v>
      </c>
      <c r="BM146" s="10">
        <f>Repdd!BM327</f>
        <v>0</v>
      </c>
      <c r="BN146" s="10">
        <f>Repdd!BN327</f>
        <v>0</v>
      </c>
      <c r="BO146" s="10">
        <f>Repdd!BO327</f>
        <v>0</v>
      </c>
      <c r="BP146" s="10">
        <f>Repdd!BP327</f>
        <v>0</v>
      </c>
      <c r="BQ146" s="10">
        <f>Repdd!BQ327</f>
        <v>0</v>
      </c>
      <c r="BR146" s="10">
        <f>Repdd!BR327</f>
        <v>0</v>
      </c>
      <c r="BS146" s="10">
        <f>Repdd!BS327</f>
        <v>0</v>
      </c>
      <c r="BT146" s="10">
        <f>Repdd!BT327</f>
        <v>0</v>
      </c>
      <c r="BU146" s="10">
        <f>Repdd!BU327</f>
        <v>0</v>
      </c>
      <c r="BV146" s="10">
        <f>Repdd!BV327</f>
        <v>0</v>
      </c>
      <c r="BW146" s="10">
        <f>Repdd!BW327</f>
        <v>0</v>
      </c>
      <c r="BX146" s="10">
        <f>Repdd!BX327</f>
        <v>0</v>
      </c>
      <c r="BY146" s="10">
        <f>Repdd!BY327</f>
        <v>0</v>
      </c>
      <c r="BZ146" s="10">
        <f>Repdd!BZ327</f>
        <v>0</v>
      </c>
      <c r="CA146" s="10">
        <f>Repdd!CA327</f>
        <v>0</v>
      </c>
      <c r="CB146" s="10">
        <f>Repdd!CB327</f>
        <v>0</v>
      </c>
      <c r="CC146" s="10">
        <f>Repdd!CC327</f>
        <v>0</v>
      </c>
      <c r="CD146" s="10">
        <f>Repdd!CD327</f>
        <v>0</v>
      </c>
      <c r="CE146" s="10">
        <f>Repdd!CE327</f>
        <v>0</v>
      </c>
      <c r="CF146" s="10">
        <f>Repdd!CF327</f>
        <v>0</v>
      </c>
      <c r="CG146" s="10">
        <f>Repdd!CG327</f>
        <v>0</v>
      </c>
      <c r="CH146" s="10">
        <f>Repdd!CH327</f>
        <v>0</v>
      </c>
      <c r="CI146" s="10">
        <f>Repdd!CI327</f>
        <v>0</v>
      </c>
      <c r="CJ146" s="10">
        <f>Repdd!CJ327</f>
        <v>0</v>
      </c>
      <c r="CK146" s="10">
        <f>Repdd!CK327</f>
        <v>0</v>
      </c>
      <c r="CL146" s="10">
        <f>Repdd!CL327</f>
        <v>0</v>
      </c>
      <c r="CM146" s="10">
        <f>Repdd!CM327</f>
        <v>0</v>
      </c>
      <c r="CN146" s="10">
        <f>Repdd!CN327</f>
        <v>0</v>
      </c>
      <c r="CO146" s="10">
        <f>Repdd!CO327</f>
        <v>0</v>
      </c>
      <c r="CP146" s="10">
        <f>Repdd!CP327</f>
        <v>0</v>
      </c>
      <c r="CQ146" s="10">
        <f>Repdd!CQ327</f>
        <v>0</v>
      </c>
      <c r="CR146" s="10">
        <f>Repdd!CR327</f>
        <v>0</v>
      </c>
      <c r="CS146" s="10">
        <f>Repdd!CS327</f>
        <v>0</v>
      </c>
      <c r="CT146" s="10">
        <f>Repdd!CT327</f>
        <v>0</v>
      </c>
    </row>
    <row r="147" spans="1:98" s="13" customFormat="1" x14ac:dyDescent="0.3">
      <c r="A147" s="12">
        <f>ROW()</f>
        <v>147</v>
      </c>
      <c r="B147" s="147"/>
      <c r="C147" s="142"/>
      <c r="E147" s="92"/>
      <c r="F147" s="13" t="s">
        <v>183</v>
      </c>
      <c r="M147" s="4" t="str">
        <f>Lists!$R$8</f>
        <v>руб.</v>
      </c>
      <c r="P147" s="10"/>
      <c r="R147" s="92"/>
      <c r="S147" s="10"/>
      <c r="V147" s="80"/>
      <c r="W147" s="10">
        <f ca="1">SUM(INDIRECT(ADDRESS(ROW(),SUMIFS($1:$1,$5:$5,1))):INDIRECT(ADDRESS(ROW(),SUMIFS($1:$1,$5:$5,MAX($5:$5)))))</f>
        <v>68437801.281801075</v>
      </c>
      <c r="Z147" s="10">
        <f ca="1">Repdd!Z328</f>
        <v>-10900000</v>
      </c>
      <c r="AA147" s="10">
        <f ca="1">Repdd!AA328</f>
        <v>-9082121.2121212129</v>
      </c>
      <c r="AB147" s="10">
        <f ca="1">Repdd!AB328</f>
        <v>-1228467.8787878789</v>
      </c>
      <c r="AC147" s="10">
        <f ca="1">Repdd!AC328</f>
        <v>-517441.21212121192</v>
      </c>
      <c r="AD147" s="10">
        <f ca="1">Repdd!AD328</f>
        <v>56336.121212121099</v>
      </c>
      <c r="AE147" s="10">
        <f ca="1">Repdd!AE328</f>
        <v>-772545.54545454495</v>
      </c>
      <c r="AF147" s="10">
        <f ca="1">Repdd!AF328</f>
        <v>-2448915.5454545454</v>
      </c>
      <c r="AG147" s="10">
        <f ca="1">Repdd!AG328</f>
        <v>-2499414.3121212125</v>
      </c>
      <c r="AH147" s="10">
        <f ca="1">Repdd!AH328</f>
        <v>-2597344.6174545456</v>
      </c>
      <c r="AI147" s="10">
        <f ca="1">Repdd!AI328</f>
        <v>-2740589.640939394</v>
      </c>
      <c r="AJ147" s="10">
        <f ca="1">Repdd!AJ328</f>
        <v>-2898390.5296121212</v>
      </c>
      <c r="AK147" s="10">
        <f ca="1">Repdd!AK328</f>
        <v>-3055186.0990318181</v>
      </c>
      <c r="AL147" s="10">
        <f ca="1">Repdd!AL328</f>
        <v>-3272189.6993871215</v>
      </c>
      <c r="AM147" s="10">
        <f ca="1">Repdd!AM328</f>
        <v>-3589912.2656389391</v>
      </c>
      <c r="AN147" s="10">
        <f ca="1">Repdd!AN328</f>
        <v>-4023676.2139025759</v>
      </c>
      <c r="AO147" s="10">
        <f ca="1">Repdd!AO328</f>
        <v>-4505208.1049371213</v>
      </c>
      <c r="AP147" s="10">
        <f ca="1">Repdd!AP328</f>
        <v>-4864024.1751210233</v>
      </c>
      <c r="AQ147" s="10">
        <f ca="1">Repdd!AQ328</f>
        <v>-5001028.4777316749</v>
      </c>
      <c r="AR147" s="10">
        <f ca="1">Repdd!AR328</f>
        <v>-4865585.2355332198</v>
      </c>
      <c r="AS147" s="10">
        <f ca="1">Repdd!AS328</f>
        <v>-4470471.0976505075</v>
      </c>
      <c r="AT147" s="10">
        <f ca="1">Repdd!AT328</f>
        <v>-8889688.0054180678</v>
      </c>
      <c r="AU147" s="10">
        <f ca="1">Repdd!AU328</f>
        <v>-18189970.3039781</v>
      </c>
      <c r="AV147" s="10">
        <f ca="1">Repdd!AV328</f>
        <v>-12421925.535541765</v>
      </c>
      <c r="AW147" s="10">
        <f ca="1">Repdd!AW328</f>
        <v>-1617056.3688450875</v>
      </c>
      <c r="AX147" s="10">
        <f ca="1">Repdd!AX328</f>
        <v>39047.761141718831</v>
      </c>
      <c r="AY147" s="10">
        <f ca="1">Repdd!AY328</f>
        <v>2547227.3064069501</v>
      </c>
      <c r="AZ147" s="10">
        <f ca="1">Repdd!AZ328</f>
        <v>2597311.1146792602</v>
      </c>
      <c r="BA147" s="10">
        <f ca="1">Repdd!BA328</f>
        <v>1863962.4236035421</v>
      </c>
      <c r="BB147" s="10">
        <f ca="1">Repdd!BB328</f>
        <v>2848903.9934591469</v>
      </c>
      <c r="BC147" s="10">
        <f ca="1">Repdd!BC328</f>
        <v>3899829.6664975365</v>
      </c>
      <c r="BD147" s="10">
        <f ca="1">Repdd!BD328</f>
        <v>4382108.2714534122</v>
      </c>
      <c r="BE147" s="10">
        <f ca="1">Repdd!BE328</f>
        <v>4523961.4051609505</v>
      </c>
      <c r="BF147" s="10">
        <f ca="1">Repdd!BF328</f>
        <v>5733288.7244624663</v>
      </c>
      <c r="BG147" s="10">
        <f ca="1">Repdd!BG328</f>
        <v>6970420.6543094339</v>
      </c>
      <c r="BH147" s="10">
        <f ca="1">Repdd!BH328</f>
        <v>8083031.3697208036</v>
      </c>
      <c r="BI147" s="10">
        <f ca="1">Repdd!BI328</f>
        <v>8984137.3034844324</v>
      </c>
      <c r="BJ147" s="10">
        <f ca="1">Repdd!BJ328</f>
        <v>9631844.8131200448</v>
      </c>
      <c r="BK147" s="10">
        <f ca="1">Repdd!BK328</f>
        <v>10039508.044312844</v>
      </c>
      <c r="BL147" s="10">
        <f ca="1">Repdd!BL328</f>
        <v>10274908.350674782</v>
      </c>
      <c r="BM147" s="10">
        <f ca="1">Repdd!BM328</f>
        <v>10400040.848899394</v>
      </c>
      <c r="BN147" s="10">
        <f ca="1">Repdd!BN328</f>
        <v>10461607.505073946</v>
      </c>
      <c r="BO147" s="10">
        <f ca="1">Repdd!BO328</f>
        <v>10488893.688171443</v>
      </c>
      <c r="BP147" s="10">
        <f ca="1">Repdd!BP328</f>
        <v>10499476.770116137</v>
      </c>
      <c r="BQ147" s="10">
        <f ca="1">Repdd!BQ328</f>
        <v>10503412.308597464</v>
      </c>
      <c r="BR147" s="10">
        <f ca="1">Repdd!BR328</f>
        <v>10504688.441472774</v>
      </c>
      <c r="BS147" s="10">
        <f ca="1">Repdd!BS328</f>
        <v>10505002.987622162</v>
      </c>
      <c r="BT147" s="10">
        <f ca="1">Repdd!BT328</f>
        <v>10505072.752675915</v>
      </c>
      <c r="BU147" s="10">
        <f ca="1">Repdd!BU328</f>
        <v>16544930.732256105</v>
      </c>
      <c r="BV147" s="10">
        <f>Repdd!BV328</f>
        <v>0</v>
      </c>
      <c r="BW147" s="10">
        <f>Repdd!BW328</f>
        <v>0</v>
      </c>
      <c r="BX147" s="10">
        <f>Repdd!BX328</f>
        <v>0</v>
      </c>
      <c r="BY147" s="10">
        <f>Repdd!BY328</f>
        <v>0</v>
      </c>
      <c r="BZ147" s="10">
        <f>Repdd!BZ328</f>
        <v>0</v>
      </c>
      <c r="CA147" s="10">
        <f>Repdd!CA328</f>
        <v>0</v>
      </c>
      <c r="CB147" s="10">
        <f>Repdd!CB328</f>
        <v>0</v>
      </c>
      <c r="CC147" s="10">
        <f>Repdd!CC328</f>
        <v>0</v>
      </c>
      <c r="CD147" s="10">
        <f>Repdd!CD328</f>
        <v>0</v>
      </c>
      <c r="CE147" s="10">
        <f>Repdd!CE328</f>
        <v>0</v>
      </c>
      <c r="CF147" s="10">
        <f>Repdd!CF328</f>
        <v>0</v>
      </c>
      <c r="CG147" s="10">
        <f>Repdd!CG328</f>
        <v>0</v>
      </c>
      <c r="CH147" s="10">
        <f>Repdd!CH328</f>
        <v>0</v>
      </c>
      <c r="CI147" s="10">
        <f>Repdd!CI328</f>
        <v>0</v>
      </c>
      <c r="CJ147" s="10">
        <f>Repdd!CJ328</f>
        <v>0</v>
      </c>
      <c r="CK147" s="10">
        <f>Repdd!CK328</f>
        <v>0</v>
      </c>
      <c r="CL147" s="10">
        <f>Repdd!CL328</f>
        <v>0</v>
      </c>
      <c r="CM147" s="10">
        <f>Repdd!CM328</f>
        <v>0</v>
      </c>
      <c r="CN147" s="10">
        <f>Repdd!CN328</f>
        <v>0</v>
      </c>
      <c r="CO147" s="10">
        <f>Repdd!CO328</f>
        <v>0</v>
      </c>
      <c r="CP147" s="10">
        <f>Repdd!CP328</f>
        <v>0</v>
      </c>
      <c r="CQ147" s="10">
        <f>Repdd!CQ328</f>
        <v>0</v>
      </c>
      <c r="CR147" s="10">
        <f>Repdd!CR328</f>
        <v>0</v>
      </c>
      <c r="CS147" s="10">
        <f>Repdd!CS328</f>
        <v>0</v>
      </c>
      <c r="CT147" s="10">
        <f>Repdd!CT328</f>
        <v>0</v>
      </c>
    </row>
    <row r="148" spans="1:98" s="13" customFormat="1" x14ac:dyDescent="0.3">
      <c r="A148" s="12">
        <f>ROW()</f>
        <v>148</v>
      </c>
      <c r="B148" s="147"/>
      <c r="C148" s="142"/>
      <c r="E148" s="92"/>
      <c r="F148" s="38" t="s">
        <v>184</v>
      </c>
      <c r="M148" s="4" t="str">
        <f>Lists!$R$8</f>
        <v>руб.</v>
      </c>
      <c r="P148" s="10"/>
      <c r="R148" s="92"/>
      <c r="S148" s="10"/>
      <c r="V148" s="80"/>
      <c r="W148" s="10">
        <f ca="1">INDIRECT(ADDRESS(ROW(),SUMIFS($1:$1,$5:$5,MAX($5:$5))))</f>
        <v>68437801.281801075</v>
      </c>
      <c r="Z148" s="10">
        <f ca="1">IF(Z$5="",0,SUM($Y147:Z147))</f>
        <v>-10900000</v>
      </c>
      <c r="AA148" s="10">
        <f ca="1">IF(AA$5="",0,SUM($Y147:AA147))</f>
        <v>-19982121.212121211</v>
      </c>
      <c r="AB148" s="10">
        <f ca="1">IF(AB$5="",0,SUM($Y147:AB147))</f>
        <v>-21210589.09090909</v>
      </c>
      <c r="AC148" s="10">
        <f ca="1">IF(AC$5="",0,SUM($Y147:AC147))</f>
        <v>-21728030.303030301</v>
      </c>
      <c r="AD148" s="10">
        <f ca="1">IF(AD$5="",0,SUM($Y147:AD147))</f>
        <v>-21671694.18181818</v>
      </c>
      <c r="AE148" s="10">
        <f ca="1">IF(AE$5="",0,SUM($Y147:AE147))</f>
        <v>-22444239.727272727</v>
      </c>
      <c r="AF148" s="10">
        <f ca="1">IF(AF$5="",0,SUM($Y147:AF147))</f>
        <v>-24893155.272727273</v>
      </c>
      <c r="AG148" s="10">
        <f ca="1">IF(AG$5="",0,SUM($Y147:AG147))</f>
        <v>-27392569.584848486</v>
      </c>
      <c r="AH148" s="10">
        <f ca="1">IF(AH$5="",0,SUM($Y147:AH147))</f>
        <v>-29989914.20230303</v>
      </c>
      <c r="AI148" s="10">
        <f ca="1">IF(AI$5="",0,SUM($Y147:AI147))</f>
        <v>-32730503.843242422</v>
      </c>
      <c r="AJ148" s="10">
        <f ca="1">IF(AJ$5="",0,SUM($Y147:AJ147))</f>
        <v>-35628894.372854546</v>
      </c>
      <c r="AK148" s="10">
        <f ca="1">IF(AK$5="",0,SUM($Y147:AK147))</f>
        <v>-38684080.471886367</v>
      </c>
      <c r="AL148" s="10">
        <f ca="1">IF(AL$5="",0,SUM($Y147:AL147))</f>
        <v>-41956270.171273485</v>
      </c>
      <c r="AM148" s="10">
        <f ca="1">IF(AM$5="",0,SUM($Y147:AM147))</f>
        <v>-45546182.436912425</v>
      </c>
      <c r="AN148" s="10">
        <f ca="1">IF(AN$5="",0,SUM($Y147:AN147))</f>
        <v>-49569858.650815003</v>
      </c>
      <c r="AO148" s="10">
        <f ca="1">IF(AO$5="",0,SUM($Y147:AO147))</f>
        <v>-54075066.755752124</v>
      </c>
      <c r="AP148" s="10">
        <f ca="1">IF(AP$5="",0,SUM($Y147:AP147))</f>
        <v>-58939090.930873148</v>
      </c>
      <c r="AQ148" s="10">
        <f ca="1">IF(AQ$5="",0,SUM($Y147:AQ147))</f>
        <v>-63940119.408604823</v>
      </c>
      <c r="AR148" s="10">
        <f ca="1">IF(AR$5="",0,SUM($Y147:AR147))</f>
        <v>-68805704.644138038</v>
      </c>
      <c r="AS148" s="10">
        <f ca="1">IF(AS$5="",0,SUM($Y147:AS147))</f>
        <v>-73276175.741788551</v>
      </c>
      <c r="AT148" s="10">
        <f ca="1">IF(AT$5="",0,SUM($Y147:AT147))</f>
        <v>-82165863.747206613</v>
      </c>
      <c r="AU148" s="10">
        <f ca="1">IF(AU$5="",0,SUM($Y147:AU147))</f>
        <v>-100355834.05118471</v>
      </c>
      <c r="AV148" s="10">
        <f ca="1">IF(AV$5="",0,SUM($Y147:AV147))</f>
        <v>-112777759.58672649</v>
      </c>
      <c r="AW148" s="10">
        <f ca="1">IF(AW$5="",0,SUM($Y147:AW147))</f>
        <v>-114394815.95557158</v>
      </c>
      <c r="AX148" s="10">
        <f ca="1">IF(AX$5="",0,SUM($Y147:AX147))</f>
        <v>-114355768.19442986</v>
      </c>
      <c r="AY148" s="10">
        <f ca="1">IF(AY$5="",0,SUM($Y147:AY147))</f>
        <v>-111808540.88802291</v>
      </c>
      <c r="AZ148" s="10">
        <f ca="1">IF(AZ$5="",0,SUM($Y147:AZ147))</f>
        <v>-109211229.77334365</v>
      </c>
      <c r="BA148" s="10">
        <f ca="1">IF(BA$5="",0,SUM($Y147:BA147))</f>
        <v>-107347267.34974012</v>
      </c>
      <c r="BB148" s="10">
        <f ca="1">IF(BB$5="",0,SUM($Y147:BB147))</f>
        <v>-104498363.35628097</v>
      </c>
      <c r="BC148" s="10">
        <f ca="1">IF(BC$5="",0,SUM($Y147:BC147))</f>
        <v>-100598533.68978342</v>
      </c>
      <c r="BD148" s="10">
        <f ca="1">IF(BD$5="",0,SUM($Y147:BD147))</f>
        <v>-96216425.418330014</v>
      </c>
      <c r="BE148" s="10">
        <f ca="1">IF(BE$5="",0,SUM($Y147:BE147))</f>
        <v>-91692464.013169065</v>
      </c>
      <c r="BF148" s="10">
        <f ca="1">IF(BF$5="",0,SUM($Y147:BF147))</f>
        <v>-85959175.288706601</v>
      </c>
      <c r="BG148" s="10">
        <f ca="1">IF(BG$5="",0,SUM($Y147:BG147))</f>
        <v>-78988754.634397164</v>
      </c>
      <c r="BH148" s="10">
        <f ca="1">IF(BH$5="",0,SUM($Y147:BH147))</f>
        <v>-70905723.264676362</v>
      </c>
      <c r="BI148" s="10">
        <f ca="1">IF(BI$5="",0,SUM($Y147:BI147))</f>
        <v>-61921585.96119193</v>
      </c>
      <c r="BJ148" s="10">
        <f ca="1">IF(BJ$5="",0,SUM($Y147:BJ147))</f>
        <v>-52289741.148071885</v>
      </c>
      <c r="BK148" s="10">
        <f ca="1">IF(BK$5="",0,SUM($Y147:BK147))</f>
        <v>-42250233.103759043</v>
      </c>
      <c r="BL148" s="10">
        <f ca="1">IF(BL$5="",0,SUM($Y147:BL147))</f>
        <v>-31975324.753084261</v>
      </c>
      <c r="BM148" s="10">
        <f ca="1">IF(BM$5="",0,SUM($Y147:BM147))</f>
        <v>-21575283.904184867</v>
      </c>
      <c r="BN148" s="10">
        <f ca="1">IF(BN$5="",0,SUM($Y147:BN147))</f>
        <v>-11113676.399110921</v>
      </c>
      <c r="BO148" s="10">
        <f ca="1">IF(BO$5="",0,SUM($Y147:BO147))</f>
        <v>-624782.71093947813</v>
      </c>
      <c r="BP148" s="10">
        <f ca="1">IF(BP$5="",0,SUM($Y147:BP147))</f>
        <v>9874694.0591766592</v>
      </c>
      <c r="BQ148" s="10">
        <f ca="1">IF(BQ$5="",0,SUM($Y147:BQ147))</f>
        <v>20378106.367774121</v>
      </c>
      <c r="BR148" s="10">
        <f ca="1">IF(BR$5="",0,SUM($Y147:BR147))</f>
        <v>30882794.809246898</v>
      </c>
      <c r="BS148" s="10">
        <f ca="1">IF(BS$5="",0,SUM($Y147:BS147))</f>
        <v>41387797.796869062</v>
      </c>
      <c r="BT148" s="10">
        <f ca="1">IF(BT$5="",0,SUM($Y147:BT147))</f>
        <v>51892870.549544975</v>
      </c>
      <c r="BU148" s="10">
        <f ca="1">IF(BU$5="",0,SUM($Y147:BU147))</f>
        <v>68437801.281801075</v>
      </c>
      <c r="BV148" s="10">
        <f>IF(BV$5="",0,SUM($Y147:BV147))</f>
        <v>0</v>
      </c>
      <c r="BW148" s="10">
        <f>IF(BW$5="",0,SUM($Y147:BW147))</f>
        <v>0</v>
      </c>
      <c r="BX148" s="10">
        <f>IF(BX$5="",0,SUM($Y147:BX147))</f>
        <v>0</v>
      </c>
      <c r="BY148" s="10">
        <f>IF(BY$5="",0,SUM($Y147:BY147))</f>
        <v>0</v>
      </c>
      <c r="BZ148" s="10">
        <f>IF(BZ$5="",0,SUM($Y147:BZ147))</f>
        <v>0</v>
      </c>
      <c r="CA148" s="10">
        <f>IF(CA$5="",0,SUM($Y147:CA147))</f>
        <v>0</v>
      </c>
      <c r="CB148" s="10">
        <f>IF(CB$5="",0,SUM($Y147:CB147))</f>
        <v>0</v>
      </c>
      <c r="CC148" s="10">
        <f>IF(CC$5="",0,SUM($Y147:CC147))</f>
        <v>0</v>
      </c>
      <c r="CD148" s="10">
        <f>IF(CD$5="",0,SUM($Y147:CD147))</f>
        <v>0</v>
      </c>
      <c r="CE148" s="10">
        <f>IF(CE$5="",0,SUM($Y147:CE147))</f>
        <v>0</v>
      </c>
      <c r="CF148" s="10">
        <f>IF(CF$5="",0,SUM($Y147:CF147))</f>
        <v>0</v>
      </c>
      <c r="CG148" s="10">
        <f>IF(CG$5="",0,SUM($Y147:CG147))</f>
        <v>0</v>
      </c>
      <c r="CH148" s="10">
        <f>IF(CH$5="",0,SUM($Y147:CH147))</f>
        <v>0</v>
      </c>
      <c r="CI148" s="10">
        <f>IF(CI$5="",0,SUM($Y147:CI147))</f>
        <v>0</v>
      </c>
      <c r="CJ148" s="10">
        <f>IF(CJ$5="",0,SUM($Y147:CJ147))</f>
        <v>0</v>
      </c>
      <c r="CK148" s="10">
        <f>IF(CK$5="",0,SUM($Y147:CK147))</f>
        <v>0</v>
      </c>
      <c r="CL148" s="10">
        <f>IF(CL$5="",0,SUM($Y147:CL147))</f>
        <v>0</v>
      </c>
      <c r="CM148" s="10">
        <f>IF(CM$5="",0,SUM($Y147:CM147))</f>
        <v>0</v>
      </c>
      <c r="CN148" s="10">
        <f>IF(CN$5="",0,SUM($Y147:CN147))</f>
        <v>0</v>
      </c>
      <c r="CO148" s="10">
        <f>IF(CO$5="",0,SUM($Y147:CO147))</f>
        <v>0</v>
      </c>
      <c r="CP148" s="10">
        <f>IF(CP$5="",0,SUM($Y147:CP147))</f>
        <v>0</v>
      </c>
      <c r="CQ148" s="10">
        <f>IF(CQ$5="",0,SUM($Y147:CQ147))</f>
        <v>0</v>
      </c>
      <c r="CR148" s="10">
        <f>IF(CR$5="",0,SUM($Y147:CR147))</f>
        <v>0</v>
      </c>
      <c r="CS148" s="10">
        <f>IF(CS$5="",0,SUM($Y147:CS147))</f>
        <v>0</v>
      </c>
      <c r="CT148" s="10">
        <f>IF(CT$5="",0,SUM($Y147:CT147))</f>
        <v>0</v>
      </c>
    </row>
    <row r="149" spans="1:98" s="13" customFormat="1" x14ac:dyDescent="0.3">
      <c r="A149" s="12">
        <f>ROW()</f>
        <v>149</v>
      </c>
      <c r="B149" s="147"/>
      <c r="C149" s="142"/>
      <c r="E149" s="92"/>
      <c r="F149" s="13" t="s">
        <v>177</v>
      </c>
      <c r="M149" s="4" t="str">
        <f>Lists!$R$8</f>
        <v>руб.</v>
      </c>
      <c r="P149" s="10"/>
      <c r="R149" s="92"/>
      <c r="S149" s="10"/>
      <c r="V149" s="80"/>
      <c r="W149" s="10">
        <f ca="1">Repdd!W330</f>
        <v>114394815.95557158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</row>
    <row r="150" spans="1:98" s="27" customFormat="1" ht="12" x14ac:dyDescent="0.25">
      <c r="A150" s="26">
        <f>ROW()</f>
        <v>150</v>
      </c>
      <c r="B150" s="145"/>
      <c r="C150" s="142"/>
      <c r="E150" s="24"/>
      <c r="F150" s="127" t="s">
        <v>205</v>
      </c>
      <c r="M150" s="2" t="s">
        <v>74</v>
      </c>
      <c r="P150" s="30"/>
      <c r="R150" s="44"/>
      <c r="S150" s="165">
        <f>Repdd!S331</f>
        <v>0.15</v>
      </c>
      <c r="V150" s="85"/>
      <c r="W150" s="29"/>
      <c r="Z150" s="160">
        <f>IF(Z$5="",0,POWER(1+$S150,Z$5/12))</f>
        <v>1.0117149169198534</v>
      </c>
      <c r="AA150" s="160">
        <f t="shared" ref="AA150:CL150" si="23">IF(AA$5="",0,POWER(1+$S150,AA$5/12))</f>
        <v>1.0235670731181457</v>
      </c>
      <c r="AB150" s="160">
        <f t="shared" si="23"/>
        <v>1.0355580763416221</v>
      </c>
      <c r="AC150" s="160">
        <f t="shared" si="23"/>
        <v>1.0476895531716472</v>
      </c>
      <c r="AD150" s="160">
        <f t="shared" si="23"/>
        <v>1.0599631492448514</v>
      </c>
      <c r="AE150" s="160">
        <f t="shared" si="23"/>
        <v>1.0723805294763609</v>
      </c>
      <c r="AF150" s="160">
        <f t="shared" si="23"/>
        <v>1.0849433782856446</v>
      </c>
      <c r="AG150" s="160">
        <f t="shared" si="23"/>
        <v>1.097653399825006</v>
      </c>
      <c r="AH150" s="160">
        <f t="shared" si="23"/>
        <v>1.1105123182107504</v>
      </c>
      <c r="AI150" s="160">
        <f t="shared" si="23"/>
        <v>1.123521877757063</v>
      </c>
      <c r="AJ150" s="160">
        <f t="shared" si="23"/>
        <v>1.1366838432126245</v>
      </c>
      <c r="AK150" s="160">
        <f t="shared" si="23"/>
        <v>1.1499999999999999</v>
      </c>
      <c r="AL150" s="160">
        <f t="shared" si="23"/>
        <v>1.1634721544578313</v>
      </c>
      <c r="AM150" s="160">
        <f t="shared" si="23"/>
        <v>1.1771021340858674</v>
      </c>
      <c r="AN150" s="160">
        <f t="shared" si="23"/>
        <v>1.1908917877928653</v>
      </c>
      <c r="AO150" s="160">
        <f t="shared" si="23"/>
        <v>1.2048429861473944</v>
      </c>
      <c r="AP150" s="160">
        <f t="shared" si="23"/>
        <v>1.2189576216315789</v>
      </c>
      <c r="AQ150" s="160">
        <f t="shared" si="23"/>
        <v>1.2332376088978148</v>
      </c>
      <c r="AR150" s="160">
        <f t="shared" si="23"/>
        <v>1.2476848850284912</v>
      </c>
      <c r="AS150" s="160">
        <f t="shared" si="23"/>
        <v>1.2623014097987566</v>
      </c>
      <c r="AT150" s="160">
        <f t="shared" si="23"/>
        <v>1.2770891659423629</v>
      </c>
      <c r="AU150" s="160">
        <f t="shared" si="23"/>
        <v>1.2920501594206222</v>
      </c>
      <c r="AV150" s="160">
        <f t="shared" si="23"/>
        <v>1.3071864196945182</v>
      </c>
      <c r="AW150" s="160">
        <f t="shared" si="23"/>
        <v>1.3224999999999998</v>
      </c>
      <c r="AX150" s="160">
        <f t="shared" si="23"/>
        <v>1.3379929776265058</v>
      </c>
      <c r="AY150" s="160">
        <f t="shared" si="23"/>
        <v>1.3536674541987472</v>
      </c>
      <c r="AZ150" s="160">
        <f t="shared" si="23"/>
        <v>1.3695255559617949</v>
      </c>
      <c r="BA150" s="160">
        <f t="shared" si="23"/>
        <v>1.3855694340695033</v>
      </c>
      <c r="BB150" s="160">
        <f t="shared" si="23"/>
        <v>1.4018012648763156</v>
      </c>
      <c r="BC150" s="160">
        <f t="shared" si="23"/>
        <v>1.418223250232487</v>
      </c>
      <c r="BD150" s="160">
        <f t="shared" si="23"/>
        <v>1.4348376177827649</v>
      </c>
      <c r="BE150" s="160">
        <f t="shared" si="23"/>
        <v>1.4516466212685701</v>
      </c>
      <c r="BF150" s="160">
        <f t="shared" si="23"/>
        <v>1.468652540833717</v>
      </c>
      <c r="BG150" s="160">
        <f t="shared" si="23"/>
        <v>1.4858576833337156</v>
      </c>
      <c r="BH150" s="160">
        <f t="shared" si="23"/>
        <v>1.5032643826486958</v>
      </c>
      <c r="BI150" s="160">
        <f t="shared" si="23"/>
        <v>1.5208749999999995</v>
      </c>
      <c r="BJ150" s="160">
        <f t="shared" si="23"/>
        <v>1.5386919242704815</v>
      </c>
      <c r="BK150" s="160">
        <f t="shared" si="23"/>
        <v>1.5567175723285593</v>
      </c>
      <c r="BL150" s="160">
        <f t="shared" si="23"/>
        <v>1.5749543893560642</v>
      </c>
      <c r="BM150" s="160">
        <f t="shared" si="23"/>
        <v>1.5934048491799286</v>
      </c>
      <c r="BN150" s="160">
        <f t="shared" si="23"/>
        <v>1.6120714546077628</v>
      </c>
      <c r="BO150" s="160">
        <f t="shared" si="23"/>
        <v>1.6309567377673599</v>
      </c>
      <c r="BP150" s="160">
        <f t="shared" si="23"/>
        <v>1.6500632604501795</v>
      </c>
      <c r="BQ150" s="160">
        <f t="shared" si="23"/>
        <v>1.6693936144588555</v>
      </c>
      <c r="BR150" s="160">
        <f t="shared" si="23"/>
        <v>1.6889504219587745</v>
      </c>
      <c r="BS150" s="160">
        <f t="shared" si="23"/>
        <v>1.7087363358337728</v>
      </c>
      <c r="BT150" s="160">
        <f t="shared" si="23"/>
        <v>1.728754040046</v>
      </c>
      <c r="BU150" s="160">
        <f t="shared" si="23"/>
        <v>1.7490062499999994</v>
      </c>
      <c r="BV150" s="160">
        <f t="shared" si="23"/>
        <v>0</v>
      </c>
      <c r="BW150" s="160">
        <f t="shared" si="23"/>
        <v>0</v>
      </c>
      <c r="BX150" s="160">
        <f t="shared" si="23"/>
        <v>0</v>
      </c>
      <c r="BY150" s="160">
        <f t="shared" si="23"/>
        <v>0</v>
      </c>
      <c r="BZ150" s="160">
        <f t="shared" si="23"/>
        <v>0</v>
      </c>
      <c r="CA150" s="160">
        <f t="shared" si="23"/>
        <v>0</v>
      </c>
      <c r="CB150" s="160">
        <f t="shared" si="23"/>
        <v>0</v>
      </c>
      <c r="CC150" s="160">
        <f t="shared" si="23"/>
        <v>0</v>
      </c>
      <c r="CD150" s="160">
        <f t="shared" si="23"/>
        <v>0</v>
      </c>
      <c r="CE150" s="160">
        <f t="shared" si="23"/>
        <v>0</v>
      </c>
      <c r="CF150" s="160">
        <f t="shared" si="23"/>
        <v>0</v>
      </c>
      <c r="CG150" s="160">
        <f t="shared" si="23"/>
        <v>0</v>
      </c>
      <c r="CH150" s="160">
        <f t="shared" si="23"/>
        <v>0</v>
      </c>
      <c r="CI150" s="160">
        <f t="shared" si="23"/>
        <v>0</v>
      </c>
      <c r="CJ150" s="160">
        <f t="shared" si="23"/>
        <v>0</v>
      </c>
      <c r="CK150" s="160">
        <f t="shared" si="23"/>
        <v>0</v>
      </c>
      <c r="CL150" s="160">
        <f t="shared" si="23"/>
        <v>0</v>
      </c>
      <c r="CM150" s="160">
        <f t="shared" ref="CM150:CT150" si="24">IF(CM$5="",0,POWER(1+$S150,CM$5/12))</f>
        <v>0</v>
      </c>
      <c r="CN150" s="160">
        <f t="shared" si="24"/>
        <v>0</v>
      </c>
      <c r="CO150" s="160">
        <f t="shared" si="24"/>
        <v>0</v>
      </c>
      <c r="CP150" s="160">
        <f t="shared" si="24"/>
        <v>0</v>
      </c>
      <c r="CQ150" s="160">
        <f t="shared" si="24"/>
        <v>0</v>
      </c>
      <c r="CR150" s="160">
        <f t="shared" si="24"/>
        <v>0</v>
      </c>
      <c r="CS150" s="160">
        <f t="shared" si="24"/>
        <v>0</v>
      </c>
      <c r="CT150" s="160">
        <f t="shared" si="24"/>
        <v>0</v>
      </c>
    </row>
    <row r="151" spans="1:98" s="13" customFormat="1" x14ac:dyDescent="0.3">
      <c r="A151" s="12">
        <f>ROW()</f>
        <v>151</v>
      </c>
      <c r="B151" s="147"/>
      <c r="C151" s="142"/>
      <c r="E151" s="92"/>
      <c r="F151" s="13" t="s">
        <v>206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3743359.4634670038</v>
      </c>
      <c r="Z151" s="10">
        <f ca="1">Repdd!Z332</f>
        <v>-20657993.324472915</v>
      </c>
      <c r="AA151" s="10">
        <f ca="1">Repdd!AA332</f>
        <v>-11803936.966548581</v>
      </c>
      <c r="AB151" s="10">
        <f ca="1">Repdd!AB332</f>
        <v>-2151948.7218529745</v>
      </c>
      <c r="AC151" s="10">
        <f ca="1">Repdd!AC332</f>
        <v>-1448369.1352342837</v>
      </c>
      <c r="AD151" s="10">
        <f ca="1">Repdd!AD332</f>
        <v>53149.131884685419</v>
      </c>
      <c r="AE151" s="10">
        <f ca="1">Repdd!AE332</f>
        <v>-720402.43572099903</v>
      </c>
      <c r="AF151" s="10">
        <f ca="1">Repdd!AF332</f>
        <v>-2257182.811995368</v>
      </c>
      <c r="AG151" s="10">
        <f ca="1">Repdd!AG332</f>
        <v>-2277052.4033539942</v>
      </c>
      <c r="AH151" s="10">
        <f ca="1">Repdd!AH332</f>
        <v>-2338870.6049108659</v>
      </c>
      <c r="AI151" s="10">
        <f ca="1">Repdd!AI332</f>
        <v>-2439284.623821083</v>
      </c>
      <c r="AJ151" s="10">
        <f ca="1">Repdd!AJ332</f>
        <v>-2549865.1598850582</v>
      </c>
      <c r="AK151" s="10">
        <f ca="1">Repdd!AK332</f>
        <v>-2656683.5643754941</v>
      </c>
      <c r="AL151" s="10">
        <f ca="1">Repdd!AL332</f>
        <v>-2812434.9060265529</v>
      </c>
      <c r="AM151" s="10">
        <f ca="1">Repdd!AM332</f>
        <v>-3049788.2568421727</v>
      </c>
      <c r="AN151" s="10">
        <f ca="1">Repdd!AN332</f>
        <v>-3378708.5066392478</v>
      </c>
      <c r="AO151" s="10">
        <f ca="1">Repdd!AO332</f>
        <v>-3739249.1442747852</v>
      </c>
      <c r="AP151" s="10">
        <f ca="1">Repdd!AP332</f>
        <v>-3990314.4201276745</v>
      </c>
      <c r="AQ151" s="10">
        <f ca="1">Repdd!AQ332</f>
        <v>-4055202.697070891</v>
      </c>
      <c r="AR151" s="10">
        <f ca="1">Repdd!AR332</f>
        <v>-3899690.774423474</v>
      </c>
      <c r="AS151" s="10">
        <f ca="1">Repdd!AS332</f>
        <v>-3541524.2848878824</v>
      </c>
      <c r="AT151" s="10">
        <f ca="1">Repdd!AT332</f>
        <v>-6960898.4575938955</v>
      </c>
      <c r="AU151" s="10">
        <f ca="1">Repdd!AU332</f>
        <v>-14078377.817881931</v>
      </c>
      <c r="AV151" s="10">
        <f ca="1">Repdd!AV332</f>
        <v>-9502795.7362383679</v>
      </c>
      <c r="AW151" s="10">
        <f ca="1">Repdd!AW332</f>
        <v>-1222726.9329641496</v>
      </c>
      <c r="AX151" s="10">
        <f ca="1">Repdd!AX332</f>
        <v>29183.831152078605</v>
      </c>
      <c r="AY151" s="10">
        <f ca="1">Repdd!AY332</f>
        <v>1881723.0912260397</v>
      </c>
      <c r="AZ151" s="10">
        <f ca="1">Repdd!AZ332</f>
        <v>1896504.3064532024</v>
      </c>
      <c r="BA151" s="10">
        <f ca="1">Repdd!BA332</f>
        <v>1345268.1459123769</v>
      </c>
      <c r="BB151" s="10">
        <f ca="1">Repdd!BB332</f>
        <v>2032316.609238124</v>
      </c>
      <c r="BC151" s="10">
        <f ca="1">Repdd!BC332</f>
        <v>2749799.5579033443</v>
      </c>
      <c r="BD151" s="10">
        <f ca="1">Repdd!BD332</f>
        <v>3054079.5816498208</v>
      </c>
      <c r="BE151" s="10">
        <f ca="1">Repdd!BE332</f>
        <v>3116434.3572869925</v>
      </c>
      <c r="BF151" s="10">
        <f ca="1">Repdd!BF332</f>
        <v>3903774.7629591292</v>
      </c>
      <c r="BG151" s="10">
        <f ca="1">Repdd!BG332</f>
        <v>4691176.5053234342</v>
      </c>
      <c r="BH151" s="10">
        <f ca="1">Repdd!BH332</f>
        <v>5376985.8868596377</v>
      </c>
      <c r="BI151" s="10">
        <f ca="1">Repdd!BI332</f>
        <v>5907216.1114387671</v>
      </c>
      <c r="BJ151" s="10">
        <f ca="1">Repdd!BJ332</f>
        <v>6259761.7243534029</v>
      </c>
      <c r="BK151" s="10">
        <f ca="1">Repdd!BK332</f>
        <v>6449151.8710716497</v>
      </c>
      <c r="BL151" s="10">
        <f ca="1">Repdd!BL332</f>
        <v>6523940.2614546698</v>
      </c>
      <c r="BM151" s="10">
        <f ca="1">Repdd!BM332</f>
        <v>6526929.3326501055</v>
      </c>
      <c r="BN151" s="10">
        <f ca="1">Repdd!BN332</f>
        <v>6489543.2985750539</v>
      </c>
      <c r="BO151" s="10">
        <f ca="1">Repdd!BO332</f>
        <v>6431129.3152569085</v>
      </c>
      <c r="BP151" s="10">
        <f ca="1">Repdd!BP332</f>
        <v>6363075.2964293091</v>
      </c>
      <c r="BQ151" s="10">
        <f ca="1">Repdd!BQ332</f>
        <v>6291753.0159609551</v>
      </c>
      <c r="BR151" s="10">
        <f ca="1">Repdd!BR332</f>
        <v>6219654.7067911401</v>
      </c>
      <c r="BS151" s="10">
        <f ca="1">Repdd!BS332</f>
        <v>6147819.7468635663</v>
      </c>
      <c r="BT151" s="10">
        <f ca="1">Repdd!BT332</f>
        <v>6076672.8576358892</v>
      </c>
      <c r="BU151" s="10">
        <f ca="1">Repdd!BU332</f>
        <v>9459617.8442793507</v>
      </c>
      <c r="BV151" s="10">
        <f>Repdd!BV332</f>
        <v>0</v>
      </c>
      <c r="BW151" s="10">
        <f>Repdd!BW332</f>
        <v>0</v>
      </c>
      <c r="BX151" s="10">
        <f>Repdd!BX332</f>
        <v>0</v>
      </c>
      <c r="BY151" s="10">
        <f>Repdd!BY332</f>
        <v>0</v>
      </c>
      <c r="BZ151" s="10">
        <f>Repdd!BZ332</f>
        <v>0</v>
      </c>
      <c r="CA151" s="10">
        <f>Repdd!CA332</f>
        <v>0</v>
      </c>
      <c r="CB151" s="10">
        <f>Repdd!CB332</f>
        <v>0</v>
      </c>
      <c r="CC151" s="10">
        <f>Repdd!CC332</f>
        <v>0</v>
      </c>
      <c r="CD151" s="10">
        <f>Repdd!CD332</f>
        <v>0</v>
      </c>
      <c r="CE151" s="10">
        <f>Repdd!CE332</f>
        <v>0</v>
      </c>
      <c r="CF151" s="10">
        <f>Repdd!CF332</f>
        <v>0</v>
      </c>
      <c r="CG151" s="10">
        <f>Repdd!CG332</f>
        <v>0</v>
      </c>
      <c r="CH151" s="10">
        <f>Repdd!CH332</f>
        <v>0</v>
      </c>
      <c r="CI151" s="10">
        <f>Repdd!CI332</f>
        <v>0</v>
      </c>
      <c r="CJ151" s="10">
        <f>Repdd!CJ332</f>
        <v>0</v>
      </c>
      <c r="CK151" s="10">
        <f>Repdd!CK332</f>
        <v>0</v>
      </c>
      <c r="CL151" s="10">
        <f>Repdd!CL332</f>
        <v>0</v>
      </c>
      <c r="CM151" s="10">
        <f>Repdd!CM332</f>
        <v>0</v>
      </c>
      <c r="CN151" s="10">
        <f>Repdd!CN332</f>
        <v>0</v>
      </c>
      <c r="CO151" s="10">
        <f>Repdd!CO332</f>
        <v>0</v>
      </c>
      <c r="CP151" s="10">
        <f>Repdd!CP332</f>
        <v>0</v>
      </c>
      <c r="CQ151" s="10">
        <f>Repdd!CQ332</f>
        <v>0</v>
      </c>
      <c r="CR151" s="10">
        <f>Repdd!CR332</f>
        <v>0</v>
      </c>
      <c r="CS151" s="10">
        <f>Repdd!CS332</f>
        <v>0</v>
      </c>
      <c r="CT151" s="10">
        <f>Repdd!CT332</f>
        <v>0</v>
      </c>
    </row>
    <row r="152" spans="1:98" s="13" customFormat="1" x14ac:dyDescent="0.3">
      <c r="A152" s="12">
        <f>ROW()</f>
        <v>152</v>
      </c>
      <c r="B152" s="147"/>
      <c r="C152" s="142"/>
      <c r="E152" s="92"/>
      <c r="F152" s="38" t="s">
        <v>208</v>
      </c>
      <c r="M152" s="4" t="str">
        <f>Lists!$R$8</f>
        <v>руб.</v>
      </c>
      <c r="P152" s="10"/>
      <c r="R152" s="92"/>
      <c r="S152" s="10"/>
      <c r="V152" s="80"/>
      <c r="W152" s="10">
        <f ca="1">INDIRECT(ADDRESS(ROW(),SUMIFS($1:$1,$5:$5,MAX($5:$5))))</f>
        <v>3743359.4634670038</v>
      </c>
      <c r="Z152" s="10">
        <f ca="1">IF(Z$5="",0,SUM($Y151:Z151))</f>
        <v>-20657993.324472915</v>
      </c>
      <c r="AA152" s="10">
        <f ca="1">IF(AA$5="",0,SUM($Y151:AA151))</f>
        <v>-32461930.291021496</v>
      </c>
      <c r="AB152" s="10">
        <f ca="1">IF(AB$5="",0,SUM($Y151:AB151))</f>
        <v>-34613879.012874469</v>
      </c>
      <c r="AC152" s="10">
        <f ca="1">IF(AC$5="",0,SUM($Y151:AC151))</f>
        <v>-36062248.148108751</v>
      </c>
      <c r="AD152" s="10">
        <f ca="1">IF(AD$5="",0,SUM($Y151:AD151))</f>
        <v>-36009099.016224064</v>
      </c>
      <c r="AE152" s="10">
        <f ca="1">IF(AE$5="",0,SUM($Y151:AE151))</f>
        <v>-36729501.451945066</v>
      </c>
      <c r="AF152" s="10">
        <f ca="1">IF(AF$5="",0,SUM($Y151:AF151))</f>
        <v>-38986684.263940431</v>
      </c>
      <c r="AG152" s="10">
        <f ca="1">IF(AG$5="",0,SUM($Y151:AG151))</f>
        <v>-41263736.667294428</v>
      </c>
      <c r="AH152" s="10">
        <f ca="1">IF(AH$5="",0,SUM($Y151:AH151))</f>
        <v>-43602607.272205293</v>
      </c>
      <c r="AI152" s="10">
        <f ca="1">IF(AI$5="",0,SUM($Y151:AI151))</f>
        <v>-46041891.896026373</v>
      </c>
      <c r="AJ152" s="10">
        <f ca="1">IF(AJ$5="",0,SUM($Y151:AJ151))</f>
        <v>-48591757.055911429</v>
      </c>
      <c r="AK152" s="10">
        <f ca="1">IF(AK$5="",0,SUM($Y151:AK151))</f>
        <v>-51248440.620286927</v>
      </c>
      <c r="AL152" s="10">
        <f ca="1">IF(AL$5="",0,SUM($Y151:AL151))</f>
        <v>-54060875.526313476</v>
      </c>
      <c r="AM152" s="10">
        <f ca="1">IF(AM$5="",0,SUM($Y151:AM151))</f>
        <v>-57110663.78315565</v>
      </c>
      <c r="AN152" s="10">
        <f ca="1">IF(AN$5="",0,SUM($Y151:AN151))</f>
        <v>-60489372.2897949</v>
      </c>
      <c r="AO152" s="10">
        <f ca="1">IF(AO$5="",0,SUM($Y151:AO151))</f>
        <v>-64228621.434069686</v>
      </c>
      <c r="AP152" s="10">
        <f ca="1">IF(AP$5="",0,SUM($Y151:AP151))</f>
        <v>-68218935.854197353</v>
      </c>
      <c r="AQ152" s="10">
        <f ca="1">IF(AQ$5="",0,SUM($Y151:AQ151))</f>
        <v>-72274138.55126825</v>
      </c>
      <c r="AR152" s="10">
        <f ca="1">IF(AR$5="",0,SUM($Y151:AR151))</f>
        <v>-76173829.32569173</v>
      </c>
      <c r="AS152" s="10">
        <f ca="1">IF(AS$5="",0,SUM($Y151:AS151))</f>
        <v>-79715353.61057961</v>
      </c>
      <c r="AT152" s="10">
        <f ca="1">IF(AT$5="",0,SUM($Y151:AT151))</f>
        <v>-86676252.068173498</v>
      </c>
      <c r="AU152" s="10">
        <f ca="1">IF(AU$5="",0,SUM($Y151:AU151))</f>
        <v>-100754629.88605542</v>
      </c>
      <c r="AV152" s="10">
        <f ca="1">IF(AV$5="",0,SUM($Y151:AV151))</f>
        <v>-110257425.6222938</v>
      </c>
      <c r="AW152" s="10">
        <f ca="1">IF(AW$5="",0,SUM($Y151:AW151))</f>
        <v>-111480152.55525795</v>
      </c>
      <c r="AX152" s="10">
        <f ca="1">IF(AX$5="",0,SUM($Y151:AX151))</f>
        <v>-111450968.72410586</v>
      </c>
      <c r="AY152" s="10">
        <f ca="1">IF(AY$5="",0,SUM($Y151:AY151))</f>
        <v>-109569245.63287982</v>
      </c>
      <c r="AZ152" s="10">
        <f ca="1">IF(AZ$5="",0,SUM($Y151:AZ151))</f>
        <v>-107672741.32642663</v>
      </c>
      <c r="BA152" s="10">
        <f ca="1">IF(BA$5="",0,SUM($Y151:BA151))</f>
        <v>-106327473.18051425</v>
      </c>
      <c r="BB152" s="10">
        <f ca="1">IF(BB$5="",0,SUM($Y151:BB151))</f>
        <v>-104295156.57127613</v>
      </c>
      <c r="BC152" s="10">
        <f ca="1">IF(BC$5="",0,SUM($Y151:BC151))</f>
        <v>-101545357.01337278</v>
      </c>
      <c r="BD152" s="10">
        <f ca="1">IF(BD$5="",0,SUM($Y151:BD151))</f>
        <v>-98491277.431722954</v>
      </c>
      <c r="BE152" s="10">
        <f ca="1">IF(BE$5="",0,SUM($Y151:BE151))</f>
        <v>-95374843.074435964</v>
      </c>
      <c r="BF152" s="10">
        <f ca="1">IF(BF$5="",0,SUM($Y151:BF151))</f>
        <v>-91471068.311476842</v>
      </c>
      <c r="BG152" s="10">
        <f ca="1">IF(BG$5="",0,SUM($Y151:BG151))</f>
        <v>-86779891.806153402</v>
      </c>
      <c r="BH152" s="10">
        <f ca="1">IF(BH$5="",0,SUM($Y151:BH151))</f>
        <v>-81402905.919293761</v>
      </c>
      <c r="BI152" s="10">
        <f ca="1">IF(BI$5="",0,SUM($Y151:BI151))</f>
        <v>-75495689.807854995</v>
      </c>
      <c r="BJ152" s="10">
        <f ca="1">IF(BJ$5="",0,SUM($Y151:BJ151))</f>
        <v>-69235928.083501592</v>
      </c>
      <c r="BK152" s="10">
        <f ca="1">IF(BK$5="",0,SUM($Y151:BK151))</f>
        <v>-62786776.212429941</v>
      </c>
      <c r="BL152" s="10">
        <f ca="1">IF(BL$5="",0,SUM($Y151:BL151))</f>
        <v>-56262835.950975269</v>
      </c>
      <c r="BM152" s="10">
        <f ca="1">IF(BM$5="",0,SUM($Y151:BM151))</f>
        <v>-49735906.618325166</v>
      </c>
      <c r="BN152" s="10">
        <f ca="1">IF(BN$5="",0,SUM($Y151:BN151))</f>
        <v>-43246363.319750115</v>
      </c>
      <c r="BO152" s="10">
        <f ca="1">IF(BO$5="",0,SUM($Y151:BO151))</f>
        <v>-36815234.004493207</v>
      </c>
      <c r="BP152" s="10">
        <f ca="1">IF(BP$5="",0,SUM($Y151:BP151))</f>
        <v>-30452158.708063897</v>
      </c>
      <c r="BQ152" s="10">
        <f ca="1">IF(BQ$5="",0,SUM($Y151:BQ151))</f>
        <v>-24160405.692102943</v>
      </c>
      <c r="BR152" s="10">
        <f ca="1">IF(BR$5="",0,SUM($Y151:BR151))</f>
        <v>-17940750.985311802</v>
      </c>
      <c r="BS152" s="10">
        <f ca="1">IF(BS$5="",0,SUM($Y151:BS151))</f>
        <v>-11792931.238448236</v>
      </c>
      <c r="BT152" s="10">
        <f ca="1">IF(BT$5="",0,SUM($Y151:BT151))</f>
        <v>-5716258.3808123469</v>
      </c>
      <c r="BU152" s="10">
        <f ca="1">IF(BU$5="",0,SUM($Y151:BU151))</f>
        <v>3743359.4634670038</v>
      </c>
      <c r="BV152" s="10">
        <f>IF(BV$5="",0,SUM($Y151:BV151))</f>
        <v>0</v>
      </c>
      <c r="BW152" s="10">
        <f>IF(BW$5="",0,SUM($Y151:BW151))</f>
        <v>0</v>
      </c>
      <c r="BX152" s="10">
        <f>IF(BX$5="",0,SUM($Y151:BX151))</f>
        <v>0</v>
      </c>
      <c r="BY152" s="10">
        <f>IF(BY$5="",0,SUM($Y151:BY151))</f>
        <v>0</v>
      </c>
      <c r="BZ152" s="10">
        <f>IF(BZ$5="",0,SUM($Y151:BZ151))</f>
        <v>0</v>
      </c>
      <c r="CA152" s="10">
        <f>IF(CA$5="",0,SUM($Y151:CA151))</f>
        <v>0</v>
      </c>
      <c r="CB152" s="10">
        <f>IF(CB$5="",0,SUM($Y151:CB151))</f>
        <v>0</v>
      </c>
      <c r="CC152" s="10">
        <f>IF(CC$5="",0,SUM($Y151:CC151))</f>
        <v>0</v>
      </c>
      <c r="CD152" s="10">
        <f>IF(CD$5="",0,SUM($Y151:CD151))</f>
        <v>0</v>
      </c>
      <c r="CE152" s="10">
        <f>IF(CE$5="",0,SUM($Y151:CE151))</f>
        <v>0</v>
      </c>
      <c r="CF152" s="10">
        <f>IF(CF$5="",0,SUM($Y151:CF151))</f>
        <v>0</v>
      </c>
      <c r="CG152" s="10">
        <f>IF(CG$5="",0,SUM($Y151:CG151))</f>
        <v>0</v>
      </c>
      <c r="CH152" s="10">
        <f>IF(CH$5="",0,SUM($Y151:CH151))</f>
        <v>0</v>
      </c>
      <c r="CI152" s="10">
        <f>IF(CI$5="",0,SUM($Y151:CI151))</f>
        <v>0</v>
      </c>
      <c r="CJ152" s="10">
        <f>IF(CJ$5="",0,SUM($Y151:CJ151))</f>
        <v>0</v>
      </c>
      <c r="CK152" s="10">
        <f>IF(CK$5="",0,SUM($Y151:CK151))</f>
        <v>0</v>
      </c>
      <c r="CL152" s="10">
        <f>IF(CL$5="",0,SUM($Y151:CL151))</f>
        <v>0</v>
      </c>
      <c r="CM152" s="10">
        <f>IF(CM$5="",0,SUM($Y151:CM151))</f>
        <v>0</v>
      </c>
      <c r="CN152" s="10">
        <f>IF(CN$5="",0,SUM($Y151:CN151))</f>
        <v>0</v>
      </c>
      <c r="CO152" s="10">
        <f>IF(CO$5="",0,SUM($Y151:CO151))</f>
        <v>0</v>
      </c>
      <c r="CP152" s="10">
        <f>IF(CP$5="",0,SUM($Y151:CP151))</f>
        <v>0</v>
      </c>
      <c r="CQ152" s="10">
        <f>IF(CQ$5="",0,SUM($Y151:CQ151))</f>
        <v>0</v>
      </c>
      <c r="CR152" s="10">
        <f>IF(CR$5="",0,SUM($Y151:CR151))</f>
        <v>0</v>
      </c>
      <c r="CS152" s="10">
        <f>IF(CS$5="",0,SUM($Y151:CS151))</f>
        <v>0</v>
      </c>
      <c r="CT152" s="10">
        <f>IF(CT$5="",0,SUM($Y151:CT151))</f>
        <v>0</v>
      </c>
    </row>
    <row r="153" spans="1:98" s="13" customFormat="1" x14ac:dyDescent="0.3">
      <c r="A153" s="12">
        <f>ROW()</f>
        <v>153</v>
      </c>
      <c r="B153" s="147"/>
      <c r="C153" s="142"/>
      <c r="E153" s="92"/>
      <c r="F153" s="13" t="s">
        <v>209</v>
      </c>
      <c r="M153" s="4" t="str">
        <f>Lists!$R$8</f>
        <v>руб.</v>
      </c>
      <c r="P153" s="10"/>
      <c r="R153" s="92"/>
      <c r="S153" s="10"/>
      <c r="V153" s="80"/>
      <c r="W153" s="10">
        <f ca="1">Repdd!W334</f>
        <v>111480152.55525795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</row>
    <row r="154" spans="1:98" s="27" customFormat="1" ht="12" x14ac:dyDescent="0.25">
      <c r="A154" s="26">
        <f>ROW()</f>
        <v>154</v>
      </c>
      <c r="B154" s="145"/>
      <c r="C154" s="142"/>
      <c r="E154" s="24"/>
      <c r="F154" s="127" t="s">
        <v>207</v>
      </c>
      <c r="M154" s="2" t="s">
        <v>179</v>
      </c>
      <c r="P154" s="30"/>
      <c r="R154" s="44"/>
      <c r="S154" s="149"/>
      <c r="V154" s="85"/>
      <c r="W154" s="29">
        <f ca="1">Repdd!W335</f>
        <v>1</v>
      </c>
      <c r="Z154" s="30">
        <f ca="1">IF(Z$5="",0,IF(SUM($Y154:Y154)&gt;=1,0,IF($W153=0,1,IF(AND(Y152&lt;0,Z152&gt;=0,MIN(Z152:INDIRECT(ADDRESS($A152,SUMIFS($1:$1,$5:$5,MAX($5:$5)))))&gt;=0),1,0))))</f>
        <v>0</v>
      </c>
      <c r="AA154" s="30">
        <f ca="1">IF(AA$5="",0,IF(SUM($Y154:Z154)&gt;=1,0,IF($W153=0,1,IF(AND(Z152&lt;0,AA152&gt;=0,MIN(AA152:INDIRECT(ADDRESS($A152,SUMIFS($1:$1,$5:$5,MAX($5:$5)))))&gt;=0),1,0))))</f>
        <v>0</v>
      </c>
      <c r="AB154" s="30">
        <f ca="1">IF(AB$5="",0,IF(SUM($Y154:AA154)&gt;=1,0,IF($W153=0,1,IF(AND(AA152&lt;0,AB152&gt;=0,MIN(AB152:INDIRECT(ADDRESS($A152,SUMIFS($1:$1,$5:$5,MAX($5:$5)))))&gt;=0),1,0))))</f>
        <v>0</v>
      </c>
      <c r="AC154" s="30">
        <f ca="1">IF(AC$5="",0,IF(SUM($Y154:AB154)&gt;=1,0,IF($W153=0,1,IF(AND(AB152&lt;0,AC152&gt;=0,MIN(AC152:INDIRECT(ADDRESS($A152,SUMIFS($1:$1,$5:$5,MAX($5:$5)))))&gt;=0),1,0))))</f>
        <v>0</v>
      </c>
      <c r="AD154" s="30">
        <f ca="1">IF(AD$5="",0,IF(SUM($Y154:AC154)&gt;=1,0,IF($W153=0,1,IF(AND(AC152&lt;0,AD152&gt;=0,MIN(AD152:INDIRECT(ADDRESS($A152,SUMIFS($1:$1,$5:$5,MAX($5:$5)))))&gt;=0),1,0))))</f>
        <v>0</v>
      </c>
      <c r="AE154" s="30">
        <f ca="1">IF(AE$5="",0,IF(SUM($Y154:AD154)&gt;=1,0,IF($W153=0,1,IF(AND(AD152&lt;0,AE152&gt;=0,MIN(AE152:INDIRECT(ADDRESS($A152,SUMIFS($1:$1,$5:$5,MAX($5:$5)))))&gt;=0),1,0))))</f>
        <v>0</v>
      </c>
      <c r="AF154" s="30">
        <f ca="1">IF(AF$5="",0,IF(SUM($Y154:AE154)&gt;=1,0,IF($W153=0,1,IF(AND(AE152&lt;0,AF152&gt;=0,MIN(AF152:INDIRECT(ADDRESS($A152,SUMIFS($1:$1,$5:$5,MAX($5:$5)))))&gt;=0),1,0))))</f>
        <v>0</v>
      </c>
      <c r="AG154" s="30">
        <f ca="1">IF(AG$5="",0,IF(SUM($Y154:AF154)&gt;=1,0,IF($W153=0,1,IF(AND(AF152&lt;0,AG152&gt;=0,MIN(AG152:INDIRECT(ADDRESS($A152,SUMIFS($1:$1,$5:$5,MAX($5:$5)))))&gt;=0),1,0))))</f>
        <v>0</v>
      </c>
      <c r="AH154" s="30">
        <f ca="1">IF(AH$5="",0,IF(SUM($Y154:AG154)&gt;=1,0,IF($W153=0,1,IF(AND(AG152&lt;0,AH152&gt;=0,MIN(AH152:INDIRECT(ADDRESS($A152,SUMIFS($1:$1,$5:$5,MAX($5:$5)))))&gt;=0),1,0))))</f>
        <v>0</v>
      </c>
      <c r="AI154" s="30">
        <f ca="1">IF(AI$5="",0,IF(SUM($Y154:AH154)&gt;=1,0,IF($W153=0,1,IF(AND(AH152&lt;0,AI152&gt;=0,MIN(AI152:INDIRECT(ADDRESS($A152,SUMIFS($1:$1,$5:$5,MAX($5:$5)))))&gt;=0),1,0))))</f>
        <v>0</v>
      </c>
      <c r="AJ154" s="30">
        <f ca="1">IF(AJ$5="",0,IF(SUM($Y154:AI154)&gt;=1,0,IF($W153=0,1,IF(AND(AI152&lt;0,AJ152&gt;=0,MIN(AJ152:INDIRECT(ADDRESS($A152,SUMIFS($1:$1,$5:$5,MAX($5:$5)))))&gt;=0),1,0))))</f>
        <v>0</v>
      </c>
      <c r="AK154" s="30">
        <f ca="1">IF(AK$5="",0,IF(SUM($Y154:AJ154)&gt;=1,0,IF($W153=0,1,IF(AND(AJ152&lt;0,AK152&gt;=0,MIN(AK152:INDIRECT(ADDRESS($A152,SUMIFS($1:$1,$5:$5,MAX($5:$5)))))&gt;=0),1,0))))</f>
        <v>0</v>
      </c>
      <c r="AL154" s="30">
        <f ca="1">IF(AL$5="",0,IF(SUM($Y154:AK154)&gt;=1,0,IF($W153=0,1,IF(AND(AK152&lt;0,AL152&gt;=0,MIN(AL152:INDIRECT(ADDRESS($A152,SUMIFS($1:$1,$5:$5,MAX($5:$5)))))&gt;=0),1,0))))</f>
        <v>0</v>
      </c>
      <c r="AM154" s="30">
        <f ca="1">IF(AM$5="",0,IF(SUM($Y154:AL154)&gt;=1,0,IF($W153=0,1,IF(AND(AL152&lt;0,AM152&gt;=0,MIN(AM152:INDIRECT(ADDRESS($A152,SUMIFS($1:$1,$5:$5,MAX($5:$5)))))&gt;=0),1,0))))</f>
        <v>0</v>
      </c>
      <c r="AN154" s="30">
        <f ca="1">IF(AN$5="",0,IF(SUM($Y154:AM154)&gt;=1,0,IF($W153=0,1,IF(AND(AM152&lt;0,AN152&gt;=0,MIN(AN152:INDIRECT(ADDRESS($A152,SUMIFS($1:$1,$5:$5,MAX($5:$5)))))&gt;=0),1,0))))</f>
        <v>0</v>
      </c>
      <c r="AO154" s="30">
        <f ca="1">IF(AO$5="",0,IF(SUM($Y154:AN154)&gt;=1,0,IF($W153=0,1,IF(AND(AN152&lt;0,AO152&gt;=0,MIN(AO152:INDIRECT(ADDRESS($A152,SUMIFS($1:$1,$5:$5,MAX($5:$5)))))&gt;=0),1,0))))</f>
        <v>0</v>
      </c>
      <c r="AP154" s="30">
        <f ca="1">IF(AP$5="",0,IF(SUM($Y154:AO154)&gt;=1,0,IF($W153=0,1,IF(AND(AO152&lt;0,AP152&gt;=0,MIN(AP152:INDIRECT(ADDRESS($A152,SUMIFS($1:$1,$5:$5,MAX($5:$5)))))&gt;=0),1,0))))</f>
        <v>0</v>
      </c>
      <c r="AQ154" s="30">
        <f ca="1">IF(AQ$5="",0,IF(SUM($Y154:AP154)&gt;=1,0,IF($W153=0,1,IF(AND(AP152&lt;0,AQ152&gt;=0,MIN(AQ152:INDIRECT(ADDRESS($A152,SUMIFS($1:$1,$5:$5,MAX($5:$5)))))&gt;=0),1,0))))</f>
        <v>0</v>
      </c>
      <c r="AR154" s="30">
        <f ca="1">IF(AR$5="",0,IF(SUM($Y154:AQ154)&gt;=1,0,IF($W153=0,1,IF(AND(AQ152&lt;0,AR152&gt;=0,MIN(AR152:INDIRECT(ADDRESS($A152,SUMIFS($1:$1,$5:$5,MAX($5:$5)))))&gt;=0),1,0))))</f>
        <v>0</v>
      </c>
      <c r="AS154" s="30">
        <f ca="1">IF(AS$5="",0,IF(SUM($Y154:AR154)&gt;=1,0,IF($W153=0,1,IF(AND(AR152&lt;0,AS152&gt;=0,MIN(AS152:INDIRECT(ADDRESS($A152,SUMIFS($1:$1,$5:$5,MAX($5:$5)))))&gt;=0),1,0))))</f>
        <v>0</v>
      </c>
      <c r="AT154" s="30">
        <f ca="1">IF(AT$5="",0,IF(SUM($Y154:AS154)&gt;=1,0,IF($W153=0,1,IF(AND(AS152&lt;0,AT152&gt;=0,MIN(AT152:INDIRECT(ADDRESS($A152,SUMIFS($1:$1,$5:$5,MAX($5:$5)))))&gt;=0),1,0))))</f>
        <v>0</v>
      </c>
      <c r="AU154" s="30">
        <f ca="1">IF(AU$5="",0,IF(SUM($Y154:AT154)&gt;=1,0,IF($W153=0,1,IF(AND(AT152&lt;0,AU152&gt;=0,MIN(AU152:INDIRECT(ADDRESS($A152,SUMIFS($1:$1,$5:$5,MAX($5:$5)))))&gt;=0),1,0))))</f>
        <v>0</v>
      </c>
      <c r="AV154" s="30">
        <f ca="1">IF(AV$5="",0,IF(SUM($Y154:AU154)&gt;=1,0,IF($W153=0,1,IF(AND(AU152&lt;0,AV152&gt;=0,MIN(AV152:INDIRECT(ADDRESS($A152,SUMIFS($1:$1,$5:$5,MAX($5:$5)))))&gt;=0),1,0))))</f>
        <v>0</v>
      </c>
      <c r="AW154" s="30">
        <f ca="1">IF(AW$5="",0,IF(SUM($Y154:AV154)&gt;=1,0,IF($W153=0,1,IF(AND(AV152&lt;0,AW152&gt;=0,MIN(AW152:INDIRECT(ADDRESS($A152,SUMIFS($1:$1,$5:$5,MAX($5:$5)))))&gt;=0),1,0))))</f>
        <v>0</v>
      </c>
      <c r="AX154" s="30">
        <f ca="1">IF(AX$5="",0,IF(SUM($Y154:AW154)&gt;=1,0,IF($W153=0,1,IF(AND(AW152&lt;0,AX152&gt;=0,MIN(AX152:INDIRECT(ADDRESS($A152,SUMIFS($1:$1,$5:$5,MAX($5:$5)))))&gt;=0),1,0))))</f>
        <v>0</v>
      </c>
      <c r="AY154" s="30">
        <f ca="1">IF(AY$5="",0,IF(SUM($Y154:AX154)&gt;=1,0,IF($W153=0,1,IF(AND(AX152&lt;0,AY152&gt;=0,MIN(AY152:INDIRECT(ADDRESS($A152,SUMIFS($1:$1,$5:$5,MAX($5:$5)))))&gt;=0),1,0))))</f>
        <v>0</v>
      </c>
      <c r="AZ154" s="30">
        <f ca="1">IF(AZ$5="",0,IF(SUM($Y154:AY154)&gt;=1,0,IF($W153=0,1,IF(AND(AY152&lt;0,AZ152&gt;=0,MIN(AZ152:INDIRECT(ADDRESS($A152,SUMIFS($1:$1,$5:$5,MAX($5:$5)))))&gt;=0),1,0))))</f>
        <v>0</v>
      </c>
      <c r="BA154" s="30">
        <f ca="1">IF(BA$5="",0,IF(SUM($Y154:AZ154)&gt;=1,0,IF($W153=0,1,IF(AND(AZ152&lt;0,BA152&gt;=0,MIN(BA152:INDIRECT(ADDRESS($A152,SUMIFS($1:$1,$5:$5,MAX($5:$5)))))&gt;=0),1,0))))</f>
        <v>0</v>
      </c>
      <c r="BB154" s="30">
        <f ca="1">IF(BB$5="",0,IF(SUM($Y154:BA154)&gt;=1,0,IF($W153=0,1,IF(AND(BA152&lt;0,BB152&gt;=0,MIN(BB152:INDIRECT(ADDRESS($A152,SUMIFS($1:$1,$5:$5,MAX($5:$5)))))&gt;=0),1,0))))</f>
        <v>0</v>
      </c>
      <c r="BC154" s="30">
        <f ca="1">IF(BC$5="",0,IF(SUM($Y154:BB154)&gt;=1,0,IF($W153=0,1,IF(AND(BB152&lt;0,BC152&gt;=0,MIN(BC152:INDIRECT(ADDRESS($A152,SUMIFS($1:$1,$5:$5,MAX($5:$5)))))&gt;=0),1,0))))</f>
        <v>0</v>
      </c>
      <c r="BD154" s="30">
        <f ca="1">IF(BD$5="",0,IF(SUM($Y154:BC154)&gt;=1,0,IF($W153=0,1,IF(AND(BC152&lt;0,BD152&gt;=0,MIN(BD152:INDIRECT(ADDRESS($A152,SUMIFS($1:$1,$5:$5,MAX($5:$5)))))&gt;=0),1,0))))</f>
        <v>0</v>
      </c>
      <c r="BE154" s="30">
        <f ca="1">IF(BE$5="",0,IF(SUM($Y154:BD154)&gt;=1,0,IF($W153=0,1,IF(AND(BD152&lt;0,BE152&gt;=0,MIN(BE152:INDIRECT(ADDRESS($A152,SUMIFS($1:$1,$5:$5,MAX($5:$5)))))&gt;=0),1,0))))</f>
        <v>0</v>
      </c>
      <c r="BF154" s="30">
        <f ca="1">IF(BF$5="",0,IF(SUM($Y154:BE154)&gt;=1,0,IF($W153=0,1,IF(AND(BE152&lt;0,BF152&gt;=0,MIN(BF152:INDIRECT(ADDRESS($A152,SUMIFS($1:$1,$5:$5,MAX($5:$5)))))&gt;=0),1,0))))</f>
        <v>0</v>
      </c>
      <c r="BG154" s="30">
        <f ca="1">IF(BG$5="",0,IF(SUM($Y154:BF154)&gt;=1,0,IF($W153=0,1,IF(AND(BF152&lt;0,BG152&gt;=0,MIN(BG152:INDIRECT(ADDRESS($A152,SUMIFS($1:$1,$5:$5,MAX($5:$5)))))&gt;=0),1,0))))</f>
        <v>0</v>
      </c>
      <c r="BH154" s="30">
        <f ca="1">IF(BH$5="",0,IF(SUM($Y154:BG154)&gt;=1,0,IF($W153=0,1,IF(AND(BG152&lt;0,BH152&gt;=0,MIN(BH152:INDIRECT(ADDRESS($A152,SUMIFS($1:$1,$5:$5,MAX($5:$5)))))&gt;=0),1,0))))</f>
        <v>0</v>
      </c>
      <c r="BI154" s="30">
        <f ca="1">IF(BI$5="",0,IF(SUM($Y154:BH154)&gt;=1,0,IF($W153=0,1,IF(AND(BH152&lt;0,BI152&gt;=0,MIN(BI152:INDIRECT(ADDRESS($A152,SUMIFS($1:$1,$5:$5,MAX($5:$5)))))&gt;=0),1,0))))</f>
        <v>0</v>
      </c>
      <c r="BJ154" s="30">
        <f ca="1">IF(BJ$5="",0,IF(SUM($Y154:BI154)&gt;=1,0,IF($W153=0,1,IF(AND(BI152&lt;0,BJ152&gt;=0,MIN(BJ152:INDIRECT(ADDRESS($A152,SUMIFS($1:$1,$5:$5,MAX($5:$5)))))&gt;=0),1,0))))</f>
        <v>0</v>
      </c>
      <c r="BK154" s="30">
        <f ca="1">IF(BK$5="",0,IF(SUM($Y154:BJ154)&gt;=1,0,IF($W153=0,1,IF(AND(BJ152&lt;0,BK152&gt;=0,MIN(BK152:INDIRECT(ADDRESS($A152,SUMIFS($1:$1,$5:$5,MAX($5:$5)))))&gt;=0),1,0))))</f>
        <v>0</v>
      </c>
      <c r="BL154" s="30">
        <f ca="1">IF(BL$5="",0,IF(SUM($Y154:BK154)&gt;=1,0,IF($W153=0,1,IF(AND(BK152&lt;0,BL152&gt;=0,MIN(BL152:INDIRECT(ADDRESS($A152,SUMIFS($1:$1,$5:$5,MAX($5:$5)))))&gt;=0),1,0))))</f>
        <v>0</v>
      </c>
      <c r="BM154" s="30">
        <f ca="1">IF(BM$5="",0,IF(SUM($Y154:BL154)&gt;=1,0,IF($W153=0,1,IF(AND(BL152&lt;0,BM152&gt;=0,MIN(BM152:INDIRECT(ADDRESS($A152,SUMIFS($1:$1,$5:$5,MAX($5:$5)))))&gt;=0),1,0))))</f>
        <v>0</v>
      </c>
      <c r="BN154" s="30">
        <f ca="1">IF(BN$5="",0,IF(SUM($Y154:BM154)&gt;=1,0,IF($W153=0,1,IF(AND(BM152&lt;0,BN152&gt;=0,MIN(BN152:INDIRECT(ADDRESS($A152,SUMIFS($1:$1,$5:$5,MAX($5:$5)))))&gt;=0),1,0))))</f>
        <v>0</v>
      </c>
      <c r="BO154" s="30">
        <f ca="1">IF(BO$5="",0,IF(SUM($Y154:BN154)&gt;=1,0,IF($W153=0,1,IF(AND(BN152&lt;0,BO152&gt;=0,MIN(BO152:INDIRECT(ADDRESS($A152,SUMIFS($1:$1,$5:$5,MAX($5:$5)))))&gt;=0),1,0))))</f>
        <v>0</v>
      </c>
      <c r="BP154" s="30">
        <f ca="1">IF(BP$5="",0,IF(SUM($Y154:BO154)&gt;=1,0,IF($W153=0,1,IF(AND(BO152&lt;0,BP152&gt;=0,MIN(BP152:INDIRECT(ADDRESS($A152,SUMIFS($1:$1,$5:$5,MAX($5:$5)))))&gt;=0),1,0))))</f>
        <v>0</v>
      </c>
      <c r="BQ154" s="30">
        <f ca="1">IF(BQ$5="",0,IF(SUM($Y154:BP154)&gt;=1,0,IF($W153=0,1,IF(AND(BP152&lt;0,BQ152&gt;=0,MIN(BQ152:INDIRECT(ADDRESS($A152,SUMIFS($1:$1,$5:$5,MAX($5:$5)))))&gt;=0),1,0))))</f>
        <v>0</v>
      </c>
      <c r="BR154" s="30">
        <f ca="1">IF(BR$5="",0,IF(SUM($Y154:BQ154)&gt;=1,0,IF($W153=0,1,IF(AND(BQ152&lt;0,BR152&gt;=0,MIN(BR152:INDIRECT(ADDRESS($A152,SUMIFS($1:$1,$5:$5,MAX($5:$5)))))&gt;=0),1,0))))</f>
        <v>0</v>
      </c>
      <c r="BS154" s="30">
        <f ca="1">IF(BS$5="",0,IF(SUM($Y154:BR154)&gt;=1,0,IF($W153=0,1,IF(AND(BR152&lt;0,BS152&gt;=0,MIN(BS152:INDIRECT(ADDRESS($A152,SUMIFS($1:$1,$5:$5,MAX($5:$5)))))&gt;=0),1,0))))</f>
        <v>0</v>
      </c>
      <c r="BT154" s="30">
        <f ca="1">IF(BT$5="",0,IF(SUM($Y154:BS154)&gt;=1,0,IF($W153=0,1,IF(AND(BS152&lt;0,BT152&gt;=0,MIN(BT152:INDIRECT(ADDRESS($A152,SUMIFS($1:$1,$5:$5,MAX($5:$5)))))&gt;=0),1,0))))</f>
        <v>0</v>
      </c>
      <c r="BU154" s="30">
        <f ca="1">IF(BU$5="",0,IF(SUM($Y154:BT154)&gt;=1,0,IF($W153=0,1,IF(AND(BT152&lt;0,BU152&gt;=0,MIN(BU152:INDIRECT(ADDRESS($A152,SUMIFS($1:$1,$5:$5,MAX($5:$5)))))&gt;=0),1,0))))</f>
        <v>1</v>
      </c>
      <c r="BV154" s="30">
        <f ca="1">IF(BV$5="",0,IF(SUM($Y154:BU154)&gt;=1,0,IF($W153=0,1,IF(AND(BU152&lt;0,BV152&gt;=0,MIN(BV152:INDIRECT(ADDRESS($A152,SUMIFS($1:$1,$5:$5,MAX($5:$5)))))&gt;=0),1,0))))</f>
        <v>0</v>
      </c>
      <c r="BW154" s="30">
        <f ca="1">IF(BW$5="",0,IF(SUM($Y154:BV154)&gt;=1,0,IF($W153=0,1,IF(AND(BV152&lt;0,BW152&gt;=0,MIN(BW152:INDIRECT(ADDRESS($A152,SUMIFS($1:$1,$5:$5,MAX($5:$5)))))&gt;=0),1,0))))</f>
        <v>0</v>
      </c>
      <c r="BX154" s="30">
        <f ca="1">IF(BX$5="",0,IF(SUM($Y154:BW154)&gt;=1,0,IF($W153=0,1,IF(AND(BW152&lt;0,BX152&gt;=0,MIN(BX152:INDIRECT(ADDRESS($A152,SUMIFS($1:$1,$5:$5,MAX($5:$5)))))&gt;=0),1,0))))</f>
        <v>0</v>
      </c>
      <c r="BY154" s="30">
        <f ca="1">IF(BY$5="",0,IF(SUM($Y154:BX154)&gt;=1,0,IF($W153=0,1,IF(AND(BX152&lt;0,BY152&gt;=0,MIN(BY152:INDIRECT(ADDRESS($A152,SUMIFS($1:$1,$5:$5,MAX($5:$5)))))&gt;=0),1,0))))</f>
        <v>0</v>
      </c>
      <c r="BZ154" s="30">
        <f ca="1">IF(BZ$5="",0,IF(SUM($Y154:BY154)&gt;=1,0,IF($W153=0,1,IF(AND(BY152&lt;0,BZ152&gt;=0,MIN(BZ152:INDIRECT(ADDRESS($A152,SUMIFS($1:$1,$5:$5,MAX($5:$5)))))&gt;=0),1,0))))</f>
        <v>0</v>
      </c>
      <c r="CA154" s="30">
        <f ca="1">IF(CA$5="",0,IF(SUM($Y154:BZ154)&gt;=1,0,IF($W153=0,1,IF(AND(BZ152&lt;0,CA152&gt;=0,MIN(CA152:INDIRECT(ADDRESS($A152,SUMIFS($1:$1,$5:$5,MAX($5:$5)))))&gt;=0),1,0))))</f>
        <v>0</v>
      </c>
      <c r="CB154" s="30">
        <f ca="1">IF(CB$5="",0,IF(SUM($Y154:CA154)&gt;=1,0,IF($W153=0,1,IF(AND(CA152&lt;0,CB152&gt;=0,MIN(CB152:INDIRECT(ADDRESS($A152,SUMIFS($1:$1,$5:$5,MAX($5:$5)))))&gt;=0),1,0))))</f>
        <v>0</v>
      </c>
      <c r="CC154" s="30">
        <f ca="1">IF(CC$5="",0,IF(SUM($Y154:CB154)&gt;=1,0,IF($W153=0,1,IF(AND(CB152&lt;0,CC152&gt;=0,MIN(CC152:INDIRECT(ADDRESS($A152,SUMIFS($1:$1,$5:$5,MAX($5:$5)))))&gt;=0),1,0))))</f>
        <v>0</v>
      </c>
      <c r="CD154" s="30">
        <f ca="1">IF(CD$5="",0,IF(SUM($Y154:CC154)&gt;=1,0,IF($W153=0,1,IF(AND(CC152&lt;0,CD152&gt;=0,MIN(CD152:INDIRECT(ADDRESS($A152,SUMIFS($1:$1,$5:$5,MAX($5:$5)))))&gt;=0),1,0))))</f>
        <v>0</v>
      </c>
      <c r="CE154" s="30">
        <f ca="1">IF(CE$5="",0,IF(SUM($Y154:CD154)&gt;=1,0,IF($W153=0,1,IF(AND(CD152&lt;0,CE152&gt;=0,MIN(CE152:INDIRECT(ADDRESS($A152,SUMIFS($1:$1,$5:$5,MAX($5:$5)))))&gt;=0),1,0))))</f>
        <v>0</v>
      </c>
      <c r="CF154" s="30">
        <f ca="1">IF(CF$5="",0,IF(SUM($Y154:CE154)&gt;=1,0,IF($W153=0,1,IF(AND(CE152&lt;0,CF152&gt;=0,MIN(CF152:INDIRECT(ADDRESS($A152,SUMIFS($1:$1,$5:$5,MAX($5:$5)))))&gt;=0),1,0))))</f>
        <v>0</v>
      </c>
      <c r="CG154" s="30">
        <f ca="1">IF(CG$5="",0,IF(SUM($Y154:CF154)&gt;=1,0,IF($W153=0,1,IF(AND(CF152&lt;0,CG152&gt;=0,MIN(CG152:INDIRECT(ADDRESS($A152,SUMIFS($1:$1,$5:$5,MAX($5:$5)))))&gt;=0),1,0))))</f>
        <v>0</v>
      </c>
      <c r="CH154" s="30">
        <f ca="1">IF(CH$5="",0,IF(SUM($Y154:CG154)&gt;=1,0,IF($W153=0,1,IF(AND(CG152&lt;0,CH152&gt;=0,MIN(CH152:INDIRECT(ADDRESS($A152,SUMIFS($1:$1,$5:$5,MAX($5:$5)))))&gt;=0),1,0))))</f>
        <v>0</v>
      </c>
      <c r="CI154" s="30">
        <f ca="1">IF(CI$5="",0,IF(SUM($Y154:CH154)&gt;=1,0,IF($W153=0,1,IF(AND(CH152&lt;0,CI152&gt;=0,MIN(CI152:INDIRECT(ADDRESS($A152,SUMIFS($1:$1,$5:$5,MAX($5:$5)))))&gt;=0),1,0))))</f>
        <v>0</v>
      </c>
      <c r="CJ154" s="30">
        <f ca="1">IF(CJ$5="",0,IF(SUM($Y154:CI154)&gt;=1,0,IF($W153=0,1,IF(AND(CI152&lt;0,CJ152&gt;=0,MIN(CJ152:INDIRECT(ADDRESS($A152,SUMIFS($1:$1,$5:$5,MAX($5:$5)))))&gt;=0),1,0))))</f>
        <v>0</v>
      </c>
      <c r="CK154" s="30">
        <f ca="1">IF(CK$5="",0,IF(SUM($Y154:CJ154)&gt;=1,0,IF($W153=0,1,IF(AND(CJ152&lt;0,CK152&gt;=0,MIN(CK152:INDIRECT(ADDRESS($A152,SUMIFS($1:$1,$5:$5,MAX($5:$5)))))&gt;=0),1,0))))</f>
        <v>0</v>
      </c>
      <c r="CL154" s="30">
        <f ca="1">IF(CL$5="",0,IF(SUM($Y154:CK154)&gt;=1,0,IF($W153=0,1,IF(AND(CK152&lt;0,CL152&gt;=0,MIN(CL152:INDIRECT(ADDRESS($A152,SUMIFS($1:$1,$5:$5,MAX($5:$5)))))&gt;=0),1,0))))</f>
        <v>0</v>
      </c>
      <c r="CM154" s="30">
        <f ca="1">IF(CM$5="",0,IF(SUM($Y154:CL154)&gt;=1,0,IF($W153=0,1,IF(AND(CL152&lt;0,CM152&gt;=0,MIN(CM152:INDIRECT(ADDRESS($A152,SUMIFS($1:$1,$5:$5,MAX($5:$5)))))&gt;=0),1,0))))</f>
        <v>0</v>
      </c>
      <c r="CN154" s="30">
        <f ca="1">IF(CN$5="",0,IF(SUM($Y154:CM154)&gt;=1,0,IF($W153=0,1,IF(AND(CM152&lt;0,CN152&gt;=0,MIN(CN152:INDIRECT(ADDRESS($A152,SUMIFS($1:$1,$5:$5,MAX($5:$5)))))&gt;=0),1,0))))</f>
        <v>0</v>
      </c>
      <c r="CO154" s="30">
        <f ca="1">IF(CO$5="",0,IF(SUM($Y154:CN154)&gt;=1,0,IF($W153=0,1,IF(AND(CN152&lt;0,CO152&gt;=0,MIN(CO152:INDIRECT(ADDRESS($A152,SUMIFS($1:$1,$5:$5,MAX($5:$5)))))&gt;=0),1,0))))</f>
        <v>0</v>
      </c>
      <c r="CP154" s="30">
        <f ca="1">IF(CP$5="",0,IF(SUM($Y154:CO154)&gt;=1,0,IF($W153=0,1,IF(AND(CO152&lt;0,CP152&gt;=0,MIN(CP152:INDIRECT(ADDRESS($A152,SUMIFS($1:$1,$5:$5,MAX($5:$5)))))&gt;=0),1,0))))</f>
        <v>0</v>
      </c>
      <c r="CQ154" s="30">
        <f ca="1">IF(CQ$5="",0,IF(SUM($Y154:CP154)&gt;=1,0,IF($W153=0,1,IF(AND(CP152&lt;0,CQ152&gt;=0,MIN(CQ152:INDIRECT(ADDRESS($A152,SUMIFS($1:$1,$5:$5,MAX($5:$5)))))&gt;=0),1,0))))</f>
        <v>0</v>
      </c>
      <c r="CR154" s="30">
        <f ca="1">IF(CR$5="",0,IF(SUM($Y154:CQ154)&gt;=1,0,IF($W153=0,1,IF(AND(CQ152&lt;0,CR152&gt;=0,MIN(CR152:INDIRECT(ADDRESS($A152,SUMIFS($1:$1,$5:$5,MAX($5:$5)))))&gt;=0),1,0))))</f>
        <v>0</v>
      </c>
      <c r="CS154" s="30">
        <f ca="1">IF(CS$5="",0,IF(SUM($Y154:CR154)&gt;=1,0,IF($W153=0,1,IF(AND(CR152&lt;0,CS152&gt;=0,MIN(CS152:INDIRECT(ADDRESS($A152,SUMIFS($1:$1,$5:$5,MAX($5:$5)))))&gt;=0),1,0))))</f>
        <v>0</v>
      </c>
      <c r="CT154" s="30">
        <f ca="1">IF(CT$5="",0,IF(SUM($Y154:CS154)&gt;=1,0,IF($W153=0,1,IF(AND(CS152&lt;0,CT152&gt;=0,MIN(CT152:INDIRECT(ADDRESS($A152,SUMIFS($1:$1,$5:$5,MAX($5:$5)))))&gt;=0),1,0))))</f>
        <v>0</v>
      </c>
    </row>
    <row r="155" spans="1:98" s="13" customFormat="1" x14ac:dyDescent="0.3">
      <c r="A155" s="78">
        <f>ROW()</f>
        <v>155</v>
      </c>
      <c r="B155" s="144"/>
      <c r="E155" s="43"/>
      <c r="F155" s="161" t="s">
        <v>211</v>
      </c>
      <c r="M155" s="4" t="s">
        <v>180</v>
      </c>
      <c r="P155" s="10"/>
      <c r="R155" s="43"/>
      <c r="S155" s="64"/>
      <c r="V155" s="162"/>
      <c r="W155" s="57">
        <f ca="1">Repdd!W336</f>
        <v>4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</row>
    <row r="156" spans="1:98" s="13" customFormat="1" x14ac:dyDescent="0.3">
      <c r="A156" s="12">
        <f>ROW()</f>
        <v>156</v>
      </c>
      <c r="B156" s="148"/>
      <c r="C156" s="142"/>
      <c r="E156" s="92"/>
      <c r="F156" s="13" t="s">
        <v>212</v>
      </c>
      <c r="M156" s="4" t="str">
        <f>Lists!$R$8</f>
        <v>руб.</v>
      </c>
      <c r="P156" s="10"/>
      <c r="R156" s="44"/>
      <c r="S156" s="165">
        <f>Repdd!S337</f>
        <v>0.05</v>
      </c>
      <c r="V156" s="80"/>
      <c r="W156" s="10">
        <f ca="1">SUM(INDIRECT(ADDRESS(ROW(),SUMIFS($1:$1,$5:$5,1))):INDIRECT(ADDRESS(ROW(),SUMIFS($1:$1,$5:$5,MAX($5:$5)))))</f>
        <v>2084661272.2642694</v>
      </c>
      <c r="Z156" s="10">
        <f>Repdd!Z337</f>
        <v>0</v>
      </c>
      <c r="AA156" s="10">
        <f>Repdd!AA337</f>
        <v>0</v>
      </c>
      <c r="AB156" s="10">
        <f>Repdd!AB337</f>
        <v>0</v>
      </c>
      <c r="AC156" s="10">
        <f>Repdd!AC337</f>
        <v>0</v>
      </c>
      <c r="AD156" s="10">
        <f>Repdd!AD337</f>
        <v>0</v>
      </c>
      <c r="AE156" s="10">
        <f>Repdd!AE337</f>
        <v>0</v>
      </c>
      <c r="AF156" s="10">
        <f>Repdd!AF337</f>
        <v>0</v>
      </c>
      <c r="AG156" s="10">
        <f>Repdd!AG337</f>
        <v>0</v>
      </c>
      <c r="AH156" s="10">
        <f>Repdd!AH337</f>
        <v>0</v>
      </c>
      <c r="AI156" s="10">
        <f>Repdd!AI337</f>
        <v>0</v>
      </c>
      <c r="AJ156" s="10">
        <f>Repdd!AJ337</f>
        <v>0</v>
      </c>
      <c r="AK156" s="10">
        <f>Repdd!AK337</f>
        <v>0</v>
      </c>
      <c r="AL156" s="10">
        <f>Repdd!AL337</f>
        <v>0</v>
      </c>
      <c r="AM156" s="10">
        <f>Repdd!AM337</f>
        <v>0</v>
      </c>
      <c r="AN156" s="10">
        <f>Repdd!AN337</f>
        <v>0</v>
      </c>
      <c r="AO156" s="10">
        <f>Repdd!AO337</f>
        <v>0</v>
      </c>
      <c r="AP156" s="10">
        <f>Repdd!AP337</f>
        <v>0</v>
      </c>
      <c r="AQ156" s="10">
        <f>Repdd!AQ337</f>
        <v>0</v>
      </c>
      <c r="AR156" s="10">
        <f>Repdd!AR337</f>
        <v>0</v>
      </c>
      <c r="AS156" s="10">
        <f>Repdd!AS337</f>
        <v>0</v>
      </c>
      <c r="AT156" s="10">
        <f>Repdd!AT337</f>
        <v>0</v>
      </c>
      <c r="AU156" s="10">
        <f>Repdd!AU337</f>
        <v>0</v>
      </c>
      <c r="AV156" s="10">
        <f>Repdd!AV337</f>
        <v>0</v>
      </c>
      <c r="AW156" s="10">
        <f>Repdd!AW337</f>
        <v>0</v>
      </c>
      <c r="AX156" s="10">
        <f>Repdd!AX337</f>
        <v>0</v>
      </c>
      <c r="AY156" s="10">
        <f>Repdd!AY337</f>
        <v>0</v>
      </c>
      <c r="AZ156" s="10">
        <f>Repdd!AZ337</f>
        <v>0</v>
      </c>
      <c r="BA156" s="10">
        <f>Repdd!BA337</f>
        <v>0</v>
      </c>
      <c r="BB156" s="10">
        <f>Repdd!BB337</f>
        <v>0</v>
      </c>
      <c r="BC156" s="10">
        <f>Repdd!BC337</f>
        <v>0</v>
      </c>
      <c r="BD156" s="10">
        <f>Repdd!BD337</f>
        <v>0</v>
      </c>
      <c r="BE156" s="10">
        <f>Repdd!BE337</f>
        <v>0</v>
      </c>
      <c r="BF156" s="10">
        <f>Repdd!BF337</f>
        <v>0</v>
      </c>
      <c r="BG156" s="10">
        <f>Repdd!BG337</f>
        <v>0</v>
      </c>
      <c r="BH156" s="10">
        <f>Repdd!BH337</f>
        <v>0</v>
      </c>
      <c r="BI156" s="10">
        <f>Repdd!BI337</f>
        <v>0</v>
      </c>
      <c r="BJ156" s="10">
        <f>Repdd!BJ337</f>
        <v>0</v>
      </c>
      <c r="BK156" s="10">
        <f>Repdd!BK337</f>
        <v>0</v>
      </c>
      <c r="BL156" s="10">
        <f>Repdd!BL337</f>
        <v>0</v>
      </c>
      <c r="BM156" s="10">
        <f>Repdd!BM337</f>
        <v>0</v>
      </c>
      <c r="BN156" s="10">
        <f>Repdd!BN337</f>
        <v>0</v>
      </c>
      <c r="BO156" s="10">
        <f>Repdd!BO337</f>
        <v>0</v>
      </c>
      <c r="BP156" s="10">
        <f>Repdd!BP337</f>
        <v>0</v>
      </c>
      <c r="BQ156" s="10">
        <f>Repdd!BQ337</f>
        <v>0</v>
      </c>
      <c r="BR156" s="10">
        <f>Repdd!BR337</f>
        <v>0</v>
      </c>
      <c r="BS156" s="10">
        <f>Repdd!BS337</f>
        <v>0</v>
      </c>
      <c r="BT156" s="10">
        <f>Repdd!BT337</f>
        <v>0</v>
      </c>
      <c r="BU156" s="10">
        <f ca="1">Repdd!BU337</f>
        <v>2084661272.2642694</v>
      </c>
      <c r="BV156" s="10">
        <f>Repdd!BV337</f>
        <v>0</v>
      </c>
      <c r="BW156" s="10">
        <f>Repdd!BW337</f>
        <v>0</v>
      </c>
      <c r="BX156" s="10">
        <f>Repdd!BX337</f>
        <v>0</v>
      </c>
      <c r="BY156" s="10">
        <f>Repdd!BY337</f>
        <v>0</v>
      </c>
      <c r="BZ156" s="10">
        <f>Repdd!BZ337</f>
        <v>0</v>
      </c>
      <c r="CA156" s="10">
        <f>Repdd!CA337</f>
        <v>0</v>
      </c>
      <c r="CB156" s="10">
        <f>Repdd!CB337</f>
        <v>0</v>
      </c>
      <c r="CC156" s="10">
        <f>Repdd!CC337</f>
        <v>0</v>
      </c>
      <c r="CD156" s="10">
        <f>Repdd!CD337</f>
        <v>0</v>
      </c>
      <c r="CE156" s="10">
        <f>Repdd!CE337</f>
        <v>0</v>
      </c>
      <c r="CF156" s="10">
        <f>Repdd!CF337</f>
        <v>0</v>
      </c>
      <c r="CG156" s="10">
        <f>Repdd!CG337</f>
        <v>0</v>
      </c>
      <c r="CH156" s="10">
        <f>Repdd!CH337</f>
        <v>0</v>
      </c>
      <c r="CI156" s="10">
        <f>Repdd!CI337</f>
        <v>0</v>
      </c>
      <c r="CJ156" s="10">
        <f>Repdd!CJ337</f>
        <v>0</v>
      </c>
      <c r="CK156" s="10">
        <f>Repdd!CK337</f>
        <v>0</v>
      </c>
      <c r="CL156" s="10">
        <f>Repdd!CL337</f>
        <v>0</v>
      </c>
      <c r="CM156" s="10">
        <f>Repdd!CM337</f>
        <v>0</v>
      </c>
      <c r="CN156" s="10">
        <f>Repdd!CN337</f>
        <v>0</v>
      </c>
      <c r="CO156" s="10">
        <f>Repdd!CO337</f>
        <v>0</v>
      </c>
      <c r="CP156" s="10">
        <f>Repdd!CP337</f>
        <v>0</v>
      </c>
      <c r="CQ156" s="10">
        <f>Repdd!CQ337</f>
        <v>0</v>
      </c>
      <c r="CR156" s="10">
        <f>Repdd!CR337</f>
        <v>0</v>
      </c>
      <c r="CS156" s="10">
        <f>Repdd!CS337</f>
        <v>0</v>
      </c>
      <c r="CT156" s="10">
        <f>Repdd!CT337</f>
        <v>0</v>
      </c>
    </row>
    <row r="157" spans="1:98" s="13" customFormat="1" x14ac:dyDescent="0.3">
      <c r="A157" s="12">
        <f>ROW()</f>
        <v>157</v>
      </c>
      <c r="B157" s="147"/>
      <c r="C157" s="142"/>
      <c r="E157" s="92"/>
      <c r="F157" s="13" t="s">
        <v>197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1191911848.3791983</v>
      </c>
      <c r="Z157" s="10">
        <f>Repdd!Z338</f>
        <v>0</v>
      </c>
      <c r="AA157" s="10">
        <f>Repdd!AA338</f>
        <v>0</v>
      </c>
      <c r="AB157" s="10">
        <f>Repdd!AB338</f>
        <v>0</v>
      </c>
      <c r="AC157" s="10">
        <f>Repdd!AC338</f>
        <v>0</v>
      </c>
      <c r="AD157" s="10">
        <f>Repdd!AD338</f>
        <v>0</v>
      </c>
      <c r="AE157" s="10">
        <f>Repdd!AE338</f>
        <v>0</v>
      </c>
      <c r="AF157" s="10">
        <f>Repdd!AF338</f>
        <v>0</v>
      </c>
      <c r="AG157" s="10">
        <f>Repdd!AG338</f>
        <v>0</v>
      </c>
      <c r="AH157" s="10">
        <f>Repdd!AH338</f>
        <v>0</v>
      </c>
      <c r="AI157" s="10">
        <f>Repdd!AI338</f>
        <v>0</v>
      </c>
      <c r="AJ157" s="10">
        <f>Repdd!AJ338</f>
        <v>0</v>
      </c>
      <c r="AK157" s="10">
        <f>Repdd!AK338</f>
        <v>0</v>
      </c>
      <c r="AL157" s="10">
        <f>Repdd!AL338</f>
        <v>0</v>
      </c>
      <c r="AM157" s="10">
        <f>Repdd!AM338</f>
        <v>0</v>
      </c>
      <c r="AN157" s="10">
        <f>Repdd!AN338</f>
        <v>0</v>
      </c>
      <c r="AO157" s="10">
        <f>Repdd!AO338</f>
        <v>0</v>
      </c>
      <c r="AP157" s="10">
        <f>Repdd!AP338</f>
        <v>0</v>
      </c>
      <c r="AQ157" s="10">
        <f>Repdd!AQ338</f>
        <v>0</v>
      </c>
      <c r="AR157" s="10">
        <f>Repdd!AR338</f>
        <v>0</v>
      </c>
      <c r="AS157" s="10">
        <f>Repdd!AS338</f>
        <v>0</v>
      </c>
      <c r="AT157" s="10">
        <f>Repdd!AT338</f>
        <v>0</v>
      </c>
      <c r="AU157" s="10">
        <f>Repdd!AU338</f>
        <v>0</v>
      </c>
      <c r="AV157" s="10">
        <f>Repdd!AV338</f>
        <v>0</v>
      </c>
      <c r="AW157" s="10">
        <f>Repdd!AW338</f>
        <v>0</v>
      </c>
      <c r="AX157" s="10">
        <f>Repdd!AX338</f>
        <v>0</v>
      </c>
      <c r="AY157" s="10">
        <f>Repdd!AY338</f>
        <v>0</v>
      </c>
      <c r="AZ157" s="10">
        <f>Repdd!AZ338</f>
        <v>0</v>
      </c>
      <c r="BA157" s="10">
        <f>Repdd!BA338</f>
        <v>0</v>
      </c>
      <c r="BB157" s="10">
        <f>Repdd!BB338</f>
        <v>0</v>
      </c>
      <c r="BC157" s="10">
        <f>Repdd!BC338</f>
        <v>0</v>
      </c>
      <c r="BD157" s="10">
        <f>Repdd!BD338</f>
        <v>0</v>
      </c>
      <c r="BE157" s="10">
        <f>Repdd!BE338</f>
        <v>0</v>
      </c>
      <c r="BF157" s="10">
        <f>Repdd!BF338</f>
        <v>0</v>
      </c>
      <c r="BG157" s="10">
        <f>Repdd!BG338</f>
        <v>0</v>
      </c>
      <c r="BH157" s="10">
        <f>Repdd!BH338</f>
        <v>0</v>
      </c>
      <c r="BI157" s="10">
        <f>Repdd!BI338</f>
        <v>0</v>
      </c>
      <c r="BJ157" s="10">
        <f>Repdd!BJ338</f>
        <v>0</v>
      </c>
      <c r="BK157" s="10">
        <f>Repdd!BK338</f>
        <v>0</v>
      </c>
      <c r="BL157" s="10">
        <f>Repdd!BL338</f>
        <v>0</v>
      </c>
      <c r="BM157" s="10">
        <f>Repdd!BM338</f>
        <v>0</v>
      </c>
      <c r="BN157" s="10">
        <f>Repdd!BN338</f>
        <v>0</v>
      </c>
      <c r="BO157" s="10">
        <f>Repdd!BO338</f>
        <v>0</v>
      </c>
      <c r="BP157" s="10">
        <f>Repdd!BP338</f>
        <v>0</v>
      </c>
      <c r="BQ157" s="10">
        <f>Repdd!BQ338</f>
        <v>0</v>
      </c>
      <c r="BR157" s="10">
        <f>Repdd!BR338</f>
        <v>0</v>
      </c>
      <c r="BS157" s="10">
        <f>Repdd!BS338</f>
        <v>0</v>
      </c>
      <c r="BT157" s="10">
        <f>Repdd!BT338</f>
        <v>0</v>
      </c>
      <c r="BU157" s="10">
        <f ca="1">Repdd!BU338</f>
        <v>1191911848.3791983</v>
      </c>
      <c r="BV157" s="10">
        <f>Repdd!BV338</f>
        <v>0</v>
      </c>
      <c r="BW157" s="10">
        <f>Repdd!BW338</f>
        <v>0</v>
      </c>
      <c r="BX157" s="10">
        <f>Repdd!BX338</f>
        <v>0</v>
      </c>
      <c r="BY157" s="10">
        <f>Repdd!BY338</f>
        <v>0</v>
      </c>
      <c r="BZ157" s="10">
        <f>Repdd!BZ338</f>
        <v>0</v>
      </c>
      <c r="CA157" s="10">
        <f>Repdd!CA338</f>
        <v>0</v>
      </c>
      <c r="CB157" s="10">
        <f>Repdd!CB338</f>
        <v>0</v>
      </c>
      <c r="CC157" s="10">
        <f>Repdd!CC338</f>
        <v>0</v>
      </c>
      <c r="CD157" s="10">
        <f>Repdd!CD338</f>
        <v>0</v>
      </c>
      <c r="CE157" s="10">
        <f>Repdd!CE338</f>
        <v>0</v>
      </c>
      <c r="CF157" s="10">
        <f>Repdd!CF338</f>
        <v>0</v>
      </c>
      <c r="CG157" s="10">
        <f>Repdd!CG338</f>
        <v>0</v>
      </c>
      <c r="CH157" s="10">
        <f>Repdd!CH338</f>
        <v>0</v>
      </c>
      <c r="CI157" s="10">
        <f>Repdd!CI338</f>
        <v>0</v>
      </c>
      <c r="CJ157" s="10">
        <f>Repdd!CJ338</f>
        <v>0</v>
      </c>
      <c r="CK157" s="10">
        <f>Repdd!CK338</f>
        <v>0</v>
      </c>
      <c r="CL157" s="10">
        <f>Repdd!CL338</f>
        <v>0</v>
      </c>
      <c r="CM157" s="10">
        <f>Repdd!CM338</f>
        <v>0</v>
      </c>
      <c r="CN157" s="10">
        <f>Repdd!CN338</f>
        <v>0</v>
      </c>
      <c r="CO157" s="10">
        <f>Repdd!CO338</f>
        <v>0</v>
      </c>
      <c r="CP157" s="10">
        <f>Repdd!CP338</f>
        <v>0</v>
      </c>
      <c r="CQ157" s="10">
        <f>Repdd!CQ338</f>
        <v>0</v>
      </c>
      <c r="CR157" s="10">
        <f>Repdd!CR338</f>
        <v>0</v>
      </c>
      <c r="CS157" s="10">
        <f>Repdd!CS338</f>
        <v>0</v>
      </c>
      <c r="CT157" s="10">
        <f>Repdd!CT338</f>
        <v>0</v>
      </c>
    </row>
    <row r="158" spans="1:98" s="13" customFormat="1" x14ac:dyDescent="0.3">
      <c r="A158" s="12">
        <f>ROW()</f>
        <v>158</v>
      </c>
      <c r="B158" s="147"/>
      <c r="C158" s="142"/>
      <c r="E158" s="92"/>
      <c r="F158" s="182" t="s">
        <v>213</v>
      </c>
      <c r="G158" s="182"/>
      <c r="H158" s="182"/>
      <c r="I158" s="182"/>
      <c r="J158" s="182"/>
      <c r="K158" s="182"/>
      <c r="L158" s="182"/>
      <c r="M158" s="4" t="str">
        <f>Lists!$R$8</f>
        <v>руб.</v>
      </c>
      <c r="P158" s="10"/>
      <c r="R158" s="92"/>
      <c r="S158" s="10"/>
      <c r="V158" s="80"/>
      <c r="W158" s="10">
        <f ca="1">W151+W157</f>
        <v>1195655207.8426654</v>
      </c>
      <c r="Z158" s="10">
        <f ca="1">Repdd!Z339</f>
        <v>1209662209.2673323</v>
      </c>
      <c r="AA158" s="10">
        <f ca="1">Repdd!AA339</f>
        <v>1223833301.5499852</v>
      </c>
      <c r="AB158" s="10">
        <f ca="1">Repdd!AB339</f>
        <v>1238170407.0013931</v>
      </c>
      <c r="AC158" s="10">
        <f ca="1">Repdd!AC339</f>
        <v>1252675470.4520352</v>
      </c>
      <c r="AD158" s="10">
        <f ca="1">Repdd!AD339</f>
        <v>1267350459.515919</v>
      </c>
      <c r="AE158" s="10">
        <f ca="1">Repdd!AE339</f>
        <v>1282197364.8574858</v>
      </c>
      <c r="AF158" s="10">
        <f ca="1">Repdd!AF339</f>
        <v>1297218200.4616458</v>
      </c>
      <c r="AG158" s="10">
        <f ca="1">Repdd!AG339</f>
        <v>1312415003.906976</v>
      </c>
      <c r="AH158" s="10">
        <f ca="1">Repdd!AH339</f>
        <v>1327789836.6421149</v>
      </c>
      <c r="AI158" s="10">
        <f ca="1">Repdd!AI339</f>
        <v>1343344784.265403</v>
      </c>
      <c r="AJ158" s="10">
        <f ca="1">Repdd!AJ339</f>
        <v>1359081956.8077903</v>
      </c>
      <c r="AK158" s="10">
        <f ca="1">Repdd!AK339</f>
        <v>1375003489.0190651</v>
      </c>
      <c r="AL158" s="10">
        <f ca="1">Repdd!AL339</f>
        <v>1391111540.6574321</v>
      </c>
      <c r="AM158" s="10">
        <f ca="1">Repdd!AM339</f>
        <v>1407408296.7824829</v>
      </c>
      <c r="AN158" s="10">
        <f ca="1">Repdd!AN339</f>
        <v>1423895968.0516019</v>
      </c>
      <c r="AO158" s="10">
        <f ca="1">Repdd!AO339</f>
        <v>1440576791.0198405</v>
      </c>
      <c r="AP158" s="10">
        <f ca="1">Repdd!AP339</f>
        <v>1457453028.4433067</v>
      </c>
      <c r="AQ158" s="10">
        <f ca="1">Repdd!AQ339</f>
        <v>1474526969.5861084</v>
      </c>
      <c r="AR158" s="10">
        <f ca="1">Repdd!AR339</f>
        <v>1491800930.5308928</v>
      </c>
      <c r="AS158" s="10">
        <f ca="1">Repdd!AS339</f>
        <v>1509277254.493022</v>
      </c>
      <c r="AT158" s="10">
        <f ca="1">Repdd!AT339</f>
        <v>1526958312.138432</v>
      </c>
      <c r="AU158" s="10">
        <f ca="1">Repdd!AU339</f>
        <v>1544846501.9052131</v>
      </c>
      <c r="AV158" s="10">
        <f ca="1">Repdd!AV339</f>
        <v>1562944250.3289587</v>
      </c>
      <c r="AW158" s="10">
        <f ca="1">Repdd!AW339</f>
        <v>1581254012.3719249</v>
      </c>
      <c r="AX158" s="10">
        <f ca="1">Repdd!AX339</f>
        <v>1599778271.7560465</v>
      </c>
      <c r="AY158" s="10">
        <f ca="1">Repdd!AY339</f>
        <v>1618519541.299855</v>
      </c>
      <c r="AZ158" s="10">
        <f ca="1">Repdd!AZ339</f>
        <v>1637480363.259342</v>
      </c>
      <c r="BA158" s="10">
        <f ca="1">Repdd!BA339</f>
        <v>1656663309.6728163</v>
      </c>
      <c r="BB158" s="10">
        <f ca="1">Repdd!BB339</f>
        <v>1676070982.7098024</v>
      </c>
      <c r="BC158" s="10">
        <f ca="1">Repdd!BC339</f>
        <v>1695706015.0240247</v>
      </c>
      <c r="BD158" s="10">
        <f ca="1">Repdd!BD339</f>
        <v>1715571070.1105266</v>
      </c>
      <c r="BE158" s="10">
        <f ca="1">Repdd!BE339</f>
        <v>1735668842.6669753</v>
      </c>
      <c r="BF158" s="10">
        <f ca="1">Repdd!BF339</f>
        <v>1756002058.9591966</v>
      </c>
      <c r="BG158" s="10">
        <f ca="1">Repdd!BG339</f>
        <v>1776573477.190995</v>
      </c>
      <c r="BH158" s="10">
        <f ca="1">Repdd!BH339</f>
        <v>1797385887.8783026</v>
      </c>
      <c r="BI158" s="10">
        <f ca="1">Repdd!BI339</f>
        <v>1818442114.2277133</v>
      </c>
      <c r="BJ158" s="10">
        <f ca="1">Repdd!BJ339</f>
        <v>1839745012.5194533</v>
      </c>
      <c r="BK158" s="10">
        <f ca="1">Repdd!BK339</f>
        <v>1861297472.4948332</v>
      </c>
      <c r="BL158" s="10">
        <f ca="1">Repdd!BL339</f>
        <v>1883102417.7482433</v>
      </c>
      <c r="BM158" s="10">
        <f ca="1">Repdd!BM339</f>
        <v>1905162806.1237385</v>
      </c>
      <c r="BN158" s="10">
        <f ca="1">Repdd!BN339</f>
        <v>1927481630.1162727</v>
      </c>
      <c r="BO158" s="10">
        <f ca="1">Repdd!BO339</f>
        <v>1950061917.2776284</v>
      </c>
      <c r="BP158" s="10">
        <f ca="1">Repdd!BP339</f>
        <v>1972906730.6271055</v>
      </c>
      <c r="BQ158" s="10">
        <f ca="1">Repdd!BQ339</f>
        <v>1996019169.0670214</v>
      </c>
      <c r="BR158" s="10">
        <f ca="1">Repdd!BR339</f>
        <v>2019402367.803076</v>
      </c>
      <c r="BS158" s="10">
        <f ca="1">Repdd!BS339</f>
        <v>2043059498.7696443</v>
      </c>
      <c r="BT158" s="10">
        <f ca="1">Repdd!BT339</f>
        <v>2066993771.0600476</v>
      </c>
      <c r="BU158" s="10">
        <f ca="1">Repdd!BU339</f>
        <v>2091208431.3618703</v>
      </c>
      <c r="BV158" s="10">
        <f>Repdd!BV339</f>
        <v>0</v>
      </c>
      <c r="BW158" s="10">
        <f>Repdd!BW339</f>
        <v>0</v>
      </c>
      <c r="BX158" s="10">
        <f>Repdd!BX339</f>
        <v>0</v>
      </c>
      <c r="BY158" s="10">
        <f>Repdd!BY339</f>
        <v>0</v>
      </c>
      <c r="BZ158" s="10">
        <f>Repdd!BZ339</f>
        <v>0</v>
      </c>
      <c r="CA158" s="10">
        <f>Repdd!CA339</f>
        <v>0</v>
      </c>
      <c r="CB158" s="10">
        <f>Repdd!CB339</f>
        <v>0</v>
      </c>
      <c r="CC158" s="10">
        <f>Repdd!CC339</f>
        <v>0</v>
      </c>
      <c r="CD158" s="10">
        <f>Repdd!CD339</f>
        <v>0</v>
      </c>
      <c r="CE158" s="10">
        <f>Repdd!CE339</f>
        <v>0</v>
      </c>
      <c r="CF158" s="10">
        <f>Repdd!CF339</f>
        <v>0</v>
      </c>
      <c r="CG158" s="10">
        <f>Repdd!CG339</f>
        <v>0</v>
      </c>
      <c r="CH158" s="10">
        <f>Repdd!CH339</f>
        <v>0</v>
      </c>
      <c r="CI158" s="10">
        <f>Repdd!CI339</f>
        <v>0</v>
      </c>
      <c r="CJ158" s="10">
        <f>Repdd!CJ339</f>
        <v>0</v>
      </c>
      <c r="CK158" s="10">
        <f>Repdd!CK339</f>
        <v>0</v>
      </c>
      <c r="CL158" s="10">
        <f>Repdd!CL339</f>
        <v>0</v>
      </c>
      <c r="CM158" s="10">
        <f>Repdd!CM339</f>
        <v>0</v>
      </c>
      <c r="CN158" s="10">
        <f>Repdd!CN339</f>
        <v>0</v>
      </c>
      <c r="CO158" s="10">
        <f>Repdd!CO339</f>
        <v>0</v>
      </c>
      <c r="CP158" s="10">
        <f>Repdd!CP339</f>
        <v>0</v>
      </c>
      <c r="CQ158" s="10">
        <f>Repdd!CQ339</f>
        <v>0</v>
      </c>
      <c r="CR158" s="10">
        <f>Repdd!CR339</f>
        <v>0</v>
      </c>
      <c r="CS158" s="10">
        <f>Repdd!CS339</f>
        <v>0</v>
      </c>
      <c r="CT158" s="10">
        <f>Repdd!CT339</f>
        <v>0</v>
      </c>
    </row>
    <row r="159" spans="1:98" s="13" customFormat="1" x14ac:dyDescent="0.3">
      <c r="A159" s="12">
        <f>ROW()</f>
        <v>159</v>
      </c>
      <c r="B159" s="147"/>
      <c r="C159" s="142"/>
      <c r="E159" s="92">
        <v>2</v>
      </c>
      <c r="F159" s="13" t="s">
        <v>214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72579732.556039944</v>
      </c>
      <c r="Z159" s="10">
        <f ca="1">Repdd!Z340</f>
        <v>72579732.556039944</v>
      </c>
      <c r="AA159" s="10">
        <f>Repdd!AA340</f>
        <v>0</v>
      </c>
      <c r="AB159" s="10">
        <f>Repdd!AB340</f>
        <v>0</v>
      </c>
      <c r="AC159" s="10">
        <f>Repdd!AC340</f>
        <v>0</v>
      </c>
      <c r="AD159" s="10">
        <f>Repdd!AD340</f>
        <v>0</v>
      </c>
      <c r="AE159" s="10">
        <f>Repdd!AE340</f>
        <v>0</v>
      </c>
      <c r="AF159" s="10">
        <f>Repdd!AF340</f>
        <v>0</v>
      </c>
      <c r="AG159" s="10">
        <f>Repdd!AG340</f>
        <v>0</v>
      </c>
      <c r="AH159" s="10">
        <f>Repdd!AH340</f>
        <v>0</v>
      </c>
      <c r="AI159" s="10">
        <f>Repdd!AI340</f>
        <v>0</v>
      </c>
      <c r="AJ159" s="10">
        <f>Repdd!AJ340</f>
        <v>0</v>
      </c>
      <c r="AK159" s="10">
        <f>Repdd!AK340</f>
        <v>0</v>
      </c>
      <c r="AL159" s="10">
        <f>Repdd!AL340</f>
        <v>0</v>
      </c>
      <c r="AM159" s="10">
        <f>Repdd!AM340</f>
        <v>0</v>
      </c>
      <c r="AN159" s="10">
        <f>Repdd!AN340</f>
        <v>0</v>
      </c>
      <c r="AO159" s="10">
        <f>Repdd!AO340</f>
        <v>0</v>
      </c>
      <c r="AP159" s="10">
        <f>Repdd!AP340</f>
        <v>0</v>
      </c>
      <c r="AQ159" s="10">
        <f>Repdd!AQ340</f>
        <v>0</v>
      </c>
      <c r="AR159" s="10">
        <f>Repdd!AR340</f>
        <v>0</v>
      </c>
      <c r="AS159" s="10">
        <f>Repdd!AS340</f>
        <v>0</v>
      </c>
      <c r="AT159" s="10">
        <f>Repdd!AT340</f>
        <v>0</v>
      </c>
      <c r="AU159" s="10">
        <f>Repdd!AU340</f>
        <v>0</v>
      </c>
      <c r="AV159" s="10">
        <f>Repdd!AV340</f>
        <v>0</v>
      </c>
      <c r="AW159" s="10">
        <f>Repdd!AW340</f>
        <v>0</v>
      </c>
      <c r="AX159" s="10">
        <f>Repdd!AX340</f>
        <v>0</v>
      </c>
      <c r="AY159" s="10">
        <f>Repdd!AY340</f>
        <v>0</v>
      </c>
      <c r="AZ159" s="10">
        <f>Repdd!AZ340</f>
        <v>0</v>
      </c>
      <c r="BA159" s="10">
        <f>Repdd!BA340</f>
        <v>0</v>
      </c>
      <c r="BB159" s="10">
        <f>Repdd!BB340</f>
        <v>0</v>
      </c>
      <c r="BC159" s="10">
        <f>Repdd!BC340</f>
        <v>0</v>
      </c>
      <c r="BD159" s="10">
        <f>Repdd!BD340</f>
        <v>0</v>
      </c>
      <c r="BE159" s="10">
        <f>Repdd!BE340</f>
        <v>0</v>
      </c>
      <c r="BF159" s="10">
        <f>Repdd!BF340</f>
        <v>0</v>
      </c>
      <c r="BG159" s="10">
        <f>Repdd!BG340</f>
        <v>0</v>
      </c>
      <c r="BH159" s="10">
        <f>Repdd!BH340</f>
        <v>0</v>
      </c>
      <c r="BI159" s="10">
        <f>Repdd!BI340</f>
        <v>0</v>
      </c>
      <c r="BJ159" s="10">
        <f>Repdd!BJ340</f>
        <v>0</v>
      </c>
      <c r="BK159" s="10">
        <f>Repdd!BK340</f>
        <v>0</v>
      </c>
      <c r="BL159" s="10">
        <f>Repdd!BL340</f>
        <v>0</v>
      </c>
      <c r="BM159" s="10">
        <f>Repdd!BM340</f>
        <v>0</v>
      </c>
      <c r="BN159" s="10">
        <f>Repdd!BN340</f>
        <v>0</v>
      </c>
      <c r="BO159" s="10">
        <f>Repdd!BO340</f>
        <v>0</v>
      </c>
      <c r="BP159" s="10">
        <f>Repdd!BP340</f>
        <v>0</v>
      </c>
      <c r="BQ159" s="10">
        <f>Repdd!BQ340</f>
        <v>0</v>
      </c>
      <c r="BR159" s="10">
        <f>Repdd!BR340</f>
        <v>0</v>
      </c>
      <c r="BS159" s="10">
        <f>Repdd!BS340</f>
        <v>0</v>
      </c>
      <c r="BT159" s="10">
        <f>Repdd!BT340</f>
        <v>0</v>
      </c>
      <c r="BU159" s="10">
        <f>Repdd!BU340</f>
        <v>0</v>
      </c>
      <c r="BV159" s="10">
        <f>Repdd!BV340</f>
        <v>0</v>
      </c>
      <c r="BW159" s="10">
        <f>Repdd!BW340</f>
        <v>0</v>
      </c>
      <c r="BX159" s="10">
        <f>Repdd!BX340</f>
        <v>0</v>
      </c>
      <c r="BY159" s="10">
        <f>Repdd!BY340</f>
        <v>0</v>
      </c>
      <c r="BZ159" s="10">
        <f>Repdd!BZ340</f>
        <v>0</v>
      </c>
      <c r="CA159" s="10">
        <f>Repdd!CA340</f>
        <v>0</v>
      </c>
      <c r="CB159" s="10">
        <f>Repdd!CB340</f>
        <v>0</v>
      </c>
      <c r="CC159" s="10">
        <f>Repdd!CC340</f>
        <v>0</v>
      </c>
      <c r="CD159" s="10">
        <f>Repdd!CD340</f>
        <v>0</v>
      </c>
      <c r="CE159" s="10">
        <f>Repdd!CE340</f>
        <v>0</v>
      </c>
      <c r="CF159" s="10">
        <f>Repdd!CF340</f>
        <v>0</v>
      </c>
      <c r="CG159" s="10">
        <f>Repdd!CG340</f>
        <v>0</v>
      </c>
      <c r="CH159" s="10">
        <f>Repdd!CH340</f>
        <v>0</v>
      </c>
      <c r="CI159" s="10">
        <f>Repdd!CI340</f>
        <v>0</v>
      </c>
      <c r="CJ159" s="10">
        <f>Repdd!CJ340</f>
        <v>0</v>
      </c>
      <c r="CK159" s="10">
        <f>Repdd!CK340</f>
        <v>0</v>
      </c>
      <c r="CL159" s="10">
        <f>Repdd!CL340</f>
        <v>0</v>
      </c>
      <c r="CM159" s="10">
        <f>Repdd!CM340</f>
        <v>0</v>
      </c>
      <c r="CN159" s="10">
        <f>Repdd!CN340</f>
        <v>0</v>
      </c>
      <c r="CO159" s="10">
        <f>Repdd!CO340</f>
        <v>0</v>
      </c>
      <c r="CP159" s="10">
        <f>Repdd!CP340</f>
        <v>0</v>
      </c>
      <c r="CQ159" s="10">
        <f>Repdd!CQ340</f>
        <v>0</v>
      </c>
      <c r="CR159" s="10">
        <f>Repdd!CR340</f>
        <v>0</v>
      </c>
      <c r="CS159" s="10">
        <f>Repdd!CS340</f>
        <v>0</v>
      </c>
      <c r="CT159" s="10">
        <f>Repdd!CT340</f>
        <v>0</v>
      </c>
    </row>
    <row r="160" spans="1:98" x14ac:dyDescent="0.3">
      <c r="A160" s="11">
        <f>ROW()</f>
        <v>160</v>
      </c>
      <c r="G160" s="6" t="s">
        <v>215</v>
      </c>
      <c r="R160" s="44"/>
      <c r="S160" s="164">
        <f>Repdd!S341</f>
        <v>1</v>
      </c>
    </row>
    <row r="161" spans="1:98" x14ac:dyDescent="0.3">
      <c r="A161" s="11">
        <f>ROW()</f>
        <v>161</v>
      </c>
      <c r="G161" s="6" t="s">
        <v>216</v>
      </c>
      <c r="R161" s="44"/>
      <c r="S161" s="165">
        <f>Repdd!S342</f>
        <v>0.1</v>
      </c>
    </row>
    <row r="162" spans="1:98" x14ac:dyDescent="0.3">
      <c r="A162" s="11">
        <f>ROW()</f>
        <v>162</v>
      </c>
      <c r="G162" s="6" t="s">
        <v>217</v>
      </c>
      <c r="R162" s="44"/>
      <c r="S162" s="165">
        <f>Repdd!S343</f>
        <v>0.4</v>
      </c>
    </row>
    <row r="163" spans="1:98" s="13" customFormat="1" x14ac:dyDescent="0.3">
      <c r="A163" s="12">
        <f>ROW()</f>
        <v>163</v>
      </c>
      <c r="B163" s="147"/>
      <c r="C163" s="142"/>
      <c r="E163" s="92"/>
      <c r="F163" s="13" t="s">
        <v>218</v>
      </c>
      <c r="M163" s="4" t="str">
        <f>Lists!$R$8</f>
        <v>руб.</v>
      </c>
      <c r="P163" s="10"/>
      <c r="R163" s="92"/>
      <c r="S163" s="10"/>
      <c r="V163" s="80"/>
      <c r="W163" s="10">
        <f ca="1">SUM(INDIRECT(ADDRESS(ROW(),SUMIFS($1:$1,$5:$5,1))):INDIRECT(ADDRESS(ROW(),SUMIFS($1:$1,$5:$5,MAX($5:$5)))))</f>
        <v>141017533.83784103</v>
      </c>
      <c r="Z163" s="10">
        <f ca="1">Repdd!Z344</f>
        <v>61679732.556039944</v>
      </c>
      <c r="AA163" s="10">
        <f ca="1">Repdd!AA344</f>
        <v>-9082121.2121212129</v>
      </c>
      <c r="AB163" s="10">
        <f ca="1">Repdd!AB344</f>
        <v>-1228467.8787878789</v>
      </c>
      <c r="AC163" s="10">
        <f ca="1">Repdd!AC344</f>
        <v>-517441.21212121192</v>
      </c>
      <c r="AD163" s="10">
        <f ca="1">Repdd!AD344</f>
        <v>56336.121212121099</v>
      </c>
      <c r="AE163" s="10">
        <f ca="1">Repdd!AE344</f>
        <v>-772545.54545454495</v>
      </c>
      <c r="AF163" s="10">
        <f ca="1">Repdd!AF344</f>
        <v>-2448915.5454545454</v>
      </c>
      <c r="AG163" s="10">
        <f ca="1">Repdd!AG344</f>
        <v>-2499414.3121212125</v>
      </c>
      <c r="AH163" s="10">
        <f ca="1">Repdd!AH344</f>
        <v>-2597344.6174545456</v>
      </c>
      <c r="AI163" s="10">
        <f ca="1">Repdd!AI344</f>
        <v>-2740589.640939394</v>
      </c>
      <c r="AJ163" s="10">
        <f ca="1">Repdd!AJ344</f>
        <v>-2898390.5296121212</v>
      </c>
      <c r="AK163" s="10">
        <f ca="1">Repdd!AK344</f>
        <v>-3055186.0990318181</v>
      </c>
      <c r="AL163" s="10">
        <f ca="1">Repdd!AL344</f>
        <v>-3272189.6993871215</v>
      </c>
      <c r="AM163" s="10">
        <f ca="1">Repdd!AM344</f>
        <v>-3589912.2656389391</v>
      </c>
      <c r="AN163" s="10">
        <f ca="1">Repdd!AN344</f>
        <v>-4023676.2139025759</v>
      </c>
      <c r="AO163" s="10">
        <f ca="1">Repdd!AO344</f>
        <v>-4505208.1049371213</v>
      </c>
      <c r="AP163" s="10">
        <f ca="1">Repdd!AP344</f>
        <v>-4864024.1751210233</v>
      </c>
      <c r="AQ163" s="10">
        <f ca="1">Repdd!AQ344</f>
        <v>-5001028.4777316749</v>
      </c>
      <c r="AR163" s="10">
        <f ca="1">Repdd!AR344</f>
        <v>-4865585.2355332198</v>
      </c>
      <c r="AS163" s="10">
        <f ca="1">Repdd!AS344</f>
        <v>-4470471.0976505075</v>
      </c>
      <c r="AT163" s="10">
        <f ca="1">Repdd!AT344</f>
        <v>-8889688.0054180678</v>
      </c>
      <c r="AU163" s="10">
        <f ca="1">Repdd!AU344</f>
        <v>-18189970.3039781</v>
      </c>
      <c r="AV163" s="10">
        <f ca="1">Repdd!AV344</f>
        <v>-12421925.535541765</v>
      </c>
      <c r="AW163" s="10">
        <f ca="1">Repdd!AW344</f>
        <v>-1617056.3688450875</v>
      </c>
      <c r="AX163" s="10">
        <f ca="1">Repdd!AX344</f>
        <v>39047.761141718831</v>
      </c>
      <c r="AY163" s="10">
        <f ca="1">Repdd!AY344</f>
        <v>2547227.3064069501</v>
      </c>
      <c r="AZ163" s="10">
        <f ca="1">Repdd!AZ344</f>
        <v>2597311.1146792602</v>
      </c>
      <c r="BA163" s="10">
        <f ca="1">Repdd!BA344</f>
        <v>1863962.4236035421</v>
      </c>
      <c r="BB163" s="10">
        <f ca="1">Repdd!BB344</f>
        <v>2848903.9934591469</v>
      </c>
      <c r="BC163" s="10">
        <f ca="1">Repdd!BC344</f>
        <v>3899829.6664975365</v>
      </c>
      <c r="BD163" s="10">
        <f ca="1">Repdd!BD344</f>
        <v>4382108.2714534122</v>
      </c>
      <c r="BE163" s="10">
        <f ca="1">Repdd!BE344</f>
        <v>4523961.4051609505</v>
      </c>
      <c r="BF163" s="10">
        <f ca="1">Repdd!BF344</f>
        <v>5733288.7244624663</v>
      </c>
      <c r="BG163" s="10">
        <f ca="1">Repdd!BG344</f>
        <v>6970420.6543094339</v>
      </c>
      <c r="BH163" s="10">
        <f ca="1">Repdd!BH344</f>
        <v>8083031.3697208036</v>
      </c>
      <c r="BI163" s="10">
        <f ca="1">Repdd!BI344</f>
        <v>8984137.3034844324</v>
      </c>
      <c r="BJ163" s="10">
        <f ca="1">Repdd!BJ344</f>
        <v>9631844.8131200448</v>
      </c>
      <c r="BK163" s="10">
        <f ca="1">Repdd!BK344</f>
        <v>10039508.044312844</v>
      </c>
      <c r="BL163" s="10">
        <f ca="1">Repdd!BL344</f>
        <v>10274908.350674782</v>
      </c>
      <c r="BM163" s="10">
        <f ca="1">Repdd!BM344</f>
        <v>10400040.848899394</v>
      </c>
      <c r="BN163" s="10">
        <f ca="1">Repdd!BN344</f>
        <v>10461607.505073946</v>
      </c>
      <c r="BO163" s="10">
        <f ca="1">Repdd!BO344</f>
        <v>10488893.688171443</v>
      </c>
      <c r="BP163" s="10">
        <f ca="1">Repdd!BP344</f>
        <v>10499476.770116137</v>
      </c>
      <c r="BQ163" s="10">
        <f ca="1">Repdd!BQ344</f>
        <v>10503412.308597464</v>
      </c>
      <c r="BR163" s="10">
        <f ca="1">Repdd!BR344</f>
        <v>10504688.441472774</v>
      </c>
      <c r="BS163" s="10">
        <f ca="1">Repdd!BS344</f>
        <v>10505002.987622162</v>
      </c>
      <c r="BT163" s="10">
        <f ca="1">Repdd!BT344</f>
        <v>10505072.752675915</v>
      </c>
      <c r="BU163" s="10">
        <f ca="1">Repdd!BU344</f>
        <v>16544930.732256105</v>
      </c>
      <c r="BV163" s="10">
        <f>Repdd!BV344</f>
        <v>0</v>
      </c>
      <c r="BW163" s="10">
        <f>Repdd!BW344</f>
        <v>0</v>
      </c>
      <c r="BX163" s="10">
        <f>Repdd!BX344</f>
        <v>0</v>
      </c>
      <c r="BY163" s="10">
        <f>Repdd!BY344</f>
        <v>0</v>
      </c>
      <c r="BZ163" s="10">
        <f>Repdd!BZ344</f>
        <v>0</v>
      </c>
      <c r="CA163" s="10">
        <f>Repdd!CA344</f>
        <v>0</v>
      </c>
      <c r="CB163" s="10">
        <f>Repdd!CB344</f>
        <v>0</v>
      </c>
      <c r="CC163" s="10">
        <f>Repdd!CC344</f>
        <v>0</v>
      </c>
      <c r="CD163" s="10">
        <f>Repdd!CD344</f>
        <v>0</v>
      </c>
      <c r="CE163" s="10">
        <f>Repdd!CE344</f>
        <v>0</v>
      </c>
      <c r="CF163" s="10">
        <f>Repdd!CF344</f>
        <v>0</v>
      </c>
      <c r="CG163" s="10">
        <f>Repdd!CG344</f>
        <v>0</v>
      </c>
      <c r="CH163" s="10">
        <f>Repdd!CH344</f>
        <v>0</v>
      </c>
      <c r="CI163" s="10">
        <f>Repdd!CI344</f>
        <v>0</v>
      </c>
      <c r="CJ163" s="10">
        <f>Repdd!CJ344</f>
        <v>0</v>
      </c>
      <c r="CK163" s="10">
        <f>Repdd!CK344</f>
        <v>0</v>
      </c>
      <c r="CL163" s="10">
        <f>Repdd!CL344</f>
        <v>0</v>
      </c>
      <c r="CM163" s="10">
        <f>Repdd!CM344</f>
        <v>0</v>
      </c>
      <c r="CN163" s="10">
        <f>Repdd!CN344</f>
        <v>0</v>
      </c>
      <c r="CO163" s="10">
        <f>Repdd!CO344</f>
        <v>0</v>
      </c>
      <c r="CP163" s="10">
        <f>Repdd!CP344</f>
        <v>0</v>
      </c>
      <c r="CQ163" s="10">
        <f>Repdd!CQ344</f>
        <v>0</v>
      </c>
      <c r="CR163" s="10">
        <f>Repdd!CR344</f>
        <v>0</v>
      </c>
      <c r="CS163" s="10">
        <f>Repdd!CS344</f>
        <v>0</v>
      </c>
      <c r="CT163" s="10">
        <f>Repdd!CT344</f>
        <v>0</v>
      </c>
    </row>
    <row r="164" spans="1:98" s="13" customFormat="1" x14ac:dyDescent="0.3">
      <c r="A164" s="12">
        <f>ROW()</f>
        <v>164</v>
      </c>
      <c r="B164" s="147"/>
      <c r="C164" s="142"/>
      <c r="E164" s="92"/>
      <c r="F164" s="38" t="s">
        <v>219</v>
      </c>
      <c r="M164" s="4" t="str">
        <f>Lists!$R$8</f>
        <v>руб.</v>
      </c>
      <c r="P164" s="10"/>
      <c r="R164" s="92"/>
      <c r="S164" s="10"/>
      <c r="V164" s="80"/>
      <c r="W164" s="10">
        <f ca="1">INDIRECT(ADDRESS(ROW(),SUMIFS($1:$1,$5:$5,MAX($5:$5))))</f>
        <v>141017533.83784103</v>
      </c>
      <c r="Z164" s="10">
        <f ca="1">IF(Z$5="",0,SUM($Y163:Z163))</f>
        <v>61679732.556039944</v>
      </c>
      <c r="AA164" s="10">
        <f ca="1">IF(AA$5="",0,SUM($Y163:AA163))</f>
        <v>52597611.343918733</v>
      </c>
      <c r="AB164" s="10">
        <f ca="1">IF(AB$5="",0,SUM($Y163:AB163))</f>
        <v>51369143.465130851</v>
      </c>
      <c r="AC164" s="10">
        <f ca="1">IF(AC$5="",0,SUM($Y163:AC163))</f>
        <v>50851702.25300964</v>
      </c>
      <c r="AD164" s="10">
        <f ca="1">IF(AD$5="",0,SUM($Y163:AD163))</f>
        <v>50908038.374221757</v>
      </c>
      <c r="AE164" s="10">
        <f ca="1">IF(AE$5="",0,SUM($Y163:AE163))</f>
        <v>50135492.82876721</v>
      </c>
      <c r="AF164" s="10">
        <f ca="1">IF(AF$5="",0,SUM($Y163:AF163))</f>
        <v>47686577.283312663</v>
      </c>
      <c r="AG164" s="10">
        <f ca="1">IF(AG$5="",0,SUM($Y163:AG163))</f>
        <v>45187162.971191451</v>
      </c>
      <c r="AH164" s="10">
        <f ca="1">IF(AH$5="",0,SUM($Y163:AH163))</f>
        <v>42589818.353736907</v>
      </c>
      <c r="AI164" s="10">
        <f ca="1">IF(AI$5="",0,SUM($Y163:AI163))</f>
        <v>39849228.712797515</v>
      </c>
      <c r="AJ164" s="10">
        <f ca="1">IF(AJ$5="",0,SUM($Y163:AJ163))</f>
        <v>36950838.183185391</v>
      </c>
      <c r="AK164" s="10">
        <f ca="1">IF(AK$5="",0,SUM($Y163:AK163))</f>
        <v>33895652.08415357</v>
      </c>
      <c r="AL164" s="10">
        <f ca="1">IF(AL$5="",0,SUM($Y163:AL163))</f>
        <v>30623462.384766448</v>
      </c>
      <c r="AM164" s="10">
        <f ca="1">IF(AM$5="",0,SUM($Y163:AM163))</f>
        <v>27033550.119127508</v>
      </c>
      <c r="AN164" s="10">
        <f ca="1">IF(AN$5="",0,SUM($Y163:AN163))</f>
        <v>23009873.905224934</v>
      </c>
      <c r="AO164" s="10">
        <f ca="1">IF(AO$5="",0,SUM($Y163:AO163))</f>
        <v>18504665.800287813</v>
      </c>
      <c r="AP164" s="10">
        <f ca="1">IF(AP$5="",0,SUM($Y163:AP163))</f>
        <v>13640641.625166789</v>
      </c>
      <c r="AQ164" s="10">
        <f ca="1">IF(AQ$5="",0,SUM($Y163:AQ163))</f>
        <v>8639613.1474351138</v>
      </c>
      <c r="AR164" s="10">
        <f ca="1">IF(AR$5="",0,SUM($Y163:AR163))</f>
        <v>3774027.911901894</v>
      </c>
      <c r="AS164" s="10">
        <f ca="1">IF(AS$5="",0,SUM($Y163:AS163))</f>
        <v>-696443.18574861344</v>
      </c>
      <c r="AT164" s="10">
        <f ca="1">IF(AT$5="",0,SUM($Y163:AT163))</f>
        <v>-9586131.1911666803</v>
      </c>
      <c r="AU164" s="10">
        <f ca="1">IF(AU$5="",0,SUM($Y163:AU163))</f>
        <v>-27776101.495144781</v>
      </c>
      <c r="AV164" s="10">
        <f ca="1">IF(AV$5="",0,SUM($Y163:AV163))</f>
        <v>-40198027.030686542</v>
      </c>
      <c r="AW164" s="10">
        <f ca="1">IF(AW$5="",0,SUM($Y163:AW163))</f>
        <v>-41815083.399531633</v>
      </c>
      <c r="AX164" s="10">
        <f ca="1">IF(AX$5="",0,SUM($Y163:AX163))</f>
        <v>-41776035.638389915</v>
      </c>
      <c r="AY164" s="10">
        <f ca="1">IF(AY$5="",0,SUM($Y163:AY163))</f>
        <v>-39228808.331982963</v>
      </c>
      <c r="AZ164" s="10">
        <f ca="1">IF(AZ$5="",0,SUM($Y163:AZ163))</f>
        <v>-36631497.217303701</v>
      </c>
      <c r="BA164" s="10">
        <f ca="1">IF(BA$5="",0,SUM($Y163:BA163))</f>
        <v>-34767534.793700159</v>
      </c>
      <c r="BB164" s="10">
        <f ca="1">IF(BB$5="",0,SUM($Y163:BB163))</f>
        <v>-31918630.800241012</v>
      </c>
      <c r="BC164" s="10">
        <f ca="1">IF(BC$5="",0,SUM($Y163:BC163))</f>
        <v>-28018801.133743476</v>
      </c>
      <c r="BD164" s="10">
        <f ca="1">IF(BD$5="",0,SUM($Y163:BD163))</f>
        <v>-23636692.862290062</v>
      </c>
      <c r="BE164" s="10">
        <f ca="1">IF(BE$5="",0,SUM($Y163:BE163))</f>
        <v>-19112731.457129113</v>
      </c>
      <c r="BF164" s="10">
        <f ca="1">IF(BF$5="",0,SUM($Y163:BF163))</f>
        <v>-13379442.732666647</v>
      </c>
      <c r="BG164" s="10">
        <f ca="1">IF(BG$5="",0,SUM($Y163:BG163))</f>
        <v>-6409022.0783572132</v>
      </c>
      <c r="BH164" s="10">
        <f ca="1">IF(BH$5="",0,SUM($Y163:BH163))</f>
        <v>1674009.2913635904</v>
      </c>
      <c r="BI164" s="10">
        <f ca="1">IF(BI$5="",0,SUM($Y163:BI163))</f>
        <v>10658146.594848022</v>
      </c>
      <c r="BJ164" s="10">
        <f ca="1">IF(BJ$5="",0,SUM($Y163:BJ163))</f>
        <v>20289991.407968067</v>
      </c>
      <c r="BK164" s="10">
        <f ca="1">IF(BK$5="",0,SUM($Y163:BK163))</f>
        <v>30329499.452280909</v>
      </c>
      <c r="BL164" s="10">
        <f ca="1">IF(BL$5="",0,SUM($Y163:BL163))</f>
        <v>40604407.802955687</v>
      </c>
      <c r="BM164" s="10">
        <f ca="1">IF(BM$5="",0,SUM($Y163:BM163))</f>
        <v>51004448.651855081</v>
      </c>
      <c r="BN164" s="10">
        <f ca="1">IF(BN$5="",0,SUM($Y163:BN163))</f>
        <v>61466056.156929031</v>
      </c>
      <c r="BO164" s="10">
        <f ca="1">IF(BO$5="",0,SUM($Y163:BO163))</f>
        <v>71954949.845100477</v>
      </c>
      <c r="BP164" s="10">
        <f ca="1">IF(BP$5="",0,SUM($Y163:BP163))</f>
        <v>82454426.615216613</v>
      </c>
      <c r="BQ164" s="10">
        <f ca="1">IF(BQ$5="",0,SUM($Y163:BQ163))</f>
        <v>92957838.923814073</v>
      </c>
      <c r="BR164" s="10">
        <f ca="1">IF(BR$5="",0,SUM($Y163:BR163))</f>
        <v>103462527.36528684</v>
      </c>
      <c r="BS164" s="10">
        <f ca="1">IF(BS$5="",0,SUM($Y163:BS163))</f>
        <v>113967530.352909</v>
      </c>
      <c r="BT164" s="10">
        <f ca="1">IF(BT$5="",0,SUM($Y163:BT163))</f>
        <v>124472603.10558492</v>
      </c>
      <c r="BU164" s="10">
        <f ca="1">IF(BU$5="",0,SUM($Y163:BU163))</f>
        <v>141017533.83784103</v>
      </c>
      <c r="BV164" s="10">
        <f>IF(BV$5="",0,SUM($Y163:BV163))</f>
        <v>0</v>
      </c>
      <c r="BW164" s="10">
        <f>IF(BW$5="",0,SUM($Y163:BW163))</f>
        <v>0</v>
      </c>
      <c r="BX164" s="10">
        <f>IF(BX$5="",0,SUM($Y163:BX163))</f>
        <v>0</v>
      </c>
      <c r="BY164" s="10">
        <f>IF(BY$5="",0,SUM($Y163:BY163))</f>
        <v>0</v>
      </c>
      <c r="BZ164" s="10">
        <f>IF(BZ$5="",0,SUM($Y163:BZ163))</f>
        <v>0</v>
      </c>
      <c r="CA164" s="10">
        <f>IF(CA$5="",0,SUM($Y163:CA163))</f>
        <v>0</v>
      </c>
      <c r="CB164" s="10">
        <f>IF(CB$5="",0,SUM($Y163:CB163))</f>
        <v>0</v>
      </c>
      <c r="CC164" s="10">
        <f>IF(CC$5="",0,SUM($Y163:CC163))</f>
        <v>0</v>
      </c>
      <c r="CD164" s="10">
        <f>IF(CD$5="",0,SUM($Y163:CD163))</f>
        <v>0</v>
      </c>
      <c r="CE164" s="10">
        <f>IF(CE$5="",0,SUM($Y163:CE163))</f>
        <v>0</v>
      </c>
      <c r="CF164" s="10">
        <f>IF(CF$5="",0,SUM($Y163:CF163))</f>
        <v>0</v>
      </c>
      <c r="CG164" s="10">
        <f>IF(CG$5="",0,SUM($Y163:CG163))</f>
        <v>0</v>
      </c>
      <c r="CH164" s="10">
        <f>IF(CH$5="",0,SUM($Y163:CH163))</f>
        <v>0</v>
      </c>
      <c r="CI164" s="10">
        <f>IF(CI$5="",0,SUM($Y163:CI163))</f>
        <v>0</v>
      </c>
      <c r="CJ164" s="10">
        <f>IF(CJ$5="",0,SUM($Y163:CJ163))</f>
        <v>0</v>
      </c>
      <c r="CK164" s="10">
        <f>IF(CK$5="",0,SUM($Y163:CK163))</f>
        <v>0</v>
      </c>
      <c r="CL164" s="10">
        <f>IF(CL$5="",0,SUM($Y163:CL163))</f>
        <v>0</v>
      </c>
      <c r="CM164" s="10">
        <f>IF(CM$5="",0,SUM($Y163:CM163))</f>
        <v>0</v>
      </c>
      <c r="CN164" s="10">
        <f>IF(CN$5="",0,SUM($Y163:CN163))</f>
        <v>0</v>
      </c>
      <c r="CO164" s="10">
        <f>IF(CO$5="",0,SUM($Y163:CO163))</f>
        <v>0</v>
      </c>
      <c r="CP164" s="10">
        <f>IF(CP$5="",0,SUM($Y163:CP163))</f>
        <v>0</v>
      </c>
      <c r="CQ164" s="10">
        <f>IF(CQ$5="",0,SUM($Y163:CQ163))</f>
        <v>0</v>
      </c>
      <c r="CR164" s="10">
        <f>IF(CR$5="",0,SUM($Y163:CR163))</f>
        <v>0</v>
      </c>
      <c r="CS164" s="10">
        <f>IF(CS$5="",0,SUM($Y163:CS163))</f>
        <v>0</v>
      </c>
      <c r="CT164" s="10">
        <f>IF(CT$5="",0,SUM($Y163:CT163))</f>
        <v>0</v>
      </c>
    </row>
    <row r="165" spans="1:98" s="13" customFormat="1" x14ac:dyDescent="0.3">
      <c r="A165" s="12">
        <f>ROW()</f>
        <v>165</v>
      </c>
      <c r="B165" s="147"/>
      <c r="C165" s="142"/>
      <c r="E165" s="92"/>
      <c r="F165" s="13" t="s">
        <v>177</v>
      </c>
      <c r="M165" s="4" t="str">
        <f>Lists!$R$8</f>
        <v>руб.</v>
      </c>
      <c r="P165" s="10"/>
      <c r="R165" s="92"/>
      <c r="S165" s="10"/>
      <c r="V165" s="80"/>
      <c r="W165" s="10">
        <f ca="1">Repdd!W346</f>
        <v>41815083.399531633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</row>
    <row r="166" spans="1:98" s="13" customFormat="1" x14ac:dyDescent="0.3">
      <c r="A166" s="12">
        <f>ROW()</f>
        <v>166</v>
      </c>
      <c r="B166" s="147"/>
      <c r="C166" s="142"/>
      <c r="E166" s="92">
        <v>3</v>
      </c>
      <c r="F166" s="13" t="s">
        <v>220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40000000</v>
      </c>
      <c r="Z166" s="10">
        <f>Repdd!Z347</f>
        <v>0</v>
      </c>
      <c r="AA166" s="10">
        <f>Repdd!AA347</f>
        <v>0</v>
      </c>
      <c r="AB166" s="10">
        <f>Repdd!AB347</f>
        <v>0</v>
      </c>
      <c r="AC166" s="10">
        <f>Repdd!AC347</f>
        <v>0</v>
      </c>
      <c r="AD166" s="10">
        <f>Repdd!AD347</f>
        <v>0</v>
      </c>
      <c r="AE166" s="10">
        <f>Repdd!AE347</f>
        <v>0</v>
      </c>
      <c r="AF166" s="10">
        <f>Repdd!AF347</f>
        <v>0</v>
      </c>
      <c r="AG166" s="10">
        <f>Repdd!AG347</f>
        <v>0</v>
      </c>
      <c r="AH166" s="10">
        <f>Repdd!AH347</f>
        <v>0</v>
      </c>
      <c r="AI166" s="10">
        <f>Repdd!AI347</f>
        <v>0</v>
      </c>
      <c r="AJ166" s="10">
        <f>Repdd!AJ347</f>
        <v>0</v>
      </c>
      <c r="AK166" s="10">
        <f>Repdd!AK347</f>
        <v>0</v>
      </c>
      <c r="AL166" s="10">
        <f>Repdd!AL347</f>
        <v>0</v>
      </c>
      <c r="AM166" s="10">
        <f>Repdd!AM347</f>
        <v>0</v>
      </c>
      <c r="AN166" s="10">
        <f>Repdd!AN347</f>
        <v>0</v>
      </c>
      <c r="AO166" s="10">
        <f>Repdd!AO347</f>
        <v>0</v>
      </c>
      <c r="AP166" s="10">
        <f>Repdd!AP347</f>
        <v>0</v>
      </c>
      <c r="AQ166" s="10">
        <f>Repdd!AQ347</f>
        <v>0</v>
      </c>
      <c r="AR166" s="10">
        <f>Repdd!AR347</f>
        <v>40000000</v>
      </c>
      <c r="AS166" s="10">
        <f>Repdd!AS347</f>
        <v>0</v>
      </c>
      <c r="AT166" s="10">
        <f>Repdd!AT347</f>
        <v>0</v>
      </c>
      <c r="AU166" s="10">
        <f>Repdd!AU347</f>
        <v>0</v>
      </c>
      <c r="AV166" s="10">
        <f>Repdd!AV347</f>
        <v>0</v>
      </c>
      <c r="AW166" s="10">
        <f>Repdd!AW347</f>
        <v>0</v>
      </c>
      <c r="AX166" s="10">
        <f>Repdd!AX347</f>
        <v>0</v>
      </c>
      <c r="AY166" s="10">
        <f>Repdd!AY347</f>
        <v>0</v>
      </c>
      <c r="AZ166" s="10">
        <f>Repdd!AZ347</f>
        <v>0</v>
      </c>
      <c r="BA166" s="10">
        <f>Repdd!BA347</f>
        <v>0</v>
      </c>
      <c r="BB166" s="10">
        <f>Repdd!BB347</f>
        <v>0</v>
      </c>
      <c r="BC166" s="10">
        <f>Repdd!BC347</f>
        <v>0</v>
      </c>
      <c r="BD166" s="10">
        <f>Repdd!BD347</f>
        <v>0</v>
      </c>
      <c r="BE166" s="10">
        <f>Repdd!BE347</f>
        <v>0</v>
      </c>
      <c r="BF166" s="10">
        <f>Repdd!BF347</f>
        <v>0</v>
      </c>
      <c r="BG166" s="10">
        <f>Repdd!BG347</f>
        <v>0</v>
      </c>
      <c r="BH166" s="10">
        <f>Repdd!BH347</f>
        <v>0</v>
      </c>
      <c r="BI166" s="10">
        <f>Repdd!BI347</f>
        <v>0</v>
      </c>
      <c r="BJ166" s="10">
        <f>Repdd!BJ347</f>
        <v>0</v>
      </c>
      <c r="BK166" s="10">
        <f>Repdd!BK347</f>
        <v>0</v>
      </c>
      <c r="BL166" s="10">
        <f>Repdd!BL347</f>
        <v>0</v>
      </c>
      <c r="BM166" s="10">
        <f>Repdd!BM347</f>
        <v>0</v>
      </c>
      <c r="BN166" s="10">
        <f>Repdd!BN347</f>
        <v>0</v>
      </c>
      <c r="BO166" s="10">
        <f>Repdd!BO347</f>
        <v>0</v>
      </c>
      <c r="BP166" s="10">
        <f>Repdd!BP347</f>
        <v>0</v>
      </c>
      <c r="BQ166" s="10">
        <f>Repdd!BQ347</f>
        <v>0</v>
      </c>
      <c r="BR166" s="10">
        <f>Repdd!BR347</f>
        <v>0</v>
      </c>
      <c r="BS166" s="10">
        <f>Repdd!BS347</f>
        <v>0</v>
      </c>
      <c r="BT166" s="10">
        <f>Repdd!BT347</f>
        <v>0</v>
      </c>
      <c r="BU166" s="10">
        <f>Repdd!BU347</f>
        <v>0</v>
      </c>
      <c r="BV166" s="10">
        <f>Repdd!BV347</f>
        <v>0</v>
      </c>
      <c r="BW166" s="10">
        <f>Repdd!BW347</f>
        <v>0</v>
      </c>
      <c r="BX166" s="10">
        <f>Repdd!BX347</f>
        <v>0</v>
      </c>
      <c r="BY166" s="10">
        <f>Repdd!BY347</f>
        <v>0</v>
      </c>
      <c r="BZ166" s="10">
        <f>Repdd!BZ347</f>
        <v>0</v>
      </c>
      <c r="CA166" s="10">
        <f>Repdd!CA347</f>
        <v>0</v>
      </c>
      <c r="CB166" s="10">
        <f>Repdd!CB347</f>
        <v>0</v>
      </c>
      <c r="CC166" s="10">
        <f>Repdd!CC347</f>
        <v>0</v>
      </c>
      <c r="CD166" s="10">
        <f>Repdd!CD347</f>
        <v>0</v>
      </c>
      <c r="CE166" s="10">
        <f>Repdd!CE347</f>
        <v>0</v>
      </c>
      <c r="CF166" s="10">
        <f>Repdd!CF347</f>
        <v>0</v>
      </c>
      <c r="CG166" s="10">
        <f>Repdd!CG347</f>
        <v>0</v>
      </c>
      <c r="CH166" s="10">
        <f>Repdd!CH347</f>
        <v>0</v>
      </c>
      <c r="CI166" s="10">
        <f>Repdd!CI347</f>
        <v>0</v>
      </c>
      <c r="CJ166" s="10">
        <f>Repdd!CJ347</f>
        <v>0</v>
      </c>
      <c r="CK166" s="10">
        <f>Repdd!CK347</f>
        <v>0</v>
      </c>
      <c r="CL166" s="10">
        <f>Repdd!CL347</f>
        <v>0</v>
      </c>
      <c r="CM166" s="10">
        <f>Repdd!CM347</f>
        <v>0</v>
      </c>
      <c r="CN166" s="10">
        <f>Repdd!CN347</f>
        <v>0</v>
      </c>
      <c r="CO166" s="10">
        <f>Repdd!CO347</f>
        <v>0</v>
      </c>
      <c r="CP166" s="10">
        <f>Repdd!CP347</f>
        <v>0</v>
      </c>
      <c r="CQ166" s="10">
        <f>Repdd!CQ347</f>
        <v>0</v>
      </c>
      <c r="CR166" s="10">
        <f>Repdd!CR347</f>
        <v>0</v>
      </c>
      <c r="CS166" s="10">
        <f>Repdd!CS347</f>
        <v>0</v>
      </c>
      <c r="CT166" s="10">
        <f>Repdd!CT347</f>
        <v>0</v>
      </c>
    </row>
    <row r="167" spans="1:98" x14ac:dyDescent="0.3">
      <c r="A167" s="11">
        <f>ROW()</f>
        <v>167</v>
      </c>
      <c r="G167" s="6" t="s">
        <v>222</v>
      </c>
      <c r="M167" s="2" t="s">
        <v>63</v>
      </c>
      <c r="R167" s="44"/>
      <c r="S167" s="164">
        <f>Repdd!S348</f>
        <v>40000000</v>
      </c>
    </row>
    <row r="168" spans="1:98" x14ac:dyDescent="0.3">
      <c r="A168" s="11">
        <f>ROW()</f>
        <v>168</v>
      </c>
      <c r="G168" s="6" t="s">
        <v>221</v>
      </c>
      <c r="M168" s="2" t="s">
        <v>225</v>
      </c>
      <c r="R168" s="44"/>
      <c r="S168" s="164">
        <f>Repdd!S349</f>
        <v>19</v>
      </c>
    </row>
    <row r="169" spans="1:98" x14ac:dyDescent="0.3">
      <c r="A169" s="11">
        <f>ROW()</f>
        <v>169</v>
      </c>
      <c r="G169" s="6" t="s">
        <v>223</v>
      </c>
      <c r="M169" s="2" t="s">
        <v>226</v>
      </c>
      <c r="R169" s="44"/>
      <c r="S169" s="165">
        <f>Repdd!S350</f>
        <v>0.12</v>
      </c>
    </row>
    <row r="170" spans="1:98" x14ac:dyDescent="0.3">
      <c r="A170" s="11">
        <f>ROW()</f>
        <v>170</v>
      </c>
      <c r="G170" s="6" t="s">
        <v>224</v>
      </c>
      <c r="M170" s="2" t="s">
        <v>227</v>
      </c>
      <c r="R170" s="44"/>
      <c r="S170" s="164">
        <f>Repdd!S351</f>
        <v>24</v>
      </c>
    </row>
    <row r="171" spans="1:98" s="13" customFormat="1" x14ac:dyDescent="0.3">
      <c r="A171" s="12">
        <f>ROW()</f>
        <v>171</v>
      </c>
      <c r="B171" s="147"/>
      <c r="C171" s="142"/>
      <c r="E171" s="92"/>
      <c r="F171" s="13" t="s">
        <v>228</v>
      </c>
      <c r="M171" s="4" t="str">
        <f>Lists!$R$8</f>
        <v>руб.</v>
      </c>
      <c r="P171" s="10"/>
      <c r="R171" s="92"/>
      <c r="S171" s="10"/>
      <c r="V171" s="80"/>
      <c r="W171" s="10">
        <f ca="1">SUM(INDIRECT(ADDRESS(ROW(),SUMIFS($1:$1,$5:$5,1))):INDIRECT(ADDRESS(ROW(),SUMIFS($1:$1,$5:$5,MAX($5:$5)))))</f>
        <v>40000000</v>
      </c>
      <c r="Z171" s="10">
        <f>Repdd!Z352</f>
        <v>0</v>
      </c>
      <c r="AA171" s="10">
        <f>Repdd!AA352</f>
        <v>0</v>
      </c>
      <c r="AB171" s="10">
        <f>Repdd!AB352</f>
        <v>0</v>
      </c>
      <c r="AC171" s="10">
        <f>Repdd!AC352</f>
        <v>0</v>
      </c>
      <c r="AD171" s="10">
        <f>Repdd!AD352</f>
        <v>0</v>
      </c>
      <c r="AE171" s="10">
        <f>Repdd!AE352</f>
        <v>0</v>
      </c>
      <c r="AF171" s="10">
        <f>Repdd!AF352</f>
        <v>0</v>
      </c>
      <c r="AG171" s="10">
        <f>Repdd!AG352</f>
        <v>0</v>
      </c>
      <c r="AH171" s="10">
        <f>Repdd!AH352</f>
        <v>0</v>
      </c>
      <c r="AI171" s="10">
        <f>Repdd!AI352</f>
        <v>0</v>
      </c>
      <c r="AJ171" s="10">
        <f>Repdd!AJ352</f>
        <v>0</v>
      </c>
      <c r="AK171" s="10">
        <f>Repdd!AK352</f>
        <v>0</v>
      </c>
      <c r="AL171" s="10">
        <f>Repdd!AL352</f>
        <v>0</v>
      </c>
      <c r="AM171" s="10">
        <f>Repdd!AM352</f>
        <v>0</v>
      </c>
      <c r="AN171" s="10">
        <f>Repdd!AN352</f>
        <v>0</v>
      </c>
      <c r="AO171" s="10">
        <f>Repdd!AO352</f>
        <v>0</v>
      </c>
      <c r="AP171" s="10">
        <f>Repdd!AP352</f>
        <v>0</v>
      </c>
      <c r="AQ171" s="10">
        <f>Repdd!AQ352</f>
        <v>0</v>
      </c>
      <c r="AR171" s="10">
        <f>Repdd!AR352</f>
        <v>0</v>
      </c>
      <c r="AS171" s="10">
        <f>Repdd!AS352</f>
        <v>1666666.6666666667</v>
      </c>
      <c r="AT171" s="10">
        <f>Repdd!AT352</f>
        <v>1666666.6666666667</v>
      </c>
      <c r="AU171" s="10">
        <f>Repdd!AU352</f>
        <v>1666666.6666666667</v>
      </c>
      <c r="AV171" s="10">
        <f>Repdd!AV352</f>
        <v>1666666.6666666667</v>
      </c>
      <c r="AW171" s="10">
        <f>Repdd!AW352</f>
        <v>1666666.6666666667</v>
      </c>
      <c r="AX171" s="10">
        <f>Repdd!AX352</f>
        <v>1666666.6666666667</v>
      </c>
      <c r="AY171" s="10">
        <f>Repdd!AY352</f>
        <v>1666666.6666666667</v>
      </c>
      <c r="AZ171" s="10">
        <f>Repdd!AZ352</f>
        <v>1666666.6666666667</v>
      </c>
      <c r="BA171" s="10">
        <f>Repdd!BA352</f>
        <v>1666666.6666666667</v>
      </c>
      <c r="BB171" s="10">
        <f>Repdd!BB352</f>
        <v>1666666.6666666667</v>
      </c>
      <c r="BC171" s="10">
        <f>Repdd!BC352</f>
        <v>1666666.6666666667</v>
      </c>
      <c r="BD171" s="10">
        <f>Repdd!BD352</f>
        <v>1666666.6666666667</v>
      </c>
      <c r="BE171" s="10">
        <f>Repdd!BE352</f>
        <v>1666666.6666666667</v>
      </c>
      <c r="BF171" s="10">
        <f>Repdd!BF352</f>
        <v>1666666.6666666667</v>
      </c>
      <c r="BG171" s="10">
        <f>Repdd!BG352</f>
        <v>1666666.6666666667</v>
      </c>
      <c r="BH171" s="10">
        <f>Repdd!BH352</f>
        <v>1666666.6666666667</v>
      </c>
      <c r="BI171" s="10">
        <f>Repdd!BI352</f>
        <v>1666666.6666666667</v>
      </c>
      <c r="BJ171" s="10">
        <f>Repdd!BJ352</f>
        <v>1666666.6666666667</v>
      </c>
      <c r="BK171" s="10">
        <f>Repdd!BK352</f>
        <v>1666666.6666666667</v>
      </c>
      <c r="BL171" s="10">
        <f>Repdd!BL352</f>
        <v>1666666.6666666667</v>
      </c>
      <c r="BM171" s="10">
        <f>Repdd!BM352</f>
        <v>1666666.6666666667</v>
      </c>
      <c r="BN171" s="10">
        <f>Repdd!BN352</f>
        <v>1666666.6666666667</v>
      </c>
      <c r="BO171" s="10">
        <f>Repdd!BO352</f>
        <v>1666666.6666666667</v>
      </c>
      <c r="BP171" s="10">
        <f>Repdd!BP352</f>
        <v>1666666.6666666667</v>
      </c>
      <c r="BQ171" s="10">
        <f>Repdd!BQ352</f>
        <v>0</v>
      </c>
      <c r="BR171" s="10">
        <f>Repdd!BR352</f>
        <v>0</v>
      </c>
      <c r="BS171" s="10">
        <f>Repdd!BS352</f>
        <v>0</v>
      </c>
      <c r="BT171" s="10">
        <f>Repdd!BT352</f>
        <v>0</v>
      </c>
      <c r="BU171" s="10">
        <f>Repdd!BU352</f>
        <v>0</v>
      </c>
      <c r="BV171" s="10">
        <f>Repdd!BV352</f>
        <v>0</v>
      </c>
      <c r="BW171" s="10">
        <f>Repdd!BW352</f>
        <v>0</v>
      </c>
      <c r="BX171" s="10">
        <f>Repdd!BX352</f>
        <v>0</v>
      </c>
      <c r="BY171" s="10">
        <f>Repdd!BY352</f>
        <v>0</v>
      </c>
      <c r="BZ171" s="10">
        <f>Repdd!BZ352</f>
        <v>0</v>
      </c>
      <c r="CA171" s="10">
        <f>Repdd!CA352</f>
        <v>0</v>
      </c>
      <c r="CB171" s="10">
        <f>Repdd!CB352</f>
        <v>0</v>
      </c>
      <c r="CC171" s="10">
        <f>Repdd!CC352</f>
        <v>0</v>
      </c>
      <c r="CD171" s="10">
        <f>Repdd!CD352</f>
        <v>0</v>
      </c>
      <c r="CE171" s="10">
        <f>Repdd!CE352</f>
        <v>0</v>
      </c>
      <c r="CF171" s="10">
        <f>Repdd!CF352</f>
        <v>0</v>
      </c>
      <c r="CG171" s="10">
        <f>Repdd!CG352</f>
        <v>0</v>
      </c>
      <c r="CH171" s="10">
        <f>Repdd!CH352</f>
        <v>0</v>
      </c>
      <c r="CI171" s="10">
        <f>Repdd!CI352</f>
        <v>0</v>
      </c>
      <c r="CJ171" s="10">
        <f>Repdd!CJ352</f>
        <v>0</v>
      </c>
      <c r="CK171" s="10">
        <f>Repdd!CK352</f>
        <v>0</v>
      </c>
      <c r="CL171" s="10">
        <f>Repdd!CL352</f>
        <v>0</v>
      </c>
      <c r="CM171" s="10">
        <f>Repdd!CM352</f>
        <v>0</v>
      </c>
      <c r="CN171" s="10">
        <f>Repdd!CN352</f>
        <v>0</v>
      </c>
      <c r="CO171" s="10">
        <f>Repdd!CO352</f>
        <v>0</v>
      </c>
      <c r="CP171" s="10">
        <f>Repdd!CP352</f>
        <v>0</v>
      </c>
      <c r="CQ171" s="10">
        <f>Repdd!CQ352</f>
        <v>0</v>
      </c>
      <c r="CR171" s="10">
        <f>Repdd!CR352</f>
        <v>0</v>
      </c>
      <c r="CS171" s="10">
        <f>Repdd!CS352</f>
        <v>0</v>
      </c>
      <c r="CT171" s="10">
        <f>Repdd!CT352</f>
        <v>0</v>
      </c>
    </row>
    <row r="172" spans="1:98" s="13" customFormat="1" x14ac:dyDescent="0.3">
      <c r="A172" s="12">
        <f>ROW()</f>
        <v>172</v>
      </c>
      <c r="B172" s="147"/>
      <c r="C172" s="142"/>
      <c r="E172" s="92"/>
      <c r="F172" s="13" t="s">
        <v>231</v>
      </c>
      <c r="M172" s="4" t="str">
        <f>Lists!$R$8</f>
        <v>руб.</v>
      </c>
      <c r="P172" s="10"/>
      <c r="R172" s="92"/>
      <c r="S172" s="10"/>
      <c r="V172" s="80"/>
      <c r="W172" s="10">
        <f ca="1">SUM(INDIRECT(ADDRESS(ROW(),SUMIFS($1:$1,$5:$5,1))):INDIRECT(ADDRESS(ROW(),SUMIFS($1:$1,$5:$5,MAX($5:$5)))))</f>
        <v>5000000</v>
      </c>
      <c r="Z172" s="10">
        <f>Repdd!Z355</f>
        <v>0</v>
      </c>
      <c r="AA172" s="10">
        <f>Repdd!AA355</f>
        <v>0</v>
      </c>
      <c r="AB172" s="10">
        <f>Repdd!AB355</f>
        <v>0</v>
      </c>
      <c r="AC172" s="10">
        <f>Repdd!AC355</f>
        <v>0</v>
      </c>
      <c r="AD172" s="10">
        <f>Repdd!AD355</f>
        <v>0</v>
      </c>
      <c r="AE172" s="10">
        <f>Repdd!AE355</f>
        <v>0</v>
      </c>
      <c r="AF172" s="10">
        <f>Repdd!AF355</f>
        <v>0</v>
      </c>
      <c r="AG172" s="10">
        <f>Repdd!AG355</f>
        <v>0</v>
      </c>
      <c r="AH172" s="10">
        <f>Repdd!AH355</f>
        <v>0</v>
      </c>
      <c r="AI172" s="10">
        <f>Repdd!AI355</f>
        <v>0</v>
      </c>
      <c r="AJ172" s="10">
        <f>Repdd!AJ355</f>
        <v>0</v>
      </c>
      <c r="AK172" s="10">
        <f>Repdd!AK355</f>
        <v>0</v>
      </c>
      <c r="AL172" s="10">
        <f>Repdd!AL355</f>
        <v>0</v>
      </c>
      <c r="AM172" s="10">
        <f>Repdd!AM355</f>
        <v>0</v>
      </c>
      <c r="AN172" s="10">
        <f>Repdd!AN355</f>
        <v>0</v>
      </c>
      <c r="AO172" s="10">
        <f>Repdd!AO355</f>
        <v>0</v>
      </c>
      <c r="AP172" s="10">
        <f>Repdd!AP355</f>
        <v>0</v>
      </c>
      <c r="AQ172" s="10">
        <f>Repdd!AQ355</f>
        <v>0</v>
      </c>
      <c r="AR172" s="10">
        <f>Repdd!AR355</f>
        <v>0</v>
      </c>
      <c r="AS172" s="10">
        <f>Repdd!AS355</f>
        <v>400000</v>
      </c>
      <c r="AT172" s="10">
        <f>Repdd!AT355</f>
        <v>383333.33333333331</v>
      </c>
      <c r="AU172" s="10">
        <f>Repdd!AU355</f>
        <v>366666.66666666669</v>
      </c>
      <c r="AV172" s="10">
        <f>Repdd!AV355</f>
        <v>350000</v>
      </c>
      <c r="AW172" s="10">
        <f>Repdd!AW355</f>
        <v>333333.33333333331</v>
      </c>
      <c r="AX172" s="10">
        <f>Repdd!AX355</f>
        <v>316666.66666666663</v>
      </c>
      <c r="AY172" s="10">
        <f>Repdd!AY355</f>
        <v>300000</v>
      </c>
      <c r="AZ172" s="10">
        <f>Repdd!AZ355</f>
        <v>283333.33333333331</v>
      </c>
      <c r="BA172" s="10">
        <f>Repdd!BA355</f>
        <v>266666.66666666669</v>
      </c>
      <c r="BB172" s="10">
        <f>Repdd!BB355</f>
        <v>250000</v>
      </c>
      <c r="BC172" s="10">
        <f>Repdd!BC355</f>
        <v>233333.33333333334</v>
      </c>
      <c r="BD172" s="10">
        <f>Repdd!BD355</f>
        <v>216666.66666666666</v>
      </c>
      <c r="BE172" s="10">
        <f>Repdd!BE355</f>
        <v>200000</v>
      </c>
      <c r="BF172" s="10">
        <f>Repdd!BF355</f>
        <v>183333.33333333334</v>
      </c>
      <c r="BG172" s="10">
        <f>Repdd!BG355</f>
        <v>166666.66666666663</v>
      </c>
      <c r="BH172" s="10">
        <f>Repdd!BH355</f>
        <v>149999.99999999997</v>
      </c>
      <c r="BI172" s="10">
        <f>Repdd!BI355</f>
        <v>133333.33333333328</v>
      </c>
      <c r="BJ172" s="10">
        <f>Repdd!BJ355</f>
        <v>116666.66666666661</v>
      </c>
      <c r="BK172" s="10">
        <f>Repdd!BK355</f>
        <v>99999.999999999927</v>
      </c>
      <c r="BL172" s="10">
        <f>Repdd!BL355</f>
        <v>83333.333333333241</v>
      </c>
      <c r="BM172" s="10">
        <f>Repdd!BM355</f>
        <v>66666.66666666657</v>
      </c>
      <c r="BN172" s="10">
        <f>Repdd!BN355</f>
        <v>49999.99999999992</v>
      </c>
      <c r="BO172" s="10">
        <f>Repdd!BO355</f>
        <v>33333.333333333285</v>
      </c>
      <c r="BP172" s="10">
        <f>Repdd!BP355</f>
        <v>16666.666666666642</v>
      </c>
      <c r="BQ172" s="10">
        <f>Repdd!BQ355</f>
        <v>0</v>
      </c>
      <c r="BR172" s="10">
        <f>Repdd!BR355</f>
        <v>0</v>
      </c>
      <c r="BS172" s="10">
        <f>Repdd!BS355</f>
        <v>0</v>
      </c>
      <c r="BT172" s="10">
        <f>Repdd!BT355</f>
        <v>0</v>
      </c>
      <c r="BU172" s="10">
        <f>Repdd!BU355</f>
        <v>0</v>
      </c>
      <c r="BV172" s="10">
        <f>Repdd!BV355</f>
        <v>0</v>
      </c>
      <c r="BW172" s="10">
        <f>Repdd!BW355</f>
        <v>0</v>
      </c>
      <c r="BX172" s="10">
        <f>Repdd!BX355</f>
        <v>0</v>
      </c>
      <c r="BY172" s="10">
        <f>Repdd!BY355</f>
        <v>0</v>
      </c>
      <c r="BZ172" s="10">
        <f>Repdd!BZ355</f>
        <v>0</v>
      </c>
      <c r="CA172" s="10">
        <f>Repdd!CA355</f>
        <v>0</v>
      </c>
      <c r="CB172" s="10">
        <f>Repdd!CB355</f>
        <v>0</v>
      </c>
      <c r="CC172" s="10">
        <f>Repdd!CC355</f>
        <v>0</v>
      </c>
      <c r="CD172" s="10">
        <f>Repdd!CD355</f>
        <v>0</v>
      </c>
      <c r="CE172" s="10">
        <f>Repdd!CE355</f>
        <v>0</v>
      </c>
      <c r="CF172" s="10">
        <f>Repdd!CF355</f>
        <v>0</v>
      </c>
      <c r="CG172" s="10">
        <f>Repdd!CG355</f>
        <v>0</v>
      </c>
      <c r="CH172" s="10">
        <f>Repdd!CH355</f>
        <v>0</v>
      </c>
      <c r="CI172" s="10">
        <f>Repdd!CI355</f>
        <v>0</v>
      </c>
      <c r="CJ172" s="10">
        <f>Repdd!CJ355</f>
        <v>0</v>
      </c>
      <c r="CK172" s="10">
        <f>Repdd!CK355</f>
        <v>0</v>
      </c>
      <c r="CL172" s="10">
        <f>Repdd!CL355</f>
        <v>0</v>
      </c>
      <c r="CM172" s="10">
        <f>Repdd!CM355</f>
        <v>0</v>
      </c>
      <c r="CN172" s="10">
        <f>Repdd!CN355</f>
        <v>0</v>
      </c>
      <c r="CO172" s="10">
        <f>Repdd!CO355</f>
        <v>0</v>
      </c>
      <c r="CP172" s="10">
        <f>Repdd!CP355</f>
        <v>0</v>
      </c>
      <c r="CQ172" s="10">
        <f>Repdd!CQ355</f>
        <v>0</v>
      </c>
      <c r="CR172" s="10">
        <f>Repdd!CR355</f>
        <v>0</v>
      </c>
      <c r="CS172" s="10">
        <f>Repdd!CS355</f>
        <v>0</v>
      </c>
      <c r="CT172" s="10">
        <f>Repdd!CT355</f>
        <v>0</v>
      </c>
    </row>
    <row r="173" spans="1:98" s="27" customFormat="1" ht="12" x14ac:dyDescent="0.25">
      <c r="A173" s="26">
        <f>ROW()</f>
        <v>173</v>
      </c>
      <c r="B173" s="95"/>
      <c r="C173" s="142"/>
      <c r="E173" s="24"/>
      <c r="F173" s="127" t="s">
        <v>230</v>
      </c>
      <c r="H173" s="67"/>
      <c r="I173" s="67"/>
      <c r="J173" s="67"/>
      <c r="K173" s="67"/>
      <c r="L173" s="67"/>
      <c r="M173" s="2" t="str">
        <f>Lists!$R$8</f>
        <v>руб.</v>
      </c>
      <c r="P173" s="30"/>
      <c r="Q173" s="124"/>
      <c r="R173" s="125"/>
      <c r="S173" s="129"/>
      <c r="T173" s="124"/>
      <c r="U173" s="124"/>
      <c r="V173" s="85"/>
      <c r="W173" s="29">
        <f ca="1">SUM(INDIRECT(ADDRESS(ROW(),SUMIFS($1:$1,$5:$5,1))):INDIRECT(ADDRESS(ROW(),SUMIFS($1:$1,$5:$5,MAX($5:$5)))))</f>
        <v>5000000</v>
      </c>
      <c r="Z173" s="30">
        <f>Repdd!Z357</f>
        <v>0</v>
      </c>
      <c r="AA173" s="30">
        <f>Repdd!AA357</f>
        <v>0</v>
      </c>
      <c r="AB173" s="30">
        <f>Repdd!AB357</f>
        <v>0</v>
      </c>
      <c r="AC173" s="30">
        <f>Repdd!AC357</f>
        <v>0</v>
      </c>
      <c r="AD173" s="30">
        <f>Repdd!AD357</f>
        <v>0</v>
      </c>
      <c r="AE173" s="30">
        <f>Repdd!AE357</f>
        <v>0</v>
      </c>
      <c r="AF173" s="30">
        <f>Repdd!AF357</f>
        <v>0</v>
      </c>
      <c r="AG173" s="30">
        <f>Repdd!AG357</f>
        <v>0</v>
      </c>
      <c r="AH173" s="30">
        <f>Repdd!AH357</f>
        <v>0</v>
      </c>
      <c r="AI173" s="30">
        <f>Repdd!AI357</f>
        <v>0</v>
      </c>
      <c r="AJ173" s="30">
        <f>Repdd!AJ357</f>
        <v>0</v>
      </c>
      <c r="AK173" s="30">
        <f>Repdd!AK357</f>
        <v>0</v>
      </c>
      <c r="AL173" s="30">
        <f>Repdd!AL357</f>
        <v>0</v>
      </c>
      <c r="AM173" s="30">
        <f>Repdd!AM357</f>
        <v>0</v>
      </c>
      <c r="AN173" s="30">
        <f>Repdd!AN357</f>
        <v>0</v>
      </c>
      <c r="AO173" s="30">
        <f>Repdd!AO357</f>
        <v>0</v>
      </c>
      <c r="AP173" s="30">
        <f>Repdd!AP357</f>
        <v>0</v>
      </c>
      <c r="AQ173" s="30">
        <f>Repdd!AQ357</f>
        <v>0</v>
      </c>
      <c r="AR173" s="30">
        <f>Repdd!AR357</f>
        <v>400000</v>
      </c>
      <c r="AS173" s="30">
        <f>Repdd!AS357</f>
        <v>383333.33333333331</v>
      </c>
      <c r="AT173" s="30">
        <f>Repdd!AT357</f>
        <v>366666.66666666669</v>
      </c>
      <c r="AU173" s="30">
        <f>Repdd!AU357</f>
        <v>350000</v>
      </c>
      <c r="AV173" s="30">
        <f>Repdd!AV357</f>
        <v>333333.33333333331</v>
      </c>
      <c r="AW173" s="30">
        <f>Repdd!AW357</f>
        <v>316666.66666666663</v>
      </c>
      <c r="AX173" s="30">
        <f>Repdd!AX357</f>
        <v>300000</v>
      </c>
      <c r="AY173" s="30">
        <f>Repdd!AY357</f>
        <v>283333.33333333331</v>
      </c>
      <c r="AZ173" s="30">
        <f>Repdd!AZ357</f>
        <v>266666.66666666669</v>
      </c>
      <c r="BA173" s="30">
        <f>Repdd!BA357</f>
        <v>250000</v>
      </c>
      <c r="BB173" s="30">
        <f>Repdd!BB357</f>
        <v>233333.33333333334</v>
      </c>
      <c r="BC173" s="30">
        <f>Repdd!BC357</f>
        <v>216666.66666666666</v>
      </c>
      <c r="BD173" s="30">
        <f>Repdd!BD357</f>
        <v>200000</v>
      </c>
      <c r="BE173" s="30">
        <f>Repdd!BE357</f>
        <v>183333.33333333334</v>
      </c>
      <c r="BF173" s="30">
        <f>Repdd!BF357</f>
        <v>166666.66666666663</v>
      </c>
      <c r="BG173" s="30">
        <f>Repdd!BG357</f>
        <v>149999.99999999997</v>
      </c>
      <c r="BH173" s="30">
        <f>Repdd!BH357</f>
        <v>133333.33333333328</v>
      </c>
      <c r="BI173" s="30">
        <f>Repdd!BI357</f>
        <v>116666.66666666661</v>
      </c>
      <c r="BJ173" s="30">
        <f>Repdd!BJ357</f>
        <v>99999.999999999927</v>
      </c>
      <c r="BK173" s="30">
        <f>Repdd!BK357</f>
        <v>83333.333333333241</v>
      </c>
      <c r="BL173" s="30">
        <f>Repdd!BL357</f>
        <v>66666.66666666657</v>
      </c>
      <c r="BM173" s="30">
        <f>Repdd!BM357</f>
        <v>49999.99999999992</v>
      </c>
      <c r="BN173" s="30">
        <f>Repdd!BN357</f>
        <v>33333.333333333285</v>
      </c>
      <c r="BO173" s="30">
        <f>Repdd!BO357</f>
        <v>16666.666666666642</v>
      </c>
      <c r="BP173" s="30">
        <f>Repdd!BP357</f>
        <v>0</v>
      </c>
      <c r="BQ173" s="30">
        <f>Repdd!BQ357</f>
        <v>0</v>
      </c>
      <c r="BR173" s="30">
        <f>Repdd!BR357</f>
        <v>0</v>
      </c>
      <c r="BS173" s="30">
        <f>Repdd!BS357</f>
        <v>0</v>
      </c>
      <c r="BT173" s="30">
        <f>Repdd!BT357</f>
        <v>0</v>
      </c>
      <c r="BU173" s="30">
        <f>Repdd!BU357</f>
        <v>0</v>
      </c>
      <c r="BV173" s="30">
        <f>Repdd!BV357</f>
        <v>0</v>
      </c>
      <c r="BW173" s="30">
        <f>Repdd!BW357</f>
        <v>0</v>
      </c>
      <c r="BX173" s="30">
        <f>Repdd!BX357</f>
        <v>0</v>
      </c>
      <c r="BY173" s="30">
        <f>Repdd!BY357</f>
        <v>0</v>
      </c>
      <c r="BZ173" s="30">
        <f>Repdd!BZ357</f>
        <v>0</v>
      </c>
      <c r="CA173" s="30">
        <f>Repdd!CA357</f>
        <v>0</v>
      </c>
      <c r="CB173" s="30">
        <f>Repdd!CB357</f>
        <v>0</v>
      </c>
      <c r="CC173" s="30">
        <f>Repdd!CC357</f>
        <v>0</v>
      </c>
      <c r="CD173" s="30">
        <f>Repdd!CD357</f>
        <v>0</v>
      </c>
      <c r="CE173" s="30">
        <f>Repdd!CE357</f>
        <v>0</v>
      </c>
      <c r="CF173" s="30">
        <f>Repdd!CF357</f>
        <v>0</v>
      </c>
      <c r="CG173" s="30">
        <f>Repdd!CG357</f>
        <v>0</v>
      </c>
      <c r="CH173" s="30">
        <f>Repdd!CH357</f>
        <v>0</v>
      </c>
      <c r="CI173" s="30">
        <f>Repdd!CI357</f>
        <v>0</v>
      </c>
      <c r="CJ173" s="30">
        <f>Repdd!CJ357</f>
        <v>0</v>
      </c>
      <c r="CK173" s="30">
        <f>Repdd!CK357</f>
        <v>0</v>
      </c>
      <c r="CL173" s="30">
        <f>Repdd!CL357</f>
        <v>0</v>
      </c>
      <c r="CM173" s="30">
        <f>Repdd!CM357</f>
        <v>0</v>
      </c>
      <c r="CN173" s="30">
        <f>Repdd!CN357</f>
        <v>0</v>
      </c>
      <c r="CO173" s="30">
        <f>Repdd!CO357</f>
        <v>0</v>
      </c>
      <c r="CP173" s="30">
        <f>Repdd!CP357</f>
        <v>0</v>
      </c>
      <c r="CQ173" s="30">
        <f>Repdd!CQ357</f>
        <v>0</v>
      </c>
      <c r="CR173" s="30">
        <f>Repdd!CR357</f>
        <v>0</v>
      </c>
      <c r="CS173" s="30">
        <f>Repdd!CS357</f>
        <v>0</v>
      </c>
      <c r="CT173" s="30">
        <f>Repdd!CT357</f>
        <v>0</v>
      </c>
    </row>
    <row r="174" spans="1:98" s="13" customFormat="1" x14ac:dyDescent="0.3">
      <c r="A174" s="12">
        <f>ROW()</f>
        <v>174</v>
      </c>
      <c r="B174" s="147"/>
      <c r="C174" s="142"/>
      <c r="E174" s="92"/>
      <c r="F174" s="13" t="s">
        <v>233</v>
      </c>
      <c r="M174" s="4" t="str">
        <f>Lists!$R$8</f>
        <v>руб.</v>
      </c>
      <c r="P174" s="10"/>
      <c r="R174" s="92"/>
      <c r="S174" s="10"/>
      <c r="V174" s="80"/>
      <c r="W174" s="10">
        <f ca="1">SUM(INDIRECT(ADDRESS(ROW(),SUMIFS($1:$1,$5:$5,1))):INDIRECT(ADDRESS(ROW(),SUMIFS($1:$1,$5:$5,MAX($5:$5)))))</f>
        <v>137017533.83784103</v>
      </c>
      <c r="Z174" s="10">
        <f ca="1">Repdd!Z364</f>
        <v>61679732.556039944</v>
      </c>
      <c r="AA174" s="10">
        <f ca="1">Repdd!AA364</f>
        <v>-9082121.2121212129</v>
      </c>
      <c r="AB174" s="10">
        <f ca="1">Repdd!AB364</f>
        <v>-1228467.8787878789</v>
      </c>
      <c r="AC174" s="10">
        <f ca="1">Repdd!AC364</f>
        <v>-517441.21212121192</v>
      </c>
      <c r="AD174" s="10">
        <f ca="1">Repdd!AD364</f>
        <v>56336.121212121099</v>
      </c>
      <c r="AE174" s="10">
        <f ca="1">Repdd!AE364</f>
        <v>-772545.54545454495</v>
      </c>
      <c r="AF174" s="10">
        <f ca="1">Repdd!AF364</f>
        <v>-2448915.5454545454</v>
      </c>
      <c r="AG174" s="10">
        <f ca="1">Repdd!AG364</f>
        <v>-2499414.3121212125</v>
      </c>
      <c r="AH174" s="10">
        <f ca="1">Repdd!AH364</f>
        <v>-2597344.6174545456</v>
      </c>
      <c r="AI174" s="10">
        <f ca="1">Repdd!AI364</f>
        <v>-2740589.640939394</v>
      </c>
      <c r="AJ174" s="10">
        <f ca="1">Repdd!AJ364</f>
        <v>-2898390.5296121212</v>
      </c>
      <c r="AK174" s="10">
        <f ca="1">Repdd!AK364</f>
        <v>-3055186.0990318181</v>
      </c>
      <c r="AL174" s="10">
        <f ca="1">Repdd!AL364</f>
        <v>-3272189.6993871215</v>
      </c>
      <c r="AM174" s="10">
        <f ca="1">Repdd!AM364</f>
        <v>-3589912.2656389391</v>
      </c>
      <c r="AN174" s="10">
        <f ca="1">Repdd!AN364</f>
        <v>-4023676.2139025759</v>
      </c>
      <c r="AO174" s="10">
        <f ca="1">Repdd!AO364</f>
        <v>-4505208.1049371213</v>
      </c>
      <c r="AP174" s="10">
        <f ca="1">Repdd!AP364</f>
        <v>-4864024.1751210233</v>
      </c>
      <c r="AQ174" s="10">
        <f ca="1">Repdd!AQ364</f>
        <v>-5001028.4777316749</v>
      </c>
      <c r="AR174" s="10">
        <f ca="1">Repdd!AR364</f>
        <v>35134414.764466777</v>
      </c>
      <c r="AS174" s="10">
        <f ca="1">Repdd!AS364</f>
        <v>-6537137.7643171744</v>
      </c>
      <c r="AT174" s="10">
        <f ca="1">Repdd!AT364</f>
        <v>-10939688.005418068</v>
      </c>
      <c r="AU174" s="10">
        <f ca="1">Repdd!AU364</f>
        <v>-20223303.637311436</v>
      </c>
      <c r="AV174" s="10">
        <f ca="1">Repdd!AV364</f>
        <v>-14438592.202208431</v>
      </c>
      <c r="AW174" s="10">
        <f ca="1">Repdd!AW364</f>
        <v>-3617056.3688450879</v>
      </c>
      <c r="AX174" s="10">
        <f ca="1">Repdd!AX364</f>
        <v>-1944285.5721916147</v>
      </c>
      <c r="AY174" s="10">
        <f ca="1">Repdd!AY364</f>
        <v>580560.63974028337</v>
      </c>
      <c r="AZ174" s="10">
        <f ca="1">Repdd!AZ364</f>
        <v>647311.11467926018</v>
      </c>
      <c r="BA174" s="10">
        <f ca="1">Repdd!BA364</f>
        <v>-69370.909729791281</v>
      </c>
      <c r="BB174" s="10">
        <f ca="1">Repdd!BB364</f>
        <v>932237.32679248019</v>
      </c>
      <c r="BC174" s="10">
        <f ca="1">Repdd!BC364</f>
        <v>1999829.6664975367</v>
      </c>
      <c r="BD174" s="10">
        <f ca="1">Repdd!BD364</f>
        <v>3164428.27357898</v>
      </c>
      <c r="BE174" s="10">
        <f ca="1">Repdd!BE364</f>
        <v>2771641.4030353827</v>
      </c>
      <c r="BF174" s="10">
        <f ca="1">Repdd!BF364</f>
        <v>3919955.3911291324</v>
      </c>
      <c r="BG174" s="10">
        <f ca="1">Repdd!BG364</f>
        <v>5170420.654309433</v>
      </c>
      <c r="BH174" s="10">
        <f ca="1">Repdd!BH364</f>
        <v>6296364.7030541347</v>
      </c>
      <c r="BI174" s="10">
        <f ca="1">Repdd!BI364</f>
        <v>7210803.9701511012</v>
      </c>
      <c r="BJ174" s="10">
        <f ca="1">Repdd!BJ364</f>
        <v>7871844.8131200429</v>
      </c>
      <c r="BK174" s="10">
        <f ca="1">Repdd!BK364</f>
        <v>8292841.377646178</v>
      </c>
      <c r="BL174" s="10">
        <f ca="1">Repdd!BL364</f>
        <v>8541575.0173414461</v>
      </c>
      <c r="BM174" s="10">
        <f ca="1">Repdd!BM364</f>
        <v>8680040.8488994017</v>
      </c>
      <c r="BN174" s="10">
        <f ca="1">Repdd!BN364</f>
        <v>8754940.8384072762</v>
      </c>
      <c r="BO174" s="10">
        <f ca="1">Repdd!BO364</f>
        <v>8795560.3548381142</v>
      </c>
      <c r="BP174" s="10">
        <f ca="1">Repdd!BP364</f>
        <v>8819476.7701161336</v>
      </c>
      <c r="BQ174" s="10">
        <f ca="1">Repdd!BQ364</f>
        <v>10503412.308597464</v>
      </c>
      <c r="BR174" s="10">
        <f ca="1">Repdd!BR364</f>
        <v>10504688.441472774</v>
      </c>
      <c r="BS174" s="10">
        <f ca="1">Repdd!BS364</f>
        <v>10505002.987622162</v>
      </c>
      <c r="BT174" s="10">
        <f ca="1">Repdd!BT364</f>
        <v>10505072.752675915</v>
      </c>
      <c r="BU174" s="10">
        <f ca="1">Repdd!BU364</f>
        <v>16544930.732256114</v>
      </c>
      <c r="BV174" s="10">
        <f>Repdd!BV364</f>
        <v>0</v>
      </c>
      <c r="BW174" s="10">
        <f>Repdd!BW364</f>
        <v>0</v>
      </c>
      <c r="BX174" s="10">
        <f>Repdd!BX364</f>
        <v>0</v>
      </c>
      <c r="BY174" s="10">
        <f>Repdd!BY364</f>
        <v>0</v>
      </c>
      <c r="BZ174" s="10">
        <f>Repdd!BZ364</f>
        <v>0</v>
      </c>
      <c r="CA174" s="10">
        <f>Repdd!CA364</f>
        <v>0</v>
      </c>
      <c r="CB174" s="10">
        <f>Repdd!CB364</f>
        <v>0</v>
      </c>
      <c r="CC174" s="10">
        <f>Repdd!CC364</f>
        <v>0</v>
      </c>
      <c r="CD174" s="10">
        <f>Repdd!CD364</f>
        <v>0</v>
      </c>
      <c r="CE174" s="10">
        <f>Repdd!CE364</f>
        <v>0</v>
      </c>
      <c r="CF174" s="10">
        <f>Repdd!CF364</f>
        <v>0</v>
      </c>
      <c r="CG174" s="10">
        <f>Repdd!CG364</f>
        <v>0</v>
      </c>
      <c r="CH174" s="10">
        <f>Repdd!CH364</f>
        <v>0</v>
      </c>
      <c r="CI174" s="10">
        <f>Repdd!CI364</f>
        <v>0</v>
      </c>
      <c r="CJ174" s="10">
        <f>Repdd!CJ364</f>
        <v>0</v>
      </c>
      <c r="CK174" s="10">
        <f>Repdd!CK364</f>
        <v>0</v>
      </c>
      <c r="CL174" s="10">
        <f>Repdd!CL364</f>
        <v>0</v>
      </c>
      <c r="CM174" s="10">
        <f>Repdd!CM364</f>
        <v>0</v>
      </c>
      <c r="CN174" s="10">
        <f>Repdd!CN364</f>
        <v>0</v>
      </c>
      <c r="CO174" s="10">
        <f>Repdd!CO364</f>
        <v>0</v>
      </c>
      <c r="CP174" s="10">
        <f>Repdd!CP364</f>
        <v>0</v>
      </c>
      <c r="CQ174" s="10">
        <f>Repdd!CQ364</f>
        <v>0</v>
      </c>
      <c r="CR174" s="10">
        <f>Repdd!CR364</f>
        <v>0</v>
      </c>
      <c r="CS174" s="10">
        <f>Repdd!CS364</f>
        <v>0</v>
      </c>
      <c r="CT174" s="10">
        <f>Repdd!CT364</f>
        <v>0</v>
      </c>
    </row>
    <row r="175" spans="1:98" s="13" customFormat="1" x14ac:dyDescent="0.3">
      <c r="A175" s="12">
        <f>ROW()</f>
        <v>175</v>
      </c>
      <c r="B175" s="147"/>
      <c r="C175" s="142"/>
      <c r="E175" s="92"/>
      <c r="F175" s="38" t="s">
        <v>234</v>
      </c>
      <c r="M175" s="4" t="str">
        <f>Lists!$R$8</f>
        <v>руб.</v>
      </c>
      <c r="P175" s="10"/>
      <c r="R175" s="92"/>
      <c r="S175" s="10"/>
      <c r="V175" s="80"/>
      <c r="W175" s="10">
        <f ca="1">INDIRECT(ADDRESS(ROW(),SUMIFS($1:$1,$5:$5,MAX($5:$5))))</f>
        <v>137017533.83784103</v>
      </c>
      <c r="Z175" s="10">
        <f ca="1">IF(Z$5="",0,SUM($Y174:Z174))</f>
        <v>61679732.556039944</v>
      </c>
      <c r="AA175" s="10">
        <f ca="1">IF(AA$5="",0,SUM($Y174:AA174))</f>
        <v>52597611.343918733</v>
      </c>
      <c r="AB175" s="10">
        <f ca="1">IF(AB$5="",0,SUM($Y174:AB174))</f>
        <v>51369143.465130851</v>
      </c>
      <c r="AC175" s="10">
        <f ca="1">IF(AC$5="",0,SUM($Y174:AC174))</f>
        <v>50851702.25300964</v>
      </c>
      <c r="AD175" s="10">
        <f ca="1">IF(AD$5="",0,SUM($Y174:AD174))</f>
        <v>50908038.374221757</v>
      </c>
      <c r="AE175" s="10">
        <f ca="1">IF(AE$5="",0,SUM($Y174:AE174))</f>
        <v>50135492.82876721</v>
      </c>
      <c r="AF175" s="10">
        <f ca="1">IF(AF$5="",0,SUM($Y174:AF174))</f>
        <v>47686577.283312663</v>
      </c>
      <c r="AG175" s="10">
        <f ca="1">IF(AG$5="",0,SUM($Y174:AG174))</f>
        <v>45187162.971191451</v>
      </c>
      <c r="AH175" s="10">
        <f ca="1">IF(AH$5="",0,SUM($Y174:AH174))</f>
        <v>42589818.353736907</v>
      </c>
      <c r="AI175" s="10">
        <f ca="1">IF(AI$5="",0,SUM($Y174:AI174))</f>
        <v>39849228.712797515</v>
      </c>
      <c r="AJ175" s="10">
        <f ca="1">IF(AJ$5="",0,SUM($Y174:AJ174))</f>
        <v>36950838.183185391</v>
      </c>
      <c r="AK175" s="10">
        <f ca="1">IF(AK$5="",0,SUM($Y174:AK174))</f>
        <v>33895652.08415357</v>
      </c>
      <c r="AL175" s="10">
        <f ca="1">IF(AL$5="",0,SUM($Y174:AL174))</f>
        <v>30623462.384766448</v>
      </c>
      <c r="AM175" s="10">
        <f ca="1">IF(AM$5="",0,SUM($Y174:AM174))</f>
        <v>27033550.119127508</v>
      </c>
      <c r="AN175" s="10">
        <f ca="1">IF(AN$5="",0,SUM($Y174:AN174))</f>
        <v>23009873.905224934</v>
      </c>
      <c r="AO175" s="10">
        <f ca="1">IF(AO$5="",0,SUM($Y174:AO174))</f>
        <v>18504665.800287813</v>
      </c>
      <c r="AP175" s="10">
        <f ca="1">IF(AP$5="",0,SUM($Y174:AP174))</f>
        <v>13640641.625166789</v>
      </c>
      <c r="AQ175" s="10">
        <f ca="1">IF(AQ$5="",0,SUM($Y174:AQ174))</f>
        <v>8639613.1474351138</v>
      </c>
      <c r="AR175" s="10">
        <f ca="1">IF(AR$5="",0,SUM($Y174:AR174))</f>
        <v>43774027.911901891</v>
      </c>
      <c r="AS175" s="10">
        <f ca="1">IF(AS$5="",0,SUM($Y174:AS174))</f>
        <v>37236890.147584714</v>
      </c>
      <c r="AT175" s="10">
        <f ca="1">IF(AT$5="",0,SUM($Y174:AT174))</f>
        <v>26297202.142166644</v>
      </c>
      <c r="AU175" s="10">
        <f ca="1">IF(AU$5="",0,SUM($Y174:AU174))</f>
        <v>6073898.5048552081</v>
      </c>
      <c r="AV175" s="10">
        <f ca="1">IF(AV$5="",0,SUM($Y174:AV174))</f>
        <v>-8364693.6973532233</v>
      </c>
      <c r="AW175" s="10">
        <f ca="1">IF(AW$5="",0,SUM($Y174:AW174))</f>
        <v>-11981750.066198312</v>
      </c>
      <c r="AX175" s="10">
        <f ca="1">IF(AX$5="",0,SUM($Y174:AX174))</f>
        <v>-13926035.638389926</v>
      </c>
      <c r="AY175" s="10">
        <f ca="1">IF(AY$5="",0,SUM($Y174:AY174))</f>
        <v>-13345474.998649644</v>
      </c>
      <c r="AZ175" s="10">
        <f ca="1">IF(AZ$5="",0,SUM($Y174:AZ174))</f>
        <v>-12698163.883970384</v>
      </c>
      <c r="BA175" s="10">
        <f ca="1">IF(BA$5="",0,SUM($Y174:BA174))</f>
        <v>-12767534.793700175</v>
      </c>
      <c r="BB175" s="10">
        <f ca="1">IF(BB$5="",0,SUM($Y174:BB174))</f>
        <v>-11835297.466907695</v>
      </c>
      <c r="BC175" s="10">
        <f ca="1">IF(BC$5="",0,SUM($Y174:BC174))</f>
        <v>-9835467.8004101589</v>
      </c>
      <c r="BD175" s="10">
        <f ca="1">IF(BD$5="",0,SUM($Y174:BD174))</f>
        <v>-6671039.5268311789</v>
      </c>
      <c r="BE175" s="10">
        <f ca="1">IF(BE$5="",0,SUM($Y174:BE174))</f>
        <v>-3899398.1237957962</v>
      </c>
      <c r="BF175" s="10">
        <f ca="1">IF(BF$5="",0,SUM($Y174:BF174))</f>
        <v>20557.267333336174</v>
      </c>
      <c r="BG175" s="10">
        <f ca="1">IF(BG$5="",0,SUM($Y174:BG174))</f>
        <v>5190977.9216427691</v>
      </c>
      <c r="BH175" s="10">
        <f ca="1">IF(BH$5="",0,SUM($Y174:BH174))</f>
        <v>11487342.624696903</v>
      </c>
      <c r="BI175" s="10">
        <f ca="1">IF(BI$5="",0,SUM($Y174:BI174))</f>
        <v>18698146.594848003</v>
      </c>
      <c r="BJ175" s="10">
        <f ca="1">IF(BJ$5="",0,SUM($Y174:BJ174))</f>
        <v>26569991.407968044</v>
      </c>
      <c r="BK175" s="10">
        <f ca="1">IF(BK$5="",0,SUM($Y174:BK174))</f>
        <v>34862832.785614222</v>
      </c>
      <c r="BL175" s="10">
        <f ca="1">IF(BL$5="",0,SUM($Y174:BL174))</f>
        <v>43404407.802955672</v>
      </c>
      <c r="BM175" s="10">
        <f ca="1">IF(BM$5="",0,SUM($Y174:BM174))</f>
        <v>52084448.651855074</v>
      </c>
      <c r="BN175" s="10">
        <f ca="1">IF(BN$5="",0,SUM($Y174:BN174))</f>
        <v>60839389.490262352</v>
      </c>
      <c r="BO175" s="10">
        <f ca="1">IF(BO$5="",0,SUM($Y174:BO174))</f>
        <v>69634949.845100462</v>
      </c>
      <c r="BP175" s="10">
        <f ca="1">IF(BP$5="",0,SUM($Y174:BP174))</f>
        <v>78454426.615216598</v>
      </c>
      <c r="BQ175" s="10">
        <f ca="1">IF(BQ$5="",0,SUM($Y174:BQ174))</f>
        <v>88957838.923814058</v>
      </c>
      <c r="BR175" s="10">
        <f ca="1">IF(BR$5="",0,SUM($Y174:BR174))</f>
        <v>99462527.365286827</v>
      </c>
      <c r="BS175" s="10">
        <f ca="1">IF(BS$5="",0,SUM($Y174:BS174))</f>
        <v>109967530.35290898</v>
      </c>
      <c r="BT175" s="10">
        <f ca="1">IF(BT$5="",0,SUM($Y174:BT174))</f>
        <v>120472603.1055849</v>
      </c>
      <c r="BU175" s="10">
        <f ca="1">IF(BU$5="",0,SUM($Y174:BU174))</f>
        <v>137017533.83784103</v>
      </c>
      <c r="BV175" s="10">
        <f>IF(BV$5="",0,SUM($Y174:BV174))</f>
        <v>0</v>
      </c>
      <c r="BW175" s="10">
        <f>IF(BW$5="",0,SUM($Y174:BW174))</f>
        <v>0</v>
      </c>
      <c r="BX175" s="10">
        <f>IF(BX$5="",0,SUM($Y174:BX174))</f>
        <v>0</v>
      </c>
      <c r="BY175" s="10">
        <f>IF(BY$5="",0,SUM($Y174:BY174))</f>
        <v>0</v>
      </c>
      <c r="BZ175" s="10">
        <f>IF(BZ$5="",0,SUM($Y174:BZ174))</f>
        <v>0</v>
      </c>
      <c r="CA175" s="10">
        <f>IF(CA$5="",0,SUM($Y174:CA174))</f>
        <v>0</v>
      </c>
      <c r="CB175" s="10">
        <f>IF(CB$5="",0,SUM($Y174:CB174))</f>
        <v>0</v>
      </c>
      <c r="CC175" s="10">
        <f>IF(CC$5="",0,SUM($Y174:CC174))</f>
        <v>0</v>
      </c>
      <c r="CD175" s="10">
        <f>IF(CD$5="",0,SUM($Y174:CD174))</f>
        <v>0</v>
      </c>
      <c r="CE175" s="10">
        <f>IF(CE$5="",0,SUM($Y174:CE174))</f>
        <v>0</v>
      </c>
      <c r="CF175" s="10">
        <f>IF(CF$5="",0,SUM($Y174:CF174))</f>
        <v>0</v>
      </c>
      <c r="CG175" s="10">
        <f>IF(CG$5="",0,SUM($Y174:CG174))</f>
        <v>0</v>
      </c>
      <c r="CH175" s="10">
        <f>IF(CH$5="",0,SUM($Y174:CH174))</f>
        <v>0</v>
      </c>
      <c r="CI175" s="10">
        <f>IF(CI$5="",0,SUM($Y174:CI174))</f>
        <v>0</v>
      </c>
      <c r="CJ175" s="10">
        <f>IF(CJ$5="",0,SUM($Y174:CJ174))</f>
        <v>0</v>
      </c>
      <c r="CK175" s="10">
        <f>IF(CK$5="",0,SUM($Y174:CK174))</f>
        <v>0</v>
      </c>
      <c r="CL175" s="10">
        <f>IF(CL$5="",0,SUM($Y174:CL174))</f>
        <v>0</v>
      </c>
      <c r="CM175" s="10">
        <f>IF(CM$5="",0,SUM($Y174:CM174))</f>
        <v>0</v>
      </c>
      <c r="CN175" s="10">
        <f>IF(CN$5="",0,SUM($Y174:CN174))</f>
        <v>0</v>
      </c>
      <c r="CO175" s="10">
        <f>IF(CO$5="",0,SUM($Y174:CO174))</f>
        <v>0</v>
      </c>
      <c r="CP175" s="10">
        <f>IF(CP$5="",0,SUM($Y174:CP174))</f>
        <v>0</v>
      </c>
      <c r="CQ175" s="10">
        <f>IF(CQ$5="",0,SUM($Y174:CQ174))</f>
        <v>0</v>
      </c>
      <c r="CR175" s="10">
        <f>IF(CR$5="",0,SUM($Y174:CR174))</f>
        <v>0</v>
      </c>
      <c r="CS175" s="10">
        <f>IF(CS$5="",0,SUM($Y174:CS174))</f>
        <v>0</v>
      </c>
      <c r="CT175" s="10">
        <f>IF(CT$5="",0,SUM($Y174:CT174))</f>
        <v>0</v>
      </c>
    </row>
    <row r="176" spans="1:98" s="13" customFormat="1" x14ac:dyDescent="0.3">
      <c r="A176" s="12">
        <f>ROW()</f>
        <v>176</v>
      </c>
      <c r="B176" s="147"/>
      <c r="C176" s="142"/>
      <c r="E176" s="92"/>
      <c r="F176" s="13" t="s">
        <v>235</v>
      </c>
      <c r="M176" s="4" t="str">
        <f>Lists!$R$8</f>
        <v>руб.</v>
      </c>
      <c r="P176" s="10"/>
      <c r="R176" s="92"/>
      <c r="S176" s="10"/>
      <c r="V176" s="80"/>
      <c r="W176" s="10">
        <f ca="1">Repdd!W366</f>
        <v>13926035.638389926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</row>
    <row r="177" spans="1:99" s="13" customFormat="1" x14ac:dyDescent="0.3">
      <c r="A177" s="12">
        <f>ROW()</f>
        <v>177</v>
      </c>
      <c r="B177" s="147"/>
      <c r="C177" s="142"/>
      <c r="E177" s="92">
        <v>4</v>
      </c>
      <c r="F177" s="13" t="s">
        <v>236</v>
      </c>
      <c r="M177" s="4" t="str">
        <f>Lists!$R$8</f>
        <v>руб.</v>
      </c>
      <c r="P177" s="10"/>
      <c r="R177" s="92"/>
      <c r="S177" s="10"/>
      <c r="V177" s="80"/>
      <c r="W177" s="10">
        <f ca="1">SUM(INDIRECT(ADDRESS(ROW(),SUMIFS($1:$1,$5:$5,1))):INDIRECT(ADDRESS(ROW(),SUMIFS($1:$1,$5:$5,MAX($5:$5)))))</f>
        <v>13995406.548119718</v>
      </c>
      <c r="Z177" s="10">
        <f ca="1">Repdd!Z367</f>
        <v>0</v>
      </c>
      <c r="AA177" s="10">
        <f ca="1">Repdd!AA367</f>
        <v>0</v>
      </c>
      <c r="AB177" s="10">
        <f ca="1">Repdd!AB367</f>
        <v>0</v>
      </c>
      <c r="AC177" s="10">
        <f ca="1">Repdd!AC367</f>
        <v>0</v>
      </c>
      <c r="AD177" s="10">
        <f ca="1">Repdd!AD367</f>
        <v>0</v>
      </c>
      <c r="AE177" s="10">
        <f ca="1">Repdd!AE367</f>
        <v>0</v>
      </c>
      <c r="AF177" s="10">
        <f ca="1">Repdd!AF367</f>
        <v>0</v>
      </c>
      <c r="AG177" s="10">
        <f ca="1">Repdd!AG367</f>
        <v>0</v>
      </c>
      <c r="AH177" s="10">
        <f ca="1">Repdd!AH367</f>
        <v>0</v>
      </c>
      <c r="AI177" s="10">
        <f ca="1">Repdd!AI367</f>
        <v>0</v>
      </c>
      <c r="AJ177" s="10">
        <f ca="1">Repdd!AJ367</f>
        <v>0</v>
      </c>
      <c r="AK177" s="10">
        <f ca="1">Repdd!AK367</f>
        <v>0</v>
      </c>
      <c r="AL177" s="10">
        <f ca="1">Repdd!AL367</f>
        <v>0</v>
      </c>
      <c r="AM177" s="10">
        <f ca="1">Repdd!AM367</f>
        <v>0</v>
      </c>
      <c r="AN177" s="10">
        <f ca="1">Repdd!AN367</f>
        <v>0</v>
      </c>
      <c r="AO177" s="10">
        <f ca="1">Repdd!AO367</f>
        <v>0</v>
      </c>
      <c r="AP177" s="10">
        <f ca="1">Repdd!AP367</f>
        <v>0</v>
      </c>
      <c r="AQ177" s="10">
        <f ca="1">Repdd!AQ367</f>
        <v>0</v>
      </c>
      <c r="AR177" s="10">
        <f ca="1">Repdd!AR367</f>
        <v>0</v>
      </c>
      <c r="AS177" s="10">
        <f ca="1">Repdd!AS367</f>
        <v>0</v>
      </c>
      <c r="AT177" s="10">
        <f ca="1">Repdd!AT367</f>
        <v>0</v>
      </c>
      <c r="AU177" s="10">
        <f ca="1">Repdd!AU367</f>
        <v>0</v>
      </c>
      <c r="AV177" s="10">
        <f ca="1">Repdd!AV367</f>
        <v>8364693.6973532233</v>
      </c>
      <c r="AW177" s="10">
        <f ca="1">Repdd!AW367</f>
        <v>3617056.3688450879</v>
      </c>
      <c r="AX177" s="10">
        <f ca="1">Repdd!AX367</f>
        <v>1944285.5721916147</v>
      </c>
      <c r="AY177" s="10">
        <f ca="1">Repdd!AY367</f>
        <v>0</v>
      </c>
      <c r="AZ177" s="10">
        <f ca="1">Repdd!AZ367</f>
        <v>0</v>
      </c>
      <c r="BA177" s="10">
        <f ca="1">Repdd!BA367</f>
        <v>69370.909729791281</v>
      </c>
      <c r="BB177" s="10">
        <f ca="1">Repdd!BB367</f>
        <v>0</v>
      </c>
      <c r="BC177" s="10">
        <f ca="1">Repdd!BC367</f>
        <v>0</v>
      </c>
      <c r="BD177" s="10">
        <f ca="1">Repdd!BD367</f>
        <v>0</v>
      </c>
      <c r="BE177" s="10">
        <f ca="1">Repdd!BE367</f>
        <v>0</v>
      </c>
      <c r="BF177" s="10">
        <f ca="1">Repdd!BF367</f>
        <v>0</v>
      </c>
      <c r="BG177" s="10">
        <f ca="1">Repdd!BG367</f>
        <v>0</v>
      </c>
      <c r="BH177" s="10">
        <f ca="1">Repdd!BH367</f>
        <v>0</v>
      </c>
      <c r="BI177" s="10">
        <f ca="1">Repdd!BI367</f>
        <v>0</v>
      </c>
      <c r="BJ177" s="10">
        <f ca="1">Repdd!BJ367</f>
        <v>0</v>
      </c>
      <c r="BK177" s="10">
        <f ca="1">Repdd!BK367</f>
        <v>0</v>
      </c>
      <c r="BL177" s="10">
        <f ca="1">Repdd!BL367</f>
        <v>0</v>
      </c>
      <c r="BM177" s="10">
        <f ca="1">Repdd!BM367</f>
        <v>0</v>
      </c>
      <c r="BN177" s="10">
        <f ca="1">Repdd!BN367</f>
        <v>0</v>
      </c>
      <c r="BO177" s="10">
        <f ca="1">Repdd!BO367</f>
        <v>0</v>
      </c>
      <c r="BP177" s="10">
        <f ca="1">Repdd!BP367</f>
        <v>0</v>
      </c>
      <c r="BQ177" s="10">
        <f ca="1">Repdd!BQ367</f>
        <v>0</v>
      </c>
      <c r="BR177" s="10">
        <f ca="1">Repdd!BR367</f>
        <v>0</v>
      </c>
      <c r="BS177" s="10">
        <f ca="1">Repdd!BS367</f>
        <v>0</v>
      </c>
      <c r="BT177" s="10">
        <f ca="1">Repdd!BT367</f>
        <v>0</v>
      </c>
      <c r="BU177" s="10">
        <f ca="1">Repdd!BU367</f>
        <v>0</v>
      </c>
      <c r="BV177" s="10">
        <f>Repdd!BV367</f>
        <v>0</v>
      </c>
      <c r="BW177" s="10">
        <f>Repdd!BW367</f>
        <v>0</v>
      </c>
      <c r="BX177" s="10">
        <f>Repdd!BX367</f>
        <v>0</v>
      </c>
      <c r="BY177" s="10">
        <f>Repdd!BY367</f>
        <v>0</v>
      </c>
      <c r="BZ177" s="10">
        <f>Repdd!BZ367</f>
        <v>0</v>
      </c>
      <c r="CA177" s="10">
        <f>Repdd!CA367</f>
        <v>0</v>
      </c>
      <c r="CB177" s="10">
        <f>Repdd!CB367</f>
        <v>0</v>
      </c>
      <c r="CC177" s="10">
        <f>Repdd!CC367</f>
        <v>0</v>
      </c>
      <c r="CD177" s="10">
        <f>Repdd!CD367</f>
        <v>0</v>
      </c>
      <c r="CE177" s="10">
        <f>Repdd!CE367</f>
        <v>0</v>
      </c>
      <c r="CF177" s="10">
        <f>Repdd!CF367</f>
        <v>0</v>
      </c>
      <c r="CG177" s="10">
        <f>Repdd!CG367</f>
        <v>0</v>
      </c>
      <c r="CH177" s="10">
        <f>Repdd!CH367</f>
        <v>0</v>
      </c>
      <c r="CI177" s="10">
        <f>Repdd!CI367</f>
        <v>0</v>
      </c>
      <c r="CJ177" s="10">
        <f>Repdd!CJ367</f>
        <v>0</v>
      </c>
      <c r="CK177" s="10">
        <f>Repdd!CK367</f>
        <v>0</v>
      </c>
      <c r="CL177" s="10">
        <f>Repdd!CL367</f>
        <v>0</v>
      </c>
      <c r="CM177" s="10">
        <f>Repdd!CM367</f>
        <v>0</v>
      </c>
      <c r="CN177" s="10">
        <f>Repdd!CN367</f>
        <v>0</v>
      </c>
      <c r="CO177" s="10">
        <f>Repdd!CO367</f>
        <v>0</v>
      </c>
      <c r="CP177" s="10">
        <f>Repdd!CP367</f>
        <v>0</v>
      </c>
      <c r="CQ177" s="10">
        <f>Repdd!CQ367</f>
        <v>0</v>
      </c>
      <c r="CR177" s="10">
        <f>Repdd!CR367</f>
        <v>0</v>
      </c>
      <c r="CS177" s="10">
        <f>Repdd!CS367</f>
        <v>0</v>
      </c>
      <c r="CT177" s="10">
        <f>Repdd!CT367</f>
        <v>0</v>
      </c>
    </row>
    <row r="178" spans="1:99" x14ac:dyDescent="0.3">
      <c r="A178" s="11">
        <f>ROW()</f>
        <v>178</v>
      </c>
      <c r="G178" s="6" t="s">
        <v>237</v>
      </c>
      <c r="M178" s="2" t="s">
        <v>226</v>
      </c>
      <c r="R178" s="44"/>
      <c r="S178" s="165">
        <f>Repdd!S368</f>
        <v>0.15</v>
      </c>
    </row>
    <row r="179" spans="1:99" s="13" customFormat="1" x14ac:dyDescent="0.3">
      <c r="A179" s="12">
        <f>ROW()</f>
        <v>179</v>
      </c>
      <c r="B179" s="147"/>
      <c r="C179" s="142"/>
      <c r="E179" s="92"/>
      <c r="F179" s="13" t="s">
        <v>238</v>
      </c>
      <c r="M179" s="4" t="str">
        <f>Lists!$R$8</f>
        <v>руб.</v>
      </c>
      <c r="P179" s="10"/>
      <c r="R179" s="92"/>
      <c r="S179" s="10"/>
      <c r="V179" s="80"/>
      <c r="W179" s="10">
        <f ca="1">SUM(INDIRECT(ADDRESS(ROW(),SUMIFS($1:$1,$5:$5,1))):INDIRECT(ADDRESS(ROW(),SUMIFS($1:$1,$5:$5,MAX($5:$5)))))</f>
        <v>13995406.548119718</v>
      </c>
      <c r="Z179" s="10">
        <f ca="1">Repdd!Z369</f>
        <v>0</v>
      </c>
      <c r="AA179" s="10">
        <f ca="1">Repdd!AA369</f>
        <v>0</v>
      </c>
      <c r="AB179" s="10">
        <f ca="1">Repdd!AB369</f>
        <v>0</v>
      </c>
      <c r="AC179" s="10">
        <f ca="1">Repdd!AC369</f>
        <v>0</v>
      </c>
      <c r="AD179" s="10">
        <f ca="1">Repdd!AD369</f>
        <v>0</v>
      </c>
      <c r="AE179" s="10">
        <f ca="1">Repdd!AE369</f>
        <v>0</v>
      </c>
      <c r="AF179" s="10">
        <f ca="1">Repdd!AF369</f>
        <v>0</v>
      </c>
      <c r="AG179" s="10">
        <f ca="1">Repdd!AG369</f>
        <v>0</v>
      </c>
      <c r="AH179" s="10">
        <f ca="1">Repdd!AH369</f>
        <v>0</v>
      </c>
      <c r="AI179" s="10">
        <f ca="1">Repdd!AI369</f>
        <v>0</v>
      </c>
      <c r="AJ179" s="10">
        <f ca="1">Repdd!AJ369</f>
        <v>0</v>
      </c>
      <c r="AK179" s="10">
        <f ca="1">Repdd!AK369</f>
        <v>0</v>
      </c>
      <c r="AL179" s="10">
        <f ca="1">Repdd!AL369</f>
        <v>0</v>
      </c>
      <c r="AM179" s="10">
        <f ca="1">Repdd!AM369</f>
        <v>0</v>
      </c>
      <c r="AN179" s="10">
        <f ca="1">Repdd!AN369</f>
        <v>0</v>
      </c>
      <c r="AO179" s="10">
        <f ca="1">Repdd!AO369</f>
        <v>0</v>
      </c>
      <c r="AP179" s="10">
        <f ca="1">Repdd!AP369</f>
        <v>0</v>
      </c>
      <c r="AQ179" s="10">
        <f ca="1">Repdd!AQ369</f>
        <v>0</v>
      </c>
      <c r="AR179" s="10">
        <f ca="1">Repdd!AR369</f>
        <v>0</v>
      </c>
      <c r="AS179" s="10">
        <f ca="1">Repdd!AS369</f>
        <v>0</v>
      </c>
      <c r="AT179" s="10">
        <f ca="1">Repdd!AT369</f>
        <v>0</v>
      </c>
      <c r="AU179" s="10">
        <f ca="1">Repdd!AU369</f>
        <v>0</v>
      </c>
      <c r="AV179" s="10">
        <f ca="1">Repdd!AV369</f>
        <v>0</v>
      </c>
      <c r="AW179" s="10">
        <f ca="1">Repdd!AW369</f>
        <v>0</v>
      </c>
      <c r="AX179" s="10">
        <f ca="1">Repdd!AX369</f>
        <v>0</v>
      </c>
      <c r="AY179" s="10">
        <f ca="1">Repdd!AY369</f>
        <v>152154.64721601515</v>
      </c>
      <c r="AZ179" s="10">
        <f ca="1">Repdd!AZ369</f>
        <v>475137.60228958633</v>
      </c>
      <c r="BA179" s="10">
        <f ca="1">Repdd!BA369</f>
        <v>0</v>
      </c>
      <c r="BB179" s="10">
        <f ca="1">Repdd!BB369</f>
        <v>598901.60569874977</v>
      </c>
      <c r="BC179" s="10">
        <f ca="1">Repdd!BC369</f>
        <v>1840214.5078360946</v>
      </c>
      <c r="BD179" s="10">
        <f ca="1">Repdd!BD369</f>
        <v>3027815.7962654894</v>
      </c>
      <c r="BE179" s="10">
        <f ca="1">Repdd!BE369</f>
        <v>2672876.6231752103</v>
      </c>
      <c r="BF179" s="10">
        <f ca="1">Repdd!BF369</f>
        <v>4120383.0974272052</v>
      </c>
      <c r="BG179" s="10">
        <f ca="1">Repdd!BG369</f>
        <v>1107922.6682113688</v>
      </c>
      <c r="BH179" s="10">
        <f ca="1">Repdd!BH369</f>
        <v>0</v>
      </c>
      <c r="BI179" s="10">
        <f ca="1">Repdd!BI369</f>
        <v>0</v>
      </c>
      <c r="BJ179" s="10">
        <f ca="1">Repdd!BJ369</f>
        <v>0</v>
      </c>
      <c r="BK179" s="10">
        <f ca="1">Repdd!BK369</f>
        <v>0</v>
      </c>
      <c r="BL179" s="10">
        <f ca="1">Repdd!BL369</f>
        <v>0</v>
      </c>
      <c r="BM179" s="10">
        <f ca="1">Repdd!BM369</f>
        <v>0</v>
      </c>
      <c r="BN179" s="10">
        <f ca="1">Repdd!BN369</f>
        <v>0</v>
      </c>
      <c r="BO179" s="10">
        <f ca="1">Repdd!BO369</f>
        <v>0</v>
      </c>
      <c r="BP179" s="10">
        <f ca="1">Repdd!BP369</f>
        <v>0</v>
      </c>
      <c r="BQ179" s="10">
        <f ca="1">Repdd!BQ369</f>
        <v>0</v>
      </c>
      <c r="BR179" s="10">
        <f ca="1">Repdd!BR369</f>
        <v>0</v>
      </c>
      <c r="BS179" s="10">
        <f ca="1">Repdd!BS369</f>
        <v>0</v>
      </c>
      <c r="BT179" s="10">
        <f ca="1">Repdd!BT369</f>
        <v>0</v>
      </c>
      <c r="BU179" s="10">
        <f ca="1">Repdd!BU369</f>
        <v>0</v>
      </c>
      <c r="BV179" s="10">
        <f>Repdd!BV369</f>
        <v>0</v>
      </c>
      <c r="BW179" s="10">
        <f>Repdd!BW369</f>
        <v>0</v>
      </c>
      <c r="BX179" s="10">
        <f>Repdd!BX369</f>
        <v>0</v>
      </c>
      <c r="BY179" s="10">
        <f>Repdd!BY369</f>
        <v>0</v>
      </c>
      <c r="BZ179" s="10">
        <f>Repdd!BZ369</f>
        <v>0</v>
      </c>
      <c r="CA179" s="10">
        <f>Repdd!CA369</f>
        <v>0</v>
      </c>
      <c r="CB179" s="10">
        <f>Repdd!CB369</f>
        <v>0</v>
      </c>
      <c r="CC179" s="10">
        <f>Repdd!CC369</f>
        <v>0</v>
      </c>
      <c r="CD179" s="10">
        <f>Repdd!CD369</f>
        <v>0</v>
      </c>
      <c r="CE179" s="10">
        <f>Repdd!CE369</f>
        <v>0</v>
      </c>
      <c r="CF179" s="10">
        <f>Repdd!CF369</f>
        <v>0</v>
      </c>
      <c r="CG179" s="10">
        <f>Repdd!CG369</f>
        <v>0</v>
      </c>
      <c r="CH179" s="10">
        <f>Repdd!CH369</f>
        <v>0</v>
      </c>
      <c r="CI179" s="10">
        <f>Repdd!CI369</f>
        <v>0</v>
      </c>
      <c r="CJ179" s="10">
        <f>Repdd!CJ369</f>
        <v>0</v>
      </c>
      <c r="CK179" s="10">
        <f>Repdd!CK369</f>
        <v>0</v>
      </c>
      <c r="CL179" s="10">
        <f>Repdd!CL369</f>
        <v>0</v>
      </c>
      <c r="CM179" s="10">
        <f>Repdd!CM369</f>
        <v>0</v>
      </c>
      <c r="CN179" s="10">
        <f>Repdd!CN369</f>
        <v>0</v>
      </c>
      <c r="CO179" s="10">
        <f>Repdd!CO369</f>
        <v>0</v>
      </c>
      <c r="CP179" s="10">
        <f>Repdd!CP369</f>
        <v>0</v>
      </c>
      <c r="CQ179" s="10">
        <f>Repdd!CQ369</f>
        <v>0</v>
      </c>
      <c r="CR179" s="10">
        <f>Repdd!CR369</f>
        <v>0</v>
      </c>
      <c r="CS179" s="10">
        <f>Repdd!CS369</f>
        <v>0</v>
      </c>
      <c r="CT179" s="10">
        <f>Repdd!CT369</f>
        <v>0</v>
      </c>
    </row>
    <row r="180" spans="1:99" s="13" customFormat="1" x14ac:dyDescent="0.3">
      <c r="A180" s="12">
        <f>ROW()</f>
        <v>180</v>
      </c>
      <c r="B180" s="147"/>
      <c r="C180" s="142"/>
      <c r="E180" s="92"/>
      <c r="F180" s="13" t="s">
        <v>241</v>
      </c>
      <c r="M180" s="4" t="str">
        <f>Lists!$R$8</f>
        <v>руб.</v>
      </c>
      <c r="P180" s="10"/>
      <c r="R180" s="92"/>
      <c r="S180" s="10"/>
      <c r="V180" s="80"/>
      <c r="W180" s="10">
        <f ca="1">SUM(INDIRECT(ADDRESS(ROW(),SUMIFS($1:$1,$5:$5,1))):INDIRECT(ADDRESS(ROW(),SUMIFS($1:$1,$5:$5,MAX($5:$5)))))</f>
        <v>1408110.4972659019</v>
      </c>
      <c r="Z180" s="10">
        <f ca="1">Repdd!Z372</f>
        <v>0</v>
      </c>
      <c r="AA180" s="10">
        <f ca="1">Repdd!AA372</f>
        <v>0</v>
      </c>
      <c r="AB180" s="10">
        <f ca="1">Repdd!AB372</f>
        <v>0</v>
      </c>
      <c r="AC180" s="10">
        <f ca="1">Repdd!AC372</f>
        <v>0</v>
      </c>
      <c r="AD180" s="10">
        <f ca="1">Repdd!AD372</f>
        <v>0</v>
      </c>
      <c r="AE180" s="10">
        <f ca="1">Repdd!AE372</f>
        <v>0</v>
      </c>
      <c r="AF180" s="10">
        <f ca="1">Repdd!AF372</f>
        <v>0</v>
      </c>
      <c r="AG180" s="10">
        <f ca="1">Repdd!AG372</f>
        <v>0</v>
      </c>
      <c r="AH180" s="10">
        <f ca="1">Repdd!AH372</f>
        <v>0</v>
      </c>
      <c r="AI180" s="10">
        <f ca="1">Repdd!AI372</f>
        <v>0</v>
      </c>
      <c r="AJ180" s="10">
        <f ca="1">Repdd!AJ372</f>
        <v>0</v>
      </c>
      <c r="AK180" s="10">
        <f ca="1">Repdd!AK372</f>
        <v>0</v>
      </c>
      <c r="AL180" s="10">
        <f ca="1">Repdd!AL372</f>
        <v>0</v>
      </c>
      <c r="AM180" s="10">
        <f ca="1">Repdd!AM372</f>
        <v>0</v>
      </c>
      <c r="AN180" s="10">
        <f ca="1">Repdd!AN372</f>
        <v>0</v>
      </c>
      <c r="AO180" s="10">
        <f ca="1">Repdd!AO372</f>
        <v>0</v>
      </c>
      <c r="AP180" s="10">
        <f ca="1">Repdd!AP372</f>
        <v>0</v>
      </c>
      <c r="AQ180" s="10">
        <f ca="1">Repdd!AQ372</f>
        <v>0</v>
      </c>
      <c r="AR180" s="10">
        <f ca="1">Repdd!AR372</f>
        <v>0</v>
      </c>
      <c r="AS180" s="10">
        <f ca="1">Repdd!AS372</f>
        <v>0</v>
      </c>
      <c r="AT180" s="10">
        <f ca="1">Repdd!AT372</f>
        <v>0</v>
      </c>
      <c r="AU180" s="10">
        <f ca="1">Repdd!AU372</f>
        <v>0</v>
      </c>
      <c r="AV180" s="10">
        <f ca="1">Repdd!AV372</f>
        <v>0</v>
      </c>
      <c r="AW180" s="10">
        <f ca="1">Repdd!AW372</f>
        <v>0</v>
      </c>
      <c r="AX180" s="10">
        <f ca="1">Repdd!AX372</f>
        <v>0</v>
      </c>
      <c r="AY180" s="10">
        <f ca="1">Repdd!AY372</f>
        <v>428405.99252426822</v>
      </c>
      <c r="AZ180" s="10">
        <f ca="1">Repdd!AZ372</f>
        <v>172173.51238967385</v>
      </c>
      <c r="BA180" s="10">
        <f ca="1">Repdd!BA372</f>
        <v>0</v>
      </c>
      <c r="BB180" s="10">
        <f ca="1">Repdd!BB372</f>
        <v>333335.72109373042</v>
      </c>
      <c r="BC180" s="10">
        <f ca="1">Repdd!BC372</f>
        <v>159615.15866144211</v>
      </c>
      <c r="BD180" s="10">
        <f ca="1">Repdd!BD372</f>
        <v>136612.47731349082</v>
      </c>
      <c r="BE180" s="10">
        <f ca="1">Repdd!BE372</f>
        <v>98764.779860172188</v>
      </c>
      <c r="BF180" s="10">
        <f ca="1">Repdd!BF372</f>
        <v>65353.822070482187</v>
      </c>
      <c r="BG180" s="10">
        <f ca="1">Repdd!BG372</f>
        <v>13849.033352642087</v>
      </c>
      <c r="BH180" s="10">
        <f ca="1">Repdd!BH372</f>
        <v>0</v>
      </c>
      <c r="BI180" s="10">
        <f ca="1">Repdd!BI372</f>
        <v>0</v>
      </c>
      <c r="BJ180" s="10">
        <f ca="1">Repdd!BJ372</f>
        <v>0</v>
      </c>
      <c r="BK180" s="10">
        <f ca="1">Repdd!BK372</f>
        <v>0</v>
      </c>
      <c r="BL180" s="10">
        <f ca="1">Repdd!BL372</f>
        <v>0</v>
      </c>
      <c r="BM180" s="10">
        <f ca="1">Repdd!BM372</f>
        <v>0</v>
      </c>
      <c r="BN180" s="10">
        <f ca="1">Repdd!BN372</f>
        <v>0</v>
      </c>
      <c r="BO180" s="10">
        <f ca="1">Repdd!BO372</f>
        <v>0</v>
      </c>
      <c r="BP180" s="10">
        <f ca="1">Repdd!BP372</f>
        <v>0</v>
      </c>
      <c r="BQ180" s="10">
        <f ca="1">Repdd!BQ372</f>
        <v>0</v>
      </c>
      <c r="BR180" s="10">
        <f ca="1">Repdd!BR372</f>
        <v>0</v>
      </c>
      <c r="BS180" s="10">
        <f ca="1">Repdd!BS372</f>
        <v>0</v>
      </c>
      <c r="BT180" s="10">
        <f ca="1">Repdd!BT372</f>
        <v>0</v>
      </c>
      <c r="BU180" s="10">
        <f ca="1">Repdd!BU372</f>
        <v>0</v>
      </c>
      <c r="BV180" s="10">
        <f>Repdd!BV372</f>
        <v>0</v>
      </c>
      <c r="BW180" s="10">
        <f>Repdd!BW372</f>
        <v>0</v>
      </c>
      <c r="BX180" s="10">
        <f>Repdd!BX372</f>
        <v>0</v>
      </c>
      <c r="BY180" s="10">
        <f>Repdd!BY372</f>
        <v>0</v>
      </c>
      <c r="BZ180" s="10">
        <f>Repdd!BZ372</f>
        <v>0</v>
      </c>
      <c r="CA180" s="10">
        <f>Repdd!CA372</f>
        <v>0</v>
      </c>
      <c r="CB180" s="10">
        <f>Repdd!CB372</f>
        <v>0</v>
      </c>
      <c r="CC180" s="10">
        <f>Repdd!CC372</f>
        <v>0</v>
      </c>
      <c r="CD180" s="10">
        <f>Repdd!CD372</f>
        <v>0</v>
      </c>
      <c r="CE180" s="10">
        <f>Repdd!CE372</f>
        <v>0</v>
      </c>
      <c r="CF180" s="10">
        <f>Repdd!CF372</f>
        <v>0</v>
      </c>
      <c r="CG180" s="10">
        <f>Repdd!CG372</f>
        <v>0</v>
      </c>
      <c r="CH180" s="10">
        <f>Repdd!CH372</f>
        <v>0</v>
      </c>
      <c r="CI180" s="10">
        <f>Repdd!CI372</f>
        <v>0</v>
      </c>
      <c r="CJ180" s="10">
        <f>Repdd!CJ372</f>
        <v>0</v>
      </c>
      <c r="CK180" s="10">
        <f>Repdd!CK372</f>
        <v>0</v>
      </c>
      <c r="CL180" s="10">
        <f>Repdd!CL372</f>
        <v>0</v>
      </c>
      <c r="CM180" s="10">
        <f>Repdd!CM372</f>
        <v>0</v>
      </c>
      <c r="CN180" s="10">
        <f>Repdd!CN372</f>
        <v>0</v>
      </c>
      <c r="CO180" s="10">
        <f>Repdd!CO372</f>
        <v>0</v>
      </c>
      <c r="CP180" s="10">
        <f>Repdd!CP372</f>
        <v>0</v>
      </c>
      <c r="CQ180" s="10">
        <f>Repdd!CQ372</f>
        <v>0</v>
      </c>
      <c r="CR180" s="10">
        <f>Repdd!CR372</f>
        <v>0</v>
      </c>
      <c r="CS180" s="10">
        <f>Repdd!CS372</f>
        <v>0</v>
      </c>
      <c r="CT180" s="10">
        <f>Repdd!CT372</f>
        <v>0</v>
      </c>
    </row>
    <row r="181" spans="1:99" s="27" customFormat="1" ht="12" x14ac:dyDescent="0.25">
      <c r="A181" s="26">
        <f>ROW()</f>
        <v>181</v>
      </c>
      <c r="B181" s="95"/>
      <c r="C181" s="142"/>
      <c r="E181" s="24"/>
      <c r="F181" s="127" t="s">
        <v>240</v>
      </c>
      <c r="H181" s="67"/>
      <c r="I181" s="67"/>
      <c r="J181" s="67"/>
      <c r="K181" s="67"/>
      <c r="L181" s="67"/>
      <c r="M181" s="2" t="str">
        <f>Lists!$R$8</f>
        <v>руб.</v>
      </c>
      <c r="P181" s="30"/>
      <c r="Q181" s="124"/>
      <c r="R181" s="125"/>
      <c r="S181" s="129"/>
      <c r="T181" s="124"/>
      <c r="U181" s="124"/>
      <c r="V181" s="85"/>
      <c r="W181" s="29">
        <f ca="1">SUM(INDIRECT(ADDRESS(ROW(),SUMIFS($1:$1,$5:$5,1))):INDIRECT(ADDRESS(ROW(),SUMIFS($1:$1,$5:$5,MAX($5:$5)))))</f>
        <v>1408110.4972659019</v>
      </c>
      <c r="Z181" s="30">
        <f ca="1">Repdd!Z374</f>
        <v>0</v>
      </c>
      <c r="AA181" s="30">
        <f ca="1">Repdd!AA374</f>
        <v>0</v>
      </c>
      <c r="AB181" s="30">
        <f ca="1">Repdd!AB374</f>
        <v>0</v>
      </c>
      <c r="AC181" s="30">
        <f ca="1">Repdd!AC374</f>
        <v>0</v>
      </c>
      <c r="AD181" s="30">
        <f ca="1">Repdd!AD374</f>
        <v>0</v>
      </c>
      <c r="AE181" s="30">
        <f ca="1">Repdd!AE374</f>
        <v>0</v>
      </c>
      <c r="AF181" s="30">
        <f ca="1">Repdd!AF374</f>
        <v>0</v>
      </c>
      <c r="AG181" s="30">
        <f ca="1">Repdd!AG374</f>
        <v>0</v>
      </c>
      <c r="AH181" s="30">
        <f ca="1">Repdd!AH374</f>
        <v>0</v>
      </c>
      <c r="AI181" s="30">
        <f ca="1">Repdd!AI374</f>
        <v>0</v>
      </c>
      <c r="AJ181" s="30">
        <f ca="1">Repdd!AJ374</f>
        <v>0</v>
      </c>
      <c r="AK181" s="30">
        <f ca="1">Repdd!AK374</f>
        <v>0</v>
      </c>
      <c r="AL181" s="30">
        <f ca="1">Repdd!AL374</f>
        <v>0</v>
      </c>
      <c r="AM181" s="30">
        <f ca="1">Repdd!AM374</f>
        <v>0</v>
      </c>
      <c r="AN181" s="30">
        <f ca="1">Repdd!AN374</f>
        <v>0</v>
      </c>
      <c r="AO181" s="30">
        <f ca="1">Repdd!AO374</f>
        <v>0</v>
      </c>
      <c r="AP181" s="30">
        <f ca="1">Repdd!AP374</f>
        <v>0</v>
      </c>
      <c r="AQ181" s="30">
        <f ca="1">Repdd!AQ374</f>
        <v>0</v>
      </c>
      <c r="AR181" s="30">
        <f ca="1">Repdd!AR374</f>
        <v>0</v>
      </c>
      <c r="AS181" s="30">
        <f ca="1">Repdd!AS374</f>
        <v>0</v>
      </c>
      <c r="AT181" s="30">
        <f ca="1">Repdd!AT374</f>
        <v>0</v>
      </c>
      <c r="AU181" s="30">
        <f ca="1">Repdd!AU374</f>
        <v>0</v>
      </c>
      <c r="AV181" s="30">
        <f ca="1">Repdd!AV374</f>
        <v>104558.67121691529</v>
      </c>
      <c r="AW181" s="30">
        <f ca="1">Repdd!AW374</f>
        <v>149771.87582747889</v>
      </c>
      <c r="AX181" s="30">
        <f ca="1">Repdd!AX374</f>
        <v>174075.44547987406</v>
      </c>
      <c r="AY181" s="30">
        <f ca="1">Repdd!AY374</f>
        <v>172173.51238967388</v>
      </c>
      <c r="AZ181" s="30">
        <f ca="1">Repdd!AZ374</f>
        <v>166234.29236105405</v>
      </c>
      <c r="BA181" s="30">
        <f ca="1">Repdd!BA374</f>
        <v>167101.42873267646</v>
      </c>
      <c r="BB181" s="30">
        <f ca="1">Repdd!BB374</f>
        <v>159615.15866144208</v>
      </c>
      <c r="BC181" s="30">
        <f ca="1">Repdd!BC374</f>
        <v>136612.4773134909</v>
      </c>
      <c r="BD181" s="30">
        <f ca="1">Repdd!BD374</f>
        <v>98764.77986017229</v>
      </c>
      <c r="BE181" s="30">
        <f ca="1">Repdd!BE374</f>
        <v>65353.822070482158</v>
      </c>
      <c r="BF181" s="30">
        <f ca="1">Repdd!BF374</f>
        <v>13849.033352642109</v>
      </c>
      <c r="BG181" s="30">
        <f ca="1">Repdd!BG374</f>
        <v>0</v>
      </c>
      <c r="BH181" s="30">
        <f ca="1">Repdd!BH374</f>
        <v>0</v>
      </c>
      <c r="BI181" s="30">
        <f ca="1">Repdd!BI374</f>
        <v>0</v>
      </c>
      <c r="BJ181" s="30">
        <f ca="1">Repdd!BJ374</f>
        <v>0</v>
      </c>
      <c r="BK181" s="30">
        <f ca="1">Repdd!BK374</f>
        <v>0</v>
      </c>
      <c r="BL181" s="30">
        <f ca="1">Repdd!BL374</f>
        <v>0</v>
      </c>
      <c r="BM181" s="30">
        <f ca="1">Repdd!BM374</f>
        <v>0</v>
      </c>
      <c r="BN181" s="30">
        <f ca="1">Repdd!BN374</f>
        <v>0</v>
      </c>
      <c r="BO181" s="30">
        <f ca="1">Repdd!BO374</f>
        <v>0</v>
      </c>
      <c r="BP181" s="30">
        <f ca="1">Repdd!BP374</f>
        <v>0</v>
      </c>
      <c r="BQ181" s="30">
        <f ca="1">Repdd!BQ374</f>
        <v>0</v>
      </c>
      <c r="BR181" s="30">
        <f ca="1">Repdd!BR374</f>
        <v>0</v>
      </c>
      <c r="BS181" s="30">
        <f ca="1">Repdd!BS374</f>
        <v>0</v>
      </c>
      <c r="BT181" s="30">
        <f ca="1">Repdd!BT374</f>
        <v>0</v>
      </c>
      <c r="BU181" s="30">
        <f ca="1">Repdd!BU374</f>
        <v>0</v>
      </c>
      <c r="BV181" s="30">
        <f>Repdd!BV374</f>
        <v>0</v>
      </c>
      <c r="BW181" s="30">
        <f>Repdd!BW374</f>
        <v>0</v>
      </c>
      <c r="BX181" s="30">
        <f>Repdd!BX374</f>
        <v>0</v>
      </c>
      <c r="BY181" s="30">
        <f>Repdd!BY374</f>
        <v>0</v>
      </c>
      <c r="BZ181" s="30">
        <f>Repdd!BZ374</f>
        <v>0</v>
      </c>
      <c r="CA181" s="30">
        <f>Repdd!CA374</f>
        <v>0</v>
      </c>
      <c r="CB181" s="30">
        <f>Repdd!CB374</f>
        <v>0</v>
      </c>
      <c r="CC181" s="30">
        <f>Repdd!CC374</f>
        <v>0</v>
      </c>
      <c r="CD181" s="30">
        <f>Repdd!CD374</f>
        <v>0</v>
      </c>
      <c r="CE181" s="30">
        <f>Repdd!CE374</f>
        <v>0</v>
      </c>
      <c r="CF181" s="30">
        <f>Repdd!CF374</f>
        <v>0</v>
      </c>
      <c r="CG181" s="30">
        <f>Repdd!CG374</f>
        <v>0</v>
      </c>
      <c r="CH181" s="30">
        <f>Repdd!CH374</f>
        <v>0</v>
      </c>
      <c r="CI181" s="30">
        <f>Repdd!CI374</f>
        <v>0</v>
      </c>
      <c r="CJ181" s="30">
        <f>Repdd!CJ374</f>
        <v>0</v>
      </c>
      <c r="CK181" s="30">
        <f>Repdd!CK374</f>
        <v>0</v>
      </c>
      <c r="CL181" s="30">
        <f>Repdd!CL374</f>
        <v>0</v>
      </c>
      <c r="CM181" s="30">
        <f>Repdd!CM374</f>
        <v>0</v>
      </c>
      <c r="CN181" s="30">
        <f>Repdd!CN374</f>
        <v>0</v>
      </c>
      <c r="CO181" s="30">
        <f>Repdd!CO374</f>
        <v>0</v>
      </c>
      <c r="CP181" s="30">
        <f>Repdd!CP374</f>
        <v>0</v>
      </c>
      <c r="CQ181" s="30">
        <f>Repdd!CQ374</f>
        <v>0</v>
      </c>
      <c r="CR181" s="30">
        <f>Repdd!CR374</f>
        <v>0</v>
      </c>
      <c r="CS181" s="30">
        <f>Repdd!CS374</f>
        <v>0</v>
      </c>
      <c r="CT181" s="30">
        <f>Repdd!CT374</f>
        <v>0</v>
      </c>
    </row>
    <row r="182" spans="1:99" s="13" customFormat="1" x14ac:dyDescent="0.3">
      <c r="A182" s="12">
        <f>ROW()</f>
        <v>182</v>
      </c>
      <c r="B182" s="102"/>
      <c r="C182" s="142"/>
      <c r="E182" s="92"/>
      <c r="F182" s="13" t="s">
        <v>137</v>
      </c>
      <c r="M182" s="4" t="str">
        <f>Lists!$R$8</f>
        <v>руб.</v>
      </c>
      <c r="P182" s="10"/>
      <c r="R182" s="92"/>
      <c r="S182" s="10"/>
      <c r="V182" s="80">
        <f ca="1">W182-(W95-W173-W181)</f>
        <v>0</v>
      </c>
      <c r="W182" s="10">
        <f ca="1">SUM(INDIRECT(ADDRESS(ROW(),SUMIFS($1:$1,$5:$5,1))):INDIRECT(ADDRESS(ROW(),SUMIFS($1:$1,$5:$5,MAX($5:$5)))))</f>
        <v>209365875.23088786</v>
      </c>
      <c r="Z182" s="10">
        <f ca="1">Repdd!Z375</f>
        <v>-1712121.2121212122</v>
      </c>
      <c r="AA182" s="10">
        <f ca="1">Repdd!AA375</f>
        <v>-1803787.8787878787</v>
      </c>
      <c r="AB182" s="10">
        <f ca="1">Repdd!AB375</f>
        <v>-2020454.5454545454</v>
      </c>
      <c r="AC182" s="10">
        <f ca="1">Repdd!AC375</f>
        <v>-2451406.9264069265</v>
      </c>
      <c r="AD182" s="10">
        <f ca="1">Repdd!AD375</f>
        <v>-2576406.9264069265</v>
      </c>
      <c r="AE182" s="10">
        <f ca="1">Repdd!AE375</f>
        <v>-2659740.2597402595</v>
      </c>
      <c r="AF182" s="10">
        <f ca="1">Repdd!AF375</f>
        <v>-2659740.2597402595</v>
      </c>
      <c r="AG182" s="10">
        <f ca="1">Repdd!AG375</f>
        <v>-2659740.2597402595</v>
      </c>
      <c r="AH182" s="10">
        <f ca="1">Repdd!AH375</f>
        <v>-2656796.4698917749</v>
      </c>
      <c r="AI182" s="10">
        <f ca="1">Repdd!AI375</f>
        <v>-2634887.5254978356</v>
      </c>
      <c r="AJ182" s="10">
        <f ca="1">Repdd!AJ375</f>
        <v>-2582978.6348008658</v>
      </c>
      <c r="AK182" s="10">
        <f ca="1">Repdd!AK375</f>
        <v>-2521092.4498728355</v>
      </c>
      <c r="AL182" s="10">
        <f ca="1">Repdd!AL375</f>
        <v>-2457459.5627213204</v>
      </c>
      <c r="AM182" s="10">
        <f ca="1">Repdd!AM375</f>
        <v>-2395528.0260766232</v>
      </c>
      <c r="AN182" s="10">
        <f ca="1">Repdd!AN375</f>
        <v>-2297850.4433353357</v>
      </c>
      <c r="AO182" s="10">
        <f ca="1">Repdd!AO375</f>
        <v>-2085209.5951317367</v>
      </c>
      <c r="AP182" s="10">
        <f ca="1">Repdd!AP375</f>
        <v>-1727629.8851260552</v>
      </c>
      <c r="AQ182" s="10">
        <f ca="1">Repdd!AQ375</f>
        <v>-1216233.833768934</v>
      </c>
      <c r="AR182" s="10">
        <f ca="1">Repdd!AR375</f>
        <v>-971549.95235605538</v>
      </c>
      <c r="AS182" s="10">
        <f ca="1">Repdd!AS375</f>
        <v>-223058.14130336448</v>
      </c>
      <c r="AT182" s="10">
        <f ca="1">Repdd!AT375</f>
        <v>576743.95081510046</v>
      </c>
      <c r="AU182" s="10">
        <f ca="1">Repdd!AU375</f>
        <v>1403747.8054252719</v>
      </c>
      <c r="AV182" s="10">
        <f ca="1">Repdd!AV375</f>
        <v>2140346.2259955341</v>
      </c>
      <c r="AW182" s="10">
        <f ca="1">Repdd!AW375</f>
        <v>2942652.7484362773</v>
      </c>
      <c r="AX182" s="10">
        <f ca="1">Repdd!AX375</f>
        <v>3470322.1624114825</v>
      </c>
      <c r="AY182" s="10">
        <f ca="1">Repdd!AY375</f>
        <v>4322560.3729139939</v>
      </c>
      <c r="AZ182" s="10">
        <f ca="1">Repdd!AZ375</f>
        <v>5179082.1066518966</v>
      </c>
      <c r="BA182" s="10">
        <f ca="1">Repdd!BA375</f>
        <v>6028837.3831679616</v>
      </c>
      <c r="BB182" s="10">
        <f ca="1">Repdd!BB375</f>
        <v>6886942.6546730036</v>
      </c>
      <c r="BC182" s="10">
        <f ca="1">Repdd!BC375</f>
        <v>7760561.1931023942</v>
      </c>
      <c r="BD182" s="10">
        <f ca="1">Repdd!BD375</f>
        <v>8649024.7476371508</v>
      </c>
      <c r="BE182" s="10">
        <f ca="1">Repdd!BE375</f>
        <v>9525692.0878870673</v>
      </c>
      <c r="BF182" s="10">
        <f ca="1">Repdd!BF375</f>
        <v>10365680.898080284</v>
      </c>
      <c r="BG182" s="10">
        <f ca="1">Repdd!BG375</f>
        <v>11038241.726165889</v>
      </c>
      <c r="BH182" s="10">
        <f ca="1">Repdd!BH375</f>
        <v>11542238.058578763</v>
      </c>
      <c r="BI182" s="10">
        <f ca="1">Repdd!BI375</f>
        <v>11887152.173112852</v>
      </c>
      <c r="BJ182" s="10">
        <f ca="1">Repdd!BJ375</f>
        <v>12095636.132588241</v>
      </c>
      <c r="BK182" s="10">
        <f ca="1">Repdd!BK375</f>
        <v>12215255.724225551</v>
      </c>
      <c r="BL182" s="10">
        <f ca="1">Repdd!BL375</f>
        <v>12283033.351225069</v>
      </c>
      <c r="BM182" s="10">
        <f ca="1">Repdd!BM375</f>
        <v>12323410.514881792</v>
      </c>
      <c r="BN182" s="10">
        <f ca="1">Repdd!BN375</f>
        <v>12349551.906514082</v>
      </c>
      <c r="BO182" s="10">
        <f ca="1">Repdd!BO375</f>
        <v>12369313.338629331</v>
      </c>
      <c r="BP182" s="10">
        <f ca="1">Repdd!BP375</f>
        <v>12387002.573389845</v>
      </c>
      <c r="BQ182" s="10">
        <f ca="1">Repdd!BQ375</f>
        <v>12387282.15305898</v>
      </c>
      <c r="BR182" s="10">
        <f ca="1">Repdd!BR375</f>
        <v>12387315.496431131</v>
      </c>
      <c r="BS182" s="10">
        <f ca="1">Repdd!BS375</f>
        <v>12387308.940624887</v>
      </c>
      <c r="BT182" s="10">
        <f ca="1">Repdd!BT375</f>
        <v>12387305.79627252</v>
      </c>
      <c r="BU182" s="10">
        <f ca="1">Repdd!BU375</f>
        <v>12387305.79627252</v>
      </c>
      <c r="BV182" s="10">
        <f ca="1">Repdd!BV375</f>
        <v>0</v>
      </c>
      <c r="BW182" s="10">
        <f ca="1">Repdd!BW375</f>
        <v>0</v>
      </c>
      <c r="BX182" s="10">
        <f ca="1">Repdd!BX375</f>
        <v>0</v>
      </c>
      <c r="BY182" s="10">
        <f ca="1">Repdd!BY375</f>
        <v>0</v>
      </c>
      <c r="BZ182" s="10">
        <f ca="1">Repdd!BZ375</f>
        <v>0</v>
      </c>
      <c r="CA182" s="10">
        <f ca="1">Repdd!CA375</f>
        <v>0</v>
      </c>
      <c r="CB182" s="10">
        <f ca="1">Repdd!CB375</f>
        <v>0</v>
      </c>
      <c r="CC182" s="10">
        <f ca="1">Repdd!CC375</f>
        <v>0</v>
      </c>
      <c r="CD182" s="10">
        <f ca="1">Repdd!CD375</f>
        <v>0</v>
      </c>
      <c r="CE182" s="10">
        <f ca="1">Repdd!CE375</f>
        <v>0</v>
      </c>
      <c r="CF182" s="10">
        <f ca="1">Repdd!CF375</f>
        <v>0</v>
      </c>
      <c r="CG182" s="10">
        <f ca="1">Repdd!CG375</f>
        <v>0</v>
      </c>
      <c r="CH182" s="10">
        <f ca="1">Repdd!CH375</f>
        <v>0</v>
      </c>
      <c r="CI182" s="10">
        <f ca="1">Repdd!CI375</f>
        <v>0</v>
      </c>
      <c r="CJ182" s="10">
        <f ca="1">Repdd!CJ375</f>
        <v>0</v>
      </c>
      <c r="CK182" s="10">
        <f ca="1">Repdd!CK375</f>
        <v>0</v>
      </c>
      <c r="CL182" s="10">
        <f ca="1">Repdd!CL375</f>
        <v>0</v>
      </c>
      <c r="CM182" s="10">
        <f ca="1">Repdd!CM375</f>
        <v>0</v>
      </c>
      <c r="CN182" s="10">
        <f ca="1">Repdd!CN375</f>
        <v>0</v>
      </c>
      <c r="CO182" s="10">
        <f ca="1">Repdd!CO375</f>
        <v>0</v>
      </c>
      <c r="CP182" s="10">
        <f ca="1">Repdd!CP375</f>
        <v>0</v>
      </c>
      <c r="CQ182" s="10">
        <f ca="1">Repdd!CQ375</f>
        <v>0</v>
      </c>
      <c r="CR182" s="10">
        <f ca="1">Repdd!CR375</f>
        <v>0</v>
      </c>
      <c r="CS182" s="10">
        <f ca="1">Repdd!CS375</f>
        <v>0</v>
      </c>
      <c r="CT182" s="10">
        <f ca="1">Repdd!CT375</f>
        <v>0</v>
      </c>
    </row>
    <row r="183" spans="1:99" s="27" customFormat="1" ht="12" x14ac:dyDescent="0.25">
      <c r="A183" s="26">
        <f>ROW()</f>
        <v>183</v>
      </c>
      <c r="B183" s="95"/>
      <c r="C183" s="142"/>
      <c r="E183" s="24"/>
      <c r="F183" s="127" t="s">
        <v>138</v>
      </c>
      <c r="H183" s="67"/>
      <c r="I183" s="67"/>
      <c r="J183" s="67"/>
      <c r="K183" s="67"/>
      <c r="L183" s="67"/>
      <c r="M183" s="2" t="str">
        <f>Lists!$R$8</f>
        <v>руб.</v>
      </c>
      <c r="P183" s="30"/>
      <c r="Q183" s="124"/>
      <c r="R183" s="44"/>
      <c r="S183" s="165">
        <f>Repdd!S376</f>
        <v>0.2</v>
      </c>
      <c r="T183" s="124"/>
      <c r="U183" s="124"/>
      <c r="V183" s="85"/>
      <c r="W183" s="29">
        <f ca="1">SUM(INDIRECT(ADDRESS(ROW(),SUMIFS($1:$1,$5:$5,1))):INDIRECT(ADDRESS(ROW(),SUMIFS($1:$1,$5:$5,MAX($5:$5)))))</f>
        <v>41873175.046177574</v>
      </c>
      <c r="Z183" s="30">
        <f ca="1">Repdd!Z376</f>
        <v>0</v>
      </c>
      <c r="AA183" s="30">
        <f ca="1">Repdd!AA376</f>
        <v>0</v>
      </c>
      <c r="AB183" s="30">
        <f ca="1">Repdd!AB376</f>
        <v>0</v>
      </c>
      <c r="AC183" s="30">
        <f ca="1">Repdd!AC376</f>
        <v>0</v>
      </c>
      <c r="AD183" s="30">
        <f ca="1">Repdd!AD376</f>
        <v>0</v>
      </c>
      <c r="AE183" s="30">
        <f ca="1">Repdd!AE376</f>
        <v>0</v>
      </c>
      <c r="AF183" s="30">
        <f ca="1">Repdd!AF376</f>
        <v>0</v>
      </c>
      <c r="AG183" s="30">
        <f ca="1">Repdd!AG376</f>
        <v>0</v>
      </c>
      <c r="AH183" s="30">
        <f ca="1">Repdd!AH376</f>
        <v>0</v>
      </c>
      <c r="AI183" s="30">
        <f ca="1">Repdd!AI376</f>
        <v>0</v>
      </c>
      <c r="AJ183" s="30">
        <f ca="1">Repdd!AJ376</f>
        <v>0</v>
      </c>
      <c r="AK183" s="30">
        <f ca="1">Repdd!AK376</f>
        <v>0</v>
      </c>
      <c r="AL183" s="30">
        <f ca="1">Repdd!AL376</f>
        <v>0</v>
      </c>
      <c r="AM183" s="30">
        <f ca="1">Repdd!AM376</f>
        <v>0</v>
      </c>
      <c r="AN183" s="30">
        <f ca="1">Repdd!AN376</f>
        <v>0</v>
      </c>
      <c r="AO183" s="30">
        <f ca="1">Repdd!AO376</f>
        <v>0</v>
      </c>
      <c r="AP183" s="30">
        <f ca="1">Repdd!AP376</f>
        <v>0</v>
      </c>
      <c r="AQ183" s="30">
        <f ca="1">Repdd!AQ376</f>
        <v>0</v>
      </c>
      <c r="AR183" s="30">
        <f ca="1">Repdd!AR376</f>
        <v>0</v>
      </c>
      <c r="AS183" s="30">
        <f ca="1">Repdd!AS376</f>
        <v>0</v>
      </c>
      <c r="AT183" s="30">
        <f ca="1">Repdd!AT376</f>
        <v>0</v>
      </c>
      <c r="AU183" s="30">
        <f ca="1">Repdd!AU376</f>
        <v>0</v>
      </c>
      <c r="AV183" s="30">
        <f ca="1">Repdd!AV376</f>
        <v>0</v>
      </c>
      <c r="AW183" s="30">
        <f ca="1">Repdd!AW376</f>
        <v>0</v>
      </c>
      <c r="AX183" s="30">
        <f ca="1">Repdd!AX376</f>
        <v>0</v>
      </c>
      <c r="AY183" s="30">
        <f ca="1">Repdd!AY376</f>
        <v>0</v>
      </c>
      <c r="AZ183" s="30">
        <f ca="1">Repdd!AZ376</f>
        <v>0</v>
      </c>
      <c r="BA183" s="30">
        <f ca="1">Repdd!BA376</f>
        <v>0</v>
      </c>
      <c r="BB183" s="30">
        <f ca="1">Repdd!BB376</f>
        <v>0</v>
      </c>
      <c r="BC183" s="30">
        <f ca="1">Repdd!BC376</f>
        <v>0</v>
      </c>
      <c r="BD183" s="30">
        <f ca="1">Repdd!BD376</f>
        <v>1409429.7125898106</v>
      </c>
      <c r="BE183" s="30">
        <f ca="1">Repdd!BE376</f>
        <v>1905138.4175774138</v>
      </c>
      <c r="BF183" s="30">
        <f ca="1">Repdd!BF376</f>
        <v>2073136.1796160573</v>
      </c>
      <c r="BG183" s="30">
        <f ca="1">Repdd!BG376</f>
        <v>2207648.3452331778</v>
      </c>
      <c r="BH183" s="30">
        <f ca="1">Repdd!BH376</f>
        <v>2308447.6117157545</v>
      </c>
      <c r="BI183" s="30">
        <f ca="1">Repdd!BI376</f>
        <v>2377430.4346225709</v>
      </c>
      <c r="BJ183" s="30">
        <f ca="1">Repdd!BJ376</f>
        <v>2419127.2265176475</v>
      </c>
      <c r="BK183" s="30">
        <f ca="1">Repdd!BK376</f>
        <v>2443051.1448451113</v>
      </c>
      <c r="BL183" s="30">
        <f ca="1">Repdd!BL376</f>
        <v>2456606.6702450104</v>
      </c>
      <c r="BM183" s="30">
        <f ca="1">Repdd!BM376</f>
        <v>2464682.1029763594</v>
      </c>
      <c r="BN183" s="30">
        <f ca="1">Repdd!BN376</f>
        <v>2469910.3813028149</v>
      </c>
      <c r="BO183" s="30">
        <f ca="1">Repdd!BO376</f>
        <v>2473862.6677258648</v>
      </c>
      <c r="BP183" s="30">
        <f ca="1">Repdd!BP376</f>
        <v>2477400.5146779716</v>
      </c>
      <c r="BQ183" s="30">
        <f ca="1">Repdd!BQ376</f>
        <v>2477456.4306117967</v>
      </c>
      <c r="BR183" s="30">
        <f ca="1">Repdd!BR376</f>
        <v>2477463.0992862284</v>
      </c>
      <c r="BS183" s="30">
        <f ca="1">Repdd!BS376</f>
        <v>2477461.7881249785</v>
      </c>
      <c r="BT183" s="30">
        <f ca="1">Repdd!BT376</f>
        <v>2477461.1592544988</v>
      </c>
      <c r="BU183" s="30">
        <f ca="1">Repdd!BU376</f>
        <v>2477461.1592545062</v>
      </c>
      <c r="BV183" s="30">
        <f ca="1">Repdd!BV376</f>
        <v>0</v>
      </c>
      <c r="BW183" s="30">
        <f ca="1">Repdd!BW376</f>
        <v>0</v>
      </c>
      <c r="BX183" s="30">
        <f ca="1">Repdd!BX376</f>
        <v>0</v>
      </c>
      <c r="BY183" s="30">
        <f ca="1">Repdd!BY376</f>
        <v>0</v>
      </c>
      <c r="BZ183" s="30">
        <f ca="1">Repdd!BZ376</f>
        <v>0</v>
      </c>
      <c r="CA183" s="30">
        <f ca="1">Repdd!CA376</f>
        <v>0</v>
      </c>
      <c r="CB183" s="30">
        <f ca="1">Repdd!CB376</f>
        <v>0</v>
      </c>
      <c r="CC183" s="30">
        <f ca="1">Repdd!CC376</f>
        <v>0</v>
      </c>
      <c r="CD183" s="30">
        <f ca="1">Repdd!CD376</f>
        <v>0</v>
      </c>
      <c r="CE183" s="30">
        <f ca="1">Repdd!CE376</f>
        <v>0</v>
      </c>
      <c r="CF183" s="30">
        <f ca="1">Repdd!CF376</f>
        <v>0</v>
      </c>
      <c r="CG183" s="30">
        <f ca="1">Repdd!CG376</f>
        <v>0</v>
      </c>
      <c r="CH183" s="30">
        <f ca="1">Repdd!CH376</f>
        <v>0</v>
      </c>
      <c r="CI183" s="30">
        <f ca="1">Repdd!CI376</f>
        <v>0</v>
      </c>
      <c r="CJ183" s="30">
        <f ca="1">Repdd!CJ376</f>
        <v>0</v>
      </c>
      <c r="CK183" s="30">
        <f ca="1">Repdd!CK376</f>
        <v>0</v>
      </c>
      <c r="CL183" s="30">
        <f ca="1">Repdd!CL376</f>
        <v>0</v>
      </c>
      <c r="CM183" s="30">
        <f ca="1">Repdd!CM376</f>
        <v>0</v>
      </c>
      <c r="CN183" s="30">
        <f ca="1">Repdd!CN376</f>
        <v>0</v>
      </c>
      <c r="CO183" s="30">
        <f ca="1">Repdd!CO376</f>
        <v>0</v>
      </c>
      <c r="CP183" s="30">
        <f ca="1">Repdd!CP376</f>
        <v>0</v>
      </c>
      <c r="CQ183" s="30">
        <f ca="1">Repdd!CQ376</f>
        <v>0</v>
      </c>
      <c r="CR183" s="30">
        <f ca="1">Repdd!CR376</f>
        <v>0</v>
      </c>
      <c r="CS183" s="30">
        <f ca="1">Repdd!CS376</f>
        <v>0</v>
      </c>
      <c r="CT183" s="30">
        <f ca="1">Repdd!CT376</f>
        <v>0</v>
      </c>
    </row>
    <row r="184" spans="1:99" s="13" customFormat="1" x14ac:dyDescent="0.3">
      <c r="A184" s="12">
        <f>ROW()</f>
        <v>184</v>
      </c>
      <c r="B184" s="102"/>
      <c r="C184" s="142"/>
      <c r="E184" s="92"/>
      <c r="F184" s="13" t="s">
        <v>139</v>
      </c>
      <c r="M184" s="4" t="str">
        <f>Lists!$R$8</f>
        <v>руб.</v>
      </c>
      <c r="P184" s="10"/>
      <c r="R184" s="92"/>
      <c r="S184" s="10"/>
      <c r="V184" s="80">
        <f ca="1">W184-(W182-W183)</f>
        <v>0</v>
      </c>
      <c r="W184" s="10">
        <f ca="1">SUM(INDIRECT(ADDRESS(ROW(),SUMIFS($1:$1,$5:$5,1))):INDIRECT(ADDRESS(ROW(),SUMIFS($1:$1,$5:$5,MAX($5:$5)))))</f>
        <v>167492700.18471032</v>
      </c>
      <c r="Z184" s="10">
        <f ca="1">Repdd!Z377</f>
        <v>-1712121.2121212122</v>
      </c>
      <c r="AA184" s="10">
        <f ca="1">Repdd!AA377</f>
        <v>-1803787.8787878787</v>
      </c>
      <c r="AB184" s="10">
        <f ca="1">Repdd!AB377</f>
        <v>-2020454.5454545454</v>
      </c>
      <c r="AC184" s="10">
        <f ca="1">Repdd!AC377</f>
        <v>-2451406.9264069265</v>
      </c>
      <c r="AD184" s="10">
        <f ca="1">Repdd!AD377</f>
        <v>-2576406.9264069265</v>
      </c>
      <c r="AE184" s="10">
        <f ca="1">Repdd!AE377</f>
        <v>-2659740.2597402595</v>
      </c>
      <c r="AF184" s="10">
        <f ca="1">Repdd!AF377</f>
        <v>-2659740.2597402595</v>
      </c>
      <c r="AG184" s="10">
        <f ca="1">Repdd!AG377</f>
        <v>-2659740.2597402595</v>
      </c>
      <c r="AH184" s="10">
        <f ca="1">Repdd!AH377</f>
        <v>-2656796.4698917749</v>
      </c>
      <c r="AI184" s="10">
        <f ca="1">Repdd!AI377</f>
        <v>-2634887.5254978356</v>
      </c>
      <c r="AJ184" s="10">
        <f ca="1">Repdd!AJ377</f>
        <v>-2582978.6348008658</v>
      </c>
      <c r="AK184" s="10">
        <f ca="1">Repdd!AK377</f>
        <v>-2521092.4498728355</v>
      </c>
      <c r="AL184" s="10">
        <f ca="1">Repdd!AL377</f>
        <v>-2457459.5627213204</v>
      </c>
      <c r="AM184" s="10">
        <f ca="1">Repdd!AM377</f>
        <v>-2395528.0260766232</v>
      </c>
      <c r="AN184" s="10">
        <f ca="1">Repdd!AN377</f>
        <v>-2297850.4433353357</v>
      </c>
      <c r="AO184" s="10">
        <f ca="1">Repdd!AO377</f>
        <v>-2085209.5951317367</v>
      </c>
      <c r="AP184" s="10">
        <f ca="1">Repdd!AP377</f>
        <v>-1727629.8851260552</v>
      </c>
      <c r="AQ184" s="10">
        <f ca="1">Repdd!AQ377</f>
        <v>-1216233.833768934</v>
      </c>
      <c r="AR184" s="10">
        <f ca="1">Repdd!AR377</f>
        <v>-971549.95235605538</v>
      </c>
      <c r="AS184" s="10">
        <f ca="1">Repdd!AS377</f>
        <v>-223058.14130336448</v>
      </c>
      <c r="AT184" s="10">
        <f ca="1">Repdd!AT377</f>
        <v>576743.95081510046</v>
      </c>
      <c r="AU184" s="10">
        <f ca="1">Repdd!AU377</f>
        <v>1403747.8054252719</v>
      </c>
      <c r="AV184" s="10">
        <f ca="1">Repdd!AV377</f>
        <v>2140346.2259955341</v>
      </c>
      <c r="AW184" s="10">
        <f ca="1">Repdd!AW377</f>
        <v>2942652.7484362773</v>
      </c>
      <c r="AX184" s="10">
        <f ca="1">Repdd!AX377</f>
        <v>3470322.1624114825</v>
      </c>
      <c r="AY184" s="10">
        <f ca="1">Repdd!AY377</f>
        <v>4322560.3729139939</v>
      </c>
      <c r="AZ184" s="10">
        <f ca="1">Repdd!AZ377</f>
        <v>5179082.1066518966</v>
      </c>
      <c r="BA184" s="10">
        <f ca="1">Repdd!BA377</f>
        <v>6028837.3831679616</v>
      </c>
      <c r="BB184" s="10">
        <f ca="1">Repdd!BB377</f>
        <v>6886942.6546730036</v>
      </c>
      <c r="BC184" s="10">
        <f ca="1">Repdd!BC377</f>
        <v>7760561.1931023942</v>
      </c>
      <c r="BD184" s="10">
        <f ca="1">Repdd!BD377</f>
        <v>7239595.0350473402</v>
      </c>
      <c r="BE184" s="10">
        <f ca="1">Repdd!BE377</f>
        <v>7620553.6703096535</v>
      </c>
      <c r="BF184" s="10">
        <f ca="1">Repdd!BF377</f>
        <v>8292544.7184642265</v>
      </c>
      <c r="BG184" s="10">
        <f ca="1">Repdd!BG377</f>
        <v>8830593.3809327111</v>
      </c>
      <c r="BH184" s="10">
        <f ca="1">Repdd!BH377</f>
        <v>9233790.4468630087</v>
      </c>
      <c r="BI184" s="10">
        <f ca="1">Repdd!BI377</f>
        <v>9509721.7384902816</v>
      </c>
      <c r="BJ184" s="10">
        <f ca="1">Repdd!BJ377</f>
        <v>9676508.9060705937</v>
      </c>
      <c r="BK184" s="10">
        <f ca="1">Repdd!BK377</f>
        <v>9772204.5793804396</v>
      </c>
      <c r="BL184" s="10">
        <f ca="1">Repdd!BL377</f>
        <v>9826426.6809800584</v>
      </c>
      <c r="BM184" s="10">
        <f ca="1">Repdd!BM377</f>
        <v>9858728.4119054321</v>
      </c>
      <c r="BN184" s="10">
        <f ca="1">Repdd!BN377</f>
        <v>9879641.5252112672</v>
      </c>
      <c r="BO184" s="10">
        <f ca="1">Repdd!BO377</f>
        <v>9895450.6709034666</v>
      </c>
      <c r="BP184" s="10">
        <f ca="1">Repdd!BP377</f>
        <v>9909602.0587118734</v>
      </c>
      <c r="BQ184" s="10">
        <f ca="1">Repdd!BQ377</f>
        <v>9909825.722447183</v>
      </c>
      <c r="BR184" s="10">
        <f ca="1">Repdd!BR377</f>
        <v>9909852.3971449025</v>
      </c>
      <c r="BS184" s="10">
        <f ca="1">Repdd!BS377</f>
        <v>9909847.1524999086</v>
      </c>
      <c r="BT184" s="10">
        <f ca="1">Repdd!BT377</f>
        <v>9909844.6370180212</v>
      </c>
      <c r="BU184" s="10">
        <f ca="1">Repdd!BU377</f>
        <v>9909844.6370180137</v>
      </c>
      <c r="BV184" s="10">
        <f ca="1">Repdd!BV377</f>
        <v>0</v>
      </c>
      <c r="BW184" s="10">
        <f ca="1">Repdd!BW377</f>
        <v>0</v>
      </c>
      <c r="BX184" s="10">
        <f ca="1">Repdd!BX377</f>
        <v>0</v>
      </c>
      <c r="BY184" s="10">
        <f ca="1">Repdd!BY377</f>
        <v>0</v>
      </c>
      <c r="BZ184" s="10">
        <f ca="1">Repdd!BZ377</f>
        <v>0</v>
      </c>
      <c r="CA184" s="10">
        <f ca="1">Repdd!CA377</f>
        <v>0</v>
      </c>
      <c r="CB184" s="10">
        <f ca="1">Repdd!CB377</f>
        <v>0</v>
      </c>
      <c r="CC184" s="10">
        <f ca="1">Repdd!CC377</f>
        <v>0</v>
      </c>
      <c r="CD184" s="10">
        <f ca="1">Repdd!CD377</f>
        <v>0</v>
      </c>
      <c r="CE184" s="10">
        <f ca="1">Repdd!CE377</f>
        <v>0</v>
      </c>
      <c r="CF184" s="10">
        <f ca="1">Repdd!CF377</f>
        <v>0</v>
      </c>
      <c r="CG184" s="10">
        <f ca="1">Repdd!CG377</f>
        <v>0</v>
      </c>
      <c r="CH184" s="10">
        <f ca="1">Repdd!CH377</f>
        <v>0</v>
      </c>
      <c r="CI184" s="10">
        <f ca="1">Repdd!CI377</f>
        <v>0</v>
      </c>
      <c r="CJ184" s="10">
        <f ca="1">Repdd!CJ377</f>
        <v>0</v>
      </c>
      <c r="CK184" s="10">
        <f ca="1">Repdd!CK377</f>
        <v>0</v>
      </c>
      <c r="CL184" s="10">
        <f ca="1">Repdd!CL377</f>
        <v>0</v>
      </c>
      <c r="CM184" s="10">
        <f ca="1">Repdd!CM377</f>
        <v>0</v>
      </c>
      <c r="CN184" s="10">
        <f ca="1">Repdd!CN377</f>
        <v>0</v>
      </c>
      <c r="CO184" s="10">
        <f ca="1">Repdd!CO377</f>
        <v>0</v>
      </c>
      <c r="CP184" s="10">
        <f ca="1">Repdd!CP377</f>
        <v>0</v>
      </c>
      <c r="CQ184" s="10">
        <f ca="1">Repdd!CQ377</f>
        <v>0</v>
      </c>
      <c r="CR184" s="10">
        <f ca="1">Repdd!CR377</f>
        <v>0</v>
      </c>
      <c r="CS184" s="10">
        <f ca="1">Repdd!CS377</f>
        <v>0</v>
      </c>
      <c r="CT184" s="10">
        <f ca="1">Repdd!CT377</f>
        <v>0</v>
      </c>
    </row>
    <row r="185" spans="1:99" s="107" customFormat="1" ht="12" x14ac:dyDescent="0.25">
      <c r="A185" s="105">
        <f>ROW()</f>
        <v>185</v>
      </c>
      <c r="B185" s="106"/>
      <c r="C185" s="143"/>
      <c r="E185" s="108"/>
      <c r="F185" s="107" t="s">
        <v>140</v>
      </c>
      <c r="M185" s="184" t="s">
        <v>74</v>
      </c>
      <c r="P185" s="109"/>
      <c r="R185" s="108"/>
      <c r="S185" s="128"/>
      <c r="V185" s="110"/>
      <c r="W185" s="111">
        <f ca="1">IF(W$82=0,0,W184/W$82)</f>
        <v>0.22677435119850647</v>
      </c>
      <c r="X185" s="112"/>
      <c r="Y185" s="112"/>
      <c r="Z185" s="111">
        <f ca="1">IF(Z$82=0,0,Z184/Z$82)</f>
        <v>0</v>
      </c>
      <c r="AA185" s="111">
        <f t="shared" ref="AA185:CL185" ca="1" si="25">IF(AA$82=0,0,AA184/AA$82)</f>
        <v>0</v>
      </c>
      <c r="AB185" s="111">
        <f t="shared" ca="1" si="25"/>
        <v>0</v>
      </c>
      <c r="AC185" s="111">
        <f t="shared" ca="1" si="25"/>
        <v>0</v>
      </c>
      <c r="AD185" s="111">
        <f t="shared" ca="1" si="25"/>
        <v>0</v>
      </c>
      <c r="AE185" s="111">
        <f t="shared" ca="1" si="25"/>
        <v>0</v>
      </c>
      <c r="AF185" s="111">
        <f t="shared" ca="1" si="25"/>
        <v>0</v>
      </c>
      <c r="AG185" s="111">
        <f t="shared" ca="1" si="25"/>
        <v>0</v>
      </c>
      <c r="AH185" s="111">
        <f t="shared" ca="1" si="25"/>
        <v>-506.68379324721548</v>
      </c>
      <c r="AI185" s="111">
        <f t="shared" ca="1" si="25"/>
        <v>-57.981402443270454</v>
      </c>
      <c r="AJ185" s="111">
        <f t="shared" ca="1" si="25"/>
        <v>-17.891252664494786</v>
      </c>
      <c r="AK185" s="111">
        <f t="shared" ca="1" si="25"/>
        <v>-9.3739080301808873</v>
      </c>
      <c r="AL185" s="111">
        <f t="shared" ca="1" si="25"/>
        <v>-6.1110654062832426</v>
      </c>
      <c r="AM185" s="111">
        <f t="shared" ca="1" si="25"/>
        <v>-4.4778164336625146</v>
      </c>
      <c r="AN185" s="111">
        <f t="shared" ca="1" si="25"/>
        <v>-3.1380664678878643</v>
      </c>
      <c r="AO185" s="111">
        <f t="shared" ca="1" si="25"/>
        <v>-1.8202908042037804</v>
      </c>
      <c r="AP185" s="111">
        <f t="shared" ca="1" si="25"/>
        <v>-0.93507938706604488</v>
      </c>
      <c r="AQ185" s="111">
        <f t="shared" ca="1" si="25"/>
        <v>-0.42395552125977876</v>
      </c>
      <c r="AR185" s="111">
        <f t="shared" ca="1" si="25"/>
        <v>-0.23236740649604881</v>
      </c>
      <c r="AS185" s="111">
        <f t="shared" ca="1" si="25"/>
        <v>-3.9147316163163436E-2</v>
      </c>
      <c r="AT185" s="111">
        <f t="shared" ca="1" si="25"/>
        <v>7.8534486038728285E-2</v>
      </c>
      <c r="AU185" s="111">
        <f t="shared" ca="1" si="25"/>
        <v>0.15488506107043312</v>
      </c>
      <c r="AV185" s="111">
        <f t="shared" ca="1" si="25"/>
        <v>0.19778025704537089</v>
      </c>
      <c r="AW185" s="111">
        <f t="shared" ca="1" si="25"/>
        <v>0.23355209261243887</v>
      </c>
      <c r="AX185" s="111">
        <f t="shared" ca="1" si="25"/>
        <v>0.24125041051770635</v>
      </c>
      <c r="AY185" s="111">
        <f t="shared" ca="1" si="25"/>
        <v>0.26727236613951699</v>
      </c>
      <c r="AZ185" s="111">
        <f t="shared" ca="1" si="25"/>
        <v>0.28833438195745664</v>
      </c>
      <c r="BA185" s="111">
        <f t="shared" ca="1" si="25"/>
        <v>0.3052338185431222</v>
      </c>
      <c r="BB185" s="111">
        <f t="shared" ca="1" si="25"/>
        <v>0.31971220094383196</v>
      </c>
      <c r="BC185" s="111">
        <f t="shared" ca="1" si="25"/>
        <v>0.3326342994903454</v>
      </c>
      <c r="BD185" s="111">
        <f t="shared" ca="1" si="25"/>
        <v>0.28819870408975107</v>
      </c>
      <c r="BE185" s="111">
        <f t="shared" ca="1" si="25"/>
        <v>0.28332794275713963</v>
      </c>
      <c r="BF185" s="111">
        <f t="shared" ca="1" si="25"/>
        <v>0.29022802577397067</v>
      </c>
      <c r="BG185" s="111">
        <f t="shared" ca="1" si="25"/>
        <v>0.29434203795389241</v>
      </c>
      <c r="BH185" s="111">
        <f t="shared" ca="1" si="25"/>
        <v>0.29673183969680039</v>
      </c>
      <c r="BI185" s="111">
        <f t="shared" ca="1" si="25"/>
        <v>0.29808695180258116</v>
      </c>
      <c r="BJ185" s="111">
        <f t="shared" ca="1" si="25"/>
        <v>0.29877405598932766</v>
      </c>
      <c r="BK185" s="111">
        <f t="shared" ca="1" si="25"/>
        <v>0.29918187848303529</v>
      </c>
      <c r="BL185" s="111">
        <f t="shared" ca="1" si="25"/>
        <v>0.29951401005530581</v>
      </c>
      <c r="BM185" s="111">
        <f t="shared" ca="1" si="25"/>
        <v>0.2998529584128839</v>
      </c>
      <c r="BN185" s="111">
        <f t="shared" ca="1" si="25"/>
        <v>0.30020628556613943</v>
      </c>
      <c r="BO185" s="111">
        <f t="shared" ca="1" si="25"/>
        <v>0.30057844323723149</v>
      </c>
      <c r="BP185" s="111">
        <f t="shared" ca="1" si="25"/>
        <v>0.30096834065922756</v>
      </c>
      <c r="BQ185" s="111">
        <f t="shared" ca="1" si="25"/>
        <v>0.30096229267087632</v>
      </c>
      <c r="BR185" s="111">
        <f t="shared" ca="1" si="25"/>
        <v>0.30096000752773383</v>
      </c>
      <c r="BS185" s="111">
        <f t="shared" ca="1" si="25"/>
        <v>0.30095918926759641</v>
      </c>
      <c r="BT185" s="111">
        <f t="shared" ca="1" si="25"/>
        <v>0.30095902301228089</v>
      </c>
      <c r="BU185" s="111">
        <f t="shared" ca="1" si="25"/>
        <v>0.30095902301228061</v>
      </c>
      <c r="BV185" s="111">
        <f t="shared" si="25"/>
        <v>0</v>
      </c>
      <c r="BW185" s="111">
        <f t="shared" si="25"/>
        <v>0</v>
      </c>
      <c r="BX185" s="111">
        <f t="shared" si="25"/>
        <v>0</v>
      </c>
      <c r="BY185" s="111">
        <f t="shared" si="25"/>
        <v>0</v>
      </c>
      <c r="BZ185" s="111">
        <f t="shared" si="25"/>
        <v>0</v>
      </c>
      <c r="CA185" s="111">
        <f t="shared" si="25"/>
        <v>0</v>
      </c>
      <c r="CB185" s="111">
        <f t="shared" si="25"/>
        <v>0</v>
      </c>
      <c r="CC185" s="111">
        <f t="shared" si="25"/>
        <v>0</v>
      </c>
      <c r="CD185" s="111">
        <f t="shared" si="25"/>
        <v>0</v>
      </c>
      <c r="CE185" s="111">
        <f t="shared" si="25"/>
        <v>0</v>
      </c>
      <c r="CF185" s="111">
        <f t="shared" si="25"/>
        <v>0</v>
      </c>
      <c r="CG185" s="111">
        <f t="shared" si="25"/>
        <v>0</v>
      </c>
      <c r="CH185" s="111">
        <f t="shared" si="25"/>
        <v>0</v>
      </c>
      <c r="CI185" s="111">
        <f t="shared" si="25"/>
        <v>0</v>
      </c>
      <c r="CJ185" s="111">
        <f t="shared" si="25"/>
        <v>0</v>
      </c>
      <c r="CK185" s="111">
        <f t="shared" si="25"/>
        <v>0</v>
      </c>
      <c r="CL185" s="111">
        <f t="shared" si="25"/>
        <v>0</v>
      </c>
      <c r="CM185" s="111">
        <f t="shared" ref="CM185:CT185" si="26">IF(CM$82=0,0,CM184/CM$82)</f>
        <v>0</v>
      </c>
      <c r="CN185" s="111">
        <f t="shared" si="26"/>
        <v>0</v>
      </c>
      <c r="CO185" s="111">
        <f t="shared" si="26"/>
        <v>0</v>
      </c>
      <c r="CP185" s="111">
        <f t="shared" si="26"/>
        <v>0</v>
      </c>
      <c r="CQ185" s="111">
        <f t="shared" si="26"/>
        <v>0</v>
      </c>
      <c r="CR185" s="111">
        <f t="shared" si="26"/>
        <v>0</v>
      </c>
      <c r="CS185" s="111">
        <f t="shared" si="26"/>
        <v>0</v>
      </c>
      <c r="CT185" s="111">
        <f t="shared" si="26"/>
        <v>0</v>
      </c>
    </row>
    <row r="186" spans="1:99" s="27" customFormat="1" ht="12" x14ac:dyDescent="0.25">
      <c r="A186" s="26">
        <f>ROW()</f>
        <v>186</v>
      </c>
      <c r="B186" s="145"/>
      <c r="C186" s="142"/>
      <c r="E186" s="24"/>
      <c r="F186" s="66"/>
      <c r="G186" s="27" t="s">
        <v>173</v>
      </c>
      <c r="M186" s="2" t="str">
        <f>Lists!$R$8</f>
        <v>руб.</v>
      </c>
      <c r="P186" s="30"/>
      <c r="R186" s="44"/>
      <c r="S186" s="164">
        <f>Repdd!S379</f>
        <v>1</v>
      </c>
      <c r="V186" s="85"/>
      <c r="W186" s="29">
        <f ca="1">SUM(INDIRECT(ADDRESS(ROW(),SUMIFS($1:$1,$5:$5,1))):INDIRECT(ADDRESS(ROW(),SUMIFS($1:$1,$5:$5,MAX($5:$5)))))</f>
        <v>39395713.886923067</v>
      </c>
      <c r="Z186" s="30">
        <f>Repdd!Z379</f>
        <v>0</v>
      </c>
      <c r="AA186" s="30">
        <f ca="1">Repdd!AA379</f>
        <v>0</v>
      </c>
      <c r="AB186" s="30">
        <f ca="1">Repdd!AB379</f>
        <v>0</v>
      </c>
      <c r="AC186" s="30">
        <f ca="1">Repdd!AC379</f>
        <v>0</v>
      </c>
      <c r="AD186" s="30">
        <f ca="1">Repdd!AD379</f>
        <v>0</v>
      </c>
      <c r="AE186" s="30">
        <f ca="1">Repdd!AE379</f>
        <v>0</v>
      </c>
      <c r="AF186" s="30">
        <f ca="1">Repdd!AF379</f>
        <v>0</v>
      </c>
      <c r="AG186" s="30">
        <f ca="1">Repdd!AG379</f>
        <v>0</v>
      </c>
      <c r="AH186" s="30">
        <f ca="1">Repdd!AH379</f>
        <v>0</v>
      </c>
      <c r="AI186" s="30">
        <f ca="1">Repdd!AI379</f>
        <v>0</v>
      </c>
      <c r="AJ186" s="30">
        <f ca="1">Repdd!AJ379</f>
        <v>0</v>
      </c>
      <c r="AK186" s="30">
        <f ca="1">Repdd!AK379</f>
        <v>0</v>
      </c>
      <c r="AL186" s="30">
        <f ca="1">Repdd!AL379</f>
        <v>0</v>
      </c>
      <c r="AM186" s="30">
        <f ca="1">Repdd!AM379</f>
        <v>0</v>
      </c>
      <c r="AN186" s="30">
        <f ca="1">Repdd!AN379</f>
        <v>0</v>
      </c>
      <c r="AO186" s="30">
        <f ca="1">Repdd!AO379</f>
        <v>0</v>
      </c>
      <c r="AP186" s="30">
        <f ca="1">Repdd!AP379</f>
        <v>0</v>
      </c>
      <c r="AQ186" s="30">
        <f ca="1">Repdd!AQ379</f>
        <v>0</v>
      </c>
      <c r="AR186" s="30">
        <f ca="1">Repdd!AR379</f>
        <v>0</v>
      </c>
      <c r="AS186" s="30">
        <f ca="1">Repdd!AS379</f>
        <v>0</v>
      </c>
      <c r="AT186" s="30">
        <f ca="1">Repdd!AT379</f>
        <v>0</v>
      </c>
      <c r="AU186" s="30">
        <f ca="1">Repdd!AU379</f>
        <v>0</v>
      </c>
      <c r="AV186" s="30">
        <f ca="1">Repdd!AV379</f>
        <v>0</v>
      </c>
      <c r="AW186" s="30">
        <f ca="1">Repdd!AW379</f>
        <v>0</v>
      </c>
      <c r="AX186" s="30">
        <f ca="1">Repdd!AX379</f>
        <v>0</v>
      </c>
      <c r="AY186" s="30">
        <f ca="1">Repdd!AY379</f>
        <v>0</v>
      </c>
      <c r="AZ186" s="30">
        <f ca="1">Repdd!AZ379</f>
        <v>0</v>
      </c>
      <c r="BA186" s="30">
        <f ca="1">Repdd!BA379</f>
        <v>0</v>
      </c>
      <c r="BB186" s="30">
        <f ca="1">Repdd!BB379</f>
        <v>0</v>
      </c>
      <c r="BC186" s="30">
        <f ca="1">Repdd!BC379</f>
        <v>0</v>
      </c>
      <c r="BD186" s="30">
        <f ca="1">Repdd!BD379</f>
        <v>0</v>
      </c>
      <c r="BE186" s="30">
        <f ca="1">Repdd!BE379</f>
        <v>1409429.7125898106</v>
      </c>
      <c r="BF186" s="30">
        <f ca="1">Repdd!BF379</f>
        <v>1905138.4175774138</v>
      </c>
      <c r="BG186" s="30">
        <f ca="1">Repdd!BG379</f>
        <v>2073136.1796160573</v>
      </c>
      <c r="BH186" s="30">
        <f ca="1">Repdd!BH379</f>
        <v>2207648.3452331778</v>
      </c>
      <c r="BI186" s="30">
        <f ca="1">Repdd!BI379</f>
        <v>2308447.6117157545</v>
      </c>
      <c r="BJ186" s="30">
        <f ca="1">Repdd!BJ379</f>
        <v>2377430.4346225709</v>
      </c>
      <c r="BK186" s="30">
        <f ca="1">Repdd!BK379</f>
        <v>2419127.2265176475</v>
      </c>
      <c r="BL186" s="30">
        <f ca="1">Repdd!BL379</f>
        <v>2443051.1448451113</v>
      </c>
      <c r="BM186" s="30">
        <f ca="1">Repdd!BM379</f>
        <v>2456606.6702450104</v>
      </c>
      <c r="BN186" s="30">
        <f ca="1">Repdd!BN379</f>
        <v>2464682.1029763594</v>
      </c>
      <c r="BO186" s="30">
        <f ca="1">Repdd!BO379</f>
        <v>2469910.3813028149</v>
      </c>
      <c r="BP186" s="30">
        <f ca="1">Repdd!BP379</f>
        <v>2473862.6677258648</v>
      </c>
      <c r="BQ186" s="30">
        <f ca="1">Repdd!BQ379</f>
        <v>2477400.5146779716</v>
      </c>
      <c r="BR186" s="30">
        <f ca="1">Repdd!BR379</f>
        <v>2477456.4306117967</v>
      </c>
      <c r="BS186" s="30">
        <f ca="1">Repdd!BS379</f>
        <v>2477463.0992862284</v>
      </c>
      <c r="BT186" s="30">
        <f ca="1">Repdd!BT379</f>
        <v>2477461.7881249785</v>
      </c>
      <c r="BU186" s="30">
        <f ca="1">Repdd!BU379</f>
        <v>2477461.1592544988</v>
      </c>
      <c r="BV186" s="30">
        <f>Repdd!BV379</f>
        <v>0</v>
      </c>
      <c r="BW186" s="30">
        <f>Repdd!BW379</f>
        <v>0</v>
      </c>
      <c r="BX186" s="30">
        <f>Repdd!BX379</f>
        <v>0</v>
      </c>
      <c r="BY186" s="30">
        <f>Repdd!BY379</f>
        <v>0</v>
      </c>
      <c r="BZ186" s="30">
        <f>Repdd!BZ379</f>
        <v>0</v>
      </c>
      <c r="CA186" s="30">
        <f>Repdd!CA379</f>
        <v>0</v>
      </c>
      <c r="CB186" s="30">
        <f>Repdd!CB379</f>
        <v>0</v>
      </c>
      <c r="CC186" s="30">
        <f>Repdd!CC379</f>
        <v>0</v>
      </c>
      <c r="CD186" s="30">
        <f>Repdd!CD379</f>
        <v>0</v>
      </c>
      <c r="CE186" s="30">
        <f>Repdd!CE379</f>
        <v>0</v>
      </c>
      <c r="CF186" s="30">
        <f>Repdd!CF379</f>
        <v>0</v>
      </c>
      <c r="CG186" s="30">
        <f>Repdd!CG379</f>
        <v>0</v>
      </c>
      <c r="CH186" s="30">
        <f>Repdd!CH379</f>
        <v>0</v>
      </c>
      <c r="CI186" s="30">
        <f>Repdd!CI379</f>
        <v>0</v>
      </c>
      <c r="CJ186" s="30">
        <f>Repdd!CJ379</f>
        <v>0</v>
      </c>
      <c r="CK186" s="30">
        <f>Repdd!CK379</f>
        <v>0</v>
      </c>
      <c r="CL186" s="30">
        <f>Repdd!CL379</f>
        <v>0</v>
      </c>
      <c r="CM186" s="30">
        <f>Repdd!CM379</f>
        <v>0</v>
      </c>
      <c r="CN186" s="30">
        <f>Repdd!CN379</f>
        <v>0</v>
      </c>
      <c r="CO186" s="30">
        <f>Repdd!CO379</f>
        <v>0</v>
      </c>
      <c r="CP186" s="30">
        <f>Repdd!CP379</f>
        <v>0</v>
      </c>
      <c r="CQ186" s="30">
        <f>Repdd!CQ379</f>
        <v>0</v>
      </c>
      <c r="CR186" s="30">
        <f>Repdd!CR379</f>
        <v>0</v>
      </c>
      <c r="CS186" s="30">
        <f>Repdd!CS379</f>
        <v>0</v>
      </c>
      <c r="CT186" s="30">
        <f>Repdd!CT379</f>
        <v>0</v>
      </c>
    </row>
    <row r="187" spans="1:99" s="13" customFormat="1" x14ac:dyDescent="0.3">
      <c r="A187" s="12">
        <f>ROW()</f>
        <v>187</v>
      </c>
      <c r="B187" s="147"/>
      <c r="C187" s="142"/>
      <c r="E187" s="92"/>
      <c r="F187" s="13" t="s">
        <v>246</v>
      </c>
      <c r="M187" s="4" t="str">
        <f>Lists!$R$8</f>
        <v>руб.</v>
      </c>
      <c r="P187" s="10"/>
      <c r="R187" s="92"/>
      <c r="S187" s="10"/>
      <c r="V187" s="80"/>
      <c r="W187" s="10">
        <f ca="1">SUM(INDIRECT(ADDRESS(ROW(),SUMIFS($1:$1,$5:$5,1))):INDIRECT(ADDRESS(ROW(),SUMIFS($1:$1,$5:$5,MAX($5:$5)))))</f>
        <v>135891045.44002831</v>
      </c>
      <c r="Z187" s="10">
        <f ca="1">Repdd!Z380</f>
        <v>61679732.556039944</v>
      </c>
      <c r="AA187" s="10">
        <f ca="1">Repdd!AA380</f>
        <v>-9082121.2121212129</v>
      </c>
      <c r="AB187" s="10">
        <f ca="1">Repdd!AB380</f>
        <v>-1228467.8787878789</v>
      </c>
      <c r="AC187" s="10">
        <f ca="1">Repdd!AC380</f>
        <v>-517441.21212121192</v>
      </c>
      <c r="AD187" s="10">
        <f ca="1">Repdd!AD380</f>
        <v>56336.121212121099</v>
      </c>
      <c r="AE187" s="10">
        <f ca="1">Repdd!AE380</f>
        <v>-772545.54545454495</v>
      </c>
      <c r="AF187" s="10">
        <f ca="1">Repdd!AF380</f>
        <v>-2448915.5454545454</v>
      </c>
      <c r="AG187" s="10">
        <f ca="1">Repdd!AG380</f>
        <v>-2499414.3121212125</v>
      </c>
      <c r="AH187" s="10">
        <f ca="1">Repdd!AH380</f>
        <v>-2597344.6174545456</v>
      </c>
      <c r="AI187" s="10">
        <f ca="1">Repdd!AI380</f>
        <v>-2740589.640939394</v>
      </c>
      <c r="AJ187" s="10">
        <f ca="1">Repdd!AJ380</f>
        <v>-2898390.5296121212</v>
      </c>
      <c r="AK187" s="10">
        <f ca="1">Repdd!AK380</f>
        <v>-3055186.0990318181</v>
      </c>
      <c r="AL187" s="10">
        <f ca="1">Repdd!AL380</f>
        <v>-3272189.6993871215</v>
      </c>
      <c r="AM187" s="10">
        <f ca="1">Repdd!AM380</f>
        <v>-3589912.2656389391</v>
      </c>
      <c r="AN187" s="10">
        <f ca="1">Repdd!AN380</f>
        <v>-4023676.2139025759</v>
      </c>
      <c r="AO187" s="10">
        <f ca="1">Repdd!AO380</f>
        <v>-4505208.1049371213</v>
      </c>
      <c r="AP187" s="10">
        <f ca="1">Repdd!AP380</f>
        <v>-4864024.1751210233</v>
      </c>
      <c r="AQ187" s="10">
        <f ca="1">Repdd!AQ380</f>
        <v>-5001028.4777316749</v>
      </c>
      <c r="AR187" s="10">
        <f ca="1">Repdd!AR380</f>
        <v>35134414.764466777</v>
      </c>
      <c r="AS187" s="10">
        <f ca="1">Repdd!AS380</f>
        <v>-6537137.7643171744</v>
      </c>
      <c r="AT187" s="10">
        <f ca="1">Repdd!AT380</f>
        <v>-10939688.005418068</v>
      </c>
      <c r="AU187" s="10">
        <f ca="1">Repdd!AU380</f>
        <v>-20223303.637311436</v>
      </c>
      <c r="AV187" s="10">
        <f ca="1">Repdd!AV380</f>
        <v>-6073898.5048552081</v>
      </c>
      <c r="AW187" s="10">
        <f ca="1">Repdd!AW380</f>
        <v>0</v>
      </c>
      <c r="AX187" s="10">
        <f ca="1">Repdd!AX380</f>
        <v>0</v>
      </c>
      <c r="AY187" s="10">
        <f ca="1">Repdd!AY380</f>
        <v>0</v>
      </c>
      <c r="AZ187" s="10">
        <f ca="1">Repdd!AZ380</f>
        <v>0</v>
      </c>
      <c r="BA187" s="10">
        <f ca="1">Repdd!BA380</f>
        <v>0</v>
      </c>
      <c r="BB187" s="10">
        <f ca="1">Repdd!BB380</f>
        <v>0</v>
      </c>
      <c r="BC187" s="10">
        <f ca="1">Repdd!BC380</f>
        <v>0</v>
      </c>
      <c r="BD187" s="10">
        <f ca="1">Repdd!BD380</f>
        <v>-2.3283064365386963E-10</v>
      </c>
      <c r="BE187" s="10">
        <f ca="1">Repdd!BE380</f>
        <v>265781.52836855548</v>
      </c>
      <c r="BF187" s="10">
        <f ca="1">Repdd!BF380</f>
        <v>-252710.76395445853</v>
      </c>
      <c r="BG187" s="10">
        <f ca="1">Repdd!BG380</f>
        <v>4051418.7594159497</v>
      </c>
      <c r="BH187" s="10">
        <f ca="1">Repdd!BH380</f>
        <v>6296364.7030541357</v>
      </c>
      <c r="BI187" s="10">
        <f ca="1">Repdd!BI380</f>
        <v>7210803.9701510984</v>
      </c>
      <c r="BJ187" s="10">
        <f ca="1">Repdd!BJ380</f>
        <v>7871844.8131200429</v>
      </c>
      <c r="BK187" s="10">
        <f ca="1">Repdd!BK380</f>
        <v>8292841.377646178</v>
      </c>
      <c r="BL187" s="10">
        <f ca="1">Repdd!BL380</f>
        <v>8541575.0173414461</v>
      </c>
      <c r="BM187" s="10">
        <f ca="1">Repdd!BM380</f>
        <v>8680040.8488994017</v>
      </c>
      <c r="BN187" s="10">
        <f ca="1">Repdd!BN380</f>
        <v>8754940.8384072762</v>
      </c>
      <c r="BO187" s="10">
        <f ca="1">Repdd!BO380</f>
        <v>8795560.3548381142</v>
      </c>
      <c r="BP187" s="10">
        <f ca="1">Repdd!BP380</f>
        <v>8819476.7701161373</v>
      </c>
      <c r="BQ187" s="10">
        <f ca="1">Repdd!BQ380</f>
        <v>10503412.308597464</v>
      </c>
      <c r="BR187" s="10">
        <f ca="1">Repdd!BR380</f>
        <v>10504688.441472774</v>
      </c>
      <c r="BS187" s="10">
        <f ca="1">Repdd!BS380</f>
        <v>10505002.987622162</v>
      </c>
      <c r="BT187" s="10">
        <f ca="1">Repdd!BT380</f>
        <v>10505072.752675915</v>
      </c>
      <c r="BU187" s="10">
        <f ca="1">Repdd!BU380</f>
        <v>16544930.732256114</v>
      </c>
      <c r="BV187" s="10">
        <f>Repdd!BV380</f>
        <v>0</v>
      </c>
      <c r="BW187" s="10">
        <f>Repdd!BW380</f>
        <v>0</v>
      </c>
      <c r="BX187" s="10">
        <f>Repdd!BX380</f>
        <v>0</v>
      </c>
      <c r="BY187" s="10">
        <f>Repdd!BY380</f>
        <v>0</v>
      </c>
      <c r="BZ187" s="10">
        <f>Repdd!BZ380</f>
        <v>0</v>
      </c>
      <c r="CA187" s="10">
        <f>Repdd!CA380</f>
        <v>0</v>
      </c>
      <c r="CB187" s="10">
        <f>Repdd!CB380</f>
        <v>0</v>
      </c>
      <c r="CC187" s="10">
        <f>Repdd!CC380</f>
        <v>0</v>
      </c>
      <c r="CD187" s="10">
        <f>Repdd!CD380</f>
        <v>0</v>
      </c>
      <c r="CE187" s="10">
        <f>Repdd!CE380</f>
        <v>0</v>
      </c>
      <c r="CF187" s="10">
        <f>Repdd!CF380</f>
        <v>0</v>
      </c>
      <c r="CG187" s="10">
        <f>Repdd!CG380</f>
        <v>0</v>
      </c>
      <c r="CH187" s="10">
        <f>Repdd!CH380</f>
        <v>0</v>
      </c>
      <c r="CI187" s="10">
        <f>Repdd!CI380</f>
        <v>0</v>
      </c>
      <c r="CJ187" s="10">
        <f>Repdd!CJ380</f>
        <v>0</v>
      </c>
      <c r="CK187" s="10">
        <f>Repdd!CK380</f>
        <v>0</v>
      </c>
      <c r="CL187" s="10">
        <f>Repdd!CL380</f>
        <v>0</v>
      </c>
      <c r="CM187" s="10">
        <f>Repdd!CM380</f>
        <v>0</v>
      </c>
      <c r="CN187" s="10">
        <f>Repdd!CN380</f>
        <v>0</v>
      </c>
      <c r="CO187" s="10">
        <f>Repdd!CO380</f>
        <v>0</v>
      </c>
      <c r="CP187" s="10">
        <f>Repdd!CP380</f>
        <v>0</v>
      </c>
      <c r="CQ187" s="10">
        <f>Repdd!CQ380</f>
        <v>0</v>
      </c>
      <c r="CR187" s="10">
        <f>Repdd!CR380</f>
        <v>0</v>
      </c>
      <c r="CS187" s="10">
        <f>Repdd!CS380</f>
        <v>0</v>
      </c>
      <c r="CT187" s="10">
        <f>Repdd!CT380</f>
        <v>0</v>
      </c>
    </row>
    <row r="188" spans="1:99" s="13" customFormat="1" x14ac:dyDescent="0.3">
      <c r="A188" s="12">
        <f>ROW()</f>
        <v>188</v>
      </c>
      <c r="B188" s="147"/>
      <c r="C188" s="142"/>
      <c r="E188" s="92"/>
      <c r="F188" s="38" t="s">
        <v>247</v>
      </c>
      <c r="M188" s="4" t="str">
        <f>Lists!$R$8</f>
        <v>руб.</v>
      </c>
      <c r="P188" s="10"/>
      <c r="R188" s="92"/>
      <c r="S188" s="10"/>
      <c r="V188" s="80"/>
      <c r="W188" s="10">
        <f ca="1">INDIRECT(ADDRESS(ROW(),SUMIFS($1:$1,$5:$5,MAX($5:$5))))</f>
        <v>135891045.44002831</v>
      </c>
      <c r="Z188" s="10">
        <f ca="1">IF(Z$5="",0,SUM($Y187:Z187))</f>
        <v>61679732.556039944</v>
      </c>
      <c r="AA188" s="10">
        <f ca="1">IF(AA$5="",0,SUM($Y187:AA187))</f>
        <v>52597611.343918733</v>
      </c>
      <c r="AB188" s="10">
        <f ca="1">IF(AB$5="",0,SUM($Y187:AB187))</f>
        <v>51369143.465130851</v>
      </c>
      <c r="AC188" s="10">
        <f ca="1">IF(AC$5="",0,SUM($Y187:AC187))</f>
        <v>50851702.25300964</v>
      </c>
      <c r="AD188" s="10">
        <f ca="1">IF(AD$5="",0,SUM($Y187:AD187))</f>
        <v>50908038.374221757</v>
      </c>
      <c r="AE188" s="10">
        <f ca="1">IF(AE$5="",0,SUM($Y187:AE187))</f>
        <v>50135492.82876721</v>
      </c>
      <c r="AF188" s="10">
        <f ca="1">IF(AF$5="",0,SUM($Y187:AF187))</f>
        <v>47686577.283312663</v>
      </c>
      <c r="AG188" s="10">
        <f ca="1">IF(AG$5="",0,SUM($Y187:AG187))</f>
        <v>45187162.971191451</v>
      </c>
      <c r="AH188" s="10">
        <f ca="1">IF(AH$5="",0,SUM($Y187:AH187))</f>
        <v>42589818.353736907</v>
      </c>
      <c r="AI188" s="10">
        <f ca="1">IF(AI$5="",0,SUM($Y187:AI187))</f>
        <v>39849228.712797515</v>
      </c>
      <c r="AJ188" s="10">
        <f ca="1">IF(AJ$5="",0,SUM($Y187:AJ187))</f>
        <v>36950838.183185391</v>
      </c>
      <c r="AK188" s="10">
        <f ca="1">IF(AK$5="",0,SUM($Y187:AK187))</f>
        <v>33895652.08415357</v>
      </c>
      <c r="AL188" s="10">
        <f ca="1">IF(AL$5="",0,SUM($Y187:AL187))</f>
        <v>30623462.384766448</v>
      </c>
      <c r="AM188" s="10">
        <f ca="1">IF(AM$5="",0,SUM($Y187:AM187))</f>
        <v>27033550.119127508</v>
      </c>
      <c r="AN188" s="10">
        <f ca="1">IF(AN$5="",0,SUM($Y187:AN187))</f>
        <v>23009873.905224934</v>
      </c>
      <c r="AO188" s="10">
        <f ca="1">IF(AO$5="",0,SUM($Y187:AO187))</f>
        <v>18504665.800287813</v>
      </c>
      <c r="AP188" s="10">
        <f ca="1">IF(AP$5="",0,SUM($Y187:AP187))</f>
        <v>13640641.625166789</v>
      </c>
      <c r="AQ188" s="10">
        <f ca="1">IF(AQ$5="",0,SUM($Y187:AQ187))</f>
        <v>8639613.1474351138</v>
      </c>
      <c r="AR188" s="10">
        <f ca="1">IF(AR$5="",0,SUM($Y187:AR187))</f>
        <v>43774027.911901891</v>
      </c>
      <c r="AS188" s="10">
        <f ca="1">IF(AS$5="",0,SUM($Y187:AS187))</f>
        <v>37236890.147584714</v>
      </c>
      <c r="AT188" s="10">
        <f ca="1">IF(AT$5="",0,SUM($Y187:AT187))</f>
        <v>26297202.142166644</v>
      </c>
      <c r="AU188" s="10">
        <f ca="1">IF(AU$5="",0,SUM($Y187:AU187))</f>
        <v>6073898.5048552081</v>
      </c>
      <c r="AV188" s="10">
        <f ca="1">IF(AV$5="",0,SUM($Y187:AV187))</f>
        <v>0</v>
      </c>
      <c r="AW188" s="10">
        <f ca="1">IF(AW$5="",0,SUM($Y187:AW187))</f>
        <v>0</v>
      </c>
      <c r="AX188" s="10">
        <f ca="1">IF(AX$5="",0,SUM($Y187:AX187))</f>
        <v>0</v>
      </c>
      <c r="AY188" s="10">
        <f ca="1">IF(AY$5="",0,SUM($Y187:AY187))</f>
        <v>0</v>
      </c>
      <c r="AZ188" s="10">
        <f ca="1">IF(AZ$5="",0,SUM($Y187:AZ187))</f>
        <v>0</v>
      </c>
      <c r="BA188" s="10">
        <f ca="1">IF(BA$5="",0,SUM($Y187:BA187))</f>
        <v>0</v>
      </c>
      <c r="BB188" s="10">
        <f ca="1">IF(BB$5="",0,SUM($Y187:BB187))</f>
        <v>0</v>
      </c>
      <c r="BC188" s="10">
        <f ca="1">IF(BC$5="",0,SUM($Y187:BC187))</f>
        <v>0</v>
      </c>
      <c r="BD188" s="10">
        <f ca="1">IF(BD$5="",0,SUM($Y187:BD187))</f>
        <v>-2.3283064365386963E-10</v>
      </c>
      <c r="BE188" s="10">
        <f ca="1">IF(BE$5="",0,SUM($Y187:BE187))</f>
        <v>265781.52836855524</v>
      </c>
      <c r="BF188" s="10">
        <f ca="1">IF(BF$5="",0,SUM($Y187:BF187))</f>
        <v>13070.764414096717</v>
      </c>
      <c r="BG188" s="10">
        <f ca="1">IF(BG$5="",0,SUM($Y187:BG187))</f>
        <v>4064489.5238300464</v>
      </c>
      <c r="BH188" s="10">
        <f ca="1">IF(BH$5="",0,SUM($Y187:BH187))</f>
        <v>10360854.226884183</v>
      </c>
      <c r="BI188" s="10">
        <f ca="1">IF(BI$5="",0,SUM($Y187:BI187))</f>
        <v>17571658.197035283</v>
      </c>
      <c r="BJ188" s="10">
        <f ca="1">IF(BJ$5="",0,SUM($Y187:BJ187))</f>
        <v>25443503.010155328</v>
      </c>
      <c r="BK188" s="10">
        <f ca="1">IF(BK$5="",0,SUM($Y187:BK187))</f>
        <v>33736344.387801506</v>
      </c>
      <c r="BL188" s="10">
        <f ca="1">IF(BL$5="",0,SUM($Y187:BL187))</f>
        <v>42277919.405142948</v>
      </c>
      <c r="BM188" s="10">
        <f ca="1">IF(BM$5="",0,SUM($Y187:BM187))</f>
        <v>50957960.25404235</v>
      </c>
      <c r="BN188" s="10">
        <f ca="1">IF(BN$5="",0,SUM($Y187:BN187))</f>
        <v>59712901.092449628</v>
      </c>
      <c r="BO188" s="10">
        <f ca="1">IF(BO$5="",0,SUM($Y187:BO187))</f>
        <v>68508461.447287738</v>
      </c>
      <c r="BP188" s="10">
        <f ca="1">IF(BP$5="",0,SUM($Y187:BP187))</f>
        <v>77327938.217403874</v>
      </c>
      <c r="BQ188" s="10">
        <f ca="1">IF(BQ$5="",0,SUM($Y187:BQ187))</f>
        <v>87831350.526001334</v>
      </c>
      <c r="BR188" s="10">
        <f ca="1">IF(BR$5="",0,SUM($Y187:BR187))</f>
        <v>98336038.967474103</v>
      </c>
      <c r="BS188" s="10">
        <f ca="1">IF(BS$5="",0,SUM($Y187:BS187))</f>
        <v>108841041.95509626</v>
      </c>
      <c r="BT188" s="10">
        <f ca="1">IF(BT$5="",0,SUM($Y187:BT187))</f>
        <v>119346114.70777218</v>
      </c>
      <c r="BU188" s="10">
        <f ca="1">IF(BU$5="",0,SUM($Y187:BU187))</f>
        <v>135891045.44002831</v>
      </c>
      <c r="BV188" s="10">
        <f>IF(BV$5="",0,SUM($Y187:BV187))</f>
        <v>0</v>
      </c>
      <c r="BW188" s="10">
        <f>IF(BW$5="",0,SUM($Y187:BW187))</f>
        <v>0</v>
      </c>
      <c r="BX188" s="10">
        <f>IF(BX$5="",0,SUM($Y187:BX187))</f>
        <v>0</v>
      </c>
      <c r="BY188" s="10">
        <f>IF(BY$5="",0,SUM($Y187:BY187))</f>
        <v>0</v>
      </c>
      <c r="BZ188" s="10">
        <f>IF(BZ$5="",0,SUM($Y187:BZ187))</f>
        <v>0</v>
      </c>
      <c r="CA188" s="10">
        <f>IF(CA$5="",0,SUM($Y187:CA187))</f>
        <v>0</v>
      </c>
      <c r="CB188" s="10">
        <f>IF(CB$5="",0,SUM($Y187:CB187))</f>
        <v>0</v>
      </c>
      <c r="CC188" s="10">
        <f>IF(CC$5="",0,SUM($Y187:CC187))</f>
        <v>0</v>
      </c>
      <c r="CD188" s="10">
        <f>IF(CD$5="",0,SUM($Y187:CD187))</f>
        <v>0</v>
      </c>
      <c r="CE188" s="10">
        <f>IF(CE$5="",0,SUM($Y187:CE187))</f>
        <v>0</v>
      </c>
      <c r="CF188" s="10">
        <f>IF(CF$5="",0,SUM($Y187:CF187))</f>
        <v>0</v>
      </c>
      <c r="CG188" s="10">
        <f>IF(CG$5="",0,SUM($Y187:CG187))</f>
        <v>0</v>
      </c>
      <c r="CH188" s="10">
        <f>IF(CH$5="",0,SUM($Y187:CH187))</f>
        <v>0</v>
      </c>
      <c r="CI188" s="10">
        <f>IF(CI$5="",0,SUM($Y187:CI187))</f>
        <v>0</v>
      </c>
      <c r="CJ188" s="10">
        <f>IF(CJ$5="",0,SUM($Y187:CJ187))</f>
        <v>0</v>
      </c>
      <c r="CK188" s="10">
        <f>IF(CK$5="",0,SUM($Y187:CK187))</f>
        <v>0</v>
      </c>
      <c r="CL188" s="10">
        <f>IF(CL$5="",0,SUM($Y187:CL187))</f>
        <v>0</v>
      </c>
      <c r="CM188" s="10">
        <f>IF(CM$5="",0,SUM($Y187:CM187))</f>
        <v>0</v>
      </c>
      <c r="CN188" s="10">
        <f>IF(CN$5="",0,SUM($Y187:CN187))</f>
        <v>0</v>
      </c>
      <c r="CO188" s="10">
        <f>IF(CO$5="",0,SUM($Y187:CO187))</f>
        <v>0</v>
      </c>
      <c r="CP188" s="10">
        <f>IF(CP$5="",0,SUM($Y187:CP187))</f>
        <v>0</v>
      </c>
      <c r="CQ188" s="10">
        <f>IF(CQ$5="",0,SUM($Y187:CQ187))</f>
        <v>0</v>
      </c>
      <c r="CR188" s="10">
        <f>IF(CR$5="",0,SUM($Y187:CR187))</f>
        <v>0</v>
      </c>
      <c r="CS188" s="10">
        <f>IF(CS$5="",0,SUM($Y187:CS187))</f>
        <v>0</v>
      </c>
      <c r="CT188" s="10">
        <f>IF(CT$5="",0,SUM($Y187:CT187))</f>
        <v>0</v>
      </c>
    </row>
    <row r="189" spans="1:99" s="13" customFormat="1" x14ac:dyDescent="0.3">
      <c r="A189" s="12">
        <f>ROW()</f>
        <v>189</v>
      </c>
      <c r="B189" s="147"/>
      <c r="C189" s="142"/>
      <c r="E189" s="92"/>
      <c r="F189" s="13" t="s">
        <v>245</v>
      </c>
      <c r="M189" s="4" t="str">
        <f>Lists!$R$8</f>
        <v>руб.</v>
      </c>
      <c r="P189" s="10"/>
      <c r="R189" s="92"/>
      <c r="S189" s="10"/>
      <c r="V189" s="80"/>
      <c r="W189" s="10">
        <f ca="1">Repdd!W382</f>
        <v>2.3283064365386963E-10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</row>
    <row r="190" spans="1:99" ht="7.05" customHeight="1" x14ac:dyDescent="0.3">
      <c r="A190" s="11">
        <f>ROW()</f>
        <v>190</v>
      </c>
    </row>
    <row r="191" spans="1:99" s="2" customFormat="1" ht="4.95" customHeight="1" x14ac:dyDescent="0.25">
      <c r="A191" s="11">
        <f>ROW()</f>
        <v>191</v>
      </c>
      <c r="C191" s="142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9"/>
      <c r="Q191" s="88"/>
      <c r="R191" s="87"/>
      <c r="S191" s="89"/>
      <c r="T191" s="88"/>
      <c r="U191" s="88"/>
      <c r="V191" s="90"/>
      <c r="W191" s="91"/>
      <c r="X191" s="88"/>
      <c r="Y191" s="88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8"/>
    </row>
    <row r="192" spans="1:99" s="31" customFormat="1" ht="12" x14ac:dyDescent="0.25">
      <c r="A192" s="77">
        <f>ROW()</f>
        <v>192</v>
      </c>
      <c r="C192" s="142"/>
      <c r="E192" s="44"/>
      <c r="F192" s="31" t="s">
        <v>176</v>
      </c>
      <c r="M192" s="4"/>
      <c r="P192" s="81"/>
      <c r="R192" s="44"/>
      <c r="S192" s="81"/>
      <c r="V192" s="86"/>
      <c r="W192" s="81">
        <f ca="1">SUM(INDIRECT(ADDRESS(ROW(),SUMIFS($1:$1,$5:$5,1))):INDIRECT(ADDRESS(ROW(),SUMIFS($1:$1,$5:$5,MAX($5:$5)))))</f>
        <v>0</v>
      </c>
      <c r="Z192" s="81">
        <f ca="1">Repdd!Z385</f>
        <v>0</v>
      </c>
      <c r="AA192" s="81">
        <f ca="1">Repdd!AA385</f>
        <v>0</v>
      </c>
      <c r="AB192" s="81">
        <f ca="1">Repdd!AB385</f>
        <v>0</v>
      </c>
      <c r="AC192" s="81">
        <f ca="1">Repdd!AC385</f>
        <v>0</v>
      </c>
      <c r="AD192" s="81">
        <f ca="1">Repdd!AD385</f>
        <v>0</v>
      </c>
      <c r="AE192" s="81">
        <f ca="1">Repdd!AE385</f>
        <v>0</v>
      </c>
      <c r="AF192" s="81">
        <f ca="1">Repdd!AF385</f>
        <v>0</v>
      </c>
      <c r="AG192" s="81">
        <f ca="1">Repdd!AG385</f>
        <v>0</v>
      </c>
      <c r="AH192" s="81">
        <f ca="1">Repdd!AH385</f>
        <v>0</v>
      </c>
      <c r="AI192" s="81">
        <f ca="1">Repdd!AI385</f>
        <v>0</v>
      </c>
      <c r="AJ192" s="81">
        <f ca="1">Repdd!AJ385</f>
        <v>0</v>
      </c>
      <c r="AK192" s="81">
        <f ca="1">Repdd!AK385</f>
        <v>0</v>
      </c>
      <c r="AL192" s="81">
        <f ca="1">Repdd!AL385</f>
        <v>0</v>
      </c>
      <c r="AM192" s="81">
        <f ca="1">Repdd!AM385</f>
        <v>0</v>
      </c>
      <c r="AN192" s="81">
        <f ca="1">Repdd!AN385</f>
        <v>0</v>
      </c>
      <c r="AO192" s="81">
        <f ca="1">Repdd!AO385</f>
        <v>0</v>
      </c>
      <c r="AP192" s="81">
        <f ca="1">Repdd!AP385</f>
        <v>0</v>
      </c>
      <c r="AQ192" s="81">
        <f ca="1">Repdd!AQ385</f>
        <v>0</v>
      </c>
      <c r="AR192" s="81">
        <f ca="1">Repdd!AR385</f>
        <v>0</v>
      </c>
      <c r="AS192" s="81">
        <f ca="1">Repdd!AS385</f>
        <v>0</v>
      </c>
      <c r="AT192" s="81">
        <f ca="1">Repdd!AT385</f>
        <v>0</v>
      </c>
      <c r="AU192" s="81">
        <f ca="1">Repdd!AU385</f>
        <v>0</v>
      </c>
      <c r="AV192" s="81">
        <f ca="1">Repdd!AV385</f>
        <v>0</v>
      </c>
      <c r="AW192" s="81">
        <f ca="1">Repdd!AW385</f>
        <v>0</v>
      </c>
      <c r="AX192" s="81">
        <f ca="1">Repdd!AX385</f>
        <v>0</v>
      </c>
      <c r="AY192" s="81">
        <f ca="1">Repdd!AY385</f>
        <v>0</v>
      </c>
      <c r="AZ192" s="81">
        <f ca="1">Repdd!AZ385</f>
        <v>0</v>
      </c>
      <c r="BA192" s="81">
        <f ca="1">Repdd!BA385</f>
        <v>0</v>
      </c>
      <c r="BB192" s="81">
        <f ca="1">Repdd!BB385</f>
        <v>0</v>
      </c>
      <c r="BC192" s="81">
        <f ca="1">Repdd!BC385</f>
        <v>0</v>
      </c>
      <c r="BD192" s="81">
        <f ca="1">Repdd!BD385</f>
        <v>0</v>
      </c>
      <c r="BE192" s="81">
        <f ca="1">Repdd!BE385</f>
        <v>0</v>
      </c>
      <c r="BF192" s="81">
        <f ca="1">Repdd!BF385</f>
        <v>0</v>
      </c>
      <c r="BG192" s="81">
        <f ca="1">Repdd!BG385</f>
        <v>0</v>
      </c>
      <c r="BH192" s="81">
        <f ca="1">Repdd!BH385</f>
        <v>0</v>
      </c>
      <c r="BI192" s="81">
        <f ca="1">Repdd!BI385</f>
        <v>0</v>
      </c>
      <c r="BJ192" s="81">
        <f ca="1">Repdd!BJ385</f>
        <v>0</v>
      </c>
      <c r="BK192" s="81">
        <f ca="1">Repdd!BK385</f>
        <v>0</v>
      </c>
      <c r="BL192" s="81">
        <f ca="1">Repdd!BL385</f>
        <v>0</v>
      </c>
      <c r="BM192" s="81">
        <f ca="1">Repdd!BM385</f>
        <v>0</v>
      </c>
      <c r="BN192" s="81">
        <f ca="1">Repdd!BN385</f>
        <v>0</v>
      </c>
      <c r="BO192" s="81">
        <f ca="1">Repdd!BO385</f>
        <v>0</v>
      </c>
      <c r="BP192" s="81">
        <f ca="1">Repdd!BP385</f>
        <v>0</v>
      </c>
      <c r="BQ192" s="81">
        <f ca="1">Repdd!BQ385</f>
        <v>0</v>
      </c>
      <c r="BR192" s="81">
        <f ca="1">Repdd!BR385</f>
        <v>0</v>
      </c>
      <c r="BS192" s="81">
        <f ca="1">Repdd!BS385</f>
        <v>0</v>
      </c>
      <c r="BT192" s="81">
        <f ca="1">Repdd!BT385</f>
        <v>0</v>
      </c>
      <c r="BU192" s="81">
        <f ca="1">Repdd!BU385</f>
        <v>0</v>
      </c>
      <c r="BV192" s="81">
        <f ca="1">Repdd!BV385</f>
        <v>0</v>
      </c>
      <c r="BW192" s="81">
        <f ca="1">Repdd!BW385</f>
        <v>0</v>
      </c>
      <c r="BX192" s="81">
        <f ca="1">Repdd!BX385</f>
        <v>0</v>
      </c>
      <c r="BY192" s="81">
        <f ca="1">Repdd!BY385</f>
        <v>0</v>
      </c>
      <c r="BZ192" s="81">
        <f ca="1">Repdd!BZ385</f>
        <v>0</v>
      </c>
      <c r="CA192" s="81">
        <f ca="1">Repdd!CA385</f>
        <v>0</v>
      </c>
      <c r="CB192" s="81">
        <f ca="1">Repdd!CB385</f>
        <v>0</v>
      </c>
      <c r="CC192" s="81">
        <f ca="1">Repdd!CC385</f>
        <v>0</v>
      </c>
      <c r="CD192" s="81">
        <f ca="1">Repdd!CD385</f>
        <v>0</v>
      </c>
      <c r="CE192" s="81">
        <f ca="1">Repdd!CE385</f>
        <v>0</v>
      </c>
      <c r="CF192" s="81">
        <f ca="1">Repdd!CF385</f>
        <v>0</v>
      </c>
      <c r="CG192" s="81">
        <f ca="1">Repdd!CG385</f>
        <v>0</v>
      </c>
      <c r="CH192" s="81">
        <f ca="1">Repdd!CH385</f>
        <v>0</v>
      </c>
      <c r="CI192" s="81">
        <f ca="1">Repdd!CI385</f>
        <v>0</v>
      </c>
      <c r="CJ192" s="81">
        <f ca="1">Repdd!CJ385</f>
        <v>0</v>
      </c>
      <c r="CK192" s="81">
        <f ca="1">Repdd!CK385</f>
        <v>0</v>
      </c>
      <c r="CL192" s="81">
        <f ca="1">Repdd!CL385</f>
        <v>0</v>
      </c>
      <c r="CM192" s="81">
        <f ca="1">Repdd!CM385</f>
        <v>0</v>
      </c>
      <c r="CN192" s="81">
        <f ca="1">Repdd!CN385</f>
        <v>0</v>
      </c>
      <c r="CO192" s="81">
        <f ca="1">Repdd!CO385</f>
        <v>0</v>
      </c>
      <c r="CP192" s="81">
        <f ca="1">Repdd!CP385</f>
        <v>0</v>
      </c>
      <c r="CQ192" s="81">
        <f ca="1">Repdd!CQ385</f>
        <v>0</v>
      </c>
      <c r="CR192" s="81">
        <f ca="1">Repdd!CR385</f>
        <v>0</v>
      </c>
      <c r="CS192" s="81">
        <f ca="1">Repdd!CS385</f>
        <v>0</v>
      </c>
      <c r="CT192" s="81">
        <f ca="1">Repdd!CT385</f>
        <v>0</v>
      </c>
    </row>
    <row r="193" spans="1:99" s="13" customFormat="1" x14ac:dyDescent="0.3">
      <c r="A193" s="12">
        <f>ROW()</f>
        <v>193</v>
      </c>
      <c r="C193" s="142"/>
      <c r="E193" s="92"/>
      <c r="F193" s="166" t="s">
        <v>79</v>
      </c>
      <c r="G193" s="166"/>
      <c r="H193" s="166"/>
      <c r="I193" s="166"/>
      <c r="J193" s="166"/>
      <c r="K193" s="166"/>
      <c r="L193" s="166"/>
      <c r="M193" s="183"/>
      <c r="N193" s="166"/>
      <c r="O193" s="166"/>
      <c r="P193" s="167"/>
      <c r="Q193" s="166"/>
      <c r="R193" s="168"/>
      <c r="S193" s="167"/>
      <c r="T193" s="166"/>
      <c r="U193" s="166"/>
      <c r="V193" s="169"/>
      <c r="W193" s="167">
        <f ca="1">INDIRECT(ADDRESS(ROW(),SUMIFS($1:$1,$5:$5,MAX($5:$5))))</f>
        <v>277054940.77231401</v>
      </c>
      <c r="X193" s="166"/>
      <c r="Y193" s="166"/>
      <c r="Z193" s="167">
        <f ca="1">Repdd!Z386</f>
        <v>71679732.556039944</v>
      </c>
      <c r="AA193" s="167">
        <f ca="1">Repdd!AA386</f>
        <v>74597611.343918726</v>
      </c>
      <c r="AB193" s="167">
        <f ca="1">Repdd!AB386</f>
        <v>82369143.465130851</v>
      </c>
      <c r="AC193" s="167">
        <f ca="1">Repdd!AC386</f>
        <v>79724649.872057259</v>
      </c>
      <c r="AD193" s="167">
        <f ca="1">Repdd!AD386</f>
        <v>77001654.278983653</v>
      </c>
      <c r="AE193" s="167">
        <f ca="1">Repdd!AE386</f>
        <v>74310252.352576733</v>
      </c>
      <c r="AF193" s="167">
        <f ca="1">Repdd!AF386</f>
        <v>71655914.059503138</v>
      </c>
      <c r="AG193" s="167">
        <f ca="1">Repdd!AG386</f>
        <v>69009858.383096218</v>
      </c>
      <c r="AH193" s="167">
        <f ca="1">Repdd!AH386</f>
        <v>66337269.534689285</v>
      </c>
      <c r="AI193" s="167">
        <f ca="1">Repdd!AI386</f>
        <v>63642740.869464181</v>
      </c>
      <c r="AJ193" s="167">
        <f ca="1">Repdd!AJ386</f>
        <v>60969168.922233</v>
      </c>
      <c r="AK193" s="167">
        <f ca="1">Repdd!AK386</f>
        <v>58366799.038915463</v>
      </c>
      <c r="AL193" s="167">
        <f ca="1">Repdd!AL386</f>
        <v>55885877.993575968</v>
      </c>
      <c r="AM193" s="167">
        <f ca="1">Repdd!AM386</f>
        <v>53551065.11981798</v>
      </c>
      <c r="AN193" s="167">
        <f ca="1">Repdd!AN386</f>
        <v>51419758.128629684</v>
      </c>
      <c r="AO193" s="167">
        <f ca="1">Repdd!AO386</f>
        <v>49625649.673156857</v>
      </c>
      <c r="AP193" s="167">
        <f ca="1">Repdd!AP386</f>
        <v>48306273.602083445</v>
      </c>
      <c r="AQ193" s="167">
        <f ca="1">Repdd!AQ386</f>
        <v>47604052.828366049</v>
      </c>
      <c r="AR193" s="167">
        <f ca="1">Repdd!AR386</f>
        <v>87633273.721463785</v>
      </c>
      <c r="AS193" s="167">
        <f ca="1">Repdd!AS386</f>
        <v>86385682.354210883</v>
      </c>
      <c r="AT193" s="167">
        <f ca="1">Repdd!AT386</f>
        <v>80972960.011215448</v>
      </c>
      <c r="AU193" s="167">
        <f ca="1">Repdd!AU386</f>
        <v>71406538.778343275</v>
      </c>
      <c r="AV193" s="167">
        <f ca="1">Repdd!AV386</f>
        <v>86056140.047810704</v>
      </c>
      <c r="AW193" s="167">
        <f ca="1">Repdd!AW386</f>
        <v>101810474.85409996</v>
      </c>
      <c r="AX193" s="167">
        <f ca="1">Repdd!AX386</f>
        <v>106445883.30380355</v>
      </c>
      <c r="AY193" s="167">
        <f ca="1">Repdd!AY386</f>
        <v>109419219.06831546</v>
      </c>
      <c r="AZ193" s="167">
        <f ca="1">Repdd!AZ386</f>
        <v>113217702.25307737</v>
      </c>
      <c r="BA193" s="167">
        <f ca="1">Repdd!BA386</f>
        <v>118637527.88717261</v>
      </c>
      <c r="BB193" s="167">
        <f ca="1">Repdd!BB386</f>
        <v>123943867.28489283</v>
      </c>
      <c r="BC193" s="167">
        <f ca="1">Repdd!BC386</f>
        <v>129019727.73048808</v>
      </c>
      <c r="BD193" s="167">
        <f ca="1">Repdd!BD386</f>
        <v>133718143.96774997</v>
      </c>
      <c r="BE193" s="167">
        <f ca="1">Repdd!BE386</f>
        <v>138150779.69171375</v>
      </c>
      <c r="BF193" s="167">
        <f ca="1">Repdd!BF386</f>
        <v>141344393.89835453</v>
      </c>
      <c r="BG193" s="167">
        <f ca="1">Repdd!BG386</f>
        <v>147958647.72003239</v>
      </c>
      <c r="BH193" s="167">
        <f ca="1">Repdd!BH386</f>
        <v>155940590.36868176</v>
      </c>
      <c r="BI193" s="167">
        <f ca="1">Repdd!BI386</f>
        <v>164057194.59276146</v>
      </c>
      <c r="BJ193" s="167">
        <f ca="1">Repdd!BJ386</f>
        <v>172224390.22772676</v>
      </c>
      <c r="BK193" s="167">
        <f ca="1">Repdd!BK386</f>
        <v>180410281.48055148</v>
      </c>
      <c r="BL193" s="167">
        <f ca="1">Repdd!BL386</f>
        <v>188604504.13036314</v>
      </c>
      <c r="BM193" s="167">
        <f ca="1">Repdd!BM386</f>
        <v>196806062.02423277</v>
      </c>
      <c r="BN193" s="167">
        <f ca="1">Repdd!BN386</f>
        <v>205015434.54936031</v>
      </c>
      <c r="BO193" s="167">
        <f ca="1">Repdd!BO386</f>
        <v>213234468.75133532</v>
      </c>
      <c r="BP193" s="167">
        <f ca="1">Repdd!BP386</f>
        <v>221465363.22458836</v>
      </c>
      <c r="BQ193" s="167">
        <f ca="1">Repdd!BQ386</f>
        <v>231375594.5356977</v>
      </c>
      <c r="BR193" s="167">
        <f ca="1">Repdd!BR386</f>
        <v>241285537.8927657</v>
      </c>
      <c r="BS193" s="167">
        <f ca="1">Repdd!BS386</f>
        <v>251195401.67998311</v>
      </c>
      <c r="BT193" s="167">
        <f ca="1">Repdd!BT386</f>
        <v>261105248.13529593</v>
      </c>
      <c r="BU193" s="167">
        <f ca="1">Repdd!BU386</f>
        <v>277054940.77231401</v>
      </c>
      <c r="BV193" s="167">
        <f ca="1">Repdd!BV386</f>
        <v>0</v>
      </c>
      <c r="BW193" s="167">
        <f ca="1">Repdd!BW386</f>
        <v>0</v>
      </c>
      <c r="BX193" s="167">
        <f ca="1">Repdd!BX386</f>
        <v>0</v>
      </c>
      <c r="BY193" s="167">
        <f ca="1">Repdd!BY386</f>
        <v>0</v>
      </c>
      <c r="BZ193" s="167">
        <f ca="1">Repdd!BZ386</f>
        <v>0</v>
      </c>
      <c r="CA193" s="167">
        <f ca="1">Repdd!CA386</f>
        <v>0</v>
      </c>
      <c r="CB193" s="167">
        <f ca="1">Repdd!CB386</f>
        <v>0</v>
      </c>
      <c r="CC193" s="167">
        <f ca="1">Repdd!CC386</f>
        <v>0</v>
      </c>
      <c r="CD193" s="167">
        <f ca="1">Repdd!CD386</f>
        <v>0</v>
      </c>
      <c r="CE193" s="167">
        <f ca="1">Repdd!CE386</f>
        <v>0</v>
      </c>
      <c r="CF193" s="167">
        <f ca="1">Repdd!CF386</f>
        <v>0</v>
      </c>
      <c r="CG193" s="167">
        <f ca="1">Repdd!CG386</f>
        <v>0</v>
      </c>
      <c r="CH193" s="167">
        <f ca="1">Repdd!CH386</f>
        <v>0</v>
      </c>
      <c r="CI193" s="167">
        <f ca="1">Repdd!CI386</f>
        <v>0</v>
      </c>
      <c r="CJ193" s="167">
        <f ca="1">Repdd!CJ386</f>
        <v>0</v>
      </c>
      <c r="CK193" s="167">
        <f ca="1">Repdd!CK386</f>
        <v>0</v>
      </c>
      <c r="CL193" s="167">
        <f ca="1">Repdd!CL386</f>
        <v>0</v>
      </c>
      <c r="CM193" s="167">
        <f ca="1">Repdd!CM386</f>
        <v>0</v>
      </c>
      <c r="CN193" s="167">
        <f ca="1">Repdd!CN386</f>
        <v>0</v>
      </c>
      <c r="CO193" s="167">
        <f ca="1">Repdd!CO386</f>
        <v>0</v>
      </c>
      <c r="CP193" s="167">
        <f ca="1">Repdd!CP386</f>
        <v>0</v>
      </c>
      <c r="CQ193" s="167">
        <f ca="1">Repdd!CQ386</f>
        <v>0</v>
      </c>
      <c r="CR193" s="167">
        <f ca="1">Repdd!CR386</f>
        <v>0</v>
      </c>
      <c r="CS193" s="167">
        <f ca="1">Repdd!CS386</f>
        <v>0</v>
      </c>
      <c r="CT193" s="167">
        <f ca="1">Repdd!CT386</f>
        <v>0</v>
      </c>
      <c r="CU193" s="166"/>
    </row>
    <row r="194" spans="1:99" ht="7.05" customHeight="1" x14ac:dyDescent="0.3">
      <c r="A194" s="11">
        <f>ROW()</f>
        <v>194</v>
      </c>
      <c r="F194" s="170" t="str">
        <f>$F$193</f>
        <v>АКТИВЫ</v>
      </c>
      <c r="G194" s="171"/>
      <c r="H194" s="171"/>
      <c r="I194" s="171"/>
      <c r="J194" s="171"/>
      <c r="K194" s="171"/>
      <c r="L194" s="171"/>
      <c r="M194" s="172"/>
      <c r="N194" s="171"/>
      <c r="O194" s="171"/>
      <c r="P194" s="173"/>
      <c r="Q194" s="171"/>
      <c r="R194" s="174"/>
      <c r="S194" s="173"/>
      <c r="T194" s="171"/>
      <c r="U194" s="171"/>
      <c r="V194" s="175"/>
      <c r="W194" s="176"/>
      <c r="X194" s="171"/>
      <c r="Y194" s="171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  <c r="BA194" s="173"/>
      <c r="BB194" s="173"/>
      <c r="BC194" s="173"/>
      <c r="BD194" s="173"/>
      <c r="BE194" s="173"/>
      <c r="BF194" s="173"/>
      <c r="BG194" s="173"/>
      <c r="BH194" s="173"/>
      <c r="BI194" s="173"/>
      <c r="BJ194" s="173"/>
      <c r="BK194" s="173"/>
      <c r="BL194" s="173"/>
      <c r="BM194" s="173"/>
      <c r="BN194" s="173"/>
      <c r="BO194" s="173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S194" s="173"/>
      <c r="CT194" s="173"/>
      <c r="CU194" s="171"/>
    </row>
    <row r="195" spans="1:99" x14ac:dyDescent="0.3">
      <c r="A195" s="11">
        <f>ROW()</f>
        <v>195</v>
      </c>
      <c r="F195" s="66" t="str">
        <f>$F$193</f>
        <v>АКТИВЫ</v>
      </c>
      <c r="G195" s="6" t="s">
        <v>118</v>
      </c>
      <c r="W195" s="10">
        <f t="shared" ref="W195:W220" ca="1" si="27">INDIRECT(ADDRESS(ROW(),SUMIFS($1:$1,$5:$5,MAX($5:$5))))</f>
        <v>29464285.714285657</v>
      </c>
      <c r="Z195" s="7">
        <f ca="1">Repdd!Z388</f>
        <v>4166666.666666667</v>
      </c>
      <c r="AA195" s="7">
        <f ca="1">Repdd!AA388</f>
        <v>16666666.666666668</v>
      </c>
      <c r="AB195" s="7">
        <f ca="1">Repdd!AB388</f>
        <v>25000000</v>
      </c>
      <c r="AC195" s="7">
        <f ca="1">Repdd!AC388</f>
        <v>24702380.952380951</v>
      </c>
      <c r="AD195" s="7">
        <f ca="1">Repdd!AD388</f>
        <v>24404761.904761903</v>
      </c>
      <c r="AE195" s="7">
        <f ca="1">Repdd!AE388</f>
        <v>24107142.857142854</v>
      </c>
      <c r="AF195" s="7">
        <f ca="1">Repdd!AF388</f>
        <v>23809523.809523806</v>
      </c>
      <c r="AG195" s="7">
        <f ca="1">Repdd!AG388</f>
        <v>23511904.761904757</v>
      </c>
      <c r="AH195" s="7">
        <f ca="1">Repdd!AH388</f>
        <v>23214285.714285709</v>
      </c>
      <c r="AI195" s="7">
        <f ca="1">Repdd!AI388</f>
        <v>22916666.66666666</v>
      </c>
      <c r="AJ195" s="7">
        <f ca="1">Repdd!AJ388</f>
        <v>22619047.619047612</v>
      </c>
      <c r="AK195" s="7">
        <f ca="1">Repdd!AK388</f>
        <v>22321428.571428563</v>
      </c>
      <c r="AL195" s="7">
        <f ca="1">Repdd!AL388</f>
        <v>22023809.523809515</v>
      </c>
      <c r="AM195" s="7">
        <f ca="1">Repdd!AM388</f>
        <v>21726190.476190466</v>
      </c>
      <c r="AN195" s="7">
        <f ca="1">Repdd!AN388</f>
        <v>21428571.428571418</v>
      </c>
      <c r="AO195" s="7">
        <f ca="1">Repdd!AO388</f>
        <v>21130952.380952369</v>
      </c>
      <c r="AP195" s="7">
        <f ca="1">Repdd!AP388</f>
        <v>20833333.333333321</v>
      </c>
      <c r="AQ195" s="7">
        <f ca="1">Repdd!AQ388</f>
        <v>20535714.285714272</v>
      </c>
      <c r="AR195" s="7">
        <f ca="1">Repdd!AR388</f>
        <v>20238095.238095224</v>
      </c>
      <c r="AS195" s="7">
        <f ca="1">Repdd!AS388</f>
        <v>19940476.190476175</v>
      </c>
      <c r="AT195" s="7">
        <f ca="1">Repdd!AT388</f>
        <v>19642857.142857127</v>
      </c>
      <c r="AU195" s="7">
        <f ca="1">Repdd!AU388</f>
        <v>23511904.761904746</v>
      </c>
      <c r="AV195" s="7">
        <f ca="1">Repdd!AV388</f>
        <v>35714285.714285702</v>
      </c>
      <c r="AW195" s="7">
        <f ca="1">Repdd!AW388</f>
        <v>43749999.999999985</v>
      </c>
      <c r="AX195" s="7">
        <f ca="1">Repdd!AX388</f>
        <v>43154761.904761888</v>
      </c>
      <c r="AY195" s="7">
        <f ca="1">Repdd!AY388</f>
        <v>42559523.809523791</v>
      </c>
      <c r="AZ195" s="7">
        <f ca="1">Repdd!AZ388</f>
        <v>41964285.714285694</v>
      </c>
      <c r="BA195" s="7">
        <f ca="1">Repdd!BA388</f>
        <v>41369047.619047597</v>
      </c>
      <c r="BB195" s="7">
        <f ca="1">Repdd!BB388</f>
        <v>40773809.5238095</v>
      </c>
      <c r="BC195" s="7">
        <f ca="1">Repdd!BC388</f>
        <v>40178571.428571403</v>
      </c>
      <c r="BD195" s="7">
        <f ca="1">Repdd!BD388</f>
        <v>39583333.333333306</v>
      </c>
      <c r="BE195" s="7">
        <f ca="1">Repdd!BE388</f>
        <v>38988095.238095209</v>
      </c>
      <c r="BF195" s="7">
        <f ca="1">Repdd!BF388</f>
        <v>38392857.142857112</v>
      </c>
      <c r="BG195" s="7">
        <f ca="1">Repdd!BG388</f>
        <v>37797619.047619015</v>
      </c>
      <c r="BH195" s="7">
        <f ca="1">Repdd!BH388</f>
        <v>37202380.952380918</v>
      </c>
      <c r="BI195" s="7">
        <f ca="1">Repdd!BI388</f>
        <v>36607142.857142821</v>
      </c>
      <c r="BJ195" s="7">
        <f ca="1">Repdd!BJ388</f>
        <v>36011904.761904724</v>
      </c>
      <c r="BK195" s="7">
        <f ca="1">Repdd!BK388</f>
        <v>35416666.666666627</v>
      </c>
      <c r="BL195" s="7">
        <f ca="1">Repdd!BL388</f>
        <v>34821428.57142853</v>
      </c>
      <c r="BM195" s="7">
        <f ca="1">Repdd!BM388</f>
        <v>34226190.476190433</v>
      </c>
      <c r="BN195" s="7">
        <f ca="1">Repdd!BN388</f>
        <v>33630952.380952336</v>
      </c>
      <c r="BO195" s="7">
        <f ca="1">Repdd!BO388</f>
        <v>33035714.285714239</v>
      </c>
      <c r="BP195" s="7">
        <f ca="1">Repdd!BP388</f>
        <v>32440476.190476142</v>
      </c>
      <c r="BQ195" s="7">
        <f ca="1">Repdd!BQ388</f>
        <v>31845238.095238045</v>
      </c>
      <c r="BR195" s="7">
        <f ca="1">Repdd!BR388</f>
        <v>31249999.999999948</v>
      </c>
      <c r="BS195" s="7">
        <f ca="1">Repdd!BS388</f>
        <v>30654761.904761851</v>
      </c>
      <c r="BT195" s="7">
        <f ca="1">Repdd!BT388</f>
        <v>30059523.809523754</v>
      </c>
      <c r="BU195" s="7">
        <f ca="1">Repdd!BU388</f>
        <v>29464285.714285657</v>
      </c>
      <c r="BV195" s="7">
        <f ca="1">Repdd!BV388</f>
        <v>0</v>
      </c>
      <c r="BW195" s="7">
        <f ca="1">Repdd!BW388</f>
        <v>0</v>
      </c>
      <c r="BX195" s="7">
        <f ca="1">Repdd!BX388</f>
        <v>0</v>
      </c>
      <c r="BY195" s="7">
        <f ca="1">Repdd!BY388</f>
        <v>0</v>
      </c>
      <c r="BZ195" s="7">
        <f ca="1">Repdd!BZ388</f>
        <v>0</v>
      </c>
      <c r="CA195" s="7">
        <f ca="1">Repdd!CA388</f>
        <v>0</v>
      </c>
      <c r="CB195" s="7">
        <f ca="1">Repdd!CB388</f>
        <v>0</v>
      </c>
      <c r="CC195" s="7">
        <f ca="1">Repdd!CC388</f>
        <v>0</v>
      </c>
      <c r="CD195" s="7">
        <f ca="1">Repdd!CD388</f>
        <v>0</v>
      </c>
      <c r="CE195" s="7">
        <f ca="1">Repdd!CE388</f>
        <v>0</v>
      </c>
      <c r="CF195" s="7">
        <f ca="1">Repdd!CF388</f>
        <v>0</v>
      </c>
      <c r="CG195" s="7">
        <f ca="1">Repdd!CG388</f>
        <v>0</v>
      </c>
      <c r="CH195" s="7">
        <f ca="1">Repdd!CH388</f>
        <v>0</v>
      </c>
      <c r="CI195" s="7">
        <f ca="1">Repdd!CI388</f>
        <v>0</v>
      </c>
      <c r="CJ195" s="7">
        <f ca="1">Repdd!CJ388</f>
        <v>0</v>
      </c>
      <c r="CK195" s="7">
        <f ca="1">Repdd!CK388</f>
        <v>0</v>
      </c>
      <c r="CL195" s="7">
        <f ca="1">Repdd!CL388</f>
        <v>0</v>
      </c>
      <c r="CM195" s="7">
        <f ca="1">Repdd!CM388</f>
        <v>0</v>
      </c>
      <c r="CN195" s="7">
        <f ca="1">Repdd!CN388</f>
        <v>0</v>
      </c>
      <c r="CO195" s="7">
        <f ca="1">Repdd!CO388</f>
        <v>0</v>
      </c>
      <c r="CP195" s="7">
        <f ca="1">Repdd!CP388</f>
        <v>0</v>
      </c>
      <c r="CQ195" s="7">
        <f ca="1">Repdd!CQ388</f>
        <v>0</v>
      </c>
      <c r="CR195" s="7">
        <f ca="1">Repdd!CR388</f>
        <v>0</v>
      </c>
      <c r="CS195" s="7">
        <f ca="1">Repdd!CS388</f>
        <v>0</v>
      </c>
      <c r="CT195" s="7">
        <f ca="1">Repdd!CT388</f>
        <v>0</v>
      </c>
    </row>
    <row r="196" spans="1:99" x14ac:dyDescent="0.3">
      <c r="A196" s="11">
        <f>ROW()</f>
        <v>196</v>
      </c>
      <c r="E196" s="23" t="s">
        <v>24</v>
      </c>
      <c r="F196" s="66" t="str">
        <f t="shared" ref="F196:F197" si="28">$F$193</f>
        <v>АКТИВЫ</v>
      </c>
      <c r="G196" s="6" t="s">
        <v>163</v>
      </c>
      <c r="W196" s="10">
        <f t="shared" ca="1" si="27"/>
        <v>135891045.44002831</v>
      </c>
      <c r="Z196" s="7">
        <f ca="1">Repdd!Z392</f>
        <v>61679732.556039944</v>
      </c>
      <c r="AA196" s="7">
        <f ca="1">Repdd!AA392</f>
        <v>52597611.343918733</v>
      </c>
      <c r="AB196" s="7">
        <f ca="1">Repdd!AB392</f>
        <v>51369143.465130851</v>
      </c>
      <c r="AC196" s="7">
        <f ca="1">Repdd!AC392</f>
        <v>50851702.25300964</v>
      </c>
      <c r="AD196" s="7">
        <f ca="1">Repdd!AD392</f>
        <v>50908038.374221757</v>
      </c>
      <c r="AE196" s="7">
        <f ca="1">Repdd!AE392</f>
        <v>50135492.82876721</v>
      </c>
      <c r="AF196" s="7">
        <f ca="1">Repdd!AF392</f>
        <v>47686577.283312663</v>
      </c>
      <c r="AG196" s="7">
        <f ca="1">Repdd!AG392</f>
        <v>45187162.971191451</v>
      </c>
      <c r="AH196" s="7">
        <f ca="1">Repdd!AH392</f>
        <v>42589818.353736907</v>
      </c>
      <c r="AI196" s="7">
        <f ca="1">Repdd!AI392</f>
        <v>39849228.712797515</v>
      </c>
      <c r="AJ196" s="7">
        <f ca="1">Repdd!AJ392</f>
        <v>36950838.183185391</v>
      </c>
      <c r="AK196" s="7">
        <f ca="1">Repdd!AK392</f>
        <v>33895652.08415357</v>
      </c>
      <c r="AL196" s="7">
        <f ca="1">Repdd!AL392</f>
        <v>30623462.384766448</v>
      </c>
      <c r="AM196" s="7">
        <f ca="1">Repdd!AM392</f>
        <v>27033550.119127508</v>
      </c>
      <c r="AN196" s="7">
        <f ca="1">Repdd!AN392</f>
        <v>23009873.905224934</v>
      </c>
      <c r="AO196" s="7">
        <f ca="1">Repdd!AO392</f>
        <v>18504665.800287813</v>
      </c>
      <c r="AP196" s="7">
        <f ca="1">Repdd!AP392</f>
        <v>13640641.625166789</v>
      </c>
      <c r="AQ196" s="7">
        <f ca="1">Repdd!AQ392</f>
        <v>8639613.1474351138</v>
      </c>
      <c r="AR196" s="7">
        <f ca="1">Repdd!AR392</f>
        <v>43774027.911901891</v>
      </c>
      <c r="AS196" s="7">
        <f ca="1">Repdd!AS392</f>
        <v>37236890.147584714</v>
      </c>
      <c r="AT196" s="7">
        <f ca="1">Repdd!AT392</f>
        <v>26297202.142166644</v>
      </c>
      <c r="AU196" s="7">
        <f ca="1">Repdd!AU392</f>
        <v>6073898.5048552081</v>
      </c>
      <c r="AV196" s="7">
        <f ca="1">Repdd!AV392</f>
        <v>0</v>
      </c>
      <c r="AW196" s="7">
        <f ca="1">Repdd!AW392</f>
        <v>0</v>
      </c>
      <c r="AX196" s="7">
        <f ca="1">Repdd!AX392</f>
        <v>0</v>
      </c>
      <c r="AY196" s="7">
        <f ca="1">Repdd!AY392</f>
        <v>0</v>
      </c>
      <c r="AZ196" s="7">
        <f ca="1">Repdd!AZ392</f>
        <v>0</v>
      </c>
      <c r="BA196" s="7">
        <f ca="1">Repdd!BA392</f>
        <v>0</v>
      </c>
      <c r="BB196" s="7">
        <f ca="1">Repdd!BB392</f>
        <v>0</v>
      </c>
      <c r="BC196" s="7">
        <f ca="1">Repdd!BC392</f>
        <v>0</v>
      </c>
      <c r="BD196" s="7">
        <f ca="1">Repdd!BD392</f>
        <v>-2.3283064365386963E-10</v>
      </c>
      <c r="BE196" s="7">
        <f ca="1">Repdd!BE392</f>
        <v>265781.52836855524</v>
      </c>
      <c r="BF196" s="7">
        <f ca="1">Repdd!BF392</f>
        <v>13070.764414096717</v>
      </c>
      <c r="BG196" s="7">
        <f ca="1">Repdd!BG392</f>
        <v>4064489.5238300464</v>
      </c>
      <c r="BH196" s="7">
        <f ca="1">Repdd!BH392</f>
        <v>10360854.226884183</v>
      </c>
      <c r="BI196" s="7">
        <f ca="1">Repdd!BI392</f>
        <v>17571658.197035283</v>
      </c>
      <c r="BJ196" s="7">
        <f ca="1">Repdd!BJ392</f>
        <v>25443503.010155328</v>
      </c>
      <c r="BK196" s="7">
        <f ca="1">Repdd!BK392</f>
        <v>33736344.387801506</v>
      </c>
      <c r="BL196" s="7">
        <f ca="1">Repdd!BL392</f>
        <v>42277919.405142948</v>
      </c>
      <c r="BM196" s="7">
        <f ca="1">Repdd!BM392</f>
        <v>50957960.25404235</v>
      </c>
      <c r="BN196" s="7">
        <f ca="1">Repdd!BN392</f>
        <v>59712901.092449628</v>
      </c>
      <c r="BO196" s="7">
        <f ca="1">Repdd!BO392</f>
        <v>68508461.447287738</v>
      </c>
      <c r="BP196" s="7">
        <f ca="1">Repdd!BP392</f>
        <v>77327938.217403874</v>
      </c>
      <c r="BQ196" s="7">
        <f ca="1">Repdd!BQ392</f>
        <v>87831350.526001334</v>
      </c>
      <c r="BR196" s="7">
        <f ca="1">Repdd!BR392</f>
        <v>98336038.967474103</v>
      </c>
      <c r="BS196" s="7">
        <f ca="1">Repdd!BS392</f>
        <v>108841041.95509626</v>
      </c>
      <c r="BT196" s="7">
        <f ca="1">Repdd!BT392</f>
        <v>119346114.70777218</v>
      </c>
      <c r="BU196" s="7">
        <f ca="1">Repdd!BU392</f>
        <v>135891045.44002831</v>
      </c>
      <c r="BV196" s="7">
        <f>Repdd!BV392</f>
        <v>0</v>
      </c>
      <c r="BW196" s="7">
        <f>Repdd!BW392</f>
        <v>0</v>
      </c>
      <c r="BX196" s="7">
        <f>Repdd!BX392</f>
        <v>0</v>
      </c>
      <c r="BY196" s="7">
        <f>Repdd!BY392</f>
        <v>0</v>
      </c>
      <c r="BZ196" s="7">
        <f>Repdd!BZ392</f>
        <v>0</v>
      </c>
      <c r="CA196" s="7">
        <f>Repdd!CA392</f>
        <v>0</v>
      </c>
      <c r="CB196" s="7">
        <f>Repdd!CB392</f>
        <v>0</v>
      </c>
      <c r="CC196" s="7">
        <f>Repdd!CC392</f>
        <v>0</v>
      </c>
      <c r="CD196" s="7">
        <f>Repdd!CD392</f>
        <v>0</v>
      </c>
      <c r="CE196" s="7">
        <f>Repdd!CE392</f>
        <v>0</v>
      </c>
      <c r="CF196" s="7">
        <f>Repdd!CF392</f>
        <v>0</v>
      </c>
      <c r="CG196" s="7">
        <f>Repdd!CG392</f>
        <v>0</v>
      </c>
      <c r="CH196" s="7">
        <f>Repdd!CH392</f>
        <v>0</v>
      </c>
      <c r="CI196" s="7">
        <f>Repdd!CI392</f>
        <v>0</v>
      </c>
      <c r="CJ196" s="7">
        <f>Repdd!CJ392</f>
        <v>0</v>
      </c>
      <c r="CK196" s="7">
        <f>Repdd!CK392</f>
        <v>0</v>
      </c>
      <c r="CL196" s="7">
        <f>Repdd!CL392</f>
        <v>0</v>
      </c>
      <c r="CM196" s="7">
        <f>Repdd!CM392</f>
        <v>0</v>
      </c>
      <c r="CN196" s="7">
        <f>Repdd!CN392</f>
        <v>0</v>
      </c>
      <c r="CO196" s="7">
        <f>Repdd!CO392</f>
        <v>0</v>
      </c>
      <c r="CP196" s="7">
        <f>Repdd!CP392</f>
        <v>0</v>
      </c>
      <c r="CQ196" s="7">
        <f>Repdd!CQ392</f>
        <v>0</v>
      </c>
      <c r="CR196" s="7">
        <f>Repdd!CR392</f>
        <v>0</v>
      </c>
      <c r="CS196" s="7">
        <f>Repdd!CS392</f>
        <v>0</v>
      </c>
      <c r="CT196" s="7">
        <f>Repdd!CT392</f>
        <v>0</v>
      </c>
    </row>
    <row r="197" spans="1:99" x14ac:dyDescent="0.3">
      <c r="A197" s="11">
        <f>ROW()</f>
        <v>197</v>
      </c>
      <c r="F197" s="66" t="str">
        <f t="shared" si="28"/>
        <v>АКТИВЫ</v>
      </c>
      <c r="G197" s="6" t="str">
        <f>$G$13</f>
        <v>Запасы СиМ</v>
      </c>
      <c r="W197" s="10">
        <f t="shared" ca="1" si="27"/>
        <v>7315379.9999999991</v>
      </c>
      <c r="Z197" s="7">
        <f ca="1">Repdd!Z393</f>
        <v>0</v>
      </c>
      <c r="AA197" s="7">
        <f ca="1">Repdd!AA393</f>
        <v>0</v>
      </c>
      <c r="AB197" s="7">
        <f ca="1">Repdd!AB393</f>
        <v>0</v>
      </c>
      <c r="AC197" s="7">
        <f ca="1">Repdd!AC393</f>
        <v>3900</v>
      </c>
      <c r="AD197" s="7">
        <f ca="1">Repdd!AD393</f>
        <v>17400</v>
      </c>
      <c r="AE197" s="7">
        <f ca="1">Repdd!AE393</f>
        <v>37080</v>
      </c>
      <c r="AF197" s="7">
        <f ca="1">Repdd!AF393</f>
        <v>63007.5</v>
      </c>
      <c r="AG197" s="7">
        <f ca="1">Repdd!AG393</f>
        <v>91462.5</v>
      </c>
      <c r="AH197" s="7">
        <f ca="1">Repdd!AH393</f>
        <v>124846.50000000003</v>
      </c>
      <c r="AI197" s="7">
        <f ca="1">Repdd!AI393</f>
        <v>186529.5</v>
      </c>
      <c r="AJ197" s="7">
        <f ca="1">Repdd!AJ393</f>
        <v>291355.5</v>
      </c>
      <c r="AK197" s="7">
        <f ca="1">Repdd!AK393</f>
        <v>455760.75000000006</v>
      </c>
      <c r="AL197" s="7">
        <f ca="1">Repdd!AL393</f>
        <v>688116</v>
      </c>
      <c r="AM197" s="7">
        <f ca="1">Repdd!AM393</f>
        <v>977621.25</v>
      </c>
      <c r="AN197" s="7">
        <f ca="1">Repdd!AN393</f>
        <v>1311643.5</v>
      </c>
      <c r="AO197" s="7">
        <f ca="1">Repdd!AO393</f>
        <v>1675473.75</v>
      </c>
      <c r="AP197" s="7">
        <f ca="1">Repdd!AP393</f>
        <v>2056293.75</v>
      </c>
      <c r="AQ197" s="7">
        <f ca="1">Repdd!AQ393</f>
        <v>2446307.25</v>
      </c>
      <c r="AR197" s="7">
        <f ca="1">Repdd!AR393</f>
        <v>2840703.75</v>
      </c>
      <c r="AS197" s="7">
        <f ca="1">Repdd!AS393</f>
        <v>3237150</v>
      </c>
      <c r="AT197" s="7">
        <f ca="1">Repdd!AT393</f>
        <v>3634387.5</v>
      </c>
      <c r="AU197" s="7">
        <f ca="1">Repdd!AU393</f>
        <v>4031850</v>
      </c>
      <c r="AV197" s="7">
        <f ca="1">Repdd!AV393</f>
        <v>4429402.5</v>
      </c>
      <c r="AW197" s="7">
        <f ca="1">Repdd!AW393</f>
        <v>4826977.5</v>
      </c>
      <c r="AX197" s="7">
        <f ca="1">Repdd!AX393</f>
        <v>5224552.5</v>
      </c>
      <c r="AY197" s="7">
        <f ca="1">Repdd!AY393</f>
        <v>5622127.5</v>
      </c>
      <c r="AZ197" s="7">
        <f ca="1">Repdd!AZ393</f>
        <v>6009952.5</v>
      </c>
      <c r="BA197" s="7">
        <f ca="1">Repdd!BA393</f>
        <v>6364027.5</v>
      </c>
      <c r="BB197" s="7">
        <f ca="1">Repdd!BB393</f>
        <v>6668902.5</v>
      </c>
      <c r="BC197" s="7">
        <f ca="1">Repdd!BC393</f>
        <v>6908958.7499999981</v>
      </c>
      <c r="BD197" s="7">
        <f ca="1">Repdd!BD393</f>
        <v>7077877.4999999991</v>
      </c>
      <c r="BE197" s="7">
        <f ca="1">Repdd!BE393</f>
        <v>7187711.25</v>
      </c>
      <c r="BF197" s="7">
        <f ca="1">Repdd!BF393</f>
        <v>7252087.5</v>
      </c>
      <c r="BG197" s="7">
        <f ca="1">Repdd!BG393</f>
        <v>7286148.75</v>
      </c>
      <c r="BH197" s="7">
        <f ca="1">Repdd!BH393</f>
        <v>7302993.75</v>
      </c>
      <c r="BI197" s="7">
        <f ca="1">Repdd!BI393</f>
        <v>7310591.25</v>
      </c>
      <c r="BJ197" s="7">
        <f ca="1">Repdd!BJ393</f>
        <v>7313778.75</v>
      </c>
      <c r="BK197" s="7">
        <f ca="1">Repdd!BK393</f>
        <v>7314907.5</v>
      </c>
      <c r="BL197" s="7">
        <f ca="1">Repdd!BL393</f>
        <v>7315245</v>
      </c>
      <c r="BM197" s="7">
        <f ca="1">Repdd!BM393</f>
        <v>7315357.4999999991</v>
      </c>
      <c r="BN197" s="7">
        <f ca="1">Repdd!BN393</f>
        <v>7315379.9999999981</v>
      </c>
      <c r="BO197" s="7">
        <f ca="1">Repdd!BO393</f>
        <v>7315379.9999999991</v>
      </c>
      <c r="BP197" s="7">
        <f ca="1">Repdd!BP393</f>
        <v>7315379.9999999991</v>
      </c>
      <c r="BQ197" s="7">
        <f ca="1">Repdd!BQ393</f>
        <v>7315379.9999999991</v>
      </c>
      <c r="BR197" s="7">
        <f ca="1">Repdd!BR393</f>
        <v>7315379.9999999991</v>
      </c>
      <c r="BS197" s="7">
        <f ca="1">Repdd!BS393</f>
        <v>7315379.9999999991</v>
      </c>
      <c r="BT197" s="7">
        <f ca="1">Repdd!BT393</f>
        <v>7315379.9999999991</v>
      </c>
      <c r="BU197" s="7">
        <f ca="1">Repdd!BU393</f>
        <v>7315379.9999999991</v>
      </c>
      <c r="BV197" s="7">
        <f>Repdd!BV393</f>
        <v>0</v>
      </c>
      <c r="BW197" s="7">
        <f>Repdd!BW393</f>
        <v>0</v>
      </c>
      <c r="BX197" s="7">
        <f>Repdd!BX393</f>
        <v>0</v>
      </c>
      <c r="BY197" s="7">
        <f>Repdd!BY393</f>
        <v>0</v>
      </c>
      <c r="BZ197" s="7">
        <f>Repdd!BZ393</f>
        <v>0</v>
      </c>
      <c r="CA197" s="7">
        <f>Repdd!CA393</f>
        <v>0</v>
      </c>
      <c r="CB197" s="7">
        <f>Repdd!CB393</f>
        <v>0</v>
      </c>
      <c r="CC197" s="7">
        <f>Repdd!CC393</f>
        <v>0</v>
      </c>
      <c r="CD197" s="7">
        <f>Repdd!CD393</f>
        <v>0</v>
      </c>
      <c r="CE197" s="7">
        <f>Repdd!CE393</f>
        <v>0</v>
      </c>
      <c r="CF197" s="7">
        <f>Repdd!CF393</f>
        <v>0</v>
      </c>
      <c r="CG197" s="7">
        <f>Repdd!CG393</f>
        <v>0</v>
      </c>
      <c r="CH197" s="7">
        <f>Repdd!CH393</f>
        <v>0</v>
      </c>
      <c r="CI197" s="7">
        <f>Repdd!CI393</f>
        <v>0</v>
      </c>
      <c r="CJ197" s="7">
        <f>Repdd!CJ393</f>
        <v>0</v>
      </c>
      <c r="CK197" s="7">
        <f>Repdd!CK393</f>
        <v>0</v>
      </c>
      <c r="CL197" s="7">
        <f>Repdd!CL393</f>
        <v>0</v>
      </c>
      <c r="CM197" s="7">
        <f>Repdd!CM393</f>
        <v>0</v>
      </c>
      <c r="CN197" s="7">
        <f>Repdd!CN393</f>
        <v>0</v>
      </c>
      <c r="CO197" s="7">
        <f>Repdd!CO393</f>
        <v>0</v>
      </c>
      <c r="CP197" s="7">
        <f>Repdd!CP393</f>
        <v>0</v>
      </c>
      <c r="CQ197" s="7">
        <f>Repdd!CQ393</f>
        <v>0</v>
      </c>
      <c r="CR197" s="7">
        <f>Repdd!CR393</f>
        <v>0</v>
      </c>
      <c r="CS197" s="7">
        <f>Repdd!CS393</f>
        <v>0</v>
      </c>
      <c r="CT197" s="7">
        <f>Repdd!CT393</f>
        <v>0</v>
      </c>
    </row>
    <row r="198" spans="1:99" x14ac:dyDescent="0.3">
      <c r="A198" s="11">
        <f>ROW()</f>
        <v>198</v>
      </c>
      <c r="E198" s="23" t="s">
        <v>24</v>
      </c>
      <c r="F198" s="66" t="str">
        <f t="shared" ref="F198:F206" si="29">$F$193</f>
        <v>АКТИВЫ</v>
      </c>
      <c r="G198" s="6" t="s">
        <v>83</v>
      </c>
      <c r="W198" s="10">
        <f t="shared" ca="1" si="27"/>
        <v>41505211.199999996</v>
      </c>
      <c r="Z198" s="7">
        <f ca="1">Repdd!Z399</f>
        <v>0</v>
      </c>
      <c r="AA198" s="7">
        <f ca="1">Repdd!AA399</f>
        <v>0</v>
      </c>
      <c r="AB198" s="7">
        <f ca="1">Repdd!AB399</f>
        <v>0</v>
      </c>
      <c r="AC198" s="7">
        <f ca="1">Repdd!AC399</f>
        <v>0</v>
      </c>
      <c r="AD198" s="7">
        <f ca="1">Repdd!AD399</f>
        <v>4787.333333333333</v>
      </c>
      <c r="AE198" s="7">
        <f ca="1">Repdd!AE399</f>
        <v>30536.666666666664</v>
      </c>
      <c r="AF198" s="7">
        <f ca="1">Repdd!AF399</f>
        <v>96805.466666666674</v>
      </c>
      <c r="AG198" s="7">
        <f ca="1">Repdd!AG399</f>
        <v>219328.15</v>
      </c>
      <c r="AH198" s="7">
        <f ca="1">Repdd!AH399</f>
        <v>384203.76666666666</v>
      </c>
      <c r="AI198" s="7">
        <f ca="1">Repdd!AI399</f>
        <v>556570.25666666671</v>
      </c>
      <c r="AJ198" s="7">
        <f ca="1">Repdd!AJ399</f>
        <v>771700.94666666666</v>
      </c>
      <c r="AK198" s="7">
        <f ca="1">Repdd!AK399</f>
        <v>1113727.3666666667</v>
      </c>
      <c r="AL198" s="7">
        <f ca="1">Repdd!AL399</f>
        <v>1719936.7050000001</v>
      </c>
      <c r="AM198" s="7">
        <f ca="1">Repdd!AM399</f>
        <v>2712684.8650000002</v>
      </c>
      <c r="AN198" s="7">
        <f ca="1">Repdd!AN399</f>
        <v>4090614.0233333334</v>
      </c>
      <c r="AO198" s="7">
        <f ca="1">Repdd!AO399</f>
        <v>5806965.2166666668</v>
      </c>
      <c r="AP198" s="7">
        <f ca="1">Repdd!AP399</f>
        <v>7768549.2333333343</v>
      </c>
      <c r="AQ198" s="7">
        <f ca="1">Repdd!AQ399</f>
        <v>9872683.7383333333</v>
      </c>
      <c r="AR198" s="7">
        <f ca="1">Repdd!AR399</f>
        <v>12056893.241666667</v>
      </c>
      <c r="AS198" s="7">
        <f ca="1">Repdd!AS399</f>
        <v>14281881.65</v>
      </c>
      <c r="AT198" s="7">
        <f ca="1">Repdd!AT399</f>
        <v>16526455.608333334</v>
      </c>
      <c r="AU198" s="7">
        <f ca="1">Repdd!AU399</f>
        <v>18778716.483333334</v>
      </c>
      <c r="AV198" s="7">
        <f ca="1">Repdd!AV399</f>
        <v>21033234.475000001</v>
      </c>
      <c r="AW198" s="7">
        <f ca="1">Repdd!AW399</f>
        <v>23288704.93333333</v>
      </c>
      <c r="AX198" s="7">
        <f ca="1">Repdd!AX399</f>
        <v>25544422.933333337</v>
      </c>
      <c r="AY198" s="7">
        <f ca="1">Repdd!AY399</f>
        <v>27800140.933333337</v>
      </c>
      <c r="AZ198" s="7">
        <f ca="1">Repdd!AZ399</f>
        <v>30055858.933333337</v>
      </c>
      <c r="BA198" s="7">
        <f ca="1">Repdd!BA399</f>
        <v>32299608.600000001</v>
      </c>
      <c r="BB198" s="7">
        <f ca="1">Repdd!BB399</f>
        <v>34478984.933333337</v>
      </c>
      <c r="BC198" s="7">
        <f ca="1">Repdd!BC399</f>
        <v>36492689.266666666</v>
      </c>
      <c r="BD198" s="7">
        <f ca="1">Repdd!BD399</f>
        <v>38200086.891666666</v>
      </c>
      <c r="BE198" s="7">
        <f ca="1">Repdd!BE399</f>
        <v>39495295.474999994</v>
      </c>
      <c r="BF198" s="7">
        <f ca="1">Repdd!BF399</f>
        <v>40389508.666666664</v>
      </c>
      <c r="BG198" s="7">
        <f ca="1">Repdd!BG399</f>
        <v>40936749.299999997</v>
      </c>
      <c r="BH198" s="7">
        <f ca="1">Repdd!BH399</f>
        <v>41233958.050000004</v>
      </c>
      <c r="BI198" s="7">
        <f ca="1">Repdd!BI399</f>
        <v>41386444.391666666</v>
      </c>
      <c r="BJ198" s="7">
        <f ca="1">Repdd!BJ399</f>
        <v>41458333.875</v>
      </c>
      <c r="BK198" s="7">
        <f ca="1">Repdd!BK399</f>
        <v>41489162.483333334</v>
      </c>
      <c r="BL198" s="7">
        <f ca="1">Repdd!BL399</f>
        <v>41500306.524999999</v>
      </c>
      <c r="BM198" s="7">
        <f ca="1">Repdd!BM399</f>
        <v>41503763.649999991</v>
      </c>
      <c r="BN198" s="7">
        <f ca="1">Repdd!BN399</f>
        <v>41504963.658333331</v>
      </c>
      <c r="BO198" s="7">
        <f ca="1">Repdd!BO399</f>
        <v>41505211.200000003</v>
      </c>
      <c r="BP198" s="7">
        <f ca="1">Repdd!BP399</f>
        <v>41505211.199999996</v>
      </c>
      <c r="BQ198" s="7">
        <f ca="1">Repdd!BQ399</f>
        <v>41505211.199999996</v>
      </c>
      <c r="BR198" s="7">
        <f ca="1">Repdd!BR399</f>
        <v>41505211.199999996</v>
      </c>
      <c r="BS198" s="7">
        <f ca="1">Repdd!BS399</f>
        <v>41505211.199999996</v>
      </c>
      <c r="BT198" s="7">
        <f ca="1">Repdd!BT399</f>
        <v>41505211.199999996</v>
      </c>
      <c r="BU198" s="7">
        <f ca="1">Repdd!BU399</f>
        <v>41505211.199999996</v>
      </c>
      <c r="BV198" s="7">
        <f>Repdd!BV399</f>
        <v>0</v>
      </c>
      <c r="BW198" s="7">
        <f>Repdd!BW399</f>
        <v>0</v>
      </c>
      <c r="BX198" s="7">
        <f>Repdd!BX399</f>
        <v>0</v>
      </c>
      <c r="BY198" s="7">
        <f>Repdd!BY399</f>
        <v>0</v>
      </c>
      <c r="BZ198" s="7">
        <f>Repdd!BZ399</f>
        <v>0</v>
      </c>
      <c r="CA198" s="7">
        <f>Repdd!CA399</f>
        <v>0</v>
      </c>
      <c r="CB198" s="7">
        <f>Repdd!CB399</f>
        <v>0</v>
      </c>
      <c r="CC198" s="7">
        <f>Repdd!CC399</f>
        <v>0</v>
      </c>
      <c r="CD198" s="7">
        <f>Repdd!CD399</f>
        <v>0</v>
      </c>
      <c r="CE198" s="7">
        <f>Repdd!CE399</f>
        <v>0</v>
      </c>
      <c r="CF198" s="7">
        <f>Repdd!CF399</f>
        <v>0</v>
      </c>
      <c r="CG198" s="7">
        <f>Repdd!CG399</f>
        <v>0</v>
      </c>
      <c r="CH198" s="7">
        <f>Repdd!CH399</f>
        <v>0</v>
      </c>
      <c r="CI198" s="7">
        <f>Repdd!CI399</f>
        <v>0</v>
      </c>
      <c r="CJ198" s="7">
        <f>Repdd!CJ399</f>
        <v>0</v>
      </c>
      <c r="CK198" s="7">
        <f>Repdd!CK399</f>
        <v>0</v>
      </c>
      <c r="CL198" s="7">
        <f>Repdd!CL399</f>
        <v>0</v>
      </c>
      <c r="CM198" s="7">
        <f>Repdd!CM399</f>
        <v>0</v>
      </c>
      <c r="CN198" s="7">
        <f>Repdd!CN399</f>
        <v>0</v>
      </c>
      <c r="CO198" s="7">
        <f>Repdd!CO399</f>
        <v>0</v>
      </c>
      <c r="CP198" s="7">
        <f>Repdd!CP399</f>
        <v>0</v>
      </c>
      <c r="CQ198" s="7">
        <f>Repdd!CQ399</f>
        <v>0</v>
      </c>
      <c r="CR198" s="7">
        <f>Repdd!CR399</f>
        <v>0</v>
      </c>
      <c r="CS198" s="7">
        <f>Repdd!CS399</f>
        <v>0</v>
      </c>
      <c r="CT198" s="7">
        <f>Repdd!CT399</f>
        <v>0</v>
      </c>
    </row>
    <row r="199" spans="1:99" s="27" customFormat="1" ht="12" x14ac:dyDescent="0.25">
      <c r="A199" s="26">
        <f>ROW()</f>
        <v>199</v>
      </c>
      <c r="C199" s="142"/>
      <c r="E199" s="24" t="s">
        <v>24</v>
      </c>
      <c r="F199" s="66" t="str">
        <f t="shared" si="29"/>
        <v>АКТИВЫ</v>
      </c>
      <c r="G199" s="66" t="str">
        <f t="shared" ref="G199:G201" si="30">$G$197</f>
        <v>Запасы СиМ</v>
      </c>
      <c r="H199" s="31" t="s">
        <v>84</v>
      </c>
      <c r="M199" s="2"/>
      <c r="P199" s="30"/>
      <c r="R199" s="24"/>
      <c r="S199" s="30"/>
      <c r="V199" s="85"/>
      <c r="W199" s="29">
        <f t="shared" ca="1" si="27"/>
        <v>3765716.3999999994</v>
      </c>
      <c r="Z199" s="30">
        <f ca="1">Repdd!Z400</f>
        <v>0</v>
      </c>
      <c r="AA199" s="30">
        <f ca="1">Repdd!AA400</f>
        <v>0</v>
      </c>
      <c r="AB199" s="30">
        <f ca="1">Repdd!AB400</f>
        <v>0</v>
      </c>
      <c r="AC199" s="30">
        <f ca="1">Repdd!AC400</f>
        <v>0</v>
      </c>
      <c r="AD199" s="30">
        <f ca="1">Repdd!AD400</f>
        <v>4787.333333333333</v>
      </c>
      <c r="AE199" s="30">
        <f ca="1">Repdd!AE400</f>
        <v>19149.333333333332</v>
      </c>
      <c r="AF199" s="30">
        <f ca="1">Repdd!AF400</f>
        <v>34468.800000000003</v>
      </c>
      <c r="AG199" s="30">
        <f ca="1">Repdd!AG400</f>
        <v>50386.683333333334</v>
      </c>
      <c r="AH199" s="30">
        <f ca="1">Repdd!AH400</f>
        <v>64269.95</v>
      </c>
      <c r="AI199" s="30">
        <f ca="1">Repdd!AI400</f>
        <v>84424.623333333351</v>
      </c>
      <c r="AJ199" s="30">
        <f ca="1">Repdd!AJ400</f>
        <v>137085.29</v>
      </c>
      <c r="AK199" s="30">
        <f ca="1">Repdd!AK400</f>
        <v>225746.70333333334</v>
      </c>
      <c r="AL199" s="30">
        <f ca="1">Repdd!AL400</f>
        <v>353029.92833333334</v>
      </c>
      <c r="AM199" s="30">
        <f ca="1">Repdd!AM400</f>
        <v>514279.28333333333</v>
      </c>
      <c r="AN199" s="30">
        <f ca="1">Repdd!AN400</f>
        <v>695563.62833333341</v>
      </c>
      <c r="AO199" s="30">
        <f ca="1">Repdd!AO400</f>
        <v>888744.49666666659</v>
      </c>
      <c r="AP199" s="30">
        <f ca="1">Repdd!AP400</f>
        <v>1088101.0249999999</v>
      </c>
      <c r="AQ199" s="30">
        <f ca="1">Repdd!AQ400</f>
        <v>1290724.9083333334</v>
      </c>
      <c r="AR199" s="30">
        <f ca="1">Repdd!AR400</f>
        <v>1494784.9916666667</v>
      </c>
      <c r="AS199" s="30">
        <f ca="1">Repdd!AS400</f>
        <v>1699204.125</v>
      </c>
      <c r="AT199" s="30">
        <f ca="1">Repdd!AT400</f>
        <v>1903802.7833333334</v>
      </c>
      <c r="AU199" s="30">
        <f ca="1">Repdd!AU400</f>
        <v>2108461.2833333332</v>
      </c>
      <c r="AV199" s="30">
        <f ca="1">Repdd!AV400</f>
        <v>2313119.7833333332</v>
      </c>
      <c r="AW199" s="30">
        <f ca="1">Repdd!AW400</f>
        <v>2517778.2833333332</v>
      </c>
      <c r="AX199" s="30">
        <f ca="1">Repdd!AX400</f>
        <v>2722436.7833333332</v>
      </c>
      <c r="AY199" s="30">
        <f ca="1">Repdd!AY400</f>
        <v>2927095.2833333332</v>
      </c>
      <c r="AZ199" s="30">
        <f ca="1">Repdd!AZ400</f>
        <v>3131753.7833333332</v>
      </c>
      <c r="BA199" s="30">
        <f ca="1">Repdd!BA400</f>
        <v>3324443.95</v>
      </c>
      <c r="BB199" s="30">
        <f ca="1">Repdd!BB400</f>
        <v>3481229.1166666667</v>
      </c>
      <c r="BC199" s="30">
        <f ca="1">Repdd!BC400</f>
        <v>3599715.6166666667</v>
      </c>
      <c r="BD199" s="30">
        <f ca="1">Repdd!BD400</f>
        <v>3678407.4083333332</v>
      </c>
      <c r="BE199" s="30">
        <f ca="1">Repdd!BE400</f>
        <v>3722391.0333333332</v>
      </c>
      <c r="BF199" s="30">
        <f ca="1">Repdd!BF400</f>
        <v>3745908.8083333336</v>
      </c>
      <c r="BG199" s="30">
        <f ca="1">Repdd!BG400</f>
        <v>3757458.25</v>
      </c>
      <c r="BH199" s="30">
        <f ca="1">Repdd!BH400</f>
        <v>3762784.1583333332</v>
      </c>
      <c r="BI199" s="30">
        <f ca="1">Repdd!BI400</f>
        <v>3764818.7749999999</v>
      </c>
      <c r="BJ199" s="30">
        <f ca="1">Repdd!BJ400</f>
        <v>3765417.1916666669</v>
      </c>
      <c r="BK199" s="30">
        <f ca="1">Repdd!BK400</f>
        <v>3765656.5583333336</v>
      </c>
      <c r="BL199" s="30">
        <f ca="1">Repdd!BL400</f>
        <v>3765716.4</v>
      </c>
      <c r="BM199" s="30">
        <f ca="1">Repdd!BM400</f>
        <v>3765716.3999999994</v>
      </c>
      <c r="BN199" s="30">
        <f ca="1">Repdd!BN400</f>
        <v>3765716.3999999994</v>
      </c>
      <c r="BO199" s="30">
        <f ca="1">Repdd!BO400</f>
        <v>3765716.3999999994</v>
      </c>
      <c r="BP199" s="30">
        <f ca="1">Repdd!BP400</f>
        <v>3765716.3999999994</v>
      </c>
      <c r="BQ199" s="30">
        <f ca="1">Repdd!BQ400</f>
        <v>3765716.3999999994</v>
      </c>
      <c r="BR199" s="30">
        <f ca="1">Repdd!BR400</f>
        <v>3765716.3999999994</v>
      </c>
      <c r="BS199" s="30">
        <f ca="1">Repdd!BS400</f>
        <v>3765716.3999999994</v>
      </c>
      <c r="BT199" s="30">
        <f ca="1">Repdd!BT400</f>
        <v>3765716.3999999994</v>
      </c>
      <c r="BU199" s="30">
        <f ca="1">Repdd!BU400</f>
        <v>3765716.3999999994</v>
      </c>
      <c r="BV199" s="30">
        <f>Repdd!BV400</f>
        <v>0</v>
      </c>
      <c r="BW199" s="30">
        <f>Repdd!BW400</f>
        <v>0</v>
      </c>
      <c r="BX199" s="30">
        <f>Repdd!BX400</f>
        <v>0</v>
      </c>
      <c r="BY199" s="30">
        <f>Repdd!BY400</f>
        <v>0</v>
      </c>
      <c r="BZ199" s="30">
        <f>Repdd!BZ400</f>
        <v>0</v>
      </c>
      <c r="CA199" s="30">
        <f>Repdd!CA400</f>
        <v>0</v>
      </c>
      <c r="CB199" s="30">
        <f>Repdd!CB400</f>
        <v>0</v>
      </c>
      <c r="CC199" s="30">
        <f>Repdd!CC400</f>
        <v>0</v>
      </c>
      <c r="CD199" s="30">
        <f>Repdd!CD400</f>
        <v>0</v>
      </c>
      <c r="CE199" s="30">
        <f>Repdd!CE400</f>
        <v>0</v>
      </c>
      <c r="CF199" s="30">
        <f>Repdd!CF400</f>
        <v>0</v>
      </c>
      <c r="CG199" s="30">
        <f>Repdd!CG400</f>
        <v>0</v>
      </c>
      <c r="CH199" s="30">
        <f>Repdd!CH400</f>
        <v>0</v>
      </c>
      <c r="CI199" s="30">
        <f>Repdd!CI400</f>
        <v>0</v>
      </c>
      <c r="CJ199" s="30">
        <f>Repdd!CJ400</f>
        <v>0</v>
      </c>
      <c r="CK199" s="30">
        <f>Repdd!CK400</f>
        <v>0</v>
      </c>
      <c r="CL199" s="30">
        <f>Repdd!CL400</f>
        <v>0</v>
      </c>
      <c r="CM199" s="30">
        <f>Repdd!CM400</f>
        <v>0</v>
      </c>
      <c r="CN199" s="30">
        <f>Repdd!CN400</f>
        <v>0</v>
      </c>
      <c r="CO199" s="30">
        <f>Repdd!CO400</f>
        <v>0</v>
      </c>
      <c r="CP199" s="30">
        <f>Repdd!CP400</f>
        <v>0</v>
      </c>
      <c r="CQ199" s="30">
        <f>Repdd!CQ400</f>
        <v>0</v>
      </c>
      <c r="CR199" s="30">
        <f>Repdd!CR400</f>
        <v>0</v>
      </c>
      <c r="CS199" s="30">
        <f>Repdd!CS400</f>
        <v>0</v>
      </c>
      <c r="CT199" s="30">
        <f>Repdd!CT400</f>
        <v>0</v>
      </c>
    </row>
    <row r="200" spans="1:99" s="27" customFormat="1" ht="12" x14ac:dyDescent="0.25">
      <c r="A200" s="26">
        <f>ROW()</f>
        <v>200</v>
      </c>
      <c r="C200" s="142"/>
      <c r="E200" s="24"/>
      <c r="F200" s="66" t="str">
        <f t="shared" si="29"/>
        <v>АКТИВЫ</v>
      </c>
      <c r="G200" s="66" t="str">
        <f t="shared" si="30"/>
        <v>Запасы СиМ</v>
      </c>
      <c r="H200" s="31" t="str">
        <f>BP!$F$24</f>
        <v>Вн.пр-во</v>
      </c>
      <c r="M200" s="2"/>
      <c r="P200" s="30"/>
      <c r="R200" s="24"/>
      <c r="S200" s="30"/>
      <c r="V200" s="85"/>
      <c r="W200" s="29">
        <f t="shared" ca="1" si="27"/>
        <v>22162192.800000001</v>
      </c>
      <c r="Z200" s="30">
        <f ca="1">Repdd!Z407</f>
        <v>0</v>
      </c>
      <c r="AA200" s="30">
        <f ca="1">Repdd!AA407</f>
        <v>0</v>
      </c>
      <c r="AB200" s="30">
        <f ca="1">Repdd!AB407</f>
        <v>0</v>
      </c>
      <c r="AC200" s="30">
        <f ca="1">Repdd!AC407</f>
        <v>0</v>
      </c>
      <c r="AD200" s="30">
        <f ca="1">Repdd!AD407</f>
        <v>0</v>
      </c>
      <c r="AE200" s="30">
        <f ca="1">Repdd!AE407</f>
        <v>11387.333333333334</v>
      </c>
      <c r="AF200" s="30">
        <f ca="1">Repdd!AF407</f>
        <v>62336.666666666664</v>
      </c>
      <c r="AG200" s="30">
        <f ca="1">Repdd!AG407</f>
        <v>149138.13333333333</v>
      </c>
      <c r="AH200" s="30">
        <f ca="1">Repdd!AH407</f>
        <v>240720.48333333334</v>
      </c>
      <c r="AI200" s="30">
        <f ca="1">Repdd!AI407</f>
        <v>329561.63333333336</v>
      </c>
      <c r="AJ200" s="30">
        <f ca="1">Repdd!AJ407</f>
        <v>426185.5733333333</v>
      </c>
      <c r="AK200" s="30">
        <f ca="1">Repdd!AK407</f>
        <v>622120.91333333333</v>
      </c>
      <c r="AL200" s="30">
        <f ca="1">Repdd!AL407</f>
        <v>1017674.9933333333</v>
      </c>
      <c r="AM200" s="30">
        <f ca="1">Repdd!AM407</f>
        <v>1631337.1316666668</v>
      </c>
      <c r="AN200" s="30">
        <f ca="1">Repdd!AN407</f>
        <v>2461224.2116666664</v>
      </c>
      <c r="AO200" s="30">
        <f ca="1">Repdd!AO407</f>
        <v>3457873.4116666666</v>
      </c>
      <c r="AP200" s="30">
        <f ca="1">Repdd!AP407</f>
        <v>4553075.125</v>
      </c>
      <c r="AQ200" s="30">
        <f ca="1">Repdd!AQ407</f>
        <v>5704683.0216666665</v>
      </c>
      <c r="AR200" s="30">
        <f ca="1">Repdd!AR407</f>
        <v>6885718.4333333336</v>
      </c>
      <c r="AS200" s="30">
        <f ca="1">Repdd!AS407</f>
        <v>8081627.4000000004</v>
      </c>
      <c r="AT200" s="30">
        <f ca="1">Repdd!AT407</f>
        <v>9283426.6166666672</v>
      </c>
      <c r="AU200" s="30">
        <f ca="1">Repdd!AU407</f>
        <v>10486911.908333333</v>
      </c>
      <c r="AV200" s="30">
        <f ca="1">Repdd!AV407</f>
        <v>11691169.066666666</v>
      </c>
      <c r="AW200" s="30">
        <f ca="1">Repdd!AW407</f>
        <v>12895636.066666666</v>
      </c>
      <c r="AX200" s="30">
        <f ca="1">Repdd!AX407</f>
        <v>14100103.066666666</v>
      </c>
      <c r="AY200" s="30">
        <f ca="1">Repdd!AY407</f>
        <v>15304570.066666666</v>
      </c>
      <c r="AZ200" s="30">
        <f ca="1">Repdd!AZ407</f>
        <v>16509037.066666666</v>
      </c>
      <c r="BA200" s="30">
        <f ca="1">Repdd!BA407</f>
        <v>17713504.066666666</v>
      </c>
      <c r="BB200" s="30">
        <f ca="1">Repdd!BB407</f>
        <v>18889502.733333334</v>
      </c>
      <c r="BC200" s="30">
        <f ca="1">Repdd!BC407</f>
        <v>19938128.066666666</v>
      </c>
      <c r="BD200" s="30">
        <f ca="1">Repdd!BD407</f>
        <v>20769749.733333334</v>
      </c>
      <c r="BE200" s="30">
        <f ca="1">Repdd!BE407</f>
        <v>21372415.524999999</v>
      </c>
      <c r="BF200" s="30">
        <f ca="1">Repdd!BF407</f>
        <v>21752978.441666666</v>
      </c>
      <c r="BG200" s="30">
        <f ca="1">Repdd!BG407</f>
        <v>21963152.341666665</v>
      </c>
      <c r="BH200" s="30">
        <f ca="1">Repdd!BH407</f>
        <v>22073092.058333334</v>
      </c>
      <c r="BI200" s="30">
        <f ca="1">Repdd!BI407</f>
        <v>22126259.908333335</v>
      </c>
      <c r="BJ200" s="30">
        <f ca="1">Repdd!BJ407</f>
        <v>22149775.433333334</v>
      </c>
      <c r="BK200" s="30">
        <f ca="1">Repdd!BK407</f>
        <v>22158333.466666665</v>
      </c>
      <c r="BL200" s="30">
        <f ca="1">Repdd!BL407</f>
        <v>22161001.25</v>
      </c>
      <c r="BM200" s="30">
        <f ca="1">Repdd!BM407</f>
        <v>22161982.958333332</v>
      </c>
      <c r="BN200" s="30">
        <f ca="1">Repdd!BN407</f>
        <v>22162192.800000001</v>
      </c>
      <c r="BO200" s="30">
        <f ca="1">Repdd!BO407</f>
        <v>22162192.800000001</v>
      </c>
      <c r="BP200" s="30">
        <f ca="1">Repdd!BP407</f>
        <v>22162192.800000001</v>
      </c>
      <c r="BQ200" s="30">
        <f ca="1">Repdd!BQ407</f>
        <v>22162192.800000001</v>
      </c>
      <c r="BR200" s="30">
        <f ca="1">Repdd!BR407</f>
        <v>22162192.800000001</v>
      </c>
      <c r="BS200" s="30">
        <f ca="1">Repdd!BS407</f>
        <v>22162192.800000001</v>
      </c>
      <c r="BT200" s="30">
        <f ca="1">Repdd!BT407</f>
        <v>22162192.800000001</v>
      </c>
      <c r="BU200" s="30">
        <f ca="1">Repdd!BU407</f>
        <v>22162192.800000001</v>
      </c>
      <c r="BV200" s="30">
        <f>Repdd!BV407</f>
        <v>0</v>
      </c>
      <c r="BW200" s="30">
        <f>Repdd!BW407</f>
        <v>0</v>
      </c>
      <c r="BX200" s="30">
        <f>Repdd!BX407</f>
        <v>0</v>
      </c>
      <c r="BY200" s="30">
        <f>Repdd!BY407</f>
        <v>0</v>
      </c>
      <c r="BZ200" s="30">
        <f>Repdd!BZ407</f>
        <v>0</v>
      </c>
      <c r="CA200" s="30">
        <f>Repdd!CA407</f>
        <v>0</v>
      </c>
      <c r="CB200" s="30">
        <f>Repdd!CB407</f>
        <v>0</v>
      </c>
      <c r="CC200" s="30">
        <f>Repdd!CC407</f>
        <v>0</v>
      </c>
      <c r="CD200" s="30">
        <f>Repdd!CD407</f>
        <v>0</v>
      </c>
      <c r="CE200" s="30">
        <f>Repdd!CE407</f>
        <v>0</v>
      </c>
      <c r="CF200" s="30">
        <f>Repdd!CF407</f>
        <v>0</v>
      </c>
      <c r="CG200" s="30">
        <f>Repdd!CG407</f>
        <v>0</v>
      </c>
      <c r="CH200" s="30">
        <f>Repdd!CH407</f>
        <v>0</v>
      </c>
      <c r="CI200" s="30">
        <f>Repdd!CI407</f>
        <v>0</v>
      </c>
      <c r="CJ200" s="30">
        <f>Repdd!CJ407</f>
        <v>0</v>
      </c>
      <c r="CK200" s="30">
        <f>Repdd!CK407</f>
        <v>0</v>
      </c>
      <c r="CL200" s="30">
        <f>Repdd!CL407</f>
        <v>0</v>
      </c>
      <c r="CM200" s="30">
        <f>Repdd!CM407</f>
        <v>0</v>
      </c>
      <c r="CN200" s="30">
        <f>Repdd!CN407</f>
        <v>0</v>
      </c>
      <c r="CO200" s="30">
        <f>Repdd!CO407</f>
        <v>0</v>
      </c>
      <c r="CP200" s="30">
        <f>Repdd!CP407</f>
        <v>0</v>
      </c>
      <c r="CQ200" s="30">
        <f>Repdd!CQ407</f>
        <v>0</v>
      </c>
      <c r="CR200" s="30">
        <f>Repdd!CR407</f>
        <v>0</v>
      </c>
      <c r="CS200" s="30">
        <f>Repdd!CS407</f>
        <v>0</v>
      </c>
      <c r="CT200" s="30">
        <f>Repdd!CT407</f>
        <v>0</v>
      </c>
    </row>
    <row r="201" spans="1:99" s="27" customFormat="1" ht="12" x14ac:dyDescent="0.25">
      <c r="A201" s="26">
        <f>ROW()</f>
        <v>201</v>
      </c>
      <c r="C201" s="142"/>
      <c r="E201" s="24" t="s">
        <v>24</v>
      </c>
      <c r="F201" s="66" t="str">
        <f t="shared" si="29"/>
        <v>АКТИВЫ</v>
      </c>
      <c r="G201" s="66" t="str">
        <f t="shared" si="30"/>
        <v>Запасы СиМ</v>
      </c>
      <c r="H201" s="31" t="s">
        <v>85</v>
      </c>
      <c r="M201" s="2"/>
      <c r="P201" s="30"/>
      <c r="R201" s="24"/>
      <c r="S201" s="30"/>
      <c r="V201" s="85"/>
      <c r="W201" s="29">
        <f t="shared" ca="1" si="27"/>
        <v>15577301.999999998</v>
      </c>
      <c r="Z201" s="30">
        <f ca="1">Repdd!Z415</f>
        <v>0</v>
      </c>
      <c r="AA201" s="30">
        <f ca="1">Repdd!AA415</f>
        <v>0</v>
      </c>
      <c r="AB201" s="30">
        <f ca="1">Repdd!AB415</f>
        <v>0</v>
      </c>
      <c r="AC201" s="30">
        <f ca="1">Repdd!AC415</f>
        <v>0</v>
      </c>
      <c r="AD201" s="30">
        <f ca="1">Repdd!AD415</f>
        <v>0</v>
      </c>
      <c r="AE201" s="30">
        <f ca="1">Repdd!AE415</f>
        <v>0</v>
      </c>
      <c r="AF201" s="30">
        <f ca="1">Repdd!AF415</f>
        <v>0</v>
      </c>
      <c r="AG201" s="30">
        <f ca="1">Repdd!AG415</f>
        <v>19803.333333333332</v>
      </c>
      <c r="AH201" s="30">
        <f ca="1">Repdd!AH415</f>
        <v>79213.333333333328</v>
      </c>
      <c r="AI201" s="30">
        <f ca="1">Repdd!AI415</f>
        <v>142584</v>
      </c>
      <c r="AJ201" s="30">
        <f ca="1">Repdd!AJ415</f>
        <v>208430.08333333337</v>
      </c>
      <c r="AK201" s="30">
        <f ca="1">Repdd!AK415</f>
        <v>265859.75</v>
      </c>
      <c r="AL201" s="30">
        <f ca="1">Repdd!AL415</f>
        <v>349231.78333333333</v>
      </c>
      <c r="AM201" s="30">
        <f ca="1">Repdd!AM415</f>
        <v>567068.44999999995</v>
      </c>
      <c r="AN201" s="30">
        <f ca="1">Repdd!AN415</f>
        <v>933826.18333333347</v>
      </c>
      <c r="AO201" s="30">
        <f ca="1">Repdd!AO415</f>
        <v>1460347.3083333333</v>
      </c>
      <c r="AP201" s="30">
        <f ca="1">Repdd!AP415</f>
        <v>2127373.0833333335</v>
      </c>
      <c r="AQ201" s="30">
        <f ca="1">Repdd!AQ415</f>
        <v>2877275.8083333331</v>
      </c>
      <c r="AR201" s="30">
        <f ca="1">Repdd!AR415</f>
        <v>3676389.8166666669</v>
      </c>
      <c r="AS201" s="30">
        <f ca="1">Repdd!AS415</f>
        <v>4501050.125</v>
      </c>
      <c r="AT201" s="30">
        <f ca="1">Repdd!AT415</f>
        <v>5339226.208333333</v>
      </c>
      <c r="AU201" s="30">
        <f ca="1">Repdd!AU415</f>
        <v>6183343.291666667</v>
      </c>
      <c r="AV201" s="30">
        <f ca="1">Repdd!AV415</f>
        <v>7028945.625</v>
      </c>
      <c r="AW201" s="30">
        <f ca="1">Repdd!AW415</f>
        <v>7875290.5833333321</v>
      </c>
      <c r="AX201" s="30">
        <f ca="1">Repdd!AX415</f>
        <v>8721883.083333334</v>
      </c>
      <c r="AY201" s="30">
        <f ca="1">Repdd!AY415</f>
        <v>9568475.583333334</v>
      </c>
      <c r="AZ201" s="30">
        <f ca="1">Repdd!AZ415</f>
        <v>10415068.083333334</v>
      </c>
      <c r="BA201" s="30">
        <f ca="1">Repdd!BA415</f>
        <v>11261660.583333334</v>
      </c>
      <c r="BB201" s="30">
        <f ca="1">Repdd!BB415</f>
        <v>12108253.083333334</v>
      </c>
      <c r="BC201" s="30">
        <f ca="1">Repdd!BC415</f>
        <v>12954845.583333334</v>
      </c>
      <c r="BD201" s="30">
        <f ca="1">Repdd!BD415</f>
        <v>13751929.75</v>
      </c>
      <c r="BE201" s="30">
        <f ca="1">Repdd!BE415</f>
        <v>14400488.916666664</v>
      </c>
      <c r="BF201" s="30">
        <f ca="1">Repdd!BF415</f>
        <v>14890621.416666664</v>
      </c>
      <c r="BG201" s="30">
        <f ca="1">Repdd!BG415</f>
        <v>15216138.708333334</v>
      </c>
      <c r="BH201" s="30">
        <f ca="1">Repdd!BH415</f>
        <v>15398081.833333334</v>
      </c>
      <c r="BI201" s="30">
        <f ca="1">Repdd!BI415</f>
        <v>15495365.708333334</v>
      </c>
      <c r="BJ201" s="30">
        <f ca="1">Repdd!BJ415</f>
        <v>15543141.25</v>
      </c>
      <c r="BK201" s="30">
        <f ca="1">Repdd!BK415</f>
        <v>15565172.458333334</v>
      </c>
      <c r="BL201" s="30">
        <f ca="1">Repdd!BL415</f>
        <v>15573588.875</v>
      </c>
      <c r="BM201" s="30">
        <f ca="1">Repdd!BM415</f>
        <v>15576064.291666664</v>
      </c>
      <c r="BN201" s="30">
        <f ca="1">Repdd!BN415</f>
        <v>15577054.458333334</v>
      </c>
      <c r="BO201" s="30">
        <f ca="1">Repdd!BO415</f>
        <v>15577302</v>
      </c>
      <c r="BP201" s="30">
        <f ca="1">Repdd!BP415</f>
        <v>15577301.999999998</v>
      </c>
      <c r="BQ201" s="30">
        <f ca="1">Repdd!BQ415</f>
        <v>15577301.999999998</v>
      </c>
      <c r="BR201" s="30">
        <f ca="1">Repdd!BR415</f>
        <v>15577301.999999998</v>
      </c>
      <c r="BS201" s="30">
        <f ca="1">Repdd!BS415</f>
        <v>15577301.999999998</v>
      </c>
      <c r="BT201" s="30">
        <f ca="1">Repdd!BT415</f>
        <v>15577301.999999998</v>
      </c>
      <c r="BU201" s="30">
        <f ca="1">Repdd!BU415</f>
        <v>15577301.999999998</v>
      </c>
      <c r="BV201" s="30">
        <f>Repdd!BV415</f>
        <v>0</v>
      </c>
      <c r="BW201" s="30">
        <f>Repdd!BW415</f>
        <v>0</v>
      </c>
      <c r="BX201" s="30">
        <f>Repdd!BX415</f>
        <v>0</v>
      </c>
      <c r="BY201" s="30">
        <f>Repdd!BY415</f>
        <v>0</v>
      </c>
      <c r="BZ201" s="30">
        <f>Repdd!BZ415</f>
        <v>0</v>
      </c>
      <c r="CA201" s="30">
        <f>Repdd!CA415</f>
        <v>0</v>
      </c>
      <c r="CB201" s="30">
        <f>Repdd!CB415</f>
        <v>0</v>
      </c>
      <c r="CC201" s="30">
        <f>Repdd!CC415</f>
        <v>0</v>
      </c>
      <c r="CD201" s="30">
        <f>Repdd!CD415</f>
        <v>0</v>
      </c>
      <c r="CE201" s="30">
        <f>Repdd!CE415</f>
        <v>0</v>
      </c>
      <c r="CF201" s="30">
        <f>Repdd!CF415</f>
        <v>0</v>
      </c>
      <c r="CG201" s="30">
        <f>Repdd!CG415</f>
        <v>0</v>
      </c>
      <c r="CH201" s="30">
        <f>Repdd!CH415</f>
        <v>0</v>
      </c>
      <c r="CI201" s="30">
        <f>Repdd!CI415</f>
        <v>0</v>
      </c>
      <c r="CJ201" s="30">
        <f>Repdd!CJ415</f>
        <v>0</v>
      </c>
      <c r="CK201" s="30">
        <f>Repdd!CK415</f>
        <v>0</v>
      </c>
      <c r="CL201" s="30">
        <f>Repdd!CL415</f>
        <v>0</v>
      </c>
      <c r="CM201" s="30">
        <f>Repdd!CM415</f>
        <v>0</v>
      </c>
      <c r="CN201" s="30">
        <f>Repdd!CN415</f>
        <v>0</v>
      </c>
      <c r="CO201" s="30">
        <f>Repdd!CO415</f>
        <v>0</v>
      </c>
      <c r="CP201" s="30">
        <f>Repdd!CP415</f>
        <v>0</v>
      </c>
      <c r="CQ201" s="30">
        <f>Repdd!CQ415</f>
        <v>0</v>
      </c>
      <c r="CR201" s="30">
        <f>Repdd!CR415</f>
        <v>0</v>
      </c>
      <c r="CS201" s="30">
        <f>Repdd!CS415</f>
        <v>0</v>
      </c>
      <c r="CT201" s="30">
        <f>Repdd!CT415</f>
        <v>0</v>
      </c>
    </row>
    <row r="202" spans="1:99" x14ac:dyDescent="0.3">
      <c r="A202" s="11">
        <f>ROW()</f>
        <v>202</v>
      </c>
      <c r="E202" s="23" t="s">
        <v>24</v>
      </c>
      <c r="F202" s="66" t="str">
        <f t="shared" si="29"/>
        <v>АКТИВЫ</v>
      </c>
      <c r="G202" s="6" t="s">
        <v>58</v>
      </c>
      <c r="W202" s="10">
        <f t="shared" ca="1" si="27"/>
        <v>23365953</v>
      </c>
      <c r="Z202" s="7">
        <f ca="1">Repdd!Z426</f>
        <v>0</v>
      </c>
      <c r="AA202" s="7">
        <f ca="1">Repdd!AA426</f>
        <v>0</v>
      </c>
      <c r="AB202" s="7">
        <f ca="1">Repdd!AB426</f>
        <v>0</v>
      </c>
      <c r="AC202" s="7">
        <f ca="1">Repdd!AC426</f>
        <v>0</v>
      </c>
      <c r="AD202" s="7">
        <f ca="1">Repdd!AD426</f>
        <v>0</v>
      </c>
      <c r="AE202" s="7">
        <f ca="1">Repdd!AE426</f>
        <v>0</v>
      </c>
      <c r="AF202" s="7">
        <f ca="1">Repdd!AF426</f>
        <v>0</v>
      </c>
      <c r="AG202" s="7">
        <f ca="1">Repdd!AG426</f>
        <v>0</v>
      </c>
      <c r="AH202" s="7">
        <f ca="1">Repdd!AH426</f>
        <v>17823</v>
      </c>
      <c r="AI202" s="7">
        <f ca="1">Repdd!AI426</f>
        <v>79213.333333333328</v>
      </c>
      <c r="AJ202" s="7">
        <f ca="1">Repdd!AJ426</f>
        <v>162981.43333333332</v>
      </c>
      <c r="AK202" s="7">
        <f ca="1">Repdd!AK426</f>
        <v>257492.84166666667</v>
      </c>
      <c r="AL202" s="7">
        <f ca="1">Repdd!AL426</f>
        <v>347994.07500000001</v>
      </c>
      <c r="AM202" s="7">
        <f ca="1">Repdd!AM426</f>
        <v>459046.21750000003</v>
      </c>
      <c r="AN202" s="7">
        <f ca="1">Repdd!AN426</f>
        <v>700354.78499999992</v>
      </c>
      <c r="AO202" s="7">
        <f ca="1">Repdd!AO426</f>
        <v>1132948.7</v>
      </c>
      <c r="AP202" s="7">
        <f ca="1">Repdd!AP426</f>
        <v>1790364.9075</v>
      </c>
      <c r="AQ202" s="7">
        <f ca="1">Repdd!AQ426</f>
        <v>2667202.0483333333</v>
      </c>
      <c r="AR202" s="7">
        <f ca="1">Repdd!AR426</f>
        <v>3706240.86625</v>
      </c>
      <c r="AS202" s="7">
        <f ca="1">Repdd!AS426</f>
        <v>4851784.4862500001</v>
      </c>
      <c r="AT202" s="7">
        <f ca="1">Repdd!AT426</f>
        <v>6059461.0645833332</v>
      </c>
      <c r="AU202" s="7">
        <f ca="1">Repdd!AU426</f>
        <v>7301045.9004166676</v>
      </c>
      <c r="AV202" s="7">
        <f ca="1">Repdd!AV426</f>
        <v>8559676.4554166663</v>
      </c>
      <c r="AW202" s="7">
        <f ca="1">Repdd!AW426</f>
        <v>9825324.8166666664</v>
      </c>
      <c r="AX202" s="7">
        <f ca="1">Repdd!AX426</f>
        <v>11093802.579166668</v>
      </c>
      <c r="AY202" s="7">
        <f ca="1">Repdd!AY426</f>
        <v>12363320.016666668</v>
      </c>
      <c r="AZ202" s="7">
        <f ca="1">Repdd!AZ426</f>
        <v>13633122.127083335</v>
      </c>
      <c r="BA202" s="7">
        <f ca="1">Repdd!BA426</f>
        <v>14902998.5</v>
      </c>
      <c r="BB202" s="7">
        <f ca="1">Repdd!BB426</f>
        <v>16172887.25</v>
      </c>
      <c r="BC202" s="7">
        <f ca="1">Repdd!BC426</f>
        <v>17442776</v>
      </c>
      <c r="BD202" s="7">
        <f ca="1">Repdd!BD426</f>
        <v>18712664.75</v>
      </c>
      <c r="BE202" s="7">
        <f ca="1">Repdd!BE426</f>
        <v>19937996</v>
      </c>
      <c r="BF202" s="7">
        <f ca="1">Repdd!BF426</f>
        <v>21009851.416666668</v>
      </c>
      <c r="BG202" s="7">
        <f ca="1">Repdd!BG426</f>
        <v>21872286.583333332</v>
      </c>
      <c r="BH202" s="7">
        <f ca="1">Repdd!BH426</f>
        <v>22498443.229166672</v>
      </c>
      <c r="BI202" s="7">
        <f ca="1">Repdd!BI426</f>
        <v>22898346.791666672</v>
      </c>
      <c r="BJ202" s="7">
        <f ca="1">Repdd!BJ426</f>
        <v>23132013.747916669</v>
      </c>
      <c r="BK202" s="7">
        <f ca="1">Repdd!BK426</f>
        <v>23257492.618749999</v>
      </c>
      <c r="BL202" s="7">
        <f ca="1">Repdd!BL426</f>
        <v>23320120.66041667</v>
      </c>
      <c r="BM202" s="7">
        <f ca="1">Repdd!BM426</f>
        <v>23348538.443750001</v>
      </c>
      <c r="BN202" s="7">
        <f ca="1">Repdd!BN426</f>
        <v>23359826.34375</v>
      </c>
      <c r="BO202" s="7">
        <f ca="1">Repdd!BO426</f>
        <v>23364071.683333334</v>
      </c>
      <c r="BP202" s="7">
        <f ca="1">Repdd!BP426</f>
        <v>23365482.670833334</v>
      </c>
      <c r="BQ202" s="7">
        <f ca="1">Repdd!BQ426</f>
        <v>23365853.983333334</v>
      </c>
      <c r="BR202" s="7">
        <f ca="1">Repdd!BR426</f>
        <v>23365940.622916669</v>
      </c>
      <c r="BS202" s="7">
        <f ca="1">Repdd!BS426</f>
        <v>23365953</v>
      </c>
      <c r="BT202" s="7">
        <f ca="1">Repdd!BT426</f>
        <v>23365953</v>
      </c>
      <c r="BU202" s="7">
        <f ca="1">Repdd!BU426</f>
        <v>23365953</v>
      </c>
      <c r="BV202" s="7">
        <f>Repdd!BV426</f>
        <v>0</v>
      </c>
      <c r="BW202" s="7">
        <f>Repdd!BW426</f>
        <v>0</v>
      </c>
      <c r="BX202" s="7">
        <f>Repdd!BX426</f>
        <v>0</v>
      </c>
      <c r="BY202" s="7">
        <f>Repdd!BY426</f>
        <v>0</v>
      </c>
      <c r="BZ202" s="7">
        <f>Repdd!BZ426</f>
        <v>0</v>
      </c>
      <c r="CA202" s="7">
        <f>Repdd!CA426</f>
        <v>0</v>
      </c>
      <c r="CB202" s="7">
        <f>Repdd!CB426</f>
        <v>0</v>
      </c>
      <c r="CC202" s="7">
        <f>Repdd!CC426</f>
        <v>0</v>
      </c>
      <c r="CD202" s="7">
        <f>Repdd!CD426</f>
        <v>0</v>
      </c>
      <c r="CE202" s="7">
        <f>Repdd!CE426</f>
        <v>0</v>
      </c>
      <c r="CF202" s="7">
        <f>Repdd!CF426</f>
        <v>0</v>
      </c>
      <c r="CG202" s="7">
        <f>Repdd!CG426</f>
        <v>0</v>
      </c>
      <c r="CH202" s="7">
        <f>Repdd!CH426</f>
        <v>0</v>
      </c>
      <c r="CI202" s="7">
        <f>Repdd!CI426</f>
        <v>0</v>
      </c>
      <c r="CJ202" s="7">
        <f>Repdd!CJ426</f>
        <v>0</v>
      </c>
      <c r="CK202" s="7">
        <f>Repdd!CK426</f>
        <v>0</v>
      </c>
      <c r="CL202" s="7">
        <f>Repdd!CL426</f>
        <v>0</v>
      </c>
      <c r="CM202" s="7">
        <f>Repdd!CM426</f>
        <v>0</v>
      </c>
      <c r="CN202" s="7">
        <f>Repdd!CN426</f>
        <v>0</v>
      </c>
      <c r="CO202" s="7">
        <f>Repdd!CO426</f>
        <v>0</v>
      </c>
      <c r="CP202" s="7">
        <f>Repdd!CP426</f>
        <v>0</v>
      </c>
      <c r="CQ202" s="7">
        <f>Repdd!CQ426</f>
        <v>0</v>
      </c>
      <c r="CR202" s="7">
        <f>Repdd!CR426</f>
        <v>0</v>
      </c>
      <c r="CS202" s="7">
        <f>Repdd!CS426</f>
        <v>0</v>
      </c>
      <c r="CT202" s="7">
        <f>Repdd!CT426</f>
        <v>0</v>
      </c>
    </row>
    <row r="203" spans="1:99" x14ac:dyDescent="0.3">
      <c r="A203" s="11">
        <f>ROW()</f>
        <v>203</v>
      </c>
      <c r="E203" s="23" t="s">
        <v>24</v>
      </c>
      <c r="F203" s="66" t="str">
        <f t="shared" si="29"/>
        <v>АКТИВЫ</v>
      </c>
      <c r="G203" s="6" t="s">
        <v>100</v>
      </c>
      <c r="W203" s="10">
        <f t="shared" ca="1" si="27"/>
        <v>0</v>
      </c>
      <c r="Z203" s="7">
        <f>Repdd!Z437</f>
        <v>5000000</v>
      </c>
      <c r="AA203" s="7">
        <f>Repdd!AA437</f>
        <v>2000000</v>
      </c>
      <c r="AB203" s="7">
        <f>Repdd!AB437</f>
        <v>1000000</v>
      </c>
      <c r="AC203" s="7">
        <f>Repdd!AC437</f>
        <v>0</v>
      </c>
      <c r="AD203" s="7">
        <f>Repdd!AD437</f>
        <v>0</v>
      </c>
      <c r="AE203" s="7">
        <f>Repdd!AE437</f>
        <v>0</v>
      </c>
      <c r="AF203" s="7">
        <f>Repdd!AF437</f>
        <v>0</v>
      </c>
      <c r="AG203" s="7">
        <f>Repdd!AG437</f>
        <v>0</v>
      </c>
      <c r="AH203" s="7">
        <f>Repdd!AH437</f>
        <v>0</v>
      </c>
      <c r="AI203" s="7">
        <f>Repdd!AI437</f>
        <v>0</v>
      </c>
      <c r="AJ203" s="7">
        <f>Repdd!AJ437</f>
        <v>0</v>
      </c>
      <c r="AK203" s="7">
        <f>Repdd!AK437</f>
        <v>0</v>
      </c>
      <c r="AL203" s="7">
        <f>Repdd!AL437</f>
        <v>0</v>
      </c>
      <c r="AM203" s="7">
        <f>Repdd!AM437</f>
        <v>0</v>
      </c>
      <c r="AN203" s="7">
        <f>Repdd!AN437</f>
        <v>0</v>
      </c>
      <c r="AO203" s="7">
        <f>Repdd!AO437</f>
        <v>0</v>
      </c>
      <c r="AP203" s="7">
        <f>Repdd!AP437</f>
        <v>0</v>
      </c>
      <c r="AQ203" s="7">
        <f>Repdd!AQ437</f>
        <v>0</v>
      </c>
      <c r="AR203" s="7">
        <f>Repdd!AR437</f>
        <v>0</v>
      </c>
      <c r="AS203" s="7">
        <f>Repdd!AS437</f>
        <v>0</v>
      </c>
      <c r="AT203" s="7">
        <f>Repdd!AT437</f>
        <v>0</v>
      </c>
      <c r="AU203" s="7">
        <f>Repdd!AU437</f>
        <v>0</v>
      </c>
      <c r="AV203" s="7">
        <f>Repdd!AV437</f>
        <v>0</v>
      </c>
      <c r="AW203" s="7">
        <f>Repdd!AW437</f>
        <v>0</v>
      </c>
      <c r="AX203" s="7">
        <f>Repdd!AX437</f>
        <v>0</v>
      </c>
      <c r="AY203" s="7">
        <f>Repdd!AY437</f>
        <v>0</v>
      </c>
      <c r="AZ203" s="7">
        <f>Repdd!AZ437</f>
        <v>0</v>
      </c>
      <c r="BA203" s="7">
        <f>Repdd!BA437</f>
        <v>0</v>
      </c>
      <c r="BB203" s="7">
        <f>Repdd!BB437</f>
        <v>0</v>
      </c>
      <c r="BC203" s="7">
        <f>Repdd!BC437</f>
        <v>0</v>
      </c>
      <c r="BD203" s="7">
        <f>Repdd!BD437</f>
        <v>0</v>
      </c>
      <c r="BE203" s="7">
        <f>Repdd!BE437</f>
        <v>0</v>
      </c>
      <c r="BF203" s="7">
        <f>Repdd!BF437</f>
        <v>0</v>
      </c>
      <c r="BG203" s="7">
        <f>Repdd!BG437</f>
        <v>0</v>
      </c>
      <c r="BH203" s="7">
        <f>Repdd!BH437</f>
        <v>0</v>
      </c>
      <c r="BI203" s="7">
        <f>Repdd!BI437</f>
        <v>0</v>
      </c>
      <c r="BJ203" s="7">
        <f>Repdd!BJ437</f>
        <v>0</v>
      </c>
      <c r="BK203" s="7">
        <f>Repdd!BK437</f>
        <v>0</v>
      </c>
      <c r="BL203" s="7">
        <f>Repdd!BL437</f>
        <v>0</v>
      </c>
      <c r="BM203" s="7">
        <f>Repdd!BM437</f>
        <v>0</v>
      </c>
      <c r="BN203" s="7">
        <f>Repdd!BN437</f>
        <v>0</v>
      </c>
      <c r="BO203" s="7">
        <f>Repdd!BO437</f>
        <v>0</v>
      </c>
      <c r="BP203" s="7">
        <f>Repdd!BP437</f>
        <v>0</v>
      </c>
      <c r="BQ203" s="7">
        <f>Repdd!BQ437</f>
        <v>0</v>
      </c>
      <c r="BR203" s="7">
        <f>Repdd!BR437</f>
        <v>0</v>
      </c>
      <c r="BS203" s="7">
        <f>Repdd!BS437</f>
        <v>0</v>
      </c>
      <c r="BT203" s="7">
        <f>Repdd!BT437</f>
        <v>0</v>
      </c>
      <c r="BU203" s="7">
        <f>Repdd!BU437</f>
        <v>0</v>
      </c>
      <c r="BV203" s="7">
        <f>Repdd!BV437</f>
        <v>0</v>
      </c>
      <c r="BW203" s="7">
        <f>Repdd!BW437</f>
        <v>0</v>
      </c>
      <c r="BX203" s="7">
        <f>Repdd!BX437</f>
        <v>0</v>
      </c>
      <c r="BY203" s="7">
        <f>Repdd!BY437</f>
        <v>0</v>
      </c>
      <c r="BZ203" s="7">
        <f>Repdd!BZ437</f>
        <v>0</v>
      </c>
      <c r="CA203" s="7">
        <f>Repdd!CA437</f>
        <v>0</v>
      </c>
      <c r="CB203" s="7">
        <f>Repdd!CB437</f>
        <v>0</v>
      </c>
      <c r="CC203" s="7">
        <f>Repdd!CC437</f>
        <v>0</v>
      </c>
      <c r="CD203" s="7">
        <f>Repdd!CD437</f>
        <v>0</v>
      </c>
      <c r="CE203" s="7">
        <f>Repdd!CE437</f>
        <v>0</v>
      </c>
      <c r="CF203" s="7">
        <f>Repdd!CF437</f>
        <v>0</v>
      </c>
      <c r="CG203" s="7">
        <f>Repdd!CG437</f>
        <v>0</v>
      </c>
      <c r="CH203" s="7">
        <f>Repdd!CH437</f>
        <v>0</v>
      </c>
      <c r="CI203" s="7">
        <f>Repdd!CI437</f>
        <v>0</v>
      </c>
      <c r="CJ203" s="7">
        <f>Repdd!CJ437</f>
        <v>0</v>
      </c>
      <c r="CK203" s="7">
        <f>Repdd!CK437</f>
        <v>0</v>
      </c>
      <c r="CL203" s="7">
        <f>Repdd!CL437</f>
        <v>0</v>
      </c>
      <c r="CM203" s="7">
        <f>Repdd!CM437</f>
        <v>0</v>
      </c>
      <c r="CN203" s="7">
        <f>Repdd!CN437</f>
        <v>0</v>
      </c>
      <c r="CO203" s="7">
        <f>Repdd!CO437</f>
        <v>0</v>
      </c>
      <c r="CP203" s="7">
        <f>Repdd!CP437</f>
        <v>0</v>
      </c>
      <c r="CQ203" s="7">
        <f>Repdd!CQ437</f>
        <v>0</v>
      </c>
      <c r="CR203" s="7">
        <f>Repdd!CR437</f>
        <v>0</v>
      </c>
      <c r="CS203" s="7">
        <f>Repdd!CS437</f>
        <v>0</v>
      </c>
      <c r="CT203" s="7">
        <f>Repdd!CT437</f>
        <v>0</v>
      </c>
    </row>
    <row r="204" spans="1:99" x14ac:dyDescent="0.3">
      <c r="A204" s="11">
        <f>ROW()</f>
        <v>204</v>
      </c>
      <c r="E204" s="23" t="s">
        <v>24</v>
      </c>
      <c r="F204" s="66" t="str">
        <f t="shared" si="29"/>
        <v>АКТИВЫ</v>
      </c>
      <c r="G204" s="6" t="s">
        <v>101</v>
      </c>
      <c r="W204" s="10">
        <f t="shared" ca="1" si="27"/>
        <v>39513065.418000028</v>
      </c>
      <c r="Z204" s="7">
        <f ca="1">Repdd!Z438</f>
        <v>0</v>
      </c>
      <c r="AA204" s="7">
        <f ca="1">Repdd!AA438</f>
        <v>0</v>
      </c>
      <c r="AB204" s="7">
        <f ca="1">Repdd!AB438</f>
        <v>0</v>
      </c>
      <c r="AC204" s="7">
        <f ca="1">Repdd!AC438</f>
        <v>0</v>
      </c>
      <c r="AD204" s="7">
        <f ca="1">Repdd!AD438</f>
        <v>0</v>
      </c>
      <c r="AE204" s="7">
        <f ca="1">Repdd!AE438</f>
        <v>0</v>
      </c>
      <c r="AF204" s="7">
        <f ca="1">Repdd!AF438</f>
        <v>0</v>
      </c>
      <c r="AG204" s="7">
        <f ca="1">Repdd!AG438</f>
        <v>0</v>
      </c>
      <c r="AH204" s="7">
        <f ca="1">Repdd!AH438</f>
        <v>6292.2000000000007</v>
      </c>
      <c r="AI204" s="7">
        <f ca="1">Repdd!AI438</f>
        <v>54532.400000000009</v>
      </c>
      <c r="AJ204" s="7">
        <f ca="1">Repdd!AJ438</f>
        <v>173245.24</v>
      </c>
      <c r="AK204" s="7">
        <f ca="1">Repdd!AK438</f>
        <v>322737.42500000005</v>
      </c>
      <c r="AL204" s="7">
        <f ca="1">Repdd!AL438</f>
        <v>482559.30500000005</v>
      </c>
      <c r="AM204" s="7">
        <f ca="1">Repdd!AM438</f>
        <v>641972.19199999992</v>
      </c>
      <c r="AN204" s="7">
        <f ca="1">Repdd!AN438</f>
        <v>878700.48649999988</v>
      </c>
      <c r="AO204" s="7">
        <f ca="1">Repdd!AO438</f>
        <v>1374643.8252500002</v>
      </c>
      <c r="AP204" s="7">
        <f ca="1">Repdd!AP438</f>
        <v>2217090.75275</v>
      </c>
      <c r="AQ204" s="7">
        <f ca="1">Repdd!AQ438</f>
        <v>3442532.35855</v>
      </c>
      <c r="AR204" s="7">
        <f ca="1">Repdd!AR438</f>
        <v>5017312.7135499986</v>
      </c>
      <c r="AS204" s="7">
        <f ca="1">Repdd!AS438</f>
        <v>6837499.8798999991</v>
      </c>
      <c r="AT204" s="7">
        <f ca="1">Repdd!AT438</f>
        <v>8812596.5532749984</v>
      </c>
      <c r="AU204" s="7">
        <f ca="1">Repdd!AU438</f>
        <v>10875789.794499997</v>
      </c>
      <c r="AV204" s="7">
        <f ca="1">Repdd!AV438</f>
        <v>12986207.569774996</v>
      </c>
      <c r="AW204" s="7">
        <f ca="1">Repdd!AW438</f>
        <v>15119467.604099996</v>
      </c>
      <c r="AX204" s="7">
        <f ca="1">Repdd!AX438</f>
        <v>17261676.719874997</v>
      </c>
      <c r="AY204" s="7">
        <f ca="1">Repdd!AY438</f>
        <v>19407440.142124996</v>
      </c>
      <c r="AZ204" s="7">
        <f ca="1">Repdd!AZ438</f>
        <v>21554482.978374999</v>
      </c>
      <c r="BA204" s="7">
        <f ca="1">Repdd!BA438</f>
        <v>23701845.668124996</v>
      </c>
      <c r="BB204" s="7">
        <f ca="1">Repdd!BB438</f>
        <v>25849283.077750001</v>
      </c>
      <c r="BC204" s="7">
        <f ca="1">Repdd!BC438</f>
        <v>27996732.285250004</v>
      </c>
      <c r="BD204" s="7">
        <f ca="1">Repdd!BD438</f>
        <v>30144181.49275</v>
      </c>
      <c r="BE204" s="7">
        <f ca="1">Repdd!BE438</f>
        <v>32275900.200250003</v>
      </c>
      <c r="BF204" s="7">
        <f ca="1">Repdd!BF438</f>
        <v>34287018.407749996</v>
      </c>
      <c r="BG204" s="7">
        <f ca="1">Repdd!BG438</f>
        <v>36001354.515250012</v>
      </c>
      <c r="BH204" s="7">
        <f ca="1">Repdd!BH438</f>
        <v>37341960.160250001</v>
      </c>
      <c r="BI204" s="7">
        <f ca="1">Repdd!BI438</f>
        <v>38283011.105250008</v>
      </c>
      <c r="BJ204" s="7">
        <f ca="1">Repdd!BJ438</f>
        <v>38864856.082750022</v>
      </c>
      <c r="BK204" s="7">
        <f ca="1">Repdd!BK438</f>
        <v>39195707.824000016</v>
      </c>
      <c r="BL204" s="7">
        <f ca="1">Repdd!BL438</f>
        <v>39369483.968375005</v>
      </c>
      <c r="BM204" s="7">
        <f ca="1">Repdd!BM438</f>
        <v>39454251.70025</v>
      </c>
      <c r="BN204" s="7">
        <f ca="1">Repdd!BN438</f>
        <v>39491411.07387501</v>
      </c>
      <c r="BO204" s="7">
        <f ca="1">Repdd!BO438</f>
        <v>39505630.134999998</v>
      </c>
      <c r="BP204" s="7">
        <f ca="1">Repdd!BP438</f>
        <v>39510874.945875011</v>
      </c>
      <c r="BQ204" s="7">
        <f ca="1">Repdd!BQ438</f>
        <v>39512560.731125012</v>
      </c>
      <c r="BR204" s="7">
        <f ca="1">Repdd!BR438</f>
        <v>39512967.102375016</v>
      </c>
      <c r="BS204" s="7">
        <f ca="1">Repdd!BS438</f>
        <v>39513053.620125018</v>
      </c>
      <c r="BT204" s="7">
        <f ca="1">Repdd!BT438</f>
        <v>39513065.418000028</v>
      </c>
      <c r="BU204" s="7">
        <f ca="1">Repdd!BU438</f>
        <v>39513065.418000028</v>
      </c>
      <c r="BV204" s="7">
        <f>Repdd!BV438</f>
        <v>0</v>
      </c>
      <c r="BW204" s="7">
        <f>Repdd!BW438</f>
        <v>0</v>
      </c>
      <c r="BX204" s="7">
        <f>Repdd!BX438</f>
        <v>0</v>
      </c>
      <c r="BY204" s="7">
        <f>Repdd!BY438</f>
        <v>0</v>
      </c>
      <c r="BZ204" s="7">
        <f>Repdd!BZ438</f>
        <v>0</v>
      </c>
      <c r="CA204" s="7">
        <f>Repdd!CA438</f>
        <v>0</v>
      </c>
      <c r="CB204" s="7">
        <f>Repdd!CB438</f>
        <v>0</v>
      </c>
      <c r="CC204" s="7">
        <f>Repdd!CC438</f>
        <v>0</v>
      </c>
      <c r="CD204" s="7">
        <f>Repdd!CD438</f>
        <v>0</v>
      </c>
      <c r="CE204" s="7">
        <f>Repdd!CE438</f>
        <v>0</v>
      </c>
      <c r="CF204" s="7">
        <f>Repdd!CF438</f>
        <v>0</v>
      </c>
      <c r="CG204" s="7">
        <f>Repdd!CG438</f>
        <v>0</v>
      </c>
      <c r="CH204" s="7">
        <f>Repdd!CH438</f>
        <v>0</v>
      </c>
      <c r="CI204" s="7">
        <f>Repdd!CI438</f>
        <v>0</v>
      </c>
      <c r="CJ204" s="7">
        <f>Repdd!CJ438</f>
        <v>0</v>
      </c>
      <c r="CK204" s="7">
        <f>Repdd!CK438</f>
        <v>0</v>
      </c>
      <c r="CL204" s="7">
        <f>Repdd!CL438</f>
        <v>0</v>
      </c>
      <c r="CM204" s="7">
        <f>Repdd!CM438</f>
        <v>0</v>
      </c>
      <c r="CN204" s="7">
        <f>Repdd!CN438</f>
        <v>0</v>
      </c>
      <c r="CO204" s="7">
        <f>Repdd!CO438</f>
        <v>0</v>
      </c>
      <c r="CP204" s="7">
        <f>Repdd!CP438</f>
        <v>0</v>
      </c>
      <c r="CQ204" s="7">
        <f>Repdd!CQ438</f>
        <v>0</v>
      </c>
      <c r="CR204" s="7">
        <f>Repdd!CR438</f>
        <v>0</v>
      </c>
      <c r="CS204" s="7">
        <f>Repdd!CS438</f>
        <v>0</v>
      </c>
      <c r="CT204" s="7">
        <f>Repdd!CT438</f>
        <v>0</v>
      </c>
    </row>
    <row r="205" spans="1:99" x14ac:dyDescent="0.3">
      <c r="A205" s="11">
        <f>ROW()</f>
        <v>205</v>
      </c>
      <c r="F205" s="66" t="str">
        <f t="shared" si="29"/>
        <v>АКТИВЫ</v>
      </c>
      <c r="G205" s="6" t="s">
        <v>158</v>
      </c>
      <c r="W205" s="10">
        <f t="shared" ca="1" si="27"/>
        <v>0</v>
      </c>
      <c r="Z205" s="7">
        <f ca="1">Repdd!Z439</f>
        <v>833333.33333333349</v>
      </c>
      <c r="AA205" s="7">
        <f ca="1">Repdd!AA439</f>
        <v>3333333.3333333335</v>
      </c>
      <c r="AB205" s="7">
        <f ca="1">Repdd!AB439</f>
        <v>5000000</v>
      </c>
      <c r="AC205" s="7">
        <f ca="1">Repdd!AC439</f>
        <v>4166666.6666666665</v>
      </c>
      <c r="AD205" s="7">
        <f ca="1">Repdd!AD439</f>
        <v>1666666.6666666665</v>
      </c>
      <c r="AE205" s="7">
        <f ca="1">Repdd!AE439</f>
        <v>0</v>
      </c>
      <c r="AF205" s="7">
        <f ca="1">Repdd!AF439</f>
        <v>0</v>
      </c>
      <c r="AG205" s="7">
        <f ca="1">Repdd!AG439</f>
        <v>0</v>
      </c>
      <c r="AH205" s="7">
        <f ca="1">Repdd!AH439</f>
        <v>0</v>
      </c>
      <c r="AI205" s="7">
        <f ca="1">Repdd!AI439</f>
        <v>0</v>
      </c>
      <c r="AJ205" s="7">
        <f ca="1">Repdd!AJ439</f>
        <v>0</v>
      </c>
      <c r="AK205" s="7">
        <f ca="1">Repdd!AK439</f>
        <v>0</v>
      </c>
      <c r="AL205" s="7">
        <f ca="1">Repdd!AL439</f>
        <v>0</v>
      </c>
      <c r="AM205" s="7">
        <f ca="1">Repdd!AM439</f>
        <v>0</v>
      </c>
      <c r="AN205" s="7">
        <f ca="1">Repdd!AN439</f>
        <v>0</v>
      </c>
      <c r="AO205" s="7">
        <f ca="1">Repdd!AO439</f>
        <v>0</v>
      </c>
      <c r="AP205" s="7">
        <f ca="1">Repdd!AP439</f>
        <v>0</v>
      </c>
      <c r="AQ205" s="7">
        <f ca="1">Repdd!AQ439</f>
        <v>0</v>
      </c>
      <c r="AR205" s="7">
        <f ca="1">Repdd!AR439</f>
        <v>0</v>
      </c>
      <c r="AS205" s="7">
        <f ca="1">Repdd!AS439</f>
        <v>0</v>
      </c>
      <c r="AT205" s="7">
        <f ca="1">Repdd!AT439</f>
        <v>0</v>
      </c>
      <c r="AU205" s="7">
        <f ca="1">Repdd!AU439</f>
        <v>833333.33333333349</v>
      </c>
      <c r="AV205" s="7">
        <f ca="1">Repdd!AV439</f>
        <v>3333333.3333333335</v>
      </c>
      <c r="AW205" s="7">
        <f ca="1">Repdd!AW439</f>
        <v>5000000</v>
      </c>
      <c r="AX205" s="7">
        <f ca="1">Repdd!AX439</f>
        <v>4166666.6666666665</v>
      </c>
      <c r="AY205" s="7">
        <f ca="1">Repdd!AY439</f>
        <v>1666666.6666666665</v>
      </c>
      <c r="AZ205" s="7">
        <f ca="1">Repdd!AZ439</f>
        <v>0</v>
      </c>
      <c r="BA205" s="7">
        <f ca="1">Repdd!BA439</f>
        <v>0</v>
      </c>
      <c r="BB205" s="7">
        <f ca="1">Repdd!BB439</f>
        <v>0</v>
      </c>
      <c r="BC205" s="7">
        <f ca="1">Repdd!BC439</f>
        <v>0</v>
      </c>
      <c r="BD205" s="7">
        <f ca="1">Repdd!BD439</f>
        <v>0</v>
      </c>
      <c r="BE205" s="7">
        <f ca="1">Repdd!BE439</f>
        <v>0</v>
      </c>
      <c r="BF205" s="7">
        <f ca="1">Repdd!BF439</f>
        <v>0</v>
      </c>
      <c r="BG205" s="7">
        <f ca="1">Repdd!BG439</f>
        <v>0</v>
      </c>
      <c r="BH205" s="7">
        <f ca="1">Repdd!BH439</f>
        <v>0</v>
      </c>
      <c r="BI205" s="7">
        <f ca="1">Repdd!BI439</f>
        <v>0</v>
      </c>
      <c r="BJ205" s="7">
        <f ca="1">Repdd!BJ439</f>
        <v>0</v>
      </c>
      <c r="BK205" s="7">
        <f ca="1">Repdd!BK439</f>
        <v>0</v>
      </c>
      <c r="BL205" s="7">
        <f ca="1">Repdd!BL439</f>
        <v>0</v>
      </c>
      <c r="BM205" s="7">
        <f ca="1">Repdd!BM439</f>
        <v>0</v>
      </c>
      <c r="BN205" s="7">
        <f ca="1">Repdd!BN439</f>
        <v>0</v>
      </c>
      <c r="BO205" s="7">
        <f ca="1">Repdd!BO439</f>
        <v>0</v>
      </c>
      <c r="BP205" s="7">
        <f ca="1">Repdd!BP439</f>
        <v>0</v>
      </c>
      <c r="BQ205" s="7">
        <f ca="1">Repdd!BQ439</f>
        <v>0</v>
      </c>
      <c r="BR205" s="7">
        <f ca="1">Repdd!BR439</f>
        <v>0</v>
      </c>
      <c r="BS205" s="7">
        <f ca="1">Repdd!BS439</f>
        <v>0</v>
      </c>
      <c r="BT205" s="7">
        <f ca="1">Repdd!BT439</f>
        <v>0</v>
      </c>
      <c r="BU205" s="7">
        <f ca="1">Repdd!BU439</f>
        <v>0</v>
      </c>
      <c r="BV205" s="7">
        <f>Repdd!BV439</f>
        <v>0</v>
      </c>
      <c r="BW205" s="7">
        <f>Repdd!BW439</f>
        <v>0</v>
      </c>
      <c r="BX205" s="7">
        <f>Repdd!BX439</f>
        <v>0</v>
      </c>
      <c r="BY205" s="7">
        <f>Repdd!BY439</f>
        <v>0</v>
      </c>
      <c r="BZ205" s="7">
        <f>Repdd!BZ439</f>
        <v>0</v>
      </c>
      <c r="CA205" s="7">
        <f>Repdd!CA439</f>
        <v>0</v>
      </c>
      <c r="CB205" s="7">
        <f>Repdd!CB439</f>
        <v>0</v>
      </c>
      <c r="CC205" s="7">
        <f>Repdd!CC439</f>
        <v>0</v>
      </c>
      <c r="CD205" s="7">
        <f>Repdd!CD439</f>
        <v>0</v>
      </c>
      <c r="CE205" s="7">
        <f>Repdd!CE439</f>
        <v>0</v>
      </c>
      <c r="CF205" s="7">
        <f>Repdd!CF439</f>
        <v>0</v>
      </c>
      <c r="CG205" s="7">
        <f>Repdd!CG439</f>
        <v>0</v>
      </c>
      <c r="CH205" s="7">
        <f>Repdd!CH439</f>
        <v>0</v>
      </c>
      <c r="CI205" s="7">
        <f>Repdd!CI439</f>
        <v>0</v>
      </c>
      <c r="CJ205" s="7">
        <f>Repdd!CJ439</f>
        <v>0</v>
      </c>
      <c r="CK205" s="7">
        <f>Repdd!CK439</f>
        <v>0</v>
      </c>
      <c r="CL205" s="7">
        <f>Repdd!CL439</f>
        <v>0</v>
      </c>
      <c r="CM205" s="7">
        <f>Repdd!CM439</f>
        <v>0</v>
      </c>
      <c r="CN205" s="7">
        <f>Repdd!CN439</f>
        <v>0</v>
      </c>
      <c r="CO205" s="7">
        <f>Repdd!CO439</f>
        <v>0</v>
      </c>
      <c r="CP205" s="7">
        <f>Repdd!CP439</f>
        <v>0</v>
      </c>
      <c r="CQ205" s="7">
        <f>Repdd!CQ439</f>
        <v>0</v>
      </c>
      <c r="CR205" s="7">
        <f>Repdd!CR439</f>
        <v>0</v>
      </c>
      <c r="CS205" s="7">
        <f>Repdd!CS439</f>
        <v>0</v>
      </c>
      <c r="CT205" s="7">
        <f>Repdd!CT439</f>
        <v>0</v>
      </c>
    </row>
    <row r="206" spans="1:99" ht="7.05" customHeight="1" x14ac:dyDescent="0.3">
      <c r="A206" s="11">
        <f>ROW()</f>
        <v>206</v>
      </c>
      <c r="F206" s="66" t="str">
        <f t="shared" si="29"/>
        <v>АКТИВЫ</v>
      </c>
    </row>
    <row r="207" spans="1:99" s="13" customFormat="1" x14ac:dyDescent="0.3">
      <c r="A207" s="12">
        <f>ROW()</f>
        <v>207</v>
      </c>
      <c r="C207" s="142"/>
      <c r="E207" s="92"/>
      <c r="F207" s="166" t="s">
        <v>80</v>
      </c>
      <c r="G207" s="166"/>
      <c r="H207" s="166"/>
      <c r="I207" s="166"/>
      <c r="J207" s="166"/>
      <c r="K207" s="166"/>
      <c r="L207" s="166"/>
      <c r="M207" s="183"/>
      <c r="N207" s="166"/>
      <c r="O207" s="166"/>
      <c r="P207" s="167"/>
      <c r="Q207" s="166"/>
      <c r="R207" s="168"/>
      <c r="S207" s="167"/>
      <c r="T207" s="166"/>
      <c r="U207" s="166"/>
      <c r="V207" s="169"/>
      <c r="W207" s="167">
        <f t="shared" ca="1" si="27"/>
        <v>277054940.77231419</v>
      </c>
      <c r="X207" s="166"/>
      <c r="Y207" s="166"/>
      <c r="Z207" s="167">
        <f ca="1">Repdd!Z441</f>
        <v>71679732.556039944</v>
      </c>
      <c r="AA207" s="167">
        <f ca="1">Repdd!AA441</f>
        <v>74597611.343918726</v>
      </c>
      <c r="AB207" s="167">
        <f ca="1">Repdd!AB441</f>
        <v>82369143.465130851</v>
      </c>
      <c r="AC207" s="167">
        <f ca="1">Repdd!AC441</f>
        <v>79724649.872057259</v>
      </c>
      <c r="AD207" s="167">
        <f ca="1">Repdd!AD441</f>
        <v>77001654.278983653</v>
      </c>
      <c r="AE207" s="167">
        <f ca="1">Repdd!AE441</f>
        <v>74310252.352576748</v>
      </c>
      <c r="AF207" s="167">
        <f ca="1">Repdd!AF441</f>
        <v>71655914.059503153</v>
      </c>
      <c r="AG207" s="167">
        <f ca="1">Repdd!AG441</f>
        <v>69009858.383096218</v>
      </c>
      <c r="AH207" s="167">
        <f ca="1">Repdd!AH441</f>
        <v>66337269.5346893</v>
      </c>
      <c r="AI207" s="167">
        <f ca="1">Repdd!AI441</f>
        <v>63642740.869464181</v>
      </c>
      <c r="AJ207" s="167">
        <f ca="1">Repdd!AJ441</f>
        <v>60969168.922233023</v>
      </c>
      <c r="AK207" s="167">
        <f ca="1">Repdd!AK441</f>
        <v>58366799.038915485</v>
      </c>
      <c r="AL207" s="167">
        <f ca="1">Repdd!AL441</f>
        <v>55885877.993575975</v>
      </c>
      <c r="AM207" s="167">
        <f ca="1">Repdd!AM441</f>
        <v>53551065.119817995</v>
      </c>
      <c r="AN207" s="167">
        <f ca="1">Repdd!AN441</f>
        <v>51419758.128629699</v>
      </c>
      <c r="AO207" s="167">
        <f ca="1">Repdd!AO441</f>
        <v>49625649.673156865</v>
      </c>
      <c r="AP207" s="167">
        <f ca="1">Repdd!AP441</f>
        <v>48306273.602083467</v>
      </c>
      <c r="AQ207" s="167">
        <f ca="1">Repdd!AQ441</f>
        <v>47604052.828366071</v>
      </c>
      <c r="AR207" s="167">
        <f ca="1">Repdd!AR441</f>
        <v>87633273.721463799</v>
      </c>
      <c r="AS207" s="167">
        <f ca="1">Repdd!AS441</f>
        <v>86385682.354210913</v>
      </c>
      <c r="AT207" s="167">
        <f ca="1">Repdd!AT441</f>
        <v>80972960.011215478</v>
      </c>
      <c r="AU207" s="167">
        <f ca="1">Repdd!AU441</f>
        <v>71406538.77834332</v>
      </c>
      <c r="AV207" s="167">
        <f ca="1">Repdd!AV441</f>
        <v>86056140.047810748</v>
      </c>
      <c r="AW207" s="167">
        <f ca="1">Repdd!AW441</f>
        <v>101810474.85410002</v>
      </c>
      <c r="AX207" s="167">
        <f ca="1">Repdd!AX441</f>
        <v>106445883.30380359</v>
      </c>
      <c r="AY207" s="167">
        <f ca="1">Repdd!AY441</f>
        <v>109419219.06831549</v>
      </c>
      <c r="AZ207" s="167">
        <f ca="1">Repdd!AZ441</f>
        <v>113217702.2530774</v>
      </c>
      <c r="BA207" s="167">
        <f ca="1">Repdd!BA441</f>
        <v>118637527.88717264</v>
      </c>
      <c r="BB207" s="167">
        <f ca="1">Repdd!BB441</f>
        <v>123943867.28489287</v>
      </c>
      <c r="BC207" s="167">
        <f ca="1">Repdd!BC441</f>
        <v>129019727.73048814</v>
      </c>
      <c r="BD207" s="167">
        <f ca="1">Repdd!BD441</f>
        <v>133718143.96775003</v>
      </c>
      <c r="BE207" s="167">
        <f ca="1">Repdd!BE441</f>
        <v>138150779.69171381</v>
      </c>
      <c r="BF207" s="167">
        <f ca="1">Repdd!BF441</f>
        <v>141344393.89835462</v>
      </c>
      <c r="BG207" s="167">
        <f ca="1">Repdd!BG441</f>
        <v>147958647.72003248</v>
      </c>
      <c r="BH207" s="167">
        <f ca="1">Repdd!BH441</f>
        <v>155940590.36868188</v>
      </c>
      <c r="BI207" s="167">
        <f ca="1">Repdd!BI441</f>
        <v>164057194.59276155</v>
      </c>
      <c r="BJ207" s="167">
        <f ca="1">Repdd!BJ441</f>
        <v>172224390.22772682</v>
      </c>
      <c r="BK207" s="167">
        <f ca="1">Repdd!BK441</f>
        <v>180410281.4805516</v>
      </c>
      <c r="BL207" s="167">
        <f ca="1">Repdd!BL441</f>
        <v>188604504.13036323</v>
      </c>
      <c r="BM207" s="167">
        <f ca="1">Repdd!BM441</f>
        <v>196806062.02423289</v>
      </c>
      <c r="BN207" s="167">
        <f ca="1">Repdd!BN441</f>
        <v>205015434.54936045</v>
      </c>
      <c r="BO207" s="167">
        <f ca="1">Repdd!BO441</f>
        <v>213234468.75133541</v>
      </c>
      <c r="BP207" s="167">
        <f ca="1">Repdd!BP441</f>
        <v>221465363.22458851</v>
      </c>
      <c r="BQ207" s="167">
        <f ca="1">Repdd!BQ441</f>
        <v>231375594.53569785</v>
      </c>
      <c r="BR207" s="167">
        <f ca="1">Repdd!BR441</f>
        <v>241285537.89276588</v>
      </c>
      <c r="BS207" s="167">
        <f ca="1">Repdd!BS441</f>
        <v>251195401.67998332</v>
      </c>
      <c r="BT207" s="167">
        <f ca="1">Repdd!BT441</f>
        <v>261105248.13529614</v>
      </c>
      <c r="BU207" s="167">
        <f ca="1">Repdd!BU441</f>
        <v>277054940.77231419</v>
      </c>
      <c r="BV207" s="167">
        <f ca="1">Repdd!BV441</f>
        <v>0</v>
      </c>
      <c r="BW207" s="167">
        <f ca="1">Repdd!BW441</f>
        <v>0</v>
      </c>
      <c r="BX207" s="167">
        <f ca="1">Repdd!BX441</f>
        <v>0</v>
      </c>
      <c r="BY207" s="167">
        <f ca="1">Repdd!BY441</f>
        <v>0</v>
      </c>
      <c r="BZ207" s="167">
        <f ca="1">Repdd!BZ441</f>
        <v>0</v>
      </c>
      <c r="CA207" s="167">
        <f ca="1">Repdd!CA441</f>
        <v>0</v>
      </c>
      <c r="CB207" s="167">
        <f ca="1">Repdd!CB441</f>
        <v>0</v>
      </c>
      <c r="CC207" s="167">
        <f ca="1">Repdd!CC441</f>
        <v>0</v>
      </c>
      <c r="CD207" s="167">
        <f ca="1">Repdd!CD441</f>
        <v>0</v>
      </c>
      <c r="CE207" s="167">
        <f ca="1">Repdd!CE441</f>
        <v>0</v>
      </c>
      <c r="CF207" s="167">
        <f ca="1">Repdd!CF441</f>
        <v>0</v>
      </c>
      <c r="CG207" s="167">
        <f ca="1">Repdd!CG441</f>
        <v>0</v>
      </c>
      <c r="CH207" s="167">
        <f ca="1">Repdd!CH441</f>
        <v>0</v>
      </c>
      <c r="CI207" s="167">
        <f ca="1">Repdd!CI441</f>
        <v>0</v>
      </c>
      <c r="CJ207" s="167">
        <f ca="1">Repdd!CJ441</f>
        <v>0</v>
      </c>
      <c r="CK207" s="167">
        <f ca="1">Repdd!CK441</f>
        <v>0</v>
      </c>
      <c r="CL207" s="167">
        <f ca="1">Repdd!CL441</f>
        <v>0</v>
      </c>
      <c r="CM207" s="167">
        <f ca="1">Repdd!CM441</f>
        <v>0</v>
      </c>
      <c r="CN207" s="167">
        <f ca="1">Repdd!CN441</f>
        <v>0</v>
      </c>
      <c r="CO207" s="167">
        <f ca="1">Repdd!CO441</f>
        <v>0</v>
      </c>
      <c r="CP207" s="167">
        <f ca="1">Repdd!CP441</f>
        <v>0</v>
      </c>
      <c r="CQ207" s="167">
        <f ca="1">Repdd!CQ441</f>
        <v>0</v>
      </c>
      <c r="CR207" s="167">
        <f ca="1">Repdd!CR441</f>
        <v>0</v>
      </c>
      <c r="CS207" s="167">
        <f ca="1">Repdd!CS441</f>
        <v>0</v>
      </c>
      <c r="CT207" s="167">
        <f ca="1">Repdd!CT441</f>
        <v>0</v>
      </c>
      <c r="CU207" s="166"/>
    </row>
    <row r="208" spans="1:99" ht="7.05" customHeight="1" x14ac:dyDescent="0.3">
      <c r="A208" s="11">
        <f>ROW()</f>
        <v>208</v>
      </c>
      <c r="F208" s="171"/>
      <c r="G208" s="171"/>
      <c r="H208" s="171"/>
      <c r="I208" s="171"/>
      <c r="J208" s="171"/>
      <c r="K208" s="171"/>
      <c r="L208" s="171"/>
      <c r="M208" s="172"/>
      <c r="N208" s="171"/>
      <c r="O208" s="171"/>
      <c r="P208" s="173"/>
      <c r="Q208" s="171"/>
      <c r="R208" s="174"/>
      <c r="S208" s="173"/>
      <c r="T208" s="171"/>
      <c r="U208" s="171"/>
      <c r="V208" s="175"/>
      <c r="W208" s="176"/>
      <c r="X208" s="171"/>
      <c r="Y208" s="171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3"/>
      <c r="BD208" s="173"/>
      <c r="BE208" s="173"/>
      <c r="BF208" s="173"/>
      <c r="BG208" s="173"/>
      <c r="BH208" s="173"/>
      <c r="BI208" s="173"/>
      <c r="BJ208" s="173"/>
      <c r="BK208" s="173"/>
      <c r="BL208" s="173"/>
      <c r="BM208" s="173"/>
      <c r="BN208" s="173"/>
      <c r="BO208" s="173"/>
      <c r="BP208" s="173"/>
      <c r="BQ208" s="173"/>
      <c r="BR208" s="173"/>
      <c r="BS208" s="173"/>
      <c r="BT208" s="173"/>
      <c r="BU208" s="173"/>
      <c r="BV208" s="173"/>
      <c r="BW208" s="173"/>
      <c r="BX208" s="173"/>
      <c r="BY208" s="173"/>
      <c r="BZ208" s="173"/>
      <c r="CA208" s="173"/>
      <c r="CB208" s="173"/>
      <c r="CC208" s="173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3"/>
      <c r="CO208" s="173"/>
      <c r="CP208" s="173"/>
      <c r="CQ208" s="173"/>
      <c r="CR208" s="173"/>
      <c r="CS208" s="173"/>
      <c r="CT208" s="173"/>
      <c r="CU208" s="171"/>
    </row>
    <row r="209" spans="1:99" x14ac:dyDescent="0.3">
      <c r="A209" s="11">
        <f>ROW()</f>
        <v>209</v>
      </c>
      <c r="E209" s="23" t="s">
        <v>24</v>
      </c>
      <c r="F209" s="66" t="str">
        <f>$F$193</f>
        <v>АКТИВЫ</v>
      </c>
      <c r="G209" s="6" t="s">
        <v>91</v>
      </c>
      <c r="W209" s="10">
        <f t="shared" ca="1" si="27"/>
        <v>182492700.18471032</v>
      </c>
      <c r="Z209" s="7">
        <f ca="1">Repdd!Z443</f>
        <v>13287878.787878787</v>
      </c>
      <c r="AA209" s="7">
        <f ca="1">Repdd!AA443</f>
        <v>11484090.90909091</v>
      </c>
      <c r="AB209" s="7">
        <f ca="1">Repdd!AB443</f>
        <v>9463636.3636363633</v>
      </c>
      <c r="AC209" s="7">
        <f ca="1">Repdd!AC443</f>
        <v>7012229.4372294368</v>
      </c>
      <c r="AD209" s="7">
        <f ca="1">Repdd!AD443</f>
        <v>4435822.5108225103</v>
      </c>
      <c r="AE209" s="7">
        <f ca="1">Repdd!AE443</f>
        <v>1776082.2510822508</v>
      </c>
      <c r="AF209" s="7">
        <f ca="1">Repdd!AF443</f>
        <v>-883658.00865800865</v>
      </c>
      <c r="AG209" s="7">
        <f ca="1">Repdd!AG443</f>
        <v>-3543398.26839827</v>
      </c>
      <c r="AH209" s="7">
        <f ca="1">Repdd!AH443</f>
        <v>-6200194.7382900454</v>
      </c>
      <c r="AI209" s="7">
        <f ca="1">Repdd!AI443</f>
        <v>-8835082.2637878805</v>
      </c>
      <c r="AJ209" s="7">
        <f ca="1">Repdd!AJ443</f>
        <v>-11418060.898588747</v>
      </c>
      <c r="AK209" s="7">
        <f ca="1">Repdd!AK443</f>
        <v>-13939153.348461583</v>
      </c>
      <c r="AL209" s="7">
        <f ca="1">Repdd!AL443</f>
        <v>-16396612.911182903</v>
      </c>
      <c r="AM209" s="7">
        <f ca="1">Repdd!AM443</f>
        <v>-18792140.937259525</v>
      </c>
      <c r="AN209" s="7">
        <f ca="1">Repdd!AN443</f>
        <v>-21089991.380594864</v>
      </c>
      <c r="AO209" s="7">
        <f ca="1">Repdd!AO443</f>
        <v>-23175200.975726604</v>
      </c>
      <c r="AP209" s="7">
        <f ca="1">Repdd!AP443</f>
        <v>-24902830.860852659</v>
      </c>
      <c r="AQ209" s="7">
        <f ca="1">Repdd!AQ443</f>
        <v>-26119064.694621593</v>
      </c>
      <c r="AR209" s="7">
        <f ca="1">Repdd!AR443</f>
        <v>-27090614.646977648</v>
      </c>
      <c r="AS209" s="7">
        <f ca="1">Repdd!AS443</f>
        <v>-27313672.788281016</v>
      </c>
      <c r="AT209" s="7">
        <f ca="1">Repdd!AT443</f>
        <v>-26736928.837465912</v>
      </c>
      <c r="AU209" s="7">
        <f ca="1">Repdd!AU443</f>
        <v>-25333181.032040641</v>
      </c>
      <c r="AV209" s="7">
        <f ca="1">Repdd!AV443</f>
        <v>-23192834.806045108</v>
      </c>
      <c r="AW209" s="7">
        <f ca="1">Repdd!AW443</f>
        <v>-20250182.057608828</v>
      </c>
      <c r="AX209" s="7">
        <f ca="1">Repdd!AX443</f>
        <v>-16779859.895197347</v>
      </c>
      <c r="AY209" s="7">
        <f ca="1">Repdd!AY443</f>
        <v>-12457299.522283353</v>
      </c>
      <c r="AZ209" s="7">
        <f ca="1">Repdd!AZ443</f>
        <v>-7278217.4156314582</v>
      </c>
      <c r="BA209" s="7">
        <f ca="1">Repdd!BA443</f>
        <v>-1249380.0324634966</v>
      </c>
      <c r="BB209" s="7">
        <f ca="1">Repdd!BB443</f>
        <v>5637562.622209508</v>
      </c>
      <c r="BC209" s="7">
        <f ca="1">Repdd!BC443</f>
        <v>13398123.815311901</v>
      </c>
      <c r="BD209" s="7">
        <f ca="1">Repdd!BD443</f>
        <v>20637718.850359242</v>
      </c>
      <c r="BE209" s="7">
        <f ca="1">Repdd!BE443</f>
        <v>28258272.520668894</v>
      </c>
      <c r="BF209" s="7">
        <f ca="1">Repdd!BF443</f>
        <v>36550817.23913312</v>
      </c>
      <c r="BG209" s="7">
        <f ca="1">Repdd!BG443</f>
        <v>45381410.620065838</v>
      </c>
      <c r="BH209" s="7">
        <f ca="1">Repdd!BH443</f>
        <v>54615201.066928841</v>
      </c>
      <c r="BI209" s="7">
        <f ca="1">Repdd!BI443</f>
        <v>64124922.805419125</v>
      </c>
      <c r="BJ209" s="7">
        <f ca="1">Repdd!BJ443</f>
        <v>73801431.711489722</v>
      </c>
      <c r="BK209" s="7">
        <f ca="1">Repdd!BK443</f>
        <v>83573636.29087016</v>
      </c>
      <c r="BL209" s="7">
        <f ca="1">Repdd!BL443</f>
        <v>93400062.971850216</v>
      </c>
      <c r="BM209" s="7">
        <f ca="1">Repdd!BM443</f>
        <v>103258791.38375565</v>
      </c>
      <c r="BN209" s="7">
        <f ca="1">Repdd!BN443</f>
        <v>113138432.90896693</v>
      </c>
      <c r="BO209" s="7">
        <f ca="1">Repdd!BO443</f>
        <v>123033883.5798704</v>
      </c>
      <c r="BP209" s="7">
        <f ca="1">Repdd!BP443</f>
        <v>132943485.63858227</v>
      </c>
      <c r="BQ209" s="7">
        <f ca="1">Repdd!BQ443</f>
        <v>142853311.36102945</v>
      </c>
      <c r="BR209" s="7">
        <f ca="1">Repdd!BR443</f>
        <v>152763163.75817436</v>
      </c>
      <c r="BS209" s="7">
        <f ca="1">Repdd!BS443</f>
        <v>162673010.91067427</v>
      </c>
      <c r="BT209" s="7">
        <f ca="1">Repdd!BT443</f>
        <v>172582855.5476923</v>
      </c>
      <c r="BU209" s="7">
        <f ca="1">Repdd!BU443</f>
        <v>182492700.18471032</v>
      </c>
      <c r="BV209" s="7">
        <f ca="1">Repdd!BV443</f>
        <v>0</v>
      </c>
      <c r="BW209" s="7">
        <f ca="1">Repdd!BW443</f>
        <v>0</v>
      </c>
      <c r="BX209" s="7">
        <f ca="1">Repdd!BX443</f>
        <v>0</v>
      </c>
      <c r="BY209" s="7">
        <f ca="1">Repdd!BY443</f>
        <v>0</v>
      </c>
      <c r="BZ209" s="7">
        <f ca="1">Repdd!BZ443</f>
        <v>0</v>
      </c>
      <c r="CA209" s="7">
        <f ca="1">Repdd!CA443</f>
        <v>0</v>
      </c>
      <c r="CB209" s="7">
        <f ca="1">Repdd!CB443</f>
        <v>0</v>
      </c>
      <c r="CC209" s="7">
        <f ca="1">Repdd!CC443</f>
        <v>0</v>
      </c>
      <c r="CD209" s="7">
        <f ca="1">Repdd!CD443</f>
        <v>0</v>
      </c>
      <c r="CE209" s="7">
        <f ca="1">Repdd!CE443</f>
        <v>0</v>
      </c>
      <c r="CF209" s="7">
        <f ca="1">Repdd!CF443</f>
        <v>0</v>
      </c>
      <c r="CG209" s="7">
        <f ca="1">Repdd!CG443</f>
        <v>0</v>
      </c>
      <c r="CH209" s="7">
        <f ca="1">Repdd!CH443</f>
        <v>0</v>
      </c>
      <c r="CI209" s="7">
        <f ca="1">Repdd!CI443</f>
        <v>0</v>
      </c>
      <c r="CJ209" s="7">
        <f ca="1">Repdd!CJ443</f>
        <v>0</v>
      </c>
      <c r="CK209" s="7">
        <f ca="1">Repdd!CK443</f>
        <v>0</v>
      </c>
      <c r="CL209" s="7">
        <f ca="1">Repdd!CL443</f>
        <v>0</v>
      </c>
      <c r="CM209" s="7">
        <f ca="1">Repdd!CM443</f>
        <v>0</v>
      </c>
      <c r="CN209" s="7">
        <f ca="1">Repdd!CN443</f>
        <v>0</v>
      </c>
      <c r="CO209" s="7">
        <f ca="1">Repdd!CO443</f>
        <v>0</v>
      </c>
      <c r="CP209" s="7">
        <f ca="1">Repdd!CP443</f>
        <v>0</v>
      </c>
      <c r="CQ209" s="7">
        <f ca="1">Repdd!CQ443</f>
        <v>0</v>
      </c>
      <c r="CR209" s="7">
        <f ca="1">Repdd!CR443</f>
        <v>0</v>
      </c>
      <c r="CS209" s="7">
        <f ca="1">Repdd!CS443</f>
        <v>0</v>
      </c>
      <c r="CT209" s="7">
        <f ca="1">Repdd!CT443</f>
        <v>0</v>
      </c>
    </row>
    <row r="210" spans="1:99" x14ac:dyDescent="0.3">
      <c r="A210" s="11">
        <f>ROW()</f>
        <v>210</v>
      </c>
      <c r="E210" s="23" t="s">
        <v>24</v>
      </c>
      <c r="F210" s="66" t="str">
        <f>$F$193</f>
        <v>АКТИВЫ</v>
      </c>
      <c r="G210" s="6" t="s">
        <v>242</v>
      </c>
      <c r="W210" s="10">
        <f t="shared" ca="1" si="27"/>
        <v>72579732.556039944</v>
      </c>
      <c r="Z210" s="7">
        <f ca="1">Repdd!Z447</f>
        <v>72579732.556039944</v>
      </c>
      <c r="AA210" s="7">
        <f ca="1">Repdd!AA447</f>
        <v>72579732.556039944</v>
      </c>
      <c r="AB210" s="7">
        <f ca="1">Repdd!AB447</f>
        <v>72579732.556039944</v>
      </c>
      <c r="AC210" s="7">
        <f ca="1">Repdd!AC447</f>
        <v>72579732.556039944</v>
      </c>
      <c r="AD210" s="7">
        <f ca="1">Repdd!AD447</f>
        <v>72579732.556039944</v>
      </c>
      <c r="AE210" s="7">
        <f ca="1">Repdd!AE447</f>
        <v>72579732.556039944</v>
      </c>
      <c r="AF210" s="7">
        <f ca="1">Repdd!AF447</f>
        <v>72579732.556039944</v>
      </c>
      <c r="AG210" s="7">
        <f ca="1">Repdd!AG447</f>
        <v>72579732.556039944</v>
      </c>
      <c r="AH210" s="7">
        <f ca="1">Repdd!AH447</f>
        <v>72579732.556039944</v>
      </c>
      <c r="AI210" s="7">
        <f ca="1">Repdd!AI447</f>
        <v>72579732.556039944</v>
      </c>
      <c r="AJ210" s="7">
        <f ca="1">Repdd!AJ447</f>
        <v>72579732.556039944</v>
      </c>
      <c r="AK210" s="7">
        <f ca="1">Repdd!AK447</f>
        <v>72579732.556039944</v>
      </c>
      <c r="AL210" s="7">
        <f ca="1">Repdd!AL447</f>
        <v>72579732.556039944</v>
      </c>
      <c r="AM210" s="7">
        <f ca="1">Repdd!AM447</f>
        <v>72579732.556039944</v>
      </c>
      <c r="AN210" s="7">
        <f ca="1">Repdd!AN447</f>
        <v>72579732.556039944</v>
      </c>
      <c r="AO210" s="7">
        <f ca="1">Repdd!AO447</f>
        <v>72579732.556039944</v>
      </c>
      <c r="AP210" s="7">
        <f ca="1">Repdd!AP447</f>
        <v>72579732.556039944</v>
      </c>
      <c r="AQ210" s="7">
        <f ca="1">Repdd!AQ447</f>
        <v>72579732.556039944</v>
      </c>
      <c r="AR210" s="7">
        <f ca="1">Repdd!AR447</f>
        <v>72579732.556039944</v>
      </c>
      <c r="AS210" s="7">
        <f ca="1">Repdd!AS447</f>
        <v>72579732.556039944</v>
      </c>
      <c r="AT210" s="7">
        <f ca="1">Repdd!AT447</f>
        <v>72579732.556039944</v>
      </c>
      <c r="AU210" s="7">
        <f ca="1">Repdd!AU447</f>
        <v>72579732.556039944</v>
      </c>
      <c r="AV210" s="7">
        <f ca="1">Repdd!AV447</f>
        <v>72579732.556039944</v>
      </c>
      <c r="AW210" s="7">
        <f ca="1">Repdd!AW447</f>
        <v>72579732.556039944</v>
      </c>
      <c r="AX210" s="7">
        <f ca="1">Repdd!AX447</f>
        <v>72579732.556039944</v>
      </c>
      <c r="AY210" s="7">
        <f ca="1">Repdd!AY447</f>
        <v>72579732.556039944</v>
      </c>
      <c r="AZ210" s="7">
        <f ca="1">Repdd!AZ447</f>
        <v>72579732.556039944</v>
      </c>
      <c r="BA210" s="7">
        <f ca="1">Repdd!BA447</f>
        <v>72579732.556039944</v>
      </c>
      <c r="BB210" s="7">
        <f ca="1">Repdd!BB447</f>
        <v>72579732.556039944</v>
      </c>
      <c r="BC210" s="7">
        <f ca="1">Repdd!BC447</f>
        <v>72579732.556039944</v>
      </c>
      <c r="BD210" s="7">
        <f ca="1">Repdd!BD447</f>
        <v>72579732.556039944</v>
      </c>
      <c r="BE210" s="7">
        <f ca="1">Repdd!BE447</f>
        <v>72579732.556039944</v>
      </c>
      <c r="BF210" s="7">
        <f ca="1">Repdd!BF447</f>
        <v>72579732.556039944</v>
      </c>
      <c r="BG210" s="7">
        <f ca="1">Repdd!BG447</f>
        <v>72579732.556039944</v>
      </c>
      <c r="BH210" s="7">
        <f ca="1">Repdd!BH447</f>
        <v>72579732.556039944</v>
      </c>
      <c r="BI210" s="7">
        <f ca="1">Repdd!BI447</f>
        <v>72579732.556039944</v>
      </c>
      <c r="BJ210" s="7">
        <f ca="1">Repdd!BJ447</f>
        <v>72579732.556039944</v>
      </c>
      <c r="BK210" s="7">
        <f ca="1">Repdd!BK447</f>
        <v>72579732.556039944</v>
      </c>
      <c r="BL210" s="7">
        <f ca="1">Repdd!BL447</f>
        <v>72579732.556039944</v>
      </c>
      <c r="BM210" s="7">
        <f ca="1">Repdd!BM447</f>
        <v>72579732.556039944</v>
      </c>
      <c r="BN210" s="7">
        <f ca="1">Repdd!BN447</f>
        <v>72579732.556039944</v>
      </c>
      <c r="BO210" s="7">
        <f ca="1">Repdd!BO447</f>
        <v>72579732.556039944</v>
      </c>
      <c r="BP210" s="7">
        <f ca="1">Repdd!BP447</f>
        <v>72579732.556039944</v>
      </c>
      <c r="BQ210" s="7">
        <f ca="1">Repdd!BQ447</f>
        <v>72579732.556039944</v>
      </c>
      <c r="BR210" s="7">
        <f ca="1">Repdd!BR447</f>
        <v>72579732.556039944</v>
      </c>
      <c r="BS210" s="7">
        <f ca="1">Repdd!BS447</f>
        <v>72579732.556039944</v>
      </c>
      <c r="BT210" s="7">
        <f ca="1">Repdd!BT447</f>
        <v>72579732.556039944</v>
      </c>
      <c r="BU210" s="7">
        <f ca="1">Repdd!BU447</f>
        <v>72579732.556039944</v>
      </c>
      <c r="BV210" s="7">
        <f>Repdd!BV447</f>
        <v>0</v>
      </c>
      <c r="BW210" s="7">
        <f>Repdd!BW447</f>
        <v>0</v>
      </c>
      <c r="BX210" s="7">
        <f>Repdd!BX447</f>
        <v>0</v>
      </c>
      <c r="BY210" s="7">
        <f>Repdd!BY447</f>
        <v>0</v>
      </c>
      <c r="BZ210" s="7">
        <f>Repdd!BZ447</f>
        <v>0</v>
      </c>
      <c r="CA210" s="7">
        <f>Repdd!CA447</f>
        <v>0</v>
      </c>
      <c r="CB210" s="7">
        <f>Repdd!CB447</f>
        <v>0</v>
      </c>
      <c r="CC210" s="7">
        <f>Repdd!CC447</f>
        <v>0</v>
      </c>
      <c r="CD210" s="7">
        <f>Repdd!CD447</f>
        <v>0</v>
      </c>
      <c r="CE210" s="7">
        <f>Repdd!CE447</f>
        <v>0</v>
      </c>
      <c r="CF210" s="7">
        <f>Repdd!CF447</f>
        <v>0</v>
      </c>
      <c r="CG210" s="7">
        <f>Repdd!CG447</f>
        <v>0</v>
      </c>
      <c r="CH210" s="7">
        <f>Repdd!CH447</f>
        <v>0</v>
      </c>
      <c r="CI210" s="7">
        <f>Repdd!CI447</f>
        <v>0</v>
      </c>
      <c r="CJ210" s="7">
        <f>Repdd!CJ447</f>
        <v>0</v>
      </c>
      <c r="CK210" s="7">
        <f>Repdd!CK447</f>
        <v>0</v>
      </c>
      <c r="CL210" s="7">
        <f>Repdd!CL447</f>
        <v>0</v>
      </c>
      <c r="CM210" s="7">
        <f>Repdd!CM447</f>
        <v>0</v>
      </c>
      <c r="CN210" s="7">
        <f>Repdd!CN447</f>
        <v>0</v>
      </c>
      <c r="CO210" s="7">
        <f>Repdd!CO447</f>
        <v>0</v>
      </c>
      <c r="CP210" s="7">
        <f>Repdd!CP447</f>
        <v>0</v>
      </c>
      <c r="CQ210" s="7">
        <f>Repdd!CQ447</f>
        <v>0</v>
      </c>
      <c r="CR210" s="7">
        <f>Repdd!CR447</f>
        <v>0</v>
      </c>
      <c r="CS210" s="7">
        <f>Repdd!CS447</f>
        <v>0</v>
      </c>
      <c r="CT210" s="7">
        <f>Repdd!CT447</f>
        <v>0</v>
      </c>
    </row>
    <row r="211" spans="1:99" x14ac:dyDescent="0.3">
      <c r="A211" s="11">
        <f>ROW()</f>
        <v>211</v>
      </c>
      <c r="F211" s="66" t="str">
        <f t="shared" ref="F211" si="31">$F$193</f>
        <v>АКТИВЫ</v>
      </c>
      <c r="G211" s="6" t="str">
        <f>$G$27</f>
        <v>Кредиторская задолженность по СиМ</v>
      </c>
      <c r="W211" s="10">
        <f t="shared" ca="1" si="27"/>
        <v>11117804.399999999</v>
      </c>
      <c r="Z211" s="7">
        <f ca="1">Repdd!Z448</f>
        <v>0</v>
      </c>
      <c r="AA211" s="7">
        <f ca="1">Repdd!AA448</f>
        <v>0</v>
      </c>
      <c r="AB211" s="7">
        <f ca="1">Repdd!AB448</f>
        <v>-4680</v>
      </c>
      <c r="AC211" s="7">
        <f ca="1">Repdd!AC448</f>
        <v>-20320</v>
      </c>
      <c r="AD211" s="7">
        <f ca="1">Repdd!AD448</f>
        <v>-39187.199999999997</v>
      </c>
      <c r="AE211" s="7">
        <f ca="1">Repdd!AE448</f>
        <v>-50541.8</v>
      </c>
      <c r="AF211" s="7">
        <f ca="1">Repdd!AF448</f>
        <v>-41325.64</v>
      </c>
      <c r="AG211" s="7">
        <f ca="1">Repdd!AG448</f>
        <v>-24101.480000000018</v>
      </c>
      <c r="AH211" s="7">
        <f ca="1">Repdd!AH448</f>
        <v>-36781.360000000015</v>
      </c>
      <c r="AI211" s="7">
        <f ca="1">Repdd!AI448</f>
        <v>-96213.271999999997</v>
      </c>
      <c r="AJ211" s="7">
        <f ca="1">Repdd!AJ448</f>
        <v>-192758.18200000003</v>
      </c>
      <c r="AK211" s="7">
        <f ca="1">Repdd!AK448</f>
        <v>-277214.22599999991</v>
      </c>
      <c r="AL211" s="7">
        <f ca="1">Repdd!AL448</f>
        <v>-297373.31400000013</v>
      </c>
      <c r="AM211" s="7">
        <f ca="1">Repdd!AM448</f>
        <v>-227237.65799999997</v>
      </c>
      <c r="AN211" s="7">
        <f ca="1">Repdd!AN448</f>
        <v>-63706.869999999988</v>
      </c>
      <c r="AO211" s="7">
        <f ca="1">Repdd!AO448</f>
        <v>172642.48699999999</v>
      </c>
      <c r="AP211" s="7">
        <f ca="1">Repdd!AP448</f>
        <v>455360.99</v>
      </c>
      <c r="AQ211" s="7">
        <f ca="1">Repdd!AQ448</f>
        <v>764929.21100000001</v>
      </c>
      <c r="AR211" s="7">
        <f ca="1">Repdd!AR448</f>
        <v>1088989.6940000001</v>
      </c>
      <c r="AS211" s="7">
        <f ca="1">Repdd!AS448</f>
        <v>1420245.845</v>
      </c>
      <c r="AT211" s="7">
        <f ca="1">Repdd!AT448</f>
        <v>1754467.2749999999</v>
      </c>
      <c r="AU211" s="7">
        <f ca="1">Repdd!AU448</f>
        <v>2089720.125</v>
      </c>
      <c r="AV211" s="7">
        <f ca="1">Repdd!AV448</f>
        <v>2425349.8650000002</v>
      </c>
      <c r="AW211" s="7">
        <f ca="1">Repdd!AW448</f>
        <v>2761093.0500000003</v>
      </c>
      <c r="AX211" s="7">
        <f ca="1">Repdd!AX448</f>
        <v>3096851.5500000003</v>
      </c>
      <c r="AY211" s="7">
        <f ca="1">Repdd!AY448</f>
        <v>3444310.0500000003</v>
      </c>
      <c r="AZ211" s="7">
        <f ca="1">Repdd!AZ448</f>
        <v>3830868.5500000003</v>
      </c>
      <c r="BA211" s="7">
        <f ca="1">Repdd!BA448</f>
        <v>4264595.05</v>
      </c>
      <c r="BB211" s="7">
        <f ca="1">Repdd!BB448</f>
        <v>4726708.05</v>
      </c>
      <c r="BC211" s="7">
        <f ca="1">Repdd!BC448</f>
        <v>5165780.6500000004</v>
      </c>
      <c r="BD211" s="7">
        <f ca="1">Repdd!BD448</f>
        <v>5532542.8500000006</v>
      </c>
      <c r="BE211" s="7">
        <f ca="1">Repdd!BE448</f>
        <v>5804004.75</v>
      </c>
      <c r="BF211" s="7">
        <f ca="1">Repdd!BF448</f>
        <v>5979126.4299999997</v>
      </c>
      <c r="BG211" s="7">
        <f ca="1">Repdd!BG448</f>
        <v>6079724.1349999998</v>
      </c>
      <c r="BH211" s="7">
        <f ca="1">Repdd!BH448</f>
        <v>6133176.7000000002</v>
      </c>
      <c r="BI211" s="7">
        <f ca="1">Repdd!BI448</f>
        <v>6159517.7350000003</v>
      </c>
      <c r="BJ211" s="7">
        <f ca="1">Repdd!BJ448</f>
        <v>6171261.1299999999</v>
      </c>
      <c r="BK211" s="7">
        <f ca="1">Repdd!BK448</f>
        <v>6175769.6050000004</v>
      </c>
      <c r="BL211" s="7">
        <f ca="1">Repdd!BL448</f>
        <v>6177306.6749999998</v>
      </c>
      <c r="BM211" s="7">
        <f ca="1">Repdd!BM448</f>
        <v>6177812.3250000002</v>
      </c>
      <c r="BN211" s="7">
        <f ca="1">Repdd!BN448</f>
        <v>6177941.085</v>
      </c>
      <c r="BO211" s="7">
        <f ca="1">Repdd!BO448</f>
        <v>6177956.3999999985</v>
      </c>
      <c r="BP211" s="7">
        <f ca="1">Repdd!BP448</f>
        <v>6177956.3999999985</v>
      </c>
      <c r="BQ211" s="7">
        <f ca="1">Repdd!BQ448</f>
        <v>6177956.3999999985</v>
      </c>
      <c r="BR211" s="7">
        <f ca="1">Repdd!BR448</f>
        <v>6177956.3999999985</v>
      </c>
      <c r="BS211" s="7">
        <f ca="1">Repdd!BS448</f>
        <v>6177956.3999999985</v>
      </c>
      <c r="BT211" s="7">
        <f ca="1">Repdd!BT448</f>
        <v>6177956.3999999985</v>
      </c>
      <c r="BU211" s="7">
        <f ca="1">Repdd!BU448</f>
        <v>11117804.399999999</v>
      </c>
      <c r="BV211" s="7">
        <f>Repdd!BV448</f>
        <v>0</v>
      </c>
      <c r="BW211" s="7">
        <f>Repdd!BW448</f>
        <v>0</v>
      </c>
      <c r="BX211" s="7">
        <f>Repdd!BX448</f>
        <v>0</v>
      </c>
      <c r="BY211" s="7">
        <f>Repdd!BY448</f>
        <v>0</v>
      </c>
      <c r="BZ211" s="7">
        <f>Repdd!BZ448</f>
        <v>0</v>
      </c>
      <c r="CA211" s="7">
        <f>Repdd!CA448</f>
        <v>0</v>
      </c>
      <c r="CB211" s="7">
        <f>Repdd!CB448</f>
        <v>0</v>
      </c>
      <c r="CC211" s="7">
        <f>Repdd!CC448</f>
        <v>0</v>
      </c>
      <c r="CD211" s="7">
        <f>Repdd!CD448</f>
        <v>0</v>
      </c>
      <c r="CE211" s="7">
        <f>Repdd!CE448</f>
        <v>0</v>
      </c>
      <c r="CF211" s="7">
        <f>Repdd!CF448</f>
        <v>0</v>
      </c>
      <c r="CG211" s="7">
        <f>Repdd!CG448</f>
        <v>0</v>
      </c>
      <c r="CH211" s="7">
        <f>Repdd!CH448</f>
        <v>0</v>
      </c>
      <c r="CI211" s="7">
        <f>Repdd!CI448</f>
        <v>0</v>
      </c>
      <c r="CJ211" s="7">
        <f>Repdd!CJ448</f>
        <v>0</v>
      </c>
      <c r="CK211" s="7">
        <f>Repdd!CK448</f>
        <v>0</v>
      </c>
      <c r="CL211" s="7">
        <f>Repdd!CL448</f>
        <v>0</v>
      </c>
      <c r="CM211" s="7">
        <f>Repdd!CM448</f>
        <v>0</v>
      </c>
      <c r="CN211" s="7">
        <f>Repdd!CN448</f>
        <v>0</v>
      </c>
      <c r="CO211" s="7">
        <f>Repdd!CO448</f>
        <v>0</v>
      </c>
      <c r="CP211" s="7">
        <f>Repdd!CP448</f>
        <v>0</v>
      </c>
      <c r="CQ211" s="7">
        <f>Repdd!CQ448</f>
        <v>0</v>
      </c>
      <c r="CR211" s="7">
        <f>Repdd!CR448</f>
        <v>0</v>
      </c>
      <c r="CS211" s="7">
        <f>Repdd!CS448</f>
        <v>0</v>
      </c>
      <c r="CT211" s="7">
        <f>Repdd!CT448</f>
        <v>0</v>
      </c>
    </row>
    <row r="212" spans="1:99" x14ac:dyDescent="0.3">
      <c r="A212" s="11">
        <f>ROW()</f>
        <v>212</v>
      </c>
      <c r="F212" s="66" t="str">
        <f>$F$193</f>
        <v>АКТИВЫ</v>
      </c>
      <c r="G212" s="6" t="s">
        <v>121</v>
      </c>
      <c r="W212" s="10">
        <f t="shared" ca="1" si="27"/>
        <v>0</v>
      </c>
      <c r="Z212" s="7">
        <f ca="1">Repdd!Z459</f>
        <v>-15000000</v>
      </c>
      <c r="AA212" s="7">
        <f ca="1">Repdd!AA459</f>
        <v>-10000000</v>
      </c>
      <c r="AB212" s="7">
        <f ca="1">Repdd!AB459</f>
        <v>0</v>
      </c>
      <c r="AC212" s="7">
        <f ca="1">Repdd!AC459</f>
        <v>0</v>
      </c>
      <c r="AD212" s="7">
        <f ca="1">Repdd!AD459</f>
        <v>0</v>
      </c>
      <c r="AE212" s="7">
        <f ca="1">Repdd!AE459</f>
        <v>0</v>
      </c>
      <c r="AF212" s="7">
        <f ca="1">Repdd!AF459</f>
        <v>0</v>
      </c>
      <c r="AG212" s="7">
        <f ca="1">Repdd!AG459</f>
        <v>0</v>
      </c>
      <c r="AH212" s="7">
        <f ca="1">Repdd!AH459</f>
        <v>0</v>
      </c>
      <c r="AI212" s="7">
        <f ca="1">Repdd!AI459</f>
        <v>0</v>
      </c>
      <c r="AJ212" s="7">
        <f ca="1">Repdd!AJ459</f>
        <v>0</v>
      </c>
      <c r="AK212" s="7">
        <f ca="1">Repdd!AK459</f>
        <v>0</v>
      </c>
      <c r="AL212" s="7">
        <f ca="1">Repdd!AL459</f>
        <v>0</v>
      </c>
      <c r="AM212" s="7">
        <f ca="1">Repdd!AM459</f>
        <v>0</v>
      </c>
      <c r="AN212" s="7">
        <f ca="1">Repdd!AN459</f>
        <v>0</v>
      </c>
      <c r="AO212" s="7">
        <f ca="1">Repdd!AO459</f>
        <v>0</v>
      </c>
      <c r="AP212" s="7">
        <f ca="1">Repdd!AP459</f>
        <v>0</v>
      </c>
      <c r="AQ212" s="7">
        <f ca="1">Repdd!AQ459</f>
        <v>0</v>
      </c>
      <c r="AR212" s="7">
        <f ca="1">Repdd!AR459</f>
        <v>0</v>
      </c>
      <c r="AS212" s="7">
        <f ca="1">Repdd!AS459</f>
        <v>0</v>
      </c>
      <c r="AT212" s="7">
        <f ca="1">Repdd!AT459</f>
        <v>-5000000</v>
      </c>
      <c r="AU212" s="7">
        <f ca="1">Repdd!AU459</f>
        <v>-15000000</v>
      </c>
      <c r="AV212" s="7">
        <f ca="1">Repdd!AV459</f>
        <v>-10000000</v>
      </c>
      <c r="AW212" s="7">
        <f ca="1">Repdd!AW459</f>
        <v>0</v>
      </c>
      <c r="AX212" s="7">
        <f ca="1">Repdd!AX459</f>
        <v>0</v>
      </c>
      <c r="AY212" s="7">
        <f ca="1">Repdd!AY459</f>
        <v>0</v>
      </c>
      <c r="AZ212" s="7">
        <f ca="1">Repdd!AZ459</f>
        <v>0</v>
      </c>
      <c r="BA212" s="7">
        <f ca="1">Repdd!BA459</f>
        <v>0</v>
      </c>
      <c r="BB212" s="7">
        <f ca="1">Repdd!BB459</f>
        <v>0</v>
      </c>
      <c r="BC212" s="7">
        <f ca="1">Repdd!BC459</f>
        <v>0</v>
      </c>
      <c r="BD212" s="7">
        <f ca="1">Repdd!BD459</f>
        <v>0</v>
      </c>
      <c r="BE212" s="7">
        <f ca="1">Repdd!BE459</f>
        <v>0</v>
      </c>
      <c r="BF212" s="7">
        <f ca="1">Repdd!BF459</f>
        <v>0</v>
      </c>
      <c r="BG212" s="7">
        <f ca="1">Repdd!BG459</f>
        <v>0</v>
      </c>
      <c r="BH212" s="7">
        <f ca="1">Repdd!BH459</f>
        <v>0</v>
      </c>
      <c r="BI212" s="7">
        <f ca="1">Repdd!BI459</f>
        <v>0</v>
      </c>
      <c r="BJ212" s="7">
        <f ca="1">Repdd!BJ459</f>
        <v>0</v>
      </c>
      <c r="BK212" s="7">
        <f ca="1">Repdd!BK459</f>
        <v>0</v>
      </c>
      <c r="BL212" s="7">
        <f ca="1">Repdd!BL459</f>
        <v>0</v>
      </c>
      <c r="BM212" s="7">
        <f ca="1">Repdd!BM459</f>
        <v>0</v>
      </c>
      <c r="BN212" s="7">
        <f ca="1">Repdd!BN459</f>
        <v>0</v>
      </c>
      <c r="BO212" s="7">
        <f ca="1">Repdd!BO459</f>
        <v>0</v>
      </c>
      <c r="BP212" s="7">
        <f ca="1">Repdd!BP459</f>
        <v>0</v>
      </c>
      <c r="BQ212" s="7">
        <f ca="1">Repdd!BQ459</f>
        <v>0</v>
      </c>
      <c r="BR212" s="7">
        <f ca="1">Repdd!BR459</f>
        <v>0</v>
      </c>
      <c r="BS212" s="7">
        <f ca="1">Repdd!BS459</f>
        <v>0</v>
      </c>
      <c r="BT212" s="7">
        <f ca="1">Repdd!BT459</f>
        <v>0</v>
      </c>
      <c r="BU212" s="7">
        <f ca="1">Repdd!BU459</f>
        <v>0</v>
      </c>
      <c r="BV212" s="7">
        <f>Repdd!BV459</f>
        <v>0</v>
      </c>
      <c r="BW212" s="7">
        <f>Repdd!BW459</f>
        <v>0</v>
      </c>
      <c r="BX212" s="7">
        <f>Repdd!BX459</f>
        <v>0</v>
      </c>
      <c r="BY212" s="7">
        <f>Repdd!BY459</f>
        <v>0</v>
      </c>
      <c r="BZ212" s="7">
        <f>Repdd!BZ459</f>
        <v>0</v>
      </c>
      <c r="CA212" s="7">
        <f>Repdd!CA459</f>
        <v>0</v>
      </c>
      <c r="CB212" s="7">
        <f>Repdd!CB459</f>
        <v>0</v>
      </c>
      <c r="CC212" s="7">
        <f>Repdd!CC459</f>
        <v>0</v>
      </c>
      <c r="CD212" s="7">
        <f>Repdd!CD459</f>
        <v>0</v>
      </c>
      <c r="CE212" s="7">
        <f>Repdd!CE459</f>
        <v>0</v>
      </c>
      <c r="CF212" s="7">
        <f>Repdd!CF459</f>
        <v>0</v>
      </c>
      <c r="CG212" s="7">
        <f>Repdd!CG459</f>
        <v>0</v>
      </c>
      <c r="CH212" s="7">
        <f>Repdd!CH459</f>
        <v>0</v>
      </c>
      <c r="CI212" s="7">
        <f>Repdd!CI459</f>
        <v>0</v>
      </c>
      <c r="CJ212" s="7">
        <f>Repdd!CJ459</f>
        <v>0</v>
      </c>
      <c r="CK212" s="7">
        <f>Repdd!CK459</f>
        <v>0</v>
      </c>
      <c r="CL212" s="7">
        <f>Repdd!CL459</f>
        <v>0</v>
      </c>
      <c r="CM212" s="7">
        <f>Repdd!CM459</f>
        <v>0</v>
      </c>
      <c r="CN212" s="7">
        <f>Repdd!CN459</f>
        <v>0</v>
      </c>
      <c r="CO212" s="7">
        <f>Repdd!CO459</f>
        <v>0</v>
      </c>
      <c r="CP212" s="7">
        <f>Repdd!CP459</f>
        <v>0</v>
      </c>
      <c r="CQ212" s="7">
        <f>Repdd!CQ459</f>
        <v>0</v>
      </c>
      <c r="CR212" s="7">
        <f>Repdd!CR459</f>
        <v>0</v>
      </c>
      <c r="CS212" s="7">
        <f>Repdd!CS459</f>
        <v>0</v>
      </c>
      <c r="CT212" s="7">
        <f>Repdd!CT459</f>
        <v>0</v>
      </c>
    </row>
    <row r="213" spans="1:99" x14ac:dyDescent="0.3">
      <c r="A213" s="11">
        <f>ROW()</f>
        <v>213</v>
      </c>
      <c r="F213" s="66" t="str">
        <f>$F$193</f>
        <v>АКТИВЫ</v>
      </c>
      <c r="G213" s="6" t="s">
        <v>135</v>
      </c>
      <c r="W213" s="10">
        <f t="shared" ca="1" si="27"/>
        <v>1975653.2708999999</v>
      </c>
      <c r="Z213" s="7">
        <f ca="1">Repdd!Z460</f>
        <v>-130000</v>
      </c>
      <c r="AA213" s="7">
        <f ca="1">Repdd!AA460</f>
        <v>-390000</v>
      </c>
      <c r="AB213" s="7">
        <f ca="1">Repdd!AB460</f>
        <v>-550000</v>
      </c>
      <c r="AC213" s="7">
        <f ca="1">Repdd!AC460</f>
        <v>-700000</v>
      </c>
      <c r="AD213" s="7">
        <f ca="1">Repdd!AD460</f>
        <v>-800000</v>
      </c>
      <c r="AE213" s="7">
        <f ca="1">Repdd!AE460</f>
        <v>-800000</v>
      </c>
      <c r="AF213" s="7">
        <f ca="1">Repdd!AF460</f>
        <v>-800000</v>
      </c>
      <c r="AG213" s="7">
        <f ca="1">Repdd!AG460</f>
        <v>-800000</v>
      </c>
      <c r="AH213" s="7">
        <f ca="1">Repdd!AH460</f>
        <v>-799685.39</v>
      </c>
      <c r="AI213" s="7">
        <f ca="1">Repdd!AI460</f>
        <v>-797273.38</v>
      </c>
      <c r="AJ213" s="7">
        <f ca="1">Repdd!AJ460</f>
        <v>-791337.73800000001</v>
      </c>
      <c r="AK213" s="7">
        <f ca="1">Repdd!AK460</f>
        <v>-783863.12875000003</v>
      </c>
      <c r="AL213" s="7">
        <f ca="1">Repdd!AL460</f>
        <v>-775872.03474999999</v>
      </c>
      <c r="AM213" s="7">
        <f ca="1">Repdd!AM460</f>
        <v>-767901.39040000003</v>
      </c>
      <c r="AN213" s="7">
        <f ca="1">Repdd!AN460</f>
        <v>-756064.97567499999</v>
      </c>
      <c r="AO213" s="7">
        <f ca="1">Repdd!AO460</f>
        <v>-731267.80873749999</v>
      </c>
      <c r="AP213" s="7">
        <f ca="1">Repdd!AP460</f>
        <v>-689145.46236250002</v>
      </c>
      <c r="AQ213" s="7">
        <f ca="1">Repdd!AQ460</f>
        <v>-627873.38207249995</v>
      </c>
      <c r="AR213" s="7">
        <f ca="1">Repdd!AR460</f>
        <v>-549134.36432250007</v>
      </c>
      <c r="AS213" s="7">
        <f ca="1">Repdd!AS460</f>
        <v>-458125.00600499992</v>
      </c>
      <c r="AT213" s="7">
        <f ca="1">Repdd!AT460</f>
        <v>-359370.17233625002</v>
      </c>
      <c r="AU213" s="7">
        <f ca="1">Repdd!AU460</f>
        <v>-256210.51027499989</v>
      </c>
      <c r="AV213" s="7">
        <f ca="1">Repdd!AV460</f>
        <v>-150689.62151124992</v>
      </c>
      <c r="AW213" s="7">
        <f ca="1">Repdd!AW460</f>
        <v>-44026.619795000064</v>
      </c>
      <c r="AX213" s="7">
        <f ca="1">Repdd!AX460</f>
        <v>63083.835993749788</v>
      </c>
      <c r="AY213" s="7">
        <f ca="1">Repdd!AY460</f>
        <v>170372.00710624969</v>
      </c>
      <c r="AZ213" s="7">
        <f ca="1">Repdd!AZ460</f>
        <v>277724.14891874976</v>
      </c>
      <c r="BA213" s="7">
        <f ca="1">Repdd!BA460</f>
        <v>385092.28340624971</v>
      </c>
      <c r="BB213" s="7">
        <f ca="1">Repdd!BB460</f>
        <v>492464.15388749982</v>
      </c>
      <c r="BC213" s="7">
        <f ca="1">Repdd!BC460</f>
        <v>599836.61426249985</v>
      </c>
      <c r="BD213" s="7">
        <f ca="1">Repdd!BD460</f>
        <v>707209.07463749964</v>
      </c>
      <c r="BE213" s="7">
        <f ca="1">Repdd!BE460</f>
        <v>813795.01001249952</v>
      </c>
      <c r="BF213" s="7">
        <f ca="1">Repdd!BF460</f>
        <v>914350.9203874995</v>
      </c>
      <c r="BG213" s="7">
        <f ca="1">Repdd!BG460</f>
        <v>1000067.7257625</v>
      </c>
      <c r="BH213" s="7">
        <f ca="1">Repdd!BH460</f>
        <v>1067098.0080124997</v>
      </c>
      <c r="BI213" s="7">
        <f ca="1">Repdd!BI460</f>
        <v>1114150.5552625</v>
      </c>
      <c r="BJ213" s="7">
        <f ca="1">Repdd!BJ460</f>
        <v>1143242.8041375002</v>
      </c>
      <c r="BK213" s="7">
        <f ca="1">Repdd!BK460</f>
        <v>1159785.3912</v>
      </c>
      <c r="BL213" s="7">
        <f ca="1">Repdd!BL460</f>
        <v>1168474.1984187495</v>
      </c>
      <c r="BM213" s="7">
        <f ca="1">Repdd!BM460</f>
        <v>1172712.5850124997</v>
      </c>
      <c r="BN213" s="7">
        <f ca="1">Repdd!BN460</f>
        <v>1174570.5536937499</v>
      </c>
      <c r="BO213" s="7">
        <f ca="1">Repdd!BO460</f>
        <v>1175281.5067499995</v>
      </c>
      <c r="BP213" s="7">
        <f ca="1">Repdd!BP460</f>
        <v>1175543.7472937496</v>
      </c>
      <c r="BQ213" s="7">
        <f ca="1">Repdd!BQ460</f>
        <v>1175628.03655625</v>
      </c>
      <c r="BR213" s="7">
        <f ca="1">Repdd!BR460</f>
        <v>1175648.3551187499</v>
      </c>
      <c r="BS213" s="7">
        <f ca="1">Repdd!BS460</f>
        <v>1175652.68100625</v>
      </c>
      <c r="BT213" s="7">
        <f ca="1">Repdd!BT460</f>
        <v>1175653.2709000001</v>
      </c>
      <c r="BU213" s="7">
        <f ca="1">Repdd!BU460</f>
        <v>1975653.2708999999</v>
      </c>
      <c r="BV213" s="7">
        <f>Repdd!BV460</f>
        <v>0</v>
      </c>
      <c r="BW213" s="7">
        <f>Repdd!BW460</f>
        <v>0</v>
      </c>
      <c r="BX213" s="7">
        <f>Repdd!BX460</f>
        <v>0</v>
      </c>
      <c r="BY213" s="7">
        <f>Repdd!BY460</f>
        <v>0</v>
      </c>
      <c r="BZ213" s="7">
        <f>Repdd!BZ460</f>
        <v>0</v>
      </c>
      <c r="CA213" s="7">
        <f>Repdd!CA460</f>
        <v>0</v>
      </c>
      <c r="CB213" s="7">
        <f>Repdd!CB460</f>
        <v>0</v>
      </c>
      <c r="CC213" s="7">
        <f>Repdd!CC460</f>
        <v>0</v>
      </c>
      <c r="CD213" s="7">
        <f>Repdd!CD460</f>
        <v>0</v>
      </c>
      <c r="CE213" s="7">
        <f>Repdd!CE460</f>
        <v>0</v>
      </c>
      <c r="CF213" s="7">
        <f>Repdd!CF460</f>
        <v>0</v>
      </c>
      <c r="CG213" s="7">
        <f>Repdd!CG460</f>
        <v>0</v>
      </c>
      <c r="CH213" s="7">
        <f>Repdd!CH460</f>
        <v>0</v>
      </c>
      <c r="CI213" s="7">
        <f>Repdd!CI460</f>
        <v>0</v>
      </c>
      <c r="CJ213" s="7">
        <f>Repdd!CJ460</f>
        <v>0</v>
      </c>
      <c r="CK213" s="7">
        <f>Repdd!CK460</f>
        <v>0</v>
      </c>
      <c r="CL213" s="7">
        <f>Repdd!CL460</f>
        <v>0</v>
      </c>
      <c r="CM213" s="7">
        <f>Repdd!CM460</f>
        <v>0</v>
      </c>
      <c r="CN213" s="7">
        <f>Repdd!CN460</f>
        <v>0</v>
      </c>
      <c r="CO213" s="7">
        <f>Repdd!CO460</f>
        <v>0</v>
      </c>
      <c r="CP213" s="7">
        <f>Repdd!CP460</f>
        <v>0</v>
      </c>
      <c r="CQ213" s="7">
        <f>Repdd!CQ460</f>
        <v>0</v>
      </c>
      <c r="CR213" s="7">
        <f>Repdd!CR460</f>
        <v>0</v>
      </c>
      <c r="CS213" s="7">
        <f>Repdd!CS460</f>
        <v>0</v>
      </c>
      <c r="CT213" s="7">
        <f>Repdd!CT460</f>
        <v>0</v>
      </c>
    </row>
    <row r="214" spans="1:99" x14ac:dyDescent="0.3">
      <c r="A214" s="11">
        <f>ROW()</f>
        <v>214</v>
      </c>
      <c r="F214" s="66" t="str">
        <f t="shared" ref="F214" si="32">$F$193</f>
        <v>АКТИВЫ</v>
      </c>
      <c r="G214" s="6" t="s">
        <v>136</v>
      </c>
      <c r="W214" s="10">
        <f t="shared" ca="1" si="27"/>
        <v>1300000</v>
      </c>
      <c r="Z214" s="7">
        <f>Repdd!Z465</f>
        <v>1000000</v>
      </c>
      <c r="AA214" s="7">
        <f>Repdd!AA465</f>
        <v>1000000</v>
      </c>
      <c r="AB214" s="7">
        <f>Repdd!AB465</f>
        <v>1000000</v>
      </c>
      <c r="AC214" s="7">
        <f>Repdd!AC465</f>
        <v>1000000</v>
      </c>
      <c r="AD214" s="7">
        <f>Repdd!AD465</f>
        <v>1000000</v>
      </c>
      <c r="AE214" s="7">
        <f>Repdd!AE465</f>
        <v>1000000</v>
      </c>
      <c r="AF214" s="7">
        <f>Repdd!AF465</f>
        <v>1000000</v>
      </c>
      <c r="AG214" s="7">
        <f>Repdd!AG465</f>
        <v>1000000</v>
      </c>
      <c r="AH214" s="7">
        <f>Repdd!AH465</f>
        <v>1000000</v>
      </c>
      <c r="AI214" s="7">
        <f>Repdd!AI465</f>
        <v>1000000</v>
      </c>
      <c r="AJ214" s="7">
        <f>Repdd!AJ465</f>
        <v>1000000</v>
      </c>
      <c r="AK214" s="7">
        <f>Repdd!AK465</f>
        <v>1000000</v>
      </c>
      <c r="AL214" s="7">
        <f>Repdd!AL465</f>
        <v>1000000</v>
      </c>
      <c r="AM214" s="7">
        <f>Repdd!AM465</f>
        <v>1000000</v>
      </c>
      <c r="AN214" s="7">
        <f>Repdd!AN465</f>
        <v>1000000</v>
      </c>
      <c r="AO214" s="7">
        <f>Repdd!AO465</f>
        <v>1000000</v>
      </c>
      <c r="AP214" s="7">
        <f>Repdd!AP465</f>
        <v>1000000</v>
      </c>
      <c r="AQ214" s="7">
        <f>Repdd!AQ465</f>
        <v>1000000</v>
      </c>
      <c r="AR214" s="7">
        <f>Repdd!AR465</f>
        <v>1000000</v>
      </c>
      <c r="AS214" s="7">
        <f>Repdd!AS465</f>
        <v>1000000</v>
      </c>
      <c r="AT214" s="7">
        <f>Repdd!AT465</f>
        <v>1000000</v>
      </c>
      <c r="AU214" s="7">
        <f>Repdd!AU465</f>
        <v>1000000</v>
      </c>
      <c r="AV214" s="7">
        <f>Repdd!AV465</f>
        <v>1000000</v>
      </c>
      <c r="AW214" s="7">
        <f>Repdd!AW465</f>
        <v>1000000</v>
      </c>
      <c r="AX214" s="7">
        <f>Repdd!AX465</f>
        <v>1000000</v>
      </c>
      <c r="AY214" s="7">
        <f>Repdd!AY465</f>
        <v>1000000</v>
      </c>
      <c r="AZ214" s="7">
        <f>Repdd!AZ465</f>
        <v>1000000</v>
      </c>
      <c r="BA214" s="7">
        <f>Repdd!BA465</f>
        <v>1000000</v>
      </c>
      <c r="BB214" s="7">
        <f>Repdd!BB465</f>
        <v>1000000</v>
      </c>
      <c r="BC214" s="7">
        <f>Repdd!BC465</f>
        <v>1000000</v>
      </c>
      <c r="BD214" s="7">
        <f>Repdd!BD465</f>
        <v>1000000</v>
      </c>
      <c r="BE214" s="7">
        <f>Repdd!BE465</f>
        <v>1000000</v>
      </c>
      <c r="BF214" s="7">
        <f>Repdd!BF465</f>
        <v>1000000</v>
      </c>
      <c r="BG214" s="7">
        <f>Repdd!BG465</f>
        <v>1000000</v>
      </c>
      <c r="BH214" s="7">
        <f>Repdd!BH465</f>
        <v>1000000</v>
      </c>
      <c r="BI214" s="7">
        <f>Repdd!BI465</f>
        <v>1000000</v>
      </c>
      <c r="BJ214" s="7">
        <f>Repdd!BJ465</f>
        <v>1000000</v>
      </c>
      <c r="BK214" s="7">
        <f>Repdd!BK465</f>
        <v>1000000</v>
      </c>
      <c r="BL214" s="7">
        <f>Repdd!BL465</f>
        <v>1000000</v>
      </c>
      <c r="BM214" s="7">
        <f>Repdd!BM465</f>
        <v>1000000</v>
      </c>
      <c r="BN214" s="7">
        <f>Repdd!BN465</f>
        <v>1000000</v>
      </c>
      <c r="BO214" s="7">
        <f>Repdd!BO465</f>
        <v>1000000</v>
      </c>
      <c r="BP214" s="7">
        <f>Repdd!BP465</f>
        <v>1000000</v>
      </c>
      <c r="BQ214" s="7">
        <f>Repdd!BQ465</f>
        <v>1000000</v>
      </c>
      <c r="BR214" s="7">
        <f>Repdd!BR465</f>
        <v>1000000</v>
      </c>
      <c r="BS214" s="7">
        <f>Repdd!BS465</f>
        <v>1000000</v>
      </c>
      <c r="BT214" s="7">
        <f>Repdd!BT465</f>
        <v>1000000</v>
      </c>
      <c r="BU214" s="7">
        <f>Repdd!BU465</f>
        <v>1300000</v>
      </c>
      <c r="BV214" s="7">
        <f>Repdd!BV465</f>
        <v>0</v>
      </c>
      <c r="BW214" s="7">
        <f>Repdd!BW465</f>
        <v>0</v>
      </c>
      <c r="BX214" s="7">
        <f>Repdd!BX465</f>
        <v>0</v>
      </c>
      <c r="BY214" s="7">
        <f>Repdd!BY465</f>
        <v>0</v>
      </c>
      <c r="BZ214" s="7">
        <f>Repdd!BZ465</f>
        <v>0</v>
      </c>
      <c r="CA214" s="7">
        <f>Repdd!CA465</f>
        <v>0</v>
      </c>
      <c r="CB214" s="7">
        <f>Repdd!CB465</f>
        <v>0</v>
      </c>
      <c r="CC214" s="7">
        <f>Repdd!CC465</f>
        <v>0</v>
      </c>
      <c r="CD214" s="7">
        <f>Repdd!CD465</f>
        <v>0</v>
      </c>
      <c r="CE214" s="7">
        <f>Repdd!CE465</f>
        <v>0</v>
      </c>
      <c r="CF214" s="7">
        <f>Repdd!CF465</f>
        <v>0</v>
      </c>
      <c r="CG214" s="7">
        <f>Repdd!CG465</f>
        <v>0</v>
      </c>
      <c r="CH214" s="7">
        <f>Repdd!CH465</f>
        <v>0</v>
      </c>
      <c r="CI214" s="7">
        <f>Repdd!CI465</f>
        <v>0</v>
      </c>
      <c r="CJ214" s="7">
        <f>Repdd!CJ465</f>
        <v>0</v>
      </c>
      <c r="CK214" s="7">
        <f>Repdd!CK465</f>
        <v>0</v>
      </c>
      <c r="CL214" s="7">
        <f>Repdd!CL465</f>
        <v>0</v>
      </c>
      <c r="CM214" s="7">
        <f>Repdd!CM465</f>
        <v>0</v>
      </c>
      <c r="CN214" s="7">
        <f>Repdd!CN465</f>
        <v>0</v>
      </c>
      <c r="CO214" s="7">
        <f>Repdd!CO465</f>
        <v>0</v>
      </c>
      <c r="CP214" s="7">
        <f>Repdd!CP465</f>
        <v>0</v>
      </c>
      <c r="CQ214" s="7">
        <f>Repdd!CQ465</f>
        <v>0</v>
      </c>
      <c r="CR214" s="7">
        <f>Repdd!CR465</f>
        <v>0</v>
      </c>
      <c r="CS214" s="7">
        <f>Repdd!CS465</f>
        <v>0</v>
      </c>
      <c r="CT214" s="7">
        <f>Repdd!CT465</f>
        <v>0</v>
      </c>
    </row>
    <row r="215" spans="1:99" x14ac:dyDescent="0.3">
      <c r="A215" s="11">
        <f>ROW()</f>
        <v>215</v>
      </c>
      <c r="F215" s="66" t="str">
        <f t="shared" ref="F215:F220" si="33">$F$193</f>
        <v>АКТИВЫ</v>
      </c>
      <c r="G215" s="6" t="s">
        <v>151</v>
      </c>
      <c r="W215" s="10">
        <f t="shared" ca="1" si="27"/>
        <v>2477461.1592545062</v>
      </c>
      <c r="Z215" s="7">
        <f ca="1">Repdd!Z472</f>
        <v>0</v>
      </c>
      <c r="AA215" s="7">
        <f ca="1">Repdd!AA472</f>
        <v>0</v>
      </c>
      <c r="AB215" s="7">
        <f ca="1">Repdd!AB472</f>
        <v>0</v>
      </c>
      <c r="AC215" s="7">
        <f ca="1">Repdd!AC472</f>
        <v>0</v>
      </c>
      <c r="AD215" s="7">
        <f ca="1">Repdd!AD472</f>
        <v>0</v>
      </c>
      <c r="AE215" s="7">
        <f ca="1">Repdd!AE472</f>
        <v>0</v>
      </c>
      <c r="AF215" s="7">
        <f ca="1">Repdd!AF472</f>
        <v>0</v>
      </c>
      <c r="AG215" s="7">
        <f ca="1">Repdd!AG472</f>
        <v>0</v>
      </c>
      <c r="AH215" s="7">
        <f ca="1">Repdd!AH472</f>
        <v>0</v>
      </c>
      <c r="AI215" s="7">
        <f ca="1">Repdd!AI472</f>
        <v>0</v>
      </c>
      <c r="AJ215" s="7">
        <f ca="1">Repdd!AJ472</f>
        <v>0</v>
      </c>
      <c r="AK215" s="7">
        <f ca="1">Repdd!AK472</f>
        <v>0</v>
      </c>
      <c r="AL215" s="7">
        <f ca="1">Repdd!AL472</f>
        <v>0</v>
      </c>
      <c r="AM215" s="7">
        <f ca="1">Repdd!AM472</f>
        <v>0</v>
      </c>
      <c r="AN215" s="7">
        <f ca="1">Repdd!AN472</f>
        <v>0</v>
      </c>
      <c r="AO215" s="7">
        <f ca="1">Repdd!AO472</f>
        <v>0</v>
      </c>
      <c r="AP215" s="7">
        <f ca="1">Repdd!AP472</f>
        <v>0</v>
      </c>
      <c r="AQ215" s="7">
        <f ca="1">Repdd!AQ472</f>
        <v>0</v>
      </c>
      <c r="AR215" s="7">
        <f ca="1">Repdd!AR472</f>
        <v>0</v>
      </c>
      <c r="AS215" s="7">
        <f ca="1">Repdd!AS472</f>
        <v>0</v>
      </c>
      <c r="AT215" s="7">
        <f ca="1">Repdd!AT472</f>
        <v>0</v>
      </c>
      <c r="AU215" s="7">
        <f ca="1">Repdd!AU472</f>
        <v>0</v>
      </c>
      <c r="AV215" s="7">
        <f ca="1">Repdd!AV472</f>
        <v>0</v>
      </c>
      <c r="AW215" s="7">
        <f ca="1">Repdd!AW472</f>
        <v>0</v>
      </c>
      <c r="AX215" s="7">
        <f ca="1">Repdd!AX472</f>
        <v>0</v>
      </c>
      <c r="AY215" s="7">
        <f ca="1">Repdd!AY472</f>
        <v>0</v>
      </c>
      <c r="AZ215" s="7">
        <f ca="1">Repdd!AZ472</f>
        <v>0</v>
      </c>
      <c r="BA215" s="7">
        <f ca="1">Repdd!BA472</f>
        <v>0</v>
      </c>
      <c r="BB215" s="7">
        <f ca="1">Repdd!BB472</f>
        <v>0</v>
      </c>
      <c r="BC215" s="7">
        <f ca="1">Repdd!BC472</f>
        <v>0</v>
      </c>
      <c r="BD215" s="7">
        <f ca="1">Repdd!BD472</f>
        <v>1409429.7125898106</v>
      </c>
      <c r="BE215" s="7">
        <f ca="1">Repdd!BE472</f>
        <v>1905138.4175774138</v>
      </c>
      <c r="BF215" s="7">
        <f ca="1">Repdd!BF472</f>
        <v>2073136.1796160573</v>
      </c>
      <c r="BG215" s="7">
        <f ca="1">Repdd!BG472</f>
        <v>2207648.3452331778</v>
      </c>
      <c r="BH215" s="7">
        <f ca="1">Repdd!BH472</f>
        <v>2308447.6117157545</v>
      </c>
      <c r="BI215" s="7">
        <f ca="1">Repdd!BI472</f>
        <v>2377430.4346225709</v>
      </c>
      <c r="BJ215" s="7">
        <f ca="1">Repdd!BJ472</f>
        <v>2419127.2265176475</v>
      </c>
      <c r="BK215" s="7">
        <f ca="1">Repdd!BK472</f>
        <v>2443051.1448451113</v>
      </c>
      <c r="BL215" s="7">
        <f ca="1">Repdd!BL472</f>
        <v>2456606.6702450104</v>
      </c>
      <c r="BM215" s="7">
        <f ca="1">Repdd!BM472</f>
        <v>2464682.1029763594</v>
      </c>
      <c r="BN215" s="7">
        <f ca="1">Repdd!BN472</f>
        <v>2469910.3813028149</v>
      </c>
      <c r="BO215" s="7">
        <f ca="1">Repdd!BO472</f>
        <v>2473862.6677258648</v>
      </c>
      <c r="BP215" s="7">
        <f ca="1">Repdd!BP472</f>
        <v>2477400.5146779716</v>
      </c>
      <c r="BQ215" s="7">
        <f ca="1">Repdd!BQ472</f>
        <v>2477456.4306117967</v>
      </c>
      <c r="BR215" s="7">
        <f ca="1">Repdd!BR472</f>
        <v>2477463.0992862284</v>
      </c>
      <c r="BS215" s="7">
        <f ca="1">Repdd!BS472</f>
        <v>2477461.7881249785</v>
      </c>
      <c r="BT215" s="7">
        <f ca="1">Repdd!BT472</f>
        <v>2477461.1592544988</v>
      </c>
      <c r="BU215" s="7">
        <f ca="1">Repdd!BU472</f>
        <v>2477461.1592545062</v>
      </c>
      <c r="BV215" s="7">
        <f ca="1">Repdd!BV472</f>
        <v>0</v>
      </c>
      <c r="BW215" s="7">
        <f ca="1">Repdd!BW472</f>
        <v>0</v>
      </c>
      <c r="BX215" s="7">
        <f ca="1">Repdd!BX472</f>
        <v>0</v>
      </c>
      <c r="BY215" s="7">
        <f ca="1">Repdd!BY472</f>
        <v>0</v>
      </c>
      <c r="BZ215" s="7">
        <f ca="1">Repdd!BZ472</f>
        <v>0</v>
      </c>
      <c r="CA215" s="7">
        <f ca="1">Repdd!CA472</f>
        <v>0</v>
      </c>
      <c r="CB215" s="7">
        <f ca="1">Repdd!CB472</f>
        <v>0</v>
      </c>
      <c r="CC215" s="7">
        <f ca="1">Repdd!CC472</f>
        <v>0</v>
      </c>
      <c r="CD215" s="7">
        <f ca="1">Repdd!CD472</f>
        <v>0</v>
      </c>
      <c r="CE215" s="7">
        <f ca="1">Repdd!CE472</f>
        <v>0</v>
      </c>
      <c r="CF215" s="7">
        <f ca="1">Repdd!CF472</f>
        <v>0</v>
      </c>
      <c r="CG215" s="7">
        <f ca="1">Repdd!CG472</f>
        <v>0</v>
      </c>
      <c r="CH215" s="7">
        <f ca="1">Repdd!CH472</f>
        <v>0</v>
      </c>
      <c r="CI215" s="7">
        <f ca="1">Repdd!CI472</f>
        <v>0</v>
      </c>
      <c r="CJ215" s="7">
        <f ca="1">Repdd!CJ472</f>
        <v>0</v>
      </c>
      <c r="CK215" s="7">
        <f ca="1">Repdd!CK472</f>
        <v>0</v>
      </c>
      <c r="CL215" s="7">
        <f ca="1">Repdd!CL472</f>
        <v>0</v>
      </c>
      <c r="CM215" s="7">
        <f ca="1">Repdd!CM472</f>
        <v>0</v>
      </c>
      <c r="CN215" s="7">
        <f ca="1">Repdd!CN472</f>
        <v>0</v>
      </c>
      <c r="CO215" s="7">
        <f ca="1">Repdd!CO472</f>
        <v>0</v>
      </c>
      <c r="CP215" s="7">
        <f ca="1">Repdd!CP472</f>
        <v>0</v>
      </c>
      <c r="CQ215" s="7">
        <f ca="1">Repdd!CQ472</f>
        <v>0</v>
      </c>
      <c r="CR215" s="7">
        <f ca="1">Repdd!CR472</f>
        <v>0</v>
      </c>
      <c r="CS215" s="7">
        <f ca="1">Repdd!CS472</f>
        <v>0</v>
      </c>
      <c r="CT215" s="7">
        <f ca="1">Repdd!CT472</f>
        <v>0</v>
      </c>
    </row>
    <row r="216" spans="1:99" x14ac:dyDescent="0.3">
      <c r="A216" s="11">
        <f>ROW()</f>
        <v>216</v>
      </c>
      <c r="F216" s="66" t="str">
        <f t="shared" si="33"/>
        <v>АКТИВЫ</v>
      </c>
      <c r="G216" s="6" t="s">
        <v>157</v>
      </c>
      <c r="W216" s="10">
        <f t="shared" ca="1" si="27"/>
        <v>5111589.2014093976</v>
      </c>
      <c r="Z216" s="7">
        <f ca="1">Repdd!Z473</f>
        <v>-57878.78787878788</v>
      </c>
      <c r="AA216" s="7">
        <f ca="1">Repdd!AA473</f>
        <v>-76212.121212121216</v>
      </c>
      <c r="AB216" s="7">
        <f ca="1">Repdd!AB473</f>
        <v>-119545.45454545453</v>
      </c>
      <c r="AC216" s="7">
        <f ca="1">Repdd!AC473</f>
        <v>-146992.12121212127</v>
      </c>
      <c r="AD216" s="7">
        <f ca="1">Repdd!AD473</f>
        <v>-174713.58787878798</v>
      </c>
      <c r="AE216" s="7">
        <f ca="1">Repdd!AE473</f>
        <v>-195020.65454545463</v>
      </c>
      <c r="AF216" s="7">
        <f ca="1">Repdd!AF473</f>
        <v>-198834.84787878799</v>
      </c>
      <c r="AG216" s="7">
        <f ca="1">Repdd!AG473</f>
        <v>-202374.42454545468</v>
      </c>
      <c r="AH216" s="7">
        <f ca="1">Repdd!AH473</f>
        <v>-205801.53306060622</v>
      </c>
      <c r="AI216" s="7">
        <f ca="1">Repdd!AI473</f>
        <v>-208422.77078787898</v>
      </c>
      <c r="AJ216" s="7">
        <f ca="1">Repdd!AJ473</f>
        <v>-208406.81521818199</v>
      </c>
      <c r="AK216" s="7">
        <f ca="1">Repdd!AK473</f>
        <v>-212702.81391287898</v>
      </c>
      <c r="AL216" s="7">
        <f ca="1">Repdd!AL473</f>
        <v>-223996.30253106085</v>
      </c>
      <c r="AM216" s="7">
        <f ca="1">Repdd!AM473</f>
        <v>-241387.45056242446</v>
      </c>
      <c r="AN216" s="7">
        <f ca="1">Repdd!AN473</f>
        <v>-250211.2011403791</v>
      </c>
      <c r="AO216" s="7">
        <f ca="1">Repdd!AO473</f>
        <v>-220256.58541897754</v>
      </c>
      <c r="AP216" s="7">
        <f ca="1">Repdd!AP473</f>
        <v>-136843.62074132593</v>
      </c>
      <c r="AQ216" s="7">
        <f ca="1">Repdd!AQ473</f>
        <v>6329.1380202195287</v>
      </c>
      <c r="AR216" s="7">
        <f ca="1">Repdd!AR473</f>
        <v>204300.48272400725</v>
      </c>
      <c r="AS216" s="7">
        <f ca="1">Repdd!AS473</f>
        <v>440835.08079031826</v>
      </c>
      <c r="AT216" s="7">
        <f ca="1">Repdd!AT473</f>
        <v>701725.85664435173</v>
      </c>
      <c r="AU216" s="7">
        <f ca="1">Repdd!AU473</f>
        <v>976477.63961901527</v>
      </c>
      <c r="AV216" s="7">
        <f ca="1">Repdd!AV473</f>
        <v>1258663.0190903367</v>
      </c>
      <c r="AW216" s="7">
        <f ca="1">Repdd!AW473</f>
        <v>1544443.9788878635</v>
      </c>
      <c r="AX216" s="7">
        <f ca="1">Repdd!AX473</f>
        <v>1831633.6260530492</v>
      </c>
      <c r="AY216" s="7">
        <f ca="1">Repdd!AY473</f>
        <v>2119382.807222405</v>
      </c>
      <c r="AZ216" s="7">
        <f ca="1">Repdd!AZ473</f>
        <v>2409283.3991714586</v>
      </c>
      <c r="BA216" s="7">
        <f ca="1">Repdd!BA473</f>
        <v>2706038.0104821017</v>
      </c>
      <c r="BB216" s="7">
        <f ca="1">Repdd!BB473</f>
        <v>3011905.3845124622</v>
      </c>
      <c r="BC216" s="7">
        <f ca="1">Repdd!BC473</f>
        <v>3327310.0991476891</v>
      </c>
      <c r="BD216" s="7">
        <f ca="1">Repdd!BD473</f>
        <v>3651563.7554495842</v>
      </c>
      <c r="BE216" s="7">
        <f ca="1">Repdd!BE473</f>
        <v>3979510.183039357</v>
      </c>
      <c r="BF216" s="7">
        <f ca="1">Repdd!BF473</f>
        <v>4292125.5382806445</v>
      </c>
      <c r="BG216" s="7">
        <f ca="1">Repdd!BG473</f>
        <v>4560064.3379310248</v>
      </c>
      <c r="BH216" s="7">
        <f ca="1">Repdd!BH473</f>
        <v>4770267.759318145</v>
      </c>
      <c r="BI216" s="7">
        <f ca="1">Repdd!BI473</f>
        <v>4918107.1730840532</v>
      </c>
      <c r="BJ216" s="7">
        <f ca="1">Repdd!BJ473</f>
        <v>5009594.7995420098</v>
      </c>
      <c r="BK216" s="7">
        <f ca="1">Repdd!BK473</f>
        <v>5061639.8259296995</v>
      </c>
      <c r="BL216" s="7">
        <f ca="1">Repdd!BL473</f>
        <v>5088987.7254760051</v>
      </c>
      <c r="BM216" s="7">
        <f ca="1">Repdd!BM473</f>
        <v>5102331.07144845</v>
      </c>
      <c r="BN216" s="7">
        <f ca="1">Repdd!BN473</f>
        <v>5108180.3976903232</v>
      </c>
      <c r="BO216" s="7">
        <f ca="1">Repdd!BO473</f>
        <v>5110418.707615911</v>
      </c>
      <c r="BP216" s="7">
        <f ca="1">Repdd!BP473</f>
        <v>5111244.3679945674</v>
      </c>
      <c r="BQ216" s="7">
        <f ca="1">Repdd!BQ473</f>
        <v>5111509.7514604395</v>
      </c>
      <c r="BR216" s="7">
        <f ca="1">Repdd!BR473</f>
        <v>5111573.7241466139</v>
      </c>
      <c r="BS216" s="7">
        <f ca="1">Repdd!BS473</f>
        <v>5111587.3441378642</v>
      </c>
      <c r="BT216" s="7">
        <f ca="1">Repdd!BT473</f>
        <v>5111589.2014093976</v>
      </c>
      <c r="BU216" s="7">
        <f ca="1">Repdd!BU473</f>
        <v>5111589.2014093976</v>
      </c>
      <c r="BV216" s="7">
        <f>Repdd!BV473</f>
        <v>0</v>
      </c>
      <c r="BW216" s="7">
        <f>Repdd!BW473</f>
        <v>0</v>
      </c>
      <c r="BX216" s="7">
        <f>Repdd!BX473</f>
        <v>0</v>
      </c>
      <c r="BY216" s="7">
        <f>Repdd!BY473</f>
        <v>0</v>
      </c>
      <c r="BZ216" s="7">
        <f>Repdd!BZ473</f>
        <v>0</v>
      </c>
      <c r="CA216" s="7">
        <f>Repdd!CA473</f>
        <v>0</v>
      </c>
      <c r="CB216" s="7">
        <f>Repdd!CB473</f>
        <v>0</v>
      </c>
      <c r="CC216" s="7">
        <f>Repdd!CC473</f>
        <v>0</v>
      </c>
      <c r="CD216" s="7">
        <f>Repdd!CD473</f>
        <v>0</v>
      </c>
      <c r="CE216" s="7">
        <f>Repdd!CE473</f>
        <v>0</v>
      </c>
      <c r="CF216" s="7">
        <f>Repdd!CF473</f>
        <v>0</v>
      </c>
      <c r="CG216" s="7">
        <f>Repdd!CG473</f>
        <v>0</v>
      </c>
      <c r="CH216" s="7">
        <f>Repdd!CH473</f>
        <v>0</v>
      </c>
      <c r="CI216" s="7">
        <f>Repdd!CI473</f>
        <v>0</v>
      </c>
      <c r="CJ216" s="7">
        <f>Repdd!CJ473</f>
        <v>0</v>
      </c>
      <c r="CK216" s="7">
        <f>Repdd!CK473</f>
        <v>0</v>
      </c>
      <c r="CL216" s="7">
        <f>Repdd!CL473</f>
        <v>0</v>
      </c>
      <c r="CM216" s="7">
        <f>Repdd!CM473</f>
        <v>0</v>
      </c>
      <c r="CN216" s="7">
        <f>Repdd!CN473</f>
        <v>0</v>
      </c>
      <c r="CO216" s="7">
        <f>Repdd!CO473</f>
        <v>0</v>
      </c>
      <c r="CP216" s="7">
        <f>Repdd!CP473</f>
        <v>0</v>
      </c>
      <c r="CQ216" s="7">
        <f>Repdd!CQ473</f>
        <v>0</v>
      </c>
      <c r="CR216" s="7">
        <f>Repdd!CR473</f>
        <v>0</v>
      </c>
      <c r="CS216" s="7">
        <f>Repdd!CS473</f>
        <v>0</v>
      </c>
      <c r="CT216" s="7">
        <f>Repdd!CT473</f>
        <v>0</v>
      </c>
    </row>
    <row r="217" spans="1:99" x14ac:dyDescent="0.3">
      <c r="A217" s="11">
        <f>ROW()</f>
        <v>217</v>
      </c>
      <c r="F217" s="66" t="str">
        <f t="shared" si="33"/>
        <v>АКТИВЫ</v>
      </c>
      <c r="G217" s="6" t="s">
        <v>243</v>
      </c>
      <c r="W217" s="10">
        <f t="shared" ca="1" si="27"/>
        <v>-3.2596290111541748E-9</v>
      </c>
      <c r="Z217" s="7">
        <f>Repdd!Z474</f>
        <v>0</v>
      </c>
      <c r="AA217" s="7">
        <f>Repdd!AA474</f>
        <v>0</v>
      </c>
      <c r="AB217" s="7">
        <f>Repdd!AB474</f>
        <v>0</v>
      </c>
      <c r="AC217" s="7">
        <f>Repdd!AC474</f>
        <v>0</v>
      </c>
      <c r="AD217" s="7">
        <f>Repdd!AD474</f>
        <v>0</v>
      </c>
      <c r="AE217" s="7">
        <f>Repdd!AE474</f>
        <v>0</v>
      </c>
      <c r="AF217" s="7">
        <f>Repdd!AF474</f>
        <v>0</v>
      </c>
      <c r="AG217" s="7">
        <f>Repdd!AG474</f>
        <v>0</v>
      </c>
      <c r="AH217" s="7">
        <f>Repdd!AH474</f>
        <v>0</v>
      </c>
      <c r="AI217" s="7">
        <f>Repdd!AI474</f>
        <v>0</v>
      </c>
      <c r="AJ217" s="7">
        <f>Repdd!AJ474</f>
        <v>0</v>
      </c>
      <c r="AK217" s="7">
        <f>Repdd!AK474</f>
        <v>0</v>
      </c>
      <c r="AL217" s="7">
        <f>Repdd!AL474</f>
        <v>0</v>
      </c>
      <c r="AM217" s="7">
        <f>Repdd!AM474</f>
        <v>0</v>
      </c>
      <c r="AN217" s="7">
        <f>Repdd!AN474</f>
        <v>0</v>
      </c>
      <c r="AO217" s="7">
        <f>Repdd!AO474</f>
        <v>0</v>
      </c>
      <c r="AP217" s="7">
        <f>Repdd!AP474</f>
        <v>0</v>
      </c>
      <c r="AQ217" s="7">
        <f>Repdd!AQ474</f>
        <v>0</v>
      </c>
      <c r="AR217" s="7">
        <f>Repdd!AR474</f>
        <v>40000000</v>
      </c>
      <c r="AS217" s="7">
        <f>Repdd!AS474</f>
        <v>38333333.333333336</v>
      </c>
      <c r="AT217" s="7">
        <f>Repdd!AT474</f>
        <v>36666666.666666672</v>
      </c>
      <c r="AU217" s="7">
        <f>Repdd!AU474</f>
        <v>35000000.000000007</v>
      </c>
      <c r="AV217" s="7">
        <f>Repdd!AV474</f>
        <v>33333333.33333334</v>
      </c>
      <c r="AW217" s="7">
        <f>Repdd!AW474</f>
        <v>31666666.666666672</v>
      </c>
      <c r="AX217" s="7">
        <f>Repdd!AX474</f>
        <v>30000000.000000004</v>
      </c>
      <c r="AY217" s="7">
        <f>Repdd!AY474</f>
        <v>28333333.333333336</v>
      </c>
      <c r="AZ217" s="7">
        <f>Repdd!AZ474</f>
        <v>26666666.666666668</v>
      </c>
      <c r="BA217" s="7">
        <f>Repdd!BA474</f>
        <v>25000000</v>
      </c>
      <c r="BB217" s="7">
        <f>Repdd!BB474</f>
        <v>23333333.333333332</v>
      </c>
      <c r="BC217" s="7">
        <f>Repdd!BC474</f>
        <v>21666666.666666664</v>
      </c>
      <c r="BD217" s="7">
        <f>Repdd!BD474</f>
        <v>19999999.999999996</v>
      </c>
      <c r="BE217" s="7">
        <f>Repdd!BE474</f>
        <v>18333333.333333328</v>
      </c>
      <c r="BF217" s="7">
        <f>Repdd!BF474</f>
        <v>16666666.666666662</v>
      </c>
      <c r="BG217" s="7">
        <f>Repdd!BG474</f>
        <v>14999999.999999996</v>
      </c>
      <c r="BH217" s="7">
        <f>Repdd!BH474</f>
        <v>13333333.33333333</v>
      </c>
      <c r="BI217" s="7">
        <f>Repdd!BI474</f>
        <v>11666666.666666664</v>
      </c>
      <c r="BJ217" s="7">
        <f>Repdd!BJ474</f>
        <v>9999999.9999999981</v>
      </c>
      <c r="BK217" s="7">
        <f>Repdd!BK474</f>
        <v>8333333.3333333312</v>
      </c>
      <c r="BL217" s="7">
        <f>Repdd!BL474</f>
        <v>6666666.6666666642</v>
      </c>
      <c r="BM217" s="7">
        <f>Repdd!BM474</f>
        <v>4999999.9999999972</v>
      </c>
      <c r="BN217" s="7">
        <f>Repdd!BN474</f>
        <v>3333333.3333333302</v>
      </c>
      <c r="BO217" s="7">
        <f>Repdd!BO474</f>
        <v>1666666.6666666635</v>
      </c>
      <c r="BP217" s="7">
        <f>Repdd!BP474</f>
        <v>-3.2596290111541748E-9</v>
      </c>
      <c r="BQ217" s="7">
        <f>Repdd!BQ474</f>
        <v>-3.2596290111541748E-9</v>
      </c>
      <c r="BR217" s="7">
        <f>Repdd!BR474</f>
        <v>-3.2596290111541748E-9</v>
      </c>
      <c r="BS217" s="7">
        <f>Repdd!BS474</f>
        <v>-3.2596290111541748E-9</v>
      </c>
      <c r="BT217" s="7">
        <f>Repdd!BT474</f>
        <v>-3.2596290111541748E-9</v>
      </c>
      <c r="BU217" s="7">
        <f>Repdd!BU474</f>
        <v>-3.2596290111541748E-9</v>
      </c>
      <c r="BV217" s="7">
        <f>Repdd!BV474</f>
        <v>0</v>
      </c>
      <c r="BW217" s="7">
        <f>Repdd!BW474</f>
        <v>0</v>
      </c>
      <c r="BX217" s="7">
        <f>Repdd!BX474</f>
        <v>0</v>
      </c>
      <c r="BY217" s="7">
        <f>Repdd!BY474</f>
        <v>0</v>
      </c>
      <c r="BZ217" s="7">
        <f>Repdd!BZ474</f>
        <v>0</v>
      </c>
      <c r="CA217" s="7">
        <f>Repdd!CA474</f>
        <v>0</v>
      </c>
      <c r="CB217" s="7">
        <f>Repdd!CB474</f>
        <v>0</v>
      </c>
      <c r="CC217" s="7">
        <f>Repdd!CC474</f>
        <v>0</v>
      </c>
      <c r="CD217" s="7">
        <f>Repdd!CD474</f>
        <v>0</v>
      </c>
      <c r="CE217" s="7">
        <f>Repdd!CE474</f>
        <v>0</v>
      </c>
      <c r="CF217" s="7">
        <f>Repdd!CF474</f>
        <v>0</v>
      </c>
      <c r="CG217" s="7">
        <f>Repdd!CG474</f>
        <v>0</v>
      </c>
      <c r="CH217" s="7">
        <f>Repdd!CH474</f>
        <v>0</v>
      </c>
      <c r="CI217" s="7">
        <f>Repdd!CI474</f>
        <v>0</v>
      </c>
      <c r="CJ217" s="7">
        <f>Repdd!CJ474</f>
        <v>0</v>
      </c>
      <c r="CK217" s="7">
        <f>Repdd!CK474</f>
        <v>0</v>
      </c>
      <c r="CL217" s="7">
        <f>Repdd!CL474</f>
        <v>0</v>
      </c>
      <c r="CM217" s="7">
        <f>Repdd!CM474</f>
        <v>0</v>
      </c>
      <c r="CN217" s="7">
        <f>Repdd!CN474</f>
        <v>0</v>
      </c>
      <c r="CO217" s="7">
        <f>Repdd!CO474</f>
        <v>0</v>
      </c>
      <c r="CP217" s="7">
        <f>Repdd!CP474</f>
        <v>0</v>
      </c>
      <c r="CQ217" s="7">
        <f>Repdd!CQ474</f>
        <v>0</v>
      </c>
      <c r="CR217" s="7">
        <f>Repdd!CR474</f>
        <v>0</v>
      </c>
      <c r="CS217" s="7">
        <f>Repdd!CS474</f>
        <v>0</v>
      </c>
      <c r="CT217" s="7">
        <f>Repdd!CT474</f>
        <v>0</v>
      </c>
    </row>
    <row r="218" spans="1:99" x14ac:dyDescent="0.3">
      <c r="A218" s="11">
        <f>ROW()</f>
        <v>218</v>
      </c>
      <c r="F218" s="66" t="str">
        <f t="shared" si="33"/>
        <v>АКТИВЫ</v>
      </c>
      <c r="G218" s="6" t="s">
        <v>244</v>
      </c>
      <c r="W218" s="10">
        <f t="shared" ca="1" si="27"/>
        <v>1.964508555829525E-10</v>
      </c>
      <c r="Z218" s="7">
        <f>Repdd!Z475</f>
        <v>0</v>
      </c>
      <c r="AA218" s="7">
        <f>Repdd!AA475</f>
        <v>0</v>
      </c>
      <c r="AB218" s="7">
        <f>Repdd!AB475</f>
        <v>0</v>
      </c>
      <c r="AC218" s="7">
        <f>Repdd!AC475</f>
        <v>0</v>
      </c>
      <c r="AD218" s="7">
        <f>Repdd!AD475</f>
        <v>0</v>
      </c>
      <c r="AE218" s="7">
        <f>Repdd!AE475</f>
        <v>0</v>
      </c>
      <c r="AF218" s="7">
        <f>Repdd!AF475</f>
        <v>0</v>
      </c>
      <c r="AG218" s="7">
        <f>Repdd!AG475</f>
        <v>0</v>
      </c>
      <c r="AH218" s="7">
        <f>Repdd!AH475</f>
        <v>0</v>
      </c>
      <c r="AI218" s="7">
        <f>Repdd!AI475</f>
        <v>0</v>
      </c>
      <c r="AJ218" s="7">
        <f>Repdd!AJ475</f>
        <v>0</v>
      </c>
      <c r="AK218" s="7">
        <f>Repdd!AK475</f>
        <v>0</v>
      </c>
      <c r="AL218" s="7">
        <f>Repdd!AL475</f>
        <v>0</v>
      </c>
      <c r="AM218" s="7">
        <f>Repdd!AM475</f>
        <v>0</v>
      </c>
      <c r="AN218" s="7">
        <f>Repdd!AN475</f>
        <v>0</v>
      </c>
      <c r="AO218" s="7">
        <f>Repdd!AO475</f>
        <v>0</v>
      </c>
      <c r="AP218" s="7">
        <f>Repdd!AP475</f>
        <v>0</v>
      </c>
      <c r="AQ218" s="7">
        <f>Repdd!AQ475</f>
        <v>0</v>
      </c>
      <c r="AR218" s="7">
        <f>Repdd!AR475</f>
        <v>400000</v>
      </c>
      <c r="AS218" s="7">
        <f>Repdd!AS475</f>
        <v>383333.33333333326</v>
      </c>
      <c r="AT218" s="7">
        <f>Repdd!AT475</f>
        <v>366666.66666666669</v>
      </c>
      <c r="AU218" s="7">
        <f>Repdd!AU475</f>
        <v>350000.00000000006</v>
      </c>
      <c r="AV218" s="7">
        <f>Repdd!AV475</f>
        <v>333333.33333333337</v>
      </c>
      <c r="AW218" s="7">
        <f>Repdd!AW475</f>
        <v>316666.66666666669</v>
      </c>
      <c r="AX218" s="7">
        <f>Repdd!AX475</f>
        <v>300000.00000000012</v>
      </c>
      <c r="AY218" s="7">
        <f>Repdd!AY475</f>
        <v>283333.33333333349</v>
      </c>
      <c r="AZ218" s="7">
        <f>Repdd!AZ475</f>
        <v>266666.66666666692</v>
      </c>
      <c r="BA218" s="7">
        <f>Repdd!BA475</f>
        <v>250000.00000000023</v>
      </c>
      <c r="BB218" s="7">
        <f>Repdd!BB475</f>
        <v>233333.3333333336</v>
      </c>
      <c r="BC218" s="7">
        <f>Repdd!BC475</f>
        <v>216666.66666666689</v>
      </c>
      <c r="BD218" s="7">
        <f>Repdd!BD475</f>
        <v>200000.0000000002</v>
      </c>
      <c r="BE218" s="7">
        <f>Repdd!BE475</f>
        <v>183333.33333333355</v>
      </c>
      <c r="BF218" s="7">
        <f>Repdd!BF475</f>
        <v>166666.66666666683</v>
      </c>
      <c r="BG218" s="7">
        <f>Repdd!BG475</f>
        <v>150000.00000000017</v>
      </c>
      <c r="BH218" s="7">
        <f>Repdd!BH475</f>
        <v>133333.33333333352</v>
      </c>
      <c r="BI218" s="7">
        <f>Repdd!BI475</f>
        <v>116666.66666666683</v>
      </c>
      <c r="BJ218" s="7">
        <f>Repdd!BJ475</f>
        <v>100000.00000000013</v>
      </c>
      <c r="BK218" s="7">
        <f>Repdd!BK475</f>
        <v>83333.333333333445</v>
      </c>
      <c r="BL218" s="7">
        <f>Repdd!BL475</f>
        <v>66666.666666666759</v>
      </c>
      <c r="BM218" s="7">
        <f>Repdd!BM475</f>
        <v>50000.000000000116</v>
      </c>
      <c r="BN218" s="7">
        <f>Repdd!BN475</f>
        <v>33333.333333333481</v>
      </c>
      <c r="BO218" s="7">
        <f>Repdd!BO475</f>
        <v>16666.666666666839</v>
      </c>
      <c r="BP218" s="7">
        <f>Repdd!BP475</f>
        <v>1.964508555829525E-10</v>
      </c>
      <c r="BQ218" s="7">
        <f>Repdd!BQ475</f>
        <v>1.964508555829525E-10</v>
      </c>
      <c r="BR218" s="7">
        <f>Repdd!BR475</f>
        <v>1.964508555829525E-10</v>
      </c>
      <c r="BS218" s="7">
        <f>Repdd!BS475</f>
        <v>1.964508555829525E-10</v>
      </c>
      <c r="BT218" s="7">
        <f>Repdd!BT475</f>
        <v>1.964508555829525E-10</v>
      </c>
      <c r="BU218" s="7">
        <f>Repdd!BU475</f>
        <v>1.964508555829525E-10</v>
      </c>
      <c r="BV218" s="7">
        <f>Repdd!BV475</f>
        <v>0</v>
      </c>
      <c r="BW218" s="7">
        <f>Repdd!BW475</f>
        <v>0</v>
      </c>
      <c r="BX218" s="7">
        <f>Repdd!BX475</f>
        <v>0</v>
      </c>
      <c r="BY218" s="7">
        <f>Repdd!BY475</f>
        <v>0</v>
      </c>
      <c r="BZ218" s="7">
        <f>Repdd!BZ475</f>
        <v>0</v>
      </c>
      <c r="CA218" s="7">
        <f>Repdd!CA475</f>
        <v>0</v>
      </c>
      <c r="CB218" s="7">
        <f>Repdd!CB475</f>
        <v>0</v>
      </c>
      <c r="CC218" s="7">
        <f>Repdd!CC475</f>
        <v>0</v>
      </c>
      <c r="CD218" s="7">
        <f>Repdd!CD475</f>
        <v>0</v>
      </c>
      <c r="CE218" s="7">
        <f>Repdd!CE475</f>
        <v>0</v>
      </c>
      <c r="CF218" s="7">
        <f>Repdd!CF475</f>
        <v>0</v>
      </c>
      <c r="CG218" s="7">
        <f>Repdd!CG475</f>
        <v>0</v>
      </c>
      <c r="CH218" s="7">
        <f>Repdd!CH475</f>
        <v>0</v>
      </c>
      <c r="CI218" s="7">
        <f>Repdd!CI475</f>
        <v>0</v>
      </c>
      <c r="CJ218" s="7">
        <f>Repdd!CJ475</f>
        <v>0</v>
      </c>
      <c r="CK218" s="7">
        <f>Repdd!CK475</f>
        <v>0</v>
      </c>
      <c r="CL218" s="7">
        <f>Repdd!CL475</f>
        <v>0</v>
      </c>
      <c r="CM218" s="7">
        <f>Repdd!CM475</f>
        <v>0</v>
      </c>
      <c r="CN218" s="7">
        <f>Repdd!CN475</f>
        <v>0</v>
      </c>
      <c r="CO218" s="7">
        <f>Repdd!CO475</f>
        <v>0</v>
      </c>
      <c r="CP218" s="7">
        <f>Repdd!CP475</f>
        <v>0</v>
      </c>
      <c r="CQ218" s="7">
        <f>Repdd!CQ475</f>
        <v>0</v>
      </c>
      <c r="CR218" s="7">
        <f>Repdd!CR475</f>
        <v>0</v>
      </c>
      <c r="CS218" s="7">
        <f>Repdd!CS475</f>
        <v>0</v>
      </c>
      <c r="CT218" s="7">
        <f>Repdd!CT475</f>
        <v>0</v>
      </c>
    </row>
    <row r="219" spans="1:99" x14ac:dyDescent="0.3">
      <c r="A219" s="11">
        <f>ROW()</f>
        <v>219</v>
      </c>
      <c r="F219" s="66" t="str">
        <f t="shared" si="33"/>
        <v>АКТИВЫ</v>
      </c>
      <c r="G219" s="6" t="s">
        <v>249</v>
      </c>
      <c r="W219" s="10">
        <f t="shared" ca="1" si="27"/>
        <v>0</v>
      </c>
      <c r="Z219" s="7">
        <f ca="1">Repdd!Z476</f>
        <v>0</v>
      </c>
      <c r="AA219" s="7">
        <f ca="1">Repdd!AA476</f>
        <v>0</v>
      </c>
      <c r="AB219" s="7">
        <f ca="1">Repdd!AB476</f>
        <v>0</v>
      </c>
      <c r="AC219" s="7">
        <f ca="1">Repdd!AC476</f>
        <v>0</v>
      </c>
      <c r="AD219" s="7">
        <f ca="1">Repdd!AD476</f>
        <v>0</v>
      </c>
      <c r="AE219" s="7">
        <f ca="1">Repdd!AE476</f>
        <v>0</v>
      </c>
      <c r="AF219" s="7">
        <f ca="1">Repdd!AF476</f>
        <v>0</v>
      </c>
      <c r="AG219" s="7">
        <f ca="1">Repdd!AG476</f>
        <v>0</v>
      </c>
      <c r="AH219" s="7">
        <f ca="1">Repdd!AH476</f>
        <v>0</v>
      </c>
      <c r="AI219" s="7">
        <f ca="1">Repdd!AI476</f>
        <v>0</v>
      </c>
      <c r="AJ219" s="7">
        <f ca="1">Repdd!AJ476</f>
        <v>0</v>
      </c>
      <c r="AK219" s="7">
        <f ca="1">Repdd!AK476</f>
        <v>0</v>
      </c>
      <c r="AL219" s="7">
        <f ca="1">Repdd!AL476</f>
        <v>0</v>
      </c>
      <c r="AM219" s="7">
        <f ca="1">Repdd!AM476</f>
        <v>0</v>
      </c>
      <c r="AN219" s="7">
        <f ca="1">Repdd!AN476</f>
        <v>0</v>
      </c>
      <c r="AO219" s="7">
        <f ca="1">Repdd!AO476</f>
        <v>0</v>
      </c>
      <c r="AP219" s="7">
        <f ca="1">Repdd!AP476</f>
        <v>0</v>
      </c>
      <c r="AQ219" s="7">
        <f ca="1">Repdd!AQ476</f>
        <v>0</v>
      </c>
      <c r="AR219" s="7">
        <f ca="1">Repdd!AR476</f>
        <v>0</v>
      </c>
      <c r="AS219" s="7">
        <f ca="1">Repdd!AS476</f>
        <v>0</v>
      </c>
      <c r="AT219" s="7">
        <f ca="1">Repdd!AT476</f>
        <v>0</v>
      </c>
      <c r="AU219" s="7">
        <f ca="1">Repdd!AU476</f>
        <v>0</v>
      </c>
      <c r="AV219" s="7">
        <f ca="1">Repdd!AV476</f>
        <v>8364693.6973532233</v>
      </c>
      <c r="AW219" s="7">
        <f ca="1">Repdd!AW476</f>
        <v>11981750.066198312</v>
      </c>
      <c r="AX219" s="7">
        <f ca="1">Repdd!AX476</f>
        <v>13926035.638389926</v>
      </c>
      <c r="AY219" s="7">
        <f ca="1">Repdd!AY476</f>
        <v>13773880.991173912</v>
      </c>
      <c r="AZ219" s="7">
        <f ca="1">Repdd!AZ476</f>
        <v>13298743.388884325</v>
      </c>
      <c r="BA219" s="7">
        <f ca="1">Repdd!BA476</f>
        <v>13368114.298614116</v>
      </c>
      <c r="BB219" s="7">
        <f ca="1">Repdd!BB476</f>
        <v>12769212.692915367</v>
      </c>
      <c r="BC219" s="7">
        <f ca="1">Repdd!BC476</f>
        <v>10928998.185079273</v>
      </c>
      <c r="BD219" s="7">
        <f ca="1">Repdd!BD476</f>
        <v>7901182.3888137834</v>
      </c>
      <c r="BE219" s="7">
        <f ca="1">Repdd!BE476</f>
        <v>5228305.7656385731</v>
      </c>
      <c r="BF219" s="7">
        <f ca="1">Repdd!BF476</f>
        <v>1107922.6682113679</v>
      </c>
      <c r="BG219" s="7">
        <f ca="1">Repdd!BG476</f>
        <v>0</v>
      </c>
      <c r="BH219" s="7">
        <f ca="1">Repdd!BH476</f>
        <v>0</v>
      </c>
      <c r="BI219" s="7">
        <f ca="1">Repdd!BI476</f>
        <v>0</v>
      </c>
      <c r="BJ219" s="7">
        <f ca="1">Repdd!BJ476</f>
        <v>0</v>
      </c>
      <c r="BK219" s="7">
        <f ca="1">Repdd!BK476</f>
        <v>0</v>
      </c>
      <c r="BL219" s="7">
        <f ca="1">Repdd!BL476</f>
        <v>0</v>
      </c>
      <c r="BM219" s="7">
        <f ca="1">Repdd!BM476</f>
        <v>0</v>
      </c>
      <c r="BN219" s="7">
        <f ca="1">Repdd!BN476</f>
        <v>0</v>
      </c>
      <c r="BO219" s="7">
        <f ca="1">Repdd!BO476</f>
        <v>0</v>
      </c>
      <c r="BP219" s="7">
        <f ca="1">Repdd!BP476</f>
        <v>0</v>
      </c>
      <c r="BQ219" s="7">
        <f ca="1">Repdd!BQ476</f>
        <v>0</v>
      </c>
      <c r="BR219" s="7">
        <f ca="1">Repdd!BR476</f>
        <v>0</v>
      </c>
      <c r="BS219" s="7">
        <f ca="1">Repdd!BS476</f>
        <v>0</v>
      </c>
      <c r="BT219" s="7">
        <f ca="1">Repdd!BT476</f>
        <v>0</v>
      </c>
      <c r="BU219" s="7">
        <f ca="1">Repdd!BU476</f>
        <v>0</v>
      </c>
      <c r="BV219" s="7">
        <f>Repdd!BV476</f>
        <v>0</v>
      </c>
      <c r="BW219" s="7">
        <f>Repdd!BW476</f>
        <v>0</v>
      </c>
      <c r="BX219" s="7">
        <f>Repdd!BX476</f>
        <v>0</v>
      </c>
      <c r="BY219" s="7">
        <f>Repdd!BY476</f>
        <v>0</v>
      </c>
      <c r="BZ219" s="7">
        <f>Repdd!BZ476</f>
        <v>0</v>
      </c>
      <c r="CA219" s="7">
        <f>Repdd!CA476</f>
        <v>0</v>
      </c>
      <c r="CB219" s="7">
        <f>Repdd!CB476</f>
        <v>0</v>
      </c>
      <c r="CC219" s="7">
        <f>Repdd!CC476</f>
        <v>0</v>
      </c>
      <c r="CD219" s="7">
        <f>Repdd!CD476</f>
        <v>0</v>
      </c>
      <c r="CE219" s="7">
        <f>Repdd!CE476</f>
        <v>0</v>
      </c>
      <c r="CF219" s="7">
        <f>Repdd!CF476</f>
        <v>0</v>
      </c>
      <c r="CG219" s="7">
        <f>Repdd!CG476</f>
        <v>0</v>
      </c>
      <c r="CH219" s="7">
        <f>Repdd!CH476</f>
        <v>0</v>
      </c>
      <c r="CI219" s="7">
        <f>Repdd!CI476</f>
        <v>0</v>
      </c>
      <c r="CJ219" s="7">
        <f>Repdd!CJ476</f>
        <v>0</v>
      </c>
      <c r="CK219" s="7">
        <f>Repdd!CK476</f>
        <v>0</v>
      </c>
      <c r="CL219" s="7">
        <f>Repdd!CL476</f>
        <v>0</v>
      </c>
      <c r="CM219" s="7">
        <f>Repdd!CM476</f>
        <v>0</v>
      </c>
      <c r="CN219" s="7">
        <f>Repdd!CN476</f>
        <v>0</v>
      </c>
      <c r="CO219" s="7">
        <f>Repdd!CO476</f>
        <v>0</v>
      </c>
      <c r="CP219" s="7">
        <f>Repdd!CP476</f>
        <v>0</v>
      </c>
      <c r="CQ219" s="7">
        <f>Repdd!CQ476</f>
        <v>0</v>
      </c>
      <c r="CR219" s="7">
        <f>Repdd!CR476</f>
        <v>0</v>
      </c>
      <c r="CS219" s="7">
        <f>Repdd!CS476</f>
        <v>0</v>
      </c>
      <c r="CT219" s="7">
        <f>Repdd!CT476</f>
        <v>0</v>
      </c>
    </row>
    <row r="220" spans="1:99" x14ac:dyDescent="0.3">
      <c r="A220" s="11">
        <f>ROW()</f>
        <v>220</v>
      </c>
      <c r="F220" s="66" t="str">
        <f t="shared" si="33"/>
        <v>АКТИВЫ</v>
      </c>
      <c r="G220" s="6" t="s">
        <v>248</v>
      </c>
      <c r="W220" s="10">
        <f t="shared" ca="1" si="27"/>
        <v>3.4924596548080444E-10</v>
      </c>
      <c r="Z220" s="7">
        <f ca="1">Repdd!Z477</f>
        <v>0</v>
      </c>
      <c r="AA220" s="7">
        <f ca="1">Repdd!AA477</f>
        <v>0</v>
      </c>
      <c r="AB220" s="7">
        <f ca="1">Repdd!AB477</f>
        <v>0</v>
      </c>
      <c r="AC220" s="7">
        <f ca="1">Repdd!AC477</f>
        <v>0</v>
      </c>
      <c r="AD220" s="7">
        <f ca="1">Repdd!AD477</f>
        <v>0</v>
      </c>
      <c r="AE220" s="7">
        <f ca="1">Repdd!AE477</f>
        <v>0</v>
      </c>
      <c r="AF220" s="7">
        <f ca="1">Repdd!AF477</f>
        <v>0</v>
      </c>
      <c r="AG220" s="7">
        <f ca="1">Repdd!AG477</f>
        <v>0</v>
      </c>
      <c r="AH220" s="7">
        <f ca="1">Repdd!AH477</f>
        <v>0</v>
      </c>
      <c r="AI220" s="7">
        <f ca="1">Repdd!AI477</f>
        <v>0</v>
      </c>
      <c r="AJ220" s="7">
        <f ca="1">Repdd!AJ477</f>
        <v>0</v>
      </c>
      <c r="AK220" s="7">
        <f ca="1">Repdd!AK477</f>
        <v>0</v>
      </c>
      <c r="AL220" s="7">
        <f ca="1">Repdd!AL477</f>
        <v>0</v>
      </c>
      <c r="AM220" s="7">
        <f ca="1">Repdd!AM477</f>
        <v>0</v>
      </c>
      <c r="AN220" s="7">
        <f ca="1">Repdd!AN477</f>
        <v>0</v>
      </c>
      <c r="AO220" s="7">
        <f ca="1">Repdd!AO477</f>
        <v>0</v>
      </c>
      <c r="AP220" s="7">
        <f ca="1">Repdd!AP477</f>
        <v>0</v>
      </c>
      <c r="AQ220" s="7">
        <f ca="1">Repdd!AQ477</f>
        <v>0</v>
      </c>
      <c r="AR220" s="7">
        <f ca="1">Repdd!AR477</f>
        <v>0</v>
      </c>
      <c r="AS220" s="7">
        <f ca="1">Repdd!AS477</f>
        <v>0</v>
      </c>
      <c r="AT220" s="7">
        <f ca="1">Repdd!AT477</f>
        <v>0</v>
      </c>
      <c r="AU220" s="7">
        <f ca="1">Repdd!AU477</f>
        <v>0</v>
      </c>
      <c r="AV220" s="7">
        <f ca="1">Repdd!AV477</f>
        <v>104558.67121691529</v>
      </c>
      <c r="AW220" s="7">
        <f ca="1">Repdd!AW477</f>
        <v>254330.54704439419</v>
      </c>
      <c r="AX220" s="7">
        <f ca="1">Repdd!AX477</f>
        <v>428405.99252426822</v>
      </c>
      <c r="AY220" s="7">
        <f ca="1">Repdd!AY477</f>
        <v>172173.51238967385</v>
      </c>
      <c r="AZ220" s="7">
        <f ca="1">Repdd!AZ477</f>
        <v>166234.29236105405</v>
      </c>
      <c r="BA220" s="7">
        <f ca="1">Repdd!BA477</f>
        <v>333335.72109373054</v>
      </c>
      <c r="BB220" s="7">
        <f ca="1">Repdd!BB477</f>
        <v>159615.15866144223</v>
      </c>
      <c r="BC220" s="7">
        <f ca="1">Repdd!BC477</f>
        <v>136612.47731349105</v>
      </c>
      <c r="BD220" s="7">
        <f ca="1">Repdd!BD477</f>
        <v>98764.779860172537</v>
      </c>
      <c r="BE220" s="7">
        <f ca="1">Repdd!BE477</f>
        <v>65353.822070482507</v>
      </c>
      <c r="BF220" s="7">
        <f ca="1">Repdd!BF477</f>
        <v>13849.033352642437</v>
      </c>
      <c r="BG220" s="7">
        <f ca="1">Repdd!BG477</f>
        <v>3.4924596548080444E-10</v>
      </c>
      <c r="BH220" s="7">
        <f ca="1">Repdd!BH477</f>
        <v>3.4924596548080444E-10</v>
      </c>
      <c r="BI220" s="7">
        <f ca="1">Repdd!BI477</f>
        <v>3.4924596548080444E-10</v>
      </c>
      <c r="BJ220" s="7">
        <f ca="1">Repdd!BJ477</f>
        <v>3.4924596548080444E-10</v>
      </c>
      <c r="BK220" s="7">
        <f ca="1">Repdd!BK477</f>
        <v>3.4924596548080444E-10</v>
      </c>
      <c r="BL220" s="7">
        <f ca="1">Repdd!BL477</f>
        <v>3.4924596548080444E-10</v>
      </c>
      <c r="BM220" s="7">
        <f ca="1">Repdd!BM477</f>
        <v>3.4924596548080444E-10</v>
      </c>
      <c r="BN220" s="7">
        <f ca="1">Repdd!BN477</f>
        <v>3.4924596548080444E-10</v>
      </c>
      <c r="BO220" s="7">
        <f ca="1">Repdd!BO477</f>
        <v>3.4924596548080444E-10</v>
      </c>
      <c r="BP220" s="7">
        <f ca="1">Repdd!BP477</f>
        <v>3.4924596548080444E-10</v>
      </c>
      <c r="BQ220" s="7">
        <f ca="1">Repdd!BQ477</f>
        <v>3.4924596548080444E-10</v>
      </c>
      <c r="BR220" s="7">
        <f ca="1">Repdd!BR477</f>
        <v>3.4924596548080444E-10</v>
      </c>
      <c r="BS220" s="7">
        <f ca="1">Repdd!BS477</f>
        <v>3.4924596548080444E-10</v>
      </c>
      <c r="BT220" s="7">
        <f ca="1">Repdd!BT477</f>
        <v>3.4924596548080444E-10</v>
      </c>
      <c r="BU220" s="7">
        <f ca="1">Repdd!BU477</f>
        <v>3.4924596548080444E-10</v>
      </c>
      <c r="BV220" s="7">
        <f>Repdd!BV477</f>
        <v>0</v>
      </c>
      <c r="BW220" s="7">
        <f>Repdd!BW477</f>
        <v>0</v>
      </c>
      <c r="BX220" s="7">
        <f>Repdd!BX477</f>
        <v>0</v>
      </c>
      <c r="BY220" s="7">
        <f>Repdd!BY477</f>
        <v>0</v>
      </c>
      <c r="BZ220" s="7">
        <f>Repdd!BZ477</f>
        <v>0</v>
      </c>
      <c r="CA220" s="7">
        <f>Repdd!CA477</f>
        <v>0</v>
      </c>
      <c r="CB220" s="7">
        <f>Repdd!CB477</f>
        <v>0</v>
      </c>
      <c r="CC220" s="7">
        <f>Repdd!CC477</f>
        <v>0</v>
      </c>
      <c r="CD220" s="7">
        <f>Repdd!CD477</f>
        <v>0</v>
      </c>
      <c r="CE220" s="7">
        <f>Repdd!CE477</f>
        <v>0</v>
      </c>
      <c r="CF220" s="7">
        <f>Repdd!CF477</f>
        <v>0</v>
      </c>
      <c r="CG220" s="7">
        <f>Repdd!CG477</f>
        <v>0</v>
      </c>
      <c r="CH220" s="7">
        <f>Repdd!CH477</f>
        <v>0</v>
      </c>
      <c r="CI220" s="7">
        <f>Repdd!CI477</f>
        <v>0</v>
      </c>
      <c r="CJ220" s="7">
        <f>Repdd!CJ477</f>
        <v>0</v>
      </c>
      <c r="CK220" s="7">
        <f>Repdd!CK477</f>
        <v>0</v>
      </c>
      <c r="CL220" s="7">
        <f>Repdd!CL477</f>
        <v>0</v>
      </c>
      <c r="CM220" s="7">
        <f>Repdd!CM477</f>
        <v>0</v>
      </c>
      <c r="CN220" s="7">
        <f>Repdd!CN477</f>
        <v>0</v>
      </c>
      <c r="CO220" s="7">
        <f>Repdd!CO477</f>
        <v>0</v>
      </c>
      <c r="CP220" s="7">
        <f>Repdd!CP477</f>
        <v>0</v>
      </c>
      <c r="CQ220" s="7">
        <f>Repdd!CQ477</f>
        <v>0</v>
      </c>
      <c r="CR220" s="7">
        <f>Repdd!CR477</f>
        <v>0</v>
      </c>
      <c r="CS220" s="7">
        <f>Repdd!CS477</f>
        <v>0</v>
      </c>
      <c r="CT220" s="7">
        <f>Repdd!CT477</f>
        <v>0</v>
      </c>
    </row>
    <row r="221" spans="1:99" ht="7.05" customHeight="1" x14ac:dyDescent="0.3">
      <c r="A221" s="11">
        <f>ROW()</f>
        <v>221</v>
      </c>
    </row>
    <row r="222" spans="1:99" ht="7.05" customHeight="1" x14ac:dyDescent="0.3">
      <c r="A222" s="11">
        <f>ROW()</f>
        <v>222</v>
      </c>
    </row>
    <row r="223" spans="1:99" s="2" customFormat="1" ht="4.95" customHeight="1" x14ac:dyDescent="0.25">
      <c r="A223" s="11">
        <f>ROW()</f>
        <v>223</v>
      </c>
      <c r="C223" s="142"/>
      <c r="E223" s="87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9"/>
      <c r="Q223" s="88"/>
      <c r="R223" s="87"/>
      <c r="S223" s="89"/>
      <c r="T223" s="88"/>
      <c r="U223" s="88"/>
      <c r="V223" s="90"/>
      <c r="W223" s="91"/>
      <c r="X223" s="88"/>
      <c r="Y223" s="88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8"/>
    </row>
    <row r="224" spans="1:99" x14ac:dyDescent="0.3">
      <c r="A224" s="11">
        <f>ROW()</f>
        <v>224</v>
      </c>
    </row>
    <row r="225" spans="1:1" x14ac:dyDescent="0.3">
      <c r="A225" s="11">
        <f>ROW()</f>
        <v>225</v>
      </c>
    </row>
  </sheetData>
  <conditionalFormatting sqref="Z5:CH5">
    <cfRule type="containsBlanks" dxfId="683" priority="209">
      <formula>LEN(TRIM(Z5))=0</formula>
    </cfRule>
  </conditionalFormatting>
  <conditionalFormatting sqref="CI5:CT5">
    <cfRule type="containsBlanks" dxfId="682" priority="208">
      <formula>LEN(TRIM(CI5))=0</formula>
    </cfRule>
  </conditionalFormatting>
  <conditionalFormatting sqref="W1:XFD3 T82:XFD82 A82:B82 D82:Q82 A104:XFD104 A107:XFD107 T108:XFD116 A108:Q116 A117:XFD119 A120:Q120 CU120:XFD120 A178:Q178 T178:XFD178 A4:XFD61 A83:XFD90 A63:XFD81 A1:U3 A191:XFD1048576">
    <cfRule type="cellIs" dxfId="681" priority="207" operator="equal">
      <formula>0</formula>
    </cfRule>
  </conditionalFormatting>
  <conditionalFormatting sqref="V104:V119 V123 V178 V4:V61 V63:V90 V191:V1048576">
    <cfRule type="cellIs" dxfId="680" priority="206" operator="notEqual">
      <formula>0</formula>
    </cfRule>
  </conditionalFormatting>
  <conditionalFormatting sqref="W8 Z8:CT8">
    <cfRule type="cellIs" dxfId="679" priority="205" operator="notEqual">
      <formula>0</formula>
    </cfRule>
  </conditionalFormatting>
  <conditionalFormatting sqref="W192 Z192:CT192">
    <cfRule type="cellIs" dxfId="678" priority="204" operator="notEqual">
      <formula>0</formula>
    </cfRule>
  </conditionalFormatting>
  <conditionalFormatting sqref="A91:XFD91">
    <cfRule type="cellIs" dxfId="677" priority="203" operator="equal">
      <formula>0</formula>
    </cfRule>
  </conditionalFormatting>
  <conditionalFormatting sqref="V91">
    <cfRule type="cellIs" dxfId="676" priority="202" operator="notEqual">
      <formula>0</formula>
    </cfRule>
  </conditionalFormatting>
  <conditionalFormatting sqref="A92:XFD93">
    <cfRule type="cellIs" dxfId="675" priority="199" operator="equal">
      <formula>0</formula>
    </cfRule>
  </conditionalFormatting>
  <conditionalFormatting sqref="A94:Q94 T94:XFD94">
    <cfRule type="cellIs" dxfId="674" priority="197" operator="equal">
      <formula>0</formula>
    </cfRule>
  </conditionalFormatting>
  <conditionalFormatting sqref="A95:XFD95">
    <cfRule type="cellIs" dxfId="673" priority="194" operator="equal">
      <formula>0</formula>
    </cfRule>
  </conditionalFormatting>
  <conditionalFormatting sqref="V92:V93">
    <cfRule type="cellIs" dxfId="672" priority="198" operator="notEqual">
      <formula>0</formula>
    </cfRule>
  </conditionalFormatting>
  <conditionalFormatting sqref="V94">
    <cfRule type="cellIs" dxfId="671" priority="196" operator="notEqual">
      <formula>0</formula>
    </cfRule>
  </conditionalFormatting>
  <conditionalFormatting sqref="R94">
    <cfRule type="cellIs" dxfId="670" priority="195" operator="equal">
      <formula>0</formula>
    </cfRule>
  </conditionalFormatting>
  <conditionalFormatting sqref="V95">
    <cfRule type="cellIs" dxfId="669" priority="193" operator="notEqual">
      <formula>0</formula>
    </cfRule>
  </conditionalFormatting>
  <conditionalFormatting sqref="A96:XFD96">
    <cfRule type="cellIs" dxfId="668" priority="192" operator="equal">
      <formula>0</formula>
    </cfRule>
  </conditionalFormatting>
  <conditionalFormatting sqref="V96">
    <cfRule type="cellIs" dxfId="667" priority="191" operator="notEqual">
      <formula>0</formula>
    </cfRule>
  </conditionalFormatting>
  <conditionalFormatting sqref="A97:Q97 T97:XFD97">
    <cfRule type="cellIs" dxfId="666" priority="190" operator="equal">
      <formula>0</formula>
    </cfRule>
  </conditionalFormatting>
  <conditionalFormatting sqref="V97">
    <cfRule type="cellIs" dxfId="665" priority="189" operator="notEqual">
      <formula>0</formula>
    </cfRule>
  </conditionalFormatting>
  <conditionalFormatting sqref="A98:XFD98">
    <cfRule type="cellIs" dxfId="664" priority="188" operator="equal">
      <formula>0</formula>
    </cfRule>
  </conditionalFormatting>
  <conditionalFormatting sqref="V98">
    <cfRule type="cellIs" dxfId="663" priority="187" operator="notEqual">
      <formula>0</formula>
    </cfRule>
  </conditionalFormatting>
  <conditionalFormatting sqref="A99:XFD99">
    <cfRule type="cellIs" dxfId="662" priority="186" operator="equal">
      <formula>0</formula>
    </cfRule>
  </conditionalFormatting>
  <conditionalFormatting sqref="V99">
    <cfRule type="cellIs" dxfId="661" priority="185" operator="notEqual">
      <formula>0</formula>
    </cfRule>
  </conditionalFormatting>
  <conditionalFormatting sqref="R82">
    <cfRule type="cellIs" dxfId="660" priority="182" operator="equal">
      <formula>0</formula>
    </cfRule>
  </conditionalFormatting>
  <conditionalFormatting sqref="A62:XFD62">
    <cfRule type="cellIs" dxfId="659" priority="177" operator="equal">
      <formula>0</formula>
    </cfRule>
  </conditionalFormatting>
  <conditionalFormatting sqref="V62">
    <cfRule type="cellIs" dxfId="658" priority="176" operator="notEqual">
      <formula>0</formula>
    </cfRule>
  </conditionalFormatting>
  <conditionalFormatting sqref="R97">
    <cfRule type="cellIs" dxfId="657" priority="175" operator="equal">
      <formula>0</formula>
    </cfRule>
  </conditionalFormatting>
  <conditionalFormatting sqref="A101:XFD103">
    <cfRule type="cellIs" dxfId="656" priority="174" operator="equal">
      <formula>0</formula>
    </cfRule>
  </conditionalFormatting>
  <conditionalFormatting sqref="V101:V103">
    <cfRule type="cellIs" dxfId="655" priority="173" operator="notEqual">
      <formula>0</formula>
    </cfRule>
  </conditionalFormatting>
  <conditionalFormatting sqref="A100:XFD100">
    <cfRule type="cellIs" dxfId="654" priority="172" operator="equal">
      <formula>0</formula>
    </cfRule>
  </conditionalFormatting>
  <conditionalFormatting sqref="V100">
    <cfRule type="cellIs" dxfId="653" priority="171" operator="notEqual">
      <formula>0</formula>
    </cfRule>
  </conditionalFormatting>
  <conditionalFormatting sqref="A190:XFD190">
    <cfRule type="cellIs" dxfId="652" priority="168" operator="equal">
      <formula>0</formula>
    </cfRule>
  </conditionalFormatting>
  <conditionalFormatting sqref="V190">
    <cfRule type="cellIs" dxfId="651" priority="167" operator="notEqual">
      <formula>0</formula>
    </cfRule>
  </conditionalFormatting>
  <conditionalFormatting sqref="A123:XFD123 A105:XFD105 A121:Q122 CU121:XFD122 A106:Q106 T106:XFD106">
    <cfRule type="cellIs" dxfId="650" priority="166" operator="equal">
      <formula>0</formula>
    </cfRule>
  </conditionalFormatting>
  <conditionalFormatting sqref="R121:R122">
    <cfRule type="cellIs" dxfId="649" priority="165" operator="equal">
      <formula>0</formula>
    </cfRule>
  </conditionalFormatting>
  <conditionalFormatting sqref="A124:XFD124 A130:XFD130 A125:Q125 A126:E127 G126:Q127 F126:F129 CU125:XFD127">
    <cfRule type="cellIs" dxfId="648" priority="164" operator="equal">
      <formula>0</formula>
    </cfRule>
  </conditionalFormatting>
  <conditionalFormatting sqref="V124 V130">
    <cfRule type="cellIs" dxfId="647" priority="163" operator="notEqual">
      <formula>0</formula>
    </cfRule>
  </conditionalFormatting>
  <conditionalFormatting sqref="T125:CT125">
    <cfRule type="cellIs" dxfId="646" priority="153" operator="equal">
      <formula>0</formula>
    </cfRule>
  </conditionalFormatting>
  <conditionalFormatting sqref="A128:E129 CU128:XFD129 G128:Q129">
    <cfRule type="cellIs" dxfId="645" priority="162" operator="equal">
      <formula>0</formula>
    </cfRule>
  </conditionalFormatting>
  <conditionalFormatting sqref="V131">
    <cfRule type="cellIs" dxfId="644" priority="160" operator="notEqual">
      <formula>0</formula>
    </cfRule>
  </conditionalFormatting>
  <conditionalFormatting sqref="T120:CT122">
    <cfRule type="cellIs" dxfId="643" priority="157" operator="equal">
      <formula>0</formula>
    </cfRule>
  </conditionalFormatting>
  <conditionalFormatting sqref="R106">
    <cfRule type="cellIs" dxfId="642" priority="159" operator="equal">
      <formula>0</formula>
    </cfRule>
  </conditionalFormatting>
  <conditionalFormatting sqref="A131:XFD131">
    <cfRule type="cellIs" dxfId="641" priority="161" operator="equal">
      <formula>0</formula>
    </cfRule>
  </conditionalFormatting>
  <conditionalFormatting sqref="V120:V122">
    <cfRule type="cellIs" dxfId="640" priority="156" operator="notEqual">
      <formula>0</formula>
    </cfRule>
  </conditionalFormatting>
  <conditionalFormatting sqref="V125">
    <cfRule type="cellIs" dxfId="639" priority="152" operator="notEqual">
      <formula>0</formula>
    </cfRule>
  </conditionalFormatting>
  <conditionalFormatting sqref="R137:R138">
    <cfRule type="cellIs" dxfId="638" priority="142" operator="equal">
      <formula>0</formula>
    </cfRule>
  </conditionalFormatting>
  <conditionalFormatting sqref="R126:R129">
    <cfRule type="cellIs" dxfId="637" priority="151" operator="equal">
      <formula>0</formula>
    </cfRule>
  </conditionalFormatting>
  <conditionalFormatting sqref="V132:V133">
    <cfRule type="cellIs" dxfId="636" priority="148" operator="notEqual">
      <formula>0</formula>
    </cfRule>
  </conditionalFormatting>
  <conditionalFormatting sqref="A132:XFD132 A133:Q133 T133:XFD133">
    <cfRule type="cellIs" dxfId="635" priority="147" operator="equal">
      <formula>0</formula>
    </cfRule>
  </conditionalFormatting>
  <conditionalFormatting sqref="R108:R116">
    <cfRule type="cellIs" dxfId="634" priority="158" operator="equal">
      <formula>0</formula>
    </cfRule>
  </conditionalFormatting>
  <conditionalFormatting sqref="T126:CT129">
    <cfRule type="cellIs" dxfId="633" priority="150" operator="equal">
      <formula>0</formula>
    </cfRule>
  </conditionalFormatting>
  <conditionalFormatting sqref="V126:V129">
    <cfRule type="cellIs" dxfId="632" priority="149" operator="notEqual">
      <formula>0</formula>
    </cfRule>
  </conditionalFormatting>
  <conditionalFormatting sqref="A134:XFD134">
    <cfRule type="cellIs" dxfId="631" priority="138" operator="equal">
      <formula>0</formula>
    </cfRule>
  </conditionalFormatting>
  <conditionalFormatting sqref="R120">
    <cfRule type="cellIs" dxfId="630" priority="155" operator="equal">
      <formula>0</formula>
    </cfRule>
  </conditionalFormatting>
  <conditionalFormatting sqref="R125">
    <cfRule type="cellIs" dxfId="629" priority="154" operator="equal">
      <formula>0</formula>
    </cfRule>
  </conditionalFormatting>
  <conditionalFormatting sqref="A136:Q136 CU136:XFD136 A135:XFD135">
    <cfRule type="cellIs" dxfId="628" priority="145" operator="equal">
      <formula>0</formula>
    </cfRule>
  </conditionalFormatting>
  <conditionalFormatting sqref="V135 V139">
    <cfRule type="cellIs" dxfId="627" priority="144" operator="notEqual">
      <formula>0</formula>
    </cfRule>
  </conditionalFormatting>
  <conditionalFormatting sqref="A139:XFD139 A137:Q138 CU137:XFD138">
    <cfRule type="cellIs" dxfId="626" priority="143" operator="equal">
      <formula>0</formula>
    </cfRule>
  </conditionalFormatting>
  <conditionalFormatting sqref="T136:CT138">
    <cfRule type="cellIs" dxfId="625" priority="141" operator="equal">
      <formula>0</formula>
    </cfRule>
  </conditionalFormatting>
  <conditionalFormatting sqref="V136:V138">
    <cfRule type="cellIs" dxfId="624" priority="140" operator="notEqual">
      <formula>0</formula>
    </cfRule>
  </conditionalFormatting>
  <conditionalFormatting sqref="R133">
    <cfRule type="cellIs" dxfId="623" priority="146" operator="equal">
      <formula>0</formula>
    </cfRule>
  </conditionalFormatting>
  <conditionalFormatting sqref="V134">
    <cfRule type="cellIs" dxfId="622" priority="137" operator="notEqual">
      <formula>0</formula>
    </cfRule>
  </conditionalFormatting>
  <conditionalFormatting sqref="R136">
    <cfRule type="cellIs" dxfId="621" priority="139" operator="equal">
      <formula>0</formula>
    </cfRule>
  </conditionalFormatting>
  <conditionalFormatting sqref="A140:XFD142">
    <cfRule type="cellIs" dxfId="620" priority="136" operator="equal">
      <formula>0</formula>
    </cfRule>
  </conditionalFormatting>
  <conditionalFormatting sqref="T143:CT143">
    <cfRule type="cellIs" dxfId="619" priority="129" operator="equal">
      <formula>0</formula>
    </cfRule>
  </conditionalFormatting>
  <conditionalFormatting sqref="V143">
    <cfRule type="cellIs" dxfId="618" priority="128" operator="notEqual">
      <formula>0</formula>
    </cfRule>
  </conditionalFormatting>
  <conditionalFormatting sqref="S143">
    <cfRule type="cellIs" dxfId="617" priority="127" operator="equal">
      <formula>0</formula>
    </cfRule>
  </conditionalFormatting>
  <conditionalFormatting sqref="R143">
    <cfRule type="cellIs" dxfId="616" priority="130" operator="equal">
      <formula>0</formula>
    </cfRule>
  </conditionalFormatting>
  <conditionalFormatting sqref="V140:V142">
    <cfRule type="cellIs" dxfId="615" priority="135" operator="notEqual">
      <formula>0</formula>
    </cfRule>
  </conditionalFormatting>
  <conditionalFormatting sqref="A143:Q143 CU143:XFD143">
    <cfRule type="cellIs" dxfId="614" priority="131" operator="equal">
      <formula>0</formula>
    </cfRule>
  </conditionalFormatting>
  <conditionalFormatting sqref="W140:CT141">
    <cfRule type="cellIs" dxfId="613" priority="133" operator="greaterThan">
      <formula>0</formula>
    </cfRule>
    <cfRule type="cellIs" dxfId="612" priority="134" operator="lessThan">
      <formula>0</formula>
    </cfRule>
  </conditionalFormatting>
  <conditionalFormatting sqref="W142">
    <cfRule type="cellIs" dxfId="611" priority="132" operator="greaterThan">
      <formula>0</formula>
    </cfRule>
  </conditionalFormatting>
  <conditionalFormatting sqref="T144:CT144">
    <cfRule type="cellIs" dxfId="610" priority="124" operator="equal">
      <formula>0</formula>
    </cfRule>
  </conditionalFormatting>
  <conditionalFormatting sqref="V144">
    <cfRule type="cellIs" dxfId="609" priority="123" operator="notEqual">
      <formula>0</formula>
    </cfRule>
  </conditionalFormatting>
  <conditionalFormatting sqref="S144">
    <cfRule type="cellIs" dxfId="608" priority="122" operator="equal">
      <formula>0</formula>
    </cfRule>
  </conditionalFormatting>
  <conditionalFormatting sqref="R144">
    <cfRule type="cellIs" dxfId="607" priority="125" operator="equal">
      <formula>0</formula>
    </cfRule>
  </conditionalFormatting>
  <conditionalFormatting sqref="A144:Q144 CU144:XFD144">
    <cfRule type="cellIs" dxfId="606" priority="126" operator="equal">
      <formula>0</formula>
    </cfRule>
  </conditionalFormatting>
  <conditionalFormatting sqref="V145">
    <cfRule type="cellIs" dxfId="605" priority="121" operator="notEqual">
      <formula>0</formula>
    </cfRule>
  </conditionalFormatting>
  <conditionalFormatting sqref="A145:XFD145">
    <cfRule type="cellIs" dxfId="604" priority="120" operator="equal">
      <formula>0</formula>
    </cfRule>
  </conditionalFormatting>
  <conditionalFormatting sqref="R150">
    <cfRule type="cellIs" dxfId="603" priority="109" operator="equal">
      <formula>0</formula>
    </cfRule>
  </conditionalFormatting>
  <conditionalFormatting sqref="A146:Y146 CU146:XFD146">
    <cfRule type="cellIs" dxfId="602" priority="119" operator="equal">
      <formula>0</formula>
    </cfRule>
  </conditionalFormatting>
  <conditionalFormatting sqref="V146">
    <cfRule type="cellIs" dxfId="601" priority="118" operator="notEqual">
      <formula>0</formula>
    </cfRule>
  </conditionalFormatting>
  <conditionalFormatting sqref="A147:XFD149">
    <cfRule type="cellIs" dxfId="600" priority="117" operator="equal">
      <formula>0</formula>
    </cfRule>
  </conditionalFormatting>
  <conditionalFormatting sqref="V147:V149">
    <cfRule type="cellIs" dxfId="599" priority="116" operator="notEqual">
      <formula>0</formula>
    </cfRule>
  </conditionalFormatting>
  <conditionalFormatting sqref="W147:CT148">
    <cfRule type="cellIs" dxfId="598" priority="114" operator="greaterThan">
      <formula>0</formula>
    </cfRule>
    <cfRule type="cellIs" dxfId="597" priority="115" operator="lessThan">
      <formula>0</formula>
    </cfRule>
  </conditionalFormatting>
  <conditionalFormatting sqref="W149">
    <cfRule type="cellIs" dxfId="596" priority="113" operator="greaterThan">
      <formula>0</formula>
    </cfRule>
  </conditionalFormatting>
  <conditionalFormatting sqref="T150:CT150">
    <cfRule type="cellIs" dxfId="595" priority="111" operator="equal">
      <formula>0</formula>
    </cfRule>
  </conditionalFormatting>
  <conditionalFormatting sqref="V150">
    <cfRule type="cellIs" dxfId="594" priority="110" operator="notEqual">
      <formula>0</formula>
    </cfRule>
  </conditionalFormatting>
  <conditionalFormatting sqref="A151:XFD151">
    <cfRule type="cellIs" dxfId="593" priority="108" operator="equal">
      <formula>0</formula>
    </cfRule>
  </conditionalFormatting>
  <conditionalFormatting sqref="A150:Q150 CU150:XFD150">
    <cfRule type="cellIs" dxfId="592" priority="112" operator="equal">
      <formula>0</formula>
    </cfRule>
  </conditionalFormatting>
  <conditionalFormatting sqref="V151">
    <cfRule type="cellIs" dxfId="591" priority="107" operator="notEqual">
      <formula>0</formula>
    </cfRule>
  </conditionalFormatting>
  <conditionalFormatting sqref="W151:CT151">
    <cfRule type="cellIs" dxfId="590" priority="105" operator="greaterThan">
      <formula>0</formula>
    </cfRule>
    <cfRule type="cellIs" dxfId="589" priority="106" operator="lessThan">
      <formula>0</formula>
    </cfRule>
  </conditionalFormatting>
  <conditionalFormatting sqref="A152:XFD153">
    <cfRule type="cellIs" dxfId="588" priority="104" operator="equal">
      <formula>0</formula>
    </cfRule>
  </conditionalFormatting>
  <conditionalFormatting sqref="T154:CT154">
    <cfRule type="cellIs" dxfId="587" priority="97" operator="equal">
      <formula>0</formula>
    </cfRule>
  </conditionalFormatting>
  <conditionalFormatting sqref="V154">
    <cfRule type="cellIs" dxfId="586" priority="96" operator="notEqual">
      <formula>0</formula>
    </cfRule>
  </conditionalFormatting>
  <conditionalFormatting sqref="S154">
    <cfRule type="cellIs" dxfId="585" priority="95" operator="equal">
      <formula>0</formula>
    </cfRule>
  </conditionalFormatting>
  <conditionalFormatting sqref="R154">
    <cfRule type="cellIs" dxfId="584" priority="98" operator="equal">
      <formula>0</formula>
    </cfRule>
  </conditionalFormatting>
  <conditionalFormatting sqref="V152:V153">
    <cfRule type="cellIs" dxfId="583" priority="103" operator="notEqual">
      <formula>0</formula>
    </cfRule>
  </conditionalFormatting>
  <conditionalFormatting sqref="A154:Q154 CU154:XFD154">
    <cfRule type="cellIs" dxfId="582" priority="99" operator="equal">
      <formula>0</formula>
    </cfRule>
  </conditionalFormatting>
  <conditionalFormatting sqref="W152:CT152">
    <cfRule type="cellIs" dxfId="581" priority="101" operator="greaterThan">
      <formula>0</formula>
    </cfRule>
    <cfRule type="cellIs" dxfId="580" priority="102" operator="lessThan">
      <formula>0</formula>
    </cfRule>
  </conditionalFormatting>
  <conditionalFormatting sqref="W153">
    <cfRule type="cellIs" dxfId="579" priority="100" operator="greaterThan">
      <formula>0</formula>
    </cfRule>
  </conditionalFormatting>
  <conditionalFormatting sqref="T155:CT155">
    <cfRule type="cellIs" dxfId="578" priority="92" operator="equal">
      <formula>0</formula>
    </cfRule>
  </conditionalFormatting>
  <conditionalFormatting sqref="V155">
    <cfRule type="cellIs" dxfId="577" priority="91" operator="notEqual">
      <formula>0</formula>
    </cfRule>
  </conditionalFormatting>
  <conditionalFormatting sqref="S155">
    <cfRule type="cellIs" dxfId="576" priority="90" operator="equal">
      <formula>0</formula>
    </cfRule>
  </conditionalFormatting>
  <conditionalFormatting sqref="R155">
    <cfRule type="cellIs" dxfId="575" priority="93" operator="equal">
      <formula>0</formula>
    </cfRule>
  </conditionalFormatting>
  <conditionalFormatting sqref="A155:Q155 CU155:XFD155">
    <cfRule type="cellIs" dxfId="574" priority="94" operator="equal">
      <formula>0</formula>
    </cfRule>
  </conditionalFormatting>
  <conditionalFormatting sqref="V156">
    <cfRule type="cellIs" dxfId="573" priority="88" operator="notEqual">
      <formula>0</formula>
    </cfRule>
  </conditionalFormatting>
  <conditionalFormatting sqref="A156:Q156 T156:XFD156">
    <cfRule type="cellIs" dxfId="572" priority="89" operator="equal">
      <formula>0</formula>
    </cfRule>
  </conditionalFormatting>
  <conditionalFormatting sqref="R156">
    <cfRule type="cellIs" dxfId="571" priority="87" operator="equal">
      <formula>0</formula>
    </cfRule>
  </conditionalFormatting>
  <conditionalFormatting sqref="A157:XFD157 A158:V159 X158:XFD159">
    <cfRule type="cellIs" dxfId="570" priority="86" operator="equal">
      <formula>0</formula>
    </cfRule>
  </conditionalFormatting>
  <conditionalFormatting sqref="V157:V159">
    <cfRule type="cellIs" dxfId="569" priority="85" operator="notEqual">
      <formula>0</formula>
    </cfRule>
  </conditionalFormatting>
  <conditionalFormatting sqref="W157:CT157 X158:CT159">
    <cfRule type="cellIs" dxfId="568" priority="83" operator="greaterThan">
      <formula>0</formula>
    </cfRule>
    <cfRule type="cellIs" dxfId="567" priority="84" operator="lessThan">
      <formula>0</formula>
    </cfRule>
  </conditionalFormatting>
  <conditionalFormatting sqref="A160:Q162 T160:XFD162">
    <cfRule type="cellIs" dxfId="566" priority="82" operator="equal">
      <formula>0</formula>
    </cfRule>
  </conditionalFormatting>
  <conditionalFormatting sqref="V160:V162">
    <cfRule type="cellIs" dxfId="565" priority="81" operator="notEqual">
      <formula>0</formula>
    </cfRule>
  </conditionalFormatting>
  <conditionalFormatting sqref="R160">
    <cfRule type="cellIs" dxfId="564" priority="80" operator="equal">
      <formula>0</formula>
    </cfRule>
  </conditionalFormatting>
  <conditionalFormatting sqref="R161">
    <cfRule type="cellIs" dxfId="563" priority="79" operator="equal">
      <formula>0</formula>
    </cfRule>
  </conditionalFormatting>
  <conditionalFormatting sqref="R162">
    <cfRule type="cellIs" dxfId="562" priority="78" operator="equal">
      <formula>0</formula>
    </cfRule>
  </conditionalFormatting>
  <conditionalFormatting sqref="W158:W159">
    <cfRule type="cellIs" dxfId="561" priority="77" operator="equal">
      <formula>0</formula>
    </cfRule>
  </conditionalFormatting>
  <conditionalFormatting sqref="W166">
    <cfRule type="cellIs" dxfId="560" priority="62" operator="equal">
      <formula>0</formula>
    </cfRule>
  </conditionalFormatting>
  <conditionalFormatting sqref="A163:XFD165">
    <cfRule type="cellIs" dxfId="559" priority="76" operator="equal">
      <formula>0</formula>
    </cfRule>
  </conditionalFormatting>
  <conditionalFormatting sqref="V163:V165">
    <cfRule type="cellIs" dxfId="558" priority="75" operator="notEqual">
      <formula>0</formula>
    </cfRule>
  </conditionalFormatting>
  <conditionalFormatting sqref="W163:CT164">
    <cfRule type="cellIs" dxfId="557" priority="73" operator="greaterThan">
      <formula>0</formula>
    </cfRule>
    <cfRule type="cellIs" dxfId="556" priority="74" operator="lessThan">
      <formula>0</formula>
    </cfRule>
  </conditionalFormatting>
  <conditionalFormatting sqref="W165">
    <cfRule type="cellIs" dxfId="555" priority="72" operator="greaterThan">
      <formula>0</formula>
    </cfRule>
  </conditionalFormatting>
  <conditionalFormatting sqref="A166:V166 X166:XFD166">
    <cfRule type="cellIs" dxfId="554" priority="71" operator="equal">
      <formula>0</formula>
    </cfRule>
  </conditionalFormatting>
  <conditionalFormatting sqref="V166">
    <cfRule type="cellIs" dxfId="553" priority="70" operator="notEqual">
      <formula>0</formula>
    </cfRule>
  </conditionalFormatting>
  <conditionalFormatting sqref="X166:CT166">
    <cfRule type="cellIs" dxfId="552" priority="68" operator="greaterThan">
      <formula>0</formula>
    </cfRule>
    <cfRule type="cellIs" dxfId="551" priority="69" operator="lessThan">
      <formula>0</formula>
    </cfRule>
  </conditionalFormatting>
  <conditionalFormatting sqref="A168:Q170 T168:XFD170">
    <cfRule type="cellIs" dxfId="550" priority="67" operator="equal">
      <formula>0</formula>
    </cfRule>
  </conditionalFormatting>
  <conditionalFormatting sqref="V168:V170">
    <cfRule type="cellIs" dxfId="549" priority="66" operator="notEqual">
      <formula>0</formula>
    </cfRule>
  </conditionalFormatting>
  <conditionalFormatting sqref="R168">
    <cfRule type="cellIs" dxfId="548" priority="65" operator="equal">
      <formula>0</formula>
    </cfRule>
  </conditionalFormatting>
  <conditionalFormatting sqref="R169">
    <cfRule type="cellIs" dxfId="547" priority="64" operator="equal">
      <formula>0</formula>
    </cfRule>
  </conditionalFormatting>
  <conditionalFormatting sqref="R170">
    <cfRule type="cellIs" dxfId="546" priority="63" operator="equal">
      <formula>0</formula>
    </cfRule>
  </conditionalFormatting>
  <conditionalFormatting sqref="A167:Q167 T167:XFD167">
    <cfRule type="cellIs" dxfId="545" priority="61" operator="equal">
      <formula>0</formula>
    </cfRule>
  </conditionalFormatting>
  <conditionalFormatting sqref="V167">
    <cfRule type="cellIs" dxfId="544" priority="60" operator="notEqual">
      <formula>0</formula>
    </cfRule>
  </conditionalFormatting>
  <conditionalFormatting sqref="R167">
    <cfRule type="cellIs" dxfId="543" priority="59" operator="equal">
      <formula>0</formula>
    </cfRule>
  </conditionalFormatting>
  <conditionalFormatting sqref="W171">
    <cfRule type="cellIs" dxfId="542" priority="56" operator="equal">
      <formula>0</formula>
    </cfRule>
  </conditionalFormatting>
  <conditionalFormatting sqref="A171:V171 X171:XFD171">
    <cfRule type="cellIs" dxfId="541" priority="58" operator="equal">
      <formula>0</formula>
    </cfRule>
  </conditionalFormatting>
  <conditionalFormatting sqref="V171">
    <cfRule type="cellIs" dxfId="540" priority="57" operator="notEqual">
      <formula>0</formula>
    </cfRule>
  </conditionalFormatting>
  <conditionalFormatting sqref="W172">
    <cfRule type="cellIs" dxfId="539" priority="53" operator="equal">
      <formula>0</formula>
    </cfRule>
  </conditionalFormatting>
  <conditionalFormatting sqref="A172:V172 X172:XFD172">
    <cfRule type="cellIs" dxfId="538" priority="55" operator="equal">
      <formula>0</formula>
    </cfRule>
  </conditionalFormatting>
  <conditionalFormatting sqref="V172">
    <cfRule type="cellIs" dxfId="537" priority="54" operator="notEqual">
      <formula>0</formula>
    </cfRule>
  </conditionalFormatting>
  <conditionalFormatting sqref="A174:XFD176">
    <cfRule type="cellIs" dxfId="536" priority="52" operator="equal">
      <formula>0</formula>
    </cfRule>
  </conditionalFormatting>
  <conditionalFormatting sqref="V174:V176">
    <cfRule type="cellIs" dxfId="535" priority="51" operator="notEqual">
      <formula>0</formula>
    </cfRule>
  </conditionalFormatting>
  <conditionalFormatting sqref="W174:CT175">
    <cfRule type="cellIs" dxfId="534" priority="49" operator="greaterThan">
      <formula>0</formula>
    </cfRule>
    <cfRule type="cellIs" dxfId="533" priority="50" operator="lessThan">
      <formula>0</formula>
    </cfRule>
  </conditionalFormatting>
  <conditionalFormatting sqref="W176">
    <cfRule type="cellIs" dxfId="532" priority="48" operator="greaterThan">
      <formula>0</formula>
    </cfRule>
  </conditionalFormatting>
  <conditionalFormatting sqref="W177">
    <cfRule type="cellIs" dxfId="531" priority="42" operator="equal">
      <formula>0</formula>
    </cfRule>
  </conditionalFormatting>
  <conditionalFormatting sqref="A177:V177 X177:XFD177">
    <cfRule type="cellIs" dxfId="530" priority="47" operator="equal">
      <formula>0</formula>
    </cfRule>
  </conditionalFormatting>
  <conditionalFormatting sqref="V177">
    <cfRule type="cellIs" dxfId="529" priority="46" operator="notEqual">
      <formula>0</formula>
    </cfRule>
  </conditionalFormatting>
  <conditionalFormatting sqref="X177:CT177">
    <cfRule type="cellIs" dxfId="528" priority="44" operator="greaterThan">
      <formula>0</formula>
    </cfRule>
    <cfRule type="cellIs" dxfId="527" priority="45" operator="lessThan">
      <formula>0</formula>
    </cfRule>
  </conditionalFormatting>
  <conditionalFormatting sqref="R178">
    <cfRule type="cellIs" dxfId="526" priority="43" operator="equal">
      <formula>0</formula>
    </cfRule>
  </conditionalFormatting>
  <conditionalFormatting sqref="W179">
    <cfRule type="cellIs" dxfId="525" priority="39" operator="equal">
      <formula>0</formula>
    </cfRule>
  </conditionalFormatting>
  <conditionalFormatting sqref="A179:V179 X179:XFD179">
    <cfRule type="cellIs" dxfId="524" priority="41" operator="equal">
      <formula>0</formula>
    </cfRule>
  </conditionalFormatting>
  <conditionalFormatting sqref="V179">
    <cfRule type="cellIs" dxfId="523" priority="40" operator="notEqual">
      <formula>0</formula>
    </cfRule>
  </conditionalFormatting>
  <conditionalFormatting sqref="W180">
    <cfRule type="cellIs" dxfId="522" priority="36" operator="equal">
      <formula>0</formula>
    </cfRule>
  </conditionalFormatting>
  <conditionalFormatting sqref="A180:V180 X180:XFD180">
    <cfRule type="cellIs" dxfId="521" priority="38" operator="equal">
      <formula>0</formula>
    </cfRule>
  </conditionalFormatting>
  <conditionalFormatting sqref="V180">
    <cfRule type="cellIs" dxfId="520" priority="37" operator="notEqual">
      <formula>0</formula>
    </cfRule>
  </conditionalFormatting>
  <conditionalFormatting sqref="A187:XFD189">
    <cfRule type="cellIs" dxfId="519" priority="35" operator="equal">
      <formula>0</formula>
    </cfRule>
  </conditionalFormatting>
  <conditionalFormatting sqref="V187:V189">
    <cfRule type="cellIs" dxfId="518" priority="34" operator="notEqual">
      <formula>0</formula>
    </cfRule>
  </conditionalFormatting>
  <conditionalFormatting sqref="W187:CT188">
    <cfRule type="cellIs" dxfId="517" priority="32" operator="greaterThan">
      <formula>0</formula>
    </cfRule>
    <cfRule type="cellIs" dxfId="516" priority="33" operator="lessThan">
      <formula>0</formula>
    </cfRule>
  </conditionalFormatting>
  <conditionalFormatting sqref="W189">
    <cfRule type="cellIs" dxfId="515" priority="31" operator="greaterThan">
      <formula>0</formula>
    </cfRule>
  </conditionalFormatting>
  <conditionalFormatting sqref="A173:Q173 T173:XFD173">
    <cfRule type="cellIs" dxfId="514" priority="30" operator="equal">
      <formula>0</formula>
    </cfRule>
  </conditionalFormatting>
  <conditionalFormatting sqref="V173">
    <cfRule type="cellIs" dxfId="513" priority="29" operator="notEqual">
      <formula>0</formula>
    </cfRule>
  </conditionalFormatting>
  <conditionalFormatting sqref="R173:S173">
    <cfRule type="cellIs" dxfId="512" priority="28" operator="equal">
      <formula>0</formula>
    </cfRule>
  </conditionalFormatting>
  <conditionalFormatting sqref="A182:XFD182">
    <cfRule type="cellIs" dxfId="511" priority="27" operator="equal">
      <formula>0</formula>
    </cfRule>
  </conditionalFormatting>
  <conditionalFormatting sqref="V182">
    <cfRule type="cellIs" dxfId="510" priority="26" operator="notEqual">
      <formula>0</formula>
    </cfRule>
  </conditionalFormatting>
  <conditionalFormatting sqref="A183:Q183 T183:XFD183">
    <cfRule type="cellIs" dxfId="509" priority="25" operator="equal">
      <formula>0</formula>
    </cfRule>
  </conditionalFormatting>
  <conditionalFormatting sqref="V183">
    <cfRule type="cellIs" dxfId="508" priority="24" operator="notEqual">
      <formula>0</formula>
    </cfRule>
  </conditionalFormatting>
  <conditionalFormatting sqref="A184:XFD184">
    <cfRule type="cellIs" dxfId="507" priority="23" operator="equal">
      <formula>0</formula>
    </cfRule>
  </conditionalFormatting>
  <conditionalFormatting sqref="V184">
    <cfRule type="cellIs" dxfId="506" priority="22" operator="notEqual">
      <formula>0</formula>
    </cfRule>
  </conditionalFormatting>
  <conditionalFormatting sqref="A185:XFD185">
    <cfRule type="cellIs" dxfId="505" priority="21" operator="equal">
      <formula>0</formula>
    </cfRule>
  </conditionalFormatting>
  <conditionalFormatting sqref="V185">
    <cfRule type="cellIs" dxfId="504" priority="20" operator="notEqual">
      <formula>0</formula>
    </cfRule>
  </conditionalFormatting>
  <conditionalFormatting sqref="R183">
    <cfRule type="cellIs" dxfId="503" priority="19" operator="equal">
      <formula>0</formula>
    </cfRule>
  </conditionalFormatting>
  <conditionalFormatting sqref="A181:Q181 T181:XFD181">
    <cfRule type="cellIs" dxfId="502" priority="18" operator="equal">
      <formula>0</formula>
    </cfRule>
  </conditionalFormatting>
  <conditionalFormatting sqref="V181">
    <cfRule type="cellIs" dxfId="501" priority="17" operator="notEqual">
      <formula>0</formula>
    </cfRule>
  </conditionalFormatting>
  <conditionalFormatting sqref="R181:S181">
    <cfRule type="cellIs" dxfId="500" priority="16" operator="equal">
      <formula>0</formula>
    </cfRule>
  </conditionalFormatting>
  <conditionalFormatting sqref="A186:Q186 CU186:XFD186">
    <cfRule type="cellIs" dxfId="499" priority="15" operator="equal">
      <formula>0</formula>
    </cfRule>
  </conditionalFormatting>
  <conditionalFormatting sqref="R186">
    <cfRule type="cellIs" dxfId="498" priority="14" operator="equal">
      <formula>0</formula>
    </cfRule>
  </conditionalFormatting>
  <conditionalFormatting sqref="T186:CT186">
    <cfRule type="cellIs" dxfId="497" priority="13" operator="equal">
      <formula>0</formula>
    </cfRule>
  </conditionalFormatting>
  <conditionalFormatting sqref="V186">
    <cfRule type="cellIs" dxfId="496" priority="12" operator="notEqual">
      <formula>0</formula>
    </cfRule>
  </conditionalFormatting>
  <conditionalFormatting sqref="S186">
    <cfRule type="cellIs" dxfId="495" priority="6" operator="equal">
      <formula>0</formula>
    </cfRule>
  </conditionalFormatting>
  <conditionalFormatting sqref="Z146:CT146">
    <cfRule type="cellIs" dxfId="494" priority="11" operator="equal">
      <formula>0</formula>
    </cfRule>
  </conditionalFormatting>
  <conditionalFormatting sqref="S133 S125:S129 S120:S122 S108:S116 S106">
    <cfRule type="cellIs" dxfId="493" priority="10" operator="equal">
      <formula>0</formula>
    </cfRule>
  </conditionalFormatting>
  <conditionalFormatting sqref="S136:S138">
    <cfRule type="cellIs" dxfId="492" priority="9" operator="equal">
      <formula>0</formula>
    </cfRule>
  </conditionalFormatting>
  <conditionalFormatting sqref="S160">
    <cfRule type="cellIs" dxfId="491" priority="8" operator="equal">
      <formula>0</formula>
    </cfRule>
  </conditionalFormatting>
  <conditionalFormatting sqref="S170 S167:S168">
    <cfRule type="cellIs" dxfId="490" priority="7" operator="equal">
      <formula>0</formula>
    </cfRule>
  </conditionalFormatting>
  <conditionalFormatting sqref="S97 S94 S82">
    <cfRule type="cellIs" dxfId="489" priority="3" operator="equal">
      <formula>0</formula>
    </cfRule>
  </conditionalFormatting>
  <conditionalFormatting sqref="S169 S161:S162 S156 S150">
    <cfRule type="cellIs" dxfId="488" priority="2" operator="equal">
      <formula>0</formula>
    </cfRule>
  </conditionalFormatting>
  <conditionalFormatting sqref="S183 S178">
    <cfRule type="cellIs" dxfId="487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U343"/>
  <sheetViews>
    <sheetView showGridLines="0" zoomScaleNormal="100" workbookViewId="0">
      <pane xSplit="24" ySplit="5" topLeftCell="Y255" activePane="bottomRight" state="frozen"/>
      <selection activeCell="G29" sqref="G29"/>
      <selection pane="topRight" activeCell="G29" sqref="G29"/>
      <selection pane="bottomLeft" activeCell="G29" sqref="G29"/>
      <selection pane="bottomRight" activeCell="D255" sqref="D25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71679732.556039944</v>
      </c>
      <c r="AB9" s="10">
        <f ca="1">Repdd!AB9</f>
        <v>74597611.343918726</v>
      </c>
      <c r="AC9" s="10">
        <f ca="1">Repdd!AC9</f>
        <v>82369143.465130851</v>
      </c>
      <c r="AD9" s="10">
        <f ca="1">Repdd!AD9</f>
        <v>79724649.872057259</v>
      </c>
      <c r="AE9" s="10">
        <f ca="1">Repdd!AE9</f>
        <v>77001654.278983653</v>
      </c>
      <c r="AF9" s="10">
        <f ca="1">Repdd!AF9</f>
        <v>74310252.352576733</v>
      </c>
      <c r="AG9" s="10">
        <f ca="1">Repdd!AG9</f>
        <v>71655914.059503138</v>
      </c>
      <c r="AH9" s="10">
        <f ca="1">Repdd!AH9</f>
        <v>69009858.383096218</v>
      </c>
      <c r="AI9" s="10">
        <f ca="1">Repdd!AI9</f>
        <v>66337269.534689285</v>
      </c>
      <c r="AJ9" s="10">
        <f ca="1">Repdd!AJ9</f>
        <v>63642740.869464181</v>
      </c>
      <c r="AK9" s="10">
        <f ca="1">Repdd!AK9</f>
        <v>60969168.922233</v>
      </c>
      <c r="AL9" s="10">
        <f ca="1">Repdd!AL9</f>
        <v>58366799.038915463</v>
      </c>
      <c r="AM9" s="10">
        <f ca="1">Repdd!AM9</f>
        <v>55885877.993575968</v>
      </c>
      <c r="AN9" s="10">
        <f ca="1">Repdd!AN9</f>
        <v>53551065.11981798</v>
      </c>
      <c r="AO9" s="10">
        <f ca="1">Repdd!AO9</f>
        <v>51419758.128629684</v>
      </c>
      <c r="AP9" s="10">
        <f ca="1">Repdd!AP9</f>
        <v>49625649.673156857</v>
      </c>
      <c r="AQ9" s="10">
        <f ca="1">Repdd!AQ9</f>
        <v>48306273.602083445</v>
      </c>
      <c r="AR9" s="10">
        <f ca="1">Repdd!AR9</f>
        <v>47604052.828366049</v>
      </c>
      <c r="AS9" s="10">
        <f ca="1">Repdd!AS9</f>
        <v>87633273.721463785</v>
      </c>
      <c r="AT9" s="10">
        <f ca="1">Repdd!AT9</f>
        <v>86385682.354210883</v>
      </c>
      <c r="AU9" s="10">
        <f ca="1">Repdd!AU9</f>
        <v>80972960.011215448</v>
      </c>
      <c r="AV9" s="10">
        <f ca="1">Repdd!AV9</f>
        <v>71406538.778343275</v>
      </c>
      <c r="AW9" s="10">
        <f ca="1">Repdd!AW9</f>
        <v>86056140.047810704</v>
      </c>
      <c r="AX9" s="10">
        <f ca="1">Repdd!AX9</f>
        <v>101810474.85409996</v>
      </c>
      <c r="AY9" s="10">
        <f ca="1">Repdd!AY9</f>
        <v>106445883.30380355</v>
      </c>
      <c r="AZ9" s="10">
        <f ca="1">Repdd!AZ9</f>
        <v>109419219.06831546</v>
      </c>
      <c r="BA9" s="10">
        <f ca="1">Repdd!BA9</f>
        <v>113217702.25307737</v>
      </c>
      <c r="BB9" s="10">
        <f ca="1">Repdd!BB9</f>
        <v>118637527.88717261</v>
      </c>
      <c r="BC9" s="10">
        <f ca="1">Repdd!BC9</f>
        <v>123943867.28489283</v>
      </c>
      <c r="BD9" s="10">
        <f ca="1">Repdd!BD9</f>
        <v>129019727.73048808</v>
      </c>
      <c r="BE9" s="10">
        <f ca="1">Repdd!BE9</f>
        <v>133718143.96774997</v>
      </c>
      <c r="BF9" s="10">
        <f ca="1">Repdd!BF9</f>
        <v>138150779.69171375</v>
      </c>
      <c r="BG9" s="10">
        <f ca="1">Repdd!BG9</f>
        <v>141344393.89835453</v>
      </c>
      <c r="BH9" s="10">
        <f ca="1">Repdd!BH9</f>
        <v>147958647.72003239</v>
      </c>
      <c r="BI9" s="10">
        <f ca="1">Repdd!BI9</f>
        <v>155940590.36868176</v>
      </c>
      <c r="BJ9" s="10">
        <f ca="1">Repdd!BJ9</f>
        <v>164057194.59276146</v>
      </c>
      <c r="BK9" s="10">
        <f ca="1">Repdd!BK9</f>
        <v>172224390.22772676</v>
      </c>
      <c r="BL9" s="10">
        <f ca="1">Repdd!BL9</f>
        <v>180410281.48055148</v>
      </c>
      <c r="BM9" s="10">
        <f ca="1">Repdd!BM9</f>
        <v>188604504.13036314</v>
      </c>
      <c r="BN9" s="10">
        <f ca="1">Repdd!BN9</f>
        <v>196806062.02423277</v>
      </c>
      <c r="BO9" s="10">
        <f ca="1">Repdd!BO9</f>
        <v>205015434.54936031</v>
      </c>
      <c r="BP9" s="10">
        <f ca="1">Repdd!BP9</f>
        <v>213234468.75133532</v>
      </c>
      <c r="BQ9" s="10">
        <f ca="1">Repdd!BQ9</f>
        <v>221465363.22458836</v>
      </c>
      <c r="BR9" s="10">
        <f ca="1">Repdd!BR9</f>
        <v>231375594.5356977</v>
      </c>
      <c r="BS9" s="10">
        <f ca="1">Repdd!BS9</f>
        <v>241285537.8927657</v>
      </c>
      <c r="BT9" s="10">
        <f ca="1">Repdd!BT9</f>
        <v>251195401.67998311</v>
      </c>
      <c r="BU9" s="10">
        <f ca="1">Repdd!BU9</f>
        <v>261105248.13529593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G282</f>
        <v>Внеоборотные активы</v>
      </c>
      <c r="W11" s="10">
        <f t="shared" ref="W11:W41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20535714.285714272</v>
      </c>
      <c r="AS11" s="7">
        <f ca="1">Repdd!AS11</f>
        <v>20238095.238095224</v>
      </c>
      <c r="AT11" s="7">
        <f ca="1">Repdd!AT11</f>
        <v>19940476.190476175</v>
      </c>
      <c r="AU11" s="7">
        <f ca="1">Repdd!AU11</f>
        <v>19642857.142857127</v>
      </c>
      <c r="AV11" s="7">
        <f ca="1">Repdd!AV11</f>
        <v>23511904.761904746</v>
      </c>
      <c r="AW11" s="7">
        <f ca="1">Repdd!AW11</f>
        <v>35714285.714285702</v>
      </c>
      <c r="AX11" s="7">
        <f ca="1">Repdd!AX11</f>
        <v>43749999.999999985</v>
      </c>
      <c r="AY11" s="7">
        <f ca="1">Repdd!AY11</f>
        <v>43154761.904761888</v>
      </c>
      <c r="AZ11" s="7">
        <f ca="1">Repdd!AZ11</f>
        <v>42559523.809523791</v>
      </c>
      <c r="BA11" s="7">
        <f ca="1">Repdd!BA11</f>
        <v>41964285.714285694</v>
      </c>
      <c r="BB11" s="7">
        <f ca="1">Repdd!BB11</f>
        <v>41369047.619047597</v>
      </c>
      <c r="BC11" s="7">
        <f ca="1">Repdd!BC11</f>
        <v>40773809.5238095</v>
      </c>
      <c r="BD11" s="7">
        <f ca="1">Repdd!BD11</f>
        <v>40178571.428571403</v>
      </c>
      <c r="BE11" s="7">
        <f ca="1">Repdd!BE11</f>
        <v>39583333.333333306</v>
      </c>
      <c r="BF11" s="7">
        <f ca="1">Repdd!BF11</f>
        <v>38988095.238095209</v>
      </c>
      <c r="BG11" s="7">
        <f ca="1">Repdd!BG11</f>
        <v>38392857.142857112</v>
      </c>
      <c r="BH11" s="7">
        <f ca="1">Repdd!BH11</f>
        <v>37797619.047619015</v>
      </c>
      <c r="BI11" s="7">
        <f ca="1">Repdd!BI11</f>
        <v>37202380.952380918</v>
      </c>
      <c r="BJ11" s="7">
        <f ca="1">Repdd!BJ11</f>
        <v>36607142.857142821</v>
      </c>
      <c r="BK11" s="7">
        <f ca="1">Repdd!BK11</f>
        <v>36011904.761904724</v>
      </c>
      <c r="BL11" s="7">
        <f ca="1">Repdd!BL11</f>
        <v>35416666.666666627</v>
      </c>
      <c r="BM11" s="7">
        <f ca="1">Repdd!BM11</f>
        <v>34821428.57142853</v>
      </c>
      <c r="BN11" s="7">
        <f ca="1">Repdd!BN11</f>
        <v>34226190.476190433</v>
      </c>
      <c r="BO11" s="7">
        <f ca="1">Repdd!BO11</f>
        <v>33630952.380952336</v>
      </c>
      <c r="BP11" s="7">
        <f ca="1">Repdd!BP11</f>
        <v>33035714.285714239</v>
      </c>
      <c r="BQ11" s="7">
        <f ca="1">Repdd!BQ11</f>
        <v>32440476.190476142</v>
      </c>
      <c r="BR11" s="7">
        <f ca="1">Repdd!BR11</f>
        <v>31845238.095238045</v>
      </c>
      <c r="BS11" s="7">
        <f ca="1">Repdd!BS11</f>
        <v>31249999.999999948</v>
      </c>
      <c r="BT11" s="7">
        <f ca="1">Repdd!BT11</f>
        <v>30654761.904761851</v>
      </c>
      <c r="BU11" s="7">
        <f ca="1">Repdd!BU11</f>
        <v>30059523.809523754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$F$280</f>
        <v>АКТИВЫ</v>
      </c>
      <c r="G12" s="66" t="str">
        <f>$G$16</f>
        <v>Запасы СиМ</v>
      </c>
      <c r="H12" s="27" t="str">
        <f t="shared" ref="H12:H13" si="1">H283</f>
        <v>Незавершенные капзатраты</v>
      </c>
      <c r="P12" s="30"/>
      <c r="R12" s="24"/>
      <c r="S12" s="164">
        <f>Repdd!S12</f>
        <v>0</v>
      </c>
      <c r="V12" s="85"/>
      <c r="W12" s="29">
        <f t="shared" si="0"/>
        <v>0</v>
      </c>
      <c r="Z12" s="30">
        <f>Repdd!Z12</f>
        <v>0</v>
      </c>
      <c r="AA12" s="30">
        <f ca="1">Repdd!AA12</f>
        <v>4166666.666666667</v>
      </c>
      <c r="AB12" s="30">
        <f ca="1">Repdd!AB12</f>
        <v>16666666.666666668</v>
      </c>
      <c r="AC12" s="30">
        <f ca="1">Repdd!AC12</f>
        <v>0</v>
      </c>
      <c r="AD12" s="30">
        <f ca="1">Repdd!AD12</f>
        <v>0</v>
      </c>
      <c r="AE12" s="30">
        <f ca="1">Repdd!AE12</f>
        <v>0</v>
      </c>
      <c r="AF12" s="30">
        <f ca="1">Repdd!AF12</f>
        <v>0</v>
      </c>
      <c r="AG12" s="30">
        <f ca="1">Repdd!AG12</f>
        <v>0</v>
      </c>
      <c r="AH12" s="30">
        <f ca="1">Repdd!AH12</f>
        <v>0</v>
      </c>
      <c r="AI12" s="30">
        <f ca="1">Repdd!AI12</f>
        <v>0</v>
      </c>
      <c r="AJ12" s="30">
        <f ca="1">Repdd!AJ12</f>
        <v>0</v>
      </c>
      <c r="AK12" s="30">
        <f ca="1">Repdd!AK12</f>
        <v>0</v>
      </c>
      <c r="AL12" s="30">
        <f ca="1">Repdd!AL12</f>
        <v>0</v>
      </c>
      <c r="AM12" s="30">
        <f ca="1">Repdd!AM12</f>
        <v>0</v>
      </c>
      <c r="AN12" s="30">
        <f ca="1">Repdd!AN12</f>
        <v>0</v>
      </c>
      <c r="AO12" s="30">
        <f ca="1">Repdd!AO12</f>
        <v>0</v>
      </c>
      <c r="AP12" s="30">
        <f ca="1">Repdd!AP12</f>
        <v>0</v>
      </c>
      <c r="AQ12" s="30">
        <f ca="1">Repdd!AQ12</f>
        <v>0</v>
      </c>
      <c r="AR12" s="30">
        <f ca="1">Repdd!AR12</f>
        <v>0</v>
      </c>
      <c r="AS12" s="30">
        <f ca="1">Repdd!AS12</f>
        <v>0</v>
      </c>
      <c r="AT12" s="30">
        <f ca="1">Repdd!AT12</f>
        <v>0</v>
      </c>
      <c r="AU12" s="30">
        <f ca="1">Repdd!AU12</f>
        <v>0</v>
      </c>
      <c r="AV12" s="30">
        <f ca="1">Repdd!AV12</f>
        <v>4166666.666666667</v>
      </c>
      <c r="AW12" s="30">
        <f ca="1">Repdd!AW12</f>
        <v>16666666.666666668</v>
      </c>
      <c r="AX12" s="30">
        <f ca="1">Repdd!AX12</f>
        <v>0</v>
      </c>
      <c r="AY12" s="30">
        <f ca="1">Repdd!AY12</f>
        <v>0</v>
      </c>
      <c r="AZ12" s="30">
        <f ca="1">Repdd!AZ12</f>
        <v>0</v>
      </c>
      <c r="BA12" s="30">
        <f ca="1">Repdd!BA12</f>
        <v>0</v>
      </c>
      <c r="BB12" s="30">
        <f ca="1">Repdd!BB12</f>
        <v>0</v>
      </c>
      <c r="BC12" s="30">
        <f ca="1">Repdd!BC12</f>
        <v>0</v>
      </c>
      <c r="BD12" s="30">
        <f ca="1">Repdd!BD12</f>
        <v>0</v>
      </c>
      <c r="BE12" s="30">
        <f ca="1">Repdd!BE12</f>
        <v>0</v>
      </c>
      <c r="BF12" s="30">
        <f ca="1">Repdd!BF12</f>
        <v>0</v>
      </c>
      <c r="BG12" s="30">
        <f ca="1">Repdd!BG12</f>
        <v>0</v>
      </c>
      <c r="BH12" s="30">
        <f ca="1">Repdd!BH12</f>
        <v>0</v>
      </c>
      <c r="BI12" s="30">
        <f ca="1">Repdd!BI12</f>
        <v>0</v>
      </c>
      <c r="BJ12" s="30">
        <f ca="1">Repdd!BJ12</f>
        <v>0</v>
      </c>
      <c r="BK12" s="30">
        <f ca="1">Repdd!BK12</f>
        <v>0</v>
      </c>
      <c r="BL12" s="30">
        <f ca="1">Repdd!BL12</f>
        <v>0</v>
      </c>
      <c r="BM12" s="30">
        <f ca="1">Repdd!BM12</f>
        <v>0</v>
      </c>
      <c r="BN12" s="30">
        <f ca="1">Repdd!BN12</f>
        <v>0</v>
      </c>
      <c r="BO12" s="30">
        <f ca="1">Repdd!BO12</f>
        <v>0</v>
      </c>
      <c r="BP12" s="30">
        <f ca="1">Repdd!BP12</f>
        <v>0</v>
      </c>
      <c r="BQ12" s="30">
        <f ca="1">Repdd!BQ12</f>
        <v>0</v>
      </c>
      <c r="BR12" s="30">
        <f ca="1">Repdd!BR12</f>
        <v>0</v>
      </c>
      <c r="BS12" s="30">
        <f ca="1">Repdd!BS12</f>
        <v>0</v>
      </c>
      <c r="BT12" s="30">
        <f ca="1">Repdd!BT12</f>
        <v>0</v>
      </c>
      <c r="BU12" s="30">
        <f ca="1">Repdd!BU12</f>
        <v>0</v>
      </c>
      <c r="BV12" s="30">
        <f>Repdd!BV12</f>
        <v>0</v>
      </c>
      <c r="BW12" s="30">
        <f>Repdd!BW12</f>
        <v>0</v>
      </c>
      <c r="BX12" s="30">
        <f>Repdd!BX12</f>
        <v>0</v>
      </c>
      <c r="BY12" s="30">
        <f>Repdd!BY12</f>
        <v>0</v>
      </c>
      <c r="BZ12" s="30">
        <f>Repdd!BZ12</f>
        <v>0</v>
      </c>
      <c r="CA12" s="30">
        <f>Repdd!CA12</f>
        <v>0</v>
      </c>
      <c r="CB12" s="30">
        <f>Repdd!CB12</f>
        <v>0</v>
      </c>
      <c r="CC12" s="30">
        <f>Repdd!CC12</f>
        <v>0</v>
      </c>
      <c r="CD12" s="30">
        <f>Repdd!CD12</f>
        <v>0</v>
      </c>
      <c r="CE12" s="30">
        <f>Repdd!CE12</f>
        <v>0</v>
      </c>
      <c r="CF12" s="30">
        <f>Repdd!CF12</f>
        <v>0</v>
      </c>
      <c r="CG12" s="30">
        <f>Repdd!CG12</f>
        <v>0</v>
      </c>
      <c r="CH12" s="30">
        <f>Repdd!CH12</f>
        <v>0</v>
      </c>
      <c r="CI12" s="30">
        <f>Repdd!CI12</f>
        <v>0</v>
      </c>
      <c r="CJ12" s="30">
        <f>Repdd!CJ12</f>
        <v>0</v>
      </c>
      <c r="CK12" s="30">
        <f>Repdd!CK12</f>
        <v>0</v>
      </c>
      <c r="CL12" s="30">
        <f>Repdd!CL12</f>
        <v>0</v>
      </c>
      <c r="CM12" s="30">
        <f>Repdd!CM12</f>
        <v>0</v>
      </c>
      <c r="CN12" s="30">
        <f>Repdd!CN12</f>
        <v>0</v>
      </c>
      <c r="CO12" s="30">
        <f>Repdd!CO12</f>
        <v>0</v>
      </c>
      <c r="CP12" s="30">
        <f>Repdd!CP12</f>
        <v>0</v>
      </c>
      <c r="CQ12" s="30">
        <f>Repdd!CQ12</f>
        <v>0</v>
      </c>
      <c r="CR12" s="30">
        <f>Repdd!CR12</f>
        <v>0</v>
      </c>
      <c r="CS12" s="30">
        <f>Repdd!CS12</f>
        <v>0</v>
      </c>
      <c r="CT12" s="30">
        <f>Repdd!CT12</f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$F$280</f>
        <v>АКТИВЫ</v>
      </c>
      <c r="G13" s="66" t="str">
        <f>$G$16</f>
        <v>Запасы СиМ</v>
      </c>
      <c r="H13" s="27" t="str">
        <f t="shared" si="1"/>
        <v>Основные средства</v>
      </c>
      <c r="P13" s="30"/>
      <c r="R13" s="24"/>
      <c r="S13" s="164">
        <f>Repdd!S13</f>
        <v>0</v>
      </c>
      <c r="V13" s="85"/>
      <c r="W13" s="29">
        <f t="shared" si="0"/>
        <v>0</v>
      </c>
      <c r="Z13" s="30">
        <f>Repdd!Z13</f>
        <v>0</v>
      </c>
      <c r="AA13" s="30">
        <f ca="1">Repdd!AA13</f>
        <v>0</v>
      </c>
      <c r="AB13" s="30">
        <f ca="1">Repdd!AB13</f>
        <v>0</v>
      </c>
      <c r="AC13" s="30">
        <f ca="1">Repdd!AC13</f>
        <v>25000000</v>
      </c>
      <c r="AD13" s="30">
        <f ca="1">Repdd!AD13</f>
        <v>24702380.952380951</v>
      </c>
      <c r="AE13" s="30">
        <f ca="1">Repdd!AE13</f>
        <v>24404761.904761903</v>
      </c>
      <c r="AF13" s="30">
        <f ca="1">Repdd!AF13</f>
        <v>24107142.857142854</v>
      </c>
      <c r="AG13" s="30">
        <f ca="1">Repdd!AG13</f>
        <v>23809523.809523806</v>
      </c>
      <c r="AH13" s="30">
        <f ca="1">Repdd!AH13</f>
        <v>23511904.761904757</v>
      </c>
      <c r="AI13" s="30">
        <f ca="1">Repdd!AI13</f>
        <v>23214285.714285709</v>
      </c>
      <c r="AJ13" s="30">
        <f ca="1">Repdd!AJ13</f>
        <v>22916666.66666666</v>
      </c>
      <c r="AK13" s="30">
        <f ca="1">Repdd!AK13</f>
        <v>22619047.619047612</v>
      </c>
      <c r="AL13" s="30">
        <f ca="1">Repdd!AL13</f>
        <v>22321428.571428563</v>
      </c>
      <c r="AM13" s="30">
        <f ca="1">Repdd!AM13</f>
        <v>22023809.523809515</v>
      </c>
      <c r="AN13" s="30">
        <f ca="1">Repdd!AN13</f>
        <v>21726190.476190466</v>
      </c>
      <c r="AO13" s="30">
        <f ca="1">Repdd!AO13</f>
        <v>21428571.428571418</v>
      </c>
      <c r="AP13" s="30">
        <f ca="1">Repdd!AP13</f>
        <v>21130952.380952369</v>
      </c>
      <c r="AQ13" s="30">
        <f ca="1">Repdd!AQ13</f>
        <v>20833333.333333321</v>
      </c>
      <c r="AR13" s="30">
        <f ca="1">Repdd!AR13</f>
        <v>20535714.285714272</v>
      </c>
      <c r="AS13" s="30">
        <f ca="1">Repdd!AS13</f>
        <v>20238095.238095224</v>
      </c>
      <c r="AT13" s="30">
        <f ca="1">Repdd!AT13</f>
        <v>19940476.190476175</v>
      </c>
      <c r="AU13" s="30">
        <f ca="1">Repdd!AU13</f>
        <v>19642857.142857127</v>
      </c>
      <c r="AV13" s="30">
        <f ca="1">Repdd!AV13</f>
        <v>19345238.095238078</v>
      </c>
      <c r="AW13" s="30">
        <f ca="1">Repdd!AW13</f>
        <v>19047619.04761903</v>
      </c>
      <c r="AX13" s="30">
        <f ca="1">Repdd!AX13</f>
        <v>43749999.999999985</v>
      </c>
      <c r="AY13" s="30">
        <f ca="1">Repdd!AY13</f>
        <v>43154761.904761888</v>
      </c>
      <c r="AZ13" s="30">
        <f ca="1">Repdd!AZ13</f>
        <v>42559523.809523791</v>
      </c>
      <c r="BA13" s="30">
        <f ca="1">Repdd!BA13</f>
        <v>41964285.714285694</v>
      </c>
      <c r="BB13" s="30">
        <f ca="1">Repdd!BB13</f>
        <v>41369047.619047597</v>
      </c>
      <c r="BC13" s="30">
        <f ca="1">Repdd!BC13</f>
        <v>40773809.5238095</v>
      </c>
      <c r="BD13" s="30">
        <f ca="1">Repdd!BD13</f>
        <v>40178571.428571403</v>
      </c>
      <c r="BE13" s="30">
        <f ca="1">Repdd!BE13</f>
        <v>39583333.333333306</v>
      </c>
      <c r="BF13" s="30">
        <f ca="1">Repdd!BF13</f>
        <v>38988095.238095209</v>
      </c>
      <c r="BG13" s="30">
        <f ca="1">Repdd!BG13</f>
        <v>38392857.142857112</v>
      </c>
      <c r="BH13" s="30">
        <f ca="1">Repdd!BH13</f>
        <v>37797619.047619015</v>
      </c>
      <c r="BI13" s="30">
        <f ca="1">Repdd!BI13</f>
        <v>37202380.952380918</v>
      </c>
      <c r="BJ13" s="30">
        <f ca="1">Repdd!BJ13</f>
        <v>36607142.857142821</v>
      </c>
      <c r="BK13" s="30">
        <f ca="1">Repdd!BK13</f>
        <v>36011904.761904724</v>
      </c>
      <c r="BL13" s="30">
        <f ca="1">Repdd!BL13</f>
        <v>35416666.666666627</v>
      </c>
      <c r="BM13" s="30">
        <f ca="1">Repdd!BM13</f>
        <v>34821428.57142853</v>
      </c>
      <c r="BN13" s="30">
        <f ca="1">Repdd!BN13</f>
        <v>34226190.476190433</v>
      </c>
      <c r="BO13" s="30">
        <f ca="1">Repdd!BO13</f>
        <v>33630952.380952336</v>
      </c>
      <c r="BP13" s="30">
        <f ca="1">Repdd!BP13</f>
        <v>33035714.285714239</v>
      </c>
      <c r="BQ13" s="30">
        <f ca="1">Repdd!BQ13</f>
        <v>32440476.190476142</v>
      </c>
      <c r="BR13" s="30">
        <f ca="1">Repdd!BR13</f>
        <v>31845238.095238045</v>
      </c>
      <c r="BS13" s="30">
        <f ca="1">Repdd!BS13</f>
        <v>31249999.999999948</v>
      </c>
      <c r="BT13" s="30">
        <f ca="1">Repdd!BT13</f>
        <v>30654761.904761851</v>
      </c>
      <c r="BU13" s="30">
        <f ca="1">Repdd!BU13</f>
        <v>30059523.809523754</v>
      </c>
      <c r="BV13" s="30">
        <f>Repdd!BV13</f>
        <v>0</v>
      </c>
      <c r="BW13" s="30">
        <f>Repdd!BW13</f>
        <v>0</v>
      </c>
      <c r="BX13" s="30">
        <f>Repdd!BX13</f>
        <v>0</v>
      </c>
      <c r="BY13" s="30">
        <f>Repdd!BY13</f>
        <v>0</v>
      </c>
      <c r="BZ13" s="30">
        <f>Repdd!BZ13</f>
        <v>0</v>
      </c>
      <c r="CA13" s="30">
        <f>Repdd!CA13</f>
        <v>0</v>
      </c>
      <c r="CB13" s="30">
        <f>Repdd!CB13</f>
        <v>0</v>
      </c>
      <c r="CC13" s="30">
        <f>Repdd!CC13</f>
        <v>0</v>
      </c>
      <c r="CD13" s="30">
        <f>Repdd!CD13</f>
        <v>0</v>
      </c>
      <c r="CE13" s="30">
        <f>Repdd!CE13</f>
        <v>0</v>
      </c>
      <c r="CF13" s="30">
        <f>Repdd!CF13</f>
        <v>0</v>
      </c>
      <c r="CG13" s="30">
        <f>Repdd!CG13</f>
        <v>0</v>
      </c>
      <c r="CH13" s="30">
        <f>Repdd!CH13</f>
        <v>0</v>
      </c>
      <c r="CI13" s="30">
        <f>Repdd!CI13</f>
        <v>0</v>
      </c>
      <c r="CJ13" s="30">
        <f>Repdd!CJ13</f>
        <v>0</v>
      </c>
      <c r="CK13" s="30">
        <f>Repdd!CK13</f>
        <v>0</v>
      </c>
      <c r="CL13" s="30">
        <f>Repdd!CL13</f>
        <v>0</v>
      </c>
      <c r="CM13" s="30">
        <f>Repdd!CM13</f>
        <v>0</v>
      </c>
      <c r="CN13" s="30">
        <f>Repdd!CN13</f>
        <v>0</v>
      </c>
      <c r="CO13" s="30">
        <f>Repdd!CO13</f>
        <v>0</v>
      </c>
      <c r="CP13" s="30">
        <f>Repdd!CP13</f>
        <v>0</v>
      </c>
      <c r="CQ13" s="30">
        <f>Repdd!CQ13</f>
        <v>0</v>
      </c>
      <c r="CR13" s="30">
        <f>Repdd!CR13</f>
        <v>0</v>
      </c>
      <c r="CS13" s="30">
        <f>Repdd!CS13</f>
        <v>0</v>
      </c>
      <c r="CT13" s="30">
        <f>Repdd!CT13</f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$G$286</f>
        <v>Денежные средства</v>
      </c>
      <c r="S15" s="164">
        <f>Repdd!S15</f>
        <v>0</v>
      </c>
      <c r="V15" s="120"/>
      <c r="W15" s="9">
        <f t="shared" si="0"/>
        <v>0</v>
      </c>
      <c r="Z15" s="7">
        <f>Repdd!Z15</f>
        <v>0</v>
      </c>
      <c r="AA15" s="7">
        <f ca="1">Repdd!AA15</f>
        <v>61679732.556039944</v>
      </c>
      <c r="AB15" s="7">
        <f ca="1">Repdd!AB15</f>
        <v>52597611.343918733</v>
      </c>
      <c r="AC15" s="7">
        <f ca="1">Repdd!AC15</f>
        <v>51369143.465130851</v>
      </c>
      <c r="AD15" s="7">
        <f ca="1">Repdd!AD15</f>
        <v>50851702.25300964</v>
      </c>
      <c r="AE15" s="7">
        <f ca="1">Repdd!AE15</f>
        <v>50908038.374221757</v>
      </c>
      <c r="AF15" s="7">
        <f ca="1">Repdd!AF15</f>
        <v>50135492.82876721</v>
      </c>
      <c r="AG15" s="7">
        <f ca="1">Repdd!AG15</f>
        <v>47686577.283312663</v>
      </c>
      <c r="AH15" s="7">
        <f ca="1">Repdd!AH15</f>
        <v>45187162.971191451</v>
      </c>
      <c r="AI15" s="7">
        <f ca="1">Repdd!AI15</f>
        <v>42589818.353736907</v>
      </c>
      <c r="AJ15" s="7">
        <f ca="1">Repdd!AJ15</f>
        <v>39849228.712797515</v>
      </c>
      <c r="AK15" s="7">
        <f ca="1">Repdd!AK15</f>
        <v>36950838.183185391</v>
      </c>
      <c r="AL15" s="7">
        <f ca="1">Repdd!AL15</f>
        <v>33895652.08415357</v>
      </c>
      <c r="AM15" s="7">
        <f ca="1">Repdd!AM15</f>
        <v>30623462.384766448</v>
      </c>
      <c r="AN15" s="7">
        <f ca="1">Repdd!AN15</f>
        <v>27033550.119127508</v>
      </c>
      <c r="AO15" s="7">
        <f ca="1">Repdd!AO15</f>
        <v>23009873.905224934</v>
      </c>
      <c r="AP15" s="7">
        <f ca="1">Repdd!AP15</f>
        <v>18504665.800287813</v>
      </c>
      <c r="AQ15" s="7">
        <f ca="1">Repdd!AQ15</f>
        <v>13640641.625166789</v>
      </c>
      <c r="AR15" s="7">
        <f ca="1">Repdd!AR15</f>
        <v>8639613.1474351138</v>
      </c>
      <c r="AS15" s="7">
        <f ca="1">Repdd!AS15</f>
        <v>43774027.911901891</v>
      </c>
      <c r="AT15" s="7">
        <f ca="1">Repdd!AT15</f>
        <v>37236890.147584714</v>
      </c>
      <c r="AU15" s="7">
        <f ca="1">Repdd!AU15</f>
        <v>26297202.142166644</v>
      </c>
      <c r="AV15" s="7">
        <f ca="1">Repdd!AV15</f>
        <v>6073898.5048552081</v>
      </c>
      <c r="AW15" s="7">
        <f ca="1">Repdd!AW15</f>
        <v>0</v>
      </c>
      <c r="AX15" s="7">
        <f ca="1">Repdd!AX15</f>
        <v>0</v>
      </c>
      <c r="AY15" s="7">
        <f ca="1">Repdd!AY15</f>
        <v>0</v>
      </c>
      <c r="AZ15" s="7">
        <f ca="1">Repdd!AZ15</f>
        <v>0</v>
      </c>
      <c r="BA15" s="7">
        <f ca="1">Repdd!BA15</f>
        <v>0</v>
      </c>
      <c r="BB15" s="7">
        <f ca="1">Repdd!BB15</f>
        <v>0</v>
      </c>
      <c r="BC15" s="7">
        <f ca="1">Repdd!BC15</f>
        <v>0</v>
      </c>
      <c r="BD15" s="7">
        <f ca="1">Repdd!BD15</f>
        <v>0</v>
      </c>
      <c r="BE15" s="7">
        <f ca="1">Repdd!BE15</f>
        <v>-2.3283064365386963E-10</v>
      </c>
      <c r="BF15" s="7">
        <f ca="1">Repdd!BF15</f>
        <v>265781.52836855524</v>
      </c>
      <c r="BG15" s="7">
        <f ca="1">Repdd!BG15</f>
        <v>13070.764414096717</v>
      </c>
      <c r="BH15" s="7">
        <f ca="1">Repdd!BH15</f>
        <v>4064489.5238300464</v>
      </c>
      <c r="BI15" s="7">
        <f ca="1">Repdd!BI15</f>
        <v>10360854.226884183</v>
      </c>
      <c r="BJ15" s="7">
        <f ca="1">Repdd!BJ15</f>
        <v>17571658.197035283</v>
      </c>
      <c r="BK15" s="7">
        <f ca="1">Repdd!BK15</f>
        <v>25443503.010155328</v>
      </c>
      <c r="BL15" s="7">
        <f ca="1">Repdd!BL15</f>
        <v>33736344.387801506</v>
      </c>
      <c r="BM15" s="7">
        <f ca="1">Repdd!BM15</f>
        <v>42277919.405142948</v>
      </c>
      <c r="BN15" s="7">
        <f ca="1">Repdd!BN15</f>
        <v>50957960.25404235</v>
      </c>
      <c r="BO15" s="7">
        <f ca="1">Repdd!BO15</f>
        <v>59712901.092449628</v>
      </c>
      <c r="BP15" s="7">
        <f ca="1">Repdd!BP15</f>
        <v>68508461.447287738</v>
      </c>
      <c r="BQ15" s="7">
        <f ca="1">Repdd!BQ15</f>
        <v>77327938.217403874</v>
      </c>
      <c r="BR15" s="7">
        <f ca="1">Repdd!BR15</f>
        <v>87831350.526001334</v>
      </c>
      <c r="BS15" s="7">
        <f ca="1">Repdd!BS15</f>
        <v>98336038.967474103</v>
      </c>
      <c r="BT15" s="7">
        <f ca="1">Repdd!BT15</f>
        <v>108841041.95509626</v>
      </c>
      <c r="BU15" s="7">
        <f ca="1">Repdd!BU15</f>
        <v>119346114.70777218</v>
      </c>
      <c r="BV15" s="7">
        <f>Repdd!BV15</f>
        <v>0</v>
      </c>
      <c r="BW15" s="7">
        <f>Repdd!BW15</f>
        <v>0</v>
      </c>
      <c r="BX15" s="7">
        <f>Repdd!BX15</f>
        <v>0</v>
      </c>
      <c r="BY15" s="7">
        <f>Repdd!BY15</f>
        <v>0</v>
      </c>
      <c r="BZ15" s="7">
        <f>Repdd!BZ15</f>
        <v>0</v>
      </c>
      <c r="CA15" s="7">
        <f>Repdd!CA15</f>
        <v>0</v>
      </c>
      <c r="CB15" s="7">
        <f>Repdd!CB15</f>
        <v>0</v>
      </c>
      <c r="CC15" s="7">
        <f>Repdd!CC15</f>
        <v>0</v>
      </c>
      <c r="CD15" s="7">
        <f>Repdd!CD15</f>
        <v>0</v>
      </c>
      <c r="CE15" s="7">
        <f>Repdd!CE15</f>
        <v>0</v>
      </c>
      <c r="CF15" s="7">
        <f>Repdd!CF15</f>
        <v>0</v>
      </c>
      <c r="CG15" s="7">
        <f>Repdd!CG15</f>
        <v>0</v>
      </c>
      <c r="CH15" s="7">
        <f>Repdd!CH15</f>
        <v>0</v>
      </c>
      <c r="CI15" s="7">
        <f>Repdd!CI15</f>
        <v>0</v>
      </c>
      <c r="CJ15" s="7">
        <f>Repdd!CJ15</f>
        <v>0</v>
      </c>
      <c r="CK15" s="7">
        <f>Repdd!CK15</f>
        <v>0</v>
      </c>
      <c r="CL15" s="7">
        <f>Repdd!CL15</f>
        <v>0</v>
      </c>
      <c r="CM15" s="7">
        <f>Repdd!CM15</f>
        <v>0</v>
      </c>
      <c r="CN15" s="7">
        <f>Repdd!CN15</f>
        <v>0</v>
      </c>
      <c r="CO15" s="7">
        <f>Repdd!CO15</f>
        <v>0</v>
      </c>
      <c r="CP15" s="7">
        <f>Repdd!CP15</f>
        <v>0</v>
      </c>
      <c r="CQ15" s="7">
        <f>Repdd!CQ15</f>
        <v>0</v>
      </c>
      <c r="CR15" s="7">
        <f>Repdd!CR15</f>
        <v>0</v>
      </c>
      <c r="CS15" s="7">
        <f>Repdd!CS15</f>
        <v>0</v>
      </c>
      <c r="CT15" s="7">
        <f>Repdd!CT15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0"/>
        <v>0</v>
      </c>
      <c r="Z16" s="7">
        <f>Repdd!Z16</f>
        <v>0</v>
      </c>
      <c r="AA16" s="7">
        <f ca="1">Repdd!AA16</f>
        <v>0</v>
      </c>
      <c r="AB16" s="7">
        <f ca="1">Repdd!AB16</f>
        <v>0</v>
      </c>
      <c r="AC16" s="7">
        <f ca="1">Repdd!AC16</f>
        <v>0</v>
      </c>
      <c r="AD16" s="7">
        <f ca="1">Repdd!AD16</f>
        <v>3900</v>
      </c>
      <c r="AE16" s="7">
        <f ca="1">Repdd!AE16</f>
        <v>17400</v>
      </c>
      <c r="AF16" s="7">
        <f ca="1">Repdd!AF16</f>
        <v>37080</v>
      </c>
      <c r="AG16" s="7">
        <f ca="1">Repdd!AG16</f>
        <v>63007.5</v>
      </c>
      <c r="AH16" s="7">
        <f ca="1">Repdd!AH16</f>
        <v>91462.5</v>
      </c>
      <c r="AI16" s="7">
        <f ca="1">Repdd!AI16</f>
        <v>124846.50000000003</v>
      </c>
      <c r="AJ16" s="7">
        <f ca="1">Repdd!AJ16</f>
        <v>186529.5</v>
      </c>
      <c r="AK16" s="7">
        <f ca="1">Repdd!AK16</f>
        <v>291355.5</v>
      </c>
      <c r="AL16" s="7">
        <f ca="1">Repdd!AL16</f>
        <v>455760.75000000006</v>
      </c>
      <c r="AM16" s="7">
        <f ca="1">Repdd!AM16</f>
        <v>688116</v>
      </c>
      <c r="AN16" s="7">
        <f ca="1">Repdd!AN16</f>
        <v>977621.25</v>
      </c>
      <c r="AO16" s="7">
        <f ca="1">Repdd!AO16</f>
        <v>1311643.5</v>
      </c>
      <c r="AP16" s="7">
        <f ca="1">Repdd!AP16</f>
        <v>1675473.75</v>
      </c>
      <c r="AQ16" s="7">
        <f ca="1">Repdd!AQ16</f>
        <v>2056293.75</v>
      </c>
      <c r="AR16" s="7">
        <f ca="1">Repdd!AR16</f>
        <v>2446307.25</v>
      </c>
      <c r="AS16" s="7">
        <f ca="1">Repdd!AS16</f>
        <v>2840703.75</v>
      </c>
      <c r="AT16" s="7">
        <f ca="1">Repdd!AT16</f>
        <v>3237150</v>
      </c>
      <c r="AU16" s="7">
        <f ca="1">Repdd!AU16</f>
        <v>3634387.5</v>
      </c>
      <c r="AV16" s="7">
        <f ca="1">Repdd!AV16</f>
        <v>4031850</v>
      </c>
      <c r="AW16" s="7">
        <f ca="1">Repdd!AW16</f>
        <v>4429402.5</v>
      </c>
      <c r="AX16" s="7">
        <f ca="1">Repdd!AX16</f>
        <v>4826977.5</v>
      </c>
      <c r="AY16" s="7">
        <f ca="1">Repdd!AY16</f>
        <v>5224552.5</v>
      </c>
      <c r="AZ16" s="7">
        <f ca="1">Repdd!AZ16</f>
        <v>5622127.5</v>
      </c>
      <c r="BA16" s="7">
        <f ca="1">Repdd!BA16</f>
        <v>6009952.5</v>
      </c>
      <c r="BB16" s="7">
        <f ca="1">Repdd!BB16</f>
        <v>6364027.5</v>
      </c>
      <c r="BC16" s="7">
        <f ca="1">Repdd!BC16</f>
        <v>6668902.5</v>
      </c>
      <c r="BD16" s="7">
        <f ca="1">Repdd!BD16</f>
        <v>6908958.7499999981</v>
      </c>
      <c r="BE16" s="7">
        <f ca="1">Repdd!BE16</f>
        <v>7077877.4999999991</v>
      </c>
      <c r="BF16" s="7">
        <f ca="1">Repdd!BF16</f>
        <v>7187711.25</v>
      </c>
      <c r="BG16" s="7">
        <f ca="1">Repdd!BG16</f>
        <v>7252087.5</v>
      </c>
      <c r="BH16" s="7">
        <f ca="1">Repdd!BH16</f>
        <v>7286148.75</v>
      </c>
      <c r="BI16" s="7">
        <f ca="1">Repdd!BI16</f>
        <v>7302993.75</v>
      </c>
      <c r="BJ16" s="7">
        <f ca="1">Repdd!BJ16</f>
        <v>7310591.25</v>
      </c>
      <c r="BK16" s="7">
        <f ca="1">Repdd!BK16</f>
        <v>7313778.75</v>
      </c>
      <c r="BL16" s="7">
        <f ca="1">Repdd!BL16</f>
        <v>7314907.5</v>
      </c>
      <c r="BM16" s="7">
        <f ca="1">Repdd!BM16</f>
        <v>7315245</v>
      </c>
      <c r="BN16" s="7">
        <f ca="1">Repdd!BN16</f>
        <v>7315357.4999999991</v>
      </c>
      <c r="BO16" s="7">
        <f ca="1">Repdd!BO16</f>
        <v>7315379.9999999981</v>
      </c>
      <c r="BP16" s="7">
        <f ca="1">Repdd!BP16</f>
        <v>7315379.9999999991</v>
      </c>
      <c r="BQ16" s="7">
        <f ca="1">Repdd!BQ16</f>
        <v>7315379.9999999991</v>
      </c>
      <c r="BR16" s="7">
        <f ca="1">Repdd!BR16</f>
        <v>7315379.9999999991</v>
      </c>
      <c r="BS16" s="7">
        <f ca="1">Repdd!BS16</f>
        <v>7315379.9999999991</v>
      </c>
      <c r="BT16" s="7">
        <f ca="1">Repdd!BT16</f>
        <v>7315379.9999999991</v>
      </c>
      <c r="BU16" s="7">
        <f ca="1">Repdd!BU16</f>
        <v>7315379.9999999991</v>
      </c>
      <c r="BV16" s="7">
        <f>Repdd!BV16</f>
        <v>0</v>
      </c>
      <c r="BW16" s="7">
        <f>Repdd!BW16</f>
        <v>0</v>
      </c>
      <c r="BX16" s="7">
        <f>Repdd!BX16</f>
        <v>0</v>
      </c>
      <c r="BY16" s="7">
        <f>Repdd!BY16</f>
        <v>0</v>
      </c>
      <c r="BZ16" s="7">
        <f>Repdd!BZ16</f>
        <v>0</v>
      </c>
      <c r="CA16" s="7">
        <f>Repdd!CA16</f>
        <v>0</v>
      </c>
      <c r="CB16" s="7">
        <f>Repdd!CB16</f>
        <v>0</v>
      </c>
      <c r="CC16" s="7">
        <f>Repdd!CC16</f>
        <v>0</v>
      </c>
      <c r="CD16" s="7">
        <f>Repdd!CD16</f>
        <v>0</v>
      </c>
      <c r="CE16" s="7">
        <f>Repdd!CE16</f>
        <v>0</v>
      </c>
      <c r="CF16" s="7">
        <f>Repdd!CF16</f>
        <v>0</v>
      </c>
      <c r="CG16" s="7">
        <f>Repdd!CG16</f>
        <v>0</v>
      </c>
      <c r="CH16" s="7">
        <f>Repdd!CH16</f>
        <v>0</v>
      </c>
      <c r="CI16" s="7">
        <f>Repdd!CI16</f>
        <v>0</v>
      </c>
      <c r="CJ16" s="7">
        <f>Repdd!CJ16</f>
        <v>0</v>
      </c>
      <c r="CK16" s="7">
        <f>Repdd!CK16</f>
        <v>0</v>
      </c>
      <c r="CL16" s="7">
        <f>Repdd!CL16</f>
        <v>0</v>
      </c>
      <c r="CM16" s="7">
        <f>Repdd!CM16</f>
        <v>0</v>
      </c>
      <c r="CN16" s="7">
        <f>Repdd!CN16</f>
        <v>0</v>
      </c>
      <c r="CO16" s="7">
        <f>Repdd!CO16</f>
        <v>0</v>
      </c>
      <c r="CP16" s="7">
        <f>Repdd!CP16</f>
        <v>0</v>
      </c>
      <c r="CQ16" s="7">
        <f>Repdd!CQ16</f>
        <v>0</v>
      </c>
      <c r="CR16" s="7">
        <f>Repdd!CR16</f>
        <v>0</v>
      </c>
      <c r="CS16" s="7">
        <f>Repdd!CS16</f>
        <v>0</v>
      </c>
      <c r="CT16" s="7">
        <f>Repdd!CT16</f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$F$280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164">
        <f>Repdd!S17</f>
        <v>0</v>
      </c>
      <c r="V17" s="85"/>
      <c r="W17" s="29">
        <f t="shared" si="0"/>
        <v>0</v>
      </c>
      <c r="Z17" s="30">
        <f>Repdd!Z17</f>
        <v>0</v>
      </c>
      <c r="AA17" s="30">
        <f ca="1">Repdd!AA17</f>
        <v>0</v>
      </c>
      <c r="AB17" s="30">
        <f ca="1">Repdd!AB17</f>
        <v>0</v>
      </c>
      <c r="AC17" s="30">
        <f ca="1">Repdd!AC17</f>
        <v>0</v>
      </c>
      <c r="AD17" s="30">
        <f ca="1">Repdd!AD17</f>
        <v>3500</v>
      </c>
      <c r="AE17" s="30">
        <f ca="1">Repdd!AE17</f>
        <v>14000</v>
      </c>
      <c r="AF17" s="30">
        <f ca="1">Repdd!AF17</f>
        <v>25200</v>
      </c>
      <c r="AG17" s="30">
        <f ca="1">Repdd!AG17</f>
        <v>36837.5</v>
      </c>
      <c r="AH17" s="30">
        <f ca="1">Repdd!AH17</f>
        <v>46987.5</v>
      </c>
      <c r="AI17" s="30">
        <f ca="1">Repdd!AI17</f>
        <v>61722.500000000015</v>
      </c>
      <c r="AJ17" s="30">
        <f ca="1">Repdd!AJ17</f>
        <v>100222.50000000001</v>
      </c>
      <c r="AK17" s="30">
        <f ca="1">Repdd!AK17</f>
        <v>165042.5</v>
      </c>
      <c r="AL17" s="30">
        <f ca="1">Repdd!AL17</f>
        <v>258098.75</v>
      </c>
      <c r="AM17" s="30">
        <f ca="1">Repdd!AM17</f>
        <v>375987.5</v>
      </c>
      <c r="AN17" s="30">
        <f ca="1">Repdd!AN17</f>
        <v>508523.75</v>
      </c>
      <c r="AO17" s="30">
        <f ca="1">Repdd!AO17</f>
        <v>649757.5</v>
      </c>
      <c r="AP17" s="30">
        <f ca="1">Repdd!AP17</f>
        <v>795506.25</v>
      </c>
      <c r="AQ17" s="30">
        <f ca="1">Repdd!AQ17</f>
        <v>943643.75</v>
      </c>
      <c r="AR17" s="30">
        <f ca="1">Repdd!AR17</f>
        <v>1092831.25</v>
      </c>
      <c r="AS17" s="30">
        <f ca="1">Repdd!AS17</f>
        <v>1242281.25</v>
      </c>
      <c r="AT17" s="30">
        <f ca="1">Repdd!AT17</f>
        <v>1391862.5</v>
      </c>
      <c r="AU17" s="30">
        <f ca="1">Repdd!AU17</f>
        <v>1541487.5</v>
      </c>
      <c r="AV17" s="30">
        <f ca="1">Repdd!AV17</f>
        <v>1691112.5</v>
      </c>
      <c r="AW17" s="30">
        <f ca="1">Repdd!AW17</f>
        <v>1840737.5</v>
      </c>
      <c r="AX17" s="30">
        <f ca="1">Repdd!AX17</f>
        <v>1990362.5</v>
      </c>
      <c r="AY17" s="30">
        <f ca="1">Repdd!AY17</f>
        <v>2139987.5</v>
      </c>
      <c r="AZ17" s="30">
        <f ca="1">Repdd!AZ17</f>
        <v>2289612.5</v>
      </c>
      <c r="BA17" s="30">
        <f ca="1">Repdd!BA17</f>
        <v>2430487.5</v>
      </c>
      <c r="BB17" s="30">
        <f ca="1">Repdd!BB17</f>
        <v>2545112.5</v>
      </c>
      <c r="BC17" s="30">
        <f ca="1">Repdd!BC17</f>
        <v>2631737.5</v>
      </c>
      <c r="BD17" s="30">
        <f ca="1">Repdd!BD17</f>
        <v>2689268.75</v>
      </c>
      <c r="BE17" s="30">
        <f ca="1">Repdd!BE17</f>
        <v>2721425</v>
      </c>
      <c r="BF17" s="30">
        <f ca="1">Repdd!BF17</f>
        <v>2738618.75</v>
      </c>
      <c r="BG17" s="30">
        <f ca="1">Repdd!BG17</f>
        <v>2747062.5</v>
      </c>
      <c r="BH17" s="30">
        <f ca="1">Repdd!BH17</f>
        <v>2750956.25</v>
      </c>
      <c r="BI17" s="30">
        <f ca="1">Repdd!BI17</f>
        <v>2752443.75</v>
      </c>
      <c r="BJ17" s="30">
        <f ca="1">Repdd!BJ17</f>
        <v>2752881.25</v>
      </c>
      <c r="BK17" s="30">
        <f ca="1">Repdd!BK17</f>
        <v>2753056.25</v>
      </c>
      <c r="BL17" s="30">
        <f ca="1">Repdd!BL17</f>
        <v>2753100</v>
      </c>
      <c r="BM17" s="30">
        <f ca="1">Repdd!BM17</f>
        <v>2753099.9999999995</v>
      </c>
      <c r="BN17" s="30">
        <f ca="1">Repdd!BN17</f>
        <v>2753099.9999999995</v>
      </c>
      <c r="BO17" s="30">
        <f ca="1">Repdd!BO17</f>
        <v>2753099.9999999995</v>
      </c>
      <c r="BP17" s="30">
        <f ca="1">Repdd!BP17</f>
        <v>2753099.9999999995</v>
      </c>
      <c r="BQ17" s="30">
        <f ca="1">Repdd!BQ17</f>
        <v>2753099.9999999995</v>
      </c>
      <c r="BR17" s="30">
        <f ca="1">Repdd!BR17</f>
        <v>2753099.9999999995</v>
      </c>
      <c r="BS17" s="30">
        <f ca="1">Repdd!BS17</f>
        <v>2753099.9999999995</v>
      </c>
      <c r="BT17" s="30">
        <f ca="1">Repdd!BT17</f>
        <v>2753099.9999999995</v>
      </c>
      <c r="BU17" s="30">
        <f ca="1">Repdd!BU17</f>
        <v>2753099.9999999995</v>
      </c>
      <c r="BV17" s="30">
        <f>Repdd!BV17</f>
        <v>0</v>
      </c>
      <c r="BW17" s="30">
        <f>Repdd!BW17</f>
        <v>0</v>
      </c>
      <c r="BX17" s="30">
        <f>Repdd!BX17</f>
        <v>0</v>
      </c>
      <c r="BY17" s="30">
        <f>Repdd!BY17</f>
        <v>0</v>
      </c>
      <c r="BZ17" s="30">
        <f>Repdd!BZ17</f>
        <v>0</v>
      </c>
      <c r="CA17" s="30">
        <f>Repdd!CA17</f>
        <v>0</v>
      </c>
      <c r="CB17" s="30">
        <f>Repdd!CB17</f>
        <v>0</v>
      </c>
      <c r="CC17" s="30">
        <f>Repdd!CC17</f>
        <v>0</v>
      </c>
      <c r="CD17" s="30">
        <f>Repdd!CD17</f>
        <v>0</v>
      </c>
      <c r="CE17" s="30">
        <f>Repdd!CE17</f>
        <v>0</v>
      </c>
      <c r="CF17" s="30">
        <f>Repdd!CF17</f>
        <v>0</v>
      </c>
      <c r="CG17" s="30">
        <f>Repdd!CG17</f>
        <v>0</v>
      </c>
      <c r="CH17" s="30">
        <f>Repdd!CH17</f>
        <v>0</v>
      </c>
      <c r="CI17" s="30">
        <f>Repdd!CI17</f>
        <v>0</v>
      </c>
      <c r="CJ17" s="30">
        <f>Repdd!CJ17</f>
        <v>0</v>
      </c>
      <c r="CK17" s="30">
        <f>Repdd!CK17</f>
        <v>0</v>
      </c>
      <c r="CL17" s="30">
        <f>Repdd!CL17</f>
        <v>0</v>
      </c>
      <c r="CM17" s="30">
        <f>Repdd!CM17</f>
        <v>0</v>
      </c>
      <c r="CN17" s="30">
        <f>Repdd!CN17</f>
        <v>0</v>
      </c>
      <c r="CO17" s="30">
        <f>Repdd!CO17</f>
        <v>0</v>
      </c>
      <c r="CP17" s="30">
        <f>Repdd!CP17</f>
        <v>0</v>
      </c>
      <c r="CQ17" s="30">
        <f>Repdd!CQ17</f>
        <v>0</v>
      </c>
      <c r="CR17" s="30">
        <f>Repdd!CR17</f>
        <v>0</v>
      </c>
      <c r="CS17" s="30">
        <f>Repdd!CS17</f>
        <v>0</v>
      </c>
      <c r="CT17" s="30">
        <f>Repdd!CT17</f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$F$280</f>
        <v>АКТИВЫ</v>
      </c>
      <c r="G18" s="66" t="str">
        <f t="shared" ref="G18:G20" si="2">$G$16</f>
        <v>Запасы СиМ</v>
      </c>
      <c r="H18" s="27" t="str">
        <f>BP!$F$22</f>
        <v>Сырье</v>
      </c>
      <c r="P18" s="30"/>
      <c r="R18" s="24"/>
      <c r="S18" s="164">
        <f>Repdd!S18</f>
        <v>0</v>
      </c>
      <c r="V18" s="85"/>
      <c r="W18" s="29">
        <f t="shared" si="0"/>
        <v>0</v>
      </c>
      <c r="Z18" s="30">
        <f>Repdd!Z18</f>
        <v>0</v>
      </c>
      <c r="AA18" s="30">
        <f ca="1">Repdd!AA18</f>
        <v>0</v>
      </c>
      <c r="AB18" s="30">
        <f ca="1">Repdd!AB18</f>
        <v>0</v>
      </c>
      <c r="AC18" s="30">
        <f ca="1">Repdd!AC18</f>
        <v>0</v>
      </c>
      <c r="AD18" s="30">
        <f ca="1">Repdd!AD18</f>
        <v>400</v>
      </c>
      <c r="AE18" s="30">
        <f ca="1">Repdd!AE18</f>
        <v>1600</v>
      </c>
      <c r="AF18" s="30">
        <f ca="1">Repdd!AF18</f>
        <v>2880</v>
      </c>
      <c r="AG18" s="30">
        <f ca="1">Repdd!AG18</f>
        <v>4210</v>
      </c>
      <c r="AH18" s="30">
        <f ca="1">Repdd!AH18</f>
        <v>5370</v>
      </c>
      <c r="AI18" s="30">
        <f ca="1">Repdd!AI18</f>
        <v>7054</v>
      </c>
      <c r="AJ18" s="30">
        <f ca="1">Repdd!AJ18</f>
        <v>11454</v>
      </c>
      <c r="AK18" s="30">
        <f ca="1">Repdd!AK18</f>
        <v>18862</v>
      </c>
      <c r="AL18" s="30">
        <f ca="1">Repdd!AL18</f>
        <v>29496.999999999996</v>
      </c>
      <c r="AM18" s="30">
        <f ca="1">Repdd!AM18</f>
        <v>42970</v>
      </c>
      <c r="AN18" s="30">
        <f ca="1">Repdd!AN18</f>
        <v>58117</v>
      </c>
      <c r="AO18" s="30">
        <f ca="1">Repdd!AO18</f>
        <v>74258</v>
      </c>
      <c r="AP18" s="30">
        <f ca="1">Repdd!AP18</f>
        <v>90914.999999999985</v>
      </c>
      <c r="AQ18" s="30">
        <f ca="1">Repdd!AQ18</f>
        <v>107845</v>
      </c>
      <c r="AR18" s="30">
        <f ca="1">Repdd!AR18</f>
        <v>124895</v>
      </c>
      <c r="AS18" s="30">
        <f ca="1">Repdd!AS18</f>
        <v>141975</v>
      </c>
      <c r="AT18" s="30">
        <f ca="1">Repdd!AT18</f>
        <v>159070</v>
      </c>
      <c r="AU18" s="30">
        <f ca="1">Repdd!AU18</f>
        <v>176170</v>
      </c>
      <c r="AV18" s="30">
        <f ca="1">Repdd!AV18</f>
        <v>193270</v>
      </c>
      <c r="AW18" s="30">
        <f ca="1">Repdd!AW18</f>
        <v>210370</v>
      </c>
      <c r="AX18" s="30">
        <f ca="1">Repdd!AX18</f>
        <v>227470</v>
      </c>
      <c r="AY18" s="30">
        <f ca="1">Repdd!AY18</f>
        <v>244570</v>
      </c>
      <c r="AZ18" s="30">
        <f ca="1">Repdd!AZ18</f>
        <v>261670</v>
      </c>
      <c r="BA18" s="30">
        <f ca="1">Repdd!BA18</f>
        <v>277770</v>
      </c>
      <c r="BB18" s="30">
        <f ca="1">Repdd!BB18</f>
        <v>290870</v>
      </c>
      <c r="BC18" s="30">
        <f ca="1">Repdd!BC18</f>
        <v>300770</v>
      </c>
      <c r="BD18" s="30">
        <f ca="1">Repdd!BD18</f>
        <v>307345</v>
      </c>
      <c r="BE18" s="30">
        <f ca="1">Repdd!BE18</f>
        <v>311020</v>
      </c>
      <c r="BF18" s="30">
        <f ca="1">Repdd!BF18</f>
        <v>312985</v>
      </c>
      <c r="BG18" s="30">
        <f ca="1">Repdd!BG18</f>
        <v>313950</v>
      </c>
      <c r="BH18" s="30">
        <f ca="1">Repdd!BH18</f>
        <v>314395</v>
      </c>
      <c r="BI18" s="30">
        <f ca="1">Repdd!BI18</f>
        <v>314565</v>
      </c>
      <c r="BJ18" s="30">
        <f ca="1">Repdd!BJ18</f>
        <v>314615</v>
      </c>
      <c r="BK18" s="30">
        <f ca="1">Repdd!BK18</f>
        <v>314635</v>
      </c>
      <c r="BL18" s="30">
        <f ca="1">Repdd!BL18</f>
        <v>314640</v>
      </c>
      <c r="BM18" s="30">
        <f ca="1">Repdd!BM18</f>
        <v>314639.99999999994</v>
      </c>
      <c r="BN18" s="30">
        <f ca="1">Repdd!BN18</f>
        <v>314639.99999999994</v>
      </c>
      <c r="BO18" s="30">
        <f ca="1">Repdd!BO18</f>
        <v>314639.99999999994</v>
      </c>
      <c r="BP18" s="30">
        <f ca="1">Repdd!BP18</f>
        <v>314639.99999999994</v>
      </c>
      <c r="BQ18" s="30">
        <f ca="1">Repdd!BQ18</f>
        <v>314639.99999999994</v>
      </c>
      <c r="BR18" s="30">
        <f ca="1">Repdd!BR18</f>
        <v>314639.99999999994</v>
      </c>
      <c r="BS18" s="30">
        <f ca="1">Repdd!BS18</f>
        <v>314639.99999999994</v>
      </c>
      <c r="BT18" s="30">
        <f ca="1">Repdd!BT18</f>
        <v>314639.99999999994</v>
      </c>
      <c r="BU18" s="30">
        <f ca="1">Repdd!BU18</f>
        <v>314639.99999999994</v>
      </c>
      <c r="BV18" s="30">
        <f>Repdd!BV18</f>
        <v>0</v>
      </c>
      <c r="BW18" s="30">
        <f>Repdd!BW18</f>
        <v>0</v>
      </c>
      <c r="BX18" s="30">
        <f>Repdd!BX18</f>
        <v>0</v>
      </c>
      <c r="BY18" s="30">
        <f>Repdd!BY18</f>
        <v>0</v>
      </c>
      <c r="BZ18" s="30">
        <f>Repdd!BZ18</f>
        <v>0</v>
      </c>
      <c r="CA18" s="30">
        <f>Repdd!CA18</f>
        <v>0</v>
      </c>
      <c r="CB18" s="30">
        <f>Repdd!CB18</f>
        <v>0</v>
      </c>
      <c r="CC18" s="30">
        <f>Repdd!CC18</f>
        <v>0</v>
      </c>
      <c r="CD18" s="30">
        <f>Repdd!CD18</f>
        <v>0</v>
      </c>
      <c r="CE18" s="30">
        <f>Repdd!CE18</f>
        <v>0</v>
      </c>
      <c r="CF18" s="30">
        <f>Repdd!CF18</f>
        <v>0</v>
      </c>
      <c r="CG18" s="30">
        <f>Repdd!CG18</f>
        <v>0</v>
      </c>
      <c r="CH18" s="30">
        <f>Repdd!CH18</f>
        <v>0</v>
      </c>
      <c r="CI18" s="30">
        <f>Repdd!CI18</f>
        <v>0</v>
      </c>
      <c r="CJ18" s="30">
        <f>Repdd!CJ18</f>
        <v>0</v>
      </c>
      <c r="CK18" s="30">
        <f>Repdd!CK18</f>
        <v>0</v>
      </c>
      <c r="CL18" s="30">
        <f>Repdd!CL18</f>
        <v>0</v>
      </c>
      <c r="CM18" s="30">
        <f>Repdd!CM18</f>
        <v>0</v>
      </c>
      <c r="CN18" s="30">
        <f>Repdd!CN18</f>
        <v>0</v>
      </c>
      <c r="CO18" s="30">
        <f>Repdd!CO18</f>
        <v>0</v>
      </c>
      <c r="CP18" s="30">
        <f>Repdd!CP18</f>
        <v>0</v>
      </c>
      <c r="CQ18" s="30">
        <f>Repdd!CQ18</f>
        <v>0</v>
      </c>
      <c r="CR18" s="30">
        <f>Repdd!CR18</f>
        <v>0</v>
      </c>
      <c r="CS18" s="30">
        <f>Repdd!CS18</f>
        <v>0</v>
      </c>
      <c r="CT18" s="30">
        <f>Repdd!CT18</f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$F$280</f>
        <v>АКТИВЫ</v>
      </c>
      <c r="G19" s="66" t="str">
        <f t="shared" si="2"/>
        <v>Запасы СиМ</v>
      </c>
      <c r="H19" s="27" t="str">
        <f>BP!$F$23</f>
        <v>Материал</v>
      </c>
      <c r="P19" s="30"/>
      <c r="R19" s="24"/>
      <c r="S19" s="164">
        <f>Repdd!S19</f>
        <v>0</v>
      </c>
      <c r="V19" s="85"/>
      <c r="W19" s="29">
        <f t="shared" si="0"/>
        <v>0</v>
      </c>
      <c r="Z19" s="30">
        <f>Repdd!Z19</f>
        <v>0</v>
      </c>
      <c r="AA19" s="30">
        <f ca="1">Repdd!AA19</f>
        <v>0</v>
      </c>
      <c r="AB19" s="30">
        <f ca="1">Repdd!AB19</f>
        <v>0</v>
      </c>
      <c r="AC19" s="30">
        <f ca="1">Repdd!AC19</f>
        <v>0</v>
      </c>
      <c r="AD19" s="30">
        <f ca="1">Repdd!AD19</f>
        <v>0</v>
      </c>
      <c r="AE19" s="30">
        <f ca="1">Repdd!AE19</f>
        <v>466.66666666666669</v>
      </c>
      <c r="AF19" s="30">
        <f ca="1">Repdd!AF19</f>
        <v>2333.3333333333335</v>
      </c>
      <c r="AG19" s="30">
        <f ca="1">Repdd!AG19</f>
        <v>5693.3333333333339</v>
      </c>
      <c r="AH19" s="30">
        <f ca="1">Repdd!AH19</f>
        <v>10138.333333333334</v>
      </c>
      <c r="AI19" s="30">
        <f ca="1">Repdd!AI19</f>
        <v>14536.66666666667</v>
      </c>
      <c r="AJ19" s="30">
        <f ca="1">Repdd!AJ19</f>
        <v>19406.333333333339</v>
      </c>
      <c r="AK19" s="30">
        <f ca="1">Repdd!AK19</f>
        <v>27857.666666666675</v>
      </c>
      <c r="AL19" s="30">
        <f ca="1">Repdd!AL19</f>
        <v>43598.333333333343</v>
      </c>
      <c r="AM19" s="30">
        <f ca="1">Repdd!AM19</f>
        <v>69781.833333333328</v>
      </c>
      <c r="AN19" s="30">
        <f ca="1">Repdd!AN19</f>
        <v>106550.5</v>
      </c>
      <c r="AO19" s="30">
        <f ca="1">Repdd!AO19</f>
        <v>152348.00000000003</v>
      </c>
      <c r="AP19" s="30">
        <f ca="1">Repdd!AP19</f>
        <v>204569.16666666672</v>
      </c>
      <c r="AQ19" s="30">
        <f ca="1">Repdd!AQ19</f>
        <v>260505.00000000006</v>
      </c>
      <c r="AR19" s="30">
        <f ca="1">Repdd!AR19</f>
        <v>318521.00000000006</v>
      </c>
      <c r="AS19" s="30">
        <f ca="1">Repdd!AS19</f>
        <v>377597.50000000006</v>
      </c>
      <c r="AT19" s="30">
        <f ca="1">Repdd!AT19</f>
        <v>437167.5</v>
      </c>
      <c r="AU19" s="30">
        <f ca="1">Repdd!AU19</f>
        <v>496930.00000000006</v>
      </c>
      <c r="AV19" s="30">
        <f ca="1">Repdd!AV19</f>
        <v>556750.83333333337</v>
      </c>
      <c r="AW19" s="30">
        <f ca="1">Repdd!AW19</f>
        <v>616595</v>
      </c>
      <c r="AX19" s="30">
        <f ca="1">Repdd!AX19</f>
        <v>676445</v>
      </c>
      <c r="AY19" s="30">
        <f ca="1">Repdd!AY19</f>
        <v>736295</v>
      </c>
      <c r="AZ19" s="30">
        <f ca="1">Repdd!AZ19</f>
        <v>796145</v>
      </c>
      <c r="BA19" s="30">
        <f ca="1">Repdd!BA19</f>
        <v>855995</v>
      </c>
      <c r="BB19" s="30">
        <f ca="1">Repdd!BB19</f>
        <v>914678.33333333326</v>
      </c>
      <c r="BC19" s="30">
        <f ca="1">Repdd!BC19</f>
        <v>968694.99999999977</v>
      </c>
      <c r="BD19" s="30">
        <f ca="1">Repdd!BD19</f>
        <v>1014311.6666666663</v>
      </c>
      <c r="BE19" s="30">
        <f ca="1">Repdd!BE19</f>
        <v>1048815.833333333</v>
      </c>
      <c r="BF19" s="30">
        <f ca="1">Repdd!BF19</f>
        <v>1072324.1666666665</v>
      </c>
      <c r="BG19" s="30">
        <f ca="1">Repdd!BG19</f>
        <v>1086575</v>
      </c>
      <c r="BH19" s="30">
        <f ca="1">Repdd!BH19</f>
        <v>1094280.8333333333</v>
      </c>
      <c r="BI19" s="30">
        <f ca="1">Repdd!BI19</f>
        <v>1098218.3333333333</v>
      </c>
      <c r="BJ19" s="30">
        <f ca="1">Repdd!BJ19</f>
        <v>1100061.6666666665</v>
      </c>
      <c r="BK19" s="30">
        <f ca="1">Repdd!BK19</f>
        <v>1100837.5</v>
      </c>
      <c r="BL19" s="30">
        <f ca="1">Repdd!BL19</f>
        <v>1101117.5</v>
      </c>
      <c r="BM19" s="30">
        <f ca="1">Repdd!BM19</f>
        <v>1101205</v>
      </c>
      <c r="BN19" s="30">
        <f ca="1">Repdd!BN19</f>
        <v>1101234.1666666665</v>
      </c>
      <c r="BO19" s="30">
        <f ca="1">Repdd!BO19</f>
        <v>1101239.9999999998</v>
      </c>
      <c r="BP19" s="30">
        <f ca="1">Repdd!BP19</f>
        <v>1101239.9999999998</v>
      </c>
      <c r="BQ19" s="30">
        <f ca="1">Repdd!BQ19</f>
        <v>1101239.9999999998</v>
      </c>
      <c r="BR19" s="30">
        <f ca="1">Repdd!BR19</f>
        <v>1101239.9999999998</v>
      </c>
      <c r="BS19" s="30">
        <f ca="1">Repdd!BS19</f>
        <v>1101239.9999999998</v>
      </c>
      <c r="BT19" s="30">
        <f ca="1">Repdd!BT19</f>
        <v>1101239.9999999998</v>
      </c>
      <c r="BU19" s="30">
        <f ca="1">Repdd!BU19</f>
        <v>1101239.9999999998</v>
      </c>
      <c r="BV19" s="30">
        <f>Repdd!BV19</f>
        <v>0</v>
      </c>
      <c r="BW19" s="30">
        <f>Repdd!BW19</f>
        <v>0</v>
      </c>
      <c r="BX19" s="30">
        <f>Repdd!BX19</f>
        <v>0</v>
      </c>
      <c r="BY19" s="30">
        <f>Repdd!BY19</f>
        <v>0</v>
      </c>
      <c r="BZ19" s="30">
        <f>Repdd!BZ19</f>
        <v>0</v>
      </c>
      <c r="CA19" s="30">
        <f>Repdd!CA19</f>
        <v>0</v>
      </c>
      <c r="CB19" s="30">
        <f>Repdd!CB19</f>
        <v>0</v>
      </c>
      <c r="CC19" s="30">
        <f>Repdd!CC19</f>
        <v>0</v>
      </c>
      <c r="CD19" s="30">
        <f>Repdd!CD19</f>
        <v>0</v>
      </c>
      <c r="CE19" s="30">
        <f>Repdd!CE19</f>
        <v>0</v>
      </c>
      <c r="CF19" s="30">
        <f>Repdd!CF19</f>
        <v>0</v>
      </c>
      <c r="CG19" s="30">
        <f>Repdd!CG19</f>
        <v>0</v>
      </c>
      <c r="CH19" s="30">
        <f>Repdd!CH19</f>
        <v>0</v>
      </c>
      <c r="CI19" s="30">
        <f>Repdd!CI19</f>
        <v>0</v>
      </c>
      <c r="CJ19" s="30">
        <f>Repdd!CJ19</f>
        <v>0</v>
      </c>
      <c r="CK19" s="30">
        <f>Repdd!CK19</f>
        <v>0</v>
      </c>
      <c r="CL19" s="30">
        <f>Repdd!CL19</f>
        <v>0</v>
      </c>
      <c r="CM19" s="30">
        <f>Repdd!CM19</f>
        <v>0</v>
      </c>
      <c r="CN19" s="30">
        <f>Repdd!CN19</f>
        <v>0</v>
      </c>
      <c r="CO19" s="30">
        <f>Repdd!CO19</f>
        <v>0</v>
      </c>
      <c r="CP19" s="30">
        <f>Repdd!CP19</f>
        <v>0</v>
      </c>
      <c r="CQ19" s="30">
        <f>Repdd!CQ19</f>
        <v>0</v>
      </c>
      <c r="CR19" s="30">
        <f>Repdd!CR19</f>
        <v>0</v>
      </c>
      <c r="CS19" s="30">
        <f>Repdd!CS19</f>
        <v>0</v>
      </c>
      <c r="CT19" s="30">
        <f>Repdd!CT19</f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$F$280</f>
        <v>АКТИВЫ</v>
      </c>
      <c r="G20" s="66" t="str">
        <f t="shared" si="2"/>
        <v>Запасы СиМ</v>
      </c>
      <c r="H20" s="27" t="str">
        <f>BP!$F$25</f>
        <v>Упаковка</v>
      </c>
      <c r="P20" s="30"/>
      <c r="R20" s="24"/>
      <c r="S20" s="164">
        <f>Repdd!S20</f>
        <v>0</v>
      </c>
      <c r="V20" s="85"/>
      <c r="W20" s="29">
        <f t="shared" si="0"/>
        <v>0</v>
      </c>
      <c r="Z20" s="30">
        <f>Repdd!Z20</f>
        <v>0</v>
      </c>
      <c r="AA20" s="30">
        <f ca="1">Repdd!AA20</f>
        <v>0</v>
      </c>
      <c r="AB20" s="30">
        <f ca="1">Repdd!AB20</f>
        <v>0</v>
      </c>
      <c r="AC20" s="30">
        <f ca="1">Repdd!AC20</f>
        <v>0</v>
      </c>
      <c r="AD20" s="30">
        <f ca="1">Repdd!AD20</f>
        <v>0</v>
      </c>
      <c r="AE20" s="30">
        <f ca="1">Repdd!AE20</f>
        <v>1333.3333333333335</v>
      </c>
      <c r="AF20" s="30">
        <f ca="1">Repdd!AF20</f>
        <v>6666.6666666666679</v>
      </c>
      <c r="AG20" s="30">
        <f ca="1">Repdd!AG20</f>
        <v>16266.666666666668</v>
      </c>
      <c r="AH20" s="30">
        <f ca="1">Repdd!AH20</f>
        <v>28966.666666666668</v>
      </c>
      <c r="AI20" s="30">
        <f ca="1">Repdd!AI20</f>
        <v>41533.333333333336</v>
      </c>
      <c r="AJ20" s="30">
        <f ca="1">Repdd!AJ20</f>
        <v>55446.666666666672</v>
      </c>
      <c r="AK20" s="30">
        <f ca="1">Repdd!AK20</f>
        <v>79593.333333333343</v>
      </c>
      <c r="AL20" s="30">
        <f ca="1">Repdd!AL20</f>
        <v>124566.66666666669</v>
      </c>
      <c r="AM20" s="30">
        <f ca="1">Repdd!AM20</f>
        <v>199376.66666666669</v>
      </c>
      <c r="AN20" s="30">
        <f ca="1">Repdd!AN20</f>
        <v>304430</v>
      </c>
      <c r="AO20" s="30">
        <f ca="1">Repdd!AO20</f>
        <v>435280.00000000006</v>
      </c>
      <c r="AP20" s="30">
        <f ca="1">Repdd!AP20</f>
        <v>584483.33333333337</v>
      </c>
      <c r="AQ20" s="30">
        <f ca="1">Repdd!AQ20</f>
        <v>744300</v>
      </c>
      <c r="AR20" s="30">
        <f ca="1">Repdd!AR20</f>
        <v>910060.00000000012</v>
      </c>
      <c r="AS20" s="30">
        <f ca="1">Repdd!AS20</f>
        <v>1078850</v>
      </c>
      <c r="AT20" s="30">
        <f ca="1">Repdd!AT20</f>
        <v>1249050</v>
      </c>
      <c r="AU20" s="30">
        <f ca="1">Repdd!AU20</f>
        <v>1419800</v>
      </c>
      <c r="AV20" s="30">
        <f ca="1">Repdd!AV20</f>
        <v>1590716.6666666667</v>
      </c>
      <c r="AW20" s="30">
        <f ca="1">Repdd!AW20</f>
        <v>1761700</v>
      </c>
      <c r="AX20" s="30">
        <f ca="1">Repdd!AX20</f>
        <v>1932700</v>
      </c>
      <c r="AY20" s="30">
        <f ca="1">Repdd!AY20</f>
        <v>2103700</v>
      </c>
      <c r="AZ20" s="30">
        <f ca="1">Repdd!AZ20</f>
        <v>2274700</v>
      </c>
      <c r="BA20" s="30">
        <f ca="1">Repdd!BA20</f>
        <v>2445700</v>
      </c>
      <c r="BB20" s="30">
        <f ca="1">Repdd!BB20</f>
        <v>2613366.6666666665</v>
      </c>
      <c r="BC20" s="30">
        <f ca="1">Repdd!BC20</f>
        <v>2767699.9999999995</v>
      </c>
      <c r="BD20" s="30">
        <f ca="1">Repdd!BD20</f>
        <v>2898033.3333333326</v>
      </c>
      <c r="BE20" s="30">
        <f ca="1">Repdd!BE20</f>
        <v>2996616.666666666</v>
      </c>
      <c r="BF20" s="30">
        <f ca="1">Repdd!BF20</f>
        <v>3063783.333333333</v>
      </c>
      <c r="BG20" s="30">
        <f ca="1">Repdd!BG20</f>
        <v>3104500</v>
      </c>
      <c r="BH20" s="30">
        <f ca="1">Repdd!BH20</f>
        <v>3126516.6666666665</v>
      </c>
      <c r="BI20" s="30">
        <f ca="1">Repdd!BI20</f>
        <v>3137766.6666666665</v>
      </c>
      <c r="BJ20" s="30">
        <f ca="1">Repdd!BJ20</f>
        <v>3143033.333333333</v>
      </c>
      <c r="BK20" s="30">
        <f ca="1">Repdd!BK20</f>
        <v>3145250</v>
      </c>
      <c r="BL20" s="30">
        <f ca="1">Repdd!BL20</f>
        <v>3146050</v>
      </c>
      <c r="BM20" s="30">
        <f ca="1">Repdd!BM20</f>
        <v>3146300</v>
      </c>
      <c r="BN20" s="30">
        <f ca="1">Repdd!BN20</f>
        <v>3146383.333333333</v>
      </c>
      <c r="BO20" s="30">
        <f ca="1">Repdd!BO20</f>
        <v>3146399.9999999995</v>
      </c>
      <c r="BP20" s="30">
        <f ca="1">Repdd!BP20</f>
        <v>3146400</v>
      </c>
      <c r="BQ20" s="30">
        <f ca="1">Repdd!BQ20</f>
        <v>3146400</v>
      </c>
      <c r="BR20" s="30">
        <f ca="1">Repdd!BR20</f>
        <v>3146400</v>
      </c>
      <c r="BS20" s="30">
        <f ca="1">Repdd!BS20</f>
        <v>3146400</v>
      </c>
      <c r="BT20" s="30">
        <f ca="1">Repdd!BT20</f>
        <v>3146400</v>
      </c>
      <c r="BU20" s="30">
        <f ca="1">Repdd!BU20</f>
        <v>3146400</v>
      </c>
      <c r="BV20" s="30">
        <f>Repdd!BV20</f>
        <v>0</v>
      </c>
      <c r="BW20" s="30">
        <f>Repdd!BW20</f>
        <v>0</v>
      </c>
      <c r="BX20" s="30">
        <f>Repdd!BX20</f>
        <v>0</v>
      </c>
      <c r="BY20" s="30">
        <f>Repdd!BY20</f>
        <v>0</v>
      </c>
      <c r="BZ20" s="30">
        <f>Repdd!BZ20</f>
        <v>0</v>
      </c>
      <c r="CA20" s="30">
        <f>Repdd!CA20</f>
        <v>0</v>
      </c>
      <c r="CB20" s="30">
        <f>Repdd!CB20</f>
        <v>0</v>
      </c>
      <c r="CC20" s="30">
        <f>Repdd!CC20</f>
        <v>0</v>
      </c>
      <c r="CD20" s="30">
        <f>Repdd!CD20</f>
        <v>0</v>
      </c>
      <c r="CE20" s="30">
        <f>Repdd!CE20</f>
        <v>0</v>
      </c>
      <c r="CF20" s="30">
        <f>Repdd!CF20</f>
        <v>0</v>
      </c>
      <c r="CG20" s="30">
        <f>Repdd!CG20</f>
        <v>0</v>
      </c>
      <c r="CH20" s="30">
        <f>Repdd!CH20</f>
        <v>0</v>
      </c>
      <c r="CI20" s="30">
        <f>Repdd!CI20</f>
        <v>0</v>
      </c>
      <c r="CJ20" s="30">
        <f>Repdd!CJ20</f>
        <v>0</v>
      </c>
      <c r="CK20" s="30">
        <f>Repdd!CK20</f>
        <v>0</v>
      </c>
      <c r="CL20" s="30">
        <f>Repdd!CL20</f>
        <v>0</v>
      </c>
      <c r="CM20" s="30">
        <f>Repdd!CM20</f>
        <v>0</v>
      </c>
      <c r="CN20" s="30">
        <f>Repdd!CN20</f>
        <v>0</v>
      </c>
      <c r="CO20" s="30">
        <f>Repdd!CO20</f>
        <v>0</v>
      </c>
      <c r="CP20" s="30">
        <f>Repdd!CP20</f>
        <v>0</v>
      </c>
      <c r="CQ20" s="30">
        <f>Repdd!CQ20</f>
        <v>0</v>
      </c>
      <c r="CR20" s="30">
        <f>Repdd!CR20</f>
        <v>0</v>
      </c>
      <c r="CS20" s="30">
        <f>Repdd!CS20</f>
        <v>0</v>
      </c>
      <c r="CT20" s="30">
        <f>Repdd!CT20</f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 t="shared" ref="F22:F29" si="3">$F$280</f>
        <v>АКТИВЫ</v>
      </c>
      <c r="G22" s="6" t="str">
        <f>$G$293</f>
        <v>Производство</v>
      </c>
      <c r="W22" s="10">
        <f t="shared" si="0"/>
        <v>0</v>
      </c>
      <c r="Z22" s="7">
        <f>Repdd!Z22</f>
        <v>0</v>
      </c>
      <c r="AA22" s="7">
        <f ca="1">Repdd!AA22</f>
        <v>0</v>
      </c>
      <c r="AB22" s="7">
        <f ca="1">Repdd!AB22</f>
        <v>0</v>
      </c>
      <c r="AC22" s="7">
        <f ca="1">Repdd!AC22</f>
        <v>0</v>
      </c>
      <c r="AD22" s="7">
        <f ca="1">Repdd!AD22</f>
        <v>0</v>
      </c>
      <c r="AE22" s="7">
        <f ca="1">Repdd!AE22</f>
        <v>4787.333333333333</v>
      </c>
      <c r="AF22" s="7">
        <f ca="1">Repdd!AF22</f>
        <v>30536.666666666664</v>
      </c>
      <c r="AG22" s="7">
        <f ca="1">Repdd!AG22</f>
        <v>96805.466666666674</v>
      </c>
      <c r="AH22" s="7">
        <f ca="1">Repdd!AH22</f>
        <v>219328.15</v>
      </c>
      <c r="AI22" s="7">
        <f ca="1">Repdd!AI22</f>
        <v>384203.76666666666</v>
      </c>
      <c r="AJ22" s="7">
        <f ca="1">Repdd!AJ22</f>
        <v>556570.25666666671</v>
      </c>
      <c r="AK22" s="7">
        <f ca="1">Repdd!AK22</f>
        <v>771700.94666666666</v>
      </c>
      <c r="AL22" s="7">
        <f ca="1">Repdd!AL22</f>
        <v>1113727.3666666667</v>
      </c>
      <c r="AM22" s="7">
        <f ca="1">Repdd!AM22</f>
        <v>1719936.7050000001</v>
      </c>
      <c r="AN22" s="7">
        <f ca="1">Repdd!AN22</f>
        <v>2712684.8650000002</v>
      </c>
      <c r="AO22" s="7">
        <f ca="1">Repdd!AO22</f>
        <v>4090614.0233333334</v>
      </c>
      <c r="AP22" s="7">
        <f ca="1">Repdd!AP22</f>
        <v>5806965.2166666668</v>
      </c>
      <c r="AQ22" s="7">
        <f ca="1">Repdd!AQ22</f>
        <v>7768549.2333333343</v>
      </c>
      <c r="AR22" s="7">
        <f ca="1">Repdd!AR22</f>
        <v>9872683.7383333333</v>
      </c>
      <c r="AS22" s="7">
        <f ca="1">Repdd!AS22</f>
        <v>12056893.241666667</v>
      </c>
      <c r="AT22" s="7">
        <f ca="1">Repdd!AT22</f>
        <v>14281881.65</v>
      </c>
      <c r="AU22" s="7">
        <f ca="1">Repdd!AU22</f>
        <v>16526455.608333334</v>
      </c>
      <c r="AV22" s="7">
        <f ca="1">Repdd!AV22</f>
        <v>18778716.483333334</v>
      </c>
      <c r="AW22" s="7">
        <f ca="1">Repdd!AW22</f>
        <v>21033234.475000001</v>
      </c>
      <c r="AX22" s="7">
        <f ca="1">Repdd!AX22</f>
        <v>23288704.93333333</v>
      </c>
      <c r="AY22" s="7">
        <f ca="1">Repdd!AY22</f>
        <v>25544422.933333337</v>
      </c>
      <c r="AZ22" s="7">
        <f ca="1">Repdd!AZ22</f>
        <v>27800140.933333337</v>
      </c>
      <c r="BA22" s="7">
        <f ca="1">Repdd!BA22</f>
        <v>30055858.933333337</v>
      </c>
      <c r="BB22" s="7">
        <f ca="1">Repdd!BB22</f>
        <v>32299608.600000001</v>
      </c>
      <c r="BC22" s="7">
        <f ca="1">Repdd!BC22</f>
        <v>34478984.933333337</v>
      </c>
      <c r="BD22" s="7">
        <f ca="1">Repdd!BD22</f>
        <v>36492689.266666666</v>
      </c>
      <c r="BE22" s="7">
        <f ca="1">Repdd!BE22</f>
        <v>38200086.891666666</v>
      </c>
      <c r="BF22" s="7">
        <f ca="1">Repdd!BF22</f>
        <v>39495295.474999994</v>
      </c>
      <c r="BG22" s="7">
        <f ca="1">Repdd!BG22</f>
        <v>40389508.666666664</v>
      </c>
      <c r="BH22" s="7">
        <f ca="1">Repdd!BH22</f>
        <v>40936749.299999997</v>
      </c>
      <c r="BI22" s="7">
        <f ca="1">Repdd!BI22</f>
        <v>41233958.050000004</v>
      </c>
      <c r="BJ22" s="7">
        <f ca="1">Repdd!BJ22</f>
        <v>41386444.391666666</v>
      </c>
      <c r="BK22" s="7">
        <f ca="1">Repdd!BK22</f>
        <v>41458333.875</v>
      </c>
      <c r="BL22" s="7">
        <f ca="1">Repdd!BL22</f>
        <v>41489162.483333334</v>
      </c>
      <c r="BM22" s="7">
        <f ca="1">Repdd!BM22</f>
        <v>41500306.524999999</v>
      </c>
      <c r="BN22" s="7">
        <f ca="1">Repdd!BN22</f>
        <v>41503763.649999991</v>
      </c>
      <c r="BO22" s="7">
        <f ca="1">Repdd!BO22</f>
        <v>41504963.658333331</v>
      </c>
      <c r="BP22" s="7">
        <f ca="1">Repdd!BP22</f>
        <v>41505211.200000003</v>
      </c>
      <c r="BQ22" s="7">
        <f ca="1">Repdd!BQ22</f>
        <v>41505211.199999996</v>
      </c>
      <c r="BR22" s="7">
        <f ca="1">Repdd!BR22</f>
        <v>41505211.199999996</v>
      </c>
      <c r="BS22" s="7">
        <f ca="1">Repdd!BS22</f>
        <v>41505211.199999996</v>
      </c>
      <c r="BT22" s="7">
        <f ca="1">Repdd!BT22</f>
        <v>41505211.199999996</v>
      </c>
      <c r="BU22" s="7">
        <f ca="1">Repdd!BU22</f>
        <v>41505211.199999996</v>
      </c>
      <c r="BV22" s="7">
        <f>Repdd!BV22</f>
        <v>0</v>
      </c>
      <c r="BW22" s="7">
        <f>Repdd!BW22</f>
        <v>0</v>
      </c>
      <c r="BX22" s="7">
        <f>Repdd!BX22</f>
        <v>0</v>
      </c>
      <c r="BY22" s="7">
        <f>Repdd!BY22</f>
        <v>0</v>
      </c>
      <c r="BZ22" s="7">
        <f>Repdd!BZ22</f>
        <v>0</v>
      </c>
      <c r="CA22" s="7">
        <f>Repdd!CA22</f>
        <v>0</v>
      </c>
      <c r="CB22" s="7">
        <f>Repdd!CB22</f>
        <v>0</v>
      </c>
      <c r="CC22" s="7">
        <f>Repdd!CC22</f>
        <v>0</v>
      </c>
      <c r="CD22" s="7">
        <f>Repdd!CD22</f>
        <v>0</v>
      </c>
      <c r="CE22" s="7">
        <f>Repdd!CE22</f>
        <v>0</v>
      </c>
      <c r="CF22" s="7">
        <f>Repdd!CF22</f>
        <v>0</v>
      </c>
      <c r="CG22" s="7">
        <f>Repdd!CG22</f>
        <v>0</v>
      </c>
      <c r="CH22" s="7">
        <f>Repdd!CH22</f>
        <v>0</v>
      </c>
      <c r="CI22" s="7">
        <f>Repdd!CI22</f>
        <v>0</v>
      </c>
      <c r="CJ22" s="7">
        <f>Repdd!CJ22</f>
        <v>0</v>
      </c>
      <c r="CK22" s="7">
        <f>Repdd!CK22</f>
        <v>0</v>
      </c>
      <c r="CL22" s="7">
        <f>Repdd!CL22</f>
        <v>0</v>
      </c>
      <c r="CM22" s="7">
        <f>Repdd!CM22</f>
        <v>0</v>
      </c>
      <c r="CN22" s="7">
        <f>Repdd!CN22</f>
        <v>0</v>
      </c>
      <c r="CO22" s="7">
        <f>Repdd!CO22</f>
        <v>0</v>
      </c>
      <c r="CP22" s="7">
        <f>Repdd!CP22</f>
        <v>0</v>
      </c>
      <c r="CQ22" s="7">
        <f>Repdd!CQ22</f>
        <v>0</v>
      </c>
      <c r="CR22" s="7">
        <f>Repdd!CR22</f>
        <v>0</v>
      </c>
      <c r="CS22" s="7">
        <f>Repdd!CS22</f>
        <v>0</v>
      </c>
      <c r="CT22" s="7">
        <f>Repdd!CT22</f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 t="shared" si="3"/>
        <v>АКТИВЫ</v>
      </c>
      <c r="G23" s="66" t="str">
        <f>$G$287</f>
        <v>Запасы СиМ</v>
      </c>
      <c r="H23" s="31" t="str">
        <f>$H$294</f>
        <v>Цех-1</v>
      </c>
      <c r="P23" s="30"/>
      <c r="R23" s="24"/>
      <c r="S23" s="30"/>
      <c r="V23" s="85"/>
      <c r="W23" s="29">
        <f t="shared" si="0"/>
        <v>0</v>
      </c>
      <c r="Z23" s="30">
        <f>Repdd!Z23</f>
        <v>0</v>
      </c>
      <c r="AA23" s="30">
        <f ca="1">Repdd!AA23</f>
        <v>0</v>
      </c>
      <c r="AB23" s="30">
        <f ca="1">Repdd!AB23</f>
        <v>0</v>
      </c>
      <c r="AC23" s="30">
        <f ca="1">Repdd!AC23</f>
        <v>0</v>
      </c>
      <c r="AD23" s="30">
        <f ca="1">Repdd!AD23</f>
        <v>0</v>
      </c>
      <c r="AE23" s="30">
        <f ca="1">Repdd!AE23</f>
        <v>4787.333333333333</v>
      </c>
      <c r="AF23" s="30">
        <f ca="1">Repdd!AF23</f>
        <v>19149.333333333332</v>
      </c>
      <c r="AG23" s="30">
        <f ca="1">Repdd!AG23</f>
        <v>34468.800000000003</v>
      </c>
      <c r="AH23" s="30">
        <f ca="1">Repdd!AH23</f>
        <v>50386.683333333334</v>
      </c>
      <c r="AI23" s="30">
        <f ca="1">Repdd!AI23</f>
        <v>64269.95</v>
      </c>
      <c r="AJ23" s="30">
        <f ca="1">Repdd!AJ23</f>
        <v>84424.623333333351</v>
      </c>
      <c r="AK23" s="30">
        <f ca="1">Repdd!AK23</f>
        <v>137085.29</v>
      </c>
      <c r="AL23" s="30">
        <f ca="1">Repdd!AL23</f>
        <v>225746.70333333334</v>
      </c>
      <c r="AM23" s="30">
        <f ca="1">Repdd!AM23</f>
        <v>353029.92833333334</v>
      </c>
      <c r="AN23" s="30">
        <f ca="1">Repdd!AN23</f>
        <v>514279.28333333333</v>
      </c>
      <c r="AO23" s="30">
        <f ca="1">Repdd!AO23</f>
        <v>695563.62833333341</v>
      </c>
      <c r="AP23" s="30">
        <f ca="1">Repdd!AP23</f>
        <v>888744.49666666659</v>
      </c>
      <c r="AQ23" s="30">
        <f ca="1">Repdd!AQ23</f>
        <v>1088101.0249999999</v>
      </c>
      <c r="AR23" s="30">
        <f ca="1">Repdd!AR23</f>
        <v>1290724.9083333334</v>
      </c>
      <c r="AS23" s="30">
        <f ca="1">Repdd!AS23</f>
        <v>1494784.9916666667</v>
      </c>
      <c r="AT23" s="30">
        <f ca="1">Repdd!AT23</f>
        <v>1699204.125</v>
      </c>
      <c r="AU23" s="30">
        <f ca="1">Repdd!AU23</f>
        <v>1903802.7833333334</v>
      </c>
      <c r="AV23" s="30">
        <f ca="1">Repdd!AV23</f>
        <v>2108461.2833333332</v>
      </c>
      <c r="AW23" s="30">
        <f ca="1">Repdd!AW23</f>
        <v>2313119.7833333332</v>
      </c>
      <c r="AX23" s="30">
        <f ca="1">Repdd!AX23</f>
        <v>2517778.2833333332</v>
      </c>
      <c r="AY23" s="30">
        <f ca="1">Repdd!AY23</f>
        <v>2722436.7833333332</v>
      </c>
      <c r="AZ23" s="30">
        <f ca="1">Repdd!AZ23</f>
        <v>2927095.2833333332</v>
      </c>
      <c r="BA23" s="30">
        <f ca="1">Repdd!BA23</f>
        <v>3131753.7833333332</v>
      </c>
      <c r="BB23" s="30">
        <f ca="1">Repdd!BB23</f>
        <v>3324443.95</v>
      </c>
      <c r="BC23" s="30">
        <f ca="1">Repdd!BC23</f>
        <v>3481229.1166666667</v>
      </c>
      <c r="BD23" s="30">
        <f ca="1">Repdd!BD23</f>
        <v>3599715.6166666667</v>
      </c>
      <c r="BE23" s="30">
        <f ca="1">Repdd!BE23</f>
        <v>3678407.4083333332</v>
      </c>
      <c r="BF23" s="30">
        <f ca="1">Repdd!BF23</f>
        <v>3722391.0333333332</v>
      </c>
      <c r="BG23" s="30">
        <f ca="1">Repdd!BG23</f>
        <v>3745908.8083333336</v>
      </c>
      <c r="BH23" s="30">
        <f ca="1">Repdd!BH23</f>
        <v>3757458.25</v>
      </c>
      <c r="BI23" s="30">
        <f ca="1">Repdd!BI23</f>
        <v>3762784.1583333332</v>
      </c>
      <c r="BJ23" s="30">
        <f ca="1">Repdd!BJ23</f>
        <v>3764818.7749999999</v>
      </c>
      <c r="BK23" s="30">
        <f ca="1">Repdd!BK23</f>
        <v>3765417.1916666669</v>
      </c>
      <c r="BL23" s="30">
        <f ca="1">Repdd!BL23</f>
        <v>3765656.5583333336</v>
      </c>
      <c r="BM23" s="30">
        <f ca="1">Repdd!BM23</f>
        <v>3765716.4</v>
      </c>
      <c r="BN23" s="30">
        <f ca="1">Repdd!BN23</f>
        <v>3765716.3999999994</v>
      </c>
      <c r="BO23" s="30">
        <f ca="1">Repdd!BO23</f>
        <v>3765716.3999999994</v>
      </c>
      <c r="BP23" s="30">
        <f ca="1">Repdd!BP23</f>
        <v>3765716.3999999994</v>
      </c>
      <c r="BQ23" s="30">
        <f ca="1">Repdd!BQ23</f>
        <v>3765716.3999999994</v>
      </c>
      <c r="BR23" s="30">
        <f ca="1">Repdd!BR23</f>
        <v>3765716.3999999994</v>
      </c>
      <c r="BS23" s="30">
        <f ca="1">Repdd!BS23</f>
        <v>3765716.3999999994</v>
      </c>
      <c r="BT23" s="30">
        <f ca="1">Repdd!BT23</f>
        <v>3765716.3999999994</v>
      </c>
      <c r="BU23" s="30">
        <f ca="1">Repdd!BU23</f>
        <v>3765716.3999999994</v>
      </c>
      <c r="BV23" s="30">
        <f>Repdd!BV23</f>
        <v>0</v>
      </c>
      <c r="BW23" s="30">
        <f>Repdd!BW23</f>
        <v>0</v>
      </c>
      <c r="BX23" s="30">
        <f>Repdd!BX23</f>
        <v>0</v>
      </c>
      <c r="BY23" s="30">
        <f>Repdd!BY23</f>
        <v>0</v>
      </c>
      <c r="BZ23" s="30">
        <f>Repdd!BZ23</f>
        <v>0</v>
      </c>
      <c r="CA23" s="30">
        <f>Repdd!CA23</f>
        <v>0</v>
      </c>
      <c r="CB23" s="30">
        <f>Repdd!CB23</f>
        <v>0</v>
      </c>
      <c r="CC23" s="30">
        <f>Repdd!CC23</f>
        <v>0</v>
      </c>
      <c r="CD23" s="30">
        <f>Repdd!CD23</f>
        <v>0</v>
      </c>
      <c r="CE23" s="30">
        <f>Repdd!CE23</f>
        <v>0</v>
      </c>
      <c r="CF23" s="30">
        <f>Repdd!CF23</f>
        <v>0</v>
      </c>
      <c r="CG23" s="30">
        <f>Repdd!CG23</f>
        <v>0</v>
      </c>
      <c r="CH23" s="30">
        <f>Repdd!CH23</f>
        <v>0</v>
      </c>
      <c r="CI23" s="30">
        <f>Repdd!CI23</f>
        <v>0</v>
      </c>
      <c r="CJ23" s="30">
        <f>Repdd!CJ23</f>
        <v>0</v>
      </c>
      <c r="CK23" s="30">
        <f>Repdd!CK23</f>
        <v>0</v>
      </c>
      <c r="CL23" s="30">
        <f>Repdd!CL23</f>
        <v>0</v>
      </c>
      <c r="CM23" s="30">
        <f>Repdd!CM23</f>
        <v>0</v>
      </c>
      <c r="CN23" s="30">
        <f>Repdd!CN23</f>
        <v>0</v>
      </c>
      <c r="CO23" s="30">
        <f>Repdd!CO23</f>
        <v>0</v>
      </c>
      <c r="CP23" s="30">
        <f>Repdd!CP23</f>
        <v>0</v>
      </c>
      <c r="CQ23" s="30">
        <f>Repdd!CQ23</f>
        <v>0</v>
      </c>
      <c r="CR23" s="30">
        <f>Repdd!CR23</f>
        <v>0</v>
      </c>
      <c r="CS23" s="30">
        <f>Repdd!CS23</f>
        <v>0</v>
      </c>
      <c r="CT23" s="30">
        <f>Repdd!CT23</f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 t="shared" si="3"/>
        <v>АКТИВЫ</v>
      </c>
      <c r="G24" s="66" t="str">
        <f>$G$287</f>
        <v>Запасы СиМ</v>
      </c>
      <c r="H24" s="31" t="str">
        <f>BP!$F$24</f>
        <v>Вн.пр-во</v>
      </c>
      <c r="P24" s="30"/>
      <c r="R24" s="24"/>
      <c r="S24" s="30"/>
      <c r="V24" s="85"/>
      <c r="W24" s="29">
        <f t="shared" si="0"/>
        <v>0</v>
      </c>
      <c r="Z24" s="30">
        <f>Repdd!Z30</f>
        <v>0</v>
      </c>
      <c r="AA24" s="30">
        <f ca="1">Repdd!AA30</f>
        <v>0</v>
      </c>
      <c r="AB24" s="30">
        <f ca="1">Repdd!AB30</f>
        <v>0</v>
      </c>
      <c r="AC24" s="30">
        <f ca="1">Repdd!AC30</f>
        <v>0</v>
      </c>
      <c r="AD24" s="30">
        <f ca="1">Repdd!AD30</f>
        <v>0</v>
      </c>
      <c r="AE24" s="30">
        <f ca="1">Repdd!AE30</f>
        <v>0</v>
      </c>
      <c r="AF24" s="30">
        <f ca="1">Repdd!AF30</f>
        <v>11387.333333333334</v>
      </c>
      <c r="AG24" s="30">
        <f ca="1">Repdd!AG30</f>
        <v>62336.666666666664</v>
      </c>
      <c r="AH24" s="30">
        <f ca="1">Repdd!AH30</f>
        <v>149138.13333333333</v>
      </c>
      <c r="AI24" s="30">
        <f ca="1">Repdd!AI30</f>
        <v>240720.48333333334</v>
      </c>
      <c r="AJ24" s="30">
        <f ca="1">Repdd!AJ30</f>
        <v>329561.63333333336</v>
      </c>
      <c r="AK24" s="30">
        <f ca="1">Repdd!AK30</f>
        <v>426185.5733333333</v>
      </c>
      <c r="AL24" s="30">
        <f ca="1">Repdd!AL30</f>
        <v>622120.91333333333</v>
      </c>
      <c r="AM24" s="30">
        <f ca="1">Repdd!AM30</f>
        <v>1017674.9933333333</v>
      </c>
      <c r="AN24" s="30">
        <f ca="1">Repdd!AN30</f>
        <v>1631337.1316666668</v>
      </c>
      <c r="AO24" s="30">
        <f ca="1">Repdd!AO30</f>
        <v>2461224.2116666664</v>
      </c>
      <c r="AP24" s="30">
        <f ca="1">Repdd!AP30</f>
        <v>3457873.4116666666</v>
      </c>
      <c r="AQ24" s="30">
        <f ca="1">Repdd!AQ30</f>
        <v>4553075.125</v>
      </c>
      <c r="AR24" s="30">
        <f ca="1">Repdd!AR30</f>
        <v>5704683.0216666665</v>
      </c>
      <c r="AS24" s="30">
        <f ca="1">Repdd!AS30</f>
        <v>6885718.4333333336</v>
      </c>
      <c r="AT24" s="30">
        <f ca="1">Repdd!AT30</f>
        <v>8081627.4000000004</v>
      </c>
      <c r="AU24" s="30">
        <f ca="1">Repdd!AU30</f>
        <v>9283426.6166666672</v>
      </c>
      <c r="AV24" s="30">
        <f ca="1">Repdd!AV30</f>
        <v>10486911.908333333</v>
      </c>
      <c r="AW24" s="30">
        <f ca="1">Repdd!AW30</f>
        <v>11691169.066666666</v>
      </c>
      <c r="AX24" s="30">
        <f ca="1">Repdd!AX30</f>
        <v>12895636.066666666</v>
      </c>
      <c r="AY24" s="30">
        <f ca="1">Repdd!AY30</f>
        <v>14100103.066666666</v>
      </c>
      <c r="AZ24" s="30">
        <f ca="1">Repdd!AZ30</f>
        <v>15304570.066666666</v>
      </c>
      <c r="BA24" s="30">
        <f ca="1">Repdd!BA30</f>
        <v>16509037.066666666</v>
      </c>
      <c r="BB24" s="30">
        <f ca="1">Repdd!BB30</f>
        <v>17713504.066666666</v>
      </c>
      <c r="BC24" s="30">
        <f ca="1">Repdd!BC30</f>
        <v>18889502.733333334</v>
      </c>
      <c r="BD24" s="30">
        <f ca="1">Repdd!BD30</f>
        <v>19938128.066666666</v>
      </c>
      <c r="BE24" s="30">
        <f ca="1">Repdd!BE30</f>
        <v>20769749.733333334</v>
      </c>
      <c r="BF24" s="30">
        <f ca="1">Repdd!BF30</f>
        <v>21372415.524999999</v>
      </c>
      <c r="BG24" s="30">
        <f ca="1">Repdd!BG30</f>
        <v>21752978.441666666</v>
      </c>
      <c r="BH24" s="30">
        <f ca="1">Repdd!BH30</f>
        <v>21963152.341666665</v>
      </c>
      <c r="BI24" s="30">
        <f ca="1">Repdd!BI30</f>
        <v>22073092.058333334</v>
      </c>
      <c r="BJ24" s="30">
        <f ca="1">Repdd!BJ30</f>
        <v>22126259.908333335</v>
      </c>
      <c r="BK24" s="30">
        <f ca="1">Repdd!BK30</f>
        <v>22149775.433333334</v>
      </c>
      <c r="BL24" s="30">
        <f ca="1">Repdd!BL30</f>
        <v>22158333.466666665</v>
      </c>
      <c r="BM24" s="30">
        <f ca="1">Repdd!BM30</f>
        <v>22161001.25</v>
      </c>
      <c r="BN24" s="30">
        <f ca="1">Repdd!BN30</f>
        <v>22161982.958333332</v>
      </c>
      <c r="BO24" s="30">
        <f ca="1">Repdd!BO30</f>
        <v>22162192.800000001</v>
      </c>
      <c r="BP24" s="30">
        <f ca="1">Repdd!BP30</f>
        <v>22162192.800000001</v>
      </c>
      <c r="BQ24" s="30">
        <f ca="1">Repdd!BQ30</f>
        <v>22162192.800000001</v>
      </c>
      <c r="BR24" s="30">
        <f ca="1">Repdd!BR30</f>
        <v>22162192.800000001</v>
      </c>
      <c r="BS24" s="30">
        <f ca="1">Repdd!BS30</f>
        <v>22162192.800000001</v>
      </c>
      <c r="BT24" s="30">
        <f ca="1">Repdd!BT30</f>
        <v>22162192.800000001</v>
      </c>
      <c r="BU24" s="30">
        <f ca="1">Repdd!BU30</f>
        <v>22162192.800000001</v>
      </c>
      <c r="BV24" s="30">
        <f>Repdd!BV30</f>
        <v>0</v>
      </c>
      <c r="BW24" s="30">
        <f>Repdd!BW30</f>
        <v>0</v>
      </c>
      <c r="BX24" s="30">
        <f>Repdd!BX30</f>
        <v>0</v>
      </c>
      <c r="BY24" s="30">
        <f>Repdd!BY30</f>
        <v>0</v>
      </c>
      <c r="BZ24" s="30">
        <f>Repdd!BZ30</f>
        <v>0</v>
      </c>
      <c r="CA24" s="30">
        <f>Repdd!CA30</f>
        <v>0</v>
      </c>
      <c r="CB24" s="30">
        <f>Repdd!CB30</f>
        <v>0</v>
      </c>
      <c r="CC24" s="30">
        <f>Repdd!CC30</f>
        <v>0</v>
      </c>
      <c r="CD24" s="30">
        <f>Repdd!CD30</f>
        <v>0</v>
      </c>
      <c r="CE24" s="30">
        <f>Repdd!CE30</f>
        <v>0</v>
      </c>
      <c r="CF24" s="30">
        <f>Repdd!CF30</f>
        <v>0</v>
      </c>
      <c r="CG24" s="30">
        <f>Repdd!CG30</f>
        <v>0</v>
      </c>
      <c r="CH24" s="30">
        <f>Repdd!CH30</f>
        <v>0</v>
      </c>
      <c r="CI24" s="30">
        <f>Repdd!CI30</f>
        <v>0</v>
      </c>
      <c r="CJ24" s="30">
        <f>Repdd!CJ30</f>
        <v>0</v>
      </c>
      <c r="CK24" s="30">
        <f>Repdd!CK30</f>
        <v>0</v>
      </c>
      <c r="CL24" s="30">
        <f>Repdd!CL30</f>
        <v>0</v>
      </c>
      <c r="CM24" s="30">
        <f>Repdd!CM30</f>
        <v>0</v>
      </c>
      <c r="CN24" s="30">
        <f>Repdd!CN30</f>
        <v>0</v>
      </c>
      <c r="CO24" s="30">
        <f>Repdd!CO30</f>
        <v>0</v>
      </c>
      <c r="CP24" s="30">
        <f>Repdd!CP30</f>
        <v>0</v>
      </c>
      <c r="CQ24" s="30">
        <f>Repdd!CQ30</f>
        <v>0</v>
      </c>
      <c r="CR24" s="30">
        <f>Repdd!CR30</f>
        <v>0</v>
      </c>
      <c r="CS24" s="30">
        <f>Repdd!CS30</f>
        <v>0</v>
      </c>
      <c r="CT24" s="30">
        <f>Repdd!CT30</f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si="3"/>
        <v>АКТИВЫ</v>
      </c>
      <c r="G25" s="66" t="str">
        <f>$G$287</f>
        <v>Запасы СиМ</v>
      </c>
      <c r="H25" s="31" t="str">
        <f>$H$296</f>
        <v>Цех-2</v>
      </c>
      <c r="P25" s="30"/>
      <c r="R25" s="24"/>
      <c r="S25" s="30"/>
      <c r="V25" s="85"/>
      <c r="W25" s="29">
        <f t="shared" si="0"/>
        <v>0</v>
      </c>
      <c r="Z25" s="30">
        <f>Repdd!Z38</f>
        <v>0</v>
      </c>
      <c r="AA25" s="30">
        <f ca="1">Repdd!AA38</f>
        <v>0</v>
      </c>
      <c r="AB25" s="30">
        <f ca="1">Repdd!AB38</f>
        <v>0</v>
      </c>
      <c r="AC25" s="30">
        <f ca="1">Repdd!AC38</f>
        <v>0</v>
      </c>
      <c r="AD25" s="30">
        <f ca="1">Repdd!AD38</f>
        <v>0</v>
      </c>
      <c r="AE25" s="30">
        <f ca="1">Repdd!AE38</f>
        <v>0</v>
      </c>
      <c r="AF25" s="30">
        <f ca="1">Repdd!AF38</f>
        <v>0</v>
      </c>
      <c r="AG25" s="30">
        <f ca="1">Repdd!AG38</f>
        <v>0</v>
      </c>
      <c r="AH25" s="30">
        <f ca="1">Repdd!AH38</f>
        <v>19803.333333333332</v>
      </c>
      <c r="AI25" s="30">
        <f ca="1">Repdd!AI38</f>
        <v>79213.333333333328</v>
      </c>
      <c r="AJ25" s="30">
        <f ca="1">Repdd!AJ38</f>
        <v>142584</v>
      </c>
      <c r="AK25" s="30">
        <f ca="1">Repdd!AK38</f>
        <v>208430.08333333337</v>
      </c>
      <c r="AL25" s="30">
        <f ca="1">Repdd!AL38</f>
        <v>265859.75</v>
      </c>
      <c r="AM25" s="30">
        <f ca="1">Repdd!AM38</f>
        <v>349231.78333333333</v>
      </c>
      <c r="AN25" s="30">
        <f ca="1">Repdd!AN38</f>
        <v>567068.44999999995</v>
      </c>
      <c r="AO25" s="30">
        <f ca="1">Repdd!AO38</f>
        <v>933826.18333333347</v>
      </c>
      <c r="AP25" s="30">
        <f ca="1">Repdd!AP38</f>
        <v>1460347.3083333333</v>
      </c>
      <c r="AQ25" s="30">
        <f ca="1">Repdd!AQ38</f>
        <v>2127373.0833333335</v>
      </c>
      <c r="AR25" s="30">
        <f ca="1">Repdd!AR38</f>
        <v>2877275.8083333331</v>
      </c>
      <c r="AS25" s="30">
        <f ca="1">Repdd!AS38</f>
        <v>3676389.8166666669</v>
      </c>
      <c r="AT25" s="30">
        <f ca="1">Repdd!AT38</f>
        <v>4501050.125</v>
      </c>
      <c r="AU25" s="30">
        <f ca="1">Repdd!AU38</f>
        <v>5339226.208333333</v>
      </c>
      <c r="AV25" s="30">
        <f ca="1">Repdd!AV38</f>
        <v>6183343.291666667</v>
      </c>
      <c r="AW25" s="30">
        <f ca="1">Repdd!AW38</f>
        <v>7028945.625</v>
      </c>
      <c r="AX25" s="30">
        <f ca="1">Repdd!AX38</f>
        <v>7875290.5833333321</v>
      </c>
      <c r="AY25" s="30">
        <f ca="1">Repdd!AY38</f>
        <v>8721883.083333334</v>
      </c>
      <c r="AZ25" s="30">
        <f ca="1">Repdd!AZ38</f>
        <v>9568475.583333334</v>
      </c>
      <c r="BA25" s="30">
        <f ca="1">Repdd!BA38</f>
        <v>10415068.083333334</v>
      </c>
      <c r="BB25" s="30">
        <f ca="1">Repdd!BB38</f>
        <v>11261660.583333334</v>
      </c>
      <c r="BC25" s="30">
        <f ca="1">Repdd!BC38</f>
        <v>12108253.083333334</v>
      </c>
      <c r="BD25" s="30">
        <f ca="1">Repdd!BD38</f>
        <v>12954845.583333334</v>
      </c>
      <c r="BE25" s="30">
        <f ca="1">Repdd!BE38</f>
        <v>13751929.75</v>
      </c>
      <c r="BF25" s="30">
        <f ca="1">Repdd!BF38</f>
        <v>14400488.916666664</v>
      </c>
      <c r="BG25" s="30">
        <f ca="1">Repdd!BG38</f>
        <v>14890621.416666664</v>
      </c>
      <c r="BH25" s="30">
        <f ca="1">Repdd!BH38</f>
        <v>15216138.708333334</v>
      </c>
      <c r="BI25" s="30">
        <f ca="1">Repdd!BI38</f>
        <v>15398081.833333334</v>
      </c>
      <c r="BJ25" s="30">
        <f ca="1">Repdd!BJ38</f>
        <v>15495365.708333334</v>
      </c>
      <c r="BK25" s="30">
        <f ca="1">Repdd!BK38</f>
        <v>15543141.25</v>
      </c>
      <c r="BL25" s="30">
        <f ca="1">Repdd!BL38</f>
        <v>15565172.458333334</v>
      </c>
      <c r="BM25" s="30">
        <f ca="1">Repdd!BM38</f>
        <v>15573588.875</v>
      </c>
      <c r="BN25" s="30">
        <f ca="1">Repdd!BN38</f>
        <v>15576064.291666664</v>
      </c>
      <c r="BO25" s="30">
        <f ca="1">Repdd!BO38</f>
        <v>15577054.458333334</v>
      </c>
      <c r="BP25" s="30">
        <f ca="1">Repdd!BP38</f>
        <v>15577302</v>
      </c>
      <c r="BQ25" s="30">
        <f ca="1">Repdd!BQ38</f>
        <v>15577301.999999998</v>
      </c>
      <c r="BR25" s="30">
        <f ca="1">Repdd!BR38</f>
        <v>15577301.999999998</v>
      </c>
      <c r="BS25" s="30">
        <f ca="1">Repdd!BS38</f>
        <v>15577301.999999998</v>
      </c>
      <c r="BT25" s="30">
        <f ca="1">Repdd!BT38</f>
        <v>15577301.999999998</v>
      </c>
      <c r="BU25" s="30">
        <f ca="1">Repdd!BU38</f>
        <v>15577301.999999998</v>
      </c>
      <c r="BV25" s="30">
        <f>Repdd!BV38</f>
        <v>0</v>
      </c>
      <c r="BW25" s="30">
        <f>Repdd!BW38</f>
        <v>0</v>
      </c>
      <c r="BX25" s="30">
        <f>Repdd!BX38</f>
        <v>0</v>
      </c>
      <c r="BY25" s="30">
        <f>Repdd!BY38</f>
        <v>0</v>
      </c>
      <c r="BZ25" s="30">
        <f>Repdd!BZ38</f>
        <v>0</v>
      </c>
      <c r="CA25" s="30">
        <f>Repdd!CA38</f>
        <v>0</v>
      </c>
      <c r="CB25" s="30">
        <f>Repdd!CB38</f>
        <v>0</v>
      </c>
      <c r="CC25" s="30">
        <f>Repdd!CC38</f>
        <v>0</v>
      </c>
      <c r="CD25" s="30">
        <f>Repdd!CD38</f>
        <v>0</v>
      </c>
      <c r="CE25" s="30">
        <f>Repdd!CE38</f>
        <v>0</v>
      </c>
      <c r="CF25" s="30">
        <f>Repdd!CF38</f>
        <v>0</v>
      </c>
      <c r="CG25" s="30">
        <f>Repdd!CG38</f>
        <v>0</v>
      </c>
      <c r="CH25" s="30">
        <f>Repdd!CH38</f>
        <v>0</v>
      </c>
      <c r="CI25" s="30">
        <f>Repdd!CI38</f>
        <v>0</v>
      </c>
      <c r="CJ25" s="30">
        <f>Repdd!CJ38</f>
        <v>0</v>
      </c>
      <c r="CK25" s="30">
        <f>Repdd!CK38</f>
        <v>0</v>
      </c>
      <c r="CL25" s="30">
        <f>Repdd!CL38</f>
        <v>0</v>
      </c>
      <c r="CM25" s="30">
        <f>Repdd!CM38</f>
        <v>0</v>
      </c>
      <c r="CN25" s="30">
        <f>Repdd!CN38</f>
        <v>0</v>
      </c>
      <c r="CO25" s="30">
        <f>Repdd!CO38</f>
        <v>0</v>
      </c>
      <c r="CP25" s="30">
        <f>Repdd!CP38</f>
        <v>0</v>
      </c>
      <c r="CQ25" s="30">
        <f>Repdd!CQ38</f>
        <v>0</v>
      </c>
      <c r="CR25" s="30">
        <f>Repdd!CR38</f>
        <v>0</v>
      </c>
      <c r="CS25" s="30">
        <f>Repdd!CS38</f>
        <v>0</v>
      </c>
      <c r="CT25" s="30">
        <f>Repdd!CT38</f>
        <v>0</v>
      </c>
    </row>
    <row r="26" spans="1:98" x14ac:dyDescent="0.3">
      <c r="A26" s="11">
        <f>ROW()</f>
        <v>26</v>
      </c>
      <c r="B26" s="99"/>
      <c r="F26" s="66" t="str">
        <f t="shared" si="3"/>
        <v>АКТИВЫ</v>
      </c>
      <c r="G26" s="6" t="str">
        <f>$G$297</f>
        <v>Склад ГП</v>
      </c>
      <c r="W26" s="10">
        <f t="shared" si="0"/>
        <v>0</v>
      </c>
      <c r="Z26" s="7">
        <f>Repdd!Z49</f>
        <v>0</v>
      </c>
      <c r="AA26" s="7">
        <f ca="1">Repdd!AA49</f>
        <v>0</v>
      </c>
      <c r="AB26" s="7">
        <f ca="1">Repdd!AB49</f>
        <v>0</v>
      </c>
      <c r="AC26" s="7">
        <f ca="1">Repdd!AC49</f>
        <v>0</v>
      </c>
      <c r="AD26" s="7">
        <f ca="1">Repdd!AD49</f>
        <v>0</v>
      </c>
      <c r="AE26" s="7">
        <f ca="1">Repdd!AE49</f>
        <v>0</v>
      </c>
      <c r="AF26" s="7">
        <f ca="1">Repdd!AF49</f>
        <v>0</v>
      </c>
      <c r="AG26" s="7">
        <f ca="1">Repdd!AG49</f>
        <v>0</v>
      </c>
      <c r="AH26" s="7">
        <f ca="1">Repdd!AH49</f>
        <v>0</v>
      </c>
      <c r="AI26" s="7">
        <f ca="1">Repdd!AI49</f>
        <v>17823</v>
      </c>
      <c r="AJ26" s="7">
        <f ca="1">Repdd!AJ49</f>
        <v>79213.333333333328</v>
      </c>
      <c r="AK26" s="7">
        <f ca="1">Repdd!AK49</f>
        <v>162981.43333333332</v>
      </c>
      <c r="AL26" s="7">
        <f ca="1">Repdd!AL49</f>
        <v>257492.84166666667</v>
      </c>
      <c r="AM26" s="7">
        <f ca="1">Repdd!AM49</f>
        <v>347994.07500000001</v>
      </c>
      <c r="AN26" s="7">
        <f ca="1">Repdd!AN49</f>
        <v>459046.21750000003</v>
      </c>
      <c r="AO26" s="7">
        <f ca="1">Repdd!AO49</f>
        <v>700354.78499999992</v>
      </c>
      <c r="AP26" s="7">
        <f ca="1">Repdd!AP49</f>
        <v>1132948.7</v>
      </c>
      <c r="AQ26" s="7">
        <f ca="1">Repdd!AQ49</f>
        <v>1790364.9075</v>
      </c>
      <c r="AR26" s="7">
        <f ca="1">Repdd!AR49</f>
        <v>2667202.0483333333</v>
      </c>
      <c r="AS26" s="7">
        <f ca="1">Repdd!AS49</f>
        <v>3706240.86625</v>
      </c>
      <c r="AT26" s="7">
        <f ca="1">Repdd!AT49</f>
        <v>4851784.4862500001</v>
      </c>
      <c r="AU26" s="7">
        <f ca="1">Repdd!AU49</f>
        <v>6059461.0645833332</v>
      </c>
      <c r="AV26" s="7">
        <f ca="1">Repdd!AV49</f>
        <v>7301045.9004166676</v>
      </c>
      <c r="AW26" s="7">
        <f ca="1">Repdd!AW49</f>
        <v>8559676.4554166663</v>
      </c>
      <c r="AX26" s="7">
        <f ca="1">Repdd!AX49</f>
        <v>9825324.8166666664</v>
      </c>
      <c r="AY26" s="7">
        <f ca="1">Repdd!AY49</f>
        <v>11093802.579166668</v>
      </c>
      <c r="AZ26" s="7">
        <f ca="1">Repdd!AZ49</f>
        <v>12363320.016666668</v>
      </c>
      <c r="BA26" s="7">
        <f ca="1">Repdd!BA49</f>
        <v>13633122.127083335</v>
      </c>
      <c r="BB26" s="7">
        <f ca="1">Repdd!BB49</f>
        <v>14902998.5</v>
      </c>
      <c r="BC26" s="7">
        <f ca="1">Repdd!BC49</f>
        <v>16172887.25</v>
      </c>
      <c r="BD26" s="7">
        <f ca="1">Repdd!BD49</f>
        <v>17442776</v>
      </c>
      <c r="BE26" s="7">
        <f ca="1">Repdd!BE49</f>
        <v>18712664.75</v>
      </c>
      <c r="BF26" s="7">
        <f ca="1">Repdd!BF49</f>
        <v>19937996</v>
      </c>
      <c r="BG26" s="7">
        <f ca="1">Repdd!BG49</f>
        <v>21009851.416666668</v>
      </c>
      <c r="BH26" s="7">
        <f ca="1">Repdd!BH49</f>
        <v>21872286.583333332</v>
      </c>
      <c r="BI26" s="7">
        <f ca="1">Repdd!BI49</f>
        <v>22498443.229166672</v>
      </c>
      <c r="BJ26" s="7">
        <f ca="1">Repdd!BJ49</f>
        <v>22898346.791666672</v>
      </c>
      <c r="BK26" s="7">
        <f ca="1">Repdd!BK49</f>
        <v>23132013.747916669</v>
      </c>
      <c r="BL26" s="7">
        <f ca="1">Repdd!BL49</f>
        <v>23257492.618749999</v>
      </c>
      <c r="BM26" s="7">
        <f ca="1">Repdd!BM49</f>
        <v>23320120.66041667</v>
      </c>
      <c r="BN26" s="7">
        <f ca="1">Repdd!BN49</f>
        <v>23348538.443750001</v>
      </c>
      <c r="BO26" s="7">
        <f ca="1">Repdd!BO49</f>
        <v>23359826.34375</v>
      </c>
      <c r="BP26" s="7">
        <f ca="1">Repdd!BP49</f>
        <v>23364071.683333334</v>
      </c>
      <c r="BQ26" s="7">
        <f ca="1">Repdd!BQ49</f>
        <v>23365482.670833334</v>
      </c>
      <c r="BR26" s="7">
        <f ca="1">Repdd!BR49</f>
        <v>23365853.983333334</v>
      </c>
      <c r="BS26" s="7">
        <f ca="1">Repdd!BS49</f>
        <v>23365940.622916669</v>
      </c>
      <c r="BT26" s="7">
        <f ca="1">Repdd!BT49</f>
        <v>23365953</v>
      </c>
      <c r="BU26" s="7">
        <f ca="1">Repdd!BU49</f>
        <v>23365953</v>
      </c>
      <c r="BV26" s="7">
        <f>Repdd!BV49</f>
        <v>0</v>
      </c>
      <c r="BW26" s="7">
        <f>Repdd!BW49</f>
        <v>0</v>
      </c>
      <c r="BX26" s="7">
        <f>Repdd!BX49</f>
        <v>0</v>
      </c>
      <c r="BY26" s="7">
        <f>Repdd!BY49</f>
        <v>0</v>
      </c>
      <c r="BZ26" s="7">
        <f>Repdd!BZ49</f>
        <v>0</v>
      </c>
      <c r="CA26" s="7">
        <f>Repdd!CA49</f>
        <v>0</v>
      </c>
      <c r="CB26" s="7">
        <f>Repdd!CB49</f>
        <v>0</v>
      </c>
      <c r="CC26" s="7">
        <f>Repdd!CC49</f>
        <v>0</v>
      </c>
      <c r="CD26" s="7">
        <f>Repdd!CD49</f>
        <v>0</v>
      </c>
      <c r="CE26" s="7">
        <f>Repdd!CE49</f>
        <v>0</v>
      </c>
      <c r="CF26" s="7">
        <f>Repdd!CF49</f>
        <v>0</v>
      </c>
      <c r="CG26" s="7">
        <f>Repdd!CG49</f>
        <v>0</v>
      </c>
      <c r="CH26" s="7">
        <f>Repdd!CH49</f>
        <v>0</v>
      </c>
      <c r="CI26" s="7">
        <f>Repdd!CI49</f>
        <v>0</v>
      </c>
      <c r="CJ26" s="7">
        <f>Repdd!CJ49</f>
        <v>0</v>
      </c>
      <c r="CK26" s="7">
        <f>Repdd!CK49</f>
        <v>0</v>
      </c>
      <c r="CL26" s="7">
        <f>Repdd!CL49</f>
        <v>0</v>
      </c>
      <c r="CM26" s="7">
        <f>Repdd!CM49</f>
        <v>0</v>
      </c>
      <c r="CN26" s="7">
        <f>Repdd!CN49</f>
        <v>0</v>
      </c>
      <c r="CO26" s="7">
        <f>Repdd!CO49</f>
        <v>0</v>
      </c>
      <c r="CP26" s="7">
        <f>Repdd!CP49</f>
        <v>0</v>
      </c>
      <c r="CQ26" s="7">
        <f>Repdd!CQ49</f>
        <v>0</v>
      </c>
      <c r="CR26" s="7">
        <f>Repdd!CR49</f>
        <v>0</v>
      </c>
      <c r="CS26" s="7">
        <f>Repdd!CS49</f>
        <v>0</v>
      </c>
      <c r="CT26" s="7">
        <f>Repdd!CT49</f>
        <v>0</v>
      </c>
    </row>
    <row r="27" spans="1:98" x14ac:dyDescent="0.3">
      <c r="A27" s="11">
        <f>ROW()</f>
        <v>27</v>
      </c>
      <c r="F27" s="66" t="str">
        <f t="shared" si="3"/>
        <v>АКТИВЫ</v>
      </c>
      <c r="G27" s="6" t="str">
        <f>G298</f>
        <v>Деб.задолженность Учр. по опл УК</v>
      </c>
      <c r="S27" s="164">
        <f>Repdd!S60</f>
        <v>0</v>
      </c>
      <c r="T27" s="27"/>
      <c r="U27" s="27"/>
      <c r="V27" s="85"/>
      <c r="W27" s="29">
        <f t="shared" si="0"/>
        <v>0</v>
      </c>
      <c r="X27" s="27"/>
      <c r="Y27" s="27"/>
      <c r="Z27" s="30">
        <f>Repdd!Z60</f>
        <v>0</v>
      </c>
      <c r="AA27" s="30">
        <f>Repdd!AA60</f>
        <v>5000000</v>
      </c>
      <c r="AB27" s="30">
        <f>Repdd!AB60</f>
        <v>2000000</v>
      </c>
      <c r="AC27" s="30">
        <f>Repdd!AC60</f>
        <v>1000000</v>
      </c>
      <c r="AD27" s="30">
        <f>Repdd!AD60</f>
        <v>0</v>
      </c>
      <c r="AE27" s="30">
        <f>Repdd!AE60</f>
        <v>0</v>
      </c>
      <c r="AF27" s="30">
        <f>Repdd!AF60</f>
        <v>0</v>
      </c>
      <c r="AG27" s="30">
        <f>Repdd!AG60</f>
        <v>0</v>
      </c>
      <c r="AH27" s="30">
        <f>Repdd!AH60</f>
        <v>0</v>
      </c>
      <c r="AI27" s="30">
        <f>Repdd!AI60</f>
        <v>0</v>
      </c>
      <c r="AJ27" s="30">
        <f>Repdd!AJ60</f>
        <v>0</v>
      </c>
      <c r="AK27" s="30">
        <f>Repdd!AK60</f>
        <v>0</v>
      </c>
      <c r="AL27" s="30">
        <f>Repdd!AL60</f>
        <v>0</v>
      </c>
      <c r="AM27" s="30">
        <f>Repdd!AM60</f>
        <v>0</v>
      </c>
      <c r="AN27" s="30">
        <f>Repdd!AN60</f>
        <v>0</v>
      </c>
      <c r="AO27" s="30">
        <f>Repdd!AO60</f>
        <v>0</v>
      </c>
      <c r="AP27" s="30">
        <f>Repdd!AP60</f>
        <v>0</v>
      </c>
      <c r="AQ27" s="30">
        <f>Repdd!AQ60</f>
        <v>0</v>
      </c>
      <c r="AR27" s="30">
        <f>Repdd!AR60</f>
        <v>0</v>
      </c>
      <c r="AS27" s="30">
        <f>Repdd!AS60</f>
        <v>0</v>
      </c>
      <c r="AT27" s="30">
        <f>Repdd!AT60</f>
        <v>0</v>
      </c>
      <c r="AU27" s="30">
        <f>Repdd!AU60</f>
        <v>0</v>
      </c>
      <c r="AV27" s="30">
        <f>Repdd!AV60</f>
        <v>0</v>
      </c>
      <c r="AW27" s="30">
        <f>Repdd!AW60</f>
        <v>0</v>
      </c>
      <c r="AX27" s="30">
        <f>Repdd!AX60</f>
        <v>0</v>
      </c>
      <c r="AY27" s="30">
        <f>Repdd!AY60</f>
        <v>0</v>
      </c>
      <c r="AZ27" s="30">
        <f>Repdd!AZ60</f>
        <v>0</v>
      </c>
      <c r="BA27" s="30">
        <f>Repdd!BA60</f>
        <v>0</v>
      </c>
      <c r="BB27" s="30">
        <f>Repdd!BB60</f>
        <v>0</v>
      </c>
      <c r="BC27" s="30">
        <f>Repdd!BC60</f>
        <v>0</v>
      </c>
      <c r="BD27" s="30">
        <f>Repdd!BD60</f>
        <v>0</v>
      </c>
      <c r="BE27" s="30">
        <f>Repdd!BE60</f>
        <v>0</v>
      </c>
      <c r="BF27" s="30">
        <f>Repdd!BF60</f>
        <v>0</v>
      </c>
      <c r="BG27" s="30">
        <f>Repdd!BG60</f>
        <v>0</v>
      </c>
      <c r="BH27" s="30">
        <f>Repdd!BH60</f>
        <v>0</v>
      </c>
      <c r="BI27" s="30">
        <f>Repdd!BI60</f>
        <v>0</v>
      </c>
      <c r="BJ27" s="30">
        <f>Repdd!BJ60</f>
        <v>0</v>
      </c>
      <c r="BK27" s="30">
        <f>Repdd!BK60</f>
        <v>0</v>
      </c>
      <c r="BL27" s="30">
        <f>Repdd!BL60</f>
        <v>0</v>
      </c>
      <c r="BM27" s="30">
        <f>Repdd!BM60</f>
        <v>0</v>
      </c>
      <c r="BN27" s="30">
        <f>Repdd!BN60</f>
        <v>0</v>
      </c>
      <c r="BO27" s="30">
        <f>Repdd!BO60</f>
        <v>0</v>
      </c>
      <c r="BP27" s="30">
        <f>Repdd!BP60</f>
        <v>0</v>
      </c>
      <c r="BQ27" s="30">
        <f>Repdd!BQ60</f>
        <v>0</v>
      </c>
      <c r="BR27" s="30">
        <f>Repdd!BR60</f>
        <v>0</v>
      </c>
      <c r="BS27" s="30">
        <f>Repdd!BS60</f>
        <v>0</v>
      </c>
      <c r="BT27" s="30">
        <f>Repdd!BT60</f>
        <v>0</v>
      </c>
      <c r="BU27" s="30">
        <f>Repdd!BU60</f>
        <v>0</v>
      </c>
      <c r="BV27" s="30">
        <f>Repdd!BV60</f>
        <v>0</v>
      </c>
      <c r="BW27" s="30">
        <f>Repdd!BW60</f>
        <v>0</v>
      </c>
      <c r="BX27" s="30">
        <f>Repdd!BX60</f>
        <v>0</v>
      </c>
      <c r="BY27" s="30">
        <f>Repdd!BY60</f>
        <v>0</v>
      </c>
      <c r="BZ27" s="30">
        <f>Repdd!BZ60</f>
        <v>0</v>
      </c>
      <c r="CA27" s="30">
        <f>Repdd!CA60</f>
        <v>0</v>
      </c>
      <c r="CB27" s="30">
        <f>Repdd!CB60</f>
        <v>0</v>
      </c>
      <c r="CC27" s="30">
        <f>Repdd!CC60</f>
        <v>0</v>
      </c>
      <c r="CD27" s="30">
        <f>Repdd!CD60</f>
        <v>0</v>
      </c>
      <c r="CE27" s="30">
        <f>Repdd!CE60</f>
        <v>0</v>
      </c>
      <c r="CF27" s="30">
        <f>Repdd!CF60</f>
        <v>0</v>
      </c>
      <c r="CG27" s="30">
        <f>Repdd!CG60</f>
        <v>0</v>
      </c>
      <c r="CH27" s="30">
        <f>Repdd!CH60</f>
        <v>0</v>
      </c>
      <c r="CI27" s="30">
        <f>Repdd!CI60</f>
        <v>0</v>
      </c>
      <c r="CJ27" s="30">
        <f>Repdd!CJ60</f>
        <v>0</v>
      </c>
      <c r="CK27" s="30">
        <f>Repdd!CK60</f>
        <v>0</v>
      </c>
      <c r="CL27" s="30">
        <f>Repdd!CL60</f>
        <v>0</v>
      </c>
      <c r="CM27" s="30">
        <f>Repdd!CM60</f>
        <v>0</v>
      </c>
      <c r="CN27" s="30">
        <f>Repdd!CN60</f>
        <v>0</v>
      </c>
      <c r="CO27" s="30">
        <f>Repdd!CO60</f>
        <v>0</v>
      </c>
      <c r="CP27" s="30">
        <f>Repdd!CP60</f>
        <v>0</v>
      </c>
      <c r="CQ27" s="30">
        <f>Repdd!CQ60</f>
        <v>0</v>
      </c>
      <c r="CR27" s="30">
        <f>Repdd!CR60</f>
        <v>0</v>
      </c>
      <c r="CS27" s="30">
        <f>Repdd!CS60</f>
        <v>0</v>
      </c>
      <c r="CT27" s="30">
        <f>Repdd!CT60</f>
        <v>0</v>
      </c>
    </row>
    <row r="28" spans="1:98" x14ac:dyDescent="0.3">
      <c r="A28" s="11">
        <f>ROW()</f>
        <v>28</v>
      </c>
      <c r="F28" s="66" t="str">
        <f t="shared" si="3"/>
        <v>АКТИВЫ</v>
      </c>
      <c r="G28" s="6" t="str">
        <f>G299</f>
        <v>Дебиторская задолженность</v>
      </c>
      <c r="S28" s="164">
        <f>Repdd!S61</f>
        <v>0</v>
      </c>
      <c r="T28" s="27"/>
      <c r="U28" s="27"/>
      <c r="V28" s="85"/>
      <c r="W28" s="29">
        <f t="shared" si="0"/>
        <v>0</v>
      </c>
      <c r="X28" s="27"/>
      <c r="Y28" s="27"/>
      <c r="Z28" s="30">
        <f>Repdd!Z61</f>
        <v>0</v>
      </c>
      <c r="AA28" s="30">
        <f ca="1">Repdd!AA61</f>
        <v>0</v>
      </c>
      <c r="AB28" s="30">
        <f ca="1">Repdd!AB61</f>
        <v>0</v>
      </c>
      <c r="AC28" s="30">
        <f ca="1">Repdd!AC61</f>
        <v>0</v>
      </c>
      <c r="AD28" s="30">
        <f ca="1">Repdd!AD61</f>
        <v>0</v>
      </c>
      <c r="AE28" s="30">
        <f ca="1">Repdd!AE61</f>
        <v>0</v>
      </c>
      <c r="AF28" s="30">
        <f ca="1">Repdd!AF61</f>
        <v>0</v>
      </c>
      <c r="AG28" s="30">
        <f ca="1">Repdd!AG61</f>
        <v>0</v>
      </c>
      <c r="AH28" s="30">
        <f ca="1">Repdd!AH61</f>
        <v>0</v>
      </c>
      <c r="AI28" s="30">
        <f ca="1">Repdd!AI61</f>
        <v>6292.2000000000007</v>
      </c>
      <c r="AJ28" s="30">
        <f ca="1">Repdd!AJ61</f>
        <v>54532.400000000009</v>
      </c>
      <c r="AK28" s="30">
        <f ca="1">Repdd!AK61</f>
        <v>173245.24</v>
      </c>
      <c r="AL28" s="30">
        <f ca="1">Repdd!AL61</f>
        <v>322737.42500000005</v>
      </c>
      <c r="AM28" s="30">
        <f ca="1">Repdd!AM61</f>
        <v>482559.30500000005</v>
      </c>
      <c r="AN28" s="30">
        <f ca="1">Repdd!AN61</f>
        <v>641972.19199999992</v>
      </c>
      <c r="AO28" s="30">
        <f ca="1">Repdd!AO61</f>
        <v>878700.48649999988</v>
      </c>
      <c r="AP28" s="30">
        <f ca="1">Repdd!AP61</f>
        <v>1374643.8252500002</v>
      </c>
      <c r="AQ28" s="30">
        <f ca="1">Repdd!AQ61</f>
        <v>2217090.75275</v>
      </c>
      <c r="AR28" s="30">
        <f ca="1">Repdd!AR61</f>
        <v>3442532.35855</v>
      </c>
      <c r="AS28" s="30">
        <f ca="1">Repdd!AS61</f>
        <v>5017312.7135499986</v>
      </c>
      <c r="AT28" s="30">
        <f ca="1">Repdd!AT61</f>
        <v>6837499.8798999991</v>
      </c>
      <c r="AU28" s="30">
        <f ca="1">Repdd!AU61</f>
        <v>8812596.5532749984</v>
      </c>
      <c r="AV28" s="30">
        <f ca="1">Repdd!AV61</f>
        <v>10875789.794499997</v>
      </c>
      <c r="AW28" s="30">
        <f ca="1">Repdd!AW61</f>
        <v>12986207.569774996</v>
      </c>
      <c r="AX28" s="30">
        <f ca="1">Repdd!AX61</f>
        <v>15119467.604099996</v>
      </c>
      <c r="AY28" s="30">
        <f ca="1">Repdd!AY61</f>
        <v>17261676.719874997</v>
      </c>
      <c r="AZ28" s="30">
        <f ca="1">Repdd!AZ61</f>
        <v>19407440.142124996</v>
      </c>
      <c r="BA28" s="30">
        <f ca="1">Repdd!BA61</f>
        <v>21554482.978374999</v>
      </c>
      <c r="BB28" s="30">
        <f ca="1">Repdd!BB61</f>
        <v>23701845.668124996</v>
      </c>
      <c r="BC28" s="30">
        <f ca="1">Repdd!BC61</f>
        <v>25849283.077750001</v>
      </c>
      <c r="BD28" s="30">
        <f ca="1">Repdd!BD61</f>
        <v>27996732.285250004</v>
      </c>
      <c r="BE28" s="30">
        <f ca="1">Repdd!BE61</f>
        <v>30144181.49275</v>
      </c>
      <c r="BF28" s="30">
        <f ca="1">Repdd!BF61</f>
        <v>32275900.200250003</v>
      </c>
      <c r="BG28" s="30">
        <f ca="1">Repdd!BG61</f>
        <v>34287018.407749996</v>
      </c>
      <c r="BH28" s="30">
        <f ca="1">Repdd!BH61</f>
        <v>36001354.515250012</v>
      </c>
      <c r="BI28" s="30">
        <f ca="1">Repdd!BI61</f>
        <v>37341960.160250001</v>
      </c>
      <c r="BJ28" s="30">
        <f ca="1">Repdd!BJ61</f>
        <v>38283011.105250008</v>
      </c>
      <c r="BK28" s="30">
        <f ca="1">Repdd!BK61</f>
        <v>38864856.082750022</v>
      </c>
      <c r="BL28" s="30">
        <f ca="1">Repdd!BL61</f>
        <v>39195707.824000016</v>
      </c>
      <c r="BM28" s="30">
        <f ca="1">Repdd!BM61</f>
        <v>39369483.968375005</v>
      </c>
      <c r="BN28" s="30">
        <f ca="1">Repdd!BN61</f>
        <v>39454251.70025</v>
      </c>
      <c r="BO28" s="30">
        <f ca="1">Repdd!BO61</f>
        <v>39491411.07387501</v>
      </c>
      <c r="BP28" s="30">
        <f ca="1">Repdd!BP61</f>
        <v>39505630.134999998</v>
      </c>
      <c r="BQ28" s="30">
        <f ca="1">Repdd!BQ61</f>
        <v>39510874.945875011</v>
      </c>
      <c r="BR28" s="30">
        <f ca="1">Repdd!BR61</f>
        <v>39512560.731125012</v>
      </c>
      <c r="BS28" s="30">
        <f ca="1">Repdd!BS61</f>
        <v>39512967.102375016</v>
      </c>
      <c r="BT28" s="30">
        <f ca="1">Repdd!BT61</f>
        <v>39513053.620125018</v>
      </c>
      <c r="BU28" s="30">
        <f ca="1">Repdd!BU61</f>
        <v>39513065.418000028</v>
      </c>
      <c r="BV28" s="30">
        <f>Repdd!BV61</f>
        <v>0</v>
      </c>
      <c r="BW28" s="30">
        <f>Repdd!BW61</f>
        <v>0</v>
      </c>
      <c r="BX28" s="30">
        <f>Repdd!BX61</f>
        <v>0</v>
      </c>
      <c r="BY28" s="30">
        <f>Repdd!BY61</f>
        <v>0</v>
      </c>
      <c r="BZ28" s="30">
        <f>Repdd!BZ61</f>
        <v>0</v>
      </c>
      <c r="CA28" s="30">
        <f>Repdd!CA61</f>
        <v>0</v>
      </c>
      <c r="CB28" s="30">
        <f>Repdd!CB61</f>
        <v>0</v>
      </c>
      <c r="CC28" s="30">
        <f>Repdd!CC61</f>
        <v>0</v>
      </c>
      <c r="CD28" s="30">
        <f>Repdd!CD61</f>
        <v>0</v>
      </c>
      <c r="CE28" s="30">
        <f>Repdd!CE61</f>
        <v>0</v>
      </c>
      <c r="CF28" s="30">
        <f>Repdd!CF61</f>
        <v>0</v>
      </c>
      <c r="CG28" s="30">
        <f>Repdd!CG61</f>
        <v>0</v>
      </c>
      <c r="CH28" s="30">
        <f>Repdd!CH61</f>
        <v>0</v>
      </c>
      <c r="CI28" s="30">
        <f>Repdd!CI61</f>
        <v>0</v>
      </c>
      <c r="CJ28" s="30">
        <f>Repdd!CJ61</f>
        <v>0</v>
      </c>
      <c r="CK28" s="30">
        <f>Repdd!CK61</f>
        <v>0</v>
      </c>
      <c r="CL28" s="30">
        <f>Repdd!CL61</f>
        <v>0</v>
      </c>
      <c r="CM28" s="30">
        <f>Repdd!CM61</f>
        <v>0</v>
      </c>
      <c r="CN28" s="30">
        <f>Repdd!CN61</f>
        <v>0</v>
      </c>
      <c r="CO28" s="30">
        <f>Repdd!CO61</f>
        <v>0</v>
      </c>
      <c r="CP28" s="30">
        <f>Repdd!CP61</f>
        <v>0</v>
      </c>
      <c r="CQ28" s="30">
        <f>Repdd!CQ61</f>
        <v>0</v>
      </c>
      <c r="CR28" s="30">
        <f>Repdd!CR61</f>
        <v>0</v>
      </c>
      <c r="CS28" s="30">
        <f>Repdd!CS61</f>
        <v>0</v>
      </c>
      <c r="CT28" s="30">
        <f>Repdd!CT61</f>
        <v>0</v>
      </c>
    </row>
    <row r="29" spans="1:98" x14ac:dyDescent="0.3">
      <c r="A29" s="11">
        <f>ROW()</f>
        <v>29</v>
      </c>
      <c r="F29" s="66" t="str">
        <f t="shared" si="3"/>
        <v>АКТИВЫ</v>
      </c>
      <c r="G29" s="6" t="str">
        <f>G300</f>
        <v>Задолженность бюджета по возмещению НДС по капзатратам</v>
      </c>
      <c r="S29" s="164">
        <f>Repdd!S62</f>
        <v>0</v>
      </c>
      <c r="T29" s="27"/>
      <c r="U29" s="27"/>
      <c r="V29" s="85"/>
      <c r="W29" s="29">
        <f t="shared" si="0"/>
        <v>0</v>
      </c>
      <c r="X29" s="27"/>
      <c r="Y29" s="27"/>
      <c r="Z29" s="30">
        <f>Repdd!Z62</f>
        <v>0</v>
      </c>
      <c r="AA29" s="30">
        <f ca="1">Repdd!AA62</f>
        <v>833333.33333333349</v>
      </c>
      <c r="AB29" s="30">
        <f ca="1">Repdd!AB62</f>
        <v>3333333.3333333335</v>
      </c>
      <c r="AC29" s="30">
        <f ca="1">Repdd!AC62</f>
        <v>5000000</v>
      </c>
      <c r="AD29" s="30">
        <f ca="1">Repdd!AD62</f>
        <v>4166666.6666666665</v>
      </c>
      <c r="AE29" s="30">
        <f ca="1">Repdd!AE62</f>
        <v>1666666.6666666665</v>
      </c>
      <c r="AF29" s="30">
        <f ca="1">Repdd!AF62</f>
        <v>0</v>
      </c>
      <c r="AG29" s="30">
        <f ca="1">Repdd!AG62</f>
        <v>0</v>
      </c>
      <c r="AH29" s="30">
        <f ca="1">Repdd!AH62</f>
        <v>0</v>
      </c>
      <c r="AI29" s="30">
        <f ca="1">Repdd!AI62</f>
        <v>0</v>
      </c>
      <c r="AJ29" s="30">
        <f ca="1">Repdd!AJ62</f>
        <v>0</v>
      </c>
      <c r="AK29" s="30">
        <f ca="1">Repdd!AK62</f>
        <v>0</v>
      </c>
      <c r="AL29" s="30">
        <f ca="1">Repdd!AL62</f>
        <v>0</v>
      </c>
      <c r="AM29" s="30">
        <f ca="1">Repdd!AM62</f>
        <v>0</v>
      </c>
      <c r="AN29" s="30">
        <f ca="1">Repdd!AN62</f>
        <v>0</v>
      </c>
      <c r="AO29" s="30">
        <f ca="1">Repdd!AO62</f>
        <v>0</v>
      </c>
      <c r="AP29" s="30">
        <f ca="1">Repdd!AP62</f>
        <v>0</v>
      </c>
      <c r="AQ29" s="30">
        <f ca="1">Repdd!AQ62</f>
        <v>0</v>
      </c>
      <c r="AR29" s="30">
        <f ca="1">Repdd!AR62</f>
        <v>0</v>
      </c>
      <c r="AS29" s="30">
        <f ca="1">Repdd!AS62</f>
        <v>0</v>
      </c>
      <c r="AT29" s="30">
        <f ca="1">Repdd!AT62</f>
        <v>0</v>
      </c>
      <c r="AU29" s="30">
        <f ca="1">Repdd!AU62</f>
        <v>0</v>
      </c>
      <c r="AV29" s="30">
        <f ca="1">Repdd!AV62</f>
        <v>833333.33333333349</v>
      </c>
      <c r="AW29" s="30">
        <f ca="1">Repdd!AW62</f>
        <v>3333333.3333333335</v>
      </c>
      <c r="AX29" s="30">
        <f ca="1">Repdd!AX62</f>
        <v>5000000</v>
      </c>
      <c r="AY29" s="30">
        <f ca="1">Repdd!AY62</f>
        <v>4166666.6666666665</v>
      </c>
      <c r="AZ29" s="30">
        <f ca="1">Repdd!AZ62</f>
        <v>1666666.6666666665</v>
      </c>
      <c r="BA29" s="30">
        <f ca="1">Repdd!BA62</f>
        <v>0</v>
      </c>
      <c r="BB29" s="30">
        <f ca="1">Repdd!BB62</f>
        <v>0</v>
      </c>
      <c r="BC29" s="30">
        <f ca="1">Repdd!BC62</f>
        <v>0</v>
      </c>
      <c r="BD29" s="30">
        <f ca="1">Repdd!BD62</f>
        <v>0</v>
      </c>
      <c r="BE29" s="30">
        <f ca="1">Repdd!BE62</f>
        <v>0</v>
      </c>
      <c r="BF29" s="30">
        <f ca="1">Repdd!BF62</f>
        <v>0</v>
      </c>
      <c r="BG29" s="30">
        <f ca="1">Repdd!BG62</f>
        <v>0</v>
      </c>
      <c r="BH29" s="30">
        <f ca="1">Repdd!BH62</f>
        <v>0</v>
      </c>
      <c r="BI29" s="30">
        <f ca="1">Repdd!BI62</f>
        <v>0</v>
      </c>
      <c r="BJ29" s="30">
        <f ca="1">Repdd!BJ62</f>
        <v>0</v>
      </c>
      <c r="BK29" s="30">
        <f ca="1">Repdd!BK62</f>
        <v>0</v>
      </c>
      <c r="BL29" s="30">
        <f ca="1">Repdd!BL62</f>
        <v>0</v>
      </c>
      <c r="BM29" s="30">
        <f ca="1">Repdd!BM62</f>
        <v>0</v>
      </c>
      <c r="BN29" s="30">
        <f ca="1">Repdd!BN62</f>
        <v>0</v>
      </c>
      <c r="BO29" s="30">
        <f ca="1">Repdd!BO62</f>
        <v>0</v>
      </c>
      <c r="BP29" s="30">
        <f ca="1">Repdd!BP62</f>
        <v>0</v>
      </c>
      <c r="BQ29" s="30">
        <f ca="1">Repdd!BQ62</f>
        <v>0</v>
      </c>
      <c r="BR29" s="30">
        <f ca="1">Repdd!BR62</f>
        <v>0</v>
      </c>
      <c r="BS29" s="30">
        <f ca="1">Repdd!BS62</f>
        <v>0</v>
      </c>
      <c r="BT29" s="30">
        <f ca="1">Repdd!BT62</f>
        <v>0</v>
      </c>
      <c r="BU29" s="30">
        <f ca="1">Repdd!BU62</f>
        <v>0</v>
      </c>
      <c r="BV29" s="30">
        <f>Repdd!BV62</f>
        <v>0</v>
      </c>
      <c r="BW29" s="30">
        <f>Repdd!BW62</f>
        <v>0</v>
      </c>
      <c r="BX29" s="30">
        <f>Repdd!BX62</f>
        <v>0</v>
      </c>
      <c r="BY29" s="30">
        <f>Repdd!BY62</f>
        <v>0</v>
      </c>
      <c r="BZ29" s="30">
        <f>Repdd!BZ62</f>
        <v>0</v>
      </c>
      <c r="CA29" s="30">
        <f>Repdd!CA62</f>
        <v>0</v>
      </c>
      <c r="CB29" s="30">
        <f>Repdd!CB62</f>
        <v>0</v>
      </c>
      <c r="CC29" s="30">
        <f>Repdd!CC62</f>
        <v>0</v>
      </c>
      <c r="CD29" s="30">
        <f>Repdd!CD62</f>
        <v>0</v>
      </c>
      <c r="CE29" s="30">
        <f>Repdd!CE62</f>
        <v>0</v>
      </c>
      <c r="CF29" s="30">
        <f>Repdd!CF62</f>
        <v>0</v>
      </c>
      <c r="CG29" s="30">
        <f>Repdd!CG62</f>
        <v>0</v>
      </c>
      <c r="CH29" s="30">
        <f>Repdd!CH62</f>
        <v>0</v>
      </c>
      <c r="CI29" s="30">
        <f>Repdd!CI62</f>
        <v>0</v>
      </c>
      <c r="CJ29" s="30">
        <f>Repdd!CJ62</f>
        <v>0</v>
      </c>
      <c r="CK29" s="30">
        <f>Repdd!CK62</f>
        <v>0</v>
      </c>
      <c r="CL29" s="30">
        <f>Repdd!CL62</f>
        <v>0</v>
      </c>
      <c r="CM29" s="30">
        <f>Repdd!CM62</f>
        <v>0</v>
      </c>
      <c r="CN29" s="30">
        <f>Repdd!CN62</f>
        <v>0</v>
      </c>
      <c r="CO29" s="30">
        <f>Repdd!CO62</f>
        <v>0</v>
      </c>
      <c r="CP29" s="30">
        <f>Repdd!CP62</f>
        <v>0</v>
      </c>
      <c r="CQ29" s="30">
        <f>Repdd!CQ62</f>
        <v>0</v>
      </c>
      <c r="CR29" s="30">
        <f>Repdd!CR62</f>
        <v>0</v>
      </c>
      <c r="CS29" s="30">
        <f>Repdd!CS62</f>
        <v>0</v>
      </c>
      <c r="CT29" s="30">
        <f>Repdd!CT62</f>
        <v>0</v>
      </c>
    </row>
    <row r="30" spans="1:98" ht="7.05" customHeight="1" x14ac:dyDescent="0.3">
      <c r="A30" s="11">
        <f>ROW()</f>
        <v>30</v>
      </c>
      <c r="F30" s="66" t="str">
        <f>$F$9</f>
        <v>АКТИВЫ</v>
      </c>
    </row>
    <row r="31" spans="1:98" s="13" customFormat="1" x14ac:dyDescent="0.3">
      <c r="A31" s="12">
        <f>ROW()</f>
        <v>31</v>
      </c>
      <c r="C31" s="142"/>
      <c r="E31" s="92"/>
      <c r="F31" s="13" t="s">
        <v>80</v>
      </c>
      <c r="M31" s="14"/>
      <c r="P31" s="10"/>
      <c r="R31" s="92"/>
      <c r="S31" s="10"/>
      <c r="V31" s="80"/>
      <c r="W31" s="10">
        <f t="shared" si="0"/>
        <v>0</v>
      </c>
      <c r="Z31" s="10">
        <f>Repdd!Z64</f>
        <v>0</v>
      </c>
      <c r="AA31" s="10">
        <f ca="1">Repdd!AA64</f>
        <v>71679732.556039944</v>
      </c>
      <c r="AB31" s="10">
        <f ca="1">Repdd!AB64</f>
        <v>74597611.343918726</v>
      </c>
      <c r="AC31" s="10">
        <f ca="1">Repdd!AC64</f>
        <v>82369143.465130851</v>
      </c>
      <c r="AD31" s="10">
        <f ca="1">Repdd!AD64</f>
        <v>79724649.872057259</v>
      </c>
      <c r="AE31" s="10">
        <f ca="1">Repdd!AE64</f>
        <v>77001654.278983653</v>
      </c>
      <c r="AF31" s="10">
        <f ca="1">Repdd!AF64</f>
        <v>74310252.352576748</v>
      </c>
      <c r="AG31" s="10">
        <f ca="1">Repdd!AG64</f>
        <v>71655914.059503153</v>
      </c>
      <c r="AH31" s="10">
        <f ca="1">Repdd!AH64</f>
        <v>69009858.383096218</v>
      </c>
      <c r="AI31" s="10">
        <f ca="1">Repdd!AI64</f>
        <v>66337269.5346893</v>
      </c>
      <c r="AJ31" s="10">
        <f ca="1">Repdd!AJ64</f>
        <v>63642740.869464181</v>
      </c>
      <c r="AK31" s="10">
        <f ca="1">Repdd!AK64</f>
        <v>60969168.922233023</v>
      </c>
      <c r="AL31" s="10">
        <f ca="1">Repdd!AL64</f>
        <v>58366799.038915485</v>
      </c>
      <c r="AM31" s="10">
        <f ca="1">Repdd!AM64</f>
        <v>55885877.993575975</v>
      </c>
      <c r="AN31" s="10">
        <f ca="1">Repdd!AN64</f>
        <v>53551065.119817995</v>
      </c>
      <c r="AO31" s="10">
        <f ca="1">Repdd!AO64</f>
        <v>51419758.128629699</v>
      </c>
      <c r="AP31" s="10">
        <f ca="1">Repdd!AP64</f>
        <v>49625649.673156865</v>
      </c>
      <c r="AQ31" s="10">
        <f ca="1">Repdd!AQ64</f>
        <v>48306273.602083467</v>
      </c>
      <c r="AR31" s="10">
        <f ca="1">Repdd!AR64</f>
        <v>47604052.828366071</v>
      </c>
      <c r="AS31" s="10">
        <f ca="1">Repdd!AS64</f>
        <v>87633273.721463799</v>
      </c>
      <c r="AT31" s="10">
        <f ca="1">Repdd!AT64</f>
        <v>86385682.354210913</v>
      </c>
      <c r="AU31" s="10">
        <f ca="1">Repdd!AU64</f>
        <v>80972960.011215478</v>
      </c>
      <c r="AV31" s="10">
        <f ca="1">Repdd!AV64</f>
        <v>71406538.77834332</v>
      </c>
      <c r="AW31" s="10">
        <f ca="1">Repdd!AW64</f>
        <v>86056140.047810748</v>
      </c>
      <c r="AX31" s="10">
        <f ca="1">Repdd!AX64</f>
        <v>101810474.85410002</v>
      </c>
      <c r="AY31" s="10">
        <f ca="1">Repdd!AY64</f>
        <v>106445883.30380359</v>
      </c>
      <c r="AZ31" s="10">
        <f ca="1">Repdd!AZ64</f>
        <v>109419219.06831549</v>
      </c>
      <c r="BA31" s="10">
        <f ca="1">Repdd!BA64</f>
        <v>113217702.2530774</v>
      </c>
      <c r="BB31" s="10">
        <f ca="1">Repdd!BB64</f>
        <v>118637527.88717264</v>
      </c>
      <c r="BC31" s="10">
        <f ca="1">Repdd!BC64</f>
        <v>123943867.28489287</v>
      </c>
      <c r="BD31" s="10">
        <f ca="1">Repdd!BD64</f>
        <v>129019727.73048814</v>
      </c>
      <c r="BE31" s="10">
        <f ca="1">Repdd!BE64</f>
        <v>133718143.96775003</v>
      </c>
      <c r="BF31" s="10">
        <f ca="1">Repdd!BF64</f>
        <v>138150779.69171381</v>
      </c>
      <c r="BG31" s="10">
        <f ca="1">Repdd!BG64</f>
        <v>141344393.89835462</v>
      </c>
      <c r="BH31" s="10">
        <f ca="1">Repdd!BH64</f>
        <v>147958647.72003248</v>
      </c>
      <c r="BI31" s="10">
        <f ca="1">Repdd!BI64</f>
        <v>155940590.36868188</v>
      </c>
      <c r="BJ31" s="10">
        <f ca="1">Repdd!BJ64</f>
        <v>164057194.59276155</v>
      </c>
      <c r="BK31" s="10">
        <f ca="1">Repdd!BK64</f>
        <v>172224390.22772682</v>
      </c>
      <c r="BL31" s="10">
        <f ca="1">Repdd!BL64</f>
        <v>180410281.4805516</v>
      </c>
      <c r="BM31" s="10">
        <f ca="1">Repdd!BM64</f>
        <v>188604504.13036323</v>
      </c>
      <c r="BN31" s="10">
        <f ca="1">Repdd!BN64</f>
        <v>196806062.02423289</v>
      </c>
      <c r="BO31" s="10">
        <f ca="1">Repdd!BO64</f>
        <v>205015434.54936045</v>
      </c>
      <c r="BP31" s="10">
        <f ca="1">Repdd!BP64</f>
        <v>213234468.75133541</v>
      </c>
      <c r="BQ31" s="10">
        <f ca="1">Repdd!BQ64</f>
        <v>221465363.22458851</v>
      </c>
      <c r="BR31" s="10">
        <f ca="1">Repdd!BR64</f>
        <v>231375594.53569785</v>
      </c>
      <c r="BS31" s="10">
        <f ca="1">Repdd!BS64</f>
        <v>241285537.89276588</v>
      </c>
      <c r="BT31" s="10">
        <f ca="1">Repdd!BT64</f>
        <v>251195401.67998332</v>
      </c>
      <c r="BU31" s="10">
        <f ca="1">Repdd!BU64</f>
        <v>261105248.13529614</v>
      </c>
      <c r="BV31" s="10">
        <f>Repdd!BV64</f>
        <v>0</v>
      </c>
      <c r="BW31" s="10">
        <f>Repdd!BW64</f>
        <v>0</v>
      </c>
      <c r="BX31" s="10">
        <f>Repdd!BX64</f>
        <v>0</v>
      </c>
      <c r="BY31" s="10">
        <f>Repdd!BY64</f>
        <v>0</v>
      </c>
      <c r="BZ31" s="10">
        <f>Repdd!BZ64</f>
        <v>0</v>
      </c>
      <c r="CA31" s="10">
        <f>Repdd!CA64</f>
        <v>0</v>
      </c>
      <c r="CB31" s="10">
        <f>Repdd!CB64</f>
        <v>0</v>
      </c>
      <c r="CC31" s="10">
        <f>Repdd!CC64</f>
        <v>0</v>
      </c>
      <c r="CD31" s="10">
        <f>Repdd!CD64</f>
        <v>0</v>
      </c>
      <c r="CE31" s="10">
        <f>Repdd!CE64</f>
        <v>0</v>
      </c>
      <c r="CF31" s="10">
        <f>Repdd!CF64</f>
        <v>0</v>
      </c>
      <c r="CG31" s="10">
        <f>Repdd!CG64</f>
        <v>0</v>
      </c>
      <c r="CH31" s="10">
        <f>Repdd!CH64</f>
        <v>0</v>
      </c>
      <c r="CI31" s="10">
        <f>Repdd!CI64</f>
        <v>0</v>
      </c>
      <c r="CJ31" s="10">
        <f>Repdd!CJ64</f>
        <v>0</v>
      </c>
      <c r="CK31" s="10">
        <f>Repdd!CK64</f>
        <v>0</v>
      </c>
      <c r="CL31" s="10">
        <f>Repdd!CL64</f>
        <v>0</v>
      </c>
      <c r="CM31" s="10">
        <f>Repdd!CM64</f>
        <v>0</v>
      </c>
      <c r="CN31" s="10">
        <f>Repdd!CN64</f>
        <v>0</v>
      </c>
      <c r="CO31" s="10">
        <f>Repdd!CO64</f>
        <v>0</v>
      </c>
      <c r="CP31" s="10">
        <f>Repdd!CP64</f>
        <v>0</v>
      </c>
      <c r="CQ31" s="10">
        <f>Repdd!CQ64</f>
        <v>0</v>
      </c>
      <c r="CR31" s="10">
        <f>Repdd!CR64</f>
        <v>0</v>
      </c>
      <c r="CS31" s="10">
        <f>Repdd!CS64</f>
        <v>0</v>
      </c>
      <c r="CT31" s="10">
        <f>Repdd!CT64</f>
        <v>0</v>
      </c>
    </row>
    <row r="32" spans="1:98" ht="7.05" customHeight="1" x14ac:dyDescent="0.3">
      <c r="A32" s="11">
        <f>ROW()</f>
        <v>32</v>
      </c>
    </row>
    <row r="33" spans="1:98" x14ac:dyDescent="0.3">
      <c r="A33" s="11">
        <f>ROW()</f>
        <v>33</v>
      </c>
      <c r="F33" s="66" t="str">
        <f t="shared" ref="F33:F37" si="4">$F$280</f>
        <v>АКТИВЫ</v>
      </c>
      <c r="G33" s="6" t="str">
        <f>G304</f>
        <v>Собственный капитал (СК)</v>
      </c>
      <c r="W33" s="10">
        <f t="shared" si="0"/>
        <v>0</v>
      </c>
      <c r="Z33" s="7">
        <f>Repdd!Z66</f>
        <v>0</v>
      </c>
      <c r="AA33" s="7">
        <f ca="1">Repdd!AA66</f>
        <v>13287878.787878787</v>
      </c>
      <c r="AB33" s="7">
        <f ca="1">Repdd!AB66</f>
        <v>11484090.90909091</v>
      </c>
      <c r="AC33" s="7">
        <f ca="1">Repdd!AC66</f>
        <v>9463636.3636363633</v>
      </c>
      <c r="AD33" s="7">
        <f ca="1">Repdd!AD66</f>
        <v>7012229.4372294368</v>
      </c>
      <c r="AE33" s="7">
        <f ca="1">Repdd!AE66</f>
        <v>4435822.5108225103</v>
      </c>
      <c r="AF33" s="7">
        <f ca="1">Repdd!AF66</f>
        <v>1776082.2510822508</v>
      </c>
      <c r="AG33" s="7">
        <f ca="1">Repdd!AG66</f>
        <v>-883658.00865800865</v>
      </c>
      <c r="AH33" s="7">
        <f ca="1">Repdd!AH66</f>
        <v>-3543398.26839827</v>
      </c>
      <c r="AI33" s="7">
        <f ca="1">Repdd!AI66</f>
        <v>-6200194.7382900454</v>
      </c>
      <c r="AJ33" s="7">
        <f ca="1">Repdd!AJ66</f>
        <v>-8835082.2637878805</v>
      </c>
      <c r="AK33" s="7">
        <f ca="1">Repdd!AK66</f>
        <v>-11418060.898588747</v>
      </c>
      <c r="AL33" s="7">
        <f ca="1">Repdd!AL66</f>
        <v>-13939153.348461583</v>
      </c>
      <c r="AM33" s="7">
        <f ca="1">Repdd!AM66</f>
        <v>-16396612.911182903</v>
      </c>
      <c r="AN33" s="7">
        <f ca="1">Repdd!AN66</f>
        <v>-18792140.937259525</v>
      </c>
      <c r="AO33" s="7">
        <f ca="1">Repdd!AO66</f>
        <v>-21089991.380594864</v>
      </c>
      <c r="AP33" s="7">
        <f ca="1">Repdd!AP66</f>
        <v>-23175200.975726604</v>
      </c>
      <c r="AQ33" s="7">
        <f ca="1">Repdd!AQ66</f>
        <v>-24902830.860852659</v>
      </c>
      <c r="AR33" s="7">
        <f ca="1">Repdd!AR66</f>
        <v>-26119064.694621593</v>
      </c>
      <c r="AS33" s="7">
        <f ca="1">Repdd!AS66</f>
        <v>-27090614.646977648</v>
      </c>
      <c r="AT33" s="7">
        <f ca="1">Repdd!AT66</f>
        <v>-27313672.788281016</v>
      </c>
      <c r="AU33" s="7">
        <f ca="1">Repdd!AU66</f>
        <v>-26736928.837465912</v>
      </c>
      <c r="AV33" s="7">
        <f ca="1">Repdd!AV66</f>
        <v>-25333181.032040641</v>
      </c>
      <c r="AW33" s="7">
        <f ca="1">Repdd!AW66</f>
        <v>-23192834.806045108</v>
      </c>
      <c r="AX33" s="7">
        <f ca="1">Repdd!AX66</f>
        <v>-20250182.057608828</v>
      </c>
      <c r="AY33" s="7">
        <f ca="1">Repdd!AY66</f>
        <v>-16779859.895197347</v>
      </c>
      <c r="AZ33" s="7">
        <f ca="1">Repdd!AZ66</f>
        <v>-12457299.522283353</v>
      </c>
      <c r="BA33" s="7">
        <f ca="1">Repdd!BA66</f>
        <v>-7278217.4156314582</v>
      </c>
      <c r="BB33" s="7">
        <f ca="1">Repdd!BB66</f>
        <v>-1249380.0324634966</v>
      </c>
      <c r="BC33" s="7">
        <f ca="1">Repdd!BC66</f>
        <v>5637562.622209508</v>
      </c>
      <c r="BD33" s="7">
        <f ca="1">Repdd!BD66</f>
        <v>13398123.815311901</v>
      </c>
      <c r="BE33" s="7">
        <f ca="1">Repdd!BE66</f>
        <v>20637718.850359242</v>
      </c>
      <c r="BF33" s="7">
        <f ca="1">Repdd!BF66</f>
        <v>28258272.520668894</v>
      </c>
      <c r="BG33" s="7">
        <f ca="1">Repdd!BG66</f>
        <v>36550817.23913312</v>
      </c>
      <c r="BH33" s="7">
        <f ca="1">Repdd!BH66</f>
        <v>45381410.620065838</v>
      </c>
      <c r="BI33" s="7">
        <f ca="1">Repdd!BI66</f>
        <v>54615201.066928841</v>
      </c>
      <c r="BJ33" s="7">
        <f ca="1">Repdd!BJ66</f>
        <v>64124922.805419125</v>
      </c>
      <c r="BK33" s="7">
        <f ca="1">Repdd!BK66</f>
        <v>73801431.711489722</v>
      </c>
      <c r="BL33" s="7">
        <f ca="1">Repdd!BL66</f>
        <v>83573636.29087016</v>
      </c>
      <c r="BM33" s="7">
        <f ca="1">Repdd!BM66</f>
        <v>93400062.971850216</v>
      </c>
      <c r="BN33" s="7">
        <f ca="1">Repdd!BN66</f>
        <v>103258791.38375565</v>
      </c>
      <c r="BO33" s="7">
        <f ca="1">Repdd!BO66</f>
        <v>113138432.90896693</v>
      </c>
      <c r="BP33" s="7">
        <f ca="1">Repdd!BP66</f>
        <v>123033883.5798704</v>
      </c>
      <c r="BQ33" s="7">
        <f ca="1">Repdd!BQ66</f>
        <v>132943485.63858227</v>
      </c>
      <c r="BR33" s="7">
        <f ca="1">Repdd!BR66</f>
        <v>142853311.36102945</v>
      </c>
      <c r="BS33" s="7">
        <f ca="1">Repdd!BS66</f>
        <v>152763163.75817436</v>
      </c>
      <c r="BT33" s="7">
        <f ca="1">Repdd!BT66</f>
        <v>162673010.91067427</v>
      </c>
      <c r="BU33" s="7">
        <f ca="1">Repdd!BU66</f>
        <v>172582855.5476923</v>
      </c>
      <c r="BV33" s="7">
        <f>Repdd!BV66</f>
        <v>0</v>
      </c>
      <c r="BW33" s="7">
        <f>Repdd!BW66</f>
        <v>0</v>
      </c>
      <c r="BX33" s="7">
        <f>Repdd!BX66</f>
        <v>0</v>
      </c>
      <c r="BY33" s="7">
        <f>Repdd!BY66</f>
        <v>0</v>
      </c>
      <c r="BZ33" s="7">
        <f>Repdd!BZ66</f>
        <v>0</v>
      </c>
      <c r="CA33" s="7">
        <f>Repdd!CA66</f>
        <v>0</v>
      </c>
      <c r="CB33" s="7">
        <f>Repdd!CB66</f>
        <v>0</v>
      </c>
      <c r="CC33" s="7">
        <f>Repdd!CC66</f>
        <v>0</v>
      </c>
      <c r="CD33" s="7">
        <f>Repdd!CD66</f>
        <v>0</v>
      </c>
      <c r="CE33" s="7">
        <f>Repdd!CE66</f>
        <v>0</v>
      </c>
      <c r="CF33" s="7">
        <f>Repdd!CF66</f>
        <v>0</v>
      </c>
      <c r="CG33" s="7">
        <f>Repdd!CG66</f>
        <v>0</v>
      </c>
      <c r="CH33" s="7">
        <f>Repdd!CH66</f>
        <v>0</v>
      </c>
      <c r="CI33" s="7">
        <f>Repdd!CI66</f>
        <v>0</v>
      </c>
      <c r="CJ33" s="7">
        <f>Repdd!CJ66</f>
        <v>0</v>
      </c>
      <c r="CK33" s="7">
        <f>Repdd!CK66</f>
        <v>0</v>
      </c>
      <c r="CL33" s="7">
        <f>Repdd!CL66</f>
        <v>0</v>
      </c>
      <c r="CM33" s="7">
        <f>Repdd!CM66</f>
        <v>0</v>
      </c>
      <c r="CN33" s="7">
        <f>Repdd!CN66</f>
        <v>0</v>
      </c>
      <c r="CO33" s="7">
        <f>Repdd!CO66</f>
        <v>0</v>
      </c>
      <c r="CP33" s="7">
        <f>Repdd!CP66</f>
        <v>0</v>
      </c>
      <c r="CQ33" s="7">
        <f>Repdd!CQ66</f>
        <v>0</v>
      </c>
      <c r="CR33" s="7">
        <f>Repdd!CR66</f>
        <v>0</v>
      </c>
      <c r="CS33" s="7">
        <f>Repdd!CS66</f>
        <v>0</v>
      </c>
      <c r="CT33" s="7">
        <f>Repdd!CT66</f>
        <v>0</v>
      </c>
    </row>
    <row r="34" spans="1:98" s="27" customFormat="1" ht="12" x14ac:dyDescent="0.25">
      <c r="A34" s="26">
        <f>ROW()</f>
        <v>34</v>
      </c>
      <c r="C34" s="142"/>
      <c r="E34" s="24"/>
      <c r="F34" s="66" t="str">
        <f t="shared" si="4"/>
        <v>АКТИВЫ</v>
      </c>
      <c r="G34" s="66" t="str">
        <f t="shared" ref="G34:G35" si="5">$G$287</f>
        <v>Запасы СиМ</v>
      </c>
      <c r="H34" s="27" t="str">
        <f t="shared" ref="H34:H35" si="6">H305</f>
        <v>Уставный капитал (УК)</v>
      </c>
      <c r="P34" s="30"/>
      <c r="R34" s="24"/>
      <c r="S34" s="164">
        <f>Repdd!S67</f>
        <v>0</v>
      </c>
      <c r="V34" s="85"/>
      <c r="W34" s="29">
        <f t="shared" si="0"/>
        <v>0</v>
      </c>
      <c r="Z34" s="30">
        <f>Repdd!Z67</f>
        <v>0</v>
      </c>
      <c r="AA34" s="30">
        <f>Repdd!AA67</f>
        <v>15000000</v>
      </c>
      <c r="AB34" s="30">
        <f>Repdd!AB67</f>
        <v>15000000</v>
      </c>
      <c r="AC34" s="30">
        <f>Repdd!AC67</f>
        <v>15000000</v>
      </c>
      <c r="AD34" s="30">
        <f>Repdd!AD67</f>
        <v>15000000</v>
      </c>
      <c r="AE34" s="30">
        <f>Repdd!AE67</f>
        <v>15000000</v>
      </c>
      <c r="AF34" s="30">
        <f>Repdd!AF67</f>
        <v>15000000</v>
      </c>
      <c r="AG34" s="30">
        <f>Repdd!AG67</f>
        <v>15000000</v>
      </c>
      <c r="AH34" s="30">
        <f>Repdd!AH67</f>
        <v>15000000</v>
      </c>
      <c r="AI34" s="30">
        <f>Repdd!AI67</f>
        <v>15000000</v>
      </c>
      <c r="AJ34" s="30">
        <f>Repdd!AJ67</f>
        <v>15000000</v>
      </c>
      <c r="AK34" s="30">
        <f>Repdd!AK67</f>
        <v>15000000</v>
      </c>
      <c r="AL34" s="30">
        <f>Repdd!AL67</f>
        <v>15000000</v>
      </c>
      <c r="AM34" s="30">
        <f>Repdd!AM67</f>
        <v>15000000</v>
      </c>
      <c r="AN34" s="30">
        <f>Repdd!AN67</f>
        <v>15000000</v>
      </c>
      <c r="AO34" s="30">
        <f>Repdd!AO67</f>
        <v>15000000</v>
      </c>
      <c r="AP34" s="30">
        <f>Repdd!AP67</f>
        <v>15000000</v>
      </c>
      <c r="AQ34" s="30">
        <f>Repdd!AQ67</f>
        <v>15000000</v>
      </c>
      <c r="AR34" s="30">
        <f>Repdd!AR67</f>
        <v>15000000</v>
      </c>
      <c r="AS34" s="30">
        <f>Repdd!AS67</f>
        <v>15000000</v>
      </c>
      <c r="AT34" s="30">
        <f>Repdd!AT67</f>
        <v>15000000</v>
      </c>
      <c r="AU34" s="30">
        <f>Repdd!AU67</f>
        <v>15000000</v>
      </c>
      <c r="AV34" s="30">
        <f>Repdd!AV67</f>
        <v>15000000</v>
      </c>
      <c r="AW34" s="30">
        <f>Repdd!AW67</f>
        <v>15000000</v>
      </c>
      <c r="AX34" s="30">
        <f>Repdd!AX67</f>
        <v>15000000</v>
      </c>
      <c r="AY34" s="30">
        <f>Repdd!AY67</f>
        <v>15000000</v>
      </c>
      <c r="AZ34" s="30">
        <f>Repdd!AZ67</f>
        <v>15000000</v>
      </c>
      <c r="BA34" s="30">
        <f>Repdd!BA67</f>
        <v>15000000</v>
      </c>
      <c r="BB34" s="30">
        <f>Repdd!BB67</f>
        <v>15000000</v>
      </c>
      <c r="BC34" s="30">
        <f>Repdd!BC67</f>
        <v>15000000</v>
      </c>
      <c r="BD34" s="30">
        <f>Repdd!BD67</f>
        <v>15000000</v>
      </c>
      <c r="BE34" s="30">
        <f>Repdd!BE67</f>
        <v>15000000</v>
      </c>
      <c r="BF34" s="30">
        <f>Repdd!BF67</f>
        <v>15000000</v>
      </c>
      <c r="BG34" s="30">
        <f>Repdd!BG67</f>
        <v>15000000</v>
      </c>
      <c r="BH34" s="30">
        <f>Repdd!BH67</f>
        <v>15000000</v>
      </c>
      <c r="BI34" s="30">
        <f>Repdd!BI67</f>
        <v>15000000</v>
      </c>
      <c r="BJ34" s="30">
        <f>Repdd!BJ67</f>
        <v>15000000</v>
      </c>
      <c r="BK34" s="30">
        <f>Repdd!BK67</f>
        <v>15000000</v>
      </c>
      <c r="BL34" s="30">
        <f>Repdd!BL67</f>
        <v>15000000</v>
      </c>
      <c r="BM34" s="30">
        <f>Repdd!BM67</f>
        <v>15000000</v>
      </c>
      <c r="BN34" s="30">
        <f>Repdd!BN67</f>
        <v>15000000</v>
      </c>
      <c r="BO34" s="30">
        <f>Repdd!BO67</f>
        <v>15000000</v>
      </c>
      <c r="BP34" s="30">
        <f>Repdd!BP67</f>
        <v>15000000</v>
      </c>
      <c r="BQ34" s="30">
        <f>Repdd!BQ67</f>
        <v>15000000</v>
      </c>
      <c r="BR34" s="30">
        <f>Repdd!BR67</f>
        <v>15000000</v>
      </c>
      <c r="BS34" s="30">
        <f>Repdd!BS67</f>
        <v>15000000</v>
      </c>
      <c r="BT34" s="30">
        <f>Repdd!BT67</f>
        <v>15000000</v>
      </c>
      <c r="BU34" s="30">
        <f>Repdd!BU67</f>
        <v>15000000</v>
      </c>
      <c r="BV34" s="30">
        <f>Repdd!BV67</f>
        <v>0</v>
      </c>
      <c r="BW34" s="30">
        <f>Repdd!BW67</f>
        <v>0</v>
      </c>
      <c r="BX34" s="30">
        <f>Repdd!BX67</f>
        <v>0</v>
      </c>
      <c r="BY34" s="30">
        <f>Repdd!BY67</f>
        <v>0</v>
      </c>
      <c r="BZ34" s="30">
        <f>Repdd!BZ67</f>
        <v>0</v>
      </c>
      <c r="CA34" s="30">
        <f>Repdd!CA67</f>
        <v>0</v>
      </c>
      <c r="CB34" s="30">
        <f>Repdd!CB67</f>
        <v>0</v>
      </c>
      <c r="CC34" s="30">
        <f>Repdd!CC67</f>
        <v>0</v>
      </c>
      <c r="CD34" s="30">
        <f>Repdd!CD67</f>
        <v>0</v>
      </c>
      <c r="CE34" s="30">
        <f>Repdd!CE67</f>
        <v>0</v>
      </c>
      <c r="CF34" s="30">
        <f>Repdd!CF67</f>
        <v>0</v>
      </c>
      <c r="CG34" s="30">
        <f>Repdd!CG67</f>
        <v>0</v>
      </c>
      <c r="CH34" s="30">
        <f>Repdd!CH67</f>
        <v>0</v>
      </c>
      <c r="CI34" s="30">
        <f>Repdd!CI67</f>
        <v>0</v>
      </c>
      <c r="CJ34" s="30">
        <f>Repdd!CJ67</f>
        <v>0</v>
      </c>
      <c r="CK34" s="30">
        <f>Repdd!CK67</f>
        <v>0</v>
      </c>
      <c r="CL34" s="30">
        <f>Repdd!CL67</f>
        <v>0</v>
      </c>
      <c r="CM34" s="30">
        <f>Repdd!CM67</f>
        <v>0</v>
      </c>
      <c r="CN34" s="30">
        <f>Repdd!CN67</f>
        <v>0</v>
      </c>
      <c r="CO34" s="30">
        <f>Repdd!CO67</f>
        <v>0</v>
      </c>
      <c r="CP34" s="30">
        <f>Repdd!CP67</f>
        <v>0</v>
      </c>
      <c r="CQ34" s="30">
        <f>Repdd!CQ67</f>
        <v>0</v>
      </c>
      <c r="CR34" s="30">
        <f>Repdd!CR67</f>
        <v>0</v>
      </c>
      <c r="CS34" s="30">
        <f>Repdd!CS67</f>
        <v>0</v>
      </c>
      <c r="CT34" s="30">
        <f>Repdd!CT67</f>
        <v>0</v>
      </c>
    </row>
    <row r="35" spans="1:98" s="27" customFormat="1" ht="12" x14ac:dyDescent="0.25">
      <c r="A35" s="26">
        <f>ROW()</f>
        <v>35</v>
      </c>
      <c r="C35" s="142"/>
      <c r="E35" s="24"/>
      <c r="F35" s="66" t="str">
        <f t="shared" si="4"/>
        <v>АКТИВЫ</v>
      </c>
      <c r="G35" s="66" t="str">
        <f t="shared" si="5"/>
        <v>Запасы СиМ</v>
      </c>
      <c r="H35" s="27" t="str">
        <f t="shared" si="6"/>
        <v>Нераспределенная прибыль</v>
      </c>
      <c r="P35" s="30"/>
      <c r="R35" s="24"/>
      <c r="S35" s="164">
        <f>Repdd!S68</f>
        <v>0</v>
      </c>
      <c r="V35" s="85"/>
      <c r="W35" s="29">
        <f t="shared" si="0"/>
        <v>0</v>
      </c>
      <c r="Z35" s="30">
        <f>Repdd!Z68</f>
        <v>0</v>
      </c>
      <c r="AA35" s="30">
        <f ca="1">Repdd!AA68</f>
        <v>-1712121.2121212122</v>
      </c>
      <c r="AB35" s="30">
        <f ca="1">Repdd!AB68</f>
        <v>-3515909.0909090908</v>
      </c>
      <c r="AC35" s="30">
        <f ca="1">Repdd!AC68</f>
        <v>-5536363.6363636367</v>
      </c>
      <c r="AD35" s="30">
        <f ca="1">Repdd!AD68</f>
        <v>-7987770.5627705632</v>
      </c>
      <c r="AE35" s="30">
        <f ca="1">Repdd!AE68</f>
        <v>-10564177.48917749</v>
      </c>
      <c r="AF35" s="30">
        <f ca="1">Repdd!AF68</f>
        <v>-13223917.748917749</v>
      </c>
      <c r="AG35" s="30">
        <f ca="1">Repdd!AG68</f>
        <v>-15883658.008658009</v>
      </c>
      <c r="AH35" s="30">
        <f ca="1">Repdd!AH68</f>
        <v>-18543398.26839827</v>
      </c>
      <c r="AI35" s="30">
        <f ca="1">Repdd!AI68</f>
        <v>-21200194.738290045</v>
      </c>
      <c r="AJ35" s="30">
        <f ca="1">Repdd!AJ68</f>
        <v>-23835082.263787881</v>
      </c>
      <c r="AK35" s="30">
        <f ca="1">Repdd!AK68</f>
        <v>-26418060.898588747</v>
      </c>
      <c r="AL35" s="30">
        <f ca="1">Repdd!AL68</f>
        <v>-28939153.348461583</v>
      </c>
      <c r="AM35" s="30">
        <f ca="1">Repdd!AM68</f>
        <v>-31396612.911182903</v>
      </c>
      <c r="AN35" s="30">
        <f ca="1">Repdd!AN68</f>
        <v>-33792140.937259525</v>
      </c>
      <c r="AO35" s="30">
        <f ca="1">Repdd!AO68</f>
        <v>-36089991.380594864</v>
      </c>
      <c r="AP35" s="30">
        <f ca="1">Repdd!AP68</f>
        <v>-38175200.975726604</v>
      </c>
      <c r="AQ35" s="30">
        <f ca="1">Repdd!AQ68</f>
        <v>-39902830.860852659</v>
      </c>
      <c r="AR35" s="30">
        <f ca="1">Repdd!AR68</f>
        <v>-41119064.694621593</v>
      </c>
      <c r="AS35" s="30">
        <f ca="1">Repdd!AS68</f>
        <v>-42090614.646977648</v>
      </c>
      <c r="AT35" s="30">
        <f ca="1">Repdd!AT68</f>
        <v>-42313672.788281016</v>
      </c>
      <c r="AU35" s="30">
        <f ca="1">Repdd!AU68</f>
        <v>-41736928.837465912</v>
      </c>
      <c r="AV35" s="30">
        <f ca="1">Repdd!AV68</f>
        <v>-40333181.032040641</v>
      </c>
      <c r="AW35" s="30">
        <f ca="1">Repdd!AW68</f>
        <v>-38192834.806045108</v>
      </c>
      <c r="AX35" s="30">
        <f ca="1">Repdd!AX68</f>
        <v>-35250182.057608828</v>
      </c>
      <c r="AY35" s="30">
        <f ca="1">Repdd!AY68</f>
        <v>-31779859.895197347</v>
      </c>
      <c r="AZ35" s="30">
        <f ca="1">Repdd!AZ68</f>
        <v>-27457299.522283353</v>
      </c>
      <c r="BA35" s="30">
        <f ca="1">Repdd!BA68</f>
        <v>-22278217.415631458</v>
      </c>
      <c r="BB35" s="30">
        <f ca="1">Repdd!BB68</f>
        <v>-16249380.032463497</v>
      </c>
      <c r="BC35" s="30">
        <f ca="1">Repdd!BC68</f>
        <v>-9362437.377790492</v>
      </c>
      <c r="BD35" s="30">
        <f ca="1">Repdd!BD68</f>
        <v>-1601876.1846880978</v>
      </c>
      <c r="BE35" s="30">
        <f ca="1">Repdd!BE68</f>
        <v>5637718.8503592424</v>
      </c>
      <c r="BF35" s="30">
        <f ca="1">Repdd!BF68</f>
        <v>13258272.520668896</v>
      </c>
      <c r="BG35" s="30">
        <f ca="1">Repdd!BG68</f>
        <v>21550817.239133123</v>
      </c>
      <c r="BH35" s="30">
        <f ca="1">Repdd!BH68</f>
        <v>30381410.620065834</v>
      </c>
      <c r="BI35" s="30">
        <f ca="1">Repdd!BI68</f>
        <v>39615201.066928841</v>
      </c>
      <c r="BJ35" s="30">
        <f ca="1">Repdd!BJ68</f>
        <v>49124922.805419125</v>
      </c>
      <c r="BK35" s="30">
        <f ca="1">Repdd!BK68</f>
        <v>58801431.711489722</v>
      </c>
      <c r="BL35" s="30">
        <f ca="1">Repdd!BL68</f>
        <v>68573636.29087016</v>
      </c>
      <c r="BM35" s="30">
        <f ca="1">Repdd!BM68</f>
        <v>78400062.971850216</v>
      </c>
      <c r="BN35" s="30">
        <f ca="1">Repdd!BN68</f>
        <v>88258791.383755654</v>
      </c>
      <c r="BO35" s="30">
        <f ca="1">Repdd!BO68</f>
        <v>98138432.908966929</v>
      </c>
      <c r="BP35" s="30">
        <f ca="1">Repdd!BP68</f>
        <v>108033883.5798704</v>
      </c>
      <c r="BQ35" s="30">
        <f ca="1">Repdd!BQ68</f>
        <v>117943485.63858227</v>
      </c>
      <c r="BR35" s="30">
        <f ca="1">Repdd!BR68</f>
        <v>127853311.36102946</v>
      </c>
      <c r="BS35" s="30">
        <f ca="1">Repdd!BS68</f>
        <v>137763163.75817436</v>
      </c>
      <c r="BT35" s="30">
        <f ca="1">Repdd!BT68</f>
        <v>147673010.91067427</v>
      </c>
      <c r="BU35" s="30">
        <f ca="1">Repdd!BU68</f>
        <v>157582855.5476923</v>
      </c>
      <c r="BV35" s="30">
        <f>Repdd!BV68</f>
        <v>0</v>
      </c>
      <c r="BW35" s="30">
        <f>Repdd!BW68</f>
        <v>0</v>
      </c>
      <c r="BX35" s="30">
        <f>Repdd!BX68</f>
        <v>0</v>
      </c>
      <c r="BY35" s="30">
        <f>Repdd!BY68</f>
        <v>0</v>
      </c>
      <c r="BZ35" s="30">
        <f>Repdd!BZ68</f>
        <v>0</v>
      </c>
      <c r="CA35" s="30">
        <f>Repdd!CA68</f>
        <v>0</v>
      </c>
      <c r="CB35" s="30">
        <f>Repdd!CB68</f>
        <v>0</v>
      </c>
      <c r="CC35" s="30">
        <f>Repdd!CC68</f>
        <v>0</v>
      </c>
      <c r="CD35" s="30">
        <f>Repdd!CD68</f>
        <v>0</v>
      </c>
      <c r="CE35" s="30">
        <f>Repdd!CE68</f>
        <v>0</v>
      </c>
      <c r="CF35" s="30">
        <f>Repdd!CF68</f>
        <v>0</v>
      </c>
      <c r="CG35" s="30">
        <f>Repdd!CG68</f>
        <v>0</v>
      </c>
      <c r="CH35" s="30">
        <f>Repdd!CH68</f>
        <v>0</v>
      </c>
      <c r="CI35" s="30">
        <f>Repdd!CI68</f>
        <v>0</v>
      </c>
      <c r="CJ35" s="30">
        <f>Repdd!CJ68</f>
        <v>0</v>
      </c>
      <c r="CK35" s="30">
        <f>Repdd!CK68</f>
        <v>0</v>
      </c>
      <c r="CL35" s="30">
        <f>Repdd!CL68</f>
        <v>0</v>
      </c>
      <c r="CM35" s="30">
        <f>Repdd!CM68</f>
        <v>0</v>
      </c>
      <c r="CN35" s="30">
        <f>Repdd!CN68</f>
        <v>0</v>
      </c>
      <c r="CO35" s="30">
        <f>Repdd!CO68</f>
        <v>0</v>
      </c>
      <c r="CP35" s="30">
        <f>Repdd!CP68</f>
        <v>0</v>
      </c>
      <c r="CQ35" s="30">
        <f>Repdd!CQ68</f>
        <v>0</v>
      </c>
      <c r="CR35" s="30">
        <f>Repdd!CR68</f>
        <v>0</v>
      </c>
      <c r="CS35" s="30">
        <f>Repdd!CS68</f>
        <v>0</v>
      </c>
      <c r="CT35" s="30">
        <f>Repdd!CT68</f>
        <v>0</v>
      </c>
    </row>
    <row r="36" spans="1:98" s="2" customFormat="1" ht="12" x14ac:dyDescent="0.25">
      <c r="A36" s="11">
        <f>ROW()</f>
        <v>36</v>
      </c>
      <c r="C36" s="142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x14ac:dyDescent="0.3">
      <c r="A37" s="118">
        <f>ROW()</f>
        <v>37</v>
      </c>
      <c r="C37" s="6"/>
      <c r="E37" s="41"/>
      <c r="F37" s="103" t="str">
        <f t="shared" si="4"/>
        <v>АКТИВЫ</v>
      </c>
      <c r="G37" s="6" t="str">
        <f>G308</f>
        <v>Инвестиционный капитал (ИК)</v>
      </c>
      <c r="M37" s="6"/>
      <c r="R37" s="41"/>
      <c r="S37" s="164">
        <f>Repdd!S70</f>
        <v>0</v>
      </c>
      <c r="V37" s="120"/>
      <c r="W37" s="9">
        <f t="shared" si="0"/>
        <v>0</v>
      </c>
      <c r="Z37" s="7">
        <f>Repdd!Z70</f>
        <v>0</v>
      </c>
      <c r="AA37" s="7">
        <f ca="1">Repdd!AA70</f>
        <v>72579732.556039944</v>
      </c>
      <c r="AB37" s="7">
        <f ca="1">Repdd!AB70</f>
        <v>72579732.556039944</v>
      </c>
      <c r="AC37" s="7">
        <f ca="1">Repdd!AC70</f>
        <v>72579732.556039944</v>
      </c>
      <c r="AD37" s="7">
        <f ca="1">Repdd!AD70</f>
        <v>72579732.556039944</v>
      </c>
      <c r="AE37" s="7">
        <f ca="1">Repdd!AE70</f>
        <v>72579732.556039944</v>
      </c>
      <c r="AF37" s="7">
        <f ca="1">Repdd!AF70</f>
        <v>72579732.556039944</v>
      </c>
      <c r="AG37" s="7">
        <f ca="1">Repdd!AG70</f>
        <v>72579732.556039944</v>
      </c>
      <c r="AH37" s="7">
        <f ca="1">Repdd!AH70</f>
        <v>72579732.556039944</v>
      </c>
      <c r="AI37" s="7">
        <f ca="1">Repdd!AI70</f>
        <v>72579732.556039944</v>
      </c>
      <c r="AJ37" s="7">
        <f ca="1">Repdd!AJ70</f>
        <v>72579732.556039944</v>
      </c>
      <c r="AK37" s="7">
        <f ca="1">Repdd!AK70</f>
        <v>72579732.556039944</v>
      </c>
      <c r="AL37" s="7">
        <f ca="1">Repdd!AL70</f>
        <v>72579732.556039944</v>
      </c>
      <c r="AM37" s="7">
        <f ca="1">Repdd!AM70</f>
        <v>72579732.556039944</v>
      </c>
      <c r="AN37" s="7">
        <f ca="1">Repdd!AN70</f>
        <v>72579732.556039944</v>
      </c>
      <c r="AO37" s="7">
        <f ca="1">Repdd!AO70</f>
        <v>72579732.556039944</v>
      </c>
      <c r="AP37" s="7">
        <f ca="1">Repdd!AP70</f>
        <v>72579732.556039944</v>
      </c>
      <c r="AQ37" s="7">
        <f ca="1">Repdd!AQ70</f>
        <v>72579732.556039944</v>
      </c>
      <c r="AR37" s="7">
        <f ca="1">Repdd!AR70</f>
        <v>72579732.556039944</v>
      </c>
      <c r="AS37" s="7">
        <f ca="1">Repdd!AS70</f>
        <v>72579732.556039944</v>
      </c>
      <c r="AT37" s="7">
        <f ca="1">Repdd!AT70</f>
        <v>72579732.556039944</v>
      </c>
      <c r="AU37" s="7">
        <f ca="1">Repdd!AU70</f>
        <v>72579732.556039944</v>
      </c>
      <c r="AV37" s="7">
        <f ca="1">Repdd!AV70</f>
        <v>72579732.556039944</v>
      </c>
      <c r="AW37" s="7">
        <f ca="1">Repdd!AW70</f>
        <v>72579732.556039944</v>
      </c>
      <c r="AX37" s="7">
        <f ca="1">Repdd!AX70</f>
        <v>72579732.556039944</v>
      </c>
      <c r="AY37" s="7">
        <f ca="1">Repdd!AY70</f>
        <v>72579732.556039944</v>
      </c>
      <c r="AZ37" s="7">
        <f ca="1">Repdd!AZ70</f>
        <v>72579732.556039944</v>
      </c>
      <c r="BA37" s="7">
        <f ca="1">Repdd!BA70</f>
        <v>72579732.556039944</v>
      </c>
      <c r="BB37" s="7">
        <f ca="1">Repdd!BB70</f>
        <v>72579732.556039944</v>
      </c>
      <c r="BC37" s="7">
        <f ca="1">Repdd!BC70</f>
        <v>72579732.556039944</v>
      </c>
      <c r="BD37" s="7">
        <f ca="1">Repdd!BD70</f>
        <v>72579732.556039944</v>
      </c>
      <c r="BE37" s="7">
        <f ca="1">Repdd!BE70</f>
        <v>72579732.556039944</v>
      </c>
      <c r="BF37" s="7">
        <f ca="1">Repdd!BF70</f>
        <v>72579732.556039944</v>
      </c>
      <c r="BG37" s="7">
        <f ca="1">Repdd!BG70</f>
        <v>72579732.556039944</v>
      </c>
      <c r="BH37" s="7">
        <f ca="1">Repdd!BH70</f>
        <v>72579732.556039944</v>
      </c>
      <c r="BI37" s="7">
        <f ca="1">Repdd!BI70</f>
        <v>72579732.556039944</v>
      </c>
      <c r="BJ37" s="7">
        <f ca="1">Repdd!BJ70</f>
        <v>72579732.556039944</v>
      </c>
      <c r="BK37" s="7">
        <f ca="1">Repdd!BK70</f>
        <v>72579732.556039944</v>
      </c>
      <c r="BL37" s="7">
        <f ca="1">Repdd!BL70</f>
        <v>72579732.556039944</v>
      </c>
      <c r="BM37" s="7">
        <f ca="1">Repdd!BM70</f>
        <v>72579732.556039944</v>
      </c>
      <c r="BN37" s="7">
        <f ca="1">Repdd!BN70</f>
        <v>72579732.556039944</v>
      </c>
      <c r="BO37" s="7">
        <f ca="1">Repdd!BO70</f>
        <v>72579732.556039944</v>
      </c>
      <c r="BP37" s="7">
        <f ca="1">Repdd!BP70</f>
        <v>72579732.556039944</v>
      </c>
      <c r="BQ37" s="7">
        <f ca="1">Repdd!BQ70</f>
        <v>72579732.556039944</v>
      </c>
      <c r="BR37" s="7">
        <f ca="1">Repdd!BR70</f>
        <v>72579732.556039944</v>
      </c>
      <c r="BS37" s="7">
        <f ca="1">Repdd!BS70</f>
        <v>72579732.556039944</v>
      </c>
      <c r="BT37" s="7">
        <f ca="1">Repdd!BT70</f>
        <v>72579732.556039944</v>
      </c>
      <c r="BU37" s="7">
        <f ca="1">Repdd!BU70</f>
        <v>72579732.556039944</v>
      </c>
      <c r="BV37" s="7">
        <f>Repdd!BV70</f>
        <v>0</v>
      </c>
      <c r="BW37" s="7">
        <f>Repdd!BW70</f>
        <v>0</v>
      </c>
      <c r="BX37" s="7">
        <f>Repdd!BX70</f>
        <v>0</v>
      </c>
      <c r="BY37" s="7">
        <f>Repdd!BY70</f>
        <v>0</v>
      </c>
      <c r="BZ37" s="7">
        <f>Repdd!BZ70</f>
        <v>0</v>
      </c>
      <c r="CA37" s="7">
        <f>Repdd!CA70</f>
        <v>0</v>
      </c>
      <c r="CB37" s="7">
        <f>Repdd!CB70</f>
        <v>0</v>
      </c>
      <c r="CC37" s="7">
        <f>Repdd!CC70</f>
        <v>0</v>
      </c>
      <c r="CD37" s="7">
        <f>Repdd!CD70</f>
        <v>0</v>
      </c>
      <c r="CE37" s="7">
        <f>Repdd!CE70</f>
        <v>0</v>
      </c>
      <c r="CF37" s="7">
        <f>Repdd!CF70</f>
        <v>0</v>
      </c>
      <c r="CG37" s="7">
        <f>Repdd!CG70</f>
        <v>0</v>
      </c>
      <c r="CH37" s="7">
        <f>Repdd!CH70</f>
        <v>0</v>
      </c>
      <c r="CI37" s="7">
        <f>Repdd!CI70</f>
        <v>0</v>
      </c>
      <c r="CJ37" s="7">
        <f>Repdd!CJ70</f>
        <v>0</v>
      </c>
      <c r="CK37" s="7">
        <f>Repdd!CK70</f>
        <v>0</v>
      </c>
      <c r="CL37" s="7">
        <f>Repdd!CL70</f>
        <v>0</v>
      </c>
      <c r="CM37" s="7">
        <f>Repdd!CM70</f>
        <v>0</v>
      </c>
      <c r="CN37" s="7">
        <f>Repdd!CN70</f>
        <v>0</v>
      </c>
      <c r="CO37" s="7">
        <f>Repdd!CO70</f>
        <v>0</v>
      </c>
      <c r="CP37" s="7">
        <f>Repdd!CP70</f>
        <v>0</v>
      </c>
      <c r="CQ37" s="7">
        <f>Repdd!CQ70</f>
        <v>0</v>
      </c>
      <c r="CR37" s="7">
        <f>Repdd!CR70</f>
        <v>0</v>
      </c>
      <c r="CS37" s="7">
        <f>Repdd!CS70</f>
        <v>0</v>
      </c>
      <c r="CT37" s="7">
        <f>Repdd!CT70</f>
        <v>0</v>
      </c>
    </row>
    <row r="38" spans="1:98" x14ac:dyDescent="0.3">
      <c r="A38" s="11">
        <f>ROW()</f>
        <v>38</v>
      </c>
      <c r="E38" s="23" t="s">
        <v>24</v>
      </c>
      <c r="F38" s="66" t="str">
        <f t="shared" ref="F38" si="7">$F$9</f>
        <v>АКТИВЫ</v>
      </c>
      <c r="G38" s="6" t="s">
        <v>82</v>
      </c>
      <c r="W38" s="10">
        <f t="shared" si="0"/>
        <v>0</v>
      </c>
      <c r="Z38" s="7">
        <f>Repdd!Z71</f>
        <v>0</v>
      </c>
      <c r="AA38" s="7">
        <f ca="1">Repdd!AA71</f>
        <v>0</v>
      </c>
      <c r="AB38" s="7">
        <f ca="1">Repdd!AB71</f>
        <v>0</v>
      </c>
      <c r="AC38" s="7">
        <f ca="1">Repdd!AC71</f>
        <v>-4680</v>
      </c>
      <c r="AD38" s="7">
        <f ca="1">Repdd!AD71</f>
        <v>-20320</v>
      </c>
      <c r="AE38" s="7">
        <f ca="1">Repdd!AE71</f>
        <v>-39187.199999999997</v>
      </c>
      <c r="AF38" s="7">
        <f ca="1">Repdd!AF71</f>
        <v>-50541.8</v>
      </c>
      <c r="AG38" s="7">
        <f ca="1">Repdd!AG71</f>
        <v>-41325.64</v>
      </c>
      <c r="AH38" s="7">
        <f ca="1">Repdd!AH71</f>
        <v>-24101.480000000018</v>
      </c>
      <c r="AI38" s="7">
        <f ca="1">Repdd!AI71</f>
        <v>-36781.360000000015</v>
      </c>
      <c r="AJ38" s="7">
        <f ca="1">Repdd!AJ71</f>
        <v>-96213.271999999997</v>
      </c>
      <c r="AK38" s="7">
        <f ca="1">Repdd!AK71</f>
        <v>-192758.18200000003</v>
      </c>
      <c r="AL38" s="7">
        <f ca="1">Repdd!AL71</f>
        <v>-277214.22599999991</v>
      </c>
      <c r="AM38" s="7">
        <f ca="1">Repdd!AM71</f>
        <v>-297373.31400000013</v>
      </c>
      <c r="AN38" s="7">
        <f ca="1">Repdd!AN71</f>
        <v>-227237.65799999997</v>
      </c>
      <c r="AO38" s="7">
        <f ca="1">Repdd!AO71</f>
        <v>-63706.869999999988</v>
      </c>
      <c r="AP38" s="7">
        <f ca="1">Repdd!AP71</f>
        <v>172642.48699999999</v>
      </c>
      <c r="AQ38" s="7">
        <f ca="1">Repdd!AQ71</f>
        <v>455360.99</v>
      </c>
      <c r="AR38" s="7">
        <f ca="1">Repdd!AR71</f>
        <v>764929.21100000001</v>
      </c>
      <c r="AS38" s="7">
        <f ca="1">Repdd!AS71</f>
        <v>1088989.6940000001</v>
      </c>
      <c r="AT38" s="7">
        <f ca="1">Repdd!AT71</f>
        <v>1420245.845</v>
      </c>
      <c r="AU38" s="7">
        <f ca="1">Repdd!AU71</f>
        <v>1754467.2749999999</v>
      </c>
      <c r="AV38" s="7">
        <f ca="1">Repdd!AV71</f>
        <v>2089720.125</v>
      </c>
      <c r="AW38" s="7">
        <f ca="1">Repdd!AW71</f>
        <v>2425349.8650000002</v>
      </c>
      <c r="AX38" s="7">
        <f ca="1">Repdd!AX71</f>
        <v>2761093.0500000003</v>
      </c>
      <c r="AY38" s="7">
        <f ca="1">Repdd!AY71</f>
        <v>3096851.5500000003</v>
      </c>
      <c r="AZ38" s="7">
        <f ca="1">Repdd!AZ71</f>
        <v>3444310.0500000003</v>
      </c>
      <c r="BA38" s="7">
        <f ca="1">Repdd!BA71</f>
        <v>3830868.5500000003</v>
      </c>
      <c r="BB38" s="7">
        <f ca="1">Repdd!BB71</f>
        <v>4264595.05</v>
      </c>
      <c r="BC38" s="7">
        <f ca="1">Repdd!BC71</f>
        <v>4726708.05</v>
      </c>
      <c r="BD38" s="7">
        <f ca="1">Repdd!BD71</f>
        <v>5165780.6500000004</v>
      </c>
      <c r="BE38" s="7">
        <f ca="1">Repdd!BE71</f>
        <v>5532542.8500000006</v>
      </c>
      <c r="BF38" s="7">
        <f ca="1">Repdd!BF71</f>
        <v>5804004.75</v>
      </c>
      <c r="BG38" s="7">
        <f ca="1">Repdd!BG71</f>
        <v>5979126.4299999997</v>
      </c>
      <c r="BH38" s="7">
        <f ca="1">Repdd!BH71</f>
        <v>6079724.1349999998</v>
      </c>
      <c r="BI38" s="7">
        <f ca="1">Repdd!BI71</f>
        <v>6133176.7000000002</v>
      </c>
      <c r="BJ38" s="7">
        <f ca="1">Repdd!BJ71</f>
        <v>6159517.7350000003</v>
      </c>
      <c r="BK38" s="7">
        <f ca="1">Repdd!BK71</f>
        <v>6171261.1299999999</v>
      </c>
      <c r="BL38" s="7">
        <f ca="1">Repdd!BL71</f>
        <v>6175769.6050000004</v>
      </c>
      <c r="BM38" s="7">
        <f ca="1">Repdd!BM71</f>
        <v>6177306.6749999998</v>
      </c>
      <c r="BN38" s="7">
        <f ca="1">Repdd!BN71</f>
        <v>6177812.3250000002</v>
      </c>
      <c r="BO38" s="7">
        <f ca="1">Repdd!BO71</f>
        <v>6177941.085</v>
      </c>
      <c r="BP38" s="7">
        <f ca="1">Repdd!BP71</f>
        <v>6177956.3999999985</v>
      </c>
      <c r="BQ38" s="7">
        <f ca="1">Repdd!BQ71</f>
        <v>6177956.3999999985</v>
      </c>
      <c r="BR38" s="7">
        <f ca="1">Repdd!BR71</f>
        <v>6177956.3999999985</v>
      </c>
      <c r="BS38" s="7">
        <f ca="1">Repdd!BS71</f>
        <v>6177956.3999999985</v>
      </c>
      <c r="BT38" s="7">
        <f ca="1">Repdd!BT71</f>
        <v>6177956.3999999985</v>
      </c>
      <c r="BU38" s="7">
        <f ca="1">Repdd!BU71</f>
        <v>6177956.3999999985</v>
      </c>
      <c r="BV38" s="7">
        <f>Repdd!BV71</f>
        <v>0</v>
      </c>
      <c r="BW38" s="7">
        <f>Repdd!BW71</f>
        <v>0</v>
      </c>
      <c r="BX38" s="7">
        <f>Repdd!BX71</f>
        <v>0</v>
      </c>
      <c r="BY38" s="7">
        <f>Repdd!BY71</f>
        <v>0</v>
      </c>
      <c r="BZ38" s="7">
        <f>Repdd!BZ71</f>
        <v>0</v>
      </c>
      <c r="CA38" s="7">
        <f>Repdd!CA71</f>
        <v>0</v>
      </c>
      <c r="CB38" s="7">
        <f>Repdd!CB71</f>
        <v>0</v>
      </c>
      <c r="CC38" s="7">
        <f>Repdd!CC71</f>
        <v>0</v>
      </c>
      <c r="CD38" s="7">
        <f>Repdd!CD71</f>
        <v>0</v>
      </c>
      <c r="CE38" s="7">
        <f>Repdd!CE71</f>
        <v>0</v>
      </c>
      <c r="CF38" s="7">
        <f>Repdd!CF71</f>
        <v>0</v>
      </c>
      <c r="CG38" s="7">
        <f>Repdd!CG71</f>
        <v>0</v>
      </c>
      <c r="CH38" s="7">
        <f>Repdd!CH71</f>
        <v>0</v>
      </c>
      <c r="CI38" s="7">
        <f>Repdd!CI71</f>
        <v>0</v>
      </c>
      <c r="CJ38" s="7">
        <f>Repdd!CJ71</f>
        <v>0</v>
      </c>
      <c r="CK38" s="7">
        <f>Repdd!CK71</f>
        <v>0</v>
      </c>
      <c r="CL38" s="7">
        <f>Repdd!CL71</f>
        <v>0</v>
      </c>
      <c r="CM38" s="7">
        <f>Repdd!CM71</f>
        <v>0</v>
      </c>
      <c r="CN38" s="7">
        <f>Repdd!CN71</f>
        <v>0</v>
      </c>
      <c r="CO38" s="7">
        <f>Repdd!CO71</f>
        <v>0</v>
      </c>
      <c r="CP38" s="7">
        <f>Repdd!CP71</f>
        <v>0</v>
      </c>
      <c r="CQ38" s="7">
        <f>Repdd!CQ71</f>
        <v>0</v>
      </c>
      <c r="CR38" s="7">
        <f>Repdd!CR71</f>
        <v>0</v>
      </c>
      <c r="CS38" s="7">
        <f>Repdd!CS71</f>
        <v>0</v>
      </c>
      <c r="CT38" s="7">
        <f>Repdd!CT71</f>
        <v>0</v>
      </c>
    </row>
    <row r="39" spans="1:98" s="27" customFormat="1" ht="12" x14ac:dyDescent="0.25">
      <c r="A39" s="26">
        <f>ROW()</f>
        <v>39</v>
      </c>
      <c r="C39" s="142"/>
      <c r="E39" s="24"/>
      <c r="F39" s="66" t="str">
        <f>$F$280</f>
        <v>АКТИВЫ</v>
      </c>
      <c r="G39" s="66" t="str">
        <f>$G$16</f>
        <v>Запасы СиМ</v>
      </c>
      <c r="H39" s="27" t="str">
        <f>BP!$F$21</f>
        <v>Основа</v>
      </c>
      <c r="P39" s="30"/>
      <c r="R39" s="24"/>
      <c r="S39" s="164">
        <f>Repdd!S72</f>
        <v>0</v>
      </c>
      <c r="V39" s="85"/>
      <c r="W39" s="29">
        <f t="shared" si="0"/>
        <v>0</v>
      </c>
      <c r="Z39" s="30">
        <f>Repdd!Z72</f>
        <v>0</v>
      </c>
      <c r="AA39" s="30">
        <f ca="1">Repdd!AA72</f>
        <v>0</v>
      </c>
      <c r="AB39" s="30">
        <f ca="1">Repdd!AB72</f>
        <v>0</v>
      </c>
      <c r="AC39" s="30">
        <f ca="1">Repdd!AC72</f>
        <v>-4200</v>
      </c>
      <c r="AD39" s="30">
        <f ca="1">Repdd!AD72</f>
        <v>-16800</v>
      </c>
      <c r="AE39" s="30">
        <f ca="1">Repdd!AE72</f>
        <v>-30240</v>
      </c>
      <c r="AF39" s="30">
        <f ca="1">Repdd!AF72</f>
        <v>-44205</v>
      </c>
      <c r="AG39" s="30">
        <f ca="1">Repdd!AG72</f>
        <v>-56385</v>
      </c>
      <c r="AH39" s="30">
        <f ca="1">Repdd!AH72</f>
        <v>-74067.000000000015</v>
      </c>
      <c r="AI39" s="30">
        <f ca="1">Repdd!AI72</f>
        <v>-120267.00000000001</v>
      </c>
      <c r="AJ39" s="30">
        <f ca="1">Repdd!AJ72</f>
        <v>-198051</v>
      </c>
      <c r="AK39" s="30">
        <f ca="1">Repdd!AK72</f>
        <v>-309718.5</v>
      </c>
      <c r="AL39" s="30">
        <f ca="1">Repdd!AL72</f>
        <v>-451185</v>
      </c>
      <c r="AM39" s="30">
        <f ca="1">Repdd!AM72</f>
        <v>-610228.5</v>
      </c>
      <c r="AN39" s="30">
        <f ca="1">Repdd!AN72</f>
        <v>-779709</v>
      </c>
      <c r="AO39" s="30">
        <f ca="1">Repdd!AO72</f>
        <v>-954607.5</v>
      </c>
      <c r="AP39" s="30">
        <f ca="1">Repdd!AP72</f>
        <v>-1132372.5</v>
      </c>
      <c r="AQ39" s="30">
        <f ca="1">Repdd!AQ72</f>
        <v>-1311397.5</v>
      </c>
      <c r="AR39" s="30">
        <f ca="1">Repdd!AR72</f>
        <v>-1490737.5</v>
      </c>
      <c r="AS39" s="30">
        <f ca="1">Repdd!AS72</f>
        <v>-1670235</v>
      </c>
      <c r="AT39" s="30">
        <f ca="1">Repdd!AT72</f>
        <v>-1849785</v>
      </c>
      <c r="AU39" s="30">
        <f ca="1">Repdd!AU72</f>
        <v>-2029335</v>
      </c>
      <c r="AV39" s="30">
        <f ca="1">Repdd!AV72</f>
        <v>-2208885</v>
      </c>
      <c r="AW39" s="30">
        <f ca="1">Repdd!AW72</f>
        <v>-2388435</v>
      </c>
      <c r="AX39" s="30">
        <f ca="1">Repdd!AX72</f>
        <v>-2567985</v>
      </c>
      <c r="AY39" s="30">
        <f ca="1">Repdd!AY72</f>
        <v>-2747535</v>
      </c>
      <c r="AZ39" s="30">
        <f ca="1">Repdd!AZ72</f>
        <v>-2916585</v>
      </c>
      <c r="BA39" s="30">
        <f ca="1">Repdd!BA72</f>
        <v>-3054135</v>
      </c>
      <c r="BB39" s="30">
        <f ca="1">Repdd!BB72</f>
        <v>-3158085</v>
      </c>
      <c r="BC39" s="30">
        <f ca="1">Repdd!BC72</f>
        <v>-3227122.5</v>
      </c>
      <c r="BD39" s="30">
        <f ca="1">Repdd!BD72</f>
        <v>-3265710</v>
      </c>
      <c r="BE39" s="30">
        <f ca="1">Repdd!BE72</f>
        <v>-3286342.5</v>
      </c>
      <c r="BF39" s="30">
        <f ca="1">Repdd!BF72</f>
        <v>-3296475</v>
      </c>
      <c r="BG39" s="30">
        <f ca="1">Repdd!BG72</f>
        <v>-3301147.5</v>
      </c>
      <c r="BH39" s="30">
        <f ca="1">Repdd!BH72</f>
        <v>-3302932.5</v>
      </c>
      <c r="BI39" s="30">
        <f ca="1">Repdd!BI72</f>
        <v>-3303457.5</v>
      </c>
      <c r="BJ39" s="30">
        <f ca="1">Repdd!BJ72</f>
        <v>-3303667.5</v>
      </c>
      <c r="BK39" s="30">
        <f ca="1">Repdd!BK72</f>
        <v>-3303720.0000000005</v>
      </c>
      <c r="BL39" s="30">
        <f ca="1">Repdd!BL72</f>
        <v>-3303720.0000000005</v>
      </c>
      <c r="BM39" s="30">
        <f ca="1">Repdd!BM72</f>
        <v>-3303720.0000000005</v>
      </c>
      <c r="BN39" s="30">
        <f ca="1">Repdd!BN72</f>
        <v>-3303720.0000000005</v>
      </c>
      <c r="BO39" s="30">
        <f ca="1">Repdd!BO72</f>
        <v>-3303720.0000000005</v>
      </c>
      <c r="BP39" s="30">
        <f ca="1">Repdd!BP72</f>
        <v>-3303720.0000000005</v>
      </c>
      <c r="BQ39" s="30">
        <f ca="1">Repdd!BQ72</f>
        <v>-3303720.0000000005</v>
      </c>
      <c r="BR39" s="30">
        <f ca="1">Repdd!BR72</f>
        <v>-3303720.0000000005</v>
      </c>
      <c r="BS39" s="30">
        <f ca="1">Repdd!BS72</f>
        <v>-3303720.0000000005</v>
      </c>
      <c r="BT39" s="30">
        <f ca="1">Repdd!BT72</f>
        <v>-3303720.0000000005</v>
      </c>
      <c r="BU39" s="30">
        <f ca="1">Repdd!BU72</f>
        <v>-3303720.0000000005</v>
      </c>
      <c r="BV39" s="30">
        <f>Repdd!BV72</f>
        <v>0</v>
      </c>
      <c r="BW39" s="30">
        <f>Repdd!BW72</f>
        <v>0</v>
      </c>
      <c r="BX39" s="30">
        <f>Repdd!BX72</f>
        <v>0</v>
      </c>
      <c r="BY39" s="30">
        <f>Repdd!BY72</f>
        <v>0</v>
      </c>
      <c r="BZ39" s="30">
        <f>Repdd!BZ72</f>
        <v>0</v>
      </c>
      <c r="CA39" s="30">
        <f>Repdd!CA72</f>
        <v>0</v>
      </c>
      <c r="CB39" s="30">
        <f>Repdd!CB72</f>
        <v>0</v>
      </c>
      <c r="CC39" s="30">
        <f>Repdd!CC72</f>
        <v>0</v>
      </c>
      <c r="CD39" s="30">
        <f>Repdd!CD72</f>
        <v>0</v>
      </c>
      <c r="CE39" s="30">
        <f>Repdd!CE72</f>
        <v>0</v>
      </c>
      <c r="CF39" s="30">
        <f>Repdd!CF72</f>
        <v>0</v>
      </c>
      <c r="CG39" s="30">
        <f>Repdd!CG72</f>
        <v>0</v>
      </c>
      <c r="CH39" s="30">
        <f>Repdd!CH72</f>
        <v>0</v>
      </c>
      <c r="CI39" s="30">
        <f>Repdd!CI72</f>
        <v>0</v>
      </c>
      <c r="CJ39" s="30">
        <f>Repdd!CJ72</f>
        <v>0</v>
      </c>
      <c r="CK39" s="30">
        <f>Repdd!CK72</f>
        <v>0</v>
      </c>
      <c r="CL39" s="30">
        <f>Repdd!CL72</f>
        <v>0</v>
      </c>
      <c r="CM39" s="30">
        <f>Repdd!CM72</f>
        <v>0</v>
      </c>
      <c r="CN39" s="30">
        <f>Repdd!CN72</f>
        <v>0</v>
      </c>
      <c r="CO39" s="30">
        <f>Repdd!CO72</f>
        <v>0</v>
      </c>
      <c r="CP39" s="30">
        <f>Repdd!CP72</f>
        <v>0</v>
      </c>
      <c r="CQ39" s="30">
        <f>Repdd!CQ72</f>
        <v>0</v>
      </c>
      <c r="CR39" s="30">
        <f>Repdd!CR72</f>
        <v>0</v>
      </c>
      <c r="CS39" s="30">
        <f>Repdd!CS72</f>
        <v>0</v>
      </c>
      <c r="CT39" s="30">
        <f>Repdd!CT72</f>
        <v>0</v>
      </c>
    </row>
    <row r="40" spans="1:98" s="27" customFormat="1" ht="12" x14ac:dyDescent="0.25">
      <c r="A40" s="26">
        <f>ROW()</f>
        <v>40</v>
      </c>
      <c r="C40" s="142"/>
      <c r="E40" s="24"/>
      <c r="F40" s="66" t="str">
        <f>$F$280</f>
        <v>АКТИВЫ</v>
      </c>
      <c r="G40" s="66" t="str">
        <f t="shared" ref="G40:G47" si="8">$G$16</f>
        <v>Запасы СиМ</v>
      </c>
      <c r="H40" s="27" t="str">
        <f>BP!$F$22</f>
        <v>Сырье</v>
      </c>
      <c r="P40" s="30"/>
      <c r="R40" s="24"/>
      <c r="S40" s="164">
        <f>Repdd!S73</f>
        <v>0</v>
      </c>
      <c r="V40" s="85"/>
      <c r="W40" s="29">
        <f t="shared" si="0"/>
        <v>0</v>
      </c>
      <c r="Z40" s="30">
        <f>Repdd!Z73</f>
        <v>0</v>
      </c>
      <c r="AA40" s="30">
        <f ca="1">Repdd!AA73</f>
        <v>0</v>
      </c>
      <c r="AB40" s="30">
        <f ca="1">Repdd!AB73</f>
        <v>0</v>
      </c>
      <c r="AC40" s="30">
        <f ca="1">Repdd!AC73</f>
        <v>-480</v>
      </c>
      <c r="AD40" s="30">
        <f ca="1">Repdd!AD73</f>
        <v>-1920</v>
      </c>
      <c r="AE40" s="30">
        <f ca="1">Repdd!AE73</f>
        <v>-3456</v>
      </c>
      <c r="AF40" s="30">
        <f ca="1">Repdd!AF73</f>
        <v>-5052</v>
      </c>
      <c r="AG40" s="30">
        <f ca="1">Repdd!AG73</f>
        <v>-6444</v>
      </c>
      <c r="AH40" s="30">
        <f ca="1">Repdd!AH73</f>
        <v>-8464.8000000000011</v>
      </c>
      <c r="AI40" s="30">
        <f ca="1">Repdd!AI73</f>
        <v>-13744.800000000001</v>
      </c>
      <c r="AJ40" s="30">
        <f ca="1">Repdd!AJ73</f>
        <v>-22634.400000000001</v>
      </c>
      <c r="AK40" s="30">
        <f ca="1">Repdd!AK73</f>
        <v>-35396.399999999994</v>
      </c>
      <c r="AL40" s="30">
        <f ca="1">Repdd!AL73</f>
        <v>-51564</v>
      </c>
      <c r="AM40" s="30">
        <f ca="1">Repdd!AM73</f>
        <v>-69740.399999999994</v>
      </c>
      <c r="AN40" s="30">
        <f ca="1">Repdd!AN73</f>
        <v>-89109.6</v>
      </c>
      <c r="AO40" s="30">
        <f ca="1">Repdd!AO73</f>
        <v>-109098</v>
      </c>
      <c r="AP40" s="30">
        <f ca="1">Repdd!AP73</f>
        <v>-129414</v>
      </c>
      <c r="AQ40" s="30">
        <f ca="1">Repdd!AQ73</f>
        <v>-149874</v>
      </c>
      <c r="AR40" s="30">
        <f ca="1">Repdd!AR73</f>
        <v>-170370</v>
      </c>
      <c r="AS40" s="30">
        <f ca="1">Repdd!AS73</f>
        <v>-190884</v>
      </c>
      <c r="AT40" s="30">
        <f ca="1">Repdd!AT73</f>
        <v>-211404</v>
      </c>
      <c r="AU40" s="30">
        <f ca="1">Repdd!AU73</f>
        <v>-231924</v>
      </c>
      <c r="AV40" s="30">
        <f ca="1">Repdd!AV73</f>
        <v>-252444</v>
      </c>
      <c r="AW40" s="30">
        <f ca="1">Repdd!AW73</f>
        <v>-272964</v>
      </c>
      <c r="AX40" s="30">
        <f ca="1">Repdd!AX73</f>
        <v>-293484</v>
      </c>
      <c r="AY40" s="30">
        <f ca="1">Repdd!AY73</f>
        <v>-314004</v>
      </c>
      <c r="AZ40" s="30">
        <f ca="1">Repdd!AZ73</f>
        <v>-333324</v>
      </c>
      <c r="BA40" s="30">
        <f ca="1">Repdd!BA73</f>
        <v>-349044</v>
      </c>
      <c r="BB40" s="30">
        <f ca="1">Repdd!BB73</f>
        <v>-360924</v>
      </c>
      <c r="BC40" s="30">
        <f ca="1">Repdd!BC73</f>
        <v>-368814</v>
      </c>
      <c r="BD40" s="30">
        <f ca="1">Repdd!BD73</f>
        <v>-373224</v>
      </c>
      <c r="BE40" s="30">
        <f ca="1">Repdd!BE73</f>
        <v>-375582</v>
      </c>
      <c r="BF40" s="30">
        <f ca="1">Repdd!BF73</f>
        <v>-376740</v>
      </c>
      <c r="BG40" s="30">
        <f ca="1">Repdd!BG73</f>
        <v>-377274</v>
      </c>
      <c r="BH40" s="30">
        <f ca="1">Repdd!BH73</f>
        <v>-377478</v>
      </c>
      <c r="BI40" s="30">
        <f ca="1">Repdd!BI73</f>
        <v>-377538</v>
      </c>
      <c r="BJ40" s="30">
        <f ca="1">Repdd!BJ73</f>
        <v>-377562</v>
      </c>
      <c r="BK40" s="30">
        <f ca="1">Repdd!BK73</f>
        <v>-377568.00000000006</v>
      </c>
      <c r="BL40" s="30">
        <f ca="1">Repdd!BL73</f>
        <v>-377568.00000000006</v>
      </c>
      <c r="BM40" s="30">
        <f ca="1">Repdd!BM73</f>
        <v>-377568.00000000006</v>
      </c>
      <c r="BN40" s="30">
        <f ca="1">Repdd!BN73</f>
        <v>-377568.00000000006</v>
      </c>
      <c r="BO40" s="30">
        <f ca="1">Repdd!BO73</f>
        <v>-377568.00000000006</v>
      </c>
      <c r="BP40" s="30">
        <f ca="1">Repdd!BP73</f>
        <v>-377568.00000000006</v>
      </c>
      <c r="BQ40" s="30">
        <f ca="1">Repdd!BQ73</f>
        <v>-377568.00000000006</v>
      </c>
      <c r="BR40" s="30">
        <f ca="1">Repdd!BR73</f>
        <v>-377568.00000000006</v>
      </c>
      <c r="BS40" s="30">
        <f ca="1">Repdd!BS73</f>
        <v>-377568.00000000006</v>
      </c>
      <c r="BT40" s="30">
        <f ca="1">Repdd!BT73</f>
        <v>-377568.00000000006</v>
      </c>
      <c r="BU40" s="30">
        <f ca="1">Repdd!BU73</f>
        <v>-377568.00000000006</v>
      </c>
      <c r="BV40" s="30">
        <f>Repdd!BV73</f>
        <v>0</v>
      </c>
      <c r="BW40" s="30">
        <f>Repdd!BW73</f>
        <v>0</v>
      </c>
      <c r="BX40" s="30">
        <f>Repdd!BX73</f>
        <v>0</v>
      </c>
      <c r="BY40" s="30">
        <f>Repdd!BY73</f>
        <v>0</v>
      </c>
      <c r="BZ40" s="30">
        <f>Repdd!BZ73</f>
        <v>0</v>
      </c>
      <c r="CA40" s="30">
        <f>Repdd!CA73</f>
        <v>0</v>
      </c>
      <c r="CB40" s="30">
        <f>Repdd!CB73</f>
        <v>0</v>
      </c>
      <c r="CC40" s="30">
        <f>Repdd!CC73</f>
        <v>0</v>
      </c>
      <c r="CD40" s="30">
        <f>Repdd!CD73</f>
        <v>0</v>
      </c>
      <c r="CE40" s="30">
        <f>Repdd!CE73</f>
        <v>0</v>
      </c>
      <c r="CF40" s="30">
        <f>Repdd!CF73</f>
        <v>0</v>
      </c>
      <c r="CG40" s="30">
        <f>Repdd!CG73</f>
        <v>0</v>
      </c>
      <c r="CH40" s="30">
        <f>Repdd!CH73</f>
        <v>0</v>
      </c>
      <c r="CI40" s="30">
        <f>Repdd!CI73</f>
        <v>0</v>
      </c>
      <c r="CJ40" s="30">
        <f>Repdd!CJ73</f>
        <v>0</v>
      </c>
      <c r="CK40" s="30">
        <f>Repdd!CK73</f>
        <v>0</v>
      </c>
      <c r="CL40" s="30">
        <f>Repdd!CL73</f>
        <v>0</v>
      </c>
      <c r="CM40" s="30">
        <f>Repdd!CM73</f>
        <v>0</v>
      </c>
      <c r="CN40" s="30">
        <f>Repdd!CN73</f>
        <v>0</v>
      </c>
      <c r="CO40" s="30">
        <f>Repdd!CO73</f>
        <v>0</v>
      </c>
      <c r="CP40" s="30">
        <f>Repdd!CP73</f>
        <v>0</v>
      </c>
      <c r="CQ40" s="30">
        <f>Repdd!CQ73</f>
        <v>0</v>
      </c>
      <c r="CR40" s="30">
        <f>Repdd!CR73</f>
        <v>0</v>
      </c>
      <c r="CS40" s="30">
        <f>Repdd!CS73</f>
        <v>0</v>
      </c>
      <c r="CT40" s="30">
        <f>Repdd!CT73</f>
        <v>0</v>
      </c>
    </row>
    <row r="41" spans="1:98" s="27" customFormat="1" ht="12" x14ac:dyDescent="0.25">
      <c r="A41" s="26">
        <f>ROW()</f>
        <v>41</v>
      </c>
      <c r="C41" s="142"/>
      <c r="E41" s="24"/>
      <c r="F41" s="66" t="str">
        <f>$F$280</f>
        <v>АКТИВЫ</v>
      </c>
      <c r="G41" s="66" t="str">
        <f t="shared" si="8"/>
        <v>Запасы СиМ</v>
      </c>
      <c r="H41" s="27" t="str">
        <f>BP!$F$23</f>
        <v>Материал</v>
      </c>
      <c r="P41" s="30"/>
      <c r="R41" s="24"/>
      <c r="S41" s="164">
        <f>Repdd!S74</f>
        <v>0</v>
      </c>
      <c r="V41" s="85"/>
      <c r="W41" s="29">
        <f t="shared" si="0"/>
        <v>0</v>
      </c>
      <c r="Z41" s="30">
        <f>Repdd!Z74</f>
        <v>0</v>
      </c>
      <c r="AA41" s="30">
        <f ca="1">Repdd!AA74</f>
        <v>0</v>
      </c>
      <c r="AB41" s="30">
        <f ca="1">Repdd!AB74</f>
        <v>0</v>
      </c>
      <c r="AC41" s="30">
        <f ca="1">Repdd!AC74</f>
        <v>0</v>
      </c>
      <c r="AD41" s="30">
        <f ca="1">Repdd!AD74</f>
        <v>0</v>
      </c>
      <c r="AE41" s="30">
        <f ca="1">Repdd!AE74</f>
        <v>0</v>
      </c>
      <c r="AF41" s="30">
        <f ca="1">Repdd!AF74</f>
        <v>0</v>
      </c>
      <c r="AG41" s="30">
        <f ca="1">Repdd!AG74</f>
        <v>0</v>
      </c>
      <c r="AH41" s="30">
        <f ca="1">Repdd!AH74</f>
        <v>0</v>
      </c>
      <c r="AI41" s="30">
        <f ca="1">Repdd!AI74</f>
        <v>0</v>
      </c>
      <c r="AJ41" s="30">
        <f ca="1">Repdd!AJ74</f>
        <v>0</v>
      </c>
      <c r="AK41" s="30">
        <f ca="1">Repdd!AK74</f>
        <v>0</v>
      </c>
      <c r="AL41" s="30">
        <f ca="1">Repdd!AL74</f>
        <v>0</v>
      </c>
      <c r="AM41" s="30">
        <f ca="1">Repdd!AM74</f>
        <v>0</v>
      </c>
      <c r="AN41" s="30">
        <f ca="1">Repdd!AN74</f>
        <v>0</v>
      </c>
      <c r="AO41" s="30">
        <f ca="1">Repdd!AO74</f>
        <v>0</v>
      </c>
      <c r="AP41" s="30">
        <f ca="1">Repdd!AP74</f>
        <v>0</v>
      </c>
      <c r="AQ41" s="30">
        <f ca="1">Repdd!AQ74</f>
        <v>0</v>
      </c>
      <c r="AR41" s="30">
        <f ca="1">Repdd!AR74</f>
        <v>0</v>
      </c>
      <c r="AS41" s="30">
        <f ca="1">Repdd!AS74</f>
        <v>0</v>
      </c>
      <c r="AT41" s="30">
        <f ca="1">Repdd!AT74</f>
        <v>0</v>
      </c>
      <c r="AU41" s="30">
        <f ca="1">Repdd!AU74</f>
        <v>0</v>
      </c>
      <c r="AV41" s="30">
        <f ca="1">Repdd!AV74</f>
        <v>0</v>
      </c>
      <c r="AW41" s="30">
        <f ca="1">Repdd!AW74</f>
        <v>0</v>
      </c>
      <c r="AX41" s="30">
        <f ca="1">Repdd!AX74</f>
        <v>0</v>
      </c>
      <c r="AY41" s="30">
        <f ca="1">Repdd!AY74</f>
        <v>0</v>
      </c>
      <c r="AZ41" s="30">
        <f ca="1">Repdd!AZ74</f>
        <v>0</v>
      </c>
      <c r="BA41" s="30">
        <f ca="1">Repdd!BA74</f>
        <v>0</v>
      </c>
      <c r="BB41" s="30">
        <f ca="1">Repdd!BB74</f>
        <v>0</v>
      </c>
      <c r="BC41" s="30">
        <f ca="1">Repdd!BC74</f>
        <v>0</v>
      </c>
      <c r="BD41" s="30">
        <f ca="1">Repdd!BD74</f>
        <v>0</v>
      </c>
      <c r="BE41" s="30">
        <f ca="1">Repdd!BE74</f>
        <v>0</v>
      </c>
      <c r="BF41" s="30">
        <f ca="1">Repdd!BF74</f>
        <v>0</v>
      </c>
      <c r="BG41" s="30">
        <f ca="1">Repdd!BG74</f>
        <v>0</v>
      </c>
      <c r="BH41" s="30">
        <f ca="1">Repdd!BH74</f>
        <v>0</v>
      </c>
      <c r="BI41" s="30">
        <f ca="1">Repdd!BI74</f>
        <v>0</v>
      </c>
      <c r="BJ41" s="30">
        <f ca="1">Repdd!BJ74</f>
        <v>0</v>
      </c>
      <c r="BK41" s="30">
        <f ca="1">Repdd!BK74</f>
        <v>0</v>
      </c>
      <c r="BL41" s="30">
        <f ca="1">Repdd!BL74</f>
        <v>0</v>
      </c>
      <c r="BM41" s="30">
        <f ca="1">Repdd!BM74</f>
        <v>0</v>
      </c>
      <c r="BN41" s="30">
        <f ca="1">Repdd!BN74</f>
        <v>0</v>
      </c>
      <c r="BO41" s="30">
        <f ca="1">Repdd!BO74</f>
        <v>0</v>
      </c>
      <c r="BP41" s="30">
        <f ca="1">Repdd!BP74</f>
        <v>0</v>
      </c>
      <c r="BQ41" s="30">
        <f ca="1">Repdd!BQ74</f>
        <v>0</v>
      </c>
      <c r="BR41" s="30">
        <f ca="1">Repdd!BR74</f>
        <v>0</v>
      </c>
      <c r="BS41" s="30">
        <f ca="1">Repdd!BS74</f>
        <v>0</v>
      </c>
      <c r="BT41" s="30">
        <f ca="1">Repdd!BT74</f>
        <v>0</v>
      </c>
      <c r="BU41" s="30">
        <f ca="1">Repdd!BU74</f>
        <v>0</v>
      </c>
      <c r="BV41" s="30">
        <f>Repdd!BV74</f>
        <v>0</v>
      </c>
      <c r="BW41" s="30">
        <f>Repdd!BW74</f>
        <v>0</v>
      </c>
      <c r="BX41" s="30">
        <f>Repdd!BX74</f>
        <v>0</v>
      </c>
      <c r="BY41" s="30">
        <f>Repdd!BY74</f>
        <v>0</v>
      </c>
      <c r="BZ41" s="30">
        <f>Repdd!BZ74</f>
        <v>0</v>
      </c>
      <c r="CA41" s="30">
        <f>Repdd!CA74</f>
        <v>0</v>
      </c>
      <c r="CB41" s="30">
        <f>Repdd!CB74</f>
        <v>0</v>
      </c>
      <c r="CC41" s="30">
        <f>Repdd!CC74</f>
        <v>0</v>
      </c>
      <c r="CD41" s="30">
        <f>Repdd!CD74</f>
        <v>0</v>
      </c>
      <c r="CE41" s="30">
        <f>Repdd!CE74</f>
        <v>0</v>
      </c>
      <c r="CF41" s="30">
        <f>Repdd!CF74</f>
        <v>0</v>
      </c>
      <c r="CG41" s="30">
        <f>Repdd!CG74</f>
        <v>0</v>
      </c>
      <c r="CH41" s="30">
        <f>Repdd!CH74</f>
        <v>0</v>
      </c>
      <c r="CI41" s="30">
        <f>Repdd!CI74</f>
        <v>0</v>
      </c>
      <c r="CJ41" s="30">
        <f>Repdd!CJ74</f>
        <v>0</v>
      </c>
      <c r="CK41" s="30">
        <f>Repdd!CK74</f>
        <v>0</v>
      </c>
      <c r="CL41" s="30">
        <f>Repdd!CL74</f>
        <v>0</v>
      </c>
      <c r="CM41" s="30">
        <f>Repdd!CM74</f>
        <v>0</v>
      </c>
      <c r="CN41" s="30">
        <f>Repdd!CN74</f>
        <v>0</v>
      </c>
      <c r="CO41" s="30">
        <f>Repdd!CO74</f>
        <v>0</v>
      </c>
      <c r="CP41" s="30">
        <f>Repdd!CP74</f>
        <v>0</v>
      </c>
      <c r="CQ41" s="30">
        <f>Repdd!CQ74</f>
        <v>0</v>
      </c>
      <c r="CR41" s="30">
        <f>Repdd!CR74</f>
        <v>0</v>
      </c>
      <c r="CS41" s="30">
        <f>Repdd!CS74</f>
        <v>0</v>
      </c>
      <c r="CT41" s="30">
        <f>Repdd!CT74</f>
        <v>0</v>
      </c>
    </row>
    <row r="42" spans="1:98" s="27" customFormat="1" ht="12" x14ac:dyDescent="0.25">
      <c r="A42" s="26">
        <f>ROW()</f>
        <v>42</v>
      </c>
      <c r="C42" s="142"/>
      <c r="E42" s="24"/>
      <c r="F42" s="66" t="str">
        <f>$F$280</f>
        <v>АКТИВЫ</v>
      </c>
      <c r="G42" s="66" t="str">
        <f t="shared" si="8"/>
        <v>Запасы СиМ</v>
      </c>
      <c r="H42" s="27" t="str">
        <f>BP!$F$24</f>
        <v>Вн.пр-во</v>
      </c>
      <c r="P42" s="30"/>
      <c r="R42" s="24"/>
      <c r="S42" s="164">
        <f>Repdd!S75</f>
        <v>0</v>
      </c>
      <c r="V42" s="85"/>
      <c r="W42" s="29">
        <f t="shared" ref="W42:W67" si="9">Z42</f>
        <v>0</v>
      </c>
      <c r="Z42" s="30">
        <f>Repdd!Z75</f>
        <v>0</v>
      </c>
      <c r="AA42" s="30">
        <f ca="1">Repdd!AA75</f>
        <v>0</v>
      </c>
      <c r="AB42" s="30">
        <f ca="1">Repdd!AB75</f>
        <v>0</v>
      </c>
      <c r="AC42" s="30">
        <f ca="1">Repdd!AC75</f>
        <v>0</v>
      </c>
      <c r="AD42" s="30">
        <f ca="1">Repdd!AD75</f>
        <v>0</v>
      </c>
      <c r="AE42" s="30">
        <f ca="1">Repdd!AE75</f>
        <v>0</v>
      </c>
      <c r="AF42" s="30">
        <f ca="1">Repdd!AF75</f>
        <v>6600</v>
      </c>
      <c r="AG42" s="30">
        <f ca="1">Repdd!AG75</f>
        <v>31800</v>
      </c>
      <c r="AH42" s="30">
        <f ca="1">Repdd!AH75</f>
        <v>69120</v>
      </c>
      <c r="AI42" s="30">
        <f ca="1">Repdd!AI75</f>
        <v>108345</v>
      </c>
      <c r="AJ42" s="30">
        <f ca="1">Repdd!AJ75</f>
        <v>145440</v>
      </c>
      <c r="AK42" s="30">
        <f ca="1">Repdd!AK75</f>
        <v>188886</v>
      </c>
      <c r="AL42" s="30">
        <f ca="1">Repdd!AL75</f>
        <v>284220.00000000006</v>
      </c>
      <c r="AM42" s="30">
        <f ca="1">Repdd!AM75</f>
        <v>465851.99999999994</v>
      </c>
      <c r="AN42" s="30">
        <f ca="1">Repdd!AN75</f>
        <v>741337.5</v>
      </c>
      <c r="AO42" s="30">
        <f ca="1">Repdd!AO75</f>
        <v>1107214.5</v>
      </c>
      <c r="AP42" s="30">
        <f ca="1">Repdd!AP75</f>
        <v>1539025.5</v>
      </c>
      <c r="AQ42" s="30">
        <f ca="1">Repdd!AQ75</f>
        <v>2009836.5</v>
      </c>
      <c r="AR42" s="30">
        <f ca="1">Repdd!AR75</f>
        <v>2502580.5</v>
      </c>
      <c r="AS42" s="30">
        <f ca="1">Repdd!AS75</f>
        <v>3006795</v>
      </c>
      <c r="AT42" s="30">
        <f ca="1">Repdd!AT75</f>
        <v>3516675</v>
      </c>
      <c r="AU42" s="30">
        <f ca="1">Repdd!AU75</f>
        <v>4028670</v>
      </c>
      <c r="AV42" s="30">
        <f ca="1">Repdd!AV75</f>
        <v>4541317.5</v>
      </c>
      <c r="AW42" s="30">
        <f ca="1">Repdd!AW75</f>
        <v>5054250</v>
      </c>
      <c r="AX42" s="30">
        <f ca="1">Repdd!AX75</f>
        <v>5567250</v>
      </c>
      <c r="AY42" s="30">
        <f ca="1">Repdd!AY75</f>
        <v>6080250</v>
      </c>
      <c r="AZ42" s="30">
        <f ca="1">Repdd!AZ75</f>
        <v>6593250</v>
      </c>
      <c r="BA42" s="30">
        <f ca="1">Repdd!BA75</f>
        <v>7106250</v>
      </c>
      <c r="BB42" s="30">
        <f ca="1">Repdd!BB75</f>
        <v>7619250</v>
      </c>
      <c r="BC42" s="30">
        <f ca="1">Repdd!BC75</f>
        <v>8115750</v>
      </c>
      <c r="BD42" s="30">
        <f ca="1">Repdd!BD75</f>
        <v>8549250</v>
      </c>
      <c r="BE42" s="30">
        <f ca="1">Repdd!BE75</f>
        <v>8889450</v>
      </c>
      <c r="BF42" s="30">
        <f ca="1">Repdd!BF75</f>
        <v>9131587.5</v>
      </c>
      <c r="BG42" s="30">
        <f ca="1">Repdd!BG75</f>
        <v>9280987.5</v>
      </c>
      <c r="BH42" s="30">
        <f ca="1">Repdd!BH75</f>
        <v>9363022.5</v>
      </c>
      <c r="BI42" s="30">
        <f ca="1">Repdd!BI75</f>
        <v>9405472.5</v>
      </c>
      <c r="BJ42" s="30">
        <f ca="1">Repdd!BJ75</f>
        <v>9425842.5</v>
      </c>
      <c r="BK42" s="30">
        <f ca="1">Repdd!BK75</f>
        <v>9434655</v>
      </c>
      <c r="BL42" s="30">
        <f ca="1">Repdd!BL75</f>
        <v>9437775</v>
      </c>
      <c r="BM42" s="30">
        <f ca="1">Repdd!BM75</f>
        <v>9438780</v>
      </c>
      <c r="BN42" s="30">
        <f ca="1">Repdd!BN75</f>
        <v>9439132.5</v>
      </c>
      <c r="BO42" s="30">
        <f ca="1">Repdd!BO75</f>
        <v>9439200</v>
      </c>
      <c r="BP42" s="30">
        <f ca="1">Repdd!BP75</f>
        <v>9439199.9999999981</v>
      </c>
      <c r="BQ42" s="30">
        <f ca="1">Repdd!BQ75</f>
        <v>9439199.9999999981</v>
      </c>
      <c r="BR42" s="30">
        <f ca="1">Repdd!BR75</f>
        <v>9439199.9999999981</v>
      </c>
      <c r="BS42" s="30">
        <f ca="1">Repdd!BS75</f>
        <v>9439199.9999999981</v>
      </c>
      <c r="BT42" s="30">
        <f ca="1">Repdd!BT75</f>
        <v>9439199.9999999981</v>
      </c>
      <c r="BU42" s="30">
        <f ca="1">Repdd!BU75</f>
        <v>9439199.9999999981</v>
      </c>
      <c r="BV42" s="30">
        <f>Repdd!BV75</f>
        <v>0</v>
      </c>
      <c r="BW42" s="30">
        <f>Repdd!BW75</f>
        <v>0</v>
      </c>
      <c r="BX42" s="30">
        <f>Repdd!BX75</f>
        <v>0</v>
      </c>
      <c r="BY42" s="30">
        <f>Repdd!BY75</f>
        <v>0</v>
      </c>
      <c r="BZ42" s="30">
        <f>Repdd!BZ75</f>
        <v>0</v>
      </c>
      <c r="CA42" s="30">
        <f>Repdd!CA75</f>
        <v>0</v>
      </c>
      <c r="CB42" s="30">
        <f>Repdd!CB75</f>
        <v>0</v>
      </c>
      <c r="CC42" s="30">
        <f>Repdd!CC75</f>
        <v>0</v>
      </c>
      <c r="CD42" s="30">
        <f>Repdd!CD75</f>
        <v>0</v>
      </c>
      <c r="CE42" s="30">
        <f>Repdd!CE75</f>
        <v>0</v>
      </c>
      <c r="CF42" s="30">
        <f>Repdd!CF75</f>
        <v>0</v>
      </c>
      <c r="CG42" s="30">
        <f>Repdd!CG75</f>
        <v>0</v>
      </c>
      <c r="CH42" s="30">
        <f>Repdd!CH75</f>
        <v>0</v>
      </c>
      <c r="CI42" s="30">
        <f>Repdd!CI75</f>
        <v>0</v>
      </c>
      <c r="CJ42" s="30">
        <f>Repdd!CJ75</f>
        <v>0</v>
      </c>
      <c r="CK42" s="30">
        <f>Repdd!CK75</f>
        <v>0</v>
      </c>
      <c r="CL42" s="30">
        <f>Repdd!CL75</f>
        <v>0</v>
      </c>
      <c r="CM42" s="30">
        <f>Repdd!CM75</f>
        <v>0</v>
      </c>
      <c r="CN42" s="30">
        <f>Repdd!CN75</f>
        <v>0</v>
      </c>
      <c r="CO42" s="30">
        <f>Repdd!CO75</f>
        <v>0</v>
      </c>
      <c r="CP42" s="30">
        <f>Repdd!CP75</f>
        <v>0</v>
      </c>
      <c r="CQ42" s="30">
        <f>Repdd!CQ75</f>
        <v>0</v>
      </c>
      <c r="CR42" s="30">
        <f>Repdd!CR75</f>
        <v>0</v>
      </c>
      <c r="CS42" s="30">
        <f>Repdd!CS75</f>
        <v>0</v>
      </c>
      <c r="CT42" s="30">
        <f>Repdd!CT75</f>
        <v>0</v>
      </c>
    </row>
    <row r="43" spans="1:98" s="27" customFormat="1" ht="12" x14ac:dyDescent="0.25">
      <c r="A43" s="26">
        <f>ROW()</f>
        <v>43</v>
      </c>
      <c r="C43" s="142"/>
      <c r="E43" s="24"/>
      <c r="F43" s="66" t="str">
        <f>$F$280</f>
        <v>АКТИВЫ</v>
      </c>
      <c r="G43" s="66" t="str">
        <f t="shared" si="8"/>
        <v>Запасы СиМ</v>
      </c>
      <c r="H43" s="27" t="str">
        <f>BP!$F$25</f>
        <v>Упаковка</v>
      </c>
      <c r="P43" s="30"/>
      <c r="R43" s="24"/>
      <c r="S43" s="164">
        <f>Repdd!S76</f>
        <v>0</v>
      </c>
      <c r="V43" s="85"/>
      <c r="W43" s="29">
        <f t="shared" si="9"/>
        <v>0</v>
      </c>
      <c r="Z43" s="30">
        <f>Repdd!Z76</f>
        <v>0</v>
      </c>
      <c r="AA43" s="30">
        <f ca="1">Repdd!AA76</f>
        <v>0</v>
      </c>
      <c r="AB43" s="30">
        <f ca="1">Repdd!AB76</f>
        <v>0</v>
      </c>
      <c r="AC43" s="30">
        <f ca="1">Repdd!AC76</f>
        <v>0</v>
      </c>
      <c r="AD43" s="30">
        <f ca="1">Repdd!AD76</f>
        <v>-1600</v>
      </c>
      <c r="AE43" s="30">
        <f ca="1">Repdd!AE76</f>
        <v>-6400</v>
      </c>
      <c r="AF43" s="30">
        <f ca="1">Repdd!AF76</f>
        <v>-11520</v>
      </c>
      <c r="AG43" s="30">
        <f ca="1">Repdd!AG76</f>
        <v>-16840</v>
      </c>
      <c r="AH43" s="30">
        <f ca="1">Repdd!AH76</f>
        <v>-21480</v>
      </c>
      <c r="AI43" s="30">
        <f ca="1">Repdd!AI76</f>
        <v>-28216.000000000004</v>
      </c>
      <c r="AJ43" s="30">
        <f ca="1">Repdd!AJ76</f>
        <v>-45816</v>
      </c>
      <c r="AK43" s="30">
        <f ca="1">Repdd!AK76</f>
        <v>-75448</v>
      </c>
      <c r="AL43" s="30">
        <f ca="1">Repdd!AL76</f>
        <v>-117988</v>
      </c>
      <c r="AM43" s="30">
        <f ca="1">Repdd!AM76</f>
        <v>-171880</v>
      </c>
      <c r="AN43" s="30">
        <f ca="1">Repdd!AN76</f>
        <v>-232468</v>
      </c>
      <c r="AO43" s="30">
        <f ca="1">Repdd!AO76</f>
        <v>-297032</v>
      </c>
      <c r="AP43" s="30">
        <f ca="1">Repdd!AP76</f>
        <v>-363660</v>
      </c>
      <c r="AQ43" s="30">
        <f ca="1">Repdd!AQ76</f>
        <v>-431380</v>
      </c>
      <c r="AR43" s="30">
        <f ca="1">Repdd!AR76</f>
        <v>-499580</v>
      </c>
      <c r="AS43" s="30">
        <f ca="1">Repdd!AS76</f>
        <v>-567900</v>
      </c>
      <c r="AT43" s="30">
        <f ca="1">Repdd!AT76</f>
        <v>-636280</v>
      </c>
      <c r="AU43" s="30">
        <f ca="1">Repdd!AU76</f>
        <v>-704680</v>
      </c>
      <c r="AV43" s="30">
        <f ca="1">Repdd!AV76</f>
        <v>-773080</v>
      </c>
      <c r="AW43" s="30">
        <f ca="1">Repdd!AW76</f>
        <v>-841480</v>
      </c>
      <c r="AX43" s="30">
        <f ca="1">Repdd!AX76</f>
        <v>-909880</v>
      </c>
      <c r="AY43" s="30">
        <f ca="1">Repdd!AY76</f>
        <v>-978280</v>
      </c>
      <c r="AZ43" s="30">
        <f ca="1">Repdd!AZ76</f>
        <v>-1046680</v>
      </c>
      <c r="BA43" s="30">
        <f ca="1">Repdd!BA76</f>
        <v>-1111080</v>
      </c>
      <c r="BB43" s="30">
        <f ca="1">Repdd!BB76</f>
        <v>-1163480</v>
      </c>
      <c r="BC43" s="30">
        <f ca="1">Repdd!BC76</f>
        <v>-1203080</v>
      </c>
      <c r="BD43" s="30">
        <f ca="1">Repdd!BD76</f>
        <v>-1229380</v>
      </c>
      <c r="BE43" s="30">
        <f ca="1">Repdd!BE76</f>
        <v>-1244080</v>
      </c>
      <c r="BF43" s="30">
        <f ca="1">Repdd!BF76</f>
        <v>-1251940</v>
      </c>
      <c r="BG43" s="30">
        <f ca="1">Repdd!BG76</f>
        <v>-1255800</v>
      </c>
      <c r="BH43" s="30">
        <f ca="1">Repdd!BH76</f>
        <v>-1257580</v>
      </c>
      <c r="BI43" s="30">
        <f ca="1">Repdd!BI76</f>
        <v>-1258260</v>
      </c>
      <c r="BJ43" s="30">
        <f ca="1">Repdd!BJ76</f>
        <v>-1258460</v>
      </c>
      <c r="BK43" s="30">
        <f ca="1">Repdd!BK76</f>
        <v>-1258540</v>
      </c>
      <c r="BL43" s="30">
        <f ca="1">Repdd!BL76</f>
        <v>-1258560.0000000002</v>
      </c>
      <c r="BM43" s="30">
        <f ca="1">Repdd!BM76</f>
        <v>-1258560.0000000002</v>
      </c>
      <c r="BN43" s="30">
        <f ca="1">Repdd!BN76</f>
        <v>-1258560.0000000002</v>
      </c>
      <c r="BO43" s="30">
        <f ca="1">Repdd!BO76</f>
        <v>-1258560.0000000002</v>
      </c>
      <c r="BP43" s="30">
        <f ca="1">Repdd!BP76</f>
        <v>-1258560.0000000002</v>
      </c>
      <c r="BQ43" s="30">
        <f ca="1">Repdd!BQ76</f>
        <v>-1258560.0000000002</v>
      </c>
      <c r="BR43" s="30">
        <f ca="1">Repdd!BR76</f>
        <v>-1258560.0000000002</v>
      </c>
      <c r="BS43" s="30">
        <f ca="1">Repdd!BS76</f>
        <v>-1258560.0000000002</v>
      </c>
      <c r="BT43" s="30">
        <f ca="1">Repdd!BT76</f>
        <v>-1258560.0000000002</v>
      </c>
      <c r="BU43" s="30">
        <f ca="1">Repdd!BU76</f>
        <v>-1258560.0000000002</v>
      </c>
      <c r="BV43" s="30">
        <f>Repdd!BV76</f>
        <v>0</v>
      </c>
      <c r="BW43" s="30">
        <f>Repdd!BW76</f>
        <v>0</v>
      </c>
      <c r="BX43" s="30">
        <f>Repdd!BX76</f>
        <v>0</v>
      </c>
      <c r="BY43" s="30">
        <f>Repdd!BY76</f>
        <v>0</v>
      </c>
      <c r="BZ43" s="30">
        <f>Repdd!BZ76</f>
        <v>0</v>
      </c>
      <c r="CA43" s="30">
        <f>Repdd!CA76</f>
        <v>0</v>
      </c>
      <c r="CB43" s="30">
        <f>Repdd!CB76</f>
        <v>0</v>
      </c>
      <c r="CC43" s="30">
        <f>Repdd!CC76</f>
        <v>0</v>
      </c>
      <c r="CD43" s="30">
        <f>Repdd!CD76</f>
        <v>0</v>
      </c>
      <c r="CE43" s="30">
        <f>Repdd!CE76</f>
        <v>0</v>
      </c>
      <c r="CF43" s="30">
        <f>Repdd!CF76</f>
        <v>0</v>
      </c>
      <c r="CG43" s="30">
        <f>Repdd!CG76</f>
        <v>0</v>
      </c>
      <c r="CH43" s="30">
        <f>Repdd!CH76</f>
        <v>0</v>
      </c>
      <c r="CI43" s="30">
        <f>Repdd!CI76</f>
        <v>0</v>
      </c>
      <c r="CJ43" s="30">
        <f>Repdd!CJ76</f>
        <v>0</v>
      </c>
      <c r="CK43" s="30">
        <f>Repdd!CK76</f>
        <v>0</v>
      </c>
      <c r="CL43" s="30">
        <f>Repdd!CL76</f>
        <v>0</v>
      </c>
      <c r="CM43" s="30">
        <f>Repdd!CM76</f>
        <v>0</v>
      </c>
      <c r="CN43" s="30">
        <f>Repdd!CN76</f>
        <v>0</v>
      </c>
      <c r="CO43" s="30">
        <f>Repdd!CO76</f>
        <v>0</v>
      </c>
      <c r="CP43" s="30">
        <f>Repdd!CP76</f>
        <v>0</v>
      </c>
      <c r="CQ43" s="30">
        <f>Repdd!CQ76</f>
        <v>0</v>
      </c>
      <c r="CR43" s="30">
        <f>Repdd!CR76</f>
        <v>0</v>
      </c>
      <c r="CS43" s="30">
        <f>Repdd!CS76</f>
        <v>0</v>
      </c>
      <c r="CT43" s="30">
        <f>Repdd!CT76</f>
        <v>0</v>
      </c>
    </row>
    <row r="44" spans="1:98" s="27" customFormat="1" ht="12" x14ac:dyDescent="0.25">
      <c r="A44" s="26">
        <f>ROW()</f>
        <v>44</v>
      </c>
      <c r="C44" s="142"/>
      <c r="E44" s="24"/>
      <c r="F44" s="66" t="str">
        <f t="shared" ref="F44:F47" si="10">$F$280</f>
        <v>АКТИВЫ</v>
      </c>
      <c r="G44" s="66" t="str">
        <f t="shared" si="8"/>
        <v>Запасы СиМ</v>
      </c>
      <c r="H44" s="27" t="str">
        <f>BP!$F$26</f>
        <v>ФОТ првПерс</v>
      </c>
      <c r="P44" s="30"/>
      <c r="R44" s="24"/>
      <c r="S44" s="164">
        <f>Repdd!S77</f>
        <v>0</v>
      </c>
      <c r="V44" s="85"/>
      <c r="W44" s="29">
        <f t="shared" si="9"/>
        <v>0</v>
      </c>
      <c r="Z44" s="30">
        <f>Repdd!Z77</f>
        <v>0</v>
      </c>
      <c r="AA44" s="30">
        <f ca="1">Repdd!AA77</f>
        <v>0</v>
      </c>
      <c r="AB44" s="30">
        <f ca="1">Repdd!AB77</f>
        <v>0</v>
      </c>
      <c r="AC44" s="30">
        <f ca="1">Repdd!AC77</f>
        <v>0</v>
      </c>
      <c r="AD44" s="30">
        <f ca="1">Repdd!AD77</f>
        <v>0</v>
      </c>
      <c r="AE44" s="30">
        <f ca="1">Repdd!AE77</f>
        <v>600</v>
      </c>
      <c r="AF44" s="30">
        <f ca="1">Repdd!AF77</f>
        <v>2400</v>
      </c>
      <c r="AG44" s="30">
        <f ca="1">Repdd!AG77</f>
        <v>4320</v>
      </c>
      <c r="AH44" s="30">
        <f ca="1">Repdd!AH77</f>
        <v>6715</v>
      </c>
      <c r="AI44" s="30">
        <f ca="1">Repdd!AI77</f>
        <v>9655</v>
      </c>
      <c r="AJ44" s="30">
        <f ca="1">Repdd!AJ77</f>
        <v>13461</v>
      </c>
      <c r="AK44" s="30">
        <f ca="1">Repdd!AK77</f>
        <v>21391</v>
      </c>
      <c r="AL44" s="30">
        <f ca="1">Repdd!AL77</f>
        <v>33663</v>
      </c>
      <c r="AM44" s="30">
        <f ca="1">Repdd!AM77</f>
        <v>51299.5</v>
      </c>
      <c r="AN44" s="30">
        <f ca="1">Repdd!AN77</f>
        <v>75909</v>
      </c>
      <c r="AO44" s="30">
        <f ca="1">Repdd!AO77</f>
        <v>106037.5</v>
      </c>
      <c r="AP44" s="30">
        <f ca="1">Repdd!AP77</f>
        <v>140884</v>
      </c>
      <c r="AQ44" s="30">
        <f ca="1">Repdd!AQ77</f>
        <v>179342.5</v>
      </c>
      <c r="AR44" s="30">
        <f ca="1">Repdd!AR77</f>
        <v>219884.5</v>
      </c>
      <c r="AS44" s="30">
        <f ca="1">Repdd!AS77</f>
        <v>261600.5</v>
      </c>
      <c r="AT44" s="30">
        <f ca="1">Repdd!AT77</f>
        <v>303877.5</v>
      </c>
      <c r="AU44" s="30">
        <f ca="1">Repdd!AU77</f>
        <v>346450</v>
      </c>
      <c r="AV44" s="30">
        <f ca="1">Repdd!AV77</f>
        <v>389150</v>
      </c>
      <c r="AW44" s="30">
        <f ca="1">Repdd!AW77</f>
        <v>431880</v>
      </c>
      <c r="AX44" s="30">
        <f ca="1">Repdd!AX77</f>
        <v>474625</v>
      </c>
      <c r="AY44" s="30">
        <f ca="1">Repdd!AY77</f>
        <v>517375</v>
      </c>
      <c r="AZ44" s="30">
        <f ca="1">Repdd!AZ77</f>
        <v>560125</v>
      </c>
      <c r="BA44" s="30">
        <f ca="1">Repdd!BA77</f>
        <v>602875</v>
      </c>
      <c r="BB44" s="30">
        <f ca="1">Repdd!BB77</f>
        <v>644125</v>
      </c>
      <c r="BC44" s="30">
        <f ca="1">Repdd!BC77</f>
        <v>680875</v>
      </c>
      <c r="BD44" s="30">
        <f ca="1">Repdd!BD77</f>
        <v>712825</v>
      </c>
      <c r="BE44" s="30">
        <f ca="1">Repdd!BE77</f>
        <v>738787.5</v>
      </c>
      <c r="BF44" s="30">
        <f ca="1">Repdd!BF77</f>
        <v>757400</v>
      </c>
      <c r="BG44" s="30">
        <f ca="1">Repdd!BG77</f>
        <v>770247.5</v>
      </c>
      <c r="BH44" s="30">
        <f ca="1">Repdd!BH77</f>
        <v>778270</v>
      </c>
      <c r="BI44" s="30">
        <f ca="1">Repdd!BI77</f>
        <v>782612.5</v>
      </c>
      <c r="BJ44" s="30">
        <f ca="1">Repdd!BJ77</f>
        <v>784832.5</v>
      </c>
      <c r="BK44" s="30">
        <f ca="1">Repdd!BK77</f>
        <v>785872.5</v>
      </c>
      <c r="BL44" s="30">
        <f ca="1">Repdd!BL77</f>
        <v>786347.5</v>
      </c>
      <c r="BM44" s="30">
        <f ca="1">Repdd!BM77</f>
        <v>786525</v>
      </c>
      <c r="BN44" s="30">
        <f ca="1">Repdd!BN77</f>
        <v>786575</v>
      </c>
      <c r="BO44" s="30">
        <f ca="1">Repdd!BO77</f>
        <v>786595</v>
      </c>
      <c r="BP44" s="30">
        <f ca="1">Repdd!BP77</f>
        <v>786600</v>
      </c>
      <c r="BQ44" s="30">
        <f ca="1">Repdd!BQ77</f>
        <v>786599.99999999988</v>
      </c>
      <c r="BR44" s="30">
        <f ca="1">Repdd!BR77</f>
        <v>786599.99999999988</v>
      </c>
      <c r="BS44" s="30">
        <f ca="1">Repdd!BS77</f>
        <v>786599.99999999988</v>
      </c>
      <c r="BT44" s="30">
        <f ca="1">Repdd!BT77</f>
        <v>786599.99999999988</v>
      </c>
      <c r="BU44" s="30">
        <f ca="1">Repdd!BU77</f>
        <v>786599.99999999988</v>
      </c>
      <c r="BV44" s="30">
        <f>Repdd!BV77</f>
        <v>0</v>
      </c>
      <c r="BW44" s="30">
        <f>Repdd!BW77</f>
        <v>0</v>
      </c>
      <c r="BX44" s="30">
        <f>Repdd!BX77</f>
        <v>0</v>
      </c>
      <c r="BY44" s="30">
        <f>Repdd!BY77</f>
        <v>0</v>
      </c>
      <c r="BZ44" s="30">
        <f>Repdd!BZ77</f>
        <v>0</v>
      </c>
      <c r="CA44" s="30">
        <f>Repdd!CA77</f>
        <v>0</v>
      </c>
      <c r="CB44" s="30">
        <f>Repdd!CB77</f>
        <v>0</v>
      </c>
      <c r="CC44" s="30">
        <f>Repdd!CC77</f>
        <v>0</v>
      </c>
      <c r="CD44" s="30">
        <f>Repdd!CD77</f>
        <v>0</v>
      </c>
      <c r="CE44" s="30">
        <f>Repdd!CE77</f>
        <v>0</v>
      </c>
      <c r="CF44" s="30">
        <f>Repdd!CF77</f>
        <v>0</v>
      </c>
      <c r="CG44" s="30">
        <f>Repdd!CG77</f>
        <v>0</v>
      </c>
      <c r="CH44" s="30">
        <f>Repdd!CH77</f>
        <v>0</v>
      </c>
      <c r="CI44" s="30">
        <f>Repdd!CI77</f>
        <v>0</v>
      </c>
      <c r="CJ44" s="30">
        <f>Repdd!CJ77</f>
        <v>0</v>
      </c>
      <c r="CK44" s="30">
        <f>Repdd!CK77</f>
        <v>0</v>
      </c>
      <c r="CL44" s="30">
        <f>Repdd!CL77</f>
        <v>0</v>
      </c>
      <c r="CM44" s="30">
        <f>Repdd!CM77</f>
        <v>0</v>
      </c>
      <c r="CN44" s="30">
        <f>Repdd!CN77</f>
        <v>0</v>
      </c>
      <c r="CO44" s="30">
        <f>Repdd!CO77</f>
        <v>0</v>
      </c>
      <c r="CP44" s="30">
        <f>Repdd!CP77</f>
        <v>0</v>
      </c>
      <c r="CQ44" s="30">
        <f>Repdd!CQ77</f>
        <v>0</v>
      </c>
      <c r="CR44" s="30">
        <f>Repdd!CR77</f>
        <v>0</v>
      </c>
      <c r="CS44" s="30">
        <f>Repdd!CS77</f>
        <v>0</v>
      </c>
      <c r="CT44" s="30">
        <f>Repdd!CT77</f>
        <v>0</v>
      </c>
    </row>
    <row r="45" spans="1:98" s="27" customFormat="1" ht="12" x14ac:dyDescent="0.25">
      <c r="A45" s="26">
        <f>ROW()</f>
        <v>45</v>
      </c>
      <c r="C45" s="142"/>
      <c r="E45" s="24"/>
      <c r="F45" s="66" t="str">
        <f t="shared" si="10"/>
        <v>АКТИВЫ</v>
      </c>
      <c r="G45" s="66" t="str">
        <f t="shared" si="8"/>
        <v>Запасы СиМ</v>
      </c>
      <c r="H45" s="27" t="str">
        <f>BP!$F$27</f>
        <v>ФОТ упак</v>
      </c>
      <c r="P45" s="30"/>
      <c r="R45" s="24"/>
      <c r="S45" s="164">
        <f>Repdd!S78</f>
        <v>0</v>
      </c>
      <c r="V45" s="85"/>
      <c r="W45" s="29">
        <f t="shared" si="9"/>
        <v>0</v>
      </c>
      <c r="Z45" s="30">
        <f>Repdd!Z78</f>
        <v>0</v>
      </c>
      <c r="AA45" s="30">
        <f ca="1">Repdd!AA78</f>
        <v>0</v>
      </c>
      <c r="AB45" s="30">
        <f ca="1">Repdd!AB78</f>
        <v>0</v>
      </c>
      <c r="AC45" s="30">
        <f ca="1">Repdd!AC78</f>
        <v>0</v>
      </c>
      <c r="AD45" s="30">
        <f ca="1">Repdd!AD78</f>
        <v>0</v>
      </c>
      <c r="AE45" s="30">
        <f ca="1">Repdd!AE78</f>
        <v>0</v>
      </c>
      <c r="AF45" s="30">
        <f ca="1">Repdd!AF78</f>
        <v>0</v>
      </c>
      <c r="AG45" s="30">
        <f ca="1">Repdd!AG78</f>
        <v>0</v>
      </c>
      <c r="AH45" s="30">
        <f ca="1">Repdd!AH78</f>
        <v>500</v>
      </c>
      <c r="AI45" s="30">
        <f ca="1">Repdd!AI78</f>
        <v>2000</v>
      </c>
      <c r="AJ45" s="30">
        <f ca="1">Repdd!AJ78</f>
        <v>3600</v>
      </c>
      <c r="AK45" s="30">
        <f ca="1">Repdd!AK78</f>
        <v>5262.5</v>
      </c>
      <c r="AL45" s="30">
        <f ca="1">Repdd!AL78</f>
        <v>6712.5</v>
      </c>
      <c r="AM45" s="30">
        <f ca="1">Repdd!AM78</f>
        <v>8817.5000000000018</v>
      </c>
      <c r="AN45" s="30">
        <f ca="1">Repdd!AN78</f>
        <v>14317.500000000002</v>
      </c>
      <c r="AO45" s="30">
        <f ca="1">Repdd!AO78</f>
        <v>23577.5</v>
      </c>
      <c r="AP45" s="30">
        <f ca="1">Repdd!AP78</f>
        <v>36871.25</v>
      </c>
      <c r="AQ45" s="30">
        <f ca="1">Repdd!AQ78</f>
        <v>53712.5</v>
      </c>
      <c r="AR45" s="30">
        <f ca="1">Repdd!AR78</f>
        <v>72646.25</v>
      </c>
      <c r="AS45" s="30">
        <f ca="1">Repdd!AS78</f>
        <v>92822.5</v>
      </c>
      <c r="AT45" s="30">
        <f ca="1">Repdd!AT78</f>
        <v>113643.75</v>
      </c>
      <c r="AU45" s="30">
        <f ca="1">Repdd!AU78</f>
        <v>134806.25</v>
      </c>
      <c r="AV45" s="30">
        <f ca="1">Repdd!AV78</f>
        <v>156118.75</v>
      </c>
      <c r="AW45" s="30">
        <f ca="1">Repdd!AW78</f>
        <v>177468.75</v>
      </c>
      <c r="AX45" s="30">
        <f ca="1">Repdd!AX78</f>
        <v>198837.5</v>
      </c>
      <c r="AY45" s="30">
        <f ca="1">Repdd!AY78</f>
        <v>220212.5</v>
      </c>
      <c r="AZ45" s="30">
        <f ca="1">Repdd!AZ78</f>
        <v>241587.5</v>
      </c>
      <c r="BA45" s="30">
        <f ca="1">Repdd!BA78</f>
        <v>262962.5</v>
      </c>
      <c r="BB45" s="30">
        <f ca="1">Repdd!BB78</f>
        <v>284337.5</v>
      </c>
      <c r="BC45" s="30">
        <f ca="1">Repdd!BC78</f>
        <v>305712.5</v>
      </c>
      <c r="BD45" s="30">
        <f ca="1">Repdd!BD78</f>
        <v>327087.5</v>
      </c>
      <c r="BE45" s="30">
        <f ca="1">Repdd!BE78</f>
        <v>347212.5</v>
      </c>
      <c r="BF45" s="30">
        <f ca="1">Repdd!BF78</f>
        <v>363587.5</v>
      </c>
      <c r="BG45" s="30">
        <f ca="1">Repdd!BG78</f>
        <v>375962.5</v>
      </c>
      <c r="BH45" s="30">
        <f ca="1">Repdd!BH78</f>
        <v>384181.25</v>
      </c>
      <c r="BI45" s="30">
        <f ca="1">Repdd!BI78</f>
        <v>388775</v>
      </c>
      <c r="BJ45" s="30">
        <f ca="1">Repdd!BJ78</f>
        <v>391231.25</v>
      </c>
      <c r="BK45" s="30">
        <f ca="1">Repdd!BK78</f>
        <v>392437.5</v>
      </c>
      <c r="BL45" s="30">
        <f ca="1">Repdd!BL78</f>
        <v>392993.75</v>
      </c>
      <c r="BM45" s="30">
        <f ca="1">Repdd!BM78</f>
        <v>393206.25</v>
      </c>
      <c r="BN45" s="30">
        <f ca="1">Repdd!BN78</f>
        <v>393268.75</v>
      </c>
      <c r="BO45" s="30">
        <f ca="1">Repdd!BO78</f>
        <v>393293.75</v>
      </c>
      <c r="BP45" s="30">
        <f ca="1">Repdd!BP78</f>
        <v>393300</v>
      </c>
      <c r="BQ45" s="30">
        <f ca="1">Repdd!BQ78</f>
        <v>393299.99999999994</v>
      </c>
      <c r="BR45" s="30">
        <f ca="1">Repdd!BR78</f>
        <v>393299.99999999994</v>
      </c>
      <c r="BS45" s="30">
        <f ca="1">Repdd!BS78</f>
        <v>393299.99999999994</v>
      </c>
      <c r="BT45" s="30">
        <f ca="1">Repdd!BT78</f>
        <v>393299.99999999994</v>
      </c>
      <c r="BU45" s="30">
        <f ca="1">Repdd!BU78</f>
        <v>393299.99999999994</v>
      </c>
      <c r="BV45" s="30">
        <f>Repdd!BV78</f>
        <v>0</v>
      </c>
      <c r="BW45" s="30">
        <f>Repdd!BW78</f>
        <v>0</v>
      </c>
      <c r="BX45" s="30">
        <f>Repdd!BX78</f>
        <v>0</v>
      </c>
      <c r="BY45" s="30">
        <f>Repdd!BY78</f>
        <v>0</v>
      </c>
      <c r="BZ45" s="30">
        <f>Repdd!BZ78</f>
        <v>0</v>
      </c>
      <c r="CA45" s="30">
        <f>Repdd!CA78</f>
        <v>0</v>
      </c>
      <c r="CB45" s="30">
        <f>Repdd!CB78</f>
        <v>0</v>
      </c>
      <c r="CC45" s="30">
        <f>Repdd!CC78</f>
        <v>0</v>
      </c>
      <c r="CD45" s="30">
        <f>Repdd!CD78</f>
        <v>0</v>
      </c>
      <c r="CE45" s="30">
        <f>Repdd!CE78</f>
        <v>0</v>
      </c>
      <c r="CF45" s="30">
        <f>Repdd!CF78</f>
        <v>0</v>
      </c>
      <c r="CG45" s="30">
        <f>Repdd!CG78</f>
        <v>0</v>
      </c>
      <c r="CH45" s="30">
        <f>Repdd!CH78</f>
        <v>0</v>
      </c>
      <c r="CI45" s="30">
        <f>Repdd!CI78</f>
        <v>0</v>
      </c>
      <c r="CJ45" s="30">
        <f>Repdd!CJ78</f>
        <v>0</v>
      </c>
      <c r="CK45" s="30">
        <f>Repdd!CK78</f>
        <v>0</v>
      </c>
      <c r="CL45" s="30">
        <f>Repdd!CL78</f>
        <v>0</v>
      </c>
      <c r="CM45" s="30">
        <f>Repdd!CM78</f>
        <v>0</v>
      </c>
      <c r="CN45" s="30">
        <f>Repdd!CN78</f>
        <v>0</v>
      </c>
      <c r="CO45" s="30">
        <f>Repdd!CO78</f>
        <v>0</v>
      </c>
      <c r="CP45" s="30">
        <f>Repdd!CP78</f>
        <v>0</v>
      </c>
      <c r="CQ45" s="30">
        <f>Repdd!CQ78</f>
        <v>0</v>
      </c>
      <c r="CR45" s="30">
        <f>Repdd!CR78</f>
        <v>0</v>
      </c>
      <c r="CS45" s="30">
        <f>Repdd!CS78</f>
        <v>0</v>
      </c>
      <c r="CT45" s="30">
        <f>Repdd!CT78</f>
        <v>0</v>
      </c>
    </row>
    <row r="46" spans="1:98" s="27" customFormat="1" ht="12" x14ac:dyDescent="0.25">
      <c r="A46" s="26">
        <f>ROW()</f>
        <v>46</v>
      </c>
      <c r="C46" s="142"/>
      <c r="E46" s="24"/>
      <c r="F46" s="66" t="str">
        <f t="shared" si="10"/>
        <v>АКТИВЫ</v>
      </c>
      <c r="G46" s="66" t="str">
        <f t="shared" si="8"/>
        <v>Запасы СиМ</v>
      </c>
      <c r="H46" s="27" t="str">
        <f>BP!$F$28</f>
        <v>Соцсборы</v>
      </c>
      <c r="P46" s="30"/>
      <c r="R46" s="24"/>
      <c r="S46" s="164">
        <f>Repdd!S79</f>
        <v>0</v>
      </c>
      <c r="V46" s="85"/>
      <c r="W46" s="29">
        <f t="shared" si="9"/>
        <v>0</v>
      </c>
      <c r="Z46" s="30">
        <f>Repdd!Z79</f>
        <v>0</v>
      </c>
      <c r="AA46" s="30">
        <f ca="1">Repdd!AA79</f>
        <v>0</v>
      </c>
      <c r="AB46" s="30">
        <f ca="1">Repdd!AB79</f>
        <v>0</v>
      </c>
      <c r="AC46" s="30">
        <f ca="1">Repdd!AC79</f>
        <v>0</v>
      </c>
      <c r="AD46" s="30">
        <f ca="1">Repdd!AD79</f>
        <v>0</v>
      </c>
      <c r="AE46" s="30">
        <f ca="1">Repdd!AE79</f>
        <v>180</v>
      </c>
      <c r="AF46" s="30">
        <f ca="1">Repdd!AF79</f>
        <v>720</v>
      </c>
      <c r="AG46" s="30">
        <f ca="1">Repdd!AG79</f>
        <v>1296</v>
      </c>
      <c r="AH46" s="30">
        <f ca="1">Repdd!AH79</f>
        <v>2164.5</v>
      </c>
      <c r="AI46" s="30">
        <f ca="1">Repdd!AI79</f>
        <v>3496.5</v>
      </c>
      <c r="AJ46" s="30">
        <f ca="1">Repdd!AJ79</f>
        <v>5118.2999999999993</v>
      </c>
      <c r="AK46" s="30">
        <f ca="1">Repdd!AK79</f>
        <v>7996.0499999999984</v>
      </c>
      <c r="AL46" s="30">
        <f ca="1">Repdd!AL79</f>
        <v>12112.649999999998</v>
      </c>
      <c r="AM46" s="30">
        <f ca="1">Repdd!AM79</f>
        <v>18035.099999999999</v>
      </c>
      <c r="AN46" s="30">
        <f ca="1">Repdd!AN79</f>
        <v>27067.950000000004</v>
      </c>
      <c r="AO46" s="30">
        <f ca="1">Repdd!AO79</f>
        <v>38884.500000000015</v>
      </c>
      <c r="AP46" s="30">
        <f ca="1">Repdd!AP79</f>
        <v>53326.575000000012</v>
      </c>
      <c r="AQ46" s="30">
        <f ca="1">Repdd!AQ79</f>
        <v>69916.500000000015</v>
      </c>
      <c r="AR46" s="30">
        <f ca="1">Repdd!AR79</f>
        <v>87759.225000000006</v>
      </c>
      <c r="AS46" s="30">
        <f ca="1">Repdd!AS79</f>
        <v>106326.90000000001</v>
      </c>
      <c r="AT46" s="30">
        <f ca="1">Repdd!AT79</f>
        <v>125256.37500000003</v>
      </c>
      <c r="AU46" s="30">
        <f ca="1">Repdd!AU79</f>
        <v>144376.875</v>
      </c>
      <c r="AV46" s="30">
        <f ca="1">Repdd!AV79</f>
        <v>163580.625</v>
      </c>
      <c r="AW46" s="30">
        <f ca="1">Repdd!AW79</f>
        <v>182804.625</v>
      </c>
      <c r="AX46" s="30">
        <f ca="1">Repdd!AX79</f>
        <v>202038.75</v>
      </c>
      <c r="AY46" s="30">
        <f ca="1">Repdd!AY79</f>
        <v>221276.25</v>
      </c>
      <c r="AZ46" s="30">
        <f ca="1">Repdd!AZ79</f>
        <v>240513.75</v>
      </c>
      <c r="BA46" s="30">
        <f ca="1">Repdd!BA79</f>
        <v>259751.25</v>
      </c>
      <c r="BB46" s="30">
        <f ca="1">Repdd!BB79</f>
        <v>278538.75</v>
      </c>
      <c r="BC46" s="30">
        <f ca="1">Repdd!BC79</f>
        <v>295976.25</v>
      </c>
      <c r="BD46" s="30">
        <f ca="1">Repdd!BD79</f>
        <v>311973.75</v>
      </c>
      <c r="BE46" s="30">
        <f ca="1">Repdd!BE79</f>
        <v>325800</v>
      </c>
      <c r="BF46" s="30">
        <f ca="1">Repdd!BF79</f>
        <v>336296.25</v>
      </c>
      <c r="BG46" s="30">
        <f ca="1">Repdd!BG79</f>
        <v>343863</v>
      </c>
      <c r="BH46" s="30">
        <f ca="1">Repdd!BH79</f>
        <v>348735.375</v>
      </c>
      <c r="BI46" s="30">
        <f ca="1">Repdd!BI79</f>
        <v>351416.25</v>
      </c>
      <c r="BJ46" s="30">
        <f ca="1">Repdd!BJ79</f>
        <v>352819.125</v>
      </c>
      <c r="BK46" s="30">
        <f ca="1">Repdd!BK79</f>
        <v>353493</v>
      </c>
      <c r="BL46" s="30">
        <f ca="1">Repdd!BL79</f>
        <v>353802.375</v>
      </c>
      <c r="BM46" s="30">
        <f ca="1">Repdd!BM79</f>
        <v>353919.375</v>
      </c>
      <c r="BN46" s="30">
        <f ca="1">Repdd!BN79</f>
        <v>353953.125</v>
      </c>
      <c r="BO46" s="30">
        <f ca="1">Repdd!BO79</f>
        <v>353966.625</v>
      </c>
      <c r="BP46" s="30">
        <f ca="1">Repdd!BP79</f>
        <v>353970</v>
      </c>
      <c r="BQ46" s="30">
        <f ca="1">Repdd!BQ79</f>
        <v>353969.99999999994</v>
      </c>
      <c r="BR46" s="30">
        <f ca="1">Repdd!BR79</f>
        <v>353969.99999999994</v>
      </c>
      <c r="BS46" s="30">
        <f ca="1">Repdd!BS79</f>
        <v>353969.99999999994</v>
      </c>
      <c r="BT46" s="30">
        <f ca="1">Repdd!BT79</f>
        <v>353969.99999999994</v>
      </c>
      <c r="BU46" s="30">
        <f ca="1">Repdd!BU79</f>
        <v>353969.99999999994</v>
      </c>
      <c r="BV46" s="30">
        <f>Repdd!BV79</f>
        <v>0</v>
      </c>
      <c r="BW46" s="30">
        <f>Repdd!BW79</f>
        <v>0</v>
      </c>
      <c r="BX46" s="30">
        <f>Repdd!BX79</f>
        <v>0</v>
      </c>
      <c r="BY46" s="30">
        <f>Repdd!BY79</f>
        <v>0</v>
      </c>
      <c r="BZ46" s="30">
        <f>Repdd!BZ79</f>
        <v>0</v>
      </c>
      <c r="CA46" s="30">
        <f>Repdd!CA79</f>
        <v>0</v>
      </c>
      <c r="CB46" s="30">
        <f>Repdd!CB79</f>
        <v>0</v>
      </c>
      <c r="CC46" s="30">
        <f>Repdd!CC79</f>
        <v>0</v>
      </c>
      <c r="CD46" s="30">
        <f>Repdd!CD79</f>
        <v>0</v>
      </c>
      <c r="CE46" s="30">
        <f>Repdd!CE79</f>
        <v>0</v>
      </c>
      <c r="CF46" s="30">
        <f>Repdd!CF79</f>
        <v>0</v>
      </c>
      <c r="CG46" s="30">
        <f>Repdd!CG79</f>
        <v>0</v>
      </c>
      <c r="CH46" s="30">
        <f>Repdd!CH79</f>
        <v>0</v>
      </c>
      <c r="CI46" s="30">
        <f>Repdd!CI79</f>
        <v>0</v>
      </c>
      <c r="CJ46" s="30">
        <f>Repdd!CJ79</f>
        <v>0</v>
      </c>
      <c r="CK46" s="30">
        <f>Repdd!CK79</f>
        <v>0</v>
      </c>
      <c r="CL46" s="30">
        <f>Repdd!CL79</f>
        <v>0</v>
      </c>
      <c r="CM46" s="30">
        <f>Repdd!CM79</f>
        <v>0</v>
      </c>
      <c r="CN46" s="30">
        <f>Repdd!CN79</f>
        <v>0</v>
      </c>
      <c r="CO46" s="30">
        <f>Repdd!CO79</f>
        <v>0</v>
      </c>
      <c r="CP46" s="30">
        <f>Repdd!CP79</f>
        <v>0</v>
      </c>
      <c r="CQ46" s="30">
        <f>Repdd!CQ79</f>
        <v>0</v>
      </c>
      <c r="CR46" s="30">
        <f>Repdd!CR79</f>
        <v>0</v>
      </c>
      <c r="CS46" s="30">
        <f>Repdd!CS79</f>
        <v>0</v>
      </c>
      <c r="CT46" s="30">
        <f>Repdd!CT79</f>
        <v>0</v>
      </c>
    </row>
    <row r="47" spans="1:98" s="27" customFormat="1" ht="12" x14ac:dyDescent="0.25">
      <c r="A47" s="26">
        <f>ROW()</f>
        <v>47</v>
      </c>
      <c r="C47" s="142"/>
      <c r="E47" s="24"/>
      <c r="F47" s="66" t="str">
        <f t="shared" si="10"/>
        <v>АКТИВЫ</v>
      </c>
      <c r="G47" s="66" t="str">
        <f t="shared" si="8"/>
        <v>Запасы СиМ</v>
      </c>
      <c r="H47" s="27" t="str">
        <f>BP!$F$29</f>
        <v>ЭлЭн</v>
      </c>
      <c r="P47" s="30"/>
      <c r="R47" s="24"/>
      <c r="S47" s="164">
        <f>Repdd!S80</f>
        <v>0</v>
      </c>
      <c r="V47" s="85"/>
      <c r="W47" s="29">
        <f t="shared" si="9"/>
        <v>0</v>
      </c>
      <c r="Z47" s="30">
        <f>Repdd!Z80</f>
        <v>0</v>
      </c>
      <c r="AA47" s="30">
        <f ca="1">Repdd!AA80</f>
        <v>0</v>
      </c>
      <c r="AB47" s="30">
        <f ca="1">Repdd!AB80</f>
        <v>0</v>
      </c>
      <c r="AC47" s="30">
        <f ca="1">Repdd!AC80</f>
        <v>0</v>
      </c>
      <c r="AD47" s="30">
        <f ca="1">Repdd!AD80</f>
        <v>0</v>
      </c>
      <c r="AE47" s="30">
        <f ca="1">Repdd!AE80</f>
        <v>128.79999999999998</v>
      </c>
      <c r="AF47" s="30">
        <f ca="1">Repdd!AF80</f>
        <v>515.19999999999993</v>
      </c>
      <c r="AG47" s="30">
        <f ca="1">Repdd!AG80</f>
        <v>927.36</v>
      </c>
      <c r="AH47" s="30">
        <f ca="1">Repdd!AH80</f>
        <v>1410.82</v>
      </c>
      <c r="AI47" s="30">
        <f ca="1">Repdd!AI80</f>
        <v>1949.9400000000003</v>
      </c>
      <c r="AJ47" s="30">
        <f ca="1">Repdd!AJ80</f>
        <v>2668.8280000000009</v>
      </c>
      <c r="AK47" s="30">
        <f ca="1">Repdd!AK80</f>
        <v>4269.1680000000015</v>
      </c>
      <c r="AL47" s="30">
        <f ca="1">Repdd!AL80</f>
        <v>6814.6239999999989</v>
      </c>
      <c r="AM47" s="30">
        <f ca="1">Repdd!AM80</f>
        <v>10471.485999999997</v>
      </c>
      <c r="AN47" s="30">
        <f ca="1">Repdd!AN80</f>
        <v>15416.991999999997</v>
      </c>
      <c r="AO47" s="30">
        <f ca="1">Repdd!AO80</f>
        <v>21316.629999999997</v>
      </c>
      <c r="AP47" s="30">
        <f ca="1">Repdd!AP80</f>
        <v>27981.661999999993</v>
      </c>
      <c r="AQ47" s="30">
        <f ca="1">Repdd!AQ80</f>
        <v>35204.489999999991</v>
      </c>
      <c r="AR47" s="30">
        <f ca="1">Repdd!AR80</f>
        <v>42746.235999999997</v>
      </c>
      <c r="AS47" s="30">
        <f ca="1">Repdd!AS80</f>
        <v>50463.794000000002</v>
      </c>
      <c r="AT47" s="30">
        <f ca="1">Repdd!AT80</f>
        <v>58262.220000000016</v>
      </c>
      <c r="AU47" s="30">
        <f ca="1">Repdd!AU80</f>
        <v>66103.150000000009</v>
      </c>
      <c r="AV47" s="30">
        <f ca="1">Repdd!AV80</f>
        <v>73962.250000000029</v>
      </c>
      <c r="AW47" s="30">
        <f ca="1">Repdd!AW80</f>
        <v>81825.490000000049</v>
      </c>
      <c r="AX47" s="30">
        <f ca="1">Repdd!AX80</f>
        <v>89690.800000000061</v>
      </c>
      <c r="AY47" s="30">
        <f ca="1">Repdd!AY80</f>
        <v>97556.80000000009</v>
      </c>
      <c r="AZ47" s="30">
        <f ca="1">Repdd!AZ80</f>
        <v>105422.80000000009</v>
      </c>
      <c r="BA47" s="30">
        <f ca="1">Repdd!BA80</f>
        <v>113288.80000000009</v>
      </c>
      <c r="BB47" s="30">
        <f ca="1">Repdd!BB80</f>
        <v>120832.80000000009</v>
      </c>
      <c r="BC47" s="30">
        <f ca="1">Repdd!BC80</f>
        <v>127410.8000000001</v>
      </c>
      <c r="BD47" s="30">
        <f ca="1">Repdd!BD80</f>
        <v>132958.40000000011</v>
      </c>
      <c r="BE47" s="30">
        <f ca="1">Repdd!BE80</f>
        <v>137297.35000000012</v>
      </c>
      <c r="BF47" s="30">
        <f ca="1">Repdd!BF80</f>
        <v>140288.50000000009</v>
      </c>
      <c r="BG47" s="30">
        <f ca="1">Repdd!BG80</f>
        <v>142287.43000000011</v>
      </c>
      <c r="BH47" s="30">
        <f ca="1">Repdd!BH80</f>
        <v>143505.51000000013</v>
      </c>
      <c r="BI47" s="30">
        <f ca="1">Repdd!BI80</f>
        <v>144155.95000000013</v>
      </c>
      <c r="BJ47" s="30">
        <f ca="1">Repdd!BJ80</f>
        <v>144481.8600000001</v>
      </c>
      <c r="BK47" s="30">
        <f ca="1">Repdd!BK80</f>
        <v>144631.13000000012</v>
      </c>
      <c r="BL47" s="30">
        <f ca="1">Repdd!BL80</f>
        <v>144698.9800000001</v>
      </c>
      <c r="BM47" s="30">
        <f ca="1">Repdd!BM80</f>
        <v>144724.05000000016</v>
      </c>
      <c r="BN47" s="30">
        <f ca="1">Repdd!BN80</f>
        <v>144730.95000000016</v>
      </c>
      <c r="BO47" s="30">
        <f ca="1">Repdd!BO80</f>
        <v>144733.71000000014</v>
      </c>
      <c r="BP47" s="30">
        <f ca="1">Repdd!BP80</f>
        <v>144734.40000000014</v>
      </c>
      <c r="BQ47" s="30">
        <f ca="1">Repdd!BQ80</f>
        <v>144734.40000000014</v>
      </c>
      <c r="BR47" s="30">
        <f ca="1">Repdd!BR80</f>
        <v>144734.40000000014</v>
      </c>
      <c r="BS47" s="30">
        <f ca="1">Repdd!BS80</f>
        <v>144734.40000000014</v>
      </c>
      <c r="BT47" s="30">
        <f ca="1">Repdd!BT80</f>
        <v>144734.40000000014</v>
      </c>
      <c r="BU47" s="30">
        <f ca="1">Repdd!BU80</f>
        <v>144734.40000000014</v>
      </c>
      <c r="BV47" s="30">
        <f>Repdd!BV80</f>
        <v>0</v>
      </c>
      <c r="BW47" s="30">
        <f>Repdd!BW80</f>
        <v>0</v>
      </c>
      <c r="BX47" s="30">
        <f>Repdd!BX80</f>
        <v>0</v>
      </c>
      <c r="BY47" s="30">
        <f>Repdd!BY80</f>
        <v>0</v>
      </c>
      <c r="BZ47" s="30">
        <f>Repdd!BZ80</f>
        <v>0</v>
      </c>
      <c r="CA47" s="30">
        <f>Repdd!CA80</f>
        <v>0</v>
      </c>
      <c r="CB47" s="30">
        <f>Repdd!CB80</f>
        <v>0</v>
      </c>
      <c r="CC47" s="30">
        <f>Repdd!CC80</f>
        <v>0</v>
      </c>
      <c r="CD47" s="30">
        <f>Repdd!CD80</f>
        <v>0</v>
      </c>
      <c r="CE47" s="30">
        <f>Repdd!CE80</f>
        <v>0</v>
      </c>
      <c r="CF47" s="30">
        <f>Repdd!CF80</f>
        <v>0</v>
      </c>
      <c r="CG47" s="30">
        <f>Repdd!CG80</f>
        <v>0</v>
      </c>
      <c r="CH47" s="30">
        <f>Repdd!CH80</f>
        <v>0</v>
      </c>
      <c r="CI47" s="30">
        <f>Repdd!CI80</f>
        <v>0</v>
      </c>
      <c r="CJ47" s="30">
        <f>Repdd!CJ80</f>
        <v>0</v>
      </c>
      <c r="CK47" s="30">
        <f>Repdd!CK80</f>
        <v>0</v>
      </c>
      <c r="CL47" s="30">
        <f>Repdd!CL80</f>
        <v>0</v>
      </c>
      <c r="CM47" s="30">
        <f>Repdd!CM80</f>
        <v>0</v>
      </c>
      <c r="CN47" s="30">
        <f>Repdd!CN80</f>
        <v>0</v>
      </c>
      <c r="CO47" s="30">
        <f>Repdd!CO80</f>
        <v>0</v>
      </c>
      <c r="CP47" s="30">
        <f>Repdd!CP80</f>
        <v>0</v>
      </c>
      <c r="CQ47" s="30">
        <f>Repdd!CQ80</f>
        <v>0</v>
      </c>
      <c r="CR47" s="30">
        <f>Repdd!CR80</f>
        <v>0</v>
      </c>
      <c r="CS47" s="30">
        <f>Repdd!CS80</f>
        <v>0</v>
      </c>
      <c r="CT47" s="30">
        <f>Repdd!CT80</f>
        <v>0</v>
      </c>
    </row>
    <row r="48" spans="1:98" s="2" customFormat="1" ht="12" x14ac:dyDescent="0.25">
      <c r="A48" s="11">
        <f>ROW()</f>
        <v>48</v>
      </c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8">
        <f>ROW()</f>
        <v>49</v>
      </c>
      <c r="E49" s="41"/>
      <c r="F49" s="103" t="str">
        <f t="shared" ref="F49:F50" si="11">$F$9</f>
        <v>АКТИВЫ</v>
      </c>
      <c r="G49" s="6" t="str">
        <f>$G$320</f>
        <v>Кредиторская задолженность по капзатратам</v>
      </c>
      <c r="M49" s="6"/>
      <c r="R49" s="41"/>
      <c r="S49" s="164">
        <f>Repdd!S82</f>
        <v>0</v>
      </c>
      <c r="V49" s="120"/>
      <c r="W49" s="9">
        <f t="shared" si="9"/>
        <v>0</v>
      </c>
      <c r="Z49" s="7">
        <f>Repdd!Z82</f>
        <v>0</v>
      </c>
      <c r="AA49" s="7">
        <f ca="1">Repdd!AA82</f>
        <v>-15000000</v>
      </c>
      <c r="AB49" s="7">
        <f ca="1">Repdd!AB82</f>
        <v>-10000000</v>
      </c>
      <c r="AC49" s="7">
        <f ca="1">Repdd!AC82</f>
        <v>0</v>
      </c>
      <c r="AD49" s="7">
        <f ca="1">Repdd!AD82</f>
        <v>0</v>
      </c>
      <c r="AE49" s="7">
        <f ca="1">Repdd!AE82</f>
        <v>0</v>
      </c>
      <c r="AF49" s="7">
        <f ca="1">Repdd!AF82</f>
        <v>0</v>
      </c>
      <c r="AG49" s="7">
        <f ca="1">Repdd!AG82</f>
        <v>0</v>
      </c>
      <c r="AH49" s="7">
        <f ca="1">Repdd!AH82</f>
        <v>0</v>
      </c>
      <c r="AI49" s="7">
        <f ca="1">Repdd!AI82</f>
        <v>0</v>
      </c>
      <c r="AJ49" s="7">
        <f ca="1">Repdd!AJ82</f>
        <v>0</v>
      </c>
      <c r="AK49" s="7">
        <f ca="1">Repdd!AK82</f>
        <v>0</v>
      </c>
      <c r="AL49" s="7">
        <f ca="1">Repdd!AL82</f>
        <v>0</v>
      </c>
      <c r="AM49" s="7">
        <f ca="1">Repdd!AM82</f>
        <v>0</v>
      </c>
      <c r="AN49" s="7">
        <f ca="1">Repdd!AN82</f>
        <v>0</v>
      </c>
      <c r="AO49" s="7">
        <f ca="1">Repdd!AO82</f>
        <v>0</v>
      </c>
      <c r="AP49" s="7">
        <f ca="1">Repdd!AP82</f>
        <v>0</v>
      </c>
      <c r="AQ49" s="7">
        <f ca="1">Repdd!AQ82</f>
        <v>0</v>
      </c>
      <c r="AR49" s="7">
        <f ca="1">Repdd!AR82</f>
        <v>0</v>
      </c>
      <c r="AS49" s="7">
        <f ca="1">Repdd!AS82</f>
        <v>0</v>
      </c>
      <c r="AT49" s="7">
        <f ca="1">Repdd!AT82</f>
        <v>0</v>
      </c>
      <c r="AU49" s="7">
        <f ca="1">Repdd!AU82</f>
        <v>-5000000</v>
      </c>
      <c r="AV49" s="7">
        <f ca="1">Repdd!AV82</f>
        <v>-15000000</v>
      </c>
      <c r="AW49" s="7">
        <f ca="1">Repdd!AW82</f>
        <v>-10000000</v>
      </c>
      <c r="AX49" s="7">
        <f ca="1">Repdd!AX82</f>
        <v>0</v>
      </c>
      <c r="AY49" s="7">
        <f ca="1">Repdd!AY82</f>
        <v>0</v>
      </c>
      <c r="AZ49" s="7">
        <f ca="1">Repdd!AZ82</f>
        <v>0</v>
      </c>
      <c r="BA49" s="7">
        <f ca="1">Repdd!BA82</f>
        <v>0</v>
      </c>
      <c r="BB49" s="7">
        <f ca="1">Repdd!BB82</f>
        <v>0</v>
      </c>
      <c r="BC49" s="7">
        <f ca="1">Repdd!BC82</f>
        <v>0</v>
      </c>
      <c r="BD49" s="7">
        <f ca="1">Repdd!BD82</f>
        <v>0</v>
      </c>
      <c r="BE49" s="7">
        <f ca="1">Repdd!BE82</f>
        <v>0</v>
      </c>
      <c r="BF49" s="7">
        <f ca="1">Repdd!BF82</f>
        <v>0</v>
      </c>
      <c r="BG49" s="7">
        <f ca="1">Repdd!BG82</f>
        <v>0</v>
      </c>
      <c r="BH49" s="7">
        <f ca="1">Repdd!BH82</f>
        <v>0</v>
      </c>
      <c r="BI49" s="7">
        <f ca="1">Repdd!BI82</f>
        <v>0</v>
      </c>
      <c r="BJ49" s="7">
        <f ca="1">Repdd!BJ82</f>
        <v>0</v>
      </c>
      <c r="BK49" s="7">
        <f ca="1">Repdd!BK82</f>
        <v>0</v>
      </c>
      <c r="BL49" s="7">
        <f ca="1">Repdd!BL82</f>
        <v>0</v>
      </c>
      <c r="BM49" s="7">
        <f ca="1">Repdd!BM82</f>
        <v>0</v>
      </c>
      <c r="BN49" s="7">
        <f ca="1">Repdd!BN82</f>
        <v>0</v>
      </c>
      <c r="BO49" s="7">
        <f ca="1">Repdd!BO82</f>
        <v>0</v>
      </c>
      <c r="BP49" s="7">
        <f ca="1">Repdd!BP82</f>
        <v>0</v>
      </c>
      <c r="BQ49" s="7">
        <f ca="1">Repdd!BQ82</f>
        <v>0</v>
      </c>
      <c r="BR49" s="7">
        <f ca="1">Repdd!BR82</f>
        <v>0</v>
      </c>
      <c r="BS49" s="7">
        <f ca="1">Repdd!BS82</f>
        <v>0</v>
      </c>
      <c r="BT49" s="7">
        <f ca="1">Repdd!BT82</f>
        <v>0</v>
      </c>
      <c r="BU49" s="7">
        <f ca="1">Repdd!BU82</f>
        <v>0</v>
      </c>
      <c r="BV49" s="7">
        <f>Repdd!BV82</f>
        <v>0</v>
      </c>
      <c r="BW49" s="7">
        <f>Repdd!BW82</f>
        <v>0</v>
      </c>
      <c r="BX49" s="7">
        <f>Repdd!BX82</f>
        <v>0</v>
      </c>
      <c r="BY49" s="7">
        <f>Repdd!BY82</f>
        <v>0</v>
      </c>
      <c r="BZ49" s="7">
        <f>Repdd!BZ82</f>
        <v>0</v>
      </c>
      <c r="CA49" s="7">
        <f>Repdd!CA82</f>
        <v>0</v>
      </c>
      <c r="CB49" s="7">
        <f>Repdd!CB82</f>
        <v>0</v>
      </c>
      <c r="CC49" s="7">
        <f>Repdd!CC82</f>
        <v>0</v>
      </c>
      <c r="CD49" s="7">
        <f>Repdd!CD82</f>
        <v>0</v>
      </c>
      <c r="CE49" s="7">
        <f>Repdd!CE82</f>
        <v>0</v>
      </c>
      <c r="CF49" s="7">
        <f>Repdd!CF82</f>
        <v>0</v>
      </c>
      <c r="CG49" s="7">
        <f>Repdd!CG82</f>
        <v>0</v>
      </c>
      <c r="CH49" s="7">
        <f>Repdd!CH82</f>
        <v>0</v>
      </c>
      <c r="CI49" s="7">
        <f>Repdd!CI82</f>
        <v>0</v>
      </c>
      <c r="CJ49" s="7">
        <f>Repdd!CJ82</f>
        <v>0</v>
      </c>
      <c r="CK49" s="7">
        <f>Repdd!CK82</f>
        <v>0</v>
      </c>
      <c r="CL49" s="7">
        <f>Repdd!CL82</f>
        <v>0</v>
      </c>
      <c r="CM49" s="7">
        <f>Repdd!CM82</f>
        <v>0</v>
      </c>
      <c r="CN49" s="7">
        <f>Repdd!CN82</f>
        <v>0</v>
      </c>
      <c r="CO49" s="7">
        <f>Repdd!CO82</f>
        <v>0</v>
      </c>
      <c r="CP49" s="7">
        <f>Repdd!CP82</f>
        <v>0</v>
      </c>
      <c r="CQ49" s="7">
        <f>Repdd!CQ82</f>
        <v>0</v>
      </c>
      <c r="CR49" s="7">
        <f>Repdd!CR82</f>
        <v>0</v>
      </c>
      <c r="CS49" s="7">
        <f>Repdd!CS82</f>
        <v>0</v>
      </c>
      <c r="CT49" s="7">
        <f>Repdd!CT82</f>
        <v>0</v>
      </c>
    </row>
    <row r="50" spans="1:98" x14ac:dyDescent="0.3">
      <c r="A50" s="11">
        <f>ROW()</f>
        <v>50</v>
      </c>
      <c r="F50" s="66" t="str">
        <f t="shared" si="11"/>
        <v>АКТИВЫ</v>
      </c>
      <c r="G50" s="6" t="str">
        <f>G321</f>
        <v>Кредиторская задолженность по переменным расходам</v>
      </c>
      <c r="W50" s="10">
        <f t="shared" si="9"/>
        <v>0</v>
      </c>
      <c r="Z50" s="7">
        <f>Repdd!Z83</f>
        <v>0</v>
      </c>
      <c r="AA50" s="7">
        <f ca="1">Repdd!AA83</f>
        <v>-130000</v>
      </c>
      <c r="AB50" s="7">
        <f ca="1">Repdd!AB83</f>
        <v>-390000</v>
      </c>
      <c r="AC50" s="7">
        <f ca="1">Repdd!AC83</f>
        <v>-550000</v>
      </c>
      <c r="AD50" s="7">
        <f ca="1">Repdd!AD83</f>
        <v>-700000</v>
      </c>
      <c r="AE50" s="7">
        <f ca="1">Repdd!AE83</f>
        <v>-800000</v>
      </c>
      <c r="AF50" s="7">
        <f ca="1">Repdd!AF83</f>
        <v>-800000</v>
      </c>
      <c r="AG50" s="7">
        <f ca="1">Repdd!AG83</f>
        <v>-800000</v>
      </c>
      <c r="AH50" s="7">
        <f ca="1">Repdd!AH83</f>
        <v>-800000</v>
      </c>
      <c r="AI50" s="7">
        <f ca="1">Repdd!AI83</f>
        <v>-799685.39</v>
      </c>
      <c r="AJ50" s="7">
        <f ca="1">Repdd!AJ83</f>
        <v>-797273.38</v>
      </c>
      <c r="AK50" s="7">
        <f ca="1">Repdd!AK83</f>
        <v>-791337.73800000001</v>
      </c>
      <c r="AL50" s="7">
        <f ca="1">Repdd!AL83</f>
        <v>-783863.12875000003</v>
      </c>
      <c r="AM50" s="7">
        <f ca="1">Repdd!AM83</f>
        <v>-775872.03474999999</v>
      </c>
      <c r="AN50" s="7">
        <f ca="1">Repdd!AN83</f>
        <v>-767901.39040000003</v>
      </c>
      <c r="AO50" s="7">
        <f ca="1">Repdd!AO83</f>
        <v>-756064.97567499999</v>
      </c>
      <c r="AP50" s="7">
        <f ca="1">Repdd!AP83</f>
        <v>-731267.80873749999</v>
      </c>
      <c r="AQ50" s="7">
        <f ca="1">Repdd!AQ83</f>
        <v>-689145.46236250002</v>
      </c>
      <c r="AR50" s="7">
        <f ca="1">Repdd!AR83</f>
        <v>-627873.38207249995</v>
      </c>
      <c r="AS50" s="7">
        <f ca="1">Repdd!AS83</f>
        <v>-549134.36432250007</v>
      </c>
      <c r="AT50" s="7">
        <f ca="1">Repdd!AT83</f>
        <v>-458125.00600499992</v>
      </c>
      <c r="AU50" s="7">
        <f ca="1">Repdd!AU83</f>
        <v>-359370.17233625002</v>
      </c>
      <c r="AV50" s="7">
        <f ca="1">Repdd!AV83</f>
        <v>-256210.51027499989</v>
      </c>
      <c r="AW50" s="7">
        <f ca="1">Repdd!AW83</f>
        <v>-150689.62151124992</v>
      </c>
      <c r="AX50" s="7">
        <f ca="1">Repdd!AX83</f>
        <v>-44026.619795000064</v>
      </c>
      <c r="AY50" s="7">
        <f ca="1">Repdd!AY83</f>
        <v>63083.835993749788</v>
      </c>
      <c r="AZ50" s="7">
        <f ca="1">Repdd!AZ83</f>
        <v>170372.00710624969</v>
      </c>
      <c r="BA50" s="7">
        <f ca="1">Repdd!BA83</f>
        <v>277724.14891874976</v>
      </c>
      <c r="BB50" s="7">
        <f ca="1">Repdd!BB83</f>
        <v>385092.28340624971</v>
      </c>
      <c r="BC50" s="7">
        <f ca="1">Repdd!BC83</f>
        <v>492464.15388749982</v>
      </c>
      <c r="BD50" s="7">
        <f ca="1">Repdd!BD83</f>
        <v>599836.61426249985</v>
      </c>
      <c r="BE50" s="7">
        <f ca="1">Repdd!BE83</f>
        <v>707209.07463749964</v>
      </c>
      <c r="BF50" s="7">
        <f ca="1">Repdd!BF83</f>
        <v>813795.01001249952</v>
      </c>
      <c r="BG50" s="7">
        <f ca="1">Repdd!BG83</f>
        <v>914350.9203874995</v>
      </c>
      <c r="BH50" s="7">
        <f ca="1">Repdd!BH83</f>
        <v>1000067.7257625</v>
      </c>
      <c r="BI50" s="7">
        <f ca="1">Repdd!BI83</f>
        <v>1067098.0080124997</v>
      </c>
      <c r="BJ50" s="7">
        <f ca="1">Repdd!BJ83</f>
        <v>1114150.5552625</v>
      </c>
      <c r="BK50" s="7">
        <f ca="1">Repdd!BK83</f>
        <v>1143242.8041375002</v>
      </c>
      <c r="BL50" s="7">
        <f ca="1">Repdd!BL83</f>
        <v>1159785.3912</v>
      </c>
      <c r="BM50" s="7">
        <f ca="1">Repdd!BM83</f>
        <v>1168474.1984187495</v>
      </c>
      <c r="BN50" s="7">
        <f ca="1">Repdd!BN83</f>
        <v>1172712.5850124997</v>
      </c>
      <c r="BO50" s="7">
        <f ca="1">Repdd!BO83</f>
        <v>1174570.5536937499</v>
      </c>
      <c r="BP50" s="7">
        <f ca="1">Repdd!BP83</f>
        <v>1175281.5067499995</v>
      </c>
      <c r="BQ50" s="7">
        <f ca="1">Repdd!BQ83</f>
        <v>1175543.7472937496</v>
      </c>
      <c r="BR50" s="7">
        <f ca="1">Repdd!BR83</f>
        <v>1175628.03655625</v>
      </c>
      <c r="BS50" s="7">
        <f ca="1">Repdd!BS83</f>
        <v>1175648.3551187499</v>
      </c>
      <c r="BT50" s="7">
        <f ca="1">Repdd!BT83</f>
        <v>1175652.68100625</v>
      </c>
      <c r="BU50" s="7">
        <f ca="1">Repdd!BU83</f>
        <v>1175653.2709000001</v>
      </c>
      <c r="BV50" s="7">
        <f>Repdd!BV83</f>
        <v>0</v>
      </c>
      <c r="BW50" s="7">
        <f>Repdd!BW83</f>
        <v>0</v>
      </c>
      <c r="BX50" s="7">
        <f>Repdd!BX83</f>
        <v>0</v>
      </c>
      <c r="BY50" s="7">
        <f>Repdd!BY83</f>
        <v>0</v>
      </c>
      <c r="BZ50" s="7">
        <f>Repdd!BZ83</f>
        <v>0</v>
      </c>
      <c r="CA50" s="7">
        <f>Repdd!CA83</f>
        <v>0</v>
      </c>
      <c r="CB50" s="7">
        <f>Repdd!CB83</f>
        <v>0</v>
      </c>
      <c r="CC50" s="7">
        <f>Repdd!CC83</f>
        <v>0</v>
      </c>
      <c r="CD50" s="7">
        <f>Repdd!CD83</f>
        <v>0</v>
      </c>
      <c r="CE50" s="7">
        <f>Repdd!CE83</f>
        <v>0</v>
      </c>
      <c r="CF50" s="7">
        <f>Repdd!CF83</f>
        <v>0</v>
      </c>
      <c r="CG50" s="7">
        <f>Repdd!CG83</f>
        <v>0</v>
      </c>
      <c r="CH50" s="7">
        <f>Repdd!CH83</f>
        <v>0</v>
      </c>
      <c r="CI50" s="7">
        <f>Repdd!CI83</f>
        <v>0</v>
      </c>
      <c r="CJ50" s="7">
        <f>Repdd!CJ83</f>
        <v>0</v>
      </c>
      <c r="CK50" s="7">
        <f>Repdd!CK83</f>
        <v>0</v>
      </c>
      <c r="CL50" s="7">
        <f>Repdd!CL83</f>
        <v>0</v>
      </c>
      <c r="CM50" s="7">
        <f>Repdd!CM83</f>
        <v>0</v>
      </c>
      <c r="CN50" s="7">
        <f>Repdd!CN83</f>
        <v>0</v>
      </c>
      <c r="CO50" s="7">
        <f>Repdd!CO83</f>
        <v>0</v>
      </c>
      <c r="CP50" s="7">
        <f>Repdd!CP83</f>
        <v>0</v>
      </c>
      <c r="CQ50" s="7">
        <f>Repdd!CQ83</f>
        <v>0</v>
      </c>
      <c r="CR50" s="7">
        <f>Repdd!CR83</f>
        <v>0</v>
      </c>
      <c r="CS50" s="7">
        <f>Repdd!CS83</f>
        <v>0</v>
      </c>
      <c r="CT50" s="7">
        <f>Repdd!CT83</f>
        <v>0</v>
      </c>
    </row>
    <row r="51" spans="1:98" s="27" customFormat="1" ht="12" x14ac:dyDescent="0.25">
      <c r="A51" s="26">
        <f>ROW()</f>
        <v>51</v>
      </c>
      <c r="C51" s="142"/>
      <c r="E51" s="24"/>
      <c r="F51" s="66" t="str">
        <f>$F$280</f>
        <v>АКТИВЫ</v>
      </c>
      <c r="G51" s="66" t="str">
        <f>$G$16</f>
        <v>Запасы СиМ</v>
      </c>
      <c r="H51" s="27" t="str">
        <f t="shared" ref="H51:H53" si="12">H322</f>
        <v>Маркетинговые расходы</v>
      </c>
      <c r="P51" s="30"/>
      <c r="R51" s="24"/>
      <c r="S51" s="164">
        <f>Repdd!S84</f>
        <v>0</v>
      </c>
      <c r="V51" s="85"/>
      <c r="W51" s="29">
        <f t="shared" si="9"/>
        <v>0</v>
      </c>
      <c r="Z51" s="30">
        <f>Repdd!Z84</f>
        <v>0</v>
      </c>
      <c r="AA51" s="30">
        <f ca="1">Repdd!AA84</f>
        <v>-130000</v>
      </c>
      <c r="AB51" s="30">
        <f ca="1">Repdd!AB84</f>
        <v>-390000</v>
      </c>
      <c r="AC51" s="30">
        <f ca="1">Repdd!AC84</f>
        <v>-550000</v>
      </c>
      <c r="AD51" s="30">
        <f ca="1">Repdd!AD84</f>
        <v>-700000</v>
      </c>
      <c r="AE51" s="30">
        <f ca="1">Repdd!AE84</f>
        <v>-800000</v>
      </c>
      <c r="AF51" s="30">
        <f ca="1">Repdd!AF84</f>
        <v>-800000</v>
      </c>
      <c r="AG51" s="30">
        <f ca="1">Repdd!AG84</f>
        <v>-800000</v>
      </c>
      <c r="AH51" s="30">
        <f ca="1">Repdd!AH84</f>
        <v>-800000</v>
      </c>
      <c r="AI51" s="30">
        <f ca="1">Repdd!AI84</f>
        <v>-800000</v>
      </c>
      <c r="AJ51" s="30">
        <f ca="1">Repdd!AJ84</f>
        <v>-800000</v>
      </c>
      <c r="AK51" s="30">
        <f ca="1">Repdd!AK84</f>
        <v>-800000</v>
      </c>
      <c r="AL51" s="30">
        <f ca="1">Repdd!AL84</f>
        <v>-800000</v>
      </c>
      <c r="AM51" s="30">
        <f ca="1">Repdd!AM84</f>
        <v>-800000</v>
      </c>
      <c r="AN51" s="30">
        <f ca="1">Repdd!AN84</f>
        <v>-800000</v>
      </c>
      <c r="AO51" s="30">
        <f ca="1">Repdd!AO84</f>
        <v>-800000</v>
      </c>
      <c r="AP51" s="30">
        <f ca="1">Repdd!AP84</f>
        <v>-800000</v>
      </c>
      <c r="AQ51" s="30">
        <f ca="1">Repdd!AQ84</f>
        <v>-800000</v>
      </c>
      <c r="AR51" s="30">
        <f ca="1">Repdd!AR84</f>
        <v>-800000</v>
      </c>
      <c r="AS51" s="30">
        <f ca="1">Repdd!AS84</f>
        <v>-800000</v>
      </c>
      <c r="AT51" s="30">
        <f ca="1">Repdd!AT84</f>
        <v>-800000</v>
      </c>
      <c r="AU51" s="30">
        <f ca="1">Repdd!AU84</f>
        <v>-800000</v>
      </c>
      <c r="AV51" s="30">
        <f ca="1">Repdd!AV84</f>
        <v>-800000</v>
      </c>
      <c r="AW51" s="30">
        <f ca="1">Repdd!AW84</f>
        <v>-800000</v>
      </c>
      <c r="AX51" s="30">
        <f ca="1">Repdd!AX84</f>
        <v>-800000</v>
      </c>
      <c r="AY51" s="30">
        <f ca="1">Repdd!AY84</f>
        <v>-800000</v>
      </c>
      <c r="AZ51" s="30">
        <f ca="1">Repdd!AZ84</f>
        <v>-800000</v>
      </c>
      <c r="BA51" s="30">
        <f ca="1">Repdd!BA84</f>
        <v>-800000</v>
      </c>
      <c r="BB51" s="30">
        <f ca="1">Repdd!BB84</f>
        <v>-800000</v>
      </c>
      <c r="BC51" s="30">
        <f ca="1">Repdd!BC84</f>
        <v>-800000</v>
      </c>
      <c r="BD51" s="30">
        <f ca="1">Repdd!BD84</f>
        <v>-800000</v>
      </c>
      <c r="BE51" s="30">
        <f ca="1">Repdd!BE84</f>
        <v>-800000</v>
      </c>
      <c r="BF51" s="30">
        <f ca="1">Repdd!BF84</f>
        <v>-800000</v>
      </c>
      <c r="BG51" s="30">
        <f ca="1">Repdd!BG84</f>
        <v>-800000</v>
      </c>
      <c r="BH51" s="30">
        <f ca="1">Repdd!BH84</f>
        <v>-800000</v>
      </c>
      <c r="BI51" s="30">
        <f ca="1">Repdd!BI84</f>
        <v>-800000</v>
      </c>
      <c r="BJ51" s="30">
        <f ca="1">Repdd!BJ84</f>
        <v>-800000</v>
      </c>
      <c r="BK51" s="30">
        <f ca="1">Repdd!BK84</f>
        <v>-800000</v>
      </c>
      <c r="BL51" s="30">
        <f ca="1">Repdd!BL84</f>
        <v>-800000</v>
      </c>
      <c r="BM51" s="30">
        <f ca="1">Repdd!BM84</f>
        <v>-800000</v>
      </c>
      <c r="BN51" s="30">
        <f ca="1">Repdd!BN84</f>
        <v>-800000</v>
      </c>
      <c r="BO51" s="30">
        <f ca="1">Repdd!BO84</f>
        <v>-800000</v>
      </c>
      <c r="BP51" s="30">
        <f ca="1">Repdd!BP84</f>
        <v>-800000</v>
      </c>
      <c r="BQ51" s="30">
        <f ca="1">Repdd!BQ84</f>
        <v>-800000</v>
      </c>
      <c r="BR51" s="30">
        <f ca="1">Repdd!BR84</f>
        <v>-800000</v>
      </c>
      <c r="BS51" s="30">
        <f ca="1">Repdd!BS84</f>
        <v>-800000</v>
      </c>
      <c r="BT51" s="30">
        <f ca="1">Repdd!BT84</f>
        <v>-800000</v>
      </c>
      <c r="BU51" s="30">
        <f ca="1">Repdd!BU84</f>
        <v>-800000</v>
      </c>
      <c r="BV51" s="30">
        <f>Repdd!BV84</f>
        <v>0</v>
      </c>
      <c r="BW51" s="30">
        <f>Repdd!BW84</f>
        <v>0</v>
      </c>
      <c r="BX51" s="30">
        <f>Repdd!BX84</f>
        <v>0</v>
      </c>
      <c r="BY51" s="30">
        <f>Repdd!BY84</f>
        <v>0</v>
      </c>
      <c r="BZ51" s="30">
        <f>Repdd!BZ84</f>
        <v>0</v>
      </c>
      <c r="CA51" s="30">
        <f>Repdd!CA84</f>
        <v>0</v>
      </c>
      <c r="CB51" s="30">
        <f>Repdd!CB84</f>
        <v>0</v>
      </c>
      <c r="CC51" s="30">
        <f>Repdd!CC84</f>
        <v>0</v>
      </c>
      <c r="CD51" s="30">
        <f>Repdd!CD84</f>
        <v>0</v>
      </c>
      <c r="CE51" s="30">
        <f>Repdd!CE84</f>
        <v>0</v>
      </c>
      <c r="CF51" s="30">
        <f>Repdd!CF84</f>
        <v>0</v>
      </c>
      <c r="CG51" s="30">
        <f>Repdd!CG84</f>
        <v>0</v>
      </c>
      <c r="CH51" s="30">
        <f>Repdd!CH84</f>
        <v>0</v>
      </c>
      <c r="CI51" s="30">
        <f>Repdd!CI84</f>
        <v>0</v>
      </c>
      <c r="CJ51" s="30">
        <f>Repdd!CJ84</f>
        <v>0</v>
      </c>
      <c r="CK51" s="30">
        <f>Repdd!CK84</f>
        <v>0</v>
      </c>
      <c r="CL51" s="30">
        <f>Repdd!CL84</f>
        <v>0</v>
      </c>
      <c r="CM51" s="30">
        <f>Repdd!CM84</f>
        <v>0</v>
      </c>
      <c r="CN51" s="30">
        <f>Repdd!CN84</f>
        <v>0</v>
      </c>
      <c r="CO51" s="30">
        <f>Repdd!CO84</f>
        <v>0</v>
      </c>
      <c r="CP51" s="30">
        <f>Repdd!CP84</f>
        <v>0</v>
      </c>
      <c r="CQ51" s="30">
        <f>Repdd!CQ84</f>
        <v>0</v>
      </c>
      <c r="CR51" s="30">
        <f>Repdd!CR84</f>
        <v>0</v>
      </c>
      <c r="CS51" s="30">
        <f>Repdd!CS84</f>
        <v>0</v>
      </c>
      <c r="CT51" s="30">
        <f>Repdd!CT84</f>
        <v>0</v>
      </c>
    </row>
    <row r="52" spans="1:98" s="27" customFormat="1" ht="12" x14ac:dyDescent="0.25">
      <c r="A52" s="26">
        <f>ROW()</f>
        <v>52</v>
      </c>
      <c r="C52" s="142"/>
      <c r="E52" s="24"/>
      <c r="F52" s="66" t="str">
        <f>$F$280</f>
        <v>АКТИВЫ</v>
      </c>
      <c r="G52" s="66" t="str">
        <f t="shared" ref="G52:G53" si="13">$G$16</f>
        <v>Запасы СиМ</v>
      </c>
      <c r="H52" s="27" t="str">
        <f t="shared" si="12"/>
        <v>Транспортные расходы</v>
      </c>
      <c r="P52" s="30"/>
      <c r="R52" s="24"/>
      <c r="S52" s="164">
        <f>Repdd!S85</f>
        <v>0</v>
      </c>
      <c r="V52" s="85"/>
      <c r="W52" s="29">
        <f t="shared" si="9"/>
        <v>0</v>
      </c>
      <c r="Z52" s="30">
        <f>Repdd!Z85</f>
        <v>0</v>
      </c>
      <c r="AA52" s="30">
        <f ca="1">Repdd!AA85</f>
        <v>0</v>
      </c>
      <c r="AB52" s="30">
        <f ca="1">Repdd!AB85</f>
        <v>0</v>
      </c>
      <c r="AC52" s="30">
        <f ca="1">Repdd!AC85</f>
        <v>0</v>
      </c>
      <c r="AD52" s="30">
        <f ca="1">Repdd!AD85</f>
        <v>0</v>
      </c>
      <c r="AE52" s="30">
        <f ca="1">Repdd!AE85</f>
        <v>0</v>
      </c>
      <c r="AF52" s="30">
        <f ca="1">Repdd!AF85</f>
        <v>0</v>
      </c>
      <c r="AG52" s="30">
        <f ca="1">Repdd!AG85</f>
        <v>0</v>
      </c>
      <c r="AH52" s="30">
        <f ca="1">Repdd!AH85</f>
        <v>0</v>
      </c>
      <c r="AI52" s="30">
        <f ca="1">Repdd!AI85</f>
        <v>314.61000000000007</v>
      </c>
      <c r="AJ52" s="30">
        <f ca="1">Repdd!AJ85</f>
        <v>2726.6200000000008</v>
      </c>
      <c r="AK52" s="30">
        <f ca="1">Repdd!AK85</f>
        <v>8662.2620000000006</v>
      </c>
      <c r="AL52" s="30">
        <f ca="1">Repdd!AL85</f>
        <v>16136.871250000006</v>
      </c>
      <c r="AM52" s="30">
        <f ca="1">Repdd!AM85</f>
        <v>24127.965250000008</v>
      </c>
      <c r="AN52" s="30">
        <f ca="1">Repdd!AN85</f>
        <v>32098.609600000007</v>
      </c>
      <c r="AO52" s="30">
        <f ca="1">Repdd!AO85</f>
        <v>43935.024325000013</v>
      </c>
      <c r="AP52" s="30">
        <f ca="1">Repdd!AP85</f>
        <v>68732.191262500011</v>
      </c>
      <c r="AQ52" s="30">
        <f ca="1">Repdd!AQ85</f>
        <v>110854.53763750001</v>
      </c>
      <c r="AR52" s="30">
        <f ca="1">Repdd!AR85</f>
        <v>172126.61792750002</v>
      </c>
      <c r="AS52" s="30">
        <f ca="1">Repdd!AS85</f>
        <v>250865.63567749996</v>
      </c>
      <c r="AT52" s="30">
        <f ca="1">Repdd!AT85</f>
        <v>341874.99399500008</v>
      </c>
      <c r="AU52" s="30">
        <f ca="1">Repdd!AU85</f>
        <v>440629.82766374998</v>
      </c>
      <c r="AV52" s="30">
        <f ca="1">Repdd!AV85</f>
        <v>543789.48972500011</v>
      </c>
      <c r="AW52" s="30">
        <f ca="1">Repdd!AW85</f>
        <v>649310.37848875008</v>
      </c>
      <c r="AX52" s="30">
        <f ca="1">Repdd!AX85</f>
        <v>755973.38020499994</v>
      </c>
      <c r="AY52" s="30">
        <f ca="1">Repdd!AY85</f>
        <v>863083.83599374979</v>
      </c>
      <c r="AZ52" s="30">
        <f ca="1">Repdd!AZ85</f>
        <v>970372.00710624969</v>
      </c>
      <c r="BA52" s="30">
        <f ca="1">Repdd!BA85</f>
        <v>1077724.1489187498</v>
      </c>
      <c r="BB52" s="30">
        <f ca="1">Repdd!BB85</f>
        <v>1185092.2834062497</v>
      </c>
      <c r="BC52" s="30">
        <f ca="1">Repdd!BC85</f>
        <v>1292464.1538874998</v>
      </c>
      <c r="BD52" s="30">
        <f ca="1">Repdd!BD85</f>
        <v>1399836.6142624998</v>
      </c>
      <c r="BE52" s="30">
        <f ca="1">Repdd!BE85</f>
        <v>1507209.0746374996</v>
      </c>
      <c r="BF52" s="30">
        <f ca="1">Repdd!BF85</f>
        <v>1613795.0100124995</v>
      </c>
      <c r="BG52" s="30">
        <f ca="1">Repdd!BG85</f>
        <v>1714350.9203874995</v>
      </c>
      <c r="BH52" s="30">
        <f ca="1">Repdd!BH85</f>
        <v>1800067.7257625</v>
      </c>
      <c r="BI52" s="30">
        <f ca="1">Repdd!BI85</f>
        <v>1867098.0080124997</v>
      </c>
      <c r="BJ52" s="30">
        <f ca="1">Repdd!BJ85</f>
        <v>1914150.5552625</v>
      </c>
      <c r="BK52" s="30">
        <f ca="1">Repdd!BK85</f>
        <v>1943242.8041375002</v>
      </c>
      <c r="BL52" s="30">
        <f ca="1">Repdd!BL85</f>
        <v>1959785.3912</v>
      </c>
      <c r="BM52" s="30">
        <f ca="1">Repdd!BM85</f>
        <v>1968474.1984187495</v>
      </c>
      <c r="BN52" s="30">
        <f ca="1">Repdd!BN85</f>
        <v>1972712.5850124997</v>
      </c>
      <c r="BO52" s="30">
        <f ca="1">Repdd!BO85</f>
        <v>1974570.5536937499</v>
      </c>
      <c r="BP52" s="30">
        <f ca="1">Repdd!BP85</f>
        <v>1975281.5067499995</v>
      </c>
      <c r="BQ52" s="30">
        <f ca="1">Repdd!BQ85</f>
        <v>1975543.7472937496</v>
      </c>
      <c r="BR52" s="30">
        <f ca="1">Repdd!BR85</f>
        <v>1975628.03655625</v>
      </c>
      <c r="BS52" s="30">
        <f ca="1">Repdd!BS85</f>
        <v>1975648.3551187499</v>
      </c>
      <c r="BT52" s="30">
        <f ca="1">Repdd!BT85</f>
        <v>1975652.68100625</v>
      </c>
      <c r="BU52" s="30">
        <f ca="1">Repdd!BU85</f>
        <v>1975653.2709000001</v>
      </c>
      <c r="BV52" s="30">
        <f>Repdd!BV85</f>
        <v>0</v>
      </c>
      <c r="BW52" s="30">
        <f>Repdd!BW85</f>
        <v>0</v>
      </c>
      <c r="BX52" s="30">
        <f>Repdd!BX85</f>
        <v>0</v>
      </c>
      <c r="BY52" s="30">
        <f>Repdd!BY85</f>
        <v>0</v>
      </c>
      <c r="BZ52" s="30">
        <f>Repdd!BZ85</f>
        <v>0</v>
      </c>
      <c r="CA52" s="30">
        <f>Repdd!CA85</f>
        <v>0</v>
      </c>
      <c r="CB52" s="30">
        <f>Repdd!CB85</f>
        <v>0</v>
      </c>
      <c r="CC52" s="30">
        <f>Repdd!CC85</f>
        <v>0</v>
      </c>
      <c r="CD52" s="30">
        <f>Repdd!CD85</f>
        <v>0</v>
      </c>
      <c r="CE52" s="30">
        <f>Repdd!CE85</f>
        <v>0</v>
      </c>
      <c r="CF52" s="30">
        <f>Repdd!CF85</f>
        <v>0</v>
      </c>
      <c r="CG52" s="30">
        <f>Repdd!CG85</f>
        <v>0</v>
      </c>
      <c r="CH52" s="30">
        <f>Repdd!CH85</f>
        <v>0</v>
      </c>
      <c r="CI52" s="30">
        <f>Repdd!CI85</f>
        <v>0</v>
      </c>
      <c r="CJ52" s="30">
        <f>Repdd!CJ85</f>
        <v>0</v>
      </c>
      <c r="CK52" s="30">
        <f>Repdd!CK85</f>
        <v>0</v>
      </c>
      <c r="CL52" s="30">
        <f>Repdd!CL85</f>
        <v>0</v>
      </c>
      <c r="CM52" s="30">
        <f>Repdd!CM85</f>
        <v>0</v>
      </c>
      <c r="CN52" s="30">
        <f>Repdd!CN85</f>
        <v>0</v>
      </c>
      <c r="CO52" s="30">
        <f>Repdd!CO85</f>
        <v>0</v>
      </c>
      <c r="CP52" s="30">
        <f>Repdd!CP85</f>
        <v>0</v>
      </c>
      <c r="CQ52" s="30">
        <f>Repdd!CQ85</f>
        <v>0</v>
      </c>
      <c r="CR52" s="30">
        <f>Repdd!CR85</f>
        <v>0</v>
      </c>
      <c r="CS52" s="30">
        <f>Repdd!CS85</f>
        <v>0</v>
      </c>
      <c r="CT52" s="30">
        <f>Repdd!CT85</f>
        <v>0</v>
      </c>
    </row>
    <row r="53" spans="1:98" s="27" customFormat="1" ht="12" x14ac:dyDescent="0.25">
      <c r="A53" s="26">
        <f>ROW()</f>
        <v>53</v>
      </c>
      <c r="C53" s="142"/>
      <c r="E53" s="24"/>
      <c r="F53" s="66" t="str">
        <f>$F$280</f>
        <v>АКТИВЫ</v>
      </c>
      <c r="G53" s="66" t="str">
        <f t="shared" si="13"/>
        <v>Запасы СиМ</v>
      </c>
      <c r="H53" s="27" t="str">
        <f t="shared" si="12"/>
        <v>Прочие переменные расходы</v>
      </c>
      <c r="P53" s="30"/>
      <c r="R53" s="24"/>
      <c r="S53" s="164">
        <f>Repdd!S86</f>
        <v>0</v>
      </c>
      <c r="V53" s="85"/>
      <c r="W53" s="29">
        <f t="shared" si="9"/>
        <v>0</v>
      </c>
      <c r="Z53" s="30">
        <f>Repdd!Z86</f>
        <v>0</v>
      </c>
      <c r="AA53" s="30">
        <f ca="1">Repdd!AA86</f>
        <v>0</v>
      </c>
      <c r="AB53" s="30">
        <f ca="1">Repdd!AB86</f>
        <v>0</v>
      </c>
      <c r="AC53" s="30">
        <f ca="1">Repdd!AC86</f>
        <v>0</v>
      </c>
      <c r="AD53" s="30">
        <f ca="1">Repdd!AD86</f>
        <v>0</v>
      </c>
      <c r="AE53" s="30">
        <f ca="1">Repdd!AE86</f>
        <v>0</v>
      </c>
      <c r="AF53" s="30">
        <f ca="1">Repdd!AF86</f>
        <v>0</v>
      </c>
      <c r="AG53" s="30">
        <f ca="1">Repdd!AG86</f>
        <v>0</v>
      </c>
      <c r="AH53" s="30">
        <f ca="1">Repdd!AH86</f>
        <v>0</v>
      </c>
      <c r="AI53" s="30">
        <f ca="1">Repdd!AI86</f>
        <v>0</v>
      </c>
      <c r="AJ53" s="30">
        <f ca="1">Repdd!AJ86</f>
        <v>0</v>
      </c>
      <c r="AK53" s="30">
        <f ca="1">Repdd!AK86</f>
        <v>0</v>
      </c>
      <c r="AL53" s="30">
        <f ca="1">Repdd!AL86</f>
        <v>0</v>
      </c>
      <c r="AM53" s="30">
        <f ca="1">Repdd!AM86</f>
        <v>0</v>
      </c>
      <c r="AN53" s="30">
        <f ca="1">Repdd!AN86</f>
        <v>0</v>
      </c>
      <c r="AO53" s="30">
        <f ca="1">Repdd!AO86</f>
        <v>0</v>
      </c>
      <c r="AP53" s="30">
        <f ca="1">Repdd!AP86</f>
        <v>0</v>
      </c>
      <c r="AQ53" s="30">
        <f ca="1">Repdd!AQ86</f>
        <v>0</v>
      </c>
      <c r="AR53" s="30">
        <f ca="1">Repdd!AR86</f>
        <v>0</v>
      </c>
      <c r="AS53" s="30">
        <f ca="1">Repdd!AS86</f>
        <v>0</v>
      </c>
      <c r="AT53" s="30">
        <f ca="1">Repdd!AT86</f>
        <v>0</v>
      </c>
      <c r="AU53" s="30">
        <f ca="1">Repdd!AU86</f>
        <v>0</v>
      </c>
      <c r="AV53" s="30">
        <f ca="1">Repdd!AV86</f>
        <v>0</v>
      </c>
      <c r="AW53" s="30">
        <f ca="1">Repdd!AW86</f>
        <v>0</v>
      </c>
      <c r="AX53" s="30">
        <f ca="1">Repdd!AX86</f>
        <v>0</v>
      </c>
      <c r="AY53" s="30">
        <f ca="1">Repdd!AY86</f>
        <v>0</v>
      </c>
      <c r="AZ53" s="30">
        <f ca="1">Repdd!AZ86</f>
        <v>0</v>
      </c>
      <c r="BA53" s="30">
        <f ca="1">Repdd!BA86</f>
        <v>0</v>
      </c>
      <c r="BB53" s="30">
        <f ca="1">Repdd!BB86</f>
        <v>0</v>
      </c>
      <c r="BC53" s="30">
        <f ca="1">Repdd!BC86</f>
        <v>0</v>
      </c>
      <c r="BD53" s="30">
        <f ca="1">Repdd!BD86</f>
        <v>0</v>
      </c>
      <c r="BE53" s="30">
        <f ca="1">Repdd!BE86</f>
        <v>0</v>
      </c>
      <c r="BF53" s="30">
        <f ca="1">Repdd!BF86</f>
        <v>0</v>
      </c>
      <c r="BG53" s="30">
        <f ca="1">Repdd!BG86</f>
        <v>0</v>
      </c>
      <c r="BH53" s="30">
        <f ca="1">Repdd!BH86</f>
        <v>0</v>
      </c>
      <c r="BI53" s="30">
        <f ca="1">Repdd!BI86</f>
        <v>0</v>
      </c>
      <c r="BJ53" s="30">
        <f ca="1">Repdd!BJ86</f>
        <v>0</v>
      </c>
      <c r="BK53" s="30">
        <f ca="1">Repdd!BK86</f>
        <v>0</v>
      </c>
      <c r="BL53" s="30">
        <f ca="1">Repdd!BL86</f>
        <v>0</v>
      </c>
      <c r="BM53" s="30">
        <f ca="1">Repdd!BM86</f>
        <v>0</v>
      </c>
      <c r="BN53" s="30">
        <f ca="1">Repdd!BN86</f>
        <v>0</v>
      </c>
      <c r="BO53" s="30">
        <f ca="1">Repdd!BO86</f>
        <v>0</v>
      </c>
      <c r="BP53" s="30">
        <f ca="1">Repdd!BP86</f>
        <v>0</v>
      </c>
      <c r="BQ53" s="30">
        <f ca="1">Repdd!BQ86</f>
        <v>0</v>
      </c>
      <c r="BR53" s="30">
        <f ca="1">Repdd!BR86</f>
        <v>0</v>
      </c>
      <c r="BS53" s="30">
        <f ca="1">Repdd!BS86</f>
        <v>0</v>
      </c>
      <c r="BT53" s="30">
        <f ca="1">Repdd!BT86</f>
        <v>0</v>
      </c>
      <c r="BU53" s="30">
        <f ca="1">Repdd!BU86</f>
        <v>0</v>
      </c>
      <c r="BV53" s="30">
        <f>Repdd!BV86</f>
        <v>0</v>
      </c>
      <c r="BW53" s="30">
        <f>Repdd!BW86</f>
        <v>0</v>
      </c>
      <c r="BX53" s="30">
        <f>Repdd!BX86</f>
        <v>0</v>
      </c>
      <c r="BY53" s="30">
        <f>Repdd!BY86</f>
        <v>0</v>
      </c>
      <c r="BZ53" s="30">
        <f>Repdd!BZ86</f>
        <v>0</v>
      </c>
      <c r="CA53" s="30">
        <f>Repdd!CA86</f>
        <v>0</v>
      </c>
      <c r="CB53" s="30">
        <f>Repdd!CB86</f>
        <v>0</v>
      </c>
      <c r="CC53" s="30">
        <f>Repdd!CC86</f>
        <v>0</v>
      </c>
      <c r="CD53" s="30">
        <f>Repdd!CD86</f>
        <v>0</v>
      </c>
      <c r="CE53" s="30">
        <f>Repdd!CE86</f>
        <v>0</v>
      </c>
      <c r="CF53" s="30">
        <f>Repdd!CF86</f>
        <v>0</v>
      </c>
      <c r="CG53" s="30">
        <f>Repdd!CG86</f>
        <v>0</v>
      </c>
      <c r="CH53" s="30">
        <f>Repdd!CH86</f>
        <v>0</v>
      </c>
      <c r="CI53" s="30">
        <f>Repdd!CI86</f>
        <v>0</v>
      </c>
      <c r="CJ53" s="30">
        <f>Repdd!CJ86</f>
        <v>0</v>
      </c>
      <c r="CK53" s="30">
        <f>Repdd!CK86</f>
        <v>0</v>
      </c>
      <c r="CL53" s="30">
        <f>Repdd!CL86</f>
        <v>0</v>
      </c>
      <c r="CM53" s="30">
        <f>Repdd!CM86</f>
        <v>0</v>
      </c>
      <c r="CN53" s="30">
        <f>Repdd!CN86</f>
        <v>0</v>
      </c>
      <c r="CO53" s="30">
        <f>Repdd!CO86</f>
        <v>0</v>
      </c>
      <c r="CP53" s="30">
        <f>Repdd!CP86</f>
        <v>0</v>
      </c>
      <c r="CQ53" s="30">
        <f>Repdd!CQ86</f>
        <v>0</v>
      </c>
      <c r="CR53" s="30">
        <f>Repdd!CR86</f>
        <v>0</v>
      </c>
      <c r="CS53" s="30">
        <f>Repdd!CS86</f>
        <v>0</v>
      </c>
      <c r="CT53" s="30">
        <f>Repdd!CT86</f>
        <v>0</v>
      </c>
    </row>
    <row r="54" spans="1:98" s="2" customFormat="1" ht="12" x14ac:dyDescent="0.25">
      <c r="A54" s="11">
        <f>ROW()</f>
        <v>54</v>
      </c>
      <c r="C54" s="142"/>
      <c r="E54" s="23" t="str">
        <f>Lists!$N$9</f>
        <v>пустая строка</v>
      </c>
      <c r="P54" s="3"/>
      <c r="R54" s="23"/>
      <c r="S54" s="3"/>
      <c r="V54" s="7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6" t="str">
        <f t="shared" ref="F55" si="14">$F$9</f>
        <v>АКТИВЫ</v>
      </c>
      <c r="G55" s="6" t="str">
        <f>G326</f>
        <v>Кредиторская задолженность по постоянным расходам</v>
      </c>
      <c r="W55" s="10">
        <f t="shared" si="9"/>
        <v>0</v>
      </c>
      <c r="Z55" s="7">
        <f>Repdd!Z88</f>
        <v>0</v>
      </c>
      <c r="AA55" s="7">
        <f>Repdd!AA88</f>
        <v>1000000</v>
      </c>
      <c r="AB55" s="7">
        <f>Repdd!AB88</f>
        <v>1000000</v>
      </c>
      <c r="AC55" s="7">
        <f>Repdd!AC88</f>
        <v>1000000</v>
      </c>
      <c r="AD55" s="7">
        <f>Repdd!AD88</f>
        <v>1000000</v>
      </c>
      <c r="AE55" s="7">
        <f>Repdd!AE88</f>
        <v>1000000</v>
      </c>
      <c r="AF55" s="7">
        <f>Repdd!AF88</f>
        <v>1000000</v>
      </c>
      <c r="AG55" s="7">
        <f>Repdd!AG88</f>
        <v>1000000</v>
      </c>
      <c r="AH55" s="7">
        <f>Repdd!AH88</f>
        <v>1000000</v>
      </c>
      <c r="AI55" s="7">
        <f>Repdd!AI88</f>
        <v>1000000</v>
      </c>
      <c r="AJ55" s="7">
        <f>Repdd!AJ88</f>
        <v>1000000</v>
      </c>
      <c r="AK55" s="7">
        <f>Repdd!AK88</f>
        <v>1000000</v>
      </c>
      <c r="AL55" s="7">
        <f>Repdd!AL88</f>
        <v>1000000</v>
      </c>
      <c r="AM55" s="7">
        <f>Repdd!AM88</f>
        <v>1000000</v>
      </c>
      <c r="AN55" s="7">
        <f>Repdd!AN88</f>
        <v>1000000</v>
      </c>
      <c r="AO55" s="7">
        <f>Repdd!AO88</f>
        <v>1000000</v>
      </c>
      <c r="AP55" s="7">
        <f>Repdd!AP88</f>
        <v>1000000</v>
      </c>
      <c r="AQ55" s="7">
        <f>Repdd!AQ88</f>
        <v>1000000</v>
      </c>
      <c r="AR55" s="7">
        <f>Repdd!AR88</f>
        <v>1000000</v>
      </c>
      <c r="AS55" s="7">
        <f>Repdd!AS88</f>
        <v>1000000</v>
      </c>
      <c r="AT55" s="7">
        <f>Repdd!AT88</f>
        <v>1000000</v>
      </c>
      <c r="AU55" s="7">
        <f>Repdd!AU88</f>
        <v>1000000</v>
      </c>
      <c r="AV55" s="7">
        <f>Repdd!AV88</f>
        <v>1000000</v>
      </c>
      <c r="AW55" s="7">
        <f>Repdd!AW88</f>
        <v>1000000</v>
      </c>
      <c r="AX55" s="7">
        <f>Repdd!AX88</f>
        <v>1000000</v>
      </c>
      <c r="AY55" s="7">
        <f>Repdd!AY88</f>
        <v>1000000</v>
      </c>
      <c r="AZ55" s="7">
        <f>Repdd!AZ88</f>
        <v>1000000</v>
      </c>
      <c r="BA55" s="7">
        <f>Repdd!BA88</f>
        <v>1000000</v>
      </c>
      <c r="BB55" s="7">
        <f>Repdd!BB88</f>
        <v>1000000</v>
      </c>
      <c r="BC55" s="7">
        <f>Repdd!BC88</f>
        <v>1000000</v>
      </c>
      <c r="BD55" s="7">
        <f>Repdd!BD88</f>
        <v>1000000</v>
      </c>
      <c r="BE55" s="7">
        <f>Repdd!BE88</f>
        <v>1000000</v>
      </c>
      <c r="BF55" s="7">
        <f>Repdd!BF88</f>
        <v>1000000</v>
      </c>
      <c r="BG55" s="7">
        <f>Repdd!BG88</f>
        <v>1000000</v>
      </c>
      <c r="BH55" s="7">
        <f>Repdd!BH88</f>
        <v>1000000</v>
      </c>
      <c r="BI55" s="7">
        <f>Repdd!BI88</f>
        <v>1000000</v>
      </c>
      <c r="BJ55" s="7">
        <f>Repdd!BJ88</f>
        <v>1000000</v>
      </c>
      <c r="BK55" s="7">
        <f>Repdd!BK88</f>
        <v>1000000</v>
      </c>
      <c r="BL55" s="7">
        <f>Repdd!BL88</f>
        <v>1000000</v>
      </c>
      <c r="BM55" s="7">
        <f>Repdd!BM88</f>
        <v>1000000</v>
      </c>
      <c r="BN55" s="7">
        <f>Repdd!BN88</f>
        <v>1000000</v>
      </c>
      <c r="BO55" s="7">
        <f>Repdd!BO88</f>
        <v>1000000</v>
      </c>
      <c r="BP55" s="7">
        <f>Repdd!BP88</f>
        <v>1000000</v>
      </c>
      <c r="BQ55" s="7">
        <f>Repdd!BQ88</f>
        <v>1000000</v>
      </c>
      <c r="BR55" s="7">
        <f>Repdd!BR88</f>
        <v>1000000</v>
      </c>
      <c r="BS55" s="7">
        <f>Repdd!BS88</f>
        <v>1000000</v>
      </c>
      <c r="BT55" s="7">
        <f>Repdd!BT88</f>
        <v>1000000</v>
      </c>
      <c r="BU55" s="7">
        <f>Repdd!BU88</f>
        <v>1000000</v>
      </c>
      <c r="BV55" s="7">
        <f>Repdd!BV88</f>
        <v>0</v>
      </c>
      <c r="BW55" s="7">
        <f>Repdd!BW88</f>
        <v>0</v>
      </c>
      <c r="BX55" s="7">
        <f>Repdd!BX88</f>
        <v>0</v>
      </c>
      <c r="BY55" s="7">
        <f>Repdd!BY88</f>
        <v>0</v>
      </c>
      <c r="BZ55" s="7">
        <f>Repdd!BZ88</f>
        <v>0</v>
      </c>
      <c r="CA55" s="7">
        <f>Repdd!CA88</f>
        <v>0</v>
      </c>
      <c r="CB55" s="7">
        <f>Repdd!CB88</f>
        <v>0</v>
      </c>
      <c r="CC55" s="7">
        <f>Repdd!CC88</f>
        <v>0</v>
      </c>
      <c r="CD55" s="7">
        <f>Repdd!CD88</f>
        <v>0</v>
      </c>
      <c r="CE55" s="7">
        <f>Repdd!CE88</f>
        <v>0</v>
      </c>
      <c r="CF55" s="7">
        <f>Repdd!CF88</f>
        <v>0</v>
      </c>
      <c r="CG55" s="7">
        <f>Repdd!CG88</f>
        <v>0</v>
      </c>
      <c r="CH55" s="7">
        <f>Repdd!CH88</f>
        <v>0</v>
      </c>
      <c r="CI55" s="7">
        <f>Repdd!CI88</f>
        <v>0</v>
      </c>
      <c r="CJ55" s="7">
        <f>Repdd!CJ88</f>
        <v>0</v>
      </c>
      <c r="CK55" s="7">
        <f>Repdd!CK88</f>
        <v>0</v>
      </c>
      <c r="CL55" s="7">
        <f>Repdd!CL88</f>
        <v>0</v>
      </c>
      <c r="CM55" s="7">
        <f>Repdd!CM88</f>
        <v>0</v>
      </c>
      <c r="CN55" s="7">
        <f>Repdd!CN88</f>
        <v>0</v>
      </c>
      <c r="CO55" s="7">
        <f>Repdd!CO88</f>
        <v>0</v>
      </c>
      <c r="CP55" s="7">
        <f>Repdd!CP88</f>
        <v>0</v>
      </c>
      <c r="CQ55" s="7">
        <f>Repdd!CQ88</f>
        <v>0</v>
      </c>
      <c r="CR55" s="7">
        <f>Repdd!CR88</f>
        <v>0</v>
      </c>
      <c r="CS55" s="7">
        <f>Repdd!CS88</f>
        <v>0</v>
      </c>
      <c r="CT55" s="7">
        <f>Repdd!CT88</f>
        <v>0</v>
      </c>
    </row>
    <row r="56" spans="1:98" s="27" customFormat="1" ht="12" x14ac:dyDescent="0.25">
      <c r="A56" s="26">
        <f>ROW()</f>
        <v>56</v>
      </c>
      <c r="C56" s="142"/>
      <c r="E56" s="24"/>
      <c r="F56" s="66" t="str">
        <f>$F$280</f>
        <v>АКТИВЫ</v>
      </c>
      <c r="G56" s="66" t="str">
        <f>$G$16</f>
        <v>Запасы СиМ</v>
      </c>
      <c r="H56" s="27" t="str">
        <f t="shared" ref="H56:H60" si="15">H327</f>
        <v>ФОТ управленческого персонала</v>
      </c>
      <c r="P56" s="30"/>
      <c r="R56" s="24"/>
      <c r="S56" s="164">
        <f>Repdd!S89</f>
        <v>0</v>
      </c>
      <c r="V56" s="85"/>
      <c r="W56" s="29">
        <f t="shared" si="9"/>
        <v>0</v>
      </c>
      <c r="Z56" s="30">
        <f>Repdd!Z89</f>
        <v>0</v>
      </c>
      <c r="AA56" s="30">
        <f>Repdd!AA89</f>
        <v>1000000</v>
      </c>
      <c r="AB56" s="30">
        <f>Repdd!AB89</f>
        <v>1000000</v>
      </c>
      <c r="AC56" s="30">
        <f>Repdd!AC89</f>
        <v>1000000</v>
      </c>
      <c r="AD56" s="30">
        <f>Repdd!AD89</f>
        <v>1000000</v>
      </c>
      <c r="AE56" s="30">
        <f>Repdd!AE89</f>
        <v>1000000</v>
      </c>
      <c r="AF56" s="30">
        <f>Repdd!AF89</f>
        <v>1000000</v>
      </c>
      <c r="AG56" s="30">
        <f>Repdd!AG89</f>
        <v>1000000</v>
      </c>
      <c r="AH56" s="30">
        <f>Repdd!AH89</f>
        <v>1000000</v>
      </c>
      <c r="AI56" s="30">
        <f>Repdd!AI89</f>
        <v>1000000</v>
      </c>
      <c r="AJ56" s="30">
        <f>Repdd!AJ89</f>
        <v>1000000</v>
      </c>
      <c r="AK56" s="30">
        <f>Repdd!AK89</f>
        <v>1000000</v>
      </c>
      <c r="AL56" s="30">
        <f>Repdd!AL89</f>
        <v>1000000</v>
      </c>
      <c r="AM56" s="30">
        <f>Repdd!AM89</f>
        <v>1000000</v>
      </c>
      <c r="AN56" s="30">
        <f>Repdd!AN89</f>
        <v>1000000</v>
      </c>
      <c r="AO56" s="30">
        <f>Repdd!AO89</f>
        <v>1000000</v>
      </c>
      <c r="AP56" s="30">
        <f>Repdd!AP89</f>
        <v>1000000</v>
      </c>
      <c r="AQ56" s="30">
        <f>Repdd!AQ89</f>
        <v>1000000</v>
      </c>
      <c r="AR56" s="30">
        <f>Repdd!AR89</f>
        <v>1000000</v>
      </c>
      <c r="AS56" s="30">
        <f>Repdd!AS89</f>
        <v>1000000</v>
      </c>
      <c r="AT56" s="30">
        <f>Repdd!AT89</f>
        <v>1000000</v>
      </c>
      <c r="AU56" s="30">
        <f>Repdd!AU89</f>
        <v>1000000</v>
      </c>
      <c r="AV56" s="30">
        <f>Repdd!AV89</f>
        <v>1000000</v>
      </c>
      <c r="AW56" s="30">
        <f>Repdd!AW89</f>
        <v>1000000</v>
      </c>
      <c r="AX56" s="30">
        <f>Repdd!AX89</f>
        <v>1000000</v>
      </c>
      <c r="AY56" s="30">
        <f>Repdd!AY89</f>
        <v>1000000</v>
      </c>
      <c r="AZ56" s="30">
        <f>Repdd!AZ89</f>
        <v>1000000</v>
      </c>
      <c r="BA56" s="30">
        <f>Repdd!BA89</f>
        <v>1000000</v>
      </c>
      <c r="BB56" s="30">
        <f>Repdd!BB89</f>
        <v>1000000</v>
      </c>
      <c r="BC56" s="30">
        <f>Repdd!BC89</f>
        <v>1000000</v>
      </c>
      <c r="BD56" s="30">
        <f>Repdd!BD89</f>
        <v>1000000</v>
      </c>
      <c r="BE56" s="30">
        <f>Repdd!BE89</f>
        <v>1000000</v>
      </c>
      <c r="BF56" s="30">
        <f>Repdd!BF89</f>
        <v>1000000</v>
      </c>
      <c r="BG56" s="30">
        <f>Repdd!BG89</f>
        <v>1000000</v>
      </c>
      <c r="BH56" s="30">
        <f>Repdd!BH89</f>
        <v>1000000</v>
      </c>
      <c r="BI56" s="30">
        <f>Repdd!BI89</f>
        <v>1000000</v>
      </c>
      <c r="BJ56" s="30">
        <f>Repdd!BJ89</f>
        <v>1000000</v>
      </c>
      <c r="BK56" s="30">
        <f>Repdd!BK89</f>
        <v>1000000</v>
      </c>
      <c r="BL56" s="30">
        <f>Repdd!BL89</f>
        <v>1000000</v>
      </c>
      <c r="BM56" s="30">
        <f>Repdd!BM89</f>
        <v>1000000</v>
      </c>
      <c r="BN56" s="30">
        <f>Repdd!BN89</f>
        <v>1000000</v>
      </c>
      <c r="BO56" s="30">
        <f>Repdd!BO89</f>
        <v>1000000</v>
      </c>
      <c r="BP56" s="30">
        <f>Repdd!BP89</f>
        <v>1000000</v>
      </c>
      <c r="BQ56" s="30">
        <f>Repdd!BQ89</f>
        <v>1000000</v>
      </c>
      <c r="BR56" s="30">
        <f>Repdd!BR89</f>
        <v>1000000</v>
      </c>
      <c r="BS56" s="30">
        <f>Repdd!BS89</f>
        <v>1000000</v>
      </c>
      <c r="BT56" s="30">
        <f>Repdd!BT89</f>
        <v>1000000</v>
      </c>
      <c r="BU56" s="30">
        <f>Repdd!BU89</f>
        <v>1000000</v>
      </c>
      <c r="BV56" s="30">
        <f>Repdd!BV89</f>
        <v>0</v>
      </c>
      <c r="BW56" s="30">
        <f>Repdd!BW89</f>
        <v>0</v>
      </c>
      <c r="BX56" s="30">
        <f>Repdd!BX89</f>
        <v>0</v>
      </c>
      <c r="BY56" s="30">
        <f>Repdd!BY89</f>
        <v>0</v>
      </c>
      <c r="BZ56" s="30">
        <f>Repdd!BZ89</f>
        <v>0</v>
      </c>
      <c r="CA56" s="30">
        <f>Repdd!CA89</f>
        <v>0</v>
      </c>
      <c r="CB56" s="30">
        <f>Repdd!CB89</f>
        <v>0</v>
      </c>
      <c r="CC56" s="30">
        <f>Repdd!CC89</f>
        <v>0</v>
      </c>
      <c r="CD56" s="30">
        <f>Repdd!CD89</f>
        <v>0</v>
      </c>
      <c r="CE56" s="30">
        <f>Repdd!CE89</f>
        <v>0</v>
      </c>
      <c r="CF56" s="30">
        <f>Repdd!CF89</f>
        <v>0</v>
      </c>
      <c r="CG56" s="30">
        <f>Repdd!CG89</f>
        <v>0</v>
      </c>
      <c r="CH56" s="30">
        <f>Repdd!CH89</f>
        <v>0</v>
      </c>
      <c r="CI56" s="30">
        <f>Repdd!CI89</f>
        <v>0</v>
      </c>
      <c r="CJ56" s="30">
        <f>Repdd!CJ89</f>
        <v>0</v>
      </c>
      <c r="CK56" s="30">
        <f>Repdd!CK89</f>
        <v>0</v>
      </c>
      <c r="CL56" s="30">
        <f>Repdd!CL89</f>
        <v>0</v>
      </c>
      <c r="CM56" s="30">
        <f>Repdd!CM89</f>
        <v>0</v>
      </c>
      <c r="CN56" s="30">
        <f>Repdd!CN89</f>
        <v>0</v>
      </c>
      <c r="CO56" s="30">
        <f>Repdd!CO89</f>
        <v>0</v>
      </c>
      <c r="CP56" s="30">
        <f>Repdd!CP89</f>
        <v>0</v>
      </c>
      <c r="CQ56" s="30">
        <f>Repdd!CQ89</f>
        <v>0</v>
      </c>
      <c r="CR56" s="30">
        <f>Repdd!CR89</f>
        <v>0</v>
      </c>
      <c r="CS56" s="30">
        <f>Repdd!CS89</f>
        <v>0</v>
      </c>
      <c r="CT56" s="30">
        <f>Repdd!CT89</f>
        <v>0</v>
      </c>
    </row>
    <row r="57" spans="1:98" s="27" customFormat="1" ht="12" x14ac:dyDescent="0.25">
      <c r="A57" s="26">
        <f>ROW()</f>
        <v>57</v>
      </c>
      <c r="C57" s="142"/>
      <c r="E57" s="24"/>
      <c r="F57" s="66" t="str">
        <f>$F$280</f>
        <v>АКТИВЫ</v>
      </c>
      <c r="G57" s="66" t="str">
        <f t="shared" ref="G57:G60" si="16">$G$16</f>
        <v>Запасы СиМ</v>
      </c>
      <c r="H57" s="27" t="str">
        <f t="shared" si="15"/>
        <v>Соцсборы</v>
      </c>
      <c r="P57" s="30"/>
      <c r="R57" s="24"/>
      <c r="S57" s="164">
        <f>Repdd!S90</f>
        <v>0</v>
      </c>
      <c r="V57" s="85"/>
      <c r="W57" s="29">
        <f t="shared" si="9"/>
        <v>0</v>
      </c>
      <c r="Z57" s="30">
        <f>Repdd!Z90</f>
        <v>0</v>
      </c>
      <c r="AA57" s="30">
        <f>Repdd!AA90</f>
        <v>300000</v>
      </c>
      <c r="AB57" s="30">
        <f>Repdd!AB90</f>
        <v>300000</v>
      </c>
      <c r="AC57" s="30">
        <f>Repdd!AC90</f>
        <v>300000</v>
      </c>
      <c r="AD57" s="30">
        <f>Repdd!AD90</f>
        <v>300000</v>
      </c>
      <c r="AE57" s="30">
        <f>Repdd!AE90</f>
        <v>300000</v>
      </c>
      <c r="AF57" s="30">
        <f>Repdd!AF90</f>
        <v>300000</v>
      </c>
      <c r="AG57" s="30">
        <f>Repdd!AG90</f>
        <v>300000</v>
      </c>
      <c r="AH57" s="30">
        <f>Repdd!AH90</f>
        <v>300000</v>
      </c>
      <c r="AI57" s="30">
        <f>Repdd!AI90</f>
        <v>300000</v>
      </c>
      <c r="AJ57" s="30">
        <f>Repdd!AJ90</f>
        <v>300000</v>
      </c>
      <c r="AK57" s="30">
        <f>Repdd!AK90</f>
        <v>300000</v>
      </c>
      <c r="AL57" s="30">
        <f>Repdd!AL90</f>
        <v>300000</v>
      </c>
      <c r="AM57" s="30">
        <f>Repdd!AM90</f>
        <v>300000</v>
      </c>
      <c r="AN57" s="30">
        <f>Repdd!AN90</f>
        <v>300000</v>
      </c>
      <c r="AO57" s="30">
        <f>Repdd!AO90</f>
        <v>300000</v>
      </c>
      <c r="AP57" s="30">
        <f>Repdd!AP90</f>
        <v>300000</v>
      </c>
      <c r="AQ57" s="30">
        <f>Repdd!AQ90</f>
        <v>300000</v>
      </c>
      <c r="AR57" s="30">
        <f>Repdd!AR90</f>
        <v>300000</v>
      </c>
      <c r="AS57" s="30">
        <f>Repdd!AS90</f>
        <v>300000</v>
      </c>
      <c r="AT57" s="30">
        <f>Repdd!AT90</f>
        <v>300000</v>
      </c>
      <c r="AU57" s="30">
        <f>Repdd!AU90</f>
        <v>300000</v>
      </c>
      <c r="AV57" s="30">
        <f>Repdd!AV90</f>
        <v>300000</v>
      </c>
      <c r="AW57" s="30">
        <f>Repdd!AW90</f>
        <v>300000</v>
      </c>
      <c r="AX57" s="30">
        <f>Repdd!AX90</f>
        <v>300000</v>
      </c>
      <c r="AY57" s="30">
        <f>Repdd!AY90</f>
        <v>300000</v>
      </c>
      <c r="AZ57" s="30">
        <f>Repdd!AZ90</f>
        <v>300000</v>
      </c>
      <c r="BA57" s="30">
        <f>Repdd!BA90</f>
        <v>300000</v>
      </c>
      <c r="BB57" s="30">
        <f>Repdd!BB90</f>
        <v>300000</v>
      </c>
      <c r="BC57" s="30">
        <f>Repdd!BC90</f>
        <v>300000</v>
      </c>
      <c r="BD57" s="30">
        <f>Repdd!BD90</f>
        <v>300000</v>
      </c>
      <c r="BE57" s="30">
        <f>Repdd!BE90</f>
        <v>300000</v>
      </c>
      <c r="BF57" s="30">
        <f>Repdd!BF90</f>
        <v>300000</v>
      </c>
      <c r="BG57" s="30">
        <f>Repdd!BG90</f>
        <v>300000</v>
      </c>
      <c r="BH57" s="30">
        <f>Repdd!BH90</f>
        <v>300000</v>
      </c>
      <c r="BI57" s="30">
        <f>Repdd!BI90</f>
        <v>300000</v>
      </c>
      <c r="BJ57" s="30">
        <f>Repdd!BJ90</f>
        <v>300000</v>
      </c>
      <c r="BK57" s="30">
        <f>Repdd!BK90</f>
        <v>300000</v>
      </c>
      <c r="BL57" s="30">
        <f>Repdd!BL90</f>
        <v>300000</v>
      </c>
      <c r="BM57" s="30">
        <f>Repdd!BM90</f>
        <v>300000</v>
      </c>
      <c r="BN57" s="30">
        <f>Repdd!BN90</f>
        <v>300000</v>
      </c>
      <c r="BO57" s="30">
        <f>Repdd!BO90</f>
        <v>300000</v>
      </c>
      <c r="BP57" s="30">
        <f>Repdd!BP90</f>
        <v>300000</v>
      </c>
      <c r="BQ57" s="30">
        <f>Repdd!BQ90</f>
        <v>300000</v>
      </c>
      <c r="BR57" s="30">
        <f>Repdd!BR90</f>
        <v>300000</v>
      </c>
      <c r="BS57" s="30">
        <f>Repdd!BS90</f>
        <v>300000</v>
      </c>
      <c r="BT57" s="30">
        <f>Repdd!BT90</f>
        <v>300000</v>
      </c>
      <c r="BU57" s="30">
        <f>Repdd!BU90</f>
        <v>300000</v>
      </c>
      <c r="BV57" s="30">
        <f>Repdd!BV90</f>
        <v>0</v>
      </c>
      <c r="BW57" s="30">
        <f>Repdd!BW90</f>
        <v>0</v>
      </c>
      <c r="BX57" s="30">
        <f>Repdd!BX90</f>
        <v>0</v>
      </c>
      <c r="BY57" s="30">
        <f>Repdd!BY90</f>
        <v>0</v>
      </c>
      <c r="BZ57" s="30">
        <f>Repdd!BZ90</f>
        <v>0</v>
      </c>
      <c r="CA57" s="30">
        <f>Repdd!CA90</f>
        <v>0</v>
      </c>
      <c r="CB57" s="30">
        <f>Repdd!CB90</f>
        <v>0</v>
      </c>
      <c r="CC57" s="30">
        <f>Repdd!CC90</f>
        <v>0</v>
      </c>
      <c r="CD57" s="30">
        <f>Repdd!CD90</f>
        <v>0</v>
      </c>
      <c r="CE57" s="30">
        <f>Repdd!CE90</f>
        <v>0</v>
      </c>
      <c r="CF57" s="30">
        <f>Repdd!CF90</f>
        <v>0</v>
      </c>
      <c r="CG57" s="30">
        <f>Repdd!CG90</f>
        <v>0</v>
      </c>
      <c r="CH57" s="30">
        <f>Repdd!CH90</f>
        <v>0</v>
      </c>
      <c r="CI57" s="30">
        <f>Repdd!CI90</f>
        <v>0</v>
      </c>
      <c r="CJ57" s="30">
        <f>Repdd!CJ90</f>
        <v>0</v>
      </c>
      <c r="CK57" s="30">
        <f>Repdd!CK90</f>
        <v>0</v>
      </c>
      <c r="CL57" s="30">
        <f>Repdd!CL90</f>
        <v>0</v>
      </c>
      <c r="CM57" s="30">
        <f>Repdd!CM90</f>
        <v>0</v>
      </c>
      <c r="CN57" s="30">
        <f>Repdd!CN90</f>
        <v>0</v>
      </c>
      <c r="CO57" s="30">
        <f>Repdd!CO90</f>
        <v>0</v>
      </c>
      <c r="CP57" s="30">
        <f>Repdd!CP90</f>
        <v>0</v>
      </c>
      <c r="CQ57" s="30">
        <f>Repdd!CQ90</f>
        <v>0</v>
      </c>
      <c r="CR57" s="30">
        <f>Repdd!CR90</f>
        <v>0</v>
      </c>
      <c r="CS57" s="30">
        <f>Repdd!CS90</f>
        <v>0</v>
      </c>
      <c r="CT57" s="30">
        <f>Repdd!CT90</f>
        <v>0</v>
      </c>
    </row>
    <row r="58" spans="1:98" s="27" customFormat="1" ht="12" x14ac:dyDescent="0.25">
      <c r="A58" s="26">
        <f>ROW()</f>
        <v>58</v>
      </c>
      <c r="C58" s="142"/>
      <c r="E58" s="24"/>
      <c r="F58" s="66" t="str">
        <f>$F$280</f>
        <v>АКТИВЫ</v>
      </c>
      <c r="G58" s="66" t="str">
        <f t="shared" si="16"/>
        <v>Запасы СиМ</v>
      </c>
      <c r="H58" s="27" t="str">
        <f t="shared" si="15"/>
        <v>Аренда офиса</v>
      </c>
      <c r="P58" s="30"/>
      <c r="R58" s="24"/>
      <c r="S58" s="164">
        <f>Repdd!S91</f>
        <v>0</v>
      </c>
      <c r="V58" s="85"/>
      <c r="W58" s="29">
        <f t="shared" si="9"/>
        <v>0</v>
      </c>
      <c r="Z58" s="30">
        <f>Repdd!Z91</f>
        <v>0</v>
      </c>
      <c r="AA58" s="30">
        <f>Repdd!AA91</f>
        <v>-300000</v>
      </c>
      <c r="AB58" s="30">
        <f>Repdd!AB91</f>
        <v>-300000</v>
      </c>
      <c r="AC58" s="30">
        <f>Repdd!AC91</f>
        <v>-300000</v>
      </c>
      <c r="AD58" s="30">
        <f>Repdd!AD91</f>
        <v>-300000</v>
      </c>
      <c r="AE58" s="30">
        <f>Repdd!AE91</f>
        <v>-300000</v>
      </c>
      <c r="AF58" s="30">
        <f>Repdd!AF91</f>
        <v>-300000</v>
      </c>
      <c r="AG58" s="30">
        <f>Repdd!AG91</f>
        <v>-300000</v>
      </c>
      <c r="AH58" s="30">
        <f>Repdd!AH91</f>
        <v>-300000</v>
      </c>
      <c r="AI58" s="30">
        <f>Repdd!AI91</f>
        <v>-300000</v>
      </c>
      <c r="AJ58" s="30">
        <f>Repdd!AJ91</f>
        <v>-300000</v>
      </c>
      <c r="AK58" s="30">
        <f>Repdd!AK91</f>
        <v>-300000</v>
      </c>
      <c r="AL58" s="30">
        <f>Repdd!AL91</f>
        <v>-300000</v>
      </c>
      <c r="AM58" s="30">
        <f>Repdd!AM91</f>
        <v>-300000</v>
      </c>
      <c r="AN58" s="30">
        <f>Repdd!AN91</f>
        <v>-300000</v>
      </c>
      <c r="AO58" s="30">
        <f>Repdd!AO91</f>
        <v>-300000</v>
      </c>
      <c r="AP58" s="30">
        <f>Repdd!AP91</f>
        <v>-300000</v>
      </c>
      <c r="AQ58" s="30">
        <f>Repdd!AQ91</f>
        <v>-300000</v>
      </c>
      <c r="AR58" s="30">
        <f>Repdd!AR91</f>
        <v>-300000</v>
      </c>
      <c r="AS58" s="30">
        <f>Repdd!AS91</f>
        <v>-300000</v>
      </c>
      <c r="AT58" s="30">
        <f>Repdd!AT91</f>
        <v>-300000</v>
      </c>
      <c r="AU58" s="30">
        <f>Repdd!AU91</f>
        <v>-300000</v>
      </c>
      <c r="AV58" s="30">
        <f>Repdd!AV91</f>
        <v>-300000</v>
      </c>
      <c r="AW58" s="30">
        <f>Repdd!AW91</f>
        <v>-300000</v>
      </c>
      <c r="AX58" s="30">
        <f>Repdd!AX91</f>
        <v>-300000</v>
      </c>
      <c r="AY58" s="30">
        <f>Repdd!AY91</f>
        <v>-300000</v>
      </c>
      <c r="AZ58" s="30">
        <f>Repdd!AZ91</f>
        <v>-300000</v>
      </c>
      <c r="BA58" s="30">
        <f>Repdd!BA91</f>
        <v>-300000</v>
      </c>
      <c r="BB58" s="30">
        <f>Repdd!BB91</f>
        <v>-300000</v>
      </c>
      <c r="BC58" s="30">
        <f>Repdd!BC91</f>
        <v>-300000</v>
      </c>
      <c r="BD58" s="30">
        <f>Repdd!BD91</f>
        <v>-300000</v>
      </c>
      <c r="BE58" s="30">
        <f>Repdd!BE91</f>
        <v>-300000</v>
      </c>
      <c r="BF58" s="30">
        <f>Repdd!BF91</f>
        <v>-300000</v>
      </c>
      <c r="BG58" s="30">
        <f>Repdd!BG91</f>
        <v>-300000</v>
      </c>
      <c r="BH58" s="30">
        <f>Repdd!BH91</f>
        <v>-300000</v>
      </c>
      <c r="BI58" s="30">
        <f>Repdd!BI91</f>
        <v>-300000</v>
      </c>
      <c r="BJ58" s="30">
        <f>Repdd!BJ91</f>
        <v>-300000</v>
      </c>
      <c r="BK58" s="30">
        <f>Repdd!BK91</f>
        <v>-300000</v>
      </c>
      <c r="BL58" s="30">
        <f>Repdd!BL91</f>
        <v>-300000</v>
      </c>
      <c r="BM58" s="30">
        <f>Repdd!BM91</f>
        <v>-300000</v>
      </c>
      <c r="BN58" s="30">
        <f>Repdd!BN91</f>
        <v>-300000</v>
      </c>
      <c r="BO58" s="30">
        <f>Repdd!BO91</f>
        <v>-300000</v>
      </c>
      <c r="BP58" s="30">
        <f>Repdd!BP91</f>
        <v>-300000</v>
      </c>
      <c r="BQ58" s="30">
        <f>Repdd!BQ91</f>
        <v>-300000</v>
      </c>
      <c r="BR58" s="30">
        <f>Repdd!BR91</f>
        <v>-300000</v>
      </c>
      <c r="BS58" s="30">
        <f>Repdd!BS91</f>
        <v>-300000</v>
      </c>
      <c r="BT58" s="30">
        <f>Repdd!BT91</f>
        <v>-300000</v>
      </c>
      <c r="BU58" s="30">
        <f>Repdd!BU91</f>
        <v>-300000</v>
      </c>
      <c r="BV58" s="30">
        <f>Repdd!BV91</f>
        <v>0</v>
      </c>
      <c r="BW58" s="30">
        <f>Repdd!BW91</f>
        <v>0</v>
      </c>
      <c r="BX58" s="30">
        <f>Repdd!BX91</f>
        <v>0</v>
      </c>
      <c r="BY58" s="30">
        <f>Repdd!BY91</f>
        <v>0</v>
      </c>
      <c r="BZ58" s="30">
        <f>Repdd!BZ91</f>
        <v>0</v>
      </c>
      <c r="CA58" s="30">
        <f>Repdd!CA91</f>
        <v>0</v>
      </c>
      <c r="CB58" s="30">
        <f>Repdd!CB91</f>
        <v>0</v>
      </c>
      <c r="CC58" s="30">
        <f>Repdd!CC91</f>
        <v>0</v>
      </c>
      <c r="CD58" s="30">
        <f>Repdd!CD91</f>
        <v>0</v>
      </c>
      <c r="CE58" s="30">
        <f>Repdd!CE91</f>
        <v>0</v>
      </c>
      <c r="CF58" s="30">
        <f>Repdd!CF91</f>
        <v>0</v>
      </c>
      <c r="CG58" s="30">
        <f>Repdd!CG91</f>
        <v>0</v>
      </c>
      <c r="CH58" s="30">
        <f>Repdd!CH91</f>
        <v>0</v>
      </c>
      <c r="CI58" s="30">
        <f>Repdd!CI91</f>
        <v>0</v>
      </c>
      <c r="CJ58" s="30">
        <f>Repdd!CJ91</f>
        <v>0</v>
      </c>
      <c r="CK58" s="30">
        <f>Repdd!CK91</f>
        <v>0</v>
      </c>
      <c r="CL58" s="30">
        <f>Repdd!CL91</f>
        <v>0</v>
      </c>
      <c r="CM58" s="30">
        <f>Repdd!CM91</f>
        <v>0</v>
      </c>
      <c r="CN58" s="30">
        <f>Repdd!CN91</f>
        <v>0</v>
      </c>
      <c r="CO58" s="30">
        <f>Repdd!CO91</f>
        <v>0</v>
      </c>
      <c r="CP58" s="30">
        <f>Repdd!CP91</f>
        <v>0</v>
      </c>
      <c r="CQ58" s="30">
        <f>Repdd!CQ91</f>
        <v>0</v>
      </c>
      <c r="CR58" s="30">
        <f>Repdd!CR91</f>
        <v>0</v>
      </c>
      <c r="CS58" s="30">
        <f>Repdd!CS91</f>
        <v>0</v>
      </c>
      <c r="CT58" s="30">
        <f>Repdd!CT91</f>
        <v>0</v>
      </c>
    </row>
    <row r="59" spans="1:98" s="27" customFormat="1" ht="12" x14ac:dyDescent="0.25">
      <c r="A59" s="26">
        <f>ROW()</f>
        <v>59</v>
      </c>
      <c r="C59" s="142"/>
      <c r="E59" s="24"/>
      <c r="F59" s="66" t="str">
        <f>$F$280</f>
        <v>АКТИВЫ</v>
      </c>
      <c r="G59" s="66" t="str">
        <f t="shared" si="16"/>
        <v>Запасы СиМ</v>
      </c>
      <c r="H59" s="27" t="str">
        <f t="shared" si="15"/>
        <v>Расходы на персонал</v>
      </c>
      <c r="P59" s="30"/>
      <c r="R59" s="24"/>
      <c r="S59" s="164">
        <f>Repdd!S92</f>
        <v>0</v>
      </c>
      <c r="V59" s="85"/>
      <c r="W59" s="29">
        <f t="shared" si="9"/>
        <v>0</v>
      </c>
      <c r="Z59" s="30">
        <f>Repdd!Z92</f>
        <v>0</v>
      </c>
      <c r="AA59" s="30">
        <f>Repdd!AA92</f>
        <v>0</v>
      </c>
      <c r="AB59" s="30">
        <f>Repdd!AB92</f>
        <v>0</v>
      </c>
      <c r="AC59" s="30">
        <f>Repdd!AC92</f>
        <v>0</v>
      </c>
      <c r="AD59" s="30">
        <f>Repdd!AD92</f>
        <v>0</v>
      </c>
      <c r="AE59" s="30">
        <f>Repdd!AE92</f>
        <v>0</v>
      </c>
      <c r="AF59" s="30">
        <f>Repdd!AF92</f>
        <v>0</v>
      </c>
      <c r="AG59" s="30">
        <f>Repdd!AG92</f>
        <v>0</v>
      </c>
      <c r="AH59" s="30">
        <f>Repdd!AH92</f>
        <v>0</v>
      </c>
      <c r="AI59" s="30">
        <f>Repdd!AI92</f>
        <v>0</v>
      </c>
      <c r="AJ59" s="30">
        <f>Repdd!AJ92</f>
        <v>0</v>
      </c>
      <c r="AK59" s="30">
        <f>Repdd!AK92</f>
        <v>0</v>
      </c>
      <c r="AL59" s="30">
        <f>Repdd!AL92</f>
        <v>0</v>
      </c>
      <c r="AM59" s="30">
        <f>Repdd!AM92</f>
        <v>0</v>
      </c>
      <c r="AN59" s="30">
        <f>Repdd!AN92</f>
        <v>0</v>
      </c>
      <c r="AO59" s="30">
        <f>Repdd!AO92</f>
        <v>0</v>
      </c>
      <c r="AP59" s="30">
        <f>Repdd!AP92</f>
        <v>0</v>
      </c>
      <c r="AQ59" s="30">
        <f>Repdd!AQ92</f>
        <v>0</v>
      </c>
      <c r="AR59" s="30">
        <f>Repdd!AR92</f>
        <v>0</v>
      </c>
      <c r="AS59" s="30">
        <f>Repdd!AS92</f>
        <v>0</v>
      </c>
      <c r="AT59" s="30">
        <f>Repdd!AT92</f>
        <v>0</v>
      </c>
      <c r="AU59" s="30">
        <f>Repdd!AU92</f>
        <v>0</v>
      </c>
      <c r="AV59" s="30">
        <f>Repdd!AV92</f>
        <v>0</v>
      </c>
      <c r="AW59" s="30">
        <f>Repdd!AW92</f>
        <v>0</v>
      </c>
      <c r="AX59" s="30">
        <f>Repdd!AX92</f>
        <v>0</v>
      </c>
      <c r="AY59" s="30">
        <f>Repdd!AY92</f>
        <v>0</v>
      </c>
      <c r="AZ59" s="30">
        <f>Repdd!AZ92</f>
        <v>0</v>
      </c>
      <c r="BA59" s="30">
        <f>Repdd!BA92</f>
        <v>0</v>
      </c>
      <c r="BB59" s="30">
        <f>Repdd!BB92</f>
        <v>0</v>
      </c>
      <c r="BC59" s="30">
        <f>Repdd!BC92</f>
        <v>0</v>
      </c>
      <c r="BD59" s="30">
        <f>Repdd!BD92</f>
        <v>0</v>
      </c>
      <c r="BE59" s="30">
        <f>Repdd!BE92</f>
        <v>0</v>
      </c>
      <c r="BF59" s="30">
        <f>Repdd!BF92</f>
        <v>0</v>
      </c>
      <c r="BG59" s="30">
        <f>Repdd!BG92</f>
        <v>0</v>
      </c>
      <c r="BH59" s="30">
        <f>Repdd!BH92</f>
        <v>0</v>
      </c>
      <c r="BI59" s="30">
        <f>Repdd!BI92</f>
        <v>0</v>
      </c>
      <c r="BJ59" s="30">
        <f>Repdd!BJ92</f>
        <v>0</v>
      </c>
      <c r="BK59" s="30">
        <f>Repdd!BK92</f>
        <v>0</v>
      </c>
      <c r="BL59" s="30">
        <f>Repdd!BL92</f>
        <v>0</v>
      </c>
      <c r="BM59" s="30">
        <f>Repdd!BM92</f>
        <v>0</v>
      </c>
      <c r="BN59" s="30">
        <f>Repdd!BN92</f>
        <v>0</v>
      </c>
      <c r="BO59" s="30">
        <f>Repdd!BO92</f>
        <v>0</v>
      </c>
      <c r="BP59" s="30">
        <f>Repdd!BP92</f>
        <v>0</v>
      </c>
      <c r="BQ59" s="30">
        <f>Repdd!BQ92</f>
        <v>0</v>
      </c>
      <c r="BR59" s="30">
        <f>Repdd!BR92</f>
        <v>0</v>
      </c>
      <c r="BS59" s="30">
        <f>Repdd!BS92</f>
        <v>0</v>
      </c>
      <c r="BT59" s="30">
        <f>Repdd!BT92</f>
        <v>0</v>
      </c>
      <c r="BU59" s="30">
        <f>Repdd!BU92</f>
        <v>0</v>
      </c>
      <c r="BV59" s="30">
        <f>Repdd!BV92</f>
        <v>0</v>
      </c>
      <c r="BW59" s="30">
        <f>Repdd!BW92</f>
        <v>0</v>
      </c>
      <c r="BX59" s="30">
        <f>Repdd!BX92</f>
        <v>0</v>
      </c>
      <c r="BY59" s="30">
        <f>Repdd!BY92</f>
        <v>0</v>
      </c>
      <c r="BZ59" s="30">
        <f>Repdd!BZ92</f>
        <v>0</v>
      </c>
      <c r="CA59" s="30">
        <f>Repdd!CA92</f>
        <v>0</v>
      </c>
      <c r="CB59" s="30">
        <f>Repdd!CB92</f>
        <v>0</v>
      </c>
      <c r="CC59" s="30">
        <f>Repdd!CC92</f>
        <v>0</v>
      </c>
      <c r="CD59" s="30">
        <f>Repdd!CD92</f>
        <v>0</v>
      </c>
      <c r="CE59" s="30">
        <f>Repdd!CE92</f>
        <v>0</v>
      </c>
      <c r="CF59" s="30">
        <f>Repdd!CF92</f>
        <v>0</v>
      </c>
      <c r="CG59" s="30">
        <f>Repdd!CG92</f>
        <v>0</v>
      </c>
      <c r="CH59" s="30">
        <f>Repdd!CH92</f>
        <v>0</v>
      </c>
      <c r="CI59" s="30">
        <f>Repdd!CI92</f>
        <v>0</v>
      </c>
      <c r="CJ59" s="30">
        <f>Repdd!CJ92</f>
        <v>0</v>
      </c>
      <c r="CK59" s="30">
        <f>Repdd!CK92</f>
        <v>0</v>
      </c>
      <c r="CL59" s="30">
        <f>Repdd!CL92</f>
        <v>0</v>
      </c>
      <c r="CM59" s="30">
        <f>Repdd!CM92</f>
        <v>0</v>
      </c>
      <c r="CN59" s="30">
        <f>Repdd!CN92</f>
        <v>0</v>
      </c>
      <c r="CO59" s="30">
        <f>Repdd!CO92</f>
        <v>0</v>
      </c>
      <c r="CP59" s="30">
        <f>Repdd!CP92</f>
        <v>0</v>
      </c>
      <c r="CQ59" s="30">
        <f>Repdd!CQ92</f>
        <v>0</v>
      </c>
      <c r="CR59" s="30">
        <f>Repdd!CR92</f>
        <v>0</v>
      </c>
      <c r="CS59" s="30">
        <f>Repdd!CS92</f>
        <v>0</v>
      </c>
      <c r="CT59" s="30">
        <f>Repdd!CT92</f>
        <v>0</v>
      </c>
    </row>
    <row r="60" spans="1:98" s="27" customFormat="1" ht="12" x14ac:dyDescent="0.25">
      <c r="A60" s="26">
        <f>ROW()</f>
        <v>60</v>
      </c>
      <c r="C60" s="142"/>
      <c r="E60" s="24"/>
      <c r="F60" s="66" t="str">
        <f>$F$280</f>
        <v>АКТИВЫ</v>
      </c>
      <c r="G60" s="66" t="str">
        <f t="shared" si="16"/>
        <v>Запасы СиМ</v>
      </c>
      <c r="H60" s="27" t="str">
        <f t="shared" si="15"/>
        <v>Прочие расходы</v>
      </c>
      <c r="P60" s="30"/>
      <c r="R60" s="24"/>
      <c r="S60" s="164">
        <f>Repdd!S93</f>
        <v>0</v>
      </c>
      <c r="V60" s="85"/>
      <c r="W60" s="29">
        <f t="shared" si="9"/>
        <v>0</v>
      </c>
      <c r="Z60" s="30">
        <f>Repdd!Z93</f>
        <v>0</v>
      </c>
      <c r="AA60" s="30">
        <f>Repdd!AA93</f>
        <v>0</v>
      </c>
      <c r="AB60" s="30">
        <f>Repdd!AB93</f>
        <v>0</v>
      </c>
      <c r="AC60" s="30">
        <f>Repdd!AC93</f>
        <v>0</v>
      </c>
      <c r="AD60" s="30">
        <f>Repdd!AD93</f>
        <v>0</v>
      </c>
      <c r="AE60" s="30">
        <f>Repdd!AE93</f>
        <v>0</v>
      </c>
      <c r="AF60" s="30">
        <f>Repdd!AF93</f>
        <v>0</v>
      </c>
      <c r="AG60" s="30">
        <f>Repdd!AG93</f>
        <v>0</v>
      </c>
      <c r="AH60" s="30">
        <f>Repdd!AH93</f>
        <v>0</v>
      </c>
      <c r="AI60" s="30">
        <f>Repdd!AI93</f>
        <v>0</v>
      </c>
      <c r="AJ60" s="30">
        <f>Repdd!AJ93</f>
        <v>0</v>
      </c>
      <c r="AK60" s="30">
        <f>Repdd!AK93</f>
        <v>0</v>
      </c>
      <c r="AL60" s="30">
        <f>Repdd!AL93</f>
        <v>0</v>
      </c>
      <c r="AM60" s="30">
        <f>Repdd!AM93</f>
        <v>0</v>
      </c>
      <c r="AN60" s="30">
        <f>Repdd!AN93</f>
        <v>0</v>
      </c>
      <c r="AO60" s="30">
        <f>Repdd!AO93</f>
        <v>0</v>
      </c>
      <c r="AP60" s="30">
        <f>Repdd!AP93</f>
        <v>0</v>
      </c>
      <c r="AQ60" s="30">
        <f>Repdd!AQ93</f>
        <v>0</v>
      </c>
      <c r="AR60" s="30">
        <f>Repdd!AR93</f>
        <v>0</v>
      </c>
      <c r="AS60" s="30">
        <f>Repdd!AS93</f>
        <v>0</v>
      </c>
      <c r="AT60" s="30">
        <f>Repdd!AT93</f>
        <v>0</v>
      </c>
      <c r="AU60" s="30">
        <f>Repdd!AU93</f>
        <v>0</v>
      </c>
      <c r="AV60" s="30">
        <f>Repdd!AV93</f>
        <v>0</v>
      </c>
      <c r="AW60" s="30">
        <f>Repdd!AW93</f>
        <v>0</v>
      </c>
      <c r="AX60" s="30">
        <f>Repdd!AX93</f>
        <v>0</v>
      </c>
      <c r="AY60" s="30">
        <f>Repdd!AY93</f>
        <v>0</v>
      </c>
      <c r="AZ60" s="30">
        <f>Repdd!AZ93</f>
        <v>0</v>
      </c>
      <c r="BA60" s="30">
        <f>Repdd!BA93</f>
        <v>0</v>
      </c>
      <c r="BB60" s="30">
        <f>Repdd!BB93</f>
        <v>0</v>
      </c>
      <c r="BC60" s="30">
        <f>Repdd!BC93</f>
        <v>0</v>
      </c>
      <c r="BD60" s="30">
        <f>Repdd!BD93</f>
        <v>0</v>
      </c>
      <c r="BE60" s="30">
        <f>Repdd!BE93</f>
        <v>0</v>
      </c>
      <c r="BF60" s="30">
        <f>Repdd!BF93</f>
        <v>0</v>
      </c>
      <c r="BG60" s="30">
        <f>Repdd!BG93</f>
        <v>0</v>
      </c>
      <c r="BH60" s="30">
        <f>Repdd!BH93</f>
        <v>0</v>
      </c>
      <c r="BI60" s="30">
        <f>Repdd!BI93</f>
        <v>0</v>
      </c>
      <c r="BJ60" s="30">
        <f>Repdd!BJ93</f>
        <v>0</v>
      </c>
      <c r="BK60" s="30">
        <f>Repdd!BK93</f>
        <v>0</v>
      </c>
      <c r="BL60" s="30">
        <f>Repdd!BL93</f>
        <v>0</v>
      </c>
      <c r="BM60" s="30">
        <f>Repdd!BM93</f>
        <v>0</v>
      </c>
      <c r="BN60" s="30">
        <f>Repdd!BN93</f>
        <v>0</v>
      </c>
      <c r="BO60" s="30">
        <f>Repdd!BO93</f>
        <v>0</v>
      </c>
      <c r="BP60" s="30">
        <f>Repdd!BP93</f>
        <v>0</v>
      </c>
      <c r="BQ60" s="30">
        <f>Repdd!BQ93</f>
        <v>0</v>
      </c>
      <c r="BR60" s="30">
        <f>Repdd!BR93</f>
        <v>0</v>
      </c>
      <c r="BS60" s="30">
        <f>Repdd!BS93</f>
        <v>0</v>
      </c>
      <c r="BT60" s="30">
        <f>Repdd!BT93</f>
        <v>0</v>
      </c>
      <c r="BU60" s="30">
        <f>Repdd!BU93</f>
        <v>0</v>
      </c>
      <c r="BV60" s="30">
        <f>Repdd!BV93</f>
        <v>0</v>
      </c>
      <c r="BW60" s="30">
        <f>Repdd!BW93</f>
        <v>0</v>
      </c>
      <c r="BX60" s="30">
        <f>Repdd!BX93</f>
        <v>0</v>
      </c>
      <c r="BY60" s="30">
        <f>Repdd!BY93</f>
        <v>0</v>
      </c>
      <c r="BZ60" s="30">
        <f>Repdd!BZ93</f>
        <v>0</v>
      </c>
      <c r="CA60" s="30">
        <f>Repdd!CA93</f>
        <v>0</v>
      </c>
      <c r="CB60" s="30">
        <f>Repdd!CB93</f>
        <v>0</v>
      </c>
      <c r="CC60" s="30">
        <f>Repdd!CC93</f>
        <v>0</v>
      </c>
      <c r="CD60" s="30">
        <f>Repdd!CD93</f>
        <v>0</v>
      </c>
      <c r="CE60" s="30">
        <f>Repdd!CE93</f>
        <v>0</v>
      </c>
      <c r="CF60" s="30">
        <f>Repdd!CF93</f>
        <v>0</v>
      </c>
      <c r="CG60" s="30">
        <f>Repdd!CG93</f>
        <v>0</v>
      </c>
      <c r="CH60" s="30">
        <f>Repdd!CH93</f>
        <v>0</v>
      </c>
      <c r="CI60" s="30">
        <f>Repdd!CI93</f>
        <v>0</v>
      </c>
      <c r="CJ60" s="30">
        <f>Repdd!CJ93</f>
        <v>0</v>
      </c>
      <c r="CK60" s="30">
        <f>Repdd!CK93</f>
        <v>0</v>
      </c>
      <c r="CL60" s="30">
        <f>Repdd!CL93</f>
        <v>0</v>
      </c>
      <c r="CM60" s="30">
        <f>Repdd!CM93</f>
        <v>0</v>
      </c>
      <c r="CN60" s="30">
        <f>Repdd!CN93</f>
        <v>0</v>
      </c>
      <c r="CO60" s="30">
        <f>Repdd!CO93</f>
        <v>0</v>
      </c>
      <c r="CP60" s="30">
        <f>Repdd!CP93</f>
        <v>0</v>
      </c>
      <c r="CQ60" s="30">
        <f>Repdd!CQ93</f>
        <v>0</v>
      </c>
      <c r="CR60" s="30">
        <f>Repdd!CR93</f>
        <v>0</v>
      </c>
      <c r="CS60" s="30">
        <f>Repdd!CS93</f>
        <v>0</v>
      </c>
      <c r="CT60" s="30">
        <f>Repdd!CT93</f>
        <v>0</v>
      </c>
    </row>
    <row r="61" spans="1:98" s="2" customFormat="1" ht="12" x14ac:dyDescent="0.25">
      <c r="A61" s="11">
        <f>ROW()</f>
        <v>61</v>
      </c>
      <c r="C61" s="142"/>
      <c r="E61" s="23" t="str">
        <f>Lists!$N$9</f>
        <v>пустая строка</v>
      </c>
      <c r="P61" s="3"/>
      <c r="R61" s="23"/>
      <c r="S61" s="3"/>
      <c r="V61" s="74"/>
      <c r="W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x14ac:dyDescent="0.3">
      <c r="A62" s="118">
        <f>ROW()</f>
        <v>62</v>
      </c>
      <c r="E62" s="41"/>
      <c r="F62" s="103" t="str">
        <f t="shared" ref="F62:F67" si="17">$F$9</f>
        <v>АКТИВЫ</v>
      </c>
      <c r="G62" s="6" t="str">
        <f t="shared" ref="G62:G67" si="18">G333</f>
        <v>Задолженность перед бюджетом по НП</v>
      </c>
      <c r="M62" s="6"/>
      <c r="R62" s="41"/>
      <c r="S62" s="164">
        <f>Repdd!S95</f>
        <v>0</v>
      </c>
      <c r="V62" s="120"/>
      <c r="W62" s="9">
        <f t="shared" si="9"/>
        <v>0</v>
      </c>
      <c r="Z62" s="7">
        <f>Repdd!Z95</f>
        <v>0</v>
      </c>
      <c r="AA62" s="7">
        <f ca="1">Repdd!AA95</f>
        <v>0</v>
      </c>
      <c r="AB62" s="7">
        <f ca="1">Repdd!AB95</f>
        <v>0</v>
      </c>
      <c r="AC62" s="7">
        <f ca="1">Repdd!AC95</f>
        <v>0</v>
      </c>
      <c r="AD62" s="7">
        <f ca="1">Repdd!AD95</f>
        <v>0</v>
      </c>
      <c r="AE62" s="7">
        <f ca="1">Repdd!AE95</f>
        <v>0</v>
      </c>
      <c r="AF62" s="7">
        <f ca="1">Repdd!AF95</f>
        <v>0</v>
      </c>
      <c r="AG62" s="7">
        <f ca="1">Repdd!AG95</f>
        <v>0</v>
      </c>
      <c r="AH62" s="7">
        <f ca="1">Repdd!AH95</f>
        <v>0</v>
      </c>
      <c r="AI62" s="7">
        <f ca="1">Repdd!AI95</f>
        <v>0</v>
      </c>
      <c r="AJ62" s="7">
        <f ca="1">Repdd!AJ95</f>
        <v>0</v>
      </c>
      <c r="AK62" s="7">
        <f ca="1">Repdd!AK95</f>
        <v>0</v>
      </c>
      <c r="AL62" s="7">
        <f ca="1">Repdd!AL95</f>
        <v>0</v>
      </c>
      <c r="AM62" s="7">
        <f ca="1">Repdd!AM95</f>
        <v>0</v>
      </c>
      <c r="AN62" s="7">
        <f ca="1">Repdd!AN95</f>
        <v>0</v>
      </c>
      <c r="AO62" s="7">
        <f ca="1">Repdd!AO95</f>
        <v>0</v>
      </c>
      <c r="AP62" s="7">
        <f ca="1">Repdd!AP95</f>
        <v>0</v>
      </c>
      <c r="AQ62" s="7">
        <f ca="1">Repdd!AQ95</f>
        <v>0</v>
      </c>
      <c r="AR62" s="7">
        <f ca="1">Repdd!AR95</f>
        <v>0</v>
      </c>
      <c r="AS62" s="7">
        <f ca="1">Repdd!AS95</f>
        <v>0</v>
      </c>
      <c r="AT62" s="7">
        <f ca="1">Repdd!AT95</f>
        <v>0</v>
      </c>
      <c r="AU62" s="7">
        <f ca="1">Repdd!AU95</f>
        <v>0</v>
      </c>
      <c r="AV62" s="7">
        <f ca="1">Repdd!AV95</f>
        <v>0</v>
      </c>
      <c r="AW62" s="7">
        <f ca="1">Repdd!AW95</f>
        <v>0</v>
      </c>
      <c r="AX62" s="7">
        <f ca="1">Repdd!AX95</f>
        <v>0</v>
      </c>
      <c r="AY62" s="7">
        <f ca="1">Repdd!AY95</f>
        <v>0</v>
      </c>
      <c r="AZ62" s="7">
        <f ca="1">Repdd!AZ95</f>
        <v>0</v>
      </c>
      <c r="BA62" s="7">
        <f ca="1">Repdd!BA95</f>
        <v>0</v>
      </c>
      <c r="BB62" s="7">
        <f ca="1">Repdd!BB95</f>
        <v>0</v>
      </c>
      <c r="BC62" s="7">
        <f ca="1">Repdd!BC95</f>
        <v>0</v>
      </c>
      <c r="BD62" s="7">
        <f ca="1">Repdd!BD95</f>
        <v>0</v>
      </c>
      <c r="BE62" s="7">
        <f ca="1">Repdd!BE95</f>
        <v>1409429.7125898106</v>
      </c>
      <c r="BF62" s="7">
        <f ca="1">Repdd!BF95</f>
        <v>1905138.4175774138</v>
      </c>
      <c r="BG62" s="7">
        <f ca="1">Repdd!BG95</f>
        <v>2073136.1796160573</v>
      </c>
      <c r="BH62" s="7">
        <f ca="1">Repdd!BH95</f>
        <v>2207648.3452331778</v>
      </c>
      <c r="BI62" s="7">
        <f ca="1">Repdd!BI95</f>
        <v>2308447.6117157545</v>
      </c>
      <c r="BJ62" s="7">
        <f ca="1">Repdd!BJ95</f>
        <v>2377430.4346225709</v>
      </c>
      <c r="BK62" s="7">
        <f ca="1">Repdd!BK95</f>
        <v>2419127.2265176475</v>
      </c>
      <c r="BL62" s="7">
        <f ca="1">Repdd!BL95</f>
        <v>2443051.1448451113</v>
      </c>
      <c r="BM62" s="7">
        <f ca="1">Repdd!BM95</f>
        <v>2456606.6702450104</v>
      </c>
      <c r="BN62" s="7">
        <f ca="1">Repdd!BN95</f>
        <v>2464682.1029763594</v>
      </c>
      <c r="BO62" s="7">
        <f ca="1">Repdd!BO95</f>
        <v>2469910.3813028149</v>
      </c>
      <c r="BP62" s="7">
        <f ca="1">Repdd!BP95</f>
        <v>2473862.6677258648</v>
      </c>
      <c r="BQ62" s="7">
        <f ca="1">Repdd!BQ95</f>
        <v>2477400.5146779716</v>
      </c>
      <c r="BR62" s="7">
        <f ca="1">Repdd!BR95</f>
        <v>2477456.4306117967</v>
      </c>
      <c r="BS62" s="7">
        <f ca="1">Repdd!BS95</f>
        <v>2477463.0992862284</v>
      </c>
      <c r="BT62" s="7">
        <f ca="1">Repdd!BT95</f>
        <v>2477461.7881249785</v>
      </c>
      <c r="BU62" s="7">
        <f ca="1">Repdd!BU95</f>
        <v>2477461.1592544988</v>
      </c>
      <c r="BV62" s="7">
        <f>Repdd!BV95</f>
        <v>0</v>
      </c>
      <c r="BW62" s="7">
        <f>Repdd!BW95</f>
        <v>0</v>
      </c>
      <c r="BX62" s="7">
        <f>Repdd!BX95</f>
        <v>0</v>
      </c>
      <c r="BY62" s="7">
        <f>Repdd!BY95</f>
        <v>0</v>
      </c>
      <c r="BZ62" s="7">
        <f>Repdd!BZ95</f>
        <v>0</v>
      </c>
      <c r="CA62" s="7">
        <f>Repdd!CA95</f>
        <v>0</v>
      </c>
      <c r="CB62" s="7">
        <f>Repdd!CB95</f>
        <v>0</v>
      </c>
      <c r="CC62" s="7">
        <f>Repdd!CC95</f>
        <v>0</v>
      </c>
      <c r="CD62" s="7">
        <f>Repdd!CD95</f>
        <v>0</v>
      </c>
      <c r="CE62" s="7">
        <f>Repdd!CE95</f>
        <v>0</v>
      </c>
      <c r="CF62" s="7">
        <f>Repdd!CF95</f>
        <v>0</v>
      </c>
      <c r="CG62" s="7">
        <f>Repdd!CG95</f>
        <v>0</v>
      </c>
      <c r="CH62" s="7">
        <f>Repdd!CH95</f>
        <v>0</v>
      </c>
      <c r="CI62" s="7">
        <f>Repdd!CI95</f>
        <v>0</v>
      </c>
      <c r="CJ62" s="7">
        <f>Repdd!CJ95</f>
        <v>0</v>
      </c>
      <c r="CK62" s="7">
        <f>Repdd!CK95</f>
        <v>0</v>
      </c>
      <c r="CL62" s="7">
        <f>Repdd!CL95</f>
        <v>0</v>
      </c>
      <c r="CM62" s="7">
        <f>Repdd!CM95</f>
        <v>0</v>
      </c>
      <c r="CN62" s="7">
        <f>Repdd!CN95</f>
        <v>0</v>
      </c>
      <c r="CO62" s="7">
        <f>Repdd!CO95</f>
        <v>0</v>
      </c>
      <c r="CP62" s="7">
        <f>Repdd!CP95</f>
        <v>0</v>
      </c>
      <c r="CQ62" s="7">
        <f>Repdd!CQ95</f>
        <v>0</v>
      </c>
      <c r="CR62" s="7">
        <f>Repdd!CR95</f>
        <v>0</v>
      </c>
      <c r="CS62" s="7">
        <f>Repdd!CS95</f>
        <v>0</v>
      </c>
      <c r="CT62" s="7">
        <f>Repdd!CT95</f>
        <v>0</v>
      </c>
    </row>
    <row r="63" spans="1:98" x14ac:dyDescent="0.3">
      <c r="A63" s="118">
        <f>ROW()</f>
        <v>63</v>
      </c>
      <c r="E63" s="41"/>
      <c r="F63" s="103" t="str">
        <f t="shared" si="17"/>
        <v>АКТИВЫ</v>
      </c>
      <c r="G63" s="6" t="str">
        <f t="shared" si="18"/>
        <v>Задолженность перед бюджетом по НДС</v>
      </c>
      <c r="M63" s="6"/>
      <c r="R63" s="41"/>
      <c r="S63" s="164">
        <f>Repdd!S96</f>
        <v>0</v>
      </c>
      <c r="V63" s="120"/>
      <c r="W63" s="9">
        <f t="shared" si="9"/>
        <v>0</v>
      </c>
      <c r="Z63" s="7">
        <f>Repdd!Z96</f>
        <v>0</v>
      </c>
      <c r="AA63" s="7">
        <f ca="1">Repdd!AA96</f>
        <v>-57878.78787878788</v>
      </c>
      <c r="AB63" s="7">
        <f ca="1">Repdd!AB96</f>
        <v>-76212.121212121216</v>
      </c>
      <c r="AC63" s="7">
        <f ca="1">Repdd!AC96</f>
        <v>-119545.45454545453</v>
      </c>
      <c r="AD63" s="7">
        <f ca="1">Repdd!AD96</f>
        <v>-146992.12121212127</v>
      </c>
      <c r="AE63" s="7">
        <f ca="1">Repdd!AE96</f>
        <v>-174713.58787878798</v>
      </c>
      <c r="AF63" s="7">
        <f ca="1">Repdd!AF96</f>
        <v>-195020.65454545463</v>
      </c>
      <c r="AG63" s="7">
        <f ca="1">Repdd!AG96</f>
        <v>-198834.84787878799</v>
      </c>
      <c r="AH63" s="7">
        <f ca="1">Repdd!AH96</f>
        <v>-202374.42454545468</v>
      </c>
      <c r="AI63" s="7">
        <f ca="1">Repdd!AI96</f>
        <v>-205801.53306060622</v>
      </c>
      <c r="AJ63" s="7">
        <f ca="1">Repdd!AJ96</f>
        <v>-208422.77078787898</v>
      </c>
      <c r="AK63" s="7">
        <f ca="1">Repdd!AK96</f>
        <v>-208406.81521818199</v>
      </c>
      <c r="AL63" s="7">
        <f ca="1">Repdd!AL96</f>
        <v>-212702.81391287898</v>
      </c>
      <c r="AM63" s="7">
        <f ca="1">Repdd!AM96</f>
        <v>-223996.30253106085</v>
      </c>
      <c r="AN63" s="7">
        <f ca="1">Repdd!AN96</f>
        <v>-241387.45056242446</v>
      </c>
      <c r="AO63" s="7">
        <f ca="1">Repdd!AO96</f>
        <v>-250211.2011403791</v>
      </c>
      <c r="AP63" s="7">
        <f ca="1">Repdd!AP96</f>
        <v>-220256.58541897754</v>
      </c>
      <c r="AQ63" s="7">
        <f ca="1">Repdd!AQ96</f>
        <v>-136843.62074132593</v>
      </c>
      <c r="AR63" s="7">
        <f ca="1">Repdd!AR96</f>
        <v>6329.1380202195287</v>
      </c>
      <c r="AS63" s="7">
        <f ca="1">Repdd!AS96</f>
        <v>204300.48272400725</v>
      </c>
      <c r="AT63" s="7">
        <f ca="1">Repdd!AT96</f>
        <v>440835.08079031826</v>
      </c>
      <c r="AU63" s="7">
        <f ca="1">Repdd!AU96</f>
        <v>701725.85664435173</v>
      </c>
      <c r="AV63" s="7">
        <f ca="1">Repdd!AV96</f>
        <v>976477.63961901527</v>
      </c>
      <c r="AW63" s="7">
        <f ca="1">Repdd!AW96</f>
        <v>1258663.0190903367</v>
      </c>
      <c r="AX63" s="7">
        <f ca="1">Repdd!AX96</f>
        <v>1544443.9788878635</v>
      </c>
      <c r="AY63" s="7">
        <f ca="1">Repdd!AY96</f>
        <v>1831633.6260530492</v>
      </c>
      <c r="AZ63" s="7">
        <f ca="1">Repdd!AZ96</f>
        <v>2119382.807222405</v>
      </c>
      <c r="BA63" s="7">
        <f ca="1">Repdd!BA96</f>
        <v>2409283.3991714586</v>
      </c>
      <c r="BB63" s="7">
        <f ca="1">Repdd!BB96</f>
        <v>2706038.0104821017</v>
      </c>
      <c r="BC63" s="7">
        <f ca="1">Repdd!BC96</f>
        <v>3011905.3845124622</v>
      </c>
      <c r="BD63" s="7">
        <f ca="1">Repdd!BD96</f>
        <v>3327310.0991476891</v>
      </c>
      <c r="BE63" s="7">
        <f ca="1">Repdd!BE96</f>
        <v>3651563.7554495842</v>
      </c>
      <c r="BF63" s="7">
        <f ca="1">Repdd!BF96</f>
        <v>3979510.183039357</v>
      </c>
      <c r="BG63" s="7">
        <f ca="1">Repdd!BG96</f>
        <v>4292125.5382806445</v>
      </c>
      <c r="BH63" s="7">
        <f ca="1">Repdd!BH96</f>
        <v>4560064.3379310248</v>
      </c>
      <c r="BI63" s="7">
        <f ca="1">Repdd!BI96</f>
        <v>4770267.759318145</v>
      </c>
      <c r="BJ63" s="7">
        <f ca="1">Repdd!BJ96</f>
        <v>4918107.1730840532</v>
      </c>
      <c r="BK63" s="7">
        <f ca="1">Repdd!BK96</f>
        <v>5009594.7995420098</v>
      </c>
      <c r="BL63" s="7">
        <f ca="1">Repdd!BL96</f>
        <v>5061639.8259296995</v>
      </c>
      <c r="BM63" s="7">
        <f ca="1">Repdd!BM96</f>
        <v>5088987.7254760051</v>
      </c>
      <c r="BN63" s="7">
        <f ca="1">Repdd!BN96</f>
        <v>5102331.07144845</v>
      </c>
      <c r="BO63" s="7">
        <f ca="1">Repdd!BO96</f>
        <v>5108180.3976903232</v>
      </c>
      <c r="BP63" s="7">
        <f ca="1">Repdd!BP96</f>
        <v>5110418.707615911</v>
      </c>
      <c r="BQ63" s="7">
        <f ca="1">Repdd!BQ96</f>
        <v>5111244.3679945674</v>
      </c>
      <c r="BR63" s="7">
        <f ca="1">Repdd!BR96</f>
        <v>5111509.7514604395</v>
      </c>
      <c r="BS63" s="7">
        <f ca="1">Repdd!BS96</f>
        <v>5111573.7241466139</v>
      </c>
      <c r="BT63" s="7">
        <f ca="1">Repdd!BT96</f>
        <v>5111587.3441378642</v>
      </c>
      <c r="BU63" s="7">
        <f ca="1">Repdd!BU96</f>
        <v>5111589.2014093976</v>
      </c>
      <c r="BV63" s="7">
        <f>Repdd!BV96</f>
        <v>0</v>
      </c>
      <c r="BW63" s="7">
        <f>Repdd!BW96</f>
        <v>0</v>
      </c>
      <c r="BX63" s="7">
        <f>Repdd!BX96</f>
        <v>0</v>
      </c>
      <c r="BY63" s="7">
        <f>Repdd!BY96</f>
        <v>0</v>
      </c>
      <c r="BZ63" s="7">
        <f>Repdd!BZ96</f>
        <v>0</v>
      </c>
      <c r="CA63" s="7">
        <f>Repdd!CA96</f>
        <v>0</v>
      </c>
      <c r="CB63" s="7">
        <f>Repdd!CB96</f>
        <v>0</v>
      </c>
      <c r="CC63" s="7">
        <f>Repdd!CC96</f>
        <v>0</v>
      </c>
      <c r="CD63" s="7">
        <f>Repdd!CD96</f>
        <v>0</v>
      </c>
      <c r="CE63" s="7">
        <f>Repdd!CE96</f>
        <v>0</v>
      </c>
      <c r="CF63" s="7">
        <f>Repdd!CF96</f>
        <v>0</v>
      </c>
      <c r="CG63" s="7">
        <f>Repdd!CG96</f>
        <v>0</v>
      </c>
      <c r="CH63" s="7">
        <f>Repdd!CH96</f>
        <v>0</v>
      </c>
      <c r="CI63" s="7">
        <f>Repdd!CI96</f>
        <v>0</v>
      </c>
      <c r="CJ63" s="7">
        <f>Repdd!CJ96</f>
        <v>0</v>
      </c>
      <c r="CK63" s="7">
        <f>Repdd!CK96</f>
        <v>0</v>
      </c>
      <c r="CL63" s="7">
        <f>Repdd!CL96</f>
        <v>0</v>
      </c>
      <c r="CM63" s="7">
        <f>Repdd!CM96</f>
        <v>0</v>
      </c>
      <c r="CN63" s="7">
        <f>Repdd!CN96</f>
        <v>0</v>
      </c>
      <c r="CO63" s="7">
        <f>Repdd!CO96</f>
        <v>0</v>
      </c>
      <c r="CP63" s="7">
        <f>Repdd!CP96</f>
        <v>0</v>
      </c>
      <c r="CQ63" s="7">
        <f>Repdd!CQ96</f>
        <v>0</v>
      </c>
      <c r="CR63" s="7">
        <f>Repdd!CR96</f>
        <v>0</v>
      </c>
      <c r="CS63" s="7">
        <f>Repdd!CS96</f>
        <v>0</v>
      </c>
      <c r="CT63" s="7">
        <f>Repdd!CT96</f>
        <v>0</v>
      </c>
    </row>
    <row r="64" spans="1:98" x14ac:dyDescent="0.3">
      <c r="A64" s="118">
        <f>ROW()</f>
        <v>64</v>
      </c>
      <c r="E64" s="41"/>
      <c r="F64" s="103" t="str">
        <f t="shared" si="17"/>
        <v>АКТИВЫ</v>
      </c>
      <c r="G64" s="6" t="str">
        <f t="shared" si="18"/>
        <v>Задолженность перед банком по телу кредита</v>
      </c>
      <c r="M64" s="6"/>
      <c r="R64" s="41"/>
      <c r="S64" s="164">
        <f>Repdd!S97</f>
        <v>0</v>
      </c>
      <c r="V64" s="120"/>
      <c r="W64" s="9">
        <f t="shared" si="9"/>
        <v>0</v>
      </c>
      <c r="Z64" s="7">
        <f>Repdd!Z97</f>
        <v>0</v>
      </c>
      <c r="AA64" s="7">
        <f>Repdd!AA97</f>
        <v>0</v>
      </c>
      <c r="AB64" s="7">
        <f>Repdd!AB97</f>
        <v>0</v>
      </c>
      <c r="AC64" s="7">
        <f>Repdd!AC97</f>
        <v>0</v>
      </c>
      <c r="AD64" s="7">
        <f>Repdd!AD97</f>
        <v>0</v>
      </c>
      <c r="AE64" s="7">
        <f>Repdd!AE97</f>
        <v>0</v>
      </c>
      <c r="AF64" s="7">
        <f>Repdd!AF97</f>
        <v>0</v>
      </c>
      <c r="AG64" s="7">
        <f>Repdd!AG97</f>
        <v>0</v>
      </c>
      <c r="AH64" s="7">
        <f>Repdd!AH97</f>
        <v>0</v>
      </c>
      <c r="AI64" s="7">
        <f>Repdd!AI97</f>
        <v>0</v>
      </c>
      <c r="AJ64" s="7">
        <f>Repdd!AJ97</f>
        <v>0</v>
      </c>
      <c r="AK64" s="7">
        <f>Repdd!AK97</f>
        <v>0</v>
      </c>
      <c r="AL64" s="7">
        <f>Repdd!AL97</f>
        <v>0</v>
      </c>
      <c r="AM64" s="7">
        <f>Repdd!AM97</f>
        <v>0</v>
      </c>
      <c r="AN64" s="7">
        <f>Repdd!AN97</f>
        <v>0</v>
      </c>
      <c r="AO64" s="7">
        <f>Repdd!AO97</f>
        <v>0</v>
      </c>
      <c r="AP64" s="7">
        <f>Repdd!AP97</f>
        <v>0</v>
      </c>
      <c r="AQ64" s="7">
        <f>Repdd!AQ97</f>
        <v>0</v>
      </c>
      <c r="AR64" s="7">
        <f>Repdd!AR97</f>
        <v>0</v>
      </c>
      <c r="AS64" s="7">
        <f>Repdd!AS97</f>
        <v>40000000</v>
      </c>
      <c r="AT64" s="7">
        <f>Repdd!AT97</f>
        <v>38333333.333333336</v>
      </c>
      <c r="AU64" s="7">
        <f>Repdd!AU97</f>
        <v>36666666.666666672</v>
      </c>
      <c r="AV64" s="7">
        <f>Repdd!AV97</f>
        <v>35000000.000000007</v>
      </c>
      <c r="AW64" s="7">
        <f>Repdd!AW97</f>
        <v>33333333.33333334</v>
      </c>
      <c r="AX64" s="7">
        <f>Repdd!AX97</f>
        <v>31666666.666666672</v>
      </c>
      <c r="AY64" s="7">
        <f>Repdd!AY97</f>
        <v>30000000.000000004</v>
      </c>
      <c r="AZ64" s="7">
        <f>Repdd!AZ97</f>
        <v>28333333.333333336</v>
      </c>
      <c r="BA64" s="7">
        <f>Repdd!BA97</f>
        <v>26666666.666666668</v>
      </c>
      <c r="BB64" s="7">
        <f>Repdd!BB97</f>
        <v>25000000</v>
      </c>
      <c r="BC64" s="7">
        <f>Repdd!BC97</f>
        <v>23333333.333333332</v>
      </c>
      <c r="BD64" s="7">
        <f>Repdd!BD97</f>
        <v>21666666.666666664</v>
      </c>
      <c r="BE64" s="7">
        <f>Repdd!BE97</f>
        <v>19999999.999999996</v>
      </c>
      <c r="BF64" s="7">
        <f>Repdd!BF97</f>
        <v>18333333.333333328</v>
      </c>
      <c r="BG64" s="7">
        <f>Repdd!BG97</f>
        <v>16666666.666666662</v>
      </c>
      <c r="BH64" s="7">
        <f>Repdd!BH97</f>
        <v>14999999.999999996</v>
      </c>
      <c r="BI64" s="7">
        <f>Repdd!BI97</f>
        <v>13333333.33333333</v>
      </c>
      <c r="BJ64" s="7">
        <f>Repdd!BJ97</f>
        <v>11666666.666666664</v>
      </c>
      <c r="BK64" s="7">
        <f>Repdd!BK97</f>
        <v>9999999.9999999981</v>
      </c>
      <c r="BL64" s="7">
        <f>Repdd!BL97</f>
        <v>8333333.3333333312</v>
      </c>
      <c r="BM64" s="7">
        <f>Repdd!BM97</f>
        <v>6666666.6666666642</v>
      </c>
      <c r="BN64" s="7">
        <f>Repdd!BN97</f>
        <v>4999999.9999999972</v>
      </c>
      <c r="BO64" s="7">
        <f>Repdd!BO97</f>
        <v>3333333.3333333302</v>
      </c>
      <c r="BP64" s="7">
        <f>Repdd!BP97</f>
        <v>1666666.6666666635</v>
      </c>
      <c r="BQ64" s="7">
        <f>Repdd!BQ97</f>
        <v>-3.2596290111541748E-9</v>
      </c>
      <c r="BR64" s="7">
        <f>Repdd!BR97</f>
        <v>-3.2596290111541748E-9</v>
      </c>
      <c r="BS64" s="7">
        <f>Repdd!BS97</f>
        <v>-3.2596290111541748E-9</v>
      </c>
      <c r="BT64" s="7">
        <f>Repdd!BT97</f>
        <v>-3.2596290111541748E-9</v>
      </c>
      <c r="BU64" s="7">
        <f>Repdd!BU97</f>
        <v>-3.2596290111541748E-9</v>
      </c>
      <c r="BV64" s="7">
        <f>Repdd!BV97</f>
        <v>0</v>
      </c>
      <c r="BW64" s="7">
        <f>Repdd!BW97</f>
        <v>0</v>
      </c>
      <c r="BX64" s="7">
        <f>Repdd!BX97</f>
        <v>0</v>
      </c>
      <c r="BY64" s="7">
        <f>Repdd!BY97</f>
        <v>0</v>
      </c>
      <c r="BZ64" s="7">
        <f>Repdd!BZ97</f>
        <v>0</v>
      </c>
      <c r="CA64" s="7">
        <f>Repdd!CA97</f>
        <v>0</v>
      </c>
      <c r="CB64" s="7">
        <f>Repdd!CB97</f>
        <v>0</v>
      </c>
      <c r="CC64" s="7">
        <f>Repdd!CC97</f>
        <v>0</v>
      </c>
      <c r="CD64" s="7">
        <f>Repdd!CD97</f>
        <v>0</v>
      </c>
      <c r="CE64" s="7">
        <f>Repdd!CE97</f>
        <v>0</v>
      </c>
      <c r="CF64" s="7">
        <f>Repdd!CF97</f>
        <v>0</v>
      </c>
      <c r="CG64" s="7">
        <f>Repdd!CG97</f>
        <v>0</v>
      </c>
      <c r="CH64" s="7">
        <f>Repdd!CH97</f>
        <v>0</v>
      </c>
      <c r="CI64" s="7">
        <f>Repdd!CI97</f>
        <v>0</v>
      </c>
      <c r="CJ64" s="7">
        <f>Repdd!CJ97</f>
        <v>0</v>
      </c>
      <c r="CK64" s="7">
        <f>Repdd!CK97</f>
        <v>0</v>
      </c>
      <c r="CL64" s="7">
        <f>Repdd!CL97</f>
        <v>0</v>
      </c>
      <c r="CM64" s="7">
        <f>Repdd!CM97</f>
        <v>0</v>
      </c>
      <c r="CN64" s="7">
        <f>Repdd!CN97</f>
        <v>0</v>
      </c>
      <c r="CO64" s="7">
        <f>Repdd!CO97</f>
        <v>0</v>
      </c>
      <c r="CP64" s="7">
        <f>Repdd!CP97</f>
        <v>0</v>
      </c>
      <c r="CQ64" s="7">
        <f>Repdd!CQ97</f>
        <v>0</v>
      </c>
      <c r="CR64" s="7">
        <f>Repdd!CR97</f>
        <v>0</v>
      </c>
      <c r="CS64" s="7">
        <f>Repdd!CS97</f>
        <v>0</v>
      </c>
      <c r="CT64" s="7">
        <f>Repdd!CT97</f>
        <v>0</v>
      </c>
    </row>
    <row r="65" spans="1:99" x14ac:dyDescent="0.3">
      <c r="A65" s="118">
        <f>ROW()</f>
        <v>65</v>
      </c>
      <c r="E65" s="41"/>
      <c r="F65" s="103" t="str">
        <f t="shared" si="17"/>
        <v>АКТИВЫ</v>
      </c>
      <c r="G65" s="6" t="str">
        <f t="shared" si="18"/>
        <v>Задолженность перед банком по %% кредита</v>
      </c>
      <c r="M65" s="6"/>
      <c r="R65" s="41"/>
      <c r="S65" s="164">
        <f>Repdd!S98</f>
        <v>0</v>
      </c>
      <c r="V65" s="120"/>
      <c r="W65" s="9">
        <f t="shared" si="9"/>
        <v>0</v>
      </c>
      <c r="Z65" s="7">
        <f>Repdd!Z98</f>
        <v>0</v>
      </c>
      <c r="AA65" s="7">
        <f>Repdd!AA98</f>
        <v>0</v>
      </c>
      <c r="AB65" s="7">
        <f>Repdd!AB98</f>
        <v>0</v>
      </c>
      <c r="AC65" s="7">
        <f>Repdd!AC98</f>
        <v>0</v>
      </c>
      <c r="AD65" s="7">
        <f>Repdd!AD98</f>
        <v>0</v>
      </c>
      <c r="AE65" s="7">
        <f>Repdd!AE98</f>
        <v>0</v>
      </c>
      <c r="AF65" s="7">
        <f>Repdd!AF98</f>
        <v>0</v>
      </c>
      <c r="AG65" s="7">
        <f>Repdd!AG98</f>
        <v>0</v>
      </c>
      <c r="AH65" s="7">
        <f>Repdd!AH98</f>
        <v>0</v>
      </c>
      <c r="AI65" s="7">
        <f>Repdd!AI98</f>
        <v>0</v>
      </c>
      <c r="AJ65" s="7">
        <f>Repdd!AJ98</f>
        <v>0</v>
      </c>
      <c r="AK65" s="7">
        <f>Repdd!AK98</f>
        <v>0</v>
      </c>
      <c r="AL65" s="7">
        <f>Repdd!AL98</f>
        <v>0</v>
      </c>
      <c r="AM65" s="7">
        <f>Repdd!AM98</f>
        <v>0</v>
      </c>
      <c r="AN65" s="7">
        <f>Repdd!AN98</f>
        <v>0</v>
      </c>
      <c r="AO65" s="7">
        <f>Repdd!AO98</f>
        <v>0</v>
      </c>
      <c r="AP65" s="7">
        <f>Repdd!AP98</f>
        <v>0</v>
      </c>
      <c r="AQ65" s="7">
        <f>Repdd!AQ98</f>
        <v>0</v>
      </c>
      <c r="AR65" s="7">
        <f>Repdd!AR98</f>
        <v>0</v>
      </c>
      <c r="AS65" s="7">
        <f>Repdd!AS98</f>
        <v>400000</v>
      </c>
      <c r="AT65" s="7">
        <f>Repdd!AT98</f>
        <v>383333.33333333326</v>
      </c>
      <c r="AU65" s="7">
        <f>Repdd!AU98</f>
        <v>366666.66666666669</v>
      </c>
      <c r="AV65" s="7">
        <f>Repdd!AV98</f>
        <v>350000.00000000006</v>
      </c>
      <c r="AW65" s="7">
        <f>Repdd!AW98</f>
        <v>333333.33333333337</v>
      </c>
      <c r="AX65" s="7">
        <f>Repdd!AX98</f>
        <v>316666.66666666669</v>
      </c>
      <c r="AY65" s="7">
        <f>Repdd!AY98</f>
        <v>300000.00000000012</v>
      </c>
      <c r="AZ65" s="7">
        <f>Repdd!AZ98</f>
        <v>283333.33333333349</v>
      </c>
      <c r="BA65" s="7">
        <f>Repdd!BA98</f>
        <v>266666.66666666692</v>
      </c>
      <c r="BB65" s="7">
        <f>Repdd!BB98</f>
        <v>250000.00000000023</v>
      </c>
      <c r="BC65" s="7">
        <f>Repdd!BC98</f>
        <v>233333.3333333336</v>
      </c>
      <c r="BD65" s="7">
        <f>Repdd!BD98</f>
        <v>216666.66666666689</v>
      </c>
      <c r="BE65" s="7">
        <f>Repdd!BE98</f>
        <v>200000.0000000002</v>
      </c>
      <c r="BF65" s="7">
        <f>Repdd!BF98</f>
        <v>183333.33333333355</v>
      </c>
      <c r="BG65" s="7">
        <f>Repdd!BG98</f>
        <v>166666.66666666683</v>
      </c>
      <c r="BH65" s="7">
        <f>Repdd!BH98</f>
        <v>150000.00000000017</v>
      </c>
      <c r="BI65" s="7">
        <f>Repdd!BI98</f>
        <v>133333.33333333352</v>
      </c>
      <c r="BJ65" s="7">
        <f>Repdd!BJ98</f>
        <v>116666.66666666683</v>
      </c>
      <c r="BK65" s="7">
        <f>Repdd!BK98</f>
        <v>100000.00000000013</v>
      </c>
      <c r="BL65" s="7">
        <f>Repdd!BL98</f>
        <v>83333.333333333445</v>
      </c>
      <c r="BM65" s="7">
        <f>Repdd!BM98</f>
        <v>66666.666666666759</v>
      </c>
      <c r="BN65" s="7">
        <f>Repdd!BN98</f>
        <v>50000.000000000116</v>
      </c>
      <c r="BO65" s="7">
        <f>Repdd!BO98</f>
        <v>33333.333333333481</v>
      </c>
      <c r="BP65" s="7">
        <f>Repdd!BP98</f>
        <v>16666.666666666839</v>
      </c>
      <c r="BQ65" s="7">
        <f>Repdd!BQ98</f>
        <v>1.964508555829525E-10</v>
      </c>
      <c r="BR65" s="7">
        <f>Repdd!BR98</f>
        <v>1.964508555829525E-10</v>
      </c>
      <c r="BS65" s="7">
        <f>Repdd!BS98</f>
        <v>1.964508555829525E-10</v>
      </c>
      <c r="BT65" s="7">
        <f>Repdd!BT98</f>
        <v>1.964508555829525E-10</v>
      </c>
      <c r="BU65" s="7">
        <f>Repdd!BU98</f>
        <v>1.964508555829525E-10</v>
      </c>
      <c r="BV65" s="7">
        <f>Repdd!BV98</f>
        <v>0</v>
      </c>
      <c r="BW65" s="7">
        <f>Repdd!BW98</f>
        <v>0</v>
      </c>
      <c r="BX65" s="7">
        <f>Repdd!BX98</f>
        <v>0</v>
      </c>
      <c r="BY65" s="7">
        <f>Repdd!BY98</f>
        <v>0</v>
      </c>
      <c r="BZ65" s="7">
        <f>Repdd!BZ98</f>
        <v>0</v>
      </c>
      <c r="CA65" s="7">
        <f>Repdd!CA98</f>
        <v>0</v>
      </c>
      <c r="CB65" s="7">
        <f>Repdd!CB98</f>
        <v>0</v>
      </c>
      <c r="CC65" s="7">
        <f>Repdd!CC98</f>
        <v>0</v>
      </c>
      <c r="CD65" s="7">
        <f>Repdd!CD98</f>
        <v>0</v>
      </c>
      <c r="CE65" s="7">
        <f>Repdd!CE98</f>
        <v>0</v>
      </c>
      <c r="CF65" s="7">
        <f>Repdd!CF98</f>
        <v>0</v>
      </c>
      <c r="CG65" s="7">
        <f>Repdd!CG98</f>
        <v>0</v>
      </c>
      <c r="CH65" s="7">
        <f>Repdd!CH98</f>
        <v>0</v>
      </c>
      <c r="CI65" s="7">
        <f>Repdd!CI98</f>
        <v>0</v>
      </c>
      <c r="CJ65" s="7">
        <f>Repdd!CJ98</f>
        <v>0</v>
      </c>
      <c r="CK65" s="7">
        <f>Repdd!CK98</f>
        <v>0</v>
      </c>
      <c r="CL65" s="7">
        <f>Repdd!CL98</f>
        <v>0</v>
      </c>
      <c r="CM65" s="7">
        <f>Repdd!CM98</f>
        <v>0</v>
      </c>
      <c r="CN65" s="7">
        <f>Repdd!CN98</f>
        <v>0</v>
      </c>
      <c r="CO65" s="7">
        <f>Repdd!CO98</f>
        <v>0</v>
      </c>
      <c r="CP65" s="7">
        <f>Repdd!CP98</f>
        <v>0</v>
      </c>
      <c r="CQ65" s="7">
        <f>Repdd!CQ98</f>
        <v>0</v>
      </c>
      <c r="CR65" s="7">
        <f>Repdd!CR98</f>
        <v>0</v>
      </c>
      <c r="CS65" s="7">
        <f>Repdd!CS98</f>
        <v>0</v>
      </c>
      <c r="CT65" s="7">
        <f>Repdd!CT98</f>
        <v>0</v>
      </c>
    </row>
    <row r="66" spans="1:99" x14ac:dyDescent="0.3">
      <c r="A66" s="118">
        <f>ROW()</f>
        <v>66</v>
      </c>
      <c r="E66" s="41"/>
      <c r="F66" s="103" t="str">
        <f t="shared" si="17"/>
        <v>АКТИВЫ</v>
      </c>
      <c r="G66" s="6" t="str">
        <f t="shared" si="18"/>
        <v>Задолженность по телу кредитной линии</v>
      </c>
      <c r="M66" s="6"/>
      <c r="R66" s="41"/>
      <c r="S66" s="164">
        <f>Repdd!S99</f>
        <v>0</v>
      </c>
      <c r="V66" s="120"/>
      <c r="W66" s="9">
        <f t="shared" si="9"/>
        <v>0</v>
      </c>
      <c r="Z66" s="7">
        <f>Repdd!Z99</f>
        <v>0</v>
      </c>
      <c r="AA66" s="7">
        <f ca="1">Repdd!AA99</f>
        <v>0</v>
      </c>
      <c r="AB66" s="7">
        <f ca="1">Repdd!AB99</f>
        <v>0</v>
      </c>
      <c r="AC66" s="7">
        <f ca="1">Repdd!AC99</f>
        <v>0</v>
      </c>
      <c r="AD66" s="7">
        <f ca="1">Repdd!AD99</f>
        <v>0</v>
      </c>
      <c r="AE66" s="7">
        <f ca="1">Repdd!AE99</f>
        <v>0</v>
      </c>
      <c r="AF66" s="7">
        <f ca="1">Repdd!AF99</f>
        <v>0</v>
      </c>
      <c r="AG66" s="7">
        <f ca="1">Repdd!AG99</f>
        <v>0</v>
      </c>
      <c r="AH66" s="7">
        <f ca="1">Repdd!AH99</f>
        <v>0</v>
      </c>
      <c r="AI66" s="7">
        <f ca="1">Repdd!AI99</f>
        <v>0</v>
      </c>
      <c r="AJ66" s="7">
        <f ca="1">Repdd!AJ99</f>
        <v>0</v>
      </c>
      <c r="AK66" s="7">
        <f ca="1">Repdd!AK99</f>
        <v>0</v>
      </c>
      <c r="AL66" s="7">
        <f ca="1">Repdd!AL99</f>
        <v>0</v>
      </c>
      <c r="AM66" s="7">
        <f ca="1">Repdd!AM99</f>
        <v>0</v>
      </c>
      <c r="AN66" s="7">
        <f ca="1">Repdd!AN99</f>
        <v>0</v>
      </c>
      <c r="AO66" s="7">
        <f ca="1">Repdd!AO99</f>
        <v>0</v>
      </c>
      <c r="AP66" s="7">
        <f ca="1">Repdd!AP99</f>
        <v>0</v>
      </c>
      <c r="AQ66" s="7">
        <f ca="1">Repdd!AQ99</f>
        <v>0</v>
      </c>
      <c r="AR66" s="7">
        <f ca="1">Repdd!AR99</f>
        <v>0</v>
      </c>
      <c r="AS66" s="7">
        <f ca="1">Repdd!AS99</f>
        <v>0</v>
      </c>
      <c r="AT66" s="7">
        <f ca="1">Repdd!AT99</f>
        <v>0</v>
      </c>
      <c r="AU66" s="7">
        <f ca="1">Repdd!AU99</f>
        <v>0</v>
      </c>
      <c r="AV66" s="7">
        <f ca="1">Repdd!AV99</f>
        <v>0</v>
      </c>
      <c r="AW66" s="7">
        <f ca="1">Repdd!AW99</f>
        <v>8364693.6973532233</v>
      </c>
      <c r="AX66" s="7">
        <f ca="1">Repdd!AX99</f>
        <v>11981750.066198312</v>
      </c>
      <c r="AY66" s="7">
        <f ca="1">Repdd!AY99</f>
        <v>13926035.638389926</v>
      </c>
      <c r="AZ66" s="7">
        <f ca="1">Repdd!AZ99</f>
        <v>13773880.991173912</v>
      </c>
      <c r="BA66" s="7">
        <f ca="1">Repdd!BA99</f>
        <v>13298743.388884325</v>
      </c>
      <c r="BB66" s="7">
        <f ca="1">Repdd!BB99</f>
        <v>13368114.298614116</v>
      </c>
      <c r="BC66" s="7">
        <f ca="1">Repdd!BC99</f>
        <v>12769212.692915367</v>
      </c>
      <c r="BD66" s="7">
        <f ca="1">Repdd!BD99</f>
        <v>10928998.185079273</v>
      </c>
      <c r="BE66" s="7">
        <f ca="1">Repdd!BE99</f>
        <v>7901182.3888137834</v>
      </c>
      <c r="BF66" s="7">
        <f ca="1">Repdd!BF99</f>
        <v>5228305.7656385731</v>
      </c>
      <c r="BG66" s="7">
        <f ca="1">Repdd!BG99</f>
        <v>1107922.6682113679</v>
      </c>
      <c r="BH66" s="7">
        <f ca="1">Repdd!BH99</f>
        <v>0</v>
      </c>
      <c r="BI66" s="7">
        <f ca="1">Repdd!BI99</f>
        <v>0</v>
      </c>
      <c r="BJ66" s="7">
        <f ca="1">Repdd!BJ99</f>
        <v>0</v>
      </c>
      <c r="BK66" s="7">
        <f ca="1">Repdd!BK99</f>
        <v>0</v>
      </c>
      <c r="BL66" s="7">
        <f ca="1">Repdd!BL99</f>
        <v>0</v>
      </c>
      <c r="BM66" s="7">
        <f ca="1">Repdd!BM99</f>
        <v>0</v>
      </c>
      <c r="BN66" s="7">
        <f ca="1">Repdd!BN99</f>
        <v>0</v>
      </c>
      <c r="BO66" s="7">
        <f ca="1">Repdd!BO99</f>
        <v>0</v>
      </c>
      <c r="BP66" s="7">
        <f ca="1">Repdd!BP99</f>
        <v>0</v>
      </c>
      <c r="BQ66" s="7">
        <f ca="1">Repdd!BQ99</f>
        <v>0</v>
      </c>
      <c r="BR66" s="7">
        <f ca="1">Repdd!BR99</f>
        <v>0</v>
      </c>
      <c r="BS66" s="7">
        <f ca="1">Repdd!BS99</f>
        <v>0</v>
      </c>
      <c r="BT66" s="7">
        <f ca="1">Repdd!BT99</f>
        <v>0</v>
      </c>
      <c r="BU66" s="7">
        <f ca="1">Repdd!BU99</f>
        <v>0</v>
      </c>
      <c r="BV66" s="7">
        <f>Repdd!BV99</f>
        <v>0</v>
      </c>
      <c r="BW66" s="7">
        <f>Repdd!BW99</f>
        <v>0</v>
      </c>
      <c r="BX66" s="7">
        <f>Repdd!BX99</f>
        <v>0</v>
      </c>
      <c r="BY66" s="7">
        <f>Repdd!BY99</f>
        <v>0</v>
      </c>
      <c r="BZ66" s="7">
        <f>Repdd!BZ99</f>
        <v>0</v>
      </c>
      <c r="CA66" s="7">
        <f>Repdd!CA99</f>
        <v>0</v>
      </c>
      <c r="CB66" s="7">
        <f>Repdd!CB99</f>
        <v>0</v>
      </c>
      <c r="CC66" s="7">
        <f>Repdd!CC99</f>
        <v>0</v>
      </c>
      <c r="CD66" s="7">
        <f>Repdd!CD99</f>
        <v>0</v>
      </c>
      <c r="CE66" s="7">
        <f>Repdd!CE99</f>
        <v>0</v>
      </c>
      <c r="CF66" s="7">
        <f>Repdd!CF99</f>
        <v>0</v>
      </c>
      <c r="CG66" s="7">
        <f>Repdd!CG99</f>
        <v>0</v>
      </c>
      <c r="CH66" s="7">
        <f>Repdd!CH99</f>
        <v>0</v>
      </c>
      <c r="CI66" s="7">
        <f>Repdd!CI99</f>
        <v>0</v>
      </c>
      <c r="CJ66" s="7">
        <f>Repdd!CJ99</f>
        <v>0</v>
      </c>
      <c r="CK66" s="7">
        <f>Repdd!CK99</f>
        <v>0</v>
      </c>
      <c r="CL66" s="7">
        <f>Repdd!CL99</f>
        <v>0</v>
      </c>
      <c r="CM66" s="7">
        <f>Repdd!CM99</f>
        <v>0</v>
      </c>
      <c r="CN66" s="7">
        <f>Repdd!CN99</f>
        <v>0</v>
      </c>
      <c r="CO66" s="7">
        <f>Repdd!CO99</f>
        <v>0</v>
      </c>
      <c r="CP66" s="7">
        <f>Repdd!CP99</f>
        <v>0</v>
      </c>
      <c r="CQ66" s="7">
        <f>Repdd!CQ99</f>
        <v>0</v>
      </c>
      <c r="CR66" s="7">
        <f>Repdd!CR99</f>
        <v>0</v>
      </c>
      <c r="CS66" s="7">
        <f>Repdd!CS99</f>
        <v>0</v>
      </c>
      <c r="CT66" s="7">
        <f>Repdd!CT99</f>
        <v>0</v>
      </c>
    </row>
    <row r="67" spans="1:99" x14ac:dyDescent="0.3">
      <c r="A67" s="118">
        <f>ROW()</f>
        <v>67</v>
      </c>
      <c r="E67" s="41"/>
      <c r="F67" s="103" t="str">
        <f t="shared" si="17"/>
        <v>АКТИВЫ</v>
      </c>
      <c r="G67" s="6" t="str">
        <f t="shared" si="18"/>
        <v>Задолженность по %% кредитной линии</v>
      </c>
      <c r="M67" s="6"/>
      <c r="R67" s="41"/>
      <c r="S67" s="164">
        <f>Repdd!S100</f>
        <v>0</v>
      </c>
      <c r="V67" s="120"/>
      <c r="W67" s="9">
        <f t="shared" si="9"/>
        <v>0</v>
      </c>
      <c r="Z67" s="7">
        <f>Repdd!Z100</f>
        <v>0</v>
      </c>
      <c r="AA67" s="7">
        <f ca="1">Repdd!AA100</f>
        <v>0</v>
      </c>
      <c r="AB67" s="7">
        <f ca="1">Repdd!AB100</f>
        <v>0</v>
      </c>
      <c r="AC67" s="7">
        <f ca="1">Repdd!AC100</f>
        <v>0</v>
      </c>
      <c r="AD67" s="7">
        <f ca="1">Repdd!AD100</f>
        <v>0</v>
      </c>
      <c r="AE67" s="7">
        <f ca="1">Repdd!AE100</f>
        <v>0</v>
      </c>
      <c r="AF67" s="7">
        <f ca="1">Repdd!AF100</f>
        <v>0</v>
      </c>
      <c r="AG67" s="7">
        <f ca="1">Repdd!AG100</f>
        <v>0</v>
      </c>
      <c r="AH67" s="7">
        <f ca="1">Repdd!AH100</f>
        <v>0</v>
      </c>
      <c r="AI67" s="7">
        <f ca="1">Repdd!AI100</f>
        <v>0</v>
      </c>
      <c r="AJ67" s="7">
        <f ca="1">Repdd!AJ100</f>
        <v>0</v>
      </c>
      <c r="AK67" s="7">
        <f ca="1">Repdd!AK100</f>
        <v>0</v>
      </c>
      <c r="AL67" s="7">
        <f ca="1">Repdd!AL100</f>
        <v>0</v>
      </c>
      <c r="AM67" s="7">
        <f ca="1">Repdd!AM100</f>
        <v>0</v>
      </c>
      <c r="AN67" s="7">
        <f ca="1">Repdd!AN100</f>
        <v>0</v>
      </c>
      <c r="AO67" s="7">
        <f ca="1">Repdd!AO100</f>
        <v>0</v>
      </c>
      <c r="AP67" s="7">
        <f ca="1">Repdd!AP100</f>
        <v>0</v>
      </c>
      <c r="AQ67" s="7">
        <f ca="1">Repdd!AQ100</f>
        <v>0</v>
      </c>
      <c r="AR67" s="7">
        <f ca="1">Repdd!AR100</f>
        <v>0</v>
      </c>
      <c r="AS67" s="7">
        <f ca="1">Repdd!AS100</f>
        <v>0</v>
      </c>
      <c r="AT67" s="7">
        <f ca="1">Repdd!AT100</f>
        <v>0</v>
      </c>
      <c r="AU67" s="7">
        <f ca="1">Repdd!AU100</f>
        <v>0</v>
      </c>
      <c r="AV67" s="7">
        <f ca="1">Repdd!AV100</f>
        <v>0</v>
      </c>
      <c r="AW67" s="7">
        <f ca="1">Repdd!AW100</f>
        <v>104558.67121691529</v>
      </c>
      <c r="AX67" s="7">
        <f ca="1">Repdd!AX100</f>
        <v>254330.54704439419</v>
      </c>
      <c r="AY67" s="7">
        <f ca="1">Repdd!AY100</f>
        <v>428405.99252426822</v>
      </c>
      <c r="AZ67" s="7">
        <f ca="1">Repdd!AZ100</f>
        <v>172173.51238967385</v>
      </c>
      <c r="BA67" s="7">
        <f ca="1">Repdd!BA100</f>
        <v>166234.29236105405</v>
      </c>
      <c r="BB67" s="7">
        <f ca="1">Repdd!BB100</f>
        <v>333335.72109373054</v>
      </c>
      <c r="BC67" s="7">
        <f ca="1">Repdd!BC100</f>
        <v>159615.15866144223</v>
      </c>
      <c r="BD67" s="7">
        <f ca="1">Repdd!BD100</f>
        <v>136612.47731349105</v>
      </c>
      <c r="BE67" s="7">
        <f ca="1">Repdd!BE100</f>
        <v>98764.779860172537</v>
      </c>
      <c r="BF67" s="7">
        <f ca="1">Repdd!BF100</f>
        <v>65353.822070482507</v>
      </c>
      <c r="BG67" s="7">
        <f ca="1">Repdd!BG100</f>
        <v>13849.033352642437</v>
      </c>
      <c r="BH67" s="7">
        <f ca="1">Repdd!BH100</f>
        <v>3.4924596548080444E-10</v>
      </c>
      <c r="BI67" s="7">
        <f ca="1">Repdd!BI100</f>
        <v>3.4924596548080444E-10</v>
      </c>
      <c r="BJ67" s="7">
        <f ca="1">Repdd!BJ100</f>
        <v>3.4924596548080444E-10</v>
      </c>
      <c r="BK67" s="7">
        <f ca="1">Repdd!BK100</f>
        <v>3.4924596548080444E-10</v>
      </c>
      <c r="BL67" s="7">
        <f ca="1">Repdd!BL100</f>
        <v>3.4924596548080444E-10</v>
      </c>
      <c r="BM67" s="7">
        <f ca="1">Repdd!BM100</f>
        <v>3.4924596548080444E-10</v>
      </c>
      <c r="BN67" s="7">
        <f ca="1">Repdd!BN100</f>
        <v>3.4924596548080444E-10</v>
      </c>
      <c r="BO67" s="7">
        <f ca="1">Repdd!BO100</f>
        <v>3.4924596548080444E-10</v>
      </c>
      <c r="BP67" s="7">
        <f ca="1">Repdd!BP100</f>
        <v>3.4924596548080444E-10</v>
      </c>
      <c r="BQ67" s="7">
        <f ca="1">Repdd!BQ100</f>
        <v>3.4924596548080444E-10</v>
      </c>
      <c r="BR67" s="7">
        <f ca="1">Repdd!BR100</f>
        <v>3.4924596548080444E-10</v>
      </c>
      <c r="BS67" s="7">
        <f ca="1">Repdd!BS100</f>
        <v>3.4924596548080444E-10</v>
      </c>
      <c r="BT67" s="7">
        <f ca="1">Repdd!BT100</f>
        <v>3.4924596548080444E-10</v>
      </c>
      <c r="BU67" s="7">
        <f ca="1">Repdd!BU100</f>
        <v>3.4924596548080444E-10</v>
      </c>
      <c r="BV67" s="7">
        <f>Repdd!BV100</f>
        <v>0</v>
      </c>
      <c r="BW67" s="7">
        <f>Repdd!BW100</f>
        <v>0</v>
      </c>
      <c r="BX67" s="7">
        <f>Repdd!BX100</f>
        <v>0</v>
      </c>
      <c r="BY67" s="7">
        <f>Repdd!BY100</f>
        <v>0</v>
      </c>
      <c r="BZ67" s="7">
        <f>Repdd!BZ100</f>
        <v>0</v>
      </c>
      <c r="CA67" s="7">
        <f>Repdd!CA100</f>
        <v>0</v>
      </c>
      <c r="CB67" s="7">
        <f>Repdd!CB100</f>
        <v>0</v>
      </c>
      <c r="CC67" s="7">
        <f>Repdd!CC100</f>
        <v>0</v>
      </c>
      <c r="CD67" s="7">
        <f>Repdd!CD100</f>
        <v>0</v>
      </c>
      <c r="CE67" s="7">
        <f>Repdd!CE100</f>
        <v>0</v>
      </c>
      <c r="CF67" s="7">
        <f>Repdd!CF100</f>
        <v>0</v>
      </c>
      <c r="CG67" s="7">
        <f>Repdd!CG100</f>
        <v>0</v>
      </c>
      <c r="CH67" s="7">
        <f>Repdd!CH100</f>
        <v>0</v>
      </c>
      <c r="CI67" s="7">
        <f>Repdd!CI100</f>
        <v>0</v>
      </c>
      <c r="CJ67" s="7">
        <f>Repdd!CJ100</f>
        <v>0</v>
      </c>
      <c r="CK67" s="7">
        <f>Repdd!CK100</f>
        <v>0</v>
      </c>
      <c r="CL67" s="7">
        <f>Repdd!CL100</f>
        <v>0</v>
      </c>
      <c r="CM67" s="7">
        <f>Repdd!CM100</f>
        <v>0</v>
      </c>
      <c r="CN67" s="7">
        <f>Repdd!CN100</f>
        <v>0</v>
      </c>
      <c r="CO67" s="7">
        <f>Repdd!CO100</f>
        <v>0</v>
      </c>
      <c r="CP67" s="7">
        <f>Repdd!CP100</f>
        <v>0</v>
      </c>
      <c r="CQ67" s="7">
        <f>Repdd!CQ100</f>
        <v>0</v>
      </c>
      <c r="CR67" s="7">
        <f>Repdd!CR100</f>
        <v>0</v>
      </c>
      <c r="CS67" s="7">
        <f>Repdd!CS100</f>
        <v>0</v>
      </c>
      <c r="CT67" s="7">
        <f>Repdd!CT100</f>
        <v>0</v>
      </c>
    </row>
    <row r="68" spans="1:99" ht="4.05" customHeight="1" x14ac:dyDescent="0.3">
      <c r="A68" s="11">
        <f>ROW()</f>
        <v>68</v>
      </c>
    </row>
    <row r="69" spans="1:99" ht="4.05" customHeight="1" x14ac:dyDescent="0.3">
      <c r="A69" s="11">
        <f>ROW()</f>
        <v>69</v>
      </c>
    </row>
    <row r="70" spans="1:99" s="2" customFormat="1" ht="4.95" customHeight="1" x14ac:dyDescent="0.25">
      <c r="A70" s="11">
        <f>ROW()</f>
        <v>70</v>
      </c>
      <c r="C70" s="142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7"/>
      <c r="S70" s="89"/>
      <c r="T70" s="88"/>
      <c r="U70" s="88"/>
      <c r="V70" s="90"/>
      <c r="W70" s="91"/>
      <c r="X70" s="88"/>
      <c r="Y70" s="88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8"/>
    </row>
    <row r="71" spans="1:99" ht="7.05" customHeight="1" x14ac:dyDescent="0.3">
      <c r="A71" s="11">
        <f>ROW()</f>
        <v>71</v>
      </c>
    </row>
    <row r="72" spans="1:99" x14ac:dyDescent="0.3">
      <c r="A72" s="11">
        <f>ROW()</f>
        <v>72</v>
      </c>
      <c r="F72" s="104" t="s">
        <v>95</v>
      </c>
    </row>
    <row r="73" spans="1:99" s="13" customFormat="1" x14ac:dyDescent="0.3">
      <c r="A73" s="12">
        <f>ROW()</f>
        <v>73</v>
      </c>
      <c r="B73" s="113"/>
      <c r="C73" s="142"/>
      <c r="E73" s="92"/>
      <c r="F73" s="13" t="s">
        <v>94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15000000</v>
      </c>
      <c r="Z73" s="10">
        <f>Repdd!Z106</f>
        <v>15000000</v>
      </c>
      <c r="AA73" s="10">
        <f>Repdd!AA106</f>
        <v>0</v>
      </c>
      <c r="AB73" s="10">
        <f>Repdd!AB106</f>
        <v>0</v>
      </c>
      <c r="AC73" s="10">
        <f>Repdd!AC106</f>
        <v>0</v>
      </c>
      <c r="AD73" s="10">
        <f>Repdd!AD106</f>
        <v>0</v>
      </c>
      <c r="AE73" s="10">
        <f>Repdd!AE106</f>
        <v>0</v>
      </c>
      <c r="AF73" s="10">
        <f>Repdd!AF106</f>
        <v>0</v>
      </c>
      <c r="AG73" s="10">
        <f>Repdd!AG106</f>
        <v>0</v>
      </c>
      <c r="AH73" s="10">
        <f>Repdd!AH106</f>
        <v>0</v>
      </c>
      <c r="AI73" s="10">
        <f>Repdd!AI106</f>
        <v>0</v>
      </c>
      <c r="AJ73" s="10">
        <f>Repdd!AJ106</f>
        <v>0</v>
      </c>
      <c r="AK73" s="10">
        <f>Repdd!AK106</f>
        <v>0</v>
      </c>
      <c r="AL73" s="10">
        <f>Repdd!AL106</f>
        <v>0</v>
      </c>
      <c r="AM73" s="10">
        <f>Repdd!AM106</f>
        <v>0</v>
      </c>
      <c r="AN73" s="10">
        <f>Repdd!AN106</f>
        <v>0</v>
      </c>
      <c r="AO73" s="10">
        <f>Repdd!AO106</f>
        <v>0</v>
      </c>
      <c r="AP73" s="10">
        <f>Repdd!AP106</f>
        <v>0</v>
      </c>
      <c r="AQ73" s="10">
        <f>Repdd!AQ106</f>
        <v>0</v>
      </c>
      <c r="AR73" s="10">
        <f>Repdd!AR106</f>
        <v>0</v>
      </c>
      <c r="AS73" s="10">
        <f>Repdd!AS106</f>
        <v>0</v>
      </c>
      <c r="AT73" s="10">
        <f>Repdd!AT106</f>
        <v>0</v>
      </c>
      <c r="AU73" s="10">
        <f>Repdd!AU106</f>
        <v>0</v>
      </c>
      <c r="AV73" s="10">
        <f>Repdd!AV106</f>
        <v>0</v>
      </c>
      <c r="AW73" s="10">
        <f>Repdd!AW106</f>
        <v>0</v>
      </c>
      <c r="AX73" s="10">
        <f>Repdd!AX106</f>
        <v>0</v>
      </c>
      <c r="AY73" s="10">
        <f>Repdd!AY106</f>
        <v>0</v>
      </c>
      <c r="AZ73" s="10">
        <f>Repdd!AZ106</f>
        <v>0</v>
      </c>
      <c r="BA73" s="10">
        <f>Repdd!BA106</f>
        <v>0</v>
      </c>
      <c r="BB73" s="10">
        <f>Repdd!BB106</f>
        <v>0</v>
      </c>
      <c r="BC73" s="10">
        <f>Repdd!BC106</f>
        <v>0</v>
      </c>
      <c r="BD73" s="10">
        <f>Repdd!BD106</f>
        <v>0</v>
      </c>
      <c r="BE73" s="10">
        <f>Repdd!BE106</f>
        <v>0</v>
      </c>
      <c r="BF73" s="10">
        <f>Repdd!BF106</f>
        <v>0</v>
      </c>
      <c r="BG73" s="10">
        <f>Repdd!BG106</f>
        <v>0</v>
      </c>
      <c r="BH73" s="10">
        <f>Repdd!BH106</f>
        <v>0</v>
      </c>
      <c r="BI73" s="10">
        <f>Repdd!BI106</f>
        <v>0</v>
      </c>
      <c r="BJ73" s="10">
        <f>Repdd!BJ106</f>
        <v>0</v>
      </c>
      <c r="BK73" s="10">
        <f>Repdd!BK106</f>
        <v>0</v>
      </c>
      <c r="BL73" s="10">
        <f>Repdd!BL106</f>
        <v>0</v>
      </c>
      <c r="BM73" s="10">
        <f>Repdd!BM106</f>
        <v>0</v>
      </c>
      <c r="BN73" s="10">
        <f>Repdd!BN106</f>
        <v>0</v>
      </c>
      <c r="BO73" s="10">
        <f>Repdd!BO106</f>
        <v>0</v>
      </c>
      <c r="BP73" s="10">
        <f>Repdd!BP106</f>
        <v>0</v>
      </c>
      <c r="BQ73" s="10">
        <f>Repdd!BQ106</f>
        <v>0</v>
      </c>
      <c r="BR73" s="10">
        <f>Repdd!BR106</f>
        <v>0</v>
      </c>
      <c r="BS73" s="10">
        <f>Repdd!BS106</f>
        <v>0</v>
      </c>
      <c r="BT73" s="10">
        <f>Repdd!BT106</f>
        <v>0</v>
      </c>
      <c r="BU73" s="10">
        <f>Repdd!BU106</f>
        <v>0</v>
      </c>
      <c r="BV73" s="10">
        <f>Repdd!BV106</f>
        <v>0</v>
      </c>
      <c r="BW73" s="10">
        <f>Repdd!BW106</f>
        <v>0</v>
      </c>
      <c r="BX73" s="10">
        <f>Repdd!BX106</f>
        <v>0</v>
      </c>
      <c r="BY73" s="10">
        <f>Repdd!BY106</f>
        <v>0</v>
      </c>
      <c r="BZ73" s="10">
        <f>Repdd!BZ106</f>
        <v>0</v>
      </c>
      <c r="CA73" s="10">
        <f>Repdd!CA106</f>
        <v>0</v>
      </c>
      <c r="CB73" s="10">
        <f>Repdd!CB106</f>
        <v>0</v>
      </c>
      <c r="CC73" s="10">
        <f>Repdd!CC106</f>
        <v>0</v>
      </c>
      <c r="CD73" s="10">
        <f>Repdd!CD106</f>
        <v>0</v>
      </c>
      <c r="CE73" s="10">
        <f>Repdd!CE106</f>
        <v>0</v>
      </c>
      <c r="CF73" s="10">
        <f>Repdd!CF106</f>
        <v>0</v>
      </c>
      <c r="CG73" s="10">
        <f>Repdd!CG106</f>
        <v>0</v>
      </c>
      <c r="CH73" s="10">
        <f>Repdd!CH106</f>
        <v>0</v>
      </c>
      <c r="CI73" s="10">
        <f>Repdd!CI106</f>
        <v>0</v>
      </c>
      <c r="CJ73" s="10">
        <f>Repdd!CJ106</f>
        <v>0</v>
      </c>
      <c r="CK73" s="10">
        <f>Repdd!CK106</f>
        <v>0</v>
      </c>
      <c r="CL73" s="10">
        <f>Repdd!CL106</f>
        <v>0</v>
      </c>
      <c r="CM73" s="10">
        <f>Repdd!CM106</f>
        <v>0</v>
      </c>
      <c r="CN73" s="10">
        <f>Repdd!CN106</f>
        <v>0</v>
      </c>
      <c r="CO73" s="10">
        <f>Repdd!CO106</f>
        <v>0</v>
      </c>
      <c r="CP73" s="10">
        <f>Repdd!CP106</f>
        <v>0</v>
      </c>
      <c r="CQ73" s="10">
        <f>Repdd!CQ106</f>
        <v>0</v>
      </c>
      <c r="CR73" s="10">
        <f>Repdd!CR106</f>
        <v>0</v>
      </c>
      <c r="CS73" s="10">
        <f>Repdd!CS106</f>
        <v>0</v>
      </c>
      <c r="CT73" s="10">
        <f>Repdd!CT106</f>
        <v>0</v>
      </c>
    </row>
    <row r="74" spans="1:99" x14ac:dyDescent="0.3">
      <c r="A74" s="11">
        <f>ROW()</f>
        <v>74</v>
      </c>
      <c r="F74" s="104" t="s">
        <v>146</v>
      </c>
    </row>
    <row r="75" spans="1:99" s="13" customFormat="1" x14ac:dyDescent="0.3">
      <c r="A75" s="12">
        <f>ROW()</f>
        <v>75</v>
      </c>
      <c r="B75" s="137"/>
      <c r="C75" s="142" t="str">
        <f>Lists!$N$10</f>
        <v>с ндс</v>
      </c>
      <c r="E75" s="92"/>
      <c r="F75" s="13" t="str">
        <f>BP!$F$211</f>
        <v>Капитальные затраты</v>
      </c>
      <c r="M75" s="4" t="str">
        <f>Lists!$R$8</f>
        <v>руб.</v>
      </c>
      <c r="P75" s="10"/>
      <c r="R75" s="92"/>
      <c r="S75" s="10"/>
      <c r="V75" s="80">
        <f ca="1">W75-SUMIFS(Potoki!$W:$W,Potoki!$F:$F,$F75,Potoki!$G:$G,"")</f>
        <v>0</v>
      </c>
      <c r="W75" s="10">
        <f ca="1">SUM(INDIRECT(ADDRESS(ROW(),SUMIFS($1:$1,$5:$5,1))):INDIRECT(ADDRESS(ROW(),SUMIFS($1:$1,$5:$5,MAX($5:$5)))))</f>
        <v>60000000</v>
      </c>
      <c r="Z75" s="10">
        <f ca="1">Repdd!Z108</f>
        <v>5000000</v>
      </c>
      <c r="AA75" s="10">
        <f ca="1">Repdd!AA108</f>
        <v>15000000</v>
      </c>
      <c r="AB75" s="10">
        <f ca="1">Repdd!AB108</f>
        <v>10000000</v>
      </c>
      <c r="AC75" s="10">
        <f ca="1">Repdd!AC108</f>
        <v>0</v>
      </c>
      <c r="AD75" s="10">
        <f ca="1">Repdd!AD108</f>
        <v>0</v>
      </c>
      <c r="AE75" s="10">
        <f ca="1">Repdd!AE108</f>
        <v>0</v>
      </c>
      <c r="AF75" s="10">
        <f ca="1">Repdd!AF108</f>
        <v>0</v>
      </c>
      <c r="AG75" s="10">
        <f ca="1">Repdd!AG108</f>
        <v>0</v>
      </c>
      <c r="AH75" s="10">
        <f ca="1">Repdd!AH108</f>
        <v>0</v>
      </c>
      <c r="AI75" s="10">
        <f ca="1">Repdd!AI108</f>
        <v>0</v>
      </c>
      <c r="AJ75" s="10">
        <f ca="1">Repdd!AJ108</f>
        <v>0</v>
      </c>
      <c r="AK75" s="10">
        <f ca="1">Repdd!AK108</f>
        <v>0</v>
      </c>
      <c r="AL75" s="10">
        <f ca="1">Repdd!AL108</f>
        <v>0</v>
      </c>
      <c r="AM75" s="10">
        <f ca="1">Repdd!AM108</f>
        <v>0</v>
      </c>
      <c r="AN75" s="10">
        <f ca="1">Repdd!AN108</f>
        <v>0</v>
      </c>
      <c r="AO75" s="10">
        <f ca="1">Repdd!AO108</f>
        <v>0</v>
      </c>
      <c r="AP75" s="10">
        <f ca="1">Repdd!AP108</f>
        <v>0</v>
      </c>
      <c r="AQ75" s="10">
        <f ca="1">Repdd!AQ108</f>
        <v>0</v>
      </c>
      <c r="AR75" s="10">
        <f ca="1">Repdd!AR108</f>
        <v>0</v>
      </c>
      <c r="AS75" s="10">
        <f ca="1">Repdd!AS108</f>
        <v>0</v>
      </c>
      <c r="AT75" s="10">
        <f ca="1">Repdd!AT108</f>
        <v>0</v>
      </c>
      <c r="AU75" s="10">
        <f ca="1">Repdd!AU108</f>
        <v>5000000</v>
      </c>
      <c r="AV75" s="10">
        <f ca="1">Repdd!AV108</f>
        <v>15000000</v>
      </c>
      <c r="AW75" s="10">
        <f ca="1">Repdd!AW108</f>
        <v>10000000</v>
      </c>
      <c r="AX75" s="10">
        <f ca="1">Repdd!AX108</f>
        <v>0</v>
      </c>
      <c r="AY75" s="10">
        <f ca="1">Repdd!AY108</f>
        <v>0</v>
      </c>
      <c r="AZ75" s="10">
        <f ca="1">Repdd!AZ108</f>
        <v>0</v>
      </c>
      <c r="BA75" s="10">
        <f ca="1">Repdd!BA108</f>
        <v>0</v>
      </c>
      <c r="BB75" s="10">
        <f ca="1">Repdd!BB108</f>
        <v>0</v>
      </c>
      <c r="BC75" s="10">
        <f ca="1">Repdd!BC108</f>
        <v>0</v>
      </c>
      <c r="BD75" s="10">
        <f ca="1">Repdd!BD108</f>
        <v>0</v>
      </c>
      <c r="BE75" s="10">
        <f ca="1">Repdd!BE108</f>
        <v>0</v>
      </c>
      <c r="BF75" s="10">
        <f ca="1">Repdd!BF108</f>
        <v>0</v>
      </c>
      <c r="BG75" s="10">
        <f ca="1">Repdd!BG108</f>
        <v>0</v>
      </c>
      <c r="BH75" s="10">
        <f ca="1">Repdd!BH108</f>
        <v>0</v>
      </c>
      <c r="BI75" s="10">
        <f ca="1">Repdd!BI108</f>
        <v>0</v>
      </c>
      <c r="BJ75" s="10">
        <f ca="1">Repdd!BJ108</f>
        <v>0</v>
      </c>
      <c r="BK75" s="10">
        <f ca="1">Repdd!BK108</f>
        <v>0</v>
      </c>
      <c r="BL75" s="10">
        <f ca="1">Repdd!BL108</f>
        <v>0</v>
      </c>
      <c r="BM75" s="10">
        <f ca="1">Repdd!BM108</f>
        <v>0</v>
      </c>
      <c r="BN75" s="10">
        <f ca="1">Repdd!BN108</f>
        <v>0</v>
      </c>
      <c r="BO75" s="10">
        <f ca="1">Repdd!BO108</f>
        <v>0</v>
      </c>
      <c r="BP75" s="10">
        <f ca="1">Repdd!BP108</f>
        <v>0</v>
      </c>
      <c r="BQ75" s="10">
        <f ca="1">Repdd!BQ108</f>
        <v>0</v>
      </c>
      <c r="BR75" s="10">
        <f ca="1">Repdd!BR108</f>
        <v>0</v>
      </c>
      <c r="BS75" s="10">
        <f ca="1">Repdd!BS108</f>
        <v>0</v>
      </c>
      <c r="BT75" s="10">
        <f ca="1">Repdd!BT108</f>
        <v>0</v>
      </c>
      <c r="BU75" s="10">
        <f ca="1">Repdd!BU108</f>
        <v>0</v>
      </c>
      <c r="BV75" s="10">
        <f>Repdd!BV108</f>
        <v>0</v>
      </c>
      <c r="BW75" s="10">
        <f>Repdd!BW108</f>
        <v>0</v>
      </c>
      <c r="BX75" s="10">
        <f>Repdd!BX108</f>
        <v>0</v>
      </c>
      <c r="BY75" s="10">
        <f>Repdd!BY108</f>
        <v>0</v>
      </c>
      <c r="BZ75" s="10">
        <f>Repdd!BZ108</f>
        <v>0</v>
      </c>
      <c r="CA75" s="10">
        <f>Repdd!CA108</f>
        <v>0</v>
      </c>
      <c r="CB75" s="10">
        <f>Repdd!CB108</f>
        <v>0</v>
      </c>
      <c r="CC75" s="10">
        <f>Repdd!CC108</f>
        <v>0</v>
      </c>
      <c r="CD75" s="10">
        <f>Repdd!CD108</f>
        <v>0</v>
      </c>
      <c r="CE75" s="10">
        <f>Repdd!CE108</f>
        <v>0</v>
      </c>
      <c r="CF75" s="10">
        <f>Repdd!CF108</f>
        <v>0</v>
      </c>
      <c r="CG75" s="10">
        <f>Repdd!CG108</f>
        <v>0</v>
      </c>
      <c r="CH75" s="10">
        <f>Repdd!CH108</f>
        <v>0</v>
      </c>
      <c r="CI75" s="10">
        <f>Repdd!CI108</f>
        <v>0</v>
      </c>
      <c r="CJ75" s="10">
        <f>Repdd!CJ108</f>
        <v>0</v>
      </c>
      <c r="CK75" s="10">
        <f>Repdd!CK108</f>
        <v>0</v>
      </c>
      <c r="CL75" s="10">
        <f>Repdd!CL108</f>
        <v>0</v>
      </c>
      <c r="CM75" s="10">
        <f>Repdd!CM108</f>
        <v>0</v>
      </c>
      <c r="CN75" s="10">
        <f>Repdd!CN108</f>
        <v>0</v>
      </c>
      <c r="CO75" s="10">
        <f>Repdd!CO108</f>
        <v>0</v>
      </c>
      <c r="CP75" s="10">
        <f>Repdd!CP108</f>
        <v>0</v>
      </c>
      <c r="CQ75" s="10">
        <f>Repdd!CQ108</f>
        <v>0</v>
      </c>
      <c r="CR75" s="10">
        <f>Repdd!CR108</f>
        <v>0</v>
      </c>
      <c r="CS75" s="10">
        <f>Repdd!CS108</f>
        <v>0</v>
      </c>
      <c r="CT75" s="10">
        <f>Repdd!CT108</f>
        <v>0</v>
      </c>
    </row>
    <row r="76" spans="1:99" s="13" customFormat="1" x14ac:dyDescent="0.3">
      <c r="A76" s="12">
        <f>ROW()</f>
        <v>76</v>
      </c>
      <c r="B76" s="137"/>
      <c r="C76" s="142"/>
      <c r="E76" s="92"/>
      <c r="F76" s="13" t="str">
        <f>BP!$F$213</f>
        <v>Ввод в эксплуатацию</v>
      </c>
      <c r="M76" s="4" t="str">
        <f>Lists!$R$8</f>
        <v>руб.</v>
      </c>
      <c r="P76" s="10"/>
      <c r="R76" s="92"/>
      <c r="S76" s="10"/>
      <c r="V76" s="80">
        <f ca="1">W76-SUMIFS(Potoki!$W:$W,Potoki!$F:$F,$F76,Potoki!$G:$G,"")</f>
        <v>0</v>
      </c>
      <c r="W76" s="10">
        <f ca="1">SUM(INDIRECT(ADDRESS(ROW(),SUMIFS($1:$1,$5:$5,1))):INDIRECT(ADDRESS(ROW(),SUMIFS($1:$1,$5:$5,MAX($5:$5)))))</f>
        <v>60000000</v>
      </c>
      <c r="Z76" s="10">
        <f ca="1">Repdd!Z109</f>
        <v>0</v>
      </c>
      <c r="AA76" s="10">
        <f ca="1">Repdd!AA109</f>
        <v>0</v>
      </c>
      <c r="AB76" s="10">
        <f ca="1">Repdd!AB109</f>
        <v>30000000</v>
      </c>
      <c r="AC76" s="10">
        <f ca="1">Repdd!AC109</f>
        <v>0</v>
      </c>
      <c r="AD76" s="10">
        <f ca="1">Repdd!AD109</f>
        <v>0</v>
      </c>
      <c r="AE76" s="10">
        <f ca="1">Repdd!AE109</f>
        <v>0</v>
      </c>
      <c r="AF76" s="10">
        <f ca="1">Repdd!AF109</f>
        <v>0</v>
      </c>
      <c r="AG76" s="10">
        <f ca="1">Repdd!AG109</f>
        <v>0</v>
      </c>
      <c r="AH76" s="10">
        <f ca="1">Repdd!AH109</f>
        <v>0</v>
      </c>
      <c r="AI76" s="10">
        <f ca="1">Repdd!AI109</f>
        <v>0</v>
      </c>
      <c r="AJ76" s="10">
        <f ca="1">Repdd!AJ109</f>
        <v>0</v>
      </c>
      <c r="AK76" s="10">
        <f ca="1">Repdd!AK109</f>
        <v>0</v>
      </c>
      <c r="AL76" s="10">
        <f ca="1">Repdd!AL109</f>
        <v>0</v>
      </c>
      <c r="AM76" s="10">
        <f ca="1">Repdd!AM109</f>
        <v>0</v>
      </c>
      <c r="AN76" s="10">
        <f ca="1">Repdd!AN109</f>
        <v>0</v>
      </c>
      <c r="AO76" s="10">
        <f ca="1">Repdd!AO109</f>
        <v>0</v>
      </c>
      <c r="AP76" s="10">
        <f ca="1">Repdd!AP109</f>
        <v>0</v>
      </c>
      <c r="AQ76" s="10">
        <f ca="1">Repdd!AQ109</f>
        <v>0</v>
      </c>
      <c r="AR76" s="10">
        <f ca="1">Repdd!AR109</f>
        <v>0</v>
      </c>
      <c r="AS76" s="10">
        <f ca="1">Repdd!AS109</f>
        <v>0</v>
      </c>
      <c r="AT76" s="10">
        <f ca="1">Repdd!AT109</f>
        <v>0</v>
      </c>
      <c r="AU76" s="10">
        <f ca="1">Repdd!AU109</f>
        <v>0</v>
      </c>
      <c r="AV76" s="10">
        <f ca="1">Repdd!AV109</f>
        <v>0</v>
      </c>
      <c r="AW76" s="10">
        <f ca="1">Repdd!AW109</f>
        <v>30000000</v>
      </c>
      <c r="AX76" s="10">
        <f ca="1">Repdd!AX109</f>
        <v>0</v>
      </c>
      <c r="AY76" s="10">
        <f ca="1">Repdd!AY109</f>
        <v>0</v>
      </c>
      <c r="AZ76" s="10">
        <f ca="1">Repdd!AZ109</f>
        <v>0</v>
      </c>
      <c r="BA76" s="10">
        <f ca="1">Repdd!BA109</f>
        <v>0</v>
      </c>
      <c r="BB76" s="10">
        <f ca="1">Repdd!BB109</f>
        <v>0</v>
      </c>
      <c r="BC76" s="10">
        <f ca="1">Repdd!BC109</f>
        <v>0</v>
      </c>
      <c r="BD76" s="10">
        <f ca="1">Repdd!BD109</f>
        <v>0</v>
      </c>
      <c r="BE76" s="10">
        <f ca="1">Repdd!BE109</f>
        <v>0</v>
      </c>
      <c r="BF76" s="10">
        <f ca="1">Repdd!BF109</f>
        <v>0</v>
      </c>
      <c r="BG76" s="10">
        <f ca="1">Repdd!BG109</f>
        <v>0</v>
      </c>
      <c r="BH76" s="10">
        <f ca="1">Repdd!BH109</f>
        <v>0</v>
      </c>
      <c r="BI76" s="10">
        <f ca="1">Repdd!BI109</f>
        <v>0</v>
      </c>
      <c r="BJ76" s="10">
        <f ca="1">Repdd!BJ109</f>
        <v>0</v>
      </c>
      <c r="BK76" s="10">
        <f ca="1">Repdd!BK109</f>
        <v>0</v>
      </c>
      <c r="BL76" s="10">
        <f ca="1">Repdd!BL109</f>
        <v>0</v>
      </c>
      <c r="BM76" s="10">
        <f ca="1">Repdd!BM109</f>
        <v>0</v>
      </c>
      <c r="BN76" s="10">
        <f ca="1">Repdd!BN109</f>
        <v>0</v>
      </c>
      <c r="BO76" s="10">
        <f ca="1">Repdd!BO109</f>
        <v>0</v>
      </c>
      <c r="BP76" s="10">
        <f ca="1">Repdd!BP109</f>
        <v>0</v>
      </c>
      <c r="BQ76" s="10">
        <f ca="1">Repdd!BQ109</f>
        <v>0</v>
      </c>
      <c r="BR76" s="10">
        <f ca="1">Repdd!BR109</f>
        <v>0</v>
      </c>
      <c r="BS76" s="10">
        <f ca="1">Repdd!BS109</f>
        <v>0</v>
      </c>
      <c r="BT76" s="10">
        <f ca="1">Repdd!BT109</f>
        <v>0</v>
      </c>
      <c r="BU76" s="10">
        <f ca="1">Repdd!BU109</f>
        <v>0</v>
      </c>
      <c r="BV76" s="10">
        <f>Repdd!BV109</f>
        <v>0</v>
      </c>
      <c r="BW76" s="10">
        <f>Repdd!BW109</f>
        <v>0</v>
      </c>
      <c r="BX76" s="10">
        <f>Repdd!BX109</f>
        <v>0</v>
      </c>
      <c r="BY76" s="10">
        <f>Repdd!BY109</f>
        <v>0</v>
      </c>
      <c r="BZ76" s="10">
        <f>Repdd!BZ109</f>
        <v>0</v>
      </c>
      <c r="CA76" s="10">
        <f>Repdd!CA109</f>
        <v>0</v>
      </c>
      <c r="CB76" s="10">
        <f>Repdd!CB109</f>
        <v>0</v>
      </c>
      <c r="CC76" s="10">
        <f>Repdd!CC109</f>
        <v>0</v>
      </c>
      <c r="CD76" s="10">
        <f>Repdd!CD109</f>
        <v>0</v>
      </c>
      <c r="CE76" s="10">
        <f>Repdd!CE109</f>
        <v>0</v>
      </c>
      <c r="CF76" s="10">
        <f>Repdd!CF109</f>
        <v>0</v>
      </c>
      <c r="CG76" s="10">
        <f>Repdd!CG109</f>
        <v>0</v>
      </c>
      <c r="CH76" s="10">
        <f>Repdd!CH109</f>
        <v>0</v>
      </c>
      <c r="CI76" s="10">
        <f>Repdd!CI109</f>
        <v>0</v>
      </c>
      <c r="CJ76" s="10">
        <f>Repdd!CJ109</f>
        <v>0</v>
      </c>
      <c r="CK76" s="10">
        <f>Repdd!CK109</f>
        <v>0</v>
      </c>
      <c r="CL76" s="10">
        <f>Repdd!CL109</f>
        <v>0</v>
      </c>
      <c r="CM76" s="10">
        <f>Repdd!CM109</f>
        <v>0</v>
      </c>
      <c r="CN76" s="10">
        <f>Repdd!CN109</f>
        <v>0</v>
      </c>
      <c r="CO76" s="10">
        <f>Repdd!CO109</f>
        <v>0</v>
      </c>
      <c r="CP76" s="10">
        <f>Repdd!CP109</f>
        <v>0</v>
      </c>
      <c r="CQ76" s="10">
        <f>Repdd!CQ109</f>
        <v>0</v>
      </c>
      <c r="CR76" s="10">
        <f>Repdd!CR109</f>
        <v>0</v>
      </c>
      <c r="CS76" s="10">
        <f>Repdd!CS109</f>
        <v>0</v>
      </c>
      <c r="CT76" s="10">
        <f>Repdd!CT109</f>
        <v>0</v>
      </c>
    </row>
    <row r="77" spans="1:99" x14ac:dyDescent="0.3">
      <c r="A77" s="11">
        <f>ROW()</f>
        <v>77</v>
      </c>
      <c r="F77" s="104" t="s">
        <v>147</v>
      </c>
    </row>
    <row r="78" spans="1:99" s="13" customFormat="1" x14ac:dyDescent="0.3">
      <c r="A78" s="12">
        <f>ROW()</f>
        <v>78</v>
      </c>
      <c r="B78" s="117"/>
      <c r="C78" s="142" t="str">
        <f>Lists!$N$11</f>
        <v>без ндс</v>
      </c>
      <c r="E78" s="92"/>
      <c r="F78" s="13" t="str">
        <f>BP!$F$211</f>
        <v>Капитальные затраты</v>
      </c>
      <c r="M78" s="4" t="str">
        <f>Lists!$R$8</f>
        <v>руб.</v>
      </c>
      <c r="P78" s="10"/>
      <c r="R78" s="44"/>
      <c r="S78" s="165">
        <f>Repdd!S111</f>
        <v>0.2</v>
      </c>
      <c r="V78" s="80"/>
      <c r="W78" s="10">
        <f ca="1">SUM(INDIRECT(ADDRESS(ROW(),SUMIFS($1:$1,$5:$5,1))):INDIRECT(ADDRESS(ROW(),SUMIFS($1:$1,$5:$5,MAX($5:$5)))))</f>
        <v>50000000.000000007</v>
      </c>
      <c r="Z78" s="10">
        <f ca="1">Repdd!Z111</f>
        <v>4166666.666666667</v>
      </c>
      <c r="AA78" s="10">
        <f ca="1">Repdd!AA111</f>
        <v>12500000</v>
      </c>
      <c r="AB78" s="10">
        <f ca="1">Repdd!AB111</f>
        <v>8333333.333333334</v>
      </c>
      <c r="AC78" s="10">
        <f ca="1">Repdd!AC111</f>
        <v>0</v>
      </c>
      <c r="AD78" s="10">
        <f ca="1">Repdd!AD111</f>
        <v>0</v>
      </c>
      <c r="AE78" s="10">
        <f ca="1">Repdd!AE111</f>
        <v>0</v>
      </c>
      <c r="AF78" s="10">
        <f ca="1">Repdd!AF111</f>
        <v>0</v>
      </c>
      <c r="AG78" s="10">
        <f ca="1">Repdd!AG111</f>
        <v>0</v>
      </c>
      <c r="AH78" s="10">
        <f ca="1">Repdd!AH111</f>
        <v>0</v>
      </c>
      <c r="AI78" s="10">
        <f ca="1">Repdd!AI111</f>
        <v>0</v>
      </c>
      <c r="AJ78" s="10">
        <f ca="1">Repdd!AJ111</f>
        <v>0</v>
      </c>
      <c r="AK78" s="10">
        <f ca="1">Repdd!AK111</f>
        <v>0</v>
      </c>
      <c r="AL78" s="10">
        <f ca="1">Repdd!AL111</f>
        <v>0</v>
      </c>
      <c r="AM78" s="10">
        <f ca="1">Repdd!AM111</f>
        <v>0</v>
      </c>
      <c r="AN78" s="10">
        <f ca="1">Repdd!AN111</f>
        <v>0</v>
      </c>
      <c r="AO78" s="10">
        <f ca="1">Repdd!AO111</f>
        <v>0</v>
      </c>
      <c r="AP78" s="10">
        <f ca="1">Repdd!AP111</f>
        <v>0</v>
      </c>
      <c r="AQ78" s="10">
        <f ca="1">Repdd!AQ111</f>
        <v>0</v>
      </c>
      <c r="AR78" s="10">
        <f ca="1">Repdd!AR111</f>
        <v>0</v>
      </c>
      <c r="AS78" s="10">
        <f ca="1">Repdd!AS111</f>
        <v>0</v>
      </c>
      <c r="AT78" s="10">
        <f ca="1">Repdd!AT111</f>
        <v>0</v>
      </c>
      <c r="AU78" s="10">
        <f ca="1">Repdd!AU111</f>
        <v>4166666.666666667</v>
      </c>
      <c r="AV78" s="10">
        <f ca="1">Repdd!AV111</f>
        <v>12500000</v>
      </c>
      <c r="AW78" s="10">
        <f ca="1">Repdd!AW111</f>
        <v>8333333.333333334</v>
      </c>
      <c r="AX78" s="10">
        <f ca="1">Repdd!AX111</f>
        <v>0</v>
      </c>
      <c r="AY78" s="10">
        <f ca="1">Repdd!AY111</f>
        <v>0</v>
      </c>
      <c r="AZ78" s="10">
        <f ca="1">Repdd!AZ111</f>
        <v>0</v>
      </c>
      <c r="BA78" s="10">
        <f ca="1">Repdd!BA111</f>
        <v>0</v>
      </c>
      <c r="BB78" s="10">
        <f ca="1">Repdd!BB111</f>
        <v>0</v>
      </c>
      <c r="BC78" s="10">
        <f ca="1">Repdd!BC111</f>
        <v>0</v>
      </c>
      <c r="BD78" s="10">
        <f ca="1">Repdd!BD111</f>
        <v>0</v>
      </c>
      <c r="BE78" s="10">
        <f ca="1">Repdd!BE111</f>
        <v>0</v>
      </c>
      <c r="BF78" s="10">
        <f ca="1">Repdd!BF111</f>
        <v>0</v>
      </c>
      <c r="BG78" s="10">
        <f ca="1">Repdd!BG111</f>
        <v>0</v>
      </c>
      <c r="BH78" s="10">
        <f ca="1">Repdd!BH111</f>
        <v>0</v>
      </c>
      <c r="BI78" s="10">
        <f ca="1">Repdd!BI111</f>
        <v>0</v>
      </c>
      <c r="BJ78" s="10">
        <f ca="1">Repdd!BJ111</f>
        <v>0</v>
      </c>
      <c r="BK78" s="10">
        <f ca="1">Repdd!BK111</f>
        <v>0</v>
      </c>
      <c r="BL78" s="10">
        <f ca="1">Repdd!BL111</f>
        <v>0</v>
      </c>
      <c r="BM78" s="10">
        <f ca="1">Repdd!BM111</f>
        <v>0</v>
      </c>
      <c r="BN78" s="10">
        <f ca="1">Repdd!BN111</f>
        <v>0</v>
      </c>
      <c r="BO78" s="10">
        <f ca="1">Repdd!BO111</f>
        <v>0</v>
      </c>
      <c r="BP78" s="10">
        <f ca="1">Repdd!BP111</f>
        <v>0</v>
      </c>
      <c r="BQ78" s="10">
        <f ca="1">Repdd!BQ111</f>
        <v>0</v>
      </c>
      <c r="BR78" s="10">
        <f ca="1">Repdd!BR111</f>
        <v>0</v>
      </c>
      <c r="BS78" s="10">
        <f ca="1">Repdd!BS111</f>
        <v>0</v>
      </c>
      <c r="BT78" s="10">
        <f ca="1">Repdd!BT111</f>
        <v>0</v>
      </c>
      <c r="BU78" s="10">
        <f ca="1">Repdd!BU111</f>
        <v>0</v>
      </c>
      <c r="BV78" s="10">
        <f>Repdd!BV111</f>
        <v>0</v>
      </c>
      <c r="BW78" s="10">
        <f>Repdd!BW111</f>
        <v>0</v>
      </c>
      <c r="BX78" s="10">
        <f>Repdd!BX111</f>
        <v>0</v>
      </c>
      <c r="BY78" s="10">
        <f>Repdd!BY111</f>
        <v>0</v>
      </c>
      <c r="BZ78" s="10">
        <f>Repdd!BZ111</f>
        <v>0</v>
      </c>
      <c r="CA78" s="10">
        <f>Repdd!CA111</f>
        <v>0</v>
      </c>
      <c r="CB78" s="10">
        <f>Repdd!CB111</f>
        <v>0</v>
      </c>
      <c r="CC78" s="10">
        <f>Repdd!CC111</f>
        <v>0</v>
      </c>
      <c r="CD78" s="10">
        <f>Repdd!CD111</f>
        <v>0</v>
      </c>
      <c r="CE78" s="10">
        <f>Repdd!CE111</f>
        <v>0</v>
      </c>
      <c r="CF78" s="10">
        <f>Repdd!CF111</f>
        <v>0</v>
      </c>
      <c r="CG78" s="10">
        <f>Repdd!CG111</f>
        <v>0</v>
      </c>
      <c r="CH78" s="10">
        <f>Repdd!CH111</f>
        <v>0</v>
      </c>
      <c r="CI78" s="10">
        <f>Repdd!CI111</f>
        <v>0</v>
      </c>
      <c r="CJ78" s="10">
        <f>Repdd!CJ111</f>
        <v>0</v>
      </c>
      <c r="CK78" s="10">
        <f>Repdd!CK111</f>
        <v>0</v>
      </c>
      <c r="CL78" s="10">
        <f>Repdd!CL111</f>
        <v>0</v>
      </c>
      <c r="CM78" s="10">
        <f>Repdd!CM111</f>
        <v>0</v>
      </c>
      <c r="CN78" s="10">
        <f>Repdd!CN111</f>
        <v>0</v>
      </c>
      <c r="CO78" s="10">
        <f>Repdd!CO111</f>
        <v>0</v>
      </c>
      <c r="CP78" s="10">
        <f>Repdd!CP111</f>
        <v>0</v>
      </c>
      <c r="CQ78" s="10">
        <f>Repdd!CQ111</f>
        <v>0</v>
      </c>
      <c r="CR78" s="10">
        <f>Repdd!CR111</f>
        <v>0</v>
      </c>
      <c r="CS78" s="10">
        <f>Repdd!CS111</f>
        <v>0</v>
      </c>
      <c r="CT78" s="10">
        <f>Repdd!CT111</f>
        <v>0</v>
      </c>
    </row>
    <row r="79" spans="1:99" s="13" customFormat="1" x14ac:dyDescent="0.3">
      <c r="A79" s="12">
        <f>ROW()</f>
        <v>79</v>
      </c>
      <c r="B79" s="117"/>
      <c r="C79" s="142"/>
      <c r="E79" s="92"/>
      <c r="F79" s="13" t="str">
        <f>BP!$F$213</f>
        <v>Ввод в эксплуатацию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50000000</v>
      </c>
      <c r="Z79" s="10">
        <f ca="1">Repdd!Z112</f>
        <v>0</v>
      </c>
      <c r="AA79" s="10">
        <f ca="1">Repdd!AA112</f>
        <v>0</v>
      </c>
      <c r="AB79" s="10">
        <f ca="1">Repdd!AB112</f>
        <v>25000000</v>
      </c>
      <c r="AC79" s="10">
        <f ca="1">Repdd!AC112</f>
        <v>0</v>
      </c>
      <c r="AD79" s="10">
        <f ca="1">Repdd!AD112</f>
        <v>0</v>
      </c>
      <c r="AE79" s="10">
        <f ca="1">Repdd!AE112</f>
        <v>0</v>
      </c>
      <c r="AF79" s="10">
        <f ca="1">Repdd!AF112</f>
        <v>0</v>
      </c>
      <c r="AG79" s="10">
        <f ca="1">Repdd!AG112</f>
        <v>0</v>
      </c>
      <c r="AH79" s="10">
        <f ca="1">Repdd!AH112</f>
        <v>0</v>
      </c>
      <c r="AI79" s="10">
        <f ca="1">Repdd!AI112</f>
        <v>0</v>
      </c>
      <c r="AJ79" s="10">
        <f ca="1">Repdd!AJ112</f>
        <v>0</v>
      </c>
      <c r="AK79" s="10">
        <f ca="1">Repdd!AK112</f>
        <v>0</v>
      </c>
      <c r="AL79" s="10">
        <f ca="1">Repdd!AL112</f>
        <v>0</v>
      </c>
      <c r="AM79" s="10">
        <f ca="1">Repdd!AM112</f>
        <v>0</v>
      </c>
      <c r="AN79" s="10">
        <f ca="1">Repdd!AN112</f>
        <v>0</v>
      </c>
      <c r="AO79" s="10">
        <f ca="1">Repdd!AO112</f>
        <v>0</v>
      </c>
      <c r="AP79" s="10">
        <f ca="1">Repdd!AP112</f>
        <v>0</v>
      </c>
      <c r="AQ79" s="10">
        <f ca="1">Repdd!AQ112</f>
        <v>0</v>
      </c>
      <c r="AR79" s="10">
        <f ca="1">Repdd!AR112</f>
        <v>0</v>
      </c>
      <c r="AS79" s="10">
        <f ca="1">Repdd!AS112</f>
        <v>0</v>
      </c>
      <c r="AT79" s="10">
        <f ca="1">Repdd!AT112</f>
        <v>0</v>
      </c>
      <c r="AU79" s="10">
        <f ca="1">Repdd!AU112</f>
        <v>0</v>
      </c>
      <c r="AV79" s="10">
        <f ca="1">Repdd!AV112</f>
        <v>0</v>
      </c>
      <c r="AW79" s="10">
        <f ca="1">Repdd!AW112</f>
        <v>25000000</v>
      </c>
      <c r="AX79" s="10">
        <f ca="1">Repdd!AX112</f>
        <v>0</v>
      </c>
      <c r="AY79" s="10">
        <f ca="1">Repdd!AY112</f>
        <v>0</v>
      </c>
      <c r="AZ79" s="10">
        <f ca="1">Repdd!AZ112</f>
        <v>0</v>
      </c>
      <c r="BA79" s="10">
        <f ca="1">Repdd!BA112</f>
        <v>0</v>
      </c>
      <c r="BB79" s="10">
        <f ca="1">Repdd!BB112</f>
        <v>0</v>
      </c>
      <c r="BC79" s="10">
        <f ca="1">Repdd!BC112</f>
        <v>0</v>
      </c>
      <c r="BD79" s="10">
        <f ca="1">Repdd!BD112</f>
        <v>0</v>
      </c>
      <c r="BE79" s="10">
        <f ca="1">Repdd!BE112</f>
        <v>0</v>
      </c>
      <c r="BF79" s="10">
        <f ca="1">Repdd!BF112</f>
        <v>0</v>
      </c>
      <c r="BG79" s="10">
        <f ca="1">Repdd!BG112</f>
        <v>0</v>
      </c>
      <c r="BH79" s="10">
        <f ca="1">Repdd!BH112</f>
        <v>0</v>
      </c>
      <c r="BI79" s="10">
        <f ca="1">Repdd!BI112</f>
        <v>0</v>
      </c>
      <c r="BJ79" s="10">
        <f ca="1">Repdd!BJ112</f>
        <v>0</v>
      </c>
      <c r="BK79" s="10">
        <f ca="1">Repdd!BK112</f>
        <v>0</v>
      </c>
      <c r="BL79" s="10">
        <f ca="1">Repdd!BL112</f>
        <v>0</v>
      </c>
      <c r="BM79" s="10">
        <f ca="1">Repdd!BM112</f>
        <v>0</v>
      </c>
      <c r="BN79" s="10">
        <f ca="1">Repdd!BN112</f>
        <v>0</v>
      </c>
      <c r="BO79" s="10">
        <f ca="1">Repdd!BO112</f>
        <v>0</v>
      </c>
      <c r="BP79" s="10">
        <f ca="1">Repdd!BP112</f>
        <v>0</v>
      </c>
      <c r="BQ79" s="10">
        <f ca="1">Repdd!BQ112</f>
        <v>0</v>
      </c>
      <c r="BR79" s="10">
        <f ca="1">Repdd!BR112</f>
        <v>0</v>
      </c>
      <c r="BS79" s="10">
        <f ca="1">Repdd!BS112</f>
        <v>0</v>
      </c>
      <c r="BT79" s="10">
        <f ca="1">Repdd!BT112</f>
        <v>0</v>
      </c>
      <c r="BU79" s="10">
        <f ca="1">Repdd!BU112</f>
        <v>0</v>
      </c>
      <c r="BV79" s="10">
        <f>Repdd!BV112</f>
        <v>0</v>
      </c>
      <c r="BW79" s="10">
        <f>Repdd!BW112</f>
        <v>0</v>
      </c>
      <c r="BX79" s="10">
        <f>Repdd!BX112</f>
        <v>0</v>
      </c>
      <c r="BY79" s="10">
        <f>Repdd!BY112</f>
        <v>0</v>
      </c>
      <c r="BZ79" s="10">
        <f>Repdd!BZ112</f>
        <v>0</v>
      </c>
      <c r="CA79" s="10">
        <f>Repdd!CA112</f>
        <v>0</v>
      </c>
      <c r="CB79" s="10">
        <f>Repdd!CB112</f>
        <v>0</v>
      </c>
      <c r="CC79" s="10">
        <f>Repdd!CC112</f>
        <v>0</v>
      </c>
      <c r="CD79" s="10">
        <f>Repdd!CD112</f>
        <v>0</v>
      </c>
      <c r="CE79" s="10">
        <f>Repdd!CE112</f>
        <v>0</v>
      </c>
      <c r="CF79" s="10">
        <f>Repdd!CF112</f>
        <v>0</v>
      </c>
      <c r="CG79" s="10">
        <f>Repdd!CG112</f>
        <v>0</v>
      </c>
      <c r="CH79" s="10">
        <f>Repdd!CH112</f>
        <v>0</v>
      </c>
      <c r="CI79" s="10">
        <f>Repdd!CI112</f>
        <v>0</v>
      </c>
      <c r="CJ79" s="10">
        <f>Repdd!CJ112</f>
        <v>0</v>
      </c>
      <c r="CK79" s="10">
        <f>Repdd!CK112</f>
        <v>0</v>
      </c>
      <c r="CL79" s="10">
        <f>Repdd!CL112</f>
        <v>0</v>
      </c>
      <c r="CM79" s="10">
        <f>Repdd!CM112</f>
        <v>0</v>
      </c>
      <c r="CN79" s="10">
        <f>Repdd!CN112</f>
        <v>0</v>
      </c>
      <c r="CO79" s="10">
        <f>Repdd!CO112</f>
        <v>0</v>
      </c>
      <c r="CP79" s="10">
        <f>Repdd!CP112</f>
        <v>0</v>
      </c>
      <c r="CQ79" s="10">
        <f>Repdd!CQ112</f>
        <v>0</v>
      </c>
      <c r="CR79" s="10">
        <f>Repdd!CR112</f>
        <v>0</v>
      </c>
      <c r="CS79" s="10">
        <f>Repdd!CS112</f>
        <v>0</v>
      </c>
      <c r="CT79" s="10">
        <f>Repdd!CT112</f>
        <v>0</v>
      </c>
    </row>
    <row r="80" spans="1:99" x14ac:dyDescent="0.3">
      <c r="A80" s="11">
        <f>ROW()</f>
        <v>80</v>
      </c>
      <c r="F80" s="104" t="s">
        <v>149</v>
      </c>
    </row>
    <row r="81" spans="1:98" s="13" customFormat="1" x14ac:dyDescent="0.3">
      <c r="A81" s="12">
        <f>ROW()</f>
        <v>81</v>
      </c>
      <c r="B81" s="138"/>
      <c r="C81" s="142" t="str">
        <f>Lists!$N$10</f>
        <v>с ндс</v>
      </c>
      <c r="E81" s="92"/>
      <c r="F81" s="13" t="str">
        <f>BP!$F$67</f>
        <v>Закупка сырья и материалов</v>
      </c>
      <c r="M81" s="4" t="str">
        <f>Lists!$R$8</f>
        <v>руб.</v>
      </c>
      <c r="P81" s="10"/>
      <c r="R81" s="92"/>
      <c r="S81" s="10"/>
      <c r="V81" s="80">
        <f ca="1">W81-SUM(W82:W86)</f>
        <v>0</v>
      </c>
      <c r="W81" s="10">
        <f ca="1">SUM(INDIRECT(ADDRESS(ROW(),SUMIFS($1:$1,$5:$5,1))):INDIRECT(ADDRESS(ROW(),SUMIFS($1:$1,$5:$5,MAX($5:$5)))))</f>
        <v>152694313.20000002</v>
      </c>
      <c r="Z81" s="10">
        <f ca="1">Repdd!Z114</f>
        <v>0</v>
      </c>
      <c r="AA81" s="10">
        <f ca="1">Repdd!AA114</f>
        <v>0</v>
      </c>
      <c r="AB81" s="10">
        <f ca="1">Repdd!AB114</f>
        <v>0</v>
      </c>
      <c r="AC81" s="10">
        <f ca="1">Repdd!AC114</f>
        <v>4680</v>
      </c>
      <c r="AD81" s="10">
        <f ca="1">Repdd!AD114</f>
        <v>20880</v>
      </c>
      <c r="AE81" s="10">
        <f ca="1">Repdd!AE114</f>
        <v>42336</v>
      </c>
      <c r="AF81" s="10">
        <f ca="1">Repdd!AF114</f>
        <v>64809</v>
      </c>
      <c r="AG81" s="10">
        <f ca="1">Repdd!AG114</f>
        <v>85563</v>
      </c>
      <c r="AH81" s="10">
        <f ca="1">Repdd!AH114</f>
        <v>111529.80000000002</v>
      </c>
      <c r="AI81" s="10">
        <f ca="1">Repdd!AI114</f>
        <v>172103.40000000002</v>
      </c>
      <c r="AJ81" s="10">
        <f ca="1">Repdd!AJ114</f>
        <v>282537</v>
      </c>
      <c r="AK81" s="10">
        <f ca="1">Repdd!AK114</f>
        <v>446969.69999999995</v>
      </c>
      <c r="AL81" s="10">
        <f ca="1">Repdd!AL114</f>
        <v>662032.80000000005</v>
      </c>
      <c r="AM81" s="10">
        <f ca="1">Repdd!AM114</f>
        <v>912006.9</v>
      </c>
      <c r="AN81" s="10">
        <f ca="1">Repdd!AN114</f>
        <v>1182650.3999999999</v>
      </c>
      <c r="AO81" s="10">
        <f ca="1">Repdd!AO114</f>
        <v>1464698.7</v>
      </c>
      <c r="AP81" s="10">
        <f ca="1">Repdd!AP114</f>
        <v>1752727.5</v>
      </c>
      <c r="AQ81" s="10">
        <f ca="1">Repdd!AQ114</f>
        <v>2043634.5</v>
      </c>
      <c r="AR81" s="10">
        <f ca="1">Repdd!AR114</f>
        <v>2335540.5</v>
      </c>
      <c r="AS81" s="10">
        <f ca="1">Repdd!AS114</f>
        <v>2627784</v>
      </c>
      <c r="AT81" s="10">
        <f ca="1">Repdd!AT114</f>
        <v>2920167</v>
      </c>
      <c r="AU81" s="10">
        <f ca="1">Repdd!AU114</f>
        <v>3212577</v>
      </c>
      <c r="AV81" s="10">
        <f ca="1">Repdd!AV114</f>
        <v>3504987</v>
      </c>
      <c r="AW81" s="10">
        <f ca="1">Repdd!AW114</f>
        <v>3797397</v>
      </c>
      <c r="AX81" s="10">
        <f ca="1">Repdd!AX114</f>
        <v>4089807</v>
      </c>
      <c r="AY81" s="10">
        <f ca="1">Repdd!AY114</f>
        <v>4382217</v>
      </c>
      <c r="AZ81" s="10">
        <f ca="1">Repdd!AZ114</f>
        <v>4662927</v>
      </c>
      <c r="BA81" s="10">
        <f ca="1">Repdd!BA114</f>
        <v>4903137</v>
      </c>
      <c r="BB81" s="10">
        <f ca="1">Repdd!BB114</f>
        <v>5089707</v>
      </c>
      <c r="BC81" s="10">
        <f ca="1">Repdd!BC114</f>
        <v>5220094.5</v>
      </c>
      <c r="BD81" s="10">
        <f ca="1">Repdd!BD114</f>
        <v>5298597</v>
      </c>
      <c r="BE81" s="10">
        <f ca="1">Repdd!BE114</f>
        <v>5341432.5</v>
      </c>
      <c r="BF81" s="10">
        <f ca="1">Repdd!BF114</f>
        <v>5363334</v>
      </c>
      <c r="BG81" s="10">
        <f ca="1">Repdd!BG114</f>
        <v>5373751.5</v>
      </c>
      <c r="BH81" s="10">
        <f ca="1">Repdd!BH114</f>
        <v>5378143.5</v>
      </c>
      <c r="BI81" s="10">
        <f ca="1">Repdd!BI114</f>
        <v>5379646.5</v>
      </c>
      <c r="BJ81" s="10">
        <f ca="1">Repdd!BJ114</f>
        <v>5380150.5</v>
      </c>
      <c r="BK81" s="10">
        <f ca="1">Repdd!BK114</f>
        <v>5380317</v>
      </c>
      <c r="BL81" s="10">
        <f ca="1">Repdd!BL114</f>
        <v>5380344.0000000009</v>
      </c>
      <c r="BM81" s="10">
        <f ca="1">Repdd!BM114</f>
        <v>5380344.0000000009</v>
      </c>
      <c r="BN81" s="10">
        <f ca="1">Repdd!BN114</f>
        <v>5380344.0000000009</v>
      </c>
      <c r="BO81" s="10">
        <f ca="1">Repdd!BO114</f>
        <v>5380344.0000000009</v>
      </c>
      <c r="BP81" s="10">
        <f ca="1">Repdd!BP114</f>
        <v>5380344.0000000009</v>
      </c>
      <c r="BQ81" s="10">
        <f ca="1">Repdd!BQ114</f>
        <v>5380344.0000000009</v>
      </c>
      <c r="BR81" s="10">
        <f ca="1">Repdd!BR114</f>
        <v>5380344.0000000009</v>
      </c>
      <c r="BS81" s="10">
        <f ca="1">Repdd!BS114</f>
        <v>5380344.0000000009</v>
      </c>
      <c r="BT81" s="10">
        <f ca="1">Repdd!BT114</f>
        <v>5380344.0000000009</v>
      </c>
      <c r="BU81" s="10">
        <f ca="1">Repdd!BU114</f>
        <v>5380344.0000000009</v>
      </c>
      <c r="BV81" s="10">
        <f>Repdd!BV114</f>
        <v>0</v>
      </c>
      <c r="BW81" s="10">
        <f>Repdd!BW114</f>
        <v>0</v>
      </c>
      <c r="BX81" s="10">
        <f>Repdd!BX114</f>
        <v>0</v>
      </c>
      <c r="BY81" s="10">
        <f>Repdd!BY114</f>
        <v>0</v>
      </c>
      <c r="BZ81" s="10">
        <f>Repdd!BZ114</f>
        <v>0</v>
      </c>
      <c r="CA81" s="10">
        <f>Repdd!CA114</f>
        <v>0</v>
      </c>
      <c r="CB81" s="10">
        <f>Repdd!CB114</f>
        <v>0</v>
      </c>
      <c r="CC81" s="10">
        <f>Repdd!CC114</f>
        <v>0</v>
      </c>
      <c r="CD81" s="10">
        <f>Repdd!CD114</f>
        <v>0</v>
      </c>
      <c r="CE81" s="10">
        <f>Repdd!CE114</f>
        <v>0</v>
      </c>
      <c r="CF81" s="10">
        <f>Repdd!CF114</f>
        <v>0</v>
      </c>
      <c r="CG81" s="10">
        <f>Repdd!CG114</f>
        <v>0</v>
      </c>
      <c r="CH81" s="10">
        <f>Repdd!CH114</f>
        <v>0</v>
      </c>
      <c r="CI81" s="10">
        <f>Repdd!CI114</f>
        <v>0</v>
      </c>
      <c r="CJ81" s="10">
        <f>Repdd!CJ114</f>
        <v>0</v>
      </c>
      <c r="CK81" s="10">
        <f>Repdd!CK114</f>
        <v>0</v>
      </c>
      <c r="CL81" s="10">
        <f>Repdd!CL114</f>
        <v>0</v>
      </c>
      <c r="CM81" s="10">
        <f>Repdd!CM114</f>
        <v>0</v>
      </c>
      <c r="CN81" s="10">
        <f>Repdd!CN114</f>
        <v>0</v>
      </c>
      <c r="CO81" s="10">
        <f>Repdd!CO114</f>
        <v>0</v>
      </c>
      <c r="CP81" s="10">
        <f>Repdd!CP114</f>
        <v>0</v>
      </c>
      <c r="CQ81" s="10">
        <f>Repdd!CQ114</f>
        <v>0</v>
      </c>
      <c r="CR81" s="10">
        <f>Repdd!CR114</f>
        <v>0</v>
      </c>
      <c r="CS81" s="10">
        <f>Repdd!CS114</f>
        <v>0</v>
      </c>
      <c r="CT81" s="10">
        <f>Repdd!CT114</f>
        <v>0</v>
      </c>
    </row>
    <row r="82" spans="1:98" s="27" customFormat="1" ht="12" x14ac:dyDescent="0.25">
      <c r="A82" s="26">
        <f>ROW()</f>
        <v>82</v>
      </c>
      <c r="B82" s="139"/>
      <c r="C82" s="142"/>
      <c r="E82" s="24"/>
      <c r="F82" s="66" t="str">
        <f>F81</f>
        <v>Закупка сырья и материалов</v>
      </c>
      <c r="G82" s="27" t="str">
        <f>BP!$F$21</f>
        <v>Основа</v>
      </c>
      <c r="M82" s="27" t="str">
        <f>Lists!$R$8</f>
        <v>руб.</v>
      </c>
      <c r="P82" s="30"/>
      <c r="R82" s="24"/>
      <c r="S82" s="30"/>
      <c r="V82" s="85"/>
      <c r="W82" s="29">
        <f ca="1">SUM(INDIRECT(ADDRESS(ROW(),SUMIFS($1:$1,$5:$5,1))):INDIRECT(ADDRESS(ROW(),SUMIFS($1:$1,$5:$5,MAX($5:$5)))))</f>
        <v>94802946</v>
      </c>
      <c r="Z82" s="30">
        <f ca="1">Repdd!Z115</f>
        <v>0</v>
      </c>
      <c r="AA82" s="30">
        <f ca="1">Repdd!AA115</f>
        <v>0</v>
      </c>
      <c r="AB82" s="30">
        <f ca="1">Repdd!AB115</f>
        <v>0</v>
      </c>
      <c r="AC82" s="30">
        <f ca="1">Repdd!AC115</f>
        <v>4200</v>
      </c>
      <c r="AD82" s="30">
        <f ca="1">Repdd!AD115</f>
        <v>16800</v>
      </c>
      <c r="AE82" s="30">
        <f ca="1">Repdd!AE115</f>
        <v>30240</v>
      </c>
      <c r="AF82" s="30">
        <f ca="1">Repdd!AF115</f>
        <v>44205</v>
      </c>
      <c r="AG82" s="30">
        <f ca="1">Repdd!AG115</f>
        <v>56385</v>
      </c>
      <c r="AH82" s="30">
        <f ca="1">Repdd!AH115</f>
        <v>74067.000000000015</v>
      </c>
      <c r="AI82" s="30">
        <f ca="1">Repdd!AI115</f>
        <v>120267.00000000001</v>
      </c>
      <c r="AJ82" s="30">
        <f ca="1">Repdd!AJ115</f>
        <v>198051</v>
      </c>
      <c r="AK82" s="30">
        <f ca="1">Repdd!AK115</f>
        <v>309718.5</v>
      </c>
      <c r="AL82" s="30">
        <f ca="1">Repdd!AL115</f>
        <v>451185</v>
      </c>
      <c r="AM82" s="30">
        <f ca="1">Repdd!AM115</f>
        <v>610228.5</v>
      </c>
      <c r="AN82" s="30">
        <f ca="1">Repdd!AN115</f>
        <v>779709</v>
      </c>
      <c r="AO82" s="30">
        <f ca="1">Repdd!AO115</f>
        <v>954607.5</v>
      </c>
      <c r="AP82" s="30">
        <f ca="1">Repdd!AP115</f>
        <v>1132372.5</v>
      </c>
      <c r="AQ82" s="30">
        <f ca="1">Repdd!AQ115</f>
        <v>1311397.5</v>
      </c>
      <c r="AR82" s="30">
        <f ca="1">Repdd!AR115</f>
        <v>1490737.5</v>
      </c>
      <c r="AS82" s="30">
        <f ca="1">Repdd!AS115</f>
        <v>1670235</v>
      </c>
      <c r="AT82" s="30">
        <f ca="1">Repdd!AT115</f>
        <v>1849785</v>
      </c>
      <c r="AU82" s="30">
        <f ca="1">Repdd!AU115</f>
        <v>2029335</v>
      </c>
      <c r="AV82" s="30">
        <f ca="1">Repdd!AV115</f>
        <v>2208885</v>
      </c>
      <c r="AW82" s="30">
        <f ca="1">Repdd!AW115</f>
        <v>2388435</v>
      </c>
      <c r="AX82" s="30">
        <f ca="1">Repdd!AX115</f>
        <v>2567985</v>
      </c>
      <c r="AY82" s="30">
        <f ca="1">Repdd!AY115</f>
        <v>2747535</v>
      </c>
      <c r="AZ82" s="30">
        <f ca="1">Repdd!AZ115</f>
        <v>2916585</v>
      </c>
      <c r="BA82" s="30">
        <f ca="1">Repdd!BA115</f>
        <v>3054135</v>
      </c>
      <c r="BB82" s="30">
        <f ca="1">Repdd!BB115</f>
        <v>3158085</v>
      </c>
      <c r="BC82" s="30">
        <f ca="1">Repdd!BC115</f>
        <v>3227122.5</v>
      </c>
      <c r="BD82" s="30">
        <f ca="1">Repdd!BD115</f>
        <v>3265710</v>
      </c>
      <c r="BE82" s="30">
        <f ca="1">Repdd!BE115</f>
        <v>3286342.5</v>
      </c>
      <c r="BF82" s="30">
        <f ca="1">Repdd!BF115</f>
        <v>3296475</v>
      </c>
      <c r="BG82" s="30">
        <f ca="1">Repdd!BG115</f>
        <v>3301147.5</v>
      </c>
      <c r="BH82" s="30">
        <f ca="1">Repdd!BH115</f>
        <v>3302932.5</v>
      </c>
      <c r="BI82" s="30">
        <f ca="1">Repdd!BI115</f>
        <v>3303457.5</v>
      </c>
      <c r="BJ82" s="30">
        <f ca="1">Repdd!BJ115</f>
        <v>3303667.5</v>
      </c>
      <c r="BK82" s="30">
        <f ca="1">Repdd!BK115</f>
        <v>3303720.0000000005</v>
      </c>
      <c r="BL82" s="30">
        <f ca="1">Repdd!BL115</f>
        <v>3303720.0000000005</v>
      </c>
      <c r="BM82" s="30">
        <f ca="1">Repdd!BM115</f>
        <v>3303720.0000000005</v>
      </c>
      <c r="BN82" s="30">
        <f ca="1">Repdd!BN115</f>
        <v>3303720.0000000005</v>
      </c>
      <c r="BO82" s="30">
        <f ca="1">Repdd!BO115</f>
        <v>3303720.0000000005</v>
      </c>
      <c r="BP82" s="30">
        <f ca="1">Repdd!BP115</f>
        <v>3303720.0000000005</v>
      </c>
      <c r="BQ82" s="30">
        <f ca="1">Repdd!BQ115</f>
        <v>3303720.0000000005</v>
      </c>
      <c r="BR82" s="30">
        <f ca="1">Repdd!BR115</f>
        <v>3303720.0000000005</v>
      </c>
      <c r="BS82" s="30">
        <f ca="1">Repdd!BS115</f>
        <v>3303720.0000000005</v>
      </c>
      <c r="BT82" s="30">
        <f ca="1">Repdd!BT115</f>
        <v>3303720.0000000005</v>
      </c>
      <c r="BU82" s="30">
        <f ca="1">Repdd!BU115</f>
        <v>3303720.0000000005</v>
      </c>
      <c r="BV82" s="30">
        <f>Repdd!BV115</f>
        <v>0</v>
      </c>
      <c r="BW82" s="30">
        <f>Repdd!BW115</f>
        <v>0</v>
      </c>
      <c r="BX82" s="30">
        <f>Repdd!BX115</f>
        <v>0</v>
      </c>
      <c r="BY82" s="30">
        <f>Repdd!BY115</f>
        <v>0</v>
      </c>
      <c r="BZ82" s="30">
        <f>Repdd!BZ115</f>
        <v>0</v>
      </c>
      <c r="CA82" s="30">
        <f>Repdd!CA115</f>
        <v>0</v>
      </c>
      <c r="CB82" s="30">
        <f>Repdd!CB115</f>
        <v>0</v>
      </c>
      <c r="CC82" s="30">
        <f>Repdd!CC115</f>
        <v>0</v>
      </c>
      <c r="CD82" s="30">
        <f>Repdd!CD115</f>
        <v>0</v>
      </c>
      <c r="CE82" s="30">
        <f>Repdd!CE115</f>
        <v>0</v>
      </c>
      <c r="CF82" s="30">
        <f>Repdd!CF115</f>
        <v>0</v>
      </c>
      <c r="CG82" s="30">
        <f>Repdd!CG115</f>
        <v>0</v>
      </c>
      <c r="CH82" s="30">
        <f>Repdd!CH115</f>
        <v>0</v>
      </c>
      <c r="CI82" s="30">
        <f>Repdd!CI115</f>
        <v>0</v>
      </c>
      <c r="CJ82" s="30">
        <f>Repdd!CJ115</f>
        <v>0</v>
      </c>
      <c r="CK82" s="30">
        <f>Repdd!CK115</f>
        <v>0</v>
      </c>
      <c r="CL82" s="30">
        <f>Repdd!CL115</f>
        <v>0</v>
      </c>
      <c r="CM82" s="30">
        <f>Repdd!CM115</f>
        <v>0</v>
      </c>
      <c r="CN82" s="30">
        <f>Repdd!CN115</f>
        <v>0</v>
      </c>
      <c r="CO82" s="30">
        <f>Repdd!CO115</f>
        <v>0</v>
      </c>
      <c r="CP82" s="30">
        <f>Repdd!CP115</f>
        <v>0</v>
      </c>
      <c r="CQ82" s="30">
        <f>Repdd!CQ115</f>
        <v>0</v>
      </c>
      <c r="CR82" s="30">
        <f>Repdd!CR115</f>
        <v>0</v>
      </c>
      <c r="CS82" s="30">
        <f>Repdd!CS115</f>
        <v>0</v>
      </c>
      <c r="CT82" s="30">
        <f>Repdd!CT115</f>
        <v>0</v>
      </c>
    </row>
    <row r="83" spans="1:98" s="27" customFormat="1" ht="12" x14ac:dyDescent="0.25">
      <c r="A83" s="26">
        <f>ROW()</f>
        <v>83</v>
      </c>
      <c r="B83" s="139"/>
      <c r="C83" s="142"/>
      <c r="E83" s="24"/>
      <c r="F83" s="66" t="str">
        <f>F81</f>
        <v>Закупка сырья и материалов</v>
      </c>
      <c r="G83" s="27" t="str">
        <f>BP!$F$22</f>
        <v>Сырье</v>
      </c>
      <c r="H83" s="67"/>
      <c r="I83" s="67"/>
      <c r="J83" s="67"/>
      <c r="K83" s="67"/>
      <c r="L83" s="67"/>
      <c r="M83" s="27" t="str">
        <f>Lists!$R$8</f>
        <v>руб.</v>
      </c>
      <c r="P83" s="30"/>
      <c r="R83" s="24"/>
      <c r="S83" s="30"/>
      <c r="V83" s="85"/>
      <c r="W83" s="29">
        <f ca="1">SUM(INDIRECT(ADDRESS(ROW(),SUMIFS($1:$1,$5:$5,1))):INDIRECT(ADDRESS(ROW(),SUMIFS($1:$1,$5:$5,MAX($5:$5)))))</f>
        <v>10834622.4</v>
      </c>
      <c r="Z83" s="30">
        <f ca="1">Repdd!Z116</f>
        <v>0</v>
      </c>
      <c r="AA83" s="30">
        <f ca="1">Repdd!AA116</f>
        <v>0</v>
      </c>
      <c r="AB83" s="30">
        <f ca="1">Repdd!AB116</f>
        <v>0</v>
      </c>
      <c r="AC83" s="30">
        <f ca="1">Repdd!AC116</f>
        <v>480</v>
      </c>
      <c r="AD83" s="30">
        <f ca="1">Repdd!AD116</f>
        <v>1920</v>
      </c>
      <c r="AE83" s="30">
        <f ca="1">Repdd!AE116</f>
        <v>3456</v>
      </c>
      <c r="AF83" s="30">
        <f ca="1">Repdd!AF116</f>
        <v>5052</v>
      </c>
      <c r="AG83" s="30">
        <f ca="1">Repdd!AG116</f>
        <v>6444</v>
      </c>
      <c r="AH83" s="30">
        <f ca="1">Repdd!AH116</f>
        <v>8464.8000000000011</v>
      </c>
      <c r="AI83" s="30">
        <f ca="1">Repdd!AI116</f>
        <v>13744.800000000001</v>
      </c>
      <c r="AJ83" s="30">
        <f ca="1">Repdd!AJ116</f>
        <v>22634.400000000001</v>
      </c>
      <c r="AK83" s="30">
        <f ca="1">Repdd!AK116</f>
        <v>35396.399999999994</v>
      </c>
      <c r="AL83" s="30">
        <f ca="1">Repdd!AL116</f>
        <v>51564</v>
      </c>
      <c r="AM83" s="30">
        <f ca="1">Repdd!AM116</f>
        <v>69740.399999999994</v>
      </c>
      <c r="AN83" s="30">
        <f ca="1">Repdd!AN116</f>
        <v>89109.6</v>
      </c>
      <c r="AO83" s="30">
        <f ca="1">Repdd!AO116</f>
        <v>109098</v>
      </c>
      <c r="AP83" s="30">
        <f ca="1">Repdd!AP116</f>
        <v>129414</v>
      </c>
      <c r="AQ83" s="30">
        <f ca="1">Repdd!AQ116</f>
        <v>149874</v>
      </c>
      <c r="AR83" s="30">
        <f ca="1">Repdd!AR116</f>
        <v>170370</v>
      </c>
      <c r="AS83" s="30">
        <f ca="1">Repdd!AS116</f>
        <v>190884</v>
      </c>
      <c r="AT83" s="30">
        <f ca="1">Repdd!AT116</f>
        <v>211404</v>
      </c>
      <c r="AU83" s="30">
        <f ca="1">Repdd!AU116</f>
        <v>231924</v>
      </c>
      <c r="AV83" s="30">
        <f ca="1">Repdd!AV116</f>
        <v>252444</v>
      </c>
      <c r="AW83" s="30">
        <f ca="1">Repdd!AW116</f>
        <v>272964</v>
      </c>
      <c r="AX83" s="30">
        <f ca="1">Repdd!AX116</f>
        <v>293484</v>
      </c>
      <c r="AY83" s="30">
        <f ca="1">Repdd!AY116</f>
        <v>314004</v>
      </c>
      <c r="AZ83" s="30">
        <f ca="1">Repdd!AZ116</f>
        <v>333324</v>
      </c>
      <c r="BA83" s="30">
        <f ca="1">Repdd!BA116</f>
        <v>349044</v>
      </c>
      <c r="BB83" s="30">
        <f ca="1">Repdd!BB116</f>
        <v>360924</v>
      </c>
      <c r="BC83" s="30">
        <f ca="1">Repdd!BC116</f>
        <v>368814</v>
      </c>
      <c r="BD83" s="30">
        <f ca="1">Repdd!BD116</f>
        <v>373224</v>
      </c>
      <c r="BE83" s="30">
        <f ca="1">Repdd!BE116</f>
        <v>375582</v>
      </c>
      <c r="BF83" s="30">
        <f ca="1">Repdd!BF116</f>
        <v>376740</v>
      </c>
      <c r="BG83" s="30">
        <f ca="1">Repdd!BG116</f>
        <v>377274</v>
      </c>
      <c r="BH83" s="30">
        <f ca="1">Repdd!BH116</f>
        <v>377478</v>
      </c>
      <c r="BI83" s="30">
        <f ca="1">Repdd!BI116</f>
        <v>377538</v>
      </c>
      <c r="BJ83" s="30">
        <f ca="1">Repdd!BJ116</f>
        <v>377562</v>
      </c>
      <c r="BK83" s="30">
        <f ca="1">Repdd!BK116</f>
        <v>377568.00000000006</v>
      </c>
      <c r="BL83" s="30">
        <f ca="1">Repdd!BL116</f>
        <v>377568.00000000006</v>
      </c>
      <c r="BM83" s="30">
        <f ca="1">Repdd!BM116</f>
        <v>377568.00000000006</v>
      </c>
      <c r="BN83" s="30">
        <f ca="1">Repdd!BN116</f>
        <v>377568.00000000006</v>
      </c>
      <c r="BO83" s="30">
        <f ca="1">Repdd!BO116</f>
        <v>377568.00000000006</v>
      </c>
      <c r="BP83" s="30">
        <f ca="1">Repdd!BP116</f>
        <v>377568.00000000006</v>
      </c>
      <c r="BQ83" s="30">
        <f ca="1">Repdd!BQ116</f>
        <v>377568.00000000006</v>
      </c>
      <c r="BR83" s="30">
        <f ca="1">Repdd!BR116</f>
        <v>377568.00000000006</v>
      </c>
      <c r="BS83" s="30">
        <f ca="1">Repdd!BS116</f>
        <v>377568.00000000006</v>
      </c>
      <c r="BT83" s="30">
        <f ca="1">Repdd!BT116</f>
        <v>377568.00000000006</v>
      </c>
      <c r="BU83" s="30">
        <f ca="1">Repdd!BU116</f>
        <v>377568.00000000006</v>
      </c>
      <c r="BV83" s="30">
        <f>Repdd!BV116</f>
        <v>0</v>
      </c>
      <c r="BW83" s="30">
        <f>Repdd!BW116</f>
        <v>0</v>
      </c>
      <c r="BX83" s="30">
        <f>Repdd!BX116</f>
        <v>0</v>
      </c>
      <c r="BY83" s="30">
        <f>Repdd!BY116</f>
        <v>0</v>
      </c>
      <c r="BZ83" s="30">
        <f>Repdd!BZ116</f>
        <v>0</v>
      </c>
      <c r="CA83" s="30">
        <f>Repdd!CA116</f>
        <v>0</v>
      </c>
      <c r="CB83" s="30">
        <f>Repdd!CB116</f>
        <v>0</v>
      </c>
      <c r="CC83" s="30">
        <f>Repdd!CC116</f>
        <v>0</v>
      </c>
      <c r="CD83" s="30">
        <f>Repdd!CD116</f>
        <v>0</v>
      </c>
      <c r="CE83" s="30">
        <f>Repdd!CE116</f>
        <v>0</v>
      </c>
      <c r="CF83" s="30">
        <f>Repdd!CF116</f>
        <v>0</v>
      </c>
      <c r="CG83" s="30">
        <f>Repdd!CG116</f>
        <v>0</v>
      </c>
      <c r="CH83" s="30">
        <f>Repdd!CH116</f>
        <v>0</v>
      </c>
      <c r="CI83" s="30">
        <f>Repdd!CI116</f>
        <v>0</v>
      </c>
      <c r="CJ83" s="30">
        <f>Repdd!CJ116</f>
        <v>0</v>
      </c>
      <c r="CK83" s="30">
        <f>Repdd!CK116</f>
        <v>0</v>
      </c>
      <c r="CL83" s="30">
        <f>Repdd!CL116</f>
        <v>0</v>
      </c>
      <c r="CM83" s="30">
        <f>Repdd!CM116</f>
        <v>0</v>
      </c>
      <c r="CN83" s="30">
        <f>Repdd!CN116</f>
        <v>0</v>
      </c>
      <c r="CO83" s="30">
        <f>Repdd!CO116</f>
        <v>0</v>
      </c>
      <c r="CP83" s="30">
        <f>Repdd!CP116</f>
        <v>0</v>
      </c>
      <c r="CQ83" s="30">
        <f>Repdd!CQ116</f>
        <v>0</v>
      </c>
      <c r="CR83" s="30">
        <f>Repdd!CR116</f>
        <v>0</v>
      </c>
      <c r="CS83" s="30">
        <f>Repdd!CS116</f>
        <v>0</v>
      </c>
      <c r="CT83" s="30">
        <f>Repdd!CT116</f>
        <v>0</v>
      </c>
    </row>
    <row r="84" spans="1:98" s="27" customFormat="1" ht="12" x14ac:dyDescent="0.25">
      <c r="A84" s="26">
        <f>ROW()</f>
        <v>84</v>
      </c>
      <c r="B84" s="139"/>
      <c r="C84" s="142"/>
      <c r="E84" s="24"/>
      <c r="F84" s="66" t="str">
        <f>F81</f>
        <v>Закупка сырья и материалов</v>
      </c>
      <c r="G84" s="27" t="str">
        <f>BP!$F$23</f>
        <v>Материал</v>
      </c>
      <c r="M84" s="27" t="str">
        <f>Lists!$R$8</f>
        <v>руб.</v>
      </c>
      <c r="P84" s="30"/>
      <c r="R84" s="24"/>
      <c r="S84" s="30"/>
      <c r="V84" s="85"/>
      <c r="W84" s="29">
        <f ca="1">SUM(INDIRECT(ADDRESS(ROW(),SUMIFS($1:$1,$5:$5,1))):INDIRECT(ADDRESS(ROW(),SUMIFS($1:$1,$5:$5,MAX($5:$5)))))</f>
        <v>12199896.800000001</v>
      </c>
      <c r="Z84" s="30">
        <f ca="1">Repdd!Z117</f>
        <v>0</v>
      </c>
      <c r="AA84" s="30">
        <f ca="1">Repdd!AA117</f>
        <v>0</v>
      </c>
      <c r="AB84" s="30">
        <f ca="1">Repdd!AB117</f>
        <v>0</v>
      </c>
      <c r="AC84" s="30">
        <f ca="1">Repdd!AC117</f>
        <v>0</v>
      </c>
      <c r="AD84" s="30">
        <f ca="1">Repdd!AD117</f>
        <v>560</v>
      </c>
      <c r="AE84" s="30">
        <f ca="1">Repdd!AE117</f>
        <v>2240</v>
      </c>
      <c r="AF84" s="30">
        <f ca="1">Repdd!AF117</f>
        <v>4032</v>
      </c>
      <c r="AG84" s="30">
        <f ca="1">Repdd!AG117</f>
        <v>5894</v>
      </c>
      <c r="AH84" s="30">
        <f ca="1">Repdd!AH117</f>
        <v>7518</v>
      </c>
      <c r="AI84" s="30">
        <f ca="1">Repdd!AI117</f>
        <v>9875.6000000000022</v>
      </c>
      <c r="AJ84" s="30">
        <f ca="1">Repdd!AJ117</f>
        <v>16035.600000000002</v>
      </c>
      <c r="AK84" s="30">
        <f ca="1">Repdd!AK117</f>
        <v>26406.799999999999</v>
      </c>
      <c r="AL84" s="30">
        <f ca="1">Repdd!AL117</f>
        <v>41295.799999999996</v>
      </c>
      <c r="AM84" s="30">
        <f ca="1">Repdd!AM117</f>
        <v>60158</v>
      </c>
      <c r="AN84" s="30">
        <f ca="1">Repdd!AN117</f>
        <v>81363.8</v>
      </c>
      <c r="AO84" s="30">
        <f ca="1">Repdd!AO117</f>
        <v>103961.2</v>
      </c>
      <c r="AP84" s="30">
        <f ca="1">Repdd!AP117</f>
        <v>127281</v>
      </c>
      <c r="AQ84" s="30">
        <f ca="1">Repdd!AQ117</f>
        <v>150983</v>
      </c>
      <c r="AR84" s="30">
        <f ca="1">Repdd!AR117</f>
        <v>174853</v>
      </c>
      <c r="AS84" s="30">
        <f ca="1">Repdd!AS117</f>
        <v>198765</v>
      </c>
      <c r="AT84" s="30">
        <f ca="1">Repdd!AT117</f>
        <v>222698</v>
      </c>
      <c r="AU84" s="30">
        <f ca="1">Repdd!AU117</f>
        <v>246638</v>
      </c>
      <c r="AV84" s="30">
        <f ca="1">Repdd!AV117</f>
        <v>270578</v>
      </c>
      <c r="AW84" s="30">
        <f ca="1">Repdd!AW117</f>
        <v>294518</v>
      </c>
      <c r="AX84" s="30">
        <f ca="1">Repdd!AX117</f>
        <v>318458</v>
      </c>
      <c r="AY84" s="30">
        <f ca="1">Repdd!AY117</f>
        <v>342398</v>
      </c>
      <c r="AZ84" s="30">
        <f ca="1">Repdd!AZ117</f>
        <v>366338</v>
      </c>
      <c r="BA84" s="30">
        <f ca="1">Repdd!BA117</f>
        <v>388878</v>
      </c>
      <c r="BB84" s="30">
        <f ca="1">Repdd!BB117</f>
        <v>407218</v>
      </c>
      <c r="BC84" s="30">
        <f ca="1">Repdd!BC117</f>
        <v>421078</v>
      </c>
      <c r="BD84" s="30">
        <f ca="1">Repdd!BD117</f>
        <v>430283</v>
      </c>
      <c r="BE84" s="30">
        <f ca="1">Repdd!BE117</f>
        <v>435428</v>
      </c>
      <c r="BF84" s="30">
        <f ca="1">Repdd!BF117</f>
        <v>438179</v>
      </c>
      <c r="BG84" s="30">
        <f ca="1">Repdd!BG117</f>
        <v>439530</v>
      </c>
      <c r="BH84" s="30">
        <f ca="1">Repdd!BH117</f>
        <v>440153</v>
      </c>
      <c r="BI84" s="30">
        <f ca="1">Repdd!BI117</f>
        <v>440391</v>
      </c>
      <c r="BJ84" s="30">
        <f ca="1">Repdd!BJ117</f>
        <v>440461</v>
      </c>
      <c r="BK84" s="30">
        <f ca="1">Repdd!BK117</f>
        <v>440489</v>
      </c>
      <c r="BL84" s="30">
        <f ca="1">Repdd!BL117</f>
        <v>440496.00000000006</v>
      </c>
      <c r="BM84" s="30">
        <f ca="1">Repdd!BM117</f>
        <v>440496.00000000006</v>
      </c>
      <c r="BN84" s="30">
        <f ca="1">Repdd!BN117</f>
        <v>440496.00000000006</v>
      </c>
      <c r="BO84" s="30">
        <f ca="1">Repdd!BO117</f>
        <v>440496.00000000006</v>
      </c>
      <c r="BP84" s="30">
        <f ca="1">Repdd!BP117</f>
        <v>440496.00000000006</v>
      </c>
      <c r="BQ84" s="30">
        <f ca="1">Repdd!BQ117</f>
        <v>440496.00000000006</v>
      </c>
      <c r="BR84" s="30">
        <f ca="1">Repdd!BR117</f>
        <v>440496.00000000006</v>
      </c>
      <c r="BS84" s="30">
        <f ca="1">Repdd!BS117</f>
        <v>440496.00000000006</v>
      </c>
      <c r="BT84" s="30">
        <f ca="1">Repdd!BT117</f>
        <v>440496.00000000006</v>
      </c>
      <c r="BU84" s="30">
        <f ca="1">Repdd!BU117</f>
        <v>440496.00000000006</v>
      </c>
      <c r="BV84" s="30">
        <f>Repdd!BV117</f>
        <v>0</v>
      </c>
      <c r="BW84" s="30">
        <f>Repdd!BW117</f>
        <v>0</v>
      </c>
      <c r="BX84" s="30">
        <f>Repdd!BX117</f>
        <v>0</v>
      </c>
      <c r="BY84" s="30">
        <f>Repdd!BY117</f>
        <v>0</v>
      </c>
      <c r="BZ84" s="30">
        <f>Repdd!BZ117</f>
        <v>0</v>
      </c>
      <c r="CA84" s="30">
        <f>Repdd!CA117</f>
        <v>0</v>
      </c>
      <c r="CB84" s="30">
        <f>Repdd!CB117</f>
        <v>0</v>
      </c>
      <c r="CC84" s="30">
        <f>Repdd!CC117</f>
        <v>0</v>
      </c>
      <c r="CD84" s="30">
        <f>Repdd!CD117</f>
        <v>0</v>
      </c>
      <c r="CE84" s="30">
        <f>Repdd!CE117</f>
        <v>0</v>
      </c>
      <c r="CF84" s="30">
        <f>Repdd!CF117</f>
        <v>0</v>
      </c>
      <c r="CG84" s="30">
        <f>Repdd!CG117</f>
        <v>0</v>
      </c>
      <c r="CH84" s="30">
        <f>Repdd!CH117</f>
        <v>0</v>
      </c>
      <c r="CI84" s="30">
        <f>Repdd!CI117</f>
        <v>0</v>
      </c>
      <c r="CJ84" s="30">
        <f>Repdd!CJ117</f>
        <v>0</v>
      </c>
      <c r="CK84" s="30">
        <f>Repdd!CK117</f>
        <v>0</v>
      </c>
      <c r="CL84" s="30">
        <f>Repdd!CL117</f>
        <v>0</v>
      </c>
      <c r="CM84" s="30">
        <f>Repdd!CM117</f>
        <v>0</v>
      </c>
      <c r="CN84" s="30">
        <f>Repdd!CN117</f>
        <v>0</v>
      </c>
      <c r="CO84" s="30">
        <f>Repdd!CO117</f>
        <v>0</v>
      </c>
      <c r="CP84" s="30">
        <f>Repdd!CP117</f>
        <v>0</v>
      </c>
      <c r="CQ84" s="30">
        <f>Repdd!CQ117</f>
        <v>0</v>
      </c>
      <c r="CR84" s="30">
        <f>Repdd!CR117</f>
        <v>0</v>
      </c>
      <c r="CS84" s="30">
        <f>Repdd!CS117</f>
        <v>0</v>
      </c>
      <c r="CT84" s="30">
        <f>Repdd!CT117</f>
        <v>0</v>
      </c>
    </row>
    <row r="85" spans="1:98" s="27" customFormat="1" ht="12" x14ac:dyDescent="0.25">
      <c r="A85" s="26">
        <f>ROW()</f>
        <v>85</v>
      </c>
      <c r="B85" s="139"/>
      <c r="C85" s="142"/>
      <c r="E85" s="24"/>
      <c r="F85" s="66" t="str">
        <f>F81</f>
        <v>Закупка сырья и материалов</v>
      </c>
      <c r="G85" s="27" t="str">
        <f>BP!$F$25</f>
        <v>Упаковка</v>
      </c>
      <c r="M85" s="27" t="str">
        <f>Lists!$R$8</f>
        <v>руб.</v>
      </c>
      <c r="P85" s="30"/>
      <c r="R85" s="24"/>
      <c r="S85" s="30"/>
      <c r="V85" s="85"/>
      <c r="W85" s="29">
        <f ca="1">SUM(INDIRECT(ADDRESS(ROW(),SUMIFS($1:$1,$5:$5,1))):INDIRECT(ADDRESS(ROW(),SUMIFS($1:$1,$5:$5,MAX($5:$5)))))</f>
        <v>34856848</v>
      </c>
      <c r="Z85" s="30">
        <f ca="1">Repdd!Z118</f>
        <v>0</v>
      </c>
      <c r="AA85" s="30">
        <f ca="1">Repdd!AA118</f>
        <v>0</v>
      </c>
      <c r="AB85" s="30">
        <f ca="1">Repdd!AB118</f>
        <v>0</v>
      </c>
      <c r="AC85" s="30">
        <f ca="1">Repdd!AC118</f>
        <v>0</v>
      </c>
      <c r="AD85" s="30">
        <f ca="1">Repdd!AD118</f>
        <v>1600</v>
      </c>
      <c r="AE85" s="30">
        <f ca="1">Repdd!AE118</f>
        <v>6400</v>
      </c>
      <c r="AF85" s="30">
        <f ca="1">Repdd!AF118</f>
        <v>11520</v>
      </c>
      <c r="AG85" s="30">
        <f ca="1">Repdd!AG118</f>
        <v>16840</v>
      </c>
      <c r="AH85" s="30">
        <f ca="1">Repdd!AH118</f>
        <v>21480</v>
      </c>
      <c r="AI85" s="30">
        <f ca="1">Repdd!AI118</f>
        <v>28216.000000000004</v>
      </c>
      <c r="AJ85" s="30">
        <f ca="1">Repdd!AJ118</f>
        <v>45816</v>
      </c>
      <c r="AK85" s="30">
        <f ca="1">Repdd!AK118</f>
        <v>75448</v>
      </c>
      <c r="AL85" s="30">
        <f ca="1">Repdd!AL118</f>
        <v>117988</v>
      </c>
      <c r="AM85" s="30">
        <f ca="1">Repdd!AM118</f>
        <v>171880</v>
      </c>
      <c r="AN85" s="30">
        <f ca="1">Repdd!AN118</f>
        <v>232468</v>
      </c>
      <c r="AO85" s="30">
        <f ca="1">Repdd!AO118</f>
        <v>297032</v>
      </c>
      <c r="AP85" s="30">
        <f ca="1">Repdd!AP118</f>
        <v>363660</v>
      </c>
      <c r="AQ85" s="30">
        <f ca="1">Repdd!AQ118</f>
        <v>431380</v>
      </c>
      <c r="AR85" s="30">
        <f ca="1">Repdd!AR118</f>
        <v>499580</v>
      </c>
      <c r="AS85" s="30">
        <f ca="1">Repdd!AS118</f>
        <v>567900</v>
      </c>
      <c r="AT85" s="30">
        <f ca="1">Repdd!AT118</f>
        <v>636280</v>
      </c>
      <c r="AU85" s="30">
        <f ca="1">Repdd!AU118</f>
        <v>704680</v>
      </c>
      <c r="AV85" s="30">
        <f ca="1">Repdd!AV118</f>
        <v>773080</v>
      </c>
      <c r="AW85" s="30">
        <f ca="1">Repdd!AW118</f>
        <v>841480</v>
      </c>
      <c r="AX85" s="30">
        <f ca="1">Repdd!AX118</f>
        <v>909880</v>
      </c>
      <c r="AY85" s="30">
        <f ca="1">Repdd!AY118</f>
        <v>978280</v>
      </c>
      <c r="AZ85" s="30">
        <f ca="1">Repdd!AZ118</f>
        <v>1046680</v>
      </c>
      <c r="BA85" s="30">
        <f ca="1">Repdd!BA118</f>
        <v>1111080</v>
      </c>
      <c r="BB85" s="30">
        <f ca="1">Repdd!BB118</f>
        <v>1163480</v>
      </c>
      <c r="BC85" s="30">
        <f ca="1">Repdd!BC118</f>
        <v>1203080</v>
      </c>
      <c r="BD85" s="30">
        <f ca="1">Repdd!BD118</f>
        <v>1229380</v>
      </c>
      <c r="BE85" s="30">
        <f ca="1">Repdd!BE118</f>
        <v>1244080</v>
      </c>
      <c r="BF85" s="30">
        <f ca="1">Repdd!BF118</f>
        <v>1251940</v>
      </c>
      <c r="BG85" s="30">
        <f ca="1">Repdd!BG118</f>
        <v>1255800</v>
      </c>
      <c r="BH85" s="30">
        <f ca="1">Repdd!BH118</f>
        <v>1257580</v>
      </c>
      <c r="BI85" s="30">
        <f ca="1">Repdd!BI118</f>
        <v>1258260</v>
      </c>
      <c r="BJ85" s="30">
        <f ca="1">Repdd!BJ118</f>
        <v>1258460</v>
      </c>
      <c r="BK85" s="30">
        <f ca="1">Repdd!BK118</f>
        <v>1258540</v>
      </c>
      <c r="BL85" s="30">
        <f ca="1">Repdd!BL118</f>
        <v>1258560.0000000002</v>
      </c>
      <c r="BM85" s="30">
        <f ca="1">Repdd!BM118</f>
        <v>1258560.0000000002</v>
      </c>
      <c r="BN85" s="30">
        <f ca="1">Repdd!BN118</f>
        <v>1258560.0000000002</v>
      </c>
      <c r="BO85" s="30">
        <f ca="1">Repdd!BO118</f>
        <v>1258560.0000000002</v>
      </c>
      <c r="BP85" s="30">
        <f ca="1">Repdd!BP118</f>
        <v>1258560.0000000002</v>
      </c>
      <c r="BQ85" s="30">
        <f ca="1">Repdd!BQ118</f>
        <v>1258560.0000000002</v>
      </c>
      <c r="BR85" s="30">
        <f ca="1">Repdd!BR118</f>
        <v>1258560.0000000002</v>
      </c>
      <c r="BS85" s="30">
        <f ca="1">Repdd!BS118</f>
        <v>1258560.0000000002</v>
      </c>
      <c r="BT85" s="30">
        <f ca="1">Repdd!BT118</f>
        <v>1258560.0000000002</v>
      </c>
      <c r="BU85" s="30">
        <f ca="1">Repdd!BU118</f>
        <v>1258560.0000000002</v>
      </c>
      <c r="BV85" s="30">
        <f>Repdd!BV118</f>
        <v>0</v>
      </c>
      <c r="BW85" s="30">
        <f>Repdd!BW118</f>
        <v>0</v>
      </c>
      <c r="BX85" s="30">
        <f>Repdd!BX118</f>
        <v>0</v>
      </c>
      <c r="BY85" s="30">
        <f>Repdd!BY118</f>
        <v>0</v>
      </c>
      <c r="BZ85" s="30">
        <f>Repdd!BZ118</f>
        <v>0</v>
      </c>
      <c r="CA85" s="30">
        <f>Repdd!CA118</f>
        <v>0</v>
      </c>
      <c r="CB85" s="30">
        <f>Repdd!CB118</f>
        <v>0</v>
      </c>
      <c r="CC85" s="30">
        <f>Repdd!CC118</f>
        <v>0</v>
      </c>
      <c r="CD85" s="30">
        <f>Repdd!CD118</f>
        <v>0</v>
      </c>
      <c r="CE85" s="30">
        <f>Repdd!CE118</f>
        <v>0</v>
      </c>
      <c r="CF85" s="30">
        <f>Repdd!CF118</f>
        <v>0</v>
      </c>
      <c r="CG85" s="30">
        <f>Repdd!CG118</f>
        <v>0</v>
      </c>
      <c r="CH85" s="30">
        <f>Repdd!CH118</f>
        <v>0</v>
      </c>
      <c r="CI85" s="30">
        <f>Repdd!CI118</f>
        <v>0</v>
      </c>
      <c r="CJ85" s="30">
        <f>Repdd!CJ118</f>
        <v>0</v>
      </c>
      <c r="CK85" s="30">
        <f>Repdd!CK118</f>
        <v>0</v>
      </c>
      <c r="CL85" s="30">
        <f>Repdd!CL118</f>
        <v>0</v>
      </c>
      <c r="CM85" s="30">
        <f>Repdd!CM118</f>
        <v>0</v>
      </c>
      <c r="CN85" s="30">
        <f>Repdd!CN118</f>
        <v>0</v>
      </c>
      <c r="CO85" s="30">
        <f>Repdd!CO118</f>
        <v>0</v>
      </c>
      <c r="CP85" s="30">
        <f>Repdd!CP118</f>
        <v>0</v>
      </c>
      <c r="CQ85" s="30">
        <f>Repdd!CQ118</f>
        <v>0</v>
      </c>
      <c r="CR85" s="30">
        <f>Repdd!CR118</f>
        <v>0</v>
      </c>
      <c r="CS85" s="30">
        <f>Repdd!CS118</f>
        <v>0</v>
      </c>
      <c r="CT85" s="30">
        <f>Repdd!CT118</f>
        <v>0</v>
      </c>
    </row>
    <row r="86" spans="1:98" s="2" customFormat="1" ht="12" x14ac:dyDescent="0.25">
      <c r="A86" s="11">
        <f>ROW()</f>
        <v>86</v>
      </c>
      <c r="B86" s="140"/>
      <c r="C86" s="142"/>
      <c r="E86" s="23" t="str">
        <f>Lists!$N$9</f>
        <v>пустая строка</v>
      </c>
      <c r="P86" s="3"/>
      <c r="R86" s="23"/>
      <c r="S86" s="3"/>
      <c r="V86" s="74">
        <f ca="1">W81-SUMIFS(Potoki!$W:$W,Potoki!$F:$F,$F81,Potoki!$G:$G,"")</f>
        <v>0</v>
      </c>
      <c r="W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13" customFormat="1" x14ac:dyDescent="0.3">
      <c r="A87" s="12">
        <f>ROW()</f>
        <v>87</v>
      </c>
      <c r="B87" s="138"/>
      <c r="C87" s="142"/>
      <c r="E87" s="92"/>
      <c r="F87" s="13" t="str">
        <f>BP!$F$91</f>
        <v>Поступление в пр-во ПФ</v>
      </c>
      <c r="M87" s="4" t="str">
        <f>Lists!$R$8</f>
        <v>руб.</v>
      </c>
      <c r="P87" s="10"/>
      <c r="R87" s="92"/>
      <c r="S87" s="10"/>
      <c r="V87" s="80">
        <f ca="1">W87-SUM(W88:W93)</f>
        <v>0</v>
      </c>
      <c r="W87" s="10">
        <f ca="1">SUM(INDIRECT(ADDRESS(ROW(),SUMIFS($1:$1,$5:$5,1))):INDIRECT(ADDRESS(ROW(),SUMIFS($1:$1,$5:$5,MAX($5:$5)))))</f>
        <v>121754970.06399997</v>
      </c>
      <c r="Z87" s="10">
        <f ca="1">Repdd!Z120</f>
        <v>0</v>
      </c>
      <c r="AA87" s="10">
        <f ca="1">Repdd!AA120</f>
        <v>0</v>
      </c>
      <c r="AB87" s="10">
        <f ca="1">Repdd!AB120</f>
        <v>0</v>
      </c>
      <c r="AC87" s="10">
        <f ca="1">Repdd!AC120</f>
        <v>0</v>
      </c>
      <c r="AD87" s="10">
        <f ca="1">Repdd!AD120</f>
        <v>5588.8</v>
      </c>
      <c r="AE87" s="10">
        <f ca="1">Repdd!AE120</f>
        <v>22355.200000000001</v>
      </c>
      <c r="AF87" s="10">
        <f ca="1">Repdd!AF120</f>
        <v>40239.360000000001</v>
      </c>
      <c r="AG87" s="10">
        <f ca="1">Repdd!AG120</f>
        <v>58822.12</v>
      </c>
      <c r="AH87" s="10">
        <f ca="1">Repdd!AH120</f>
        <v>75029.64</v>
      </c>
      <c r="AI87" s="10">
        <f ca="1">Repdd!AI120</f>
        <v>98558.488000000027</v>
      </c>
      <c r="AJ87" s="10">
        <f ca="1">Repdd!AJ120</f>
        <v>160035.288</v>
      </c>
      <c r="AK87" s="10">
        <f ca="1">Repdd!AK120</f>
        <v>263539.864</v>
      </c>
      <c r="AL87" s="10">
        <f ca="1">Repdd!AL120</f>
        <v>412132.08400000003</v>
      </c>
      <c r="AM87" s="10">
        <f ca="1">Repdd!AM120</f>
        <v>600376.84</v>
      </c>
      <c r="AN87" s="10">
        <f ca="1">Repdd!AN120</f>
        <v>812010.72400000005</v>
      </c>
      <c r="AO87" s="10">
        <f ca="1">Repdd!AO120</f>
        <v>1037532.776</v>
      </c>
      <c r="AP87" s="10">
        <f ca="1">Repdd!AP120</f>
        <v>1270264.3799999999</v>
      </c>
      <c r="AQ87" s="10">
        <f ca="1">Repdd!AQ120</f>
        <v>1506810.34</v>
      </c>
      <c r="AR87" s="10">
        <f ca="1">Repdd!AR120</f>
        <v>1745032.94</v>
      </c>
      <c r="AS87" s="10">
        <f ca="1">Repdd!AS120</f>
        <v>1983674.7</v>
      </c>
      <c r="AT87" s="10">
        <f ca="1">Repdd!AT120</f>
        <v>2222526.04</v>
      </c>
      <c r="AU87" s="10">
        <f ca="1">Repdd!AU120</f>
        <v>2461447.2400000002</v>
      </c>
      <c r="AV87" s="10">
        <f ca="1">Repdd!AV120</f>
        <v>2700368.44</v>
      </c>
      <c r="AW87" s="10">
        <f ca="1">Repdd!AW120</f>
        <v>2939289.64</v>
      </c>
      <c r="AX87" s="10">
        <f ca="1">Repdd!AX120</f>
        <v>3178210.84</v>
      </c>
      <c r="AY87" s="10">
        <f ca="1">Repdd!AY120</f>
        <v>3417132.04</v>
      </c>
      <c r="AZ87" s="10">
        <f ca="1">Repdd!AZ120</f>
        <v>3656053.24</v>
      </c>
      <c r="BA87" s="10">
        <f ca="1">Repdd!BA120</f>
        <v>3881002.44</v>
      </c>
      <c r="BB87" s="10">
        <f ca="1">Repdd!BB120</f>
        <v>4064035.64</v>
      </c>
      <c r="BC87" s="10">
        <f ca="1">Repdd!BC120</f>
        <v>4202358.4400000004</v>
      </c>
      <c r="BD87" s="10">
        <f ca="1">Repdd!BD120</f>
        <v>4294224.34</v>
      </c>
      <c r="BE87" s="10">
        <f ca="1">Repdd!BE120</f>
        <v>4345571.4400000004</v>
      </c>
      <c r="BF87" s="10">
        <f ca="1">Repdd!BF120</f>
        <v>4373026.42</v>
      </c>
      <c r="BG87" s="10">
        <f ca="1">Repdd!BG120</f>
        <v>4386509.4000000004</v>
      </c>
      <c r="BH87" s="10">
        <f ca="1">Repdd!BH120</f>
        <v>4392726.9400000004</v>
      </c>
      <c r="BI87" s="10">
        <f ca="1">Repdd!BI120</f>
        <v>4395102.18</v>
      </c>
      <c r="BJ87" s="10">
        <f ca="1">Repdd!BJ120</f>
        <v>4395800.78</v>
      </c>
      <c r="BK87" s="10">
        <f ca="1">Repdd!BK120</f>
        <v>4396080.22</v>
      </c>
      <c r="BL87" s="10">
        <f ca="1">Repdd!BL120</f>
        <v>4396150.080000001</v>
      </c>
      <c r="BM87" s="10">
        <f ca="1">Repdd!BM120</f>
        <v>4396150.080000001</v>
      </c>
      <c r="BN87" s="10">
        <f ca="1">Repdd!BN120</f>
        <v>4396150.080000001</v>
      </c>
      <c r="BO87" s="10">
        <f ca="1">Repdd!BO120</f>
        <v>4396150.080000001</v>
      </c>
      <c r="BP87" s="10">
        <f ca="1">Repdd!BP120</f>
        <v>4396150.080000001</v>
      </c>
      <c r="BQ87" s="10">
        <f ca="1">Repdd!BQ120</f>
        <v>4396150.080000001</v>
      </c>
      <c r="BR87" s="10">
        <f ca="1">Repdd!BR120</f>
        <v>4396150.080000001</v>
      </c>
      <c r="BS87" s="10">
        <f ca="1">Repdd!BS120</f>
        <v>4396150.080000001</v>
      </c>
      <c r="BT87" s="10">
        <f ca="1">Repdd!BT120</f>
        <v>4396150.080000001</v>
      </c>
      <c r="BU87" s="10">
        <f ca="1">Repdd!BU120</f>
        <v>4396150.080000001</v>
      </c>
      <c r="BV87" s="10">
        <f>Repdd!BV120</f>
        <v>0</v>
      </c>
      <c r="BW87" s="10">
        <f>Repdd!BW120</f>
        <v>0</v>
      </c>
      <c r="BX87" s="10">
        <f>Repdd!BX120</f>
        <v>0</v>
      </c>
      <c r="BY87" s="10">
        <f>Repdd!BY120</f>
        <v>0</v>
      </c>
      <c r="BZ87" s="10">
        <f>Repdd!BZ120</f>
        <v>0</v>
      </c>
      <c r="CA87" s="10">
        <f>Repdd!CA120</f>
        <v>0</v>
      </c>
      <c r="CB87" s="10">
        <f>Repdd!CB120</f>
        <v>0</v>
      </c>
      <c r="CC87" s="10">
        <f>Repdd!CC120</f>
        <v>0</v>
      </c>
      <c r="CD87" s="10">
        <f>Repdd!CD120</f>
        <v>0</v>
      </c>
      <c r="CE87" s="10">
        <f>Repdd!CE120</f>
        <v>0</v>
      </c>
      <c r="CF87" s="10">
        <f>Repdd!CF120</f>
        <v>0</v>
      </c>
      <c r="CG87" s="10">
        <f>Repdd!CG120</f>
        <v>0</v>
      </c>
      <c r="CH87" s="10">
        <f>Repdd!CH120</f>
        <v>0</v>
      </c>
      <c r="CI87" s="10">
        <f>Repdd!CI120</f>
        <v>0</v>
      </c>
      <c r="CJ87" s="10">
        <f>Repdd!CJ120</f>
        <v>0</v>
      </c>
      <c r="CK87" s="10">
        <f>Repdd!CK120</f>
        <v>0</v>
      </c>
      <c r="CL87" s="10">
        <f>Repdd!CL120</f>
        <v>0</v>
      </c>
      <c r="CM87" s="10">
        <f>Repdd!CM120</f>
        <v>0</v>
      </c>
      <c r="CN87" s="10">
        <f>Repdd!CN120</f>
        <v>0</v>
      </c>
      <c r="CO87" s="10">
        <f>Repdd!CO120</f>
        <v>0</v>
      </c>
      <c r="CP87" s="10">
        <f>Repdd!CP120</f>
        <v>0</v>
      </c>
      <c r="CQ87" s="10">
        <f>Repdd!CQ120</f>
        <v>0</v>
      </c>
      <c r="CR87" s="10">
        <f>Repdd!CR120</f>
        <v>0</v>
      </c>
      <c r="CS87" s="10">
        <f>Repdd!CS120</f>
        <v>0</v>
      </c>
      <c r="CT87" s="10">
        <f>Repdd!CT120</f>
        <v>0</v>
      </c>
    </row>
    <row r="88" spans="1:98" s="27" customFormat="1" ht="12" x14ac:dyDescent="0.25">
      <c r="A88" s="26">
        <f>ROW()</f>
        <v>88</v>
      </c>
      <c r="B88" s="139"/>
      <c r="C88" s="142"/>
      <c r="E88" s="24"/>
      <c r="F88" s="66" t="str">
        <f>$F$87</f>
        <v>Поступление в пр-во ПФ</v>
      </c>
      <c r="G88" s="27" t="str">
        <f>BP!$F$21</f>
        <v>Основа</v>
      </c>
      <c r="M88" s="27" t="str">
        <f>Lists!$R$8</f>
        <v>руб.</v>
      </c>
      <c r="P88" s="30"/>
      <c r="R88" s="24"/>
      <c r="S88" s="30"/>
      <c r="V88" s="85"/>
      <c r="W88" s="29">
        <f ca="1">SUM(INDIRECT(ADDRESS(ROW(),SUMIFS($1:$1,$5:$5,1))):INDIRECT(ADDRESS(ROW(),SUMIFS($1:$1,$5:$5,MAX($5:$5)))))</f>
        <v>91499226</v>
      </c>
      <c r="Z88" s="30">
        <f ca="1">Repdd!Z121</f>
        <v>0</v>
      </c>
      <c r="AA88" s="30">
        <f ca="1">Repdd!AA121</f>
        <v>0</v>
      </c>
      <c r="AB88" s="30">
        <f ca="1">Repdd!AB121</f>
        <v>0</v>
      </c>
      <c r="AC88" s="30">
        <f ca="1">Repdd!AC121</f>
        <v>0</v>
      </c>
      <c r="AD88" s="30">
        <f ca="1">Repdd!AD121</f>
        <v>4200</v>
      </c>
      <c r="AE88" s="30">
        <f ca="1">Repdd!AE121</f>
        <v>16800</v>
      </c>
      <c r="AF88" s="30">
        <f ca="1">Repdd!AF121</f>
        <v>30240</v>
      </c>
      <c r="AG88" s="30">
        <f ca="1">Repdd!AG121</f>
        <v>44205</v>
      </c>
      <c r="AH88" s="30">
        <f ca="1">Repdd!AH121</f>
        <v>56385</v>
      </c>
      <c r="AI88" s="30">
        <f ca="1">Repdd!AI121</f>
        <v>74067.000000000015</v>
      </c>
      <c r="AJ88" s="30">
        <f ca="1">Repdd!AJ121</f>
        <v>120267.00000000001</v>
      </c>
      <c r="AK88" s="30">
        <f ca="1">Repdd!AK121</f>
        <v>198051</v>
      </c>
      <c r="AL88" s="30">
        <f ca="1">Repdd!AL121</f>
        <v>309718.5</v>
      </c>
      <c r="AM88" s="30">
        <f ca="1">Repdd!AM121</f>
        <v>451185</v>
      </c>
      <c r="AN88" s="30">
        <f ca="1">Repdd!AN121</f>
        <v>610228.5</v>
      </c>
      <c r="AO88" s="30">
        <f ca="1">Repdd!AO121</f>
        <v>779709</v>
      </c>
      <c r="AP88" s="30">
        <f ca="1">Repdd!AP121</f>
        <v>954607.5</v>
      </c>
      <c r="AQ88" s="30">
        <f ca="1">Repdd!AQ121</f>
        <v>1132372.5</v>
      </c>
      <c r="AR88" s="30">
        <f ca="1">Repdd!AR121</f>
        <v>1311397.5</v>
      </c>
      <c r="AS88" s="30">
        <f ca="1">Repdd!AS121</f>
        <v>1490737.5</v>
      </c>
      <c r="AT88" s="30">
        <f ca="1">Repdd!AT121</f>
        <v>1670235</v>
      </c>
      <c r="AU88" s="30">
        <f ca="1">Repdd!AU121</f>
        <v>1849785</v>
      </c>
      <c r="AV88" s="30">
        <f ca="1">Repdd!AV121</f>
        <v>2029335</v>
      </c>
      <c r="AW88" s="30">
        <f ca="1">Repdd!AW121</f>
        <v>2208885</v>
      </c>
      <c r="AX88" s="30">
        <f ca="1">Repdd!AX121</f>
        <v>2388435</v>
      </c>
      <c r="AY88" s="30">
        <f ca="1">Repdd!AY121</f>
        <v>2567985</v>
      </c>
      <c r="AZ88" s="30">
        <f ca="1">Repdd!AZ121</f>
        <v>2747535</v>
      </c>
      <c r="BA88" s="30">
        <f ca="1">Repdd!BA121</f>
        <v>2916585</v>
      </c>
      <c r="BB88" s="30">
        <f ca="1">Repdd!BB121</f>
        <v>3054135</v>
      </c>
      <c r="BC88" s="30">
        <f ca="1">Repdd!BC121</f>
        <v>3158085</v>
      </c>
      <c r="BD88" s="30">
        <f ca="1">Repdd!BD121</f>
        <v>3227122.5</v>
      </c>
      <c r="BE88" s="30">
        <f ca="1">Repdd!BE121</f>
        <v>3265710</v>
      </c>
      <c r="BF88" s="30">
        <f ca="1">Repdd!BF121</f>
        <v>3286342.5</v>
      </c>
      <c r="BG88" s="30">
        <f ca="1">Repdd!BG121</f>
        <v>3296475</v>
      </c>
      <c r="BH88" s="30">
        <f ca="1">Repdd!BH121</f>
        <v>3301147.5</v>
      </c>
      <c r="BI88" s="30">
        <f ca="1">Repdd!BI121</f>
        <v>3302932.5</v>
      </c>
      <c r="BJ88" s="30">
        <f ca="1">Repdd!BJ121</f>
        <v>3303457.5</v>
      </c>
      <c r="BK88" s="30">
        <f ca="1">Repdd!BK121</f>
        <v>3303667.5</v>
      </c>
      <c r="BL88" s="30">
        <f ca="1">Repdd!BL121</f>
        <v>3303720.0000000005</v>
      </c>
      <c r="BM88" s="30">
        <f ca="1">Repdd!BM121</f>
        <v>3303720.0000000005</v>
      </c>
      <c r="BN88" s="30">
        <f ca="1">Repdd!BN121</f>
        <v>3303720.0000000005</v>
      </c>
      <c r="BO88" s="30">
        <f ca="1">Repdd!BO121</f>
        <v>3303720.0000000005</v>
      </c>
      <c r="BP88" s="30">
        <f ca="1">Repdd!BP121</f>
        <v>3303720.0000000005</v>
      </c>
      <c r="BQ88" s="30">
        <f ca="1">Repdd!BQ121</f>
        <v>3303720.0000000005</v>
      </c>
      <c r="BR88" s="30">
        <f ca="1">Repdd!BR121</f>
        <v>3303720.0000000005</v>
      </c>
      <c r="BS88" s="30">
        <f ca="1">Repdd!BS121</f>
        <v>3303720.0000000005</v>
      </c>
      <c r="BT88" s="30">
        <f ca="1">Repdd!BT121</f>
        <v>3303720.0000000005</v>
      </c>
      <c r="BU88" s="30">
        <f ca="1">Repdd!BU121</f>
        <v>3303720.0000000005</v>
      </c>
      <c r="BV88" s="30">
        <f>Repdd!BV121</f>
        <v>0</v>
      </c>
      <c r="BW88" s="30">
        <f>Repdd!BW121</f>
        <v>0</v>
      </c>
      <c r="BX88" s="30">
        <f>Repdd!BX121</f>
        <v>0</v>
      </c>
      <c r="BY88" s="30">
        <f>Repdd!BY121</f>
        <v>0</v>
      </c>
      <c r="BZ88" s="30">
        <f>Repdd!BZ121</f>
        <v>0</v>
      </c>
      <c r="CA88" s="30">
        <f>Repdd!CA121</f>
        <v>0</v>
      </c>
      <c r="CB88" s="30">
        <f>Repdd!CB121</f>
        <v>0</v>
      </c>
      <c r="CC88" s="30">
        <f>Repdd!CC121</f>
        <v>0</v>
      </c>
      <c r="CD88" s="30">
        <f>Repdd!CD121</f>
        <v>0</v>
      </c>
      <c r="CE88" s="30">
        <f>Repdd!CE121</f>
        <v>0</v>
      </c>
      <c r="CF88" s="30">
        <f>Repdd!CF121</f>
        <v>0</v>
      </c>
      <c r="CG88" s="30">
        <f>Repdd!CG121</f>
        <v>0</v>
      </c>
      <c r="CH88" s="30">
        <f>Repdd!CH121</f>
        <v>0</v>
      </c>
      <c r="CI88" s="30">
        <f>Repdd!CI121</f>
        <v>0</v>
      </c>
      <c r="CJ88" s="30">
        <f>Repdd!CJ121</f>
        <v>0</v>
      </c>
      <c r="CK88" s="30">
        <f>Repdd!CK121</f>
        <v>0</v>
      </c>
      <c r="CL88" s="30">
        <f>Repdd!CL121</f>
        <v>0</v>
      </c>
      <c r="CM88" s="30">
        <f>Repdd!CM121</f>
        <v>0</v>
      </c>
      <c r="CN88" s="30">
        <f>Repdd!CN121</f>
        <v>0</v>
      </c>
      <c r="CO88" s="30">
        <f>Repdd!CO121</f>
        <v>0</v>
      </c>
      <c r="CP88" s="30">
        <f>Repdd!CP121</f>
        <v>0</v>
      </c>
      <c r="CQ88" s="30">
        <f>Repdd!CQ121</f>
        <v>0</v>
      </c>
      <c r="CR88" s="30">
        <f>Repdd!CR121</f>
        <v>0</v>
      </c>
      <c r="CS88" s="30">
        <f>Repdd!CS121</f>
        <v>0</v>
      </c>
      <c r="CT88" s="30">
        <f>Repdd!CT121</f>
        <v>0</v>
      </c>
    </row>
    <row r="89" spans="1:98" s="27" customFormat="1" ht="12" x14ac:dyDescent="0.25">
      <c r="A89" s="26">
        <f>ROW()</f>
        <v>89</v>
      </c>
      <c r="B89" s="139"/>
      <c r="C89" s="142"/>
      <c r="E89" s="24"/>
      <c r="F89" s="66" t="str">
        <f t="shared" ref="F89:F92" si="19">$F$87</f>
        <v>Поступление в пр-во ПФ</v>
      </c>
      <c r="G89" s="27" t="str">
        <f>BP!$F$22</f>
        <v>Сырье</v>
      </c>
      <c r="H89" s="67"/>
      <c r="I89" s="67"/>
      <c r="J89" s="67"/>
      <c r="K89" s="67"/>
      <c r="L89" s="67"/>
      <c r="M89" s="27" t="str">
        <f>Lists!$R$8</f>
        <v>руб.</v>
      </c>
      <c r="P89" s="30"/>
      <c r="R89" s="24"/>
      <c r="S89" s="30"/>
      <c r="V89" s="85"/>
      <c r="W89" s="29">
        <f ca="1">SUM(INDIRECT(ADDRESS(ROW(),SUMIFS($1:$1,$5:$5,1))):INDIRECT(ADDRESS(ROW(),SUMIFS($1:$1,$5:$5,MAX($5:$5)))))</f>
        <v>10457054.4</v>
      </c>
      <c r="Z89" s="30">
        <f ca="1">Repdd!Z122</f>
        <v>0</v>
      </c>
      <c r="AA89" s="30">
        <f ca="1">Repdd!AA122</f>
        <v>0</v>
      </c>
      <c r="AB89" s="30">
        <f ca="1">Repdd!AB122</f>
        <v>0</v>
      </c>
      <c r="AC89" s="30">
        <f ca="1">Repdd!AC122</f>
        <v>0</v>
      </c>
      <c r="AD89" s="30">
        <f ca="1">Repdd!AD122</f>
        <v>480</v>
      </c>
      <c r="AE89" s="30">
        <f ca="1">Repdd!AE122</f>
        <v>1920</v>
      </c>
      <c r="AF89" s="30">
        <f ca="1">Repdd!AF122</f>
        <v>3456</v>
      </c>
      <c r="AG89" s="30">
        <f ca="1">Repdd!AG122</f>
        <v>5052</v>
      </c>
      <c r="AH89" s="30">
        <f ca="1">Repdd!AH122</f>
        <v>6444</v>
      </c>
      <c r="AI89" s="30">
        <f ca="1">Repdd!AI122</f>
        <v>8464.8000000000011</v>
      </c>
      <c r="AJ89" s="30">
        <f ca="1">Repdd!AJ122</f>
        <v>13744.800000000001</v>
      </c>
      <c r="AK89" s="30">
        <f ca="1">Repdd!AK122</f>
        <v>22634.400000000001</v>
      </c>
      <c r="AL89" s="30">
        <f ca="1">Repdd!AL122</f>
        <v>35396.399999999994</v>
      </c>
      <c r="AM89" s="30">
        <f ca="1">Repdd!AM122</f>
        <v>51564</v>
      </c>
      <c r="AN89" s="30">
        <f ca="1">Repdd!AN122</f>
        <v>69740.399999999994</v>
      </c>
      <c r="AO89" s="30">
        <f ca="1">Repdd!AO122</f>
        <v>89109.6</v>
      </c>
      <c r="AP89" s="30">
        <f ca="1">Repdd!AP122</f>
        <v>109098</v>
      </c>
      <c r="AQ89" s="30">
        <f ca="1">Repdd!AQ122</f>
        <v>129414</v>
      </c>
      <c r="AR89" s="30">
        <f ca="1">Repdd!AR122</f>
        <v>149874</v>
      </c>
      <c r="AS89" s="30">
        <f ca="1">Repdd!AS122</f>
        <v>170370</v>
      </c>
      <c r="AT89" s="30">
        <f ca="1">Repdd!AT122</f>
        <v>190884</v>
      </c>
      <c r="AU89" s="30">
        <f ca="1">Repdd!AU122</f>
        <v>211404</v>
      </c>
      <c r="AV89" s="30">
        <f ca="1">Repdd!AV122</f>
        <v>231924</v>
      </c>
      <c r="AW89" s="30">
        <f ca="1">Repdd!AW122</f>
        <v>252444</v>
      </c>
      <c r="AX89" s="30">
        <f ca="1">Repdd!AX122</f>
        <v>272964</v>
      </c>
      <c r="AY89" s="30">
        <f ca="1">Repdd!AY122</f>
        <v>293484</v>
      </c>
      <c r="AZ89" s="30">
        <f ca="1">Repdd!AZ122</f>
        <v>314004</v>
      </c>
      <c r="BA89" s="30">
        <f ca="1">Repdd!BA122</f>
        <v>333324</v>
      </c>
      <c r="BB89" s="30">
        <f ca="1">Repdd!BB122</f>
        <v>349044</v>
      </c>
      <c r="BC89" s="30">
        <f ca="1">Repdd!BC122</f>
        <v>360924</v>
      </c>
      <c r="BD89" s="30">
        <f ca="1">Repdd!BD122</f>
        <v>368814</v>
      </c>
      <c r="BE89" s="30">
        <f ca="1">Repdd!BE122</f>
        <v>373224</v>
      </c>
      <c r="BF89" s="30">
        <f ca="1">Repdd!BF122</f>
        <v>375582</v>
      </c>
      <c r="BG89" s="30">
        <f ca="1">Repdd!BG122</f>
        <v>376740</v>
      </c>
      <c r="BH89" s="30">
        <f ca="1">Repdd!BH122</f>
        <v>377274</v>
      </c>
      <c r="BI89" s="30">
        <f ca="1">Repdd!BI122</f>
        <v>377478</v>
      </c>
      <c r="BJ89" s="30">
        <f ca="1">Repdd!BJ122</f>
        <v>377538</v>
      </c>
      <c r="BK89" s="30">
        <f ca="1">Repdd!BK122</f>
        <v>377562</v>
      </c>
      <c r="BL89" s="30">
        <f ca="1">Repdd!BL122</f>
        <v>377568.00000000006</v>
      </c>
      <c r="BM89" s="30">
        <f ca="1">Repdd!BM122</f>
        <v>377568.00000000006</v>
      </c>
      <c r="BN89" s="30">
        <f ca="1">Repdd!BN122</f>
        <v>377568.00000000006</v>
      </c>
      <c r="BO89" s="30">
        <f ca="1">Repdd!BO122</f>
        <v>377568.00000000006</v>
      </c>
      <c r="BP89" s="30">
        <f ca="1">Repdd!BP122</f>
        <v>377568.00000000006</v>
      </c>
      <c r="BQ89" s="30">
        <f ca="1">Repdd!BQ122</f>
        <v>377568.00000000006</v>
      </c>
      <c r="BR89" s="30">
        <f ca="1">Repdd!BR122</f>
        <v>377568.00000000006</v>
      </c>
      <c r="BS89" s="30">
        <f ca="1">Repdd!BS122</f>
        <v>377568.00000000006</v>
      </c>
      <c r="BT89" s="30">
        <f ca="1">Repdd!BT122</f>
        <v>377568.00000000006</v>
      </c>
      <c r="BU89" s="30">
        <f ca="1">Repdd!BU122</f>
        <v>377568.00000000006</v>
      </c>
      <c r="BV89" s="30">
        <f>Repdd!BV122</f>
        <v>0</v>
      </c>
      <c r="BW89" s="30">
        <f>Repdd!BW122</f>
        <v>0</v>
      </c>
      <c r="BX89" s="30">
        <f>Repdd!BX122</f>
        <v>0</v>
      </c>
      <c r="BY89" s="30">
        <f>Repdd!BY122</f>
        <v>0</v>
      </c>
      <c r="BZ89" s="30">
        <f>Repdd!BZ122</f>
        <v>0</v>
      </c>
      <c r="CA89" s="30">
        <f>Repdd!CA122</f>
        <v>0</v>
      </c>
      <c r="CB89" s="30">
        <f>Repdd!CB122</f>
        <v>0</v>
      </c>
      <c r="CC89" s="30">
        <f>Repdd!CC122</f>
        <v>0</v>
      </c>
      <c r="CD89" s="30">
        <f>Repdd!CD122</f>
        <v>0</v>
      </c>
      <c r="CE89" s="30">
        <f>Repdd!CE122</f>
        <v>0</v>
      </c>
      <c r="CF89" s="30">
        <f>Repdd!CF122</f>
        <v>0</v>
      </c>
      <c r="CG89" s="30">
        <f>Repdd!CG122</f>
        <v>0</v>
      </c>
      <c r="CH89" s="30">
        <f>Repdd!CH122</f>
        <v>0</v>
      </c>
      <c r="CI89" s="30">
        <f>Repdd!CI122</f>
        <v>0</v>
      </c>
      <c r="CJ89" s="30">
        <f>Repdd!CJ122</f>
        <v>0</v>
      </c>
      <c r="CK89" s="30">
        <f>Repdd!CK122</f>
        <v>0</v>
      </c>
      <c r="CL89" s="30">
        <f>Repdd!CL122</f>
        <v>0</v>
      </c>
      <c r="CM89" s="30">
        <f>Repdd!CM122</f>
        <v>0</v>
      </c>
      <c r="CN89" s="30">
        <f>Repdd!CN122</f>
        <v>0</v>
      </c>
      <c r="CO89" s="30">
        <f>Repdd!CO122</f>
        <v>0</v>
      </c>
      <c r="CP89" s="30">
        <f>Repdd!CP122</f>
        <v>0</v>
      </c>
      <c r="CQ89" s="30">
        <f>Repdd!CQ122</f>
        <v>0</v>
      </c>
      <c r="CR89" s="30">
        <f>Repdd!CR122</f>
        <v>0</v>
      </c>
      <c r="CS89" s="30">
        <f>Repdd!CS122</f>
        <v>0</v>
      </c>
      <c r="CT89" s="30">
        <f>Repdd!CT122</f>
        <v>0</v>
      </c>
    </row>
    <row r="90" spans="1:98" s="27" customFormat="1" ht="12" x14ac:dyDescent="0.25">
      <c r="A90" s="26">
        <f>ROW()</f>
        <v>90</v>
      </c>
      <c r="B90" s="139"/>
      <c r="C90" s="142"/>
      <c r="E90" s="24"/>
      <c r="F90" s="66" t="str">
        <f t="shared" si="19"/>
        <v>Поступление в пр-во ПФ</v>
      </c>
      <c r="G90" s="27" t="str">
        <f>BP!$F$26</f>
        <v>ФОТ првПерс</v>
      </c>
      <c r="M90" s="27" t="str">
        <f>Lists!$R$8</f>
        <v>руб.</v>
      </c>
      <c r="P90" s="30"/>
      <c r="R90" s="24"/>
      <c r="S90" s="30"/>
      <c r="V90" s="85"/>
      <c r="W90" s="29">
        <f ca="1">SUM(INDIRECT(ADDRESS(ROW(),SUMIFS($1:$1,$5:$5,1))):INDIRECT(ADDRESS(ROW(),SUMIFS($1:$1,$5:$5,MAX($5:$5)))))</f>
        <v>13071318</v>
      </c>
      <c r="Z90" s="30">
        <f ca="1">Repdd!Z123</f>
        <v>0</v>
      </c>
      <c r="AA90" s="30">
        <f ca="1">Repdd!AA123</f>
        <v>0</v>
      </c>
      <c r="AB90" s="30">
        <f ca="1">Repdd!AB123</f>
        <v>0</v>
      </c>
      <c r="AC90" s="30">
        <f ca="1">Repdd!AC123</f>
        <v>0</v>
      </c>
      <c r="AD90" s="30">
        <f ca="1">Repdd!AD123</f>
        <v>600</v>
      </c>
      <c r="AE90" s="30">
        <f ca="1">Repdd!AE123</f>
        <v>2400</v>
      </c>
      <c r="AF90" s="30">
        <f ca="1">Repdd!AF123</f>
        <v>4320</v>
      </c>
      <c r="AG90" s="30">
        <f ca="1">Repdd!AG123</f>
        <v>6315</v>
      </c>
      <c r="AH90" s="30">
        <f ca="1">Repdd!AH123</f>
        <v>8055</v>
      </c>
      <c r="AI90" s="30">
        <f ca="1">Repdd!AI123</f>
        <v>10581.000000000002</v>
      </c>
      <c r="AJ90" s="30">
        <f ca="1">Repdd!AJ123</f>
        <v>17181</v>
      </c>
      <c r="AK90" s="30">
        <f ca="1">Repdd!AK123</f>
        <v>28293</v>
      </c>
      <c r="AL90" s="30">
        <f ca="1">Repdd!AL123</f>
        <v>44245.5</v>
      </c>
      <c r="AM90" s="30">
        <f ca="1">Repdd!AM123</f>
        <v>64455</v>
      </c>
      <c r="AN90" s="30">
        <f ca="1">Repdd!AN123</f>
        <v>87175.5</v>
      </c>
      <c r="AO90" s="30">
        <f ca="1">Repdd!AO123</f>
        <v>111387</v>
      </c>
      <c r="AP90" s="30">
        <f ca="1">Repdd!AP123</f>
        <v>136372.5</v>
      </c>
      <c r="AQ90" s="30">
        <f ca="1">Repdd!AQ123</f>
        <v>161767.5</v>
      </c>
      <c r="AR90" s="30">
        <f ca="1">Repdd!AR123</f>
        <v>187342.5</v>
      </c>
      <c r="AS90" s="30">
        <f ca="1">Repdd!AS123</f>
        <v>212962.5</v>
      </c>
      <c r="AT90" s="30">
        <f ca="1">Repdd!AT123</f>
        <v>238605</v>
      </c>
      <c r="AU90" s="30">
        <f ca="1">Repdd!AU123</f>
        <v>264255</v>
      </c>
      <c r="AV90" s="30">
        <f ca="1">Repdd!AV123</f>
        <v>289905</v>
      </c>
      <c r="AW90" s="30">
        <f ca="1">Repdd!AW123</f>
        <v>315555</v>
      </c>
      <c r="AX90" s="30">
        <f ca="1">Repdd!AX123</f>
        <v>341205</v>
      </c>
      <c r="AY90" s="30">
        <f ca="1">Repdd!AY123</f>
        <v>366855</v>
      </c>
      <c r="AZ90" s="30">
        <f ca="1">Repdd!AZ123</f>
        <v>392505</v>
      </c>
      <c r="BA90" s="30">
        <f ca="1">Repdd!BA123</f>
        <v>416655</v>
      </c>
      <c r="BB90" s="30">
        <f ca="1">Repdd!BB123</f>
        <v>436305</v>
      </c>
      <c r="BC90" s="30">
        <f ca="1">Repdd!BC123</f>
        <v>451155</v>
      </c>
      <c r="BD90" s="30">
        <f ca="1">Repdd!BD123</f>
        <v>461017.5</v>
      </c>
      <c r="BE90" s="30">
        <f ca="1">Repdd!BE123</f>
        <v>466530</v>
      </c>
      <c r="BF90" s="30">
        <f ca="1">Repdd!BF123</f>
        <v>469477.5</v>
      </c>
      <c r="BG90" s="30">
        <f ca="1">Repdd!BG123</f>
        <v>470925</v>
      </c>
      <c r="BH90" s="30">
        <f ca="1">Repdd!BH123</f>
        <v>471592.5</v>
      </c>
      <c r="BI90" s="30">
        <f ca="1">Repdd!BI123</f>
        <v>471847.5</v>
      </c>
      <c r="BJ90" s="30">
        <f ca="1">Repdd!BJ123</f>
        <v>471922.5</v>
      </c>
      <c r="BK90" s="30">
        <f ca="1">Repdd!BK123</f>
        <v>471952.5</v>
      </c>
      <c r="BL90" s="30">
        <f ca="1">Repdd!BL123</f>
        <v>471960.00000000006</v>
      </c>
      <c r="BM90" s="30">
        <f ca="1">Repdd!BM123</f>
        <v>471960.00000000006</v>
      </c>
      <c r="BN90" s="30">
        <f ca="1">Repdd!BN123</f>
        <v>471960.00000000006</v>
      </c>
      <c r="BO90" s="30">
        <f ca="1">Repdd!BO123</f>
        <v>471960.00000000006</v>
      </c>
      <c r="BP90" s="30">
        <f ca="1">Repdd!BP123</f>
        <v>471960.00000000006</v>
      </c>
      <c r="BQ90" s="30">
        <f ca="1">Repdd!BQ123</f>
        <v>471960.00000000006</v>
      </c>
      <c r="BR90" s="30">
        <f ca="1">Repdd!BR123</f>
        <v>471960.00000000006</v>
      </c>
      <c r="BS90" s="30">
        <f ca="1">Repdd!BS123</f>
        <v>471960.00000000006</v>
      </c>
      <c r="BT90" s="30">
        <f ca="1">Repdd!BT123</f>
        <v>471960.00000000006</v>
      </c>
      <c r="BU90" s="30">
        <f ca="1">Repdd!BU123</f>
        <v>471960.00000000006</v>
      </c>
      <c r="BV90" s="30">
        <f>Repdd!BV123</f>
        <v>0</v>
      </c>
      <c r="BW90" s="30">
        <f>Repdd!BW123</f>
        <v>0</v>
      </c>
      <c r="BX90" s="30">
        <f>Repdd!BX123</f>
        <v>0</v>
      </c>
      <c r="BY90" s="30">
        <f>Repdd!BY123</f>
        <v>0</v>
      </c>
      <c r="BZ90" s="30">
        <f>Repdd!BZ123</f>
        <v>0</v>
      </c>
      <c r="CA90" s="30">
        <f>Repdd!CA123</f>
        <v>0</v>
      </c>
      <c r="CB90" s="30">
        <f>Repdd!CB123</f>
        <v>0</v>
      </c>
      <c r="CC90" s="30">
        <f>Repdd!CC123</f>
        <v>0</v>
      </c>
      <c r="CD90" s="30">
        <f>Repdd!CD123</f>
        <v>0</v>
      </c>
      <c r="CE90" s="30">
        <f>Repdd!CE123</f>
        <v>0</v>
      </c>
      <c r="CF90" s="30">
        <f>Repdd!CF123</f>
        <v>0</v>
      </c>
      <c r="CG90" s="30">
        <f>Repdd!CG123</f>
        <v>0</v>
      </c>
      <c r="CH90" s="30">
        <f>Repdd!CH123</f>
        <v>0</v>
      </c>
      <c r="CI90" s="30">
        <f>Repdd!CI123</f>
        <v>0</v>
      </c>
      <c r="CJ90" s="30">
        <f>Repdd!CJ123</f>
        <v>0</v>
      </c>
      <c r="CK90" s="30">
        <f>Repdd!CK123</f>
        <v>0</v>
      </c>
      <c r="CL90" s="30">
        <f>Repdd!CL123</f>
        <v>0</v>
      </c>
      <c r="CM90" s="30">
        <f>Repdd!CM123</f>
        <v>0</v>
      </c>
      <c r="CN90" s="30">
        <f>Repdd!CN123</f>
        <v>0</v>
      </c>
      <c r="CO90" s="30">
        <f>Repdd!CO123</f>
        <v>0</v>
      </c>
      <c r="CP90" s="30">
        <f>Repdd!CP123</f>
        <v>0</v>
      </c>
      <c r="CQ90" s="30">
        <f>Repdd!CQ123</f>
        <v>0</v>
      </c>
      <c r="CR90" s="30">
        <f>Repdd!CR123</f>
        <v>0</v>
      </c>
      <c r="CS90" s="30">
        <f>Repdd!CS123</f>
        <v>0</v>
      </c>
      <c r="CT90" s="30">
        <f>Repdd!CT123</f>
        <v>0</v>
      </c>
    </row>
    <row r="91" spans="1:98" s="27" customFormat="1" ht="12" x14ac:dyDescent="0.25">
      <c r="A91" s="26">
        <f>ROW()</f>
        <v>91</v>
      </c>
      <c r="B91" s="139"/>
      <c r="C91" s="142"/>
      <c r="E91" s="24"/>
      <c r="F91" s="66" t="str">
        <f t="shared" si="19"/>
        <v>Поступление в пр-во ПФ</v>
      </c>
      <c r="G91" s="27" t="str">
        <f>BP!$F$28</f>
        <v>Соцсборы</v>
      </c>
      <c r="M91" s="27" t="str">
        <f>Lists!$R$8</f>
        <v>руб.</v>
      </c>
      <c r="P91" s="30"/>
      <c r="R91" s="24"/>
      <c r="S91" s="30"/>
      <c r="V91" s="85"/>
      <c r="W91" s="29">
        <f ca="1">SUM(INDIRECT(ADDRESS(ROW(),SUMIFS($1:$1,$5:$5,1))):INDIRECT(ADDRESS(ROW(),SUMIFS($1:$1,$5:$5,MAX($5:$5)))))</f>
        <v>3921395.4</v>
      </c>
      <c r="Z91" s="30">
        <f ca="1">Repdd!Z124</f>
        <v>0</v>
      </c>
      <c r="AA91" s="30">
        <f ca="1">Repdd!AA124</f>
        <v>0</v>
      </c>
      <c r="AB91" s="30">
        <f ca="1">Repdd!AB124</f>
        <v>0</v>
      </c>
      <c r="AC91" s="30">
        <f ca="1">Repdd!AC124</f>
        <v>0</v>
      </c>
      <c r="AD91" s="30">
        <f ca="1">Repdd!AD124</f>
        <v>180</v>
      </c>
      <c r="AE91" s="30">
        <f ca="1">Repdd!AE124</f>
        <v>720</v>
      </c>
      <c r="AF91" s="30">
        <f ca="1">Repdd!AF124</f>
        <v>1296</v>
      </c>
      <c r="AG91" s="30">
        <f ca="1">Repdd!AG124</f>
        <v>1894.5</v>
      </c>
      <c r="AH91" s="30">
        <f ca="1">Repdd!AH124</f>
        <v>2416.5</v>
      </c>
      <c r="AI91" s="30">
        <f ca="1">Repdd!AI124</f>
        <v>3174.3</v>
      </c>
      <c r="AJ91" s="30">
        <f ca="1">Repdd!AJ124</f>
        <v>5154.3</v>
      </c>
      <c r="AK91" s="30">
        <f ca="1">Repdd!AK124</f>
        <v>8487.9</v>
      </c>
      <c r="AL91" s="30">
        <f ca="1">Repdd!AL124</f>
        <v>13273.65</v>
      </c>
      <c r="AM91" s="30">
        <f ca="1">Repdd!AM124</f>
        <v>19336.5</v>
      </c>
      <c r="AN91" s="30">
        <f ca="1">Repdd!AN124</f>
        <v>26152.649999999998</v>
      </c>
      <c r="AO91" s="30">
        <f ca="1">Repdd!AO124</f>
        <v>33416.1</v>
      </c>
      <c r="AP91" s="30">
        <f ca="1">Repdd!AP124</f>
        <v>40911.75</v>
      </c>
      <c r="AQ91" s="30">
        <f ca="1">Repdd!AQ124</f>
        <v>48530.25</v>
      </c>
      <c r="AR91" s="30">
        <f ca="1">Repdd!AR124</f>
        <v>56202.75</v>
      </c>
      <c r="AS91" s="30">
        <f ca="1">Repdd!AS124</f>
        <v>63888.75</v>
      </c>
      <c r="AT91" s="30">
        <f ca="1">Repdd!AT124</f>
        <v>71581.5</v>
      </c>
      <c r="AU91" s="30">
        <f ca="1">Repdd!AU124</f>
        <v>79276.5</v>
      </c>
      <c r="AV91" s="30">
        <f ca="1">Repdd!AV124</f>
        <v>86971.5</v>
      </c>
      <c r="AW91" s="30">
        <f ca="1">Repdd!AW124</f>
        <v>94666.5</v>
      </c>
      <c r="AX91" s="30">
        <f ca="1">Repdd!AX124</f>
        <v>102361.5</v>
      </c>
      <c r="AY91" s="30">
        <f ca="1">Repdd!AY124</f>
        <v>110056.5</v>
      </c>
      <c r="AZ91" s="30">
        <f ca="1">Repdd!AZ124</f>
        <v>117751.5</v>
      </c>
      <c r="BA91" s="30">
        <f ca="1">Repdd!BA124</f>
        <v>124996.5</v>
      </c>
      <c r="BB91" s="30">
        <f ca="1">Repdd!BB124</f>
        <v>130891.5</v>
      </c>
      <c r="BC91" s="30">
        <f ca="1">Repdd!BC124</f>
        <v>135346.5</v>
      </c>
      <c r="BD91" s="30">
        <f ca="1">Repdd!BD124</f>
        <v>138305.25</v>
      </c>
      <c r="BE91" s="30">
        <f ca="1">Repdd!BE124</f>
        <v>139959</v>
      </c>
      <c r="BF91" s="30">
        <f ca="1">Repdd!BF124</f>
        <v>140843.25</v>
      </c>
      <c r="BG91" s="30">
        <f ca="1">Repdd!BG124</f>
        <v>141277.5</v>
      </c>
      <c r="BH91" s="30">
        <f ca="1">Repdd!BH124</f>
        <v>141477.75</v>
      </c>
      <c r="BI91" s="30">
        <f ca="1">Repdd!BI124</f>
        <v>141554.25</v>
      </c>
      <c r="BJ91" s="30">
        <f ca="1">Repdd!BJ124</f>
        <v>141576.75</v>
      </c>
      <c r="BK91" s="30">
        <f ca="1">Repdd!BK124</f>
        <v>141585.75</v>
      </c>
      <c r="BL91" s="30">
        <f ca="1">Repdd!BL124</f>
        <v>141588.00000000003</v>
      </c>
      <c r="BM91" s="30">
        <f ca="1">Repdd!BM124</f>
        <v>141588.00000000003</v>
      </c>
      <c r="BN91" s="30">
        <f ca="1">Repdd!BN124</f>
        <v>141588.00000000003</v>
      </c>
      <c r="BO91" s="30">
        <f ca="1">Repdd!BO124</f>
        <v>141588.00000000003</v>
      </c>
      <c r="BP91" s="30">
        <f ca="1">Repdd!BP124</f>
        <v>141588.00000000003</v>
      </c>
      <c r="BQ91" s="30">
        <f ca="1">Repdd!BQ124</f>
        <v>141588.00000000003</v>
      </c>
      <c r="BR91" s="30">
        <f ca="1">Repdd!BR124</f>
        <v>141588.00000000003</v>
      </c>
      <c r="BS91" s="30">
        <f ca="1">Repdd!BS124</f>
        <v>141588.00000000003</v>
      </c>
      <c r="BT91" s="30">
        <f ca="1">Repdd!BT124</f>
        <v>141588.00000000003</v>
      </c>
      <c r="BU91" s="30">
        <f ca="1">Repdd!BU124</f>
        <v>141588.00000000003</v>
      </c>
      <c r="BV91" s="30">
        <f>Repdd!BV124</f>
        <v>0</v>
      </c>
      <c r="BW91" s="30">
        <f>Repdd!BW124</f>
        <v>0</v>
      </c>
      <c r="BX91" s="30">
        <f>Repdd!BX124</f>
        <v>0</v>
      </c>
      <c r="BY91" s="30">
        <f>Repdd!BY124</f>
        <v>0</v>
      </c>
      <c r="BZ91" s="30">
        <f>Repdd!BZ124</f>
        <v>0</v>
      </c>
      <c r="CA91" s="30">
        <f>Repdd!CA124</f>
        <v>0</v>
      </c>
      <c r="CB91" s="30">
        <f>Repdd!CB124</f>
        <v>0</v>
      </c>
      <c r="CC91" s="30">
        <f>Repdd!CC124</f>
        <v>0</v>
      </c>
      <c r="CD91" s="30">
        <f>Repdd!CD124</f>
        <v>0</v>
      </c>
      <c r="CE91" s="30">
        <f>Repdd!CE124</f>
        <v>0</v>
      </c>
      <c r="CF91" s="30">
        <f>Repdd!CF124</f>
        <v>0</v>
      </c>
      <c r="CG91" s="30">
        <f>Repdd!CG124</f>
        <v>0</v>
      </c>
      <c r="CH91" s="30">
        <f>Repdd!CH124</f>
        <v>0</v>
      </c>
      <c r="CI91" s="30">
        <f>Repdd!CI124</f>
        <v>0</v>
      </c>
      <c r="CJ91" s="30">
        <f>Repdd!CJ124</f>
        <v>0</v>
      </c>
      <c r="CK91" s="30">
        <f>Repdd!CK124</f>
        <v>0</v>
      </c>
      <c r="CL91" s="30">
        <f>Repdd!CL124</f>
        <v>0</v>
      </c>
      <c r="CM91" s="30">
        <f>Repdd!CM124</f>
        <v>0</v>
      </c>
      <c r="CN91" s="30">
        <f>Repdd!CN124</f>
        <v>0</v>
      </c>
      <c r="CO91" s="30">
        <f>Repdd!CO124</f>
        <v>0</v>
      </c>
      <c r="CP91" s="30">
        <f>Repdd!CP124</f>
        <v>0</v>
      </c>
      <c r="CQ91" s="30">
        <f>Repdd!CQ124</f>
        <v>0</v>
      </c>
      <c r="CR91" s="30">
        <f>Repdd!CR124</f>
        <v>0</v>
      </c>
      <c r="CS91" s="30">
        <f>Repdd!CS124</f>
        <v>0</v>
      </c>
      <c r="CT91" s="30">
        <f>Repdd!CT124</f>
        <v>0</v>
      </c>
    </row>
    <row r="92" spans="1:98" s="27" customFormat="1" ht="12" x14ac:dyDescent="0.25">
      <c r="A92" s="26">
        <f>ROW()</f>
        <v>92</v>
      </c>
      <c r="B92" s="139"/>
      <c r="C92" s="142"/>
      <c r="E92" s="24"/>
      <c r="F92" s="66" t="str">
        <f t="shared" si="19"/>
        <v>Поступление в пр-во ПФ</v>
      </c>
      <c r="G92" s="27" t="str">
        <f>BP!$F$29</f>
        <v>ЭлЭн</v>
      </c>
      <c r="M92" s="27" t="str">
        <f>Lists!$R$8</f>
        <v>руб.</v>
      </c>
      <c r="P92" s="30"/>
      <c r="R92" s="24"/>
      <c r="S92" s="30"/>
      <c r="V92" s="85"/>
      <c r="W92" s="29">
        <f ca="1">SUM(INDIRECT(ADDRESS(ROW(),SUMIFS($1:$1,$5:$5,1))):INDIRECT(ADDRESS(ROW(),SUMIFS($1:$1,$5:$5,MAX($5:$5)))))</f>
        <v>2805976.2640000004</v>
      </c>
      <c r="Z92" s="30">
        <f ca="1">Repdd!Z125</f>
        <v>0</v>
      </c>
      <c r="AA92" s="30">
        <f ca="1">Repdd!AA125</f>
        <v>0</v>
      </c>
      <c r="AB92" s="30">
        <f ca="1">Repdd!AB125</f>
        <v>0</v>
      </c>
      <c r="AC92" s="30">
        <f ca="1">Repdd!AC125</f>
        <v>0</v>
      </c>
      <c r="AD92" s="30">
        <f ca="1">Repdd!AD125</f>
        <v>128.79999999999998</v>
      </c>
      <c r="AE92" s="30">
        <f ca="1">Repdd!AE125</f>
        <v>515.19999999999993</v>
      </c>
      <c r="AF92" s="30">
        <f ca="1">Repdd!AF125</f>
        <v>927.3599999999999</v>
      </c>
      <c r="AG92" s="30">
        <f ca="1">Repdd!AG125</f>
        <v>1355.62</v>
      </c>
      <c r="AH92" s="30">
        <f ca="1">Repdd!AH125</f>
        <v>1729.1399999999999</v>
      </c>
      <c r="AI92" s="30">
        <f ca="1">Repdd!AI125</f>
        <v>2271.3879999999999</v>
      </c>
      <c r="AJ92" s="30">
        <f ca="1">Repdd!AJ125</f>
        <v>3688.1880000000001</v>
      </c>
      <c r="AK92" s="30">
        <f ca="1">Repdd!AK125</f>
        <v>6073.5639999999994</v>
      </c>
      <c r="AL92" s="30">
        <f ca="1">Repdd!AL125</f>
        <v>9498.0339999999978</v>
      </c>
      <c r="AM92" s="30">
        <f ca="1">Repdd!AM125</f>
        <v>13836.339999999998</v>
      </c>
      <c r="AN92" s="30">
        <f ca="1">Repdd!AN125</f>
        <v>18713.673999999999</v>
      </c>
      <c r="AO92" s="30">
        <f ca="1">Repdd!AO125</f>
        <v>23911.075999999997</v>
      </c>
      <c r="AP92" s="30">
        <f ca="1">Repdd!AP125</f>
        <v>29274.629999999997</v>
      </c>
      <c r="AQ92" s="30">
        <f ca="1">Repdd!AQ125</f>
        <v>34726.089999999997</v>
      </c>
      <c r="AR92" s="30">
        <f ca="1">Repdd!AR125</f>
        <v>40216.189999999995</v>
      </c>
      <c r="AS92" s="30">
        <f ca="1">Repdd!AS125</f>
        <v>45715.95</v>
      </c>
      <c r="AT92" s="30">
        <f ca="1">Repdd!AT125</f>
        <v>51220.539999999994</v>
      </c>
      <c r="AU92" s="30">
        <f ca="1">Repdd!AU125</f>
        <v>56726.74</v>
      </c>
      <c r="AV92" s="30">
        <f ca="1">Repdd!AV125</f>
        <v>62232.939999999995</v>
      </c>
      <c r="AW92" s="30">
        <f ca="1">Repdd!AW125</f>
        <v>67739.14</v>
      </c>
      <c r="AX92" s="30">
        <f ca="1">Repdd!AX125</f>
        <v>73245.34</v>
      </c>
      <c r="AY92" s="30">
        <f ca="1">Repdd!AY125</f>
        <v>78751.539999999994</v>
      </c>
      <c r="AZ92" s="30">
        <f ca="1">Repdd!AZ125</f>
        <v>84257.739999999991</v>
      </c>
      <c r="BA92" s="30">
        <f ca="1">Repdd!BA125</f>
        <v>89441.939999999988</v>
      </c>
      <c r="BB92" s="30">
        <f ca="1">Repdd!BB125</f>
        <v>93660.14</v>
      </c>
      <c r="BC92" s="30">
        <f ca="1">Repdd!BC125</f>
        <v>96847.939999999988</v>
      </c>
      <c r="BD92" s="30">
        <f ca="1">Repdd!BD125</f>
        <v>98965.09</v>
      </c>
      <c r="BE92" s="30">
        <f ca="1">Repdd!BE125</f>
        <v>100148.43999999999</v>
      </c>
      <c r="BF92" s="30">
        <f ca="1">Repdd!BF125</f>
        <v>100781.17</v>
      </c>
      <c r="BG92" s="30">
        <f ca="1">Repdd!BG125</f>
        <v>101091.9</v>
      </c>
      <c r="BH92" s="30">
        <f ca="1">Repdd!BH125</f>
        <v>101235.18999999999</v>
      </c>
      <c r="BI92" s="30">
        <f ca="1">Repdd!BI125</f>
        <v>101289.93</v>
      </c>
      <c r="BJ92" s="30">
        <f ca="1">Repdd!BJ125</f>
        <v>101306.03</v>
      </c>
      <c r="BK92" s="30">
        <f ca="1">Repdd!BK125</f>
        <v>101312.46999999999</v>
      </c>
      <c r="BL92" s="30">
        <f ca="1">Repdd!BL125</f>
        <v>101314.08</v>
      </c>
      <c r="BM92" s="30">
        <f ca="1">Repdd!BM125</f>
        <v>101314.08</v>
      </c>
      <c r="BN92" s="30">
        <f ca="1">Repdd!BN125</f>
        <v>101314.08</v>
      </c>
      <c r="BO92" s="30">
        <f ca="1">Repdd!BO125</f>
        <v>101314.08</v>
      </c>
      <c r="BP92" s="30">
        <f ca="1">Repdd!BP125</f>
        <v>101314.08</v>
      </c>
      <c r="BQ92" s="30">
        <f ca="1">Repdd!BQ125</f>
        <v>101314.08</v>
      </c>
      <c r="BR92" s="30">
        <f ca="1">Repdd!BR125</f>
        <v>101314.08</v>
      </c>
      <c r="BS92" s="30">
        <f ca="1">Repdd!BS125</f>
        <v>101314.08</v>
      </c>
      <c r="BT92" s="30">
        <f ca="1">Repdd!BT125</f>
        <v>101314.08</v>
      </c>
      <c r="BU92" s="30">
        <f ca="1">Repdd!BU125</f>
        <v>101314.08</v>
      </c>
      <c r="BV92" s="30">
        <f>Repdd!BV125</f>
        <v>0</v>
      </c>
      <c r="BW92" s="30">
        <f>Repdd!BW125</f>
        <v>0</v>
      </c>
      <c r="BX92" s="30">
        <f>Repdd!BX125</f>
        <v>0</v>
      </c>
      <c r="BY92" s="30">
        <f>Repdd!BY125</f>
        <v>0</v>
      </c>
      <c r="BZ92" s="30">
        <f>Repdd!BZ125</f>
        <v>0</v>
      </c>
      <c r="CA92" s="30">
        <f>Repdd!CA125</f>
        <v>0</v>
      </c>
      <c r="CB92" s="30">
        <f>Repdd!CB125</f>
        <v>0</v>
      </c>
      <c r="CC92" s="30">
        <f>Repdd!CC125</f>
        <v>0</v>
      </c>
      <c r="CD92" s="30">
        <f>Repdd!CD125</f>
        <v>0</v>
      </c>
      <c r="CE92" s="30">
        <f>Repdd!CE125</f>
        <v>0</v>
      </c>
      <c r="CF92" s="30">
        <f>Repdd!CF125</f>
        <v>0</v>
      </c>
      <c r="CG92" s="30">
        <f>Repdd!CG125</f>
        <v>0</v>
      </c>
      <c r="CH92" s="30">
        <f>Repdd!CH125</f>
        <v>0</v>
      </c>
      <c r="CI92" s="30">
        <f>Repdd!CI125</f>
        <v>0</v>
      </c>
      <c r="CJ92" s="30">
        <f>Repdd!CJ125</f>
        <v>0</v>
      </c>
      <c r="CK92" s="30">
        <f>Repdd!CK125</f>
        <v>0</v>
      </c>
      <c r="CL92" s="30">
        <f>Repdd!CL125</f>
        <v>0</v>
      </c>
      <c r="CM92" s="30">
        <f>Repdd!CM125</f>
        <v>0</v>
      </c>
      <c r="CN92" s="30">
        <f>Repdd!CN125</f>
        <v>0</v>
      </c>
      <c r="CO92" s="30">
        <f>Repdd!CO125</f>
        <v>0</v>
      </c>
      <c r="CP92" s="30">
        <f>Repdd!CP125</f>
        <v>0</v>
      </c>
      <c r="CQ92" s="30">
        <f>Repdd!CQ125</f>
        <v>0</v>
      </c>
      <c r="CR92" s="30">
        <f>Repdd!CR125</f>
        <v>0</v>
      </c>
      <c r="CS92" s="30">
        <f>Repdd!CS125</f>
        <v>0</v>
      </c>
      <c r="CT92" s="30">
        <f>Repdd!CT125</f>
        <v>0</v>
      </c>
    </row>
    <row r="93" spans="1:98" s="2" customFormat="1" ht="12" x14ac:dyDescent="0.25">
      <c r="A93" s="11">
        <f>ROW()</f>
        <v>93</v>
      </c>
      <c r="B93" s="140"/>
      <c r="C93" s="142"/>
      <c r="E93" s="23" t="str">
        <f>Lists!$N$9</f>
        <v>пустая строка</v>
      </c>
      <c r="P93" s="3"/>
      <c r="R93" s="23"/>
      <c r="S93" s="3"/>
      <c r="V93" s="74">
        <f ca="1">W87-SUMIFS(Potoki!$W:$W,Potoki!$F:$F,$F88,Potoki!$G:$G,"")</f>
        <v>0</v>
      </c>
      <c r="W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13" customFormat="1" x14ac:dyDescent="0.3">
      <c r="A94" s="12">
        <f>ROW()</f>
        <v>94</v>
      </c>
      <c r="B94" s="138"/>
      <c r="C94" s="142"/>
      <c r="E94" s="92"/>
      <c r="F94" s="13" t="str">
        <f>BP!$F$115</f>
        <v>Вн.пр-во</v>
      </c>
      <c r="M94" s="4" t="str">
        <f>Lists!$R$8</f>
        <v>руб.</v>
      </c>
      <c r="P94" s="10"/>
      <c r="R94" s="92"/>
      <c r="S94" s="10"/>
      <c r="V94" s="80">
        <f ca="1">W94-SUM(W95:W101)</f>
        <v>0</v>
      </c>
      <c r="W94" s="10">
        <f ca="1">SUM(INDIRECT(ADDRESS(ROW(),SUMIFS($1:$1,$5:$5,1))):INDIRECT(ADDRESS(ROW(),SUMIFS($1:$1,$5:$5,MAX($5:$5)))))</f>
        <v>365098339.98399991</v>
      </c>
      <c r="Z94" s="10">
        <f ca="1">Repdd!Z127</f>
        <v>0</v>
      </c>
      <c r="AA94" s="10">
        <f ca="1">Repdd!AA127</f>
        <v>0</v>
      </c>
      <c r="AB94" s="10">
        <f ca="1">Repdd!AB127</f>
        <v>0</v>
      </c>
      <c r="AC94" s="10">
        <f ca="1">Repdd!AC127</f>
        <v>0</v>
      </c>
      <c r="AD94" s="10">
        <f ca="1">Repdd!AD127</f>
        <v>0</v>
      </c>
      <c r="AE94" s="10">
        <f ca="1">Repdd!AE127</f>
        <v>12188.8</v>
      </c>
      <c r="AF94" s="10">
        <f ca="1">Repdd!AF127</f>
        <v>54155.199999999997</v>
      </c>
      <c r="AG94" s="10">
        <f ca="1">Repdd!AG127</f>
        <v>109359.36</v>
      </c>
      <c r="AH94" s="10">
        <f ca="1">Repdd!AH127</f>
        <v>167167.12</v>
      </c>
      <c r="AI94" s="10">
        <f ca="1">Repdd!AI127</f>
        <v>220469.64</v>
      </c>
      <c r="AJ94" s="10">
        <f ca="1">Repdd!AJ127</f>
        <v>287444.48800000001</v>
      </c>
      <c r="AK94" s="10">
        <f ca="1">Repdd!AK127</f>
        <v>444255.28800000006</v>
      </c>
      <c r="AL94" s="10">
        <f ca="1">Repdd!AL127</f>
        <v>729391.86400000006</v>
      </c>
      <c r="AM94" s="10">
        <f ca="1">Repdd!AM127</f>
        <v>1153469.5839999998</v>
      </c>
      <c r="AN94" s="10">
        <f ca="1">Repdd!AN127</f>
        <v>1707591.34</v>
      </c>
      <c r="AO94" s="10">
        <f ca="1">Repdd!AO127</f>
        <v>2351036.2239999999</v>
      </c>
      <c r="AP94" s="10">
        <f ca="1">Repdd!AP127</f>
        <v>3047369.2760000001</v>
      </c>
      <c r="AQ94" s="10">
        <f ca="1">Repdd!AQ127</f>
        <v>3772844.88</v>
      </c>
      <c r="AR94" s="10">
        <f ca="1">Repdd!AR127</f>
        <v>4513605.34</v>
      </c>
      <c r="AS94" s="10">
        <f ca="1">Repdd!AS127</f>
        <v>5261707.9400000004</v>
      </c>
      <c r="AT94" s="10">
        <f ca="1">Repdd!AT127</f>
        <v>6012344.7000000002</v>
      </c>
      <c r="AU94" s="10">
        <f ca="1">Repdd!AU127</f>
        <v>6763843.54</v>
      </c>
      <c r="AV94" s="10">
        <f ca="1">Repdd!AV127</f>
        <v>7515697.2400000002</v>
      </c>
      <c r="AW94" s="10">
        <f ca="1">Repdd!AW127</f>
        <v>8267618.4400000004</v>
      </c>
      <c r="AX94" s="10">
        <f ca="1">Repdd!AX127</f>
        <v>9019539.6400000006</v>
      </c>
      <c r="AY94" s="10">
        <f ca="1">Repdd!AY127</f>
        <v>9771460.8399999999</v>
      </c>
      <c r="AZ94" s="10">
        <f ca="1">Repdd!AZ127</f>
        <v>10523382.039999999</v>
      </c>
      <c r="BA94" s="10">
        <f ca="1">Repdd!BA127</f>
        <v>11275303.24</v>
      </c>
      <c r="BB94" s="10">
        <f ca="1">Repdd!BB127</f>
        <v>11996752.439999999</v>
      </c>
      <c r="BC94" s="10">
        <f ca="1">Repdd!BC127</f>
        <v>12613285.640000001</v>
      </c>
      <c r="BD94" s="10">
        <f ca="1">Repdd!BD127</f>
        <v>13091808.439999999</v>
      </c>
      <c r="BE94" s="10">
        <f ca="1">Repdd!BE127</f>
        <v>13425811.84</v>
      </c>
      <c r="BF94" s="10">
        <f ca="1">Repdd!BF127</f>
        <v>13626558.939999999</v>
      </c>
      <c r="BG94" s="10">
        <f ca="1">Repdd!BG127</f>
        <v>13736048.92</v>
      </c>
      <c r="BH94" s="10">
        <f ca="1">Repdd!BH127</f>
        <v>13791981.9</v>
      </c>
      <c r="BI94" s="10">
        <f ca="1">Repdd!BI127</f>
        <v>13818569.439999999</v>
      </c>
      <c r="BJ94" s="10">
        <f ca="1">Repdd!BJ127</f>
        <v>13829757.18</v>
      </c>
      <c r="BK94" s="10">
        <f ca="1">Repdd!BK127</f>
        <v>13833575.779999999</v>
      </c>
      <c r="BL94" s="10">
        <f ca="1">Repdd!BL127</f>
        <v>13834860.220000001</v>
      </c>
      <c r="BM94" s="10">
        <f ca="1">Repdd!BM127</f>
        <v>13835282.58</v>
      </c>
      <c r="BN94" s="10">
        <f ca="1">Repdd!BN127</f>
        <v>13835350.080000002</v>
      </c>
      <c r="BO94" s="10">
        <f ca="1">Repdd!BO127</f>
        <v>13835350.080000002</v>
      </c>
      <c r="BP94" s="10">
        <f ca="1">Repdd!BP127</f>
        <v>13835350.080000002</v>
      </c>
      <c r="BQ94" s="10">
        <f ca="1">Repdd!BQ127</f>
        <v>13835350.080000002</v>
      </c>
      <c r="BR94" s="10">
        <f ca="1">Repdd!BR127</f>
        <v>13835350.080000002</v>
      </c>
      <c r="BS94" s="10">
        <f ca="1">Repdd!BS127</f>
        <v>13835350.080000002</v>
      </c>
      <c r="BT94" s="10">
        <f ca="1">Repdd!BT127</f>
        <v>13835350.080000002</v>
      </c>
      <c r="BU94" s="10">
        <f ca="1">Repdd!BU127</f>
        <v>13835350.080000002</v>
      </c>
      <c r="BV94" s="10">
        <f>Repdd!BV127</f>
        <v>0</v>
      </c>
      <c r="BW94" s="10">
        <f>Repdd!BW127</f>
        <v>0</v>
      </c>
      <c r="BX94" s="10">
        <f>Repdd!BX127</f>
        <v>0</v>
      </c>
      <c r="BY94" s="10">
        <f>Repdd!BY127</f>
        <v>0</v>
      </c>
      <c r="BZ94" s="10">
        <f>Repdd!BZ127</f>
        <v>0</v>
      </c>
      <c r="CA94" s="10">
        <f>Repdd!CA127</f>
        <v>0</v>
      </c>
      <c r="CB94" s="10">
        <f>Repdd!CB127</f>
        <v>0</v>
      </c>
      <c r="CC94" s="10">
        <f>Repdd!CC127</f>
        <v>0</v>
      </c>
      <c r="CD94" s="10">
        <f>Repdd!CD127</f>
        <v>0</v>
      </c>
      <c r="CE94" s="10">
        <f>Repdd!CE127</f>
        <v>0</v>
      </c>
      <c r="CF94" s="10">
        <f>Repdd!CF127</f>
        <v>0</v>
      </c>
      <c r="CG94" s="10">
        <f>Repdd!CG127</f>
        <v>0</v>
      </c>
      <c r="CH94" s="10">
        <f>Repdd!CH127</f>
        <v>0</v>
      </c>
      <c r="CI94" s="10">
        <f>Repdd!CI127</f>
        <v>0</v>
      </c>
      <c r="CJ94" s="10">
        <f>Repdd!CJ127</f>
        <v>0</v>
      </c>
      <c r="CK94" s="10">
        <f>Repdd!CK127</f>
        <v>0</v>
      </c>
      <c r="CL94" s="10">
        <f>Repdd!CL127</f>
        <v>0</v>
      </c>
      <c r="CM94" s="10">
        <f>Repdd!CM127</f>
        <v>0</v>
      </c>
      <c r="CN94" s="10">
        <f>Repdd!CN127</f>
        <v>0</v>
      </c>
      <c r="CO94" s="10">
        <f>Repdd!CO127</f>
        <v>0</v>
      </c>
      <c r="CP94" s="10">
        <f>Repdd!CP127</f>
        <v>0</v>
      </c>
      <c r="CQ94" s="10">
        <f>Repdd!CQ127</f>
        <v>0</v>
      </c>
      <c r="CR94" s="10">
        <f>Repdd!CR127</f>
        <v>0</v>
      </c>
      <c r="CS94" s="10">
        <f>Repdd!CS127</f>
        <v>0</v>
      </c>
      <c r="CT94" s="10">
        <f>Repdd!CT127</f>
        <v>0</v>
      </c>
    </row>
    <row r="95" spans="1:98" s="27" customFormat="1" ht="12" x14ac:dyDescent="0.25">
      <c r="A95" s="26">
        <f>ROW()</f>
        <v>95</v>
      </c>
      <c r="B95" s="139"/>
      <c r="C95" s="142"/>
      <c r="E95" s="24"/>
      <c r="F95" s="66" t="str">
        <f>$F$94</f>
        <v>Вн.пр-во</v>
      </c>
      <c r="G95" s="27" t="str">
        <f>BP!$F$21</f>
        <v>Основа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88195506</v>
      </c>
      <c r="Z95" s="30">
        <f ca="1">Repdd!Z128</f>
        <v>0</v>
      </c>
      <c r="AA95" s="30">
        <f ca="1">Repdd!AA128</f>
        <v>0</v>
      </c>
      <c r="AB95" s="30">
        <f ca="1">Repdd!AB128</f>
        <v>0</v>
      </c>
      <c r="AC95" s="30">
        <f ca="1">Repdd!AC128</f>
        <v>0</v>
      </c>
      <c r="AD95" s="30">
        <f ca="1">Repdd!AD128</f>
        <v>0</v>
      </c>
      <c r="AE95" s="30">
        <f ca="1">Repdd!AE128</f>
        <v>4200</v>
      </c>
      <c r="AF95" s="30">
        <f ca="1">Repdd!AF128</f>
        <v>16800</v>
      </c>
      <c r="AG95" s="30">
        <f ca="1">Repdd!AG128</f>
        <v>30240</v>
      </c>
      <c r="AH95" s="30">
        <f ca="1">Repdd!AH128</f>
        <v>44205</v>
      </c>
      <c r="AI95" s="30">
        <f ca="1">Repdd!AI128</f>
        <v>56385</v>
      </c>
      <c r="AJ95" s="30">
        <f ca="1">Repdd!AJ128</f>
        <v>74067.000000000015</v>
      </c>
      <c r="AK95" s="30">
        <f ca="1">Repdd!AK128</f>
        <v>120267.00000000001</v>
      </c>
      <c r="AL95" s="30">
        <f ca="1">Repdd!AL128</f>
        <v>198051</v>
      </c>
      <c r="AM95" s="30">
        <f ca="1">Repdd!AM128</f>
        <v>309718.5</v>
      </c>
      <c r="AN95" s="30">
        <f ca="1">Repdd!AN128</f>
        <v>451185</v>
      </c>
      <c r="AO95" s="30">
        <f ca="1">Repdd!AO128</f>
        <v>610228.5</v>
      </c>
      <c r="AP95" s="30">
        <f ca="1">Repdd!AP128</f>
        <v>779709</v>
      </c>
      <c r="AQ95" s="30">
        <f ca="1">Repdd!AQ128</f>
        <v>954607.5</v>
      </c>
      <c r="AR95" s="30">
        <f ca="1">Repdd!AR128</f>
        <v>1132372.5</v>
      </c>
      <c r="AS95" s="30">
        <f ca="1">Repdd!AS128</f>
        <v>1311397.5</v>
      </c>
      <c r="AT95" s="30">
        <f ca="1">Repdd!AT128</f>
        <v>1490737.5</v>
      </c>
      <c r="AU95" s="30">
        <f ca="1">Repdd!AU128</f>
        <v>1670235</v>
      </c>
      <c r="AV95" s="30">
        <f ca="1">Repdd!AV128</f>
        <v>1849785</v>
      </c>
      <c r="AW95" s="30">
        <f ca="1">Repdd!AW128</f>
        <v>2029335</v>
      </c>
      <c r="AX95" s="30">
        <f ca="1">Repdd!AX128</f>
        <v>2208885</v>
      </c>
      <c r="AY95" s="30">
        <f ca="1">Repdd!AY128</f>
        <v>2388435</v>
      </c>
      <c r="AZ95" s="30">
        <f ca="1">Repdd!AZ128</f>
        <v>2567985</v>
      </c>
      <c r="BA95" s="30">
        <f ca="1">Repdd!BA128</f>
        <v>2747535</v>
      </c>
      <c r="BB95" s="30">
        <f ca="1">Repdd!BB128</f>
        <v>2916585</v>
      </c>
      <c r="BC95" s="30">
        <f ca="1">Repdd!BC128</f>
        <v>3054135</v>
      </c>
      <c r="BD95" s="30">
        <f ca="1">Repdd!BD128</f>
        <v>3158085</v>
      </c>
      <c r="BE95" s="30">
        <f ca="1">Repdd!BE128</f>
        <v>3227122.5</v>
      </c>
      <c r="BF95" s="30">
        <f ca="1">Repdd!BF128</f>
        <v>3265710</v>
      </c>
      <c r="BG95" s="30">
        <f ca="1">Repdd!BG128</f>
        <v>3286342.5</v>
      </c>
      <c r="BH95" s="30">
        <f ca="1">Repdd!BH128</f>
        <v>3296475</v>
      </c>
      <c r="BI95" s="30">
        <f ca="1">Repdd!BI128</f>
        <v>3301147.5</v>
      </c>
      <c r="BJ95" s="30">
        <f ca="1">Repdd!BJ128</f>
        <v>3302932.5</v>
      </c>
      <c r="BK95" s="30">
        <f ca="1">Repdd!BK128</f>
        <v>3303457.5</v>
      </c>
      <c r="BL95" s="30">
        <f ca="1">Repdd!BL128</f>
        <v>3303667.5</v>
      </c>
      <c r="BM95" s="30">
        <f ca="1">Repdd!BM128</f>
        <v>3303720.0000000005</v>
      </c>
      <c r="BN95" s="30">
        <f ca="1">Repdd!BN128</f>
        <v>3303720.0000000005</v>
      </c>
      <c r="BO95" s="30">
        <f ca="1">Repdd!BO128</f>
        <v>3303720.0000000005</v>
      </c>
      <c r="BP95" s="30">
        <f ca="1">Repdd!BP128</f>
        <v>3303720.0000000005</v>
      </c>
      <c r="BQ95" s="30">
        <f ca="1">Repdd!BQ128</f>
        <v>3303720.0000000005</v>
      </c>
      <c r="BR95" s="30">
        <f ca="1">Repdd!BR128</f>
        <v>3303720.0000000005</v>
      </c>
      <c r="BS95" s="30">
        <f ca="1">Repdd!BS128</f>
        <v>3303720.0000000005</v>
      </c>
      <c r="BT95" s="30">
        <f ca="1">Repdd!BT128</f>
        <v>3303720.0000000005</v>
      </c>
      <c r="BU95" s="30">
        <f ca="1">Repdd!BU128</f>
        <v>3303720.0000000005</v>
      </c>
      <c r="BV95" s="30">
        <f>Repdd!BV128</f>
        <v>0</v>
      </c>
      <c r="BW95" s="30">
        <f>Repdd!BW128</f>
        <v>0</v>
      </c>
      <c r="BX95" s="30">
        <f>Repdd!BX128</f>
        <v>0</v>
      </c>
      <c r="BY95" s="30">
        <f>Repdd!BY128</f>
        <v>0</v>
      </c>
      <c r="BZ95" s="30">
        <f>Repdd!BZ128</f>
        <v>0</v>
      </c>
      <c r="CA95" s="30">
        <f>Repdd!CA128</f>
        <v>0</v>
      </c>
      <c r="CB95" s="30">
        <f>Repdd!CB128</f>
        <v>0</v>
      </c>
      <c r="CC95" s="30">
        <f>Repdd!CC128</f>
        <v>0</v>
      </c>
      <c r="CD95" s="30">
        <f>Repdd!CD128</f>
        <v>0</v>
      </c>
      <c r="CE95" s="30">
        <f>Repdd!CE128</f>
        <v>0</v>
      </c>
      <c r="CF95" s="30">
        <f>Repdd!CF128</f>
        <v>0</v>
      </c>
      <c r="CG95" s="30">
        <f>Repdd!CG128</f>
        <v>0</v>
      </c>
      <c r="CH95" s="30">
        <f>Repdd!CH128</f>
        <v>0</v>
      </c>
      <c r="CI95" s="30">
        <f>Repdd!CI128</f>
        <v>0</v>
      </c>
      <c r="CJ95" s="30">
        <f>Repdd!CJ128</f>
        <v>0</v>
      </c>
      <c r="CK95" s="30">
        <f>Repdd!CK128</f>
        <v>0</v>
      </c>
      <c r="CL95" s="30">
        <f>Repdd!CL128</f>
        <v>0</v>
      </c>
      <c r="CM95" s="30">
        <f>Repdd!CM128</f>
        <v>0</v>
      </c>
      <c r="CN95" s="30">
        <f>Repdd!CN128</f>
        <v>0</v>
      </c>
      <c r="CO95" s="30">
        <f>Repdd!CO128</f>
        <v>0</v>
      </c>
      <c r="CP95" s="30">
        <f>Repdd!CP128</f>
        <v>0</v>
      </c>
      <c r="CQ95" s="30">
        <f>Repdd!CQ128</f>
        <v>0</v>
      </c>
      <c r="CR95" s="30">
        <f>Repdd!CR128</f>
        <v>0</v>
      </c>
      <c r="CS95" s="30">
        <f>Repdd!CS128</f>
        <v>0</v>
      </c>
      <c r="CT95" s="30">
        <f>Repdd!CT128</f>
        <v>0</v>
      </c>
    </row>
    <row r="96" spans="1:98" s="27" customFormat="1" ht="12" x14ac:dyDescent="0.25">
      <c r="A96" s="26">
        <f>ROW()</f>
        <v>96</v>
      </c>
      <c r="B96" s="139"/>
      <c r="C96" s="142"/>
      <c r="E96" s="24"/>
      <c r="F96" s="66" t="str">
        <f t="shared" ref="F96:F100" si="20">$F$94</f>
        <v>Вн.пр-во</v>
      </c>
      <c r="G96" s="27" t="str">
        <f>BP!$F$22</f>
        <v>Сырье</v>
      </c>
      <c r="H96" s="67"/>
      <c r="I96" s="67"/>
      <c r="J96" s="67"/>
      <c r="K96" s="67"/>
      <c r="L96" s="67"/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10079486.4</v>
      </c>
      <c r="Z96" s="30">
        <f ca="1">Repdd!Z129</f>
        <v>0</v>
      </c>
      <c r="AA96" s="30">
        <f ca="1">Repdd!AA129</f>
        <v>0</v>
      </c>
      <c r="AB96" s="30">
        <f ca="1">Repdd!AB129</f>
        <v>0</v>
      </c>
      <c r="AC96" s="30">
        <f ca="1">Repdd!AC129</f>
        <v>0</v>
      </c>
      <c r="AD96" s="30">
        <f ca="1">Repdd!AD129</f>
        <v>0</v>
      </c>
      <c r="AE96" s="30">
        <f ca="1">Repdd!AE129</f>
        <v>480</v>
      </c>
      <c r="AF96" s="30">
        <f ca="1">Repdd!AF129</f>
        <v>1920</v>
      </c>
      <c r="AG96" s="30">
        <f ca="1">Repdd!AG129</f>
        <v>3456</v>
      </c>
      <c r="AH96" s="30">
        <f ca="1">Repdd!AH129</f>
        <v>5052</v>
      </c>
      <c r="AI96" s="30">
        <f ca="1">Repdd!AI129</f>
        <v>6444</v>
      </c>
      <c r="AJ96" s="30">
        <f ca="1">Repdd!AJ129</f>
        <v>8464.8000000000011</v>
      </c>
      <c r="AK96" s="30">
        <f ca="1">Repdd!AK129</f>
        <v>13744.800000000001</v>
      </c>
      <c r="AL96" s="30">
        <f ca="1">Repdd!AL129</f>
        <v>22634.400000000001</v>
      </c>
      <c r="AM96" s="30">
        <f ca="1">Repdd!AM129</f>
        <v>35396.399999999994</v>
      </c>
      <c r="AN96" s="30">
        <f ca="1">Repdd!AN129</f>
        <v>51564</v>
      </c>
      <c r="AO96" s="30">
        <f ca="1">Repdd!AO129</f>
        <v>69740.399999999994</v>
      </c>
      <c r="AP96" s="30">
        <f ca="1">Repdd!AP129</f>
        <v>89109.6</v>
      </c>
      <c r="AQ96" s="30">
        <f ca="1">Repdd!AQ129</f>
        <v>109098</v>
      </c>
      <c r="AR96" s="30">
        <f ca="1">Repdd!AR129</f>
        <v>129414</v>
      </c>
      <c r="AS96" s="30">
        <f ca="1">Repdd!AS129</f>
        <v>149874</v>
      </c>
      <c r="AT96" s="30">
        <f ca="1">Repdd!AT129</f>
        <v>170370</v>
      </c>
      <c r="AU96" s="30">
        <f ca="1">Repdd!AU129</f>
        <v>190884</v>
      </c>
      <c r="AV96" s="30">
        <f ca="1">Repdd!AV129</f>
        <v>211404</v>
      </c>
      <c r="AW96" s="30">
        <f ca="1">Repdd!AW129</f>
        <v>231924</v>
      </c>
      <c r="AX96" s="30">
        <f ca="1">Repdd!AX129</f>
        <v>252444</v>
      </c>
      <c r="AY96" s="30">
        <f ca="1">Repdd!AY129</f>
        <v>272964</v>
      </c>
      <c r="AZ96" s="30">
        <f ca="1">Repdd!AZ129</f>
        <v>293484</v>
      </c>
      <c r="BA96" s="30">
        <f ca="1">Repdd!BA129</f>
        <v>314004</v>
      </c>
      <c r="BB96" s="30">
        <f ca="1">Repdd!BB129</f>
        <v>333324</v>
      </c>
      <c r="BC96" s="30">
        <f ca="1">Repdd!BC129</f>
        <v>349044</v>
      </c>
      <c r="BD96" s="30">
        <f ca="1">Repdd!BD129</f>
        <v>360924</v>
      </c>
      <c r="BE96" s="30">
        <f ca="1">Repdd!BE129</f>
        <v>368814</v>
      </c>
      <c r="BF96" s="30">
        <f ca="1">Repdd!BF129</f>
        <v>373224</v>
      </c>
      <c r="BG96" s="30">
        <f ca="1">Repdd!BG129</f>
        <v>375582</v>
      </c>
      <c r="BH96" s="30">
        <f ca="1">Repdd!BH129</f>
        <v>376740</v>
      </c>
      <c r="BI96" s="30">
        <f ca="1">Repdd!BI129</f>
        <v>377274</v>
      </c>
      <c r="BJ96" s="30">
        <f ca="1">Repdd!BJ129</f>
        <v>377478</v>
      </c>
      <c r="BK96" s="30">
        <f ca="1">Repdd!BK129</f>
        <v>377538</v>
      </c>
      <c r="BL96" s="30">
        <f ca="1">Repdd!BL129</f>
        <v>377562</v>
      </c>
      <c r="BM96" s="30">
        <f ca="1">Repdd!BM129</f>
        <v>377568.00000000006</v>
      </c>
      <c r="BN96" s="30">
        <f ca="1">Repdd!BN129</f>
        <v>377568.00000000006</v>
      </c>
      <c r="BO96" s="30">
        <f ca="1">Repdd!BO129</f>
        <v>377568.00000000006</v>
      </c>
      <c r="BP96" s="30">
        <f ca="1">Repdd!BP129</f>
        <v>377568.00000000006</v>
      </c>
      <c r="BQ96" s="30">
        <f ca="1">Repdd!BQ129</f>
        <v>377568.00000000006</v>
      </c>
      <c r="BR96" s="30">
        <f ca="1">Repdd!BR129</f>
        <v>377568.00000000006</v>
      </c>
      <c r="BS96" s="30">
        <f ca="1">Repdd!BS129</f>
        <v>377568.00000000006</v>
      </c>
      <c r="BT96" s="30">
        <f ca="1">Repdd!BT129</f>
        <v>377568.00000000006</v>
      </c>
      <c r="BU96" s="30">
        <f ca="1">Repdd!BU129</f>
        <v>377568.00000000006</v>
      </c>
      <c r="BV96" s="30">
        <f>Repdd!BV129</f>
        <v>0</v>
      </c>
      <c r="BW96" s="30">
        <f>Repdd!BW129</f>
        <v>0</v>
      </c>
      <c r="BX96" s="30">
        <f>Repdd!BX129</f>
        <v>0</v>
      </c>
      <c r="BY96" s="30">
        <f>Repdd!BY129</f>
        <v>0</v>
      </c>
      <c r="BZ96" s="30">
        <f>Repdd!BZ129</f>
        <v>0</v>
      </c>
      <c r="CA96" s="30">
        <f>Repdd!CA129</f>
        <v>0</v>
      </c>
      <c r="CB96" s="30">
        <f>Repdd!CB129</f>
        <v>0</v>
      </c>
      <c r="CC96" s="30">
        <f>Repdd!CC129</f>
        <v>0</v>
      </c>
      <c r="CD96" s="30">
        <f>Repdd!CD129</f>
        <v>0</v>
      </c>
      <c r="CE96" s="30">
        <f>Repdd!CE129</f>
        <v>0</v>
      </c>
      <c r="CF96" s="30">
        <f>Repdd!CF129</f>
        <v>0</v>
      </c>
      <c r="CG96" s="30">
        <f>Repdd!CG129</f>
        <v>0</v>
      </c>
      <c r="CH96" s="30">
        <f>Repdd!CH129</f>
        <v>0</v>
      </c>
      <c r="CI96" s="30">
        <f>Repdd!CI129</f>
        <v>0</v>
      </c>
      <c r="CJ96" s="30">
        <f>Repdd!CJ129</f>
        <v>0</v>
      </c>
      <c r="CK96" s="30">
        <f>Repdd!CK129</f>
        <v>0</v>
      </c>
      <c r="CL96" s="30">
        <f>Repdd!CL129</f>
        <v>0</v>
      </c>
      <c r="CM96" s="30">
        <f>Repdd!CM129</f>
        <v>0</v>
      </c>
      <c r="CN96" s="30">
        <f>Repdd!CN129</f>
        <v>0</v>
      </c>
      <c r="CO96" s="30">
        <f>Repdd!CO129</f>
        <v>0</v>
      </c>
      <c r="CP96" s="30">
        <f>Repdd!CP129</f>
        <v>0</v>
      </c>
      <c r="CQ96" s="30">
        <f>Repdd!CQ129</f>
        <v>0</v>
      </c>
      <c r="CR96" s="30">
        <f>Repdd!CR129</f>
        <v>0</v>
      </c>
      <c r="CS96" s="30">
        <f>Repdd!CS129</f>
        <v>0</v>
      </c>
      <c r="CT96" s="30">
        <f>Repdd!CT129</f>
        <v>0</v>
      </c>
    </row>
    <row r="97" spans="1:98" s="27" customFormat="1" ht="12" x14ac:dyDescent="0.25">
      <c r="A97" s="26">
        <f>ROW()</f>
        <v>97</v>
      </c>
      <c r="B97" s="139"/>
      <c r="C97" s="142"/>
      <c r="E97" s="24"/>
      <c r="F97" s="66" t="str">
        <f t="shared" si="20"/>
        <v>Вн.пр-во</v>
      </c>
      <c r="G97" s="27" t="str">
        <f>BP!$F$24</f>
        <v>Вн.пр-во</v>
      </c>
      <c r="H97" s="67"/>
      <c r="I97" s="67"/>
      <c r="J97" s="67"/>
      <c r="K97" s="67"/>
      <c r="L97" s="67"/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247739520</v>
      </c>
      <c r="Z97" s="30">
        <f ca="1">Repdd!Z130</f>
        <v>0</v>
      </c>
      <c r="AA97" s="30">
        <f ca="1">Repdd!AA130</f>
        <v>0</v>
      </c>
      <c r="AB97" s="30">
        <f ca="1">Repdd!AB130</f>
        <v>0</v>
      </c>
      <c r="AC97" s="30">
        <f ca="1">Repdd!AC130</f>
        <v>0</v>
      </c>
      <c r="AD97" s="30">
        <f ca="1">Repdd!AD130</f>
        <v>0</v>
      </c>
      <c r="AE97" s="30">
        <f ca="1">Repdd!AE130</f>
        <v>6600</v>
      </c>
      <c r="AF97" s="30">
        <f ca="1">Repdd!AF130</f>
        <v>31800</v>
      </c>
      <c r="AG97" s="30">
        <f ca="1">Repdd!AG130</f>
        <v>69120</v>
      </c>
      <c r="AH97" s="30">
        <f ca="1">Repdd!AH130</f>
        <v>108345</v>
      </c>
      <c r="AI97" s="30">
        <f ca="1">Repdd!AI130</f>
        <v>145440</v>
      </c>
      <c r="AJ97" s="30">
        <f ca="1">Repdd!AJ130</f>
        <v>188886</v>
      </c>
      <c r="AK97" s="30">
        <f ca="1">Repdd!AK130</f>
        <v>284220.00000000006</v>
      </c>
      <c r="AL97" s="30">
        <f ca="1">Repdd!AL130</f>
        <v>465852</v>
      </c>
      <c r="AM97" s="30">
        <f ca="1">Repdd!AM130</f>
        <v>741337.5</v>
      </c>
      <c r="AN97" s="30">
        <f ca="1">Repdd!AN130</f>
        <v>1107214.5</v>
      </c>
      <c r="AO97" s="30">
        <f ca="1">Repdd!AO130</f>
        <v>1539025.5</v>
      </c>
      <c r="AP97" s="30">
        <f ca="1">Repdd!AP130</f>
        <v>2009836.5</v>
      </c>
      <c r="AQ97" s="30">
        <f ca="1">Repdd!AQ130</f>
        <v>2502580.5</v>
      </c>
      <c r="AR97" s="30">
        <f ca="1">Repdd!AR130</f>
        <v>3006795</v>
      </c>
      <c r="AS97" s="30">
        <f ca="1">Repdd!AS130</f>
        <v>3516675</v>
      </c>
      <c r="AT97" s="30">
        <f ca="1">Repdd!AT130</f>
        <v>4028670</v>
      </c>
      <c r="AU97" s="30">
        <f ca="1">Repdd!AU130</f>
        <v>4541317.5</v>
      </c>
      <c r="AV97" s="30">
        <f ca="1">Repdd!AV130</f>
        <v>5054250</v>
      </c>
      <c r="AW97" s="30">
        <f ca="1">Repdd!AW130</f>
        <v>5567250</v>
      </c>
      <c r="AX97" s="30">
        <f ca="1">Repdd!AX130</f>
        <v>6080250</v>
      </c>
      <c r="AY97" s="30">
        <f ca="1">Repdd!AY130</f>
        <v>6593250</v>
      </c>
      <c r="AZ97" s="30">
        <f ca="1">Repdd!AZ130</f>
        <v>7106250</v>
      </c>
      <c r="BA97" s="30">
        <f ca="1">Repdd!BA130</f>
        <v>7619250</v>
      </c>
      <c r="BB97" s="30">
        <f ca="1">Repdd!BB130</f>
        <v>8115750</v>
      </c>
      <c r="BC97" s="30">
        <f ca="1">Repdd!BC130</f>
        <v>8549250</v>
      </c>
      <c r="BD97" s="30">
        <f ca="1">Repdd!BD130</f>
        <v>8889450</v>
      </c>
      <c r="BE97" s="30">
        <f ca="1">Repdd!BE130</f>
        <v>9131587.5</v>
      </c>
      <c r="BF97" s="30">
        <f ca="1">Repdd!BF130</f>
        <v>9280987.5</v>
      </c>
      <c r="BG97" s="30">
        <f ca="1">Repdd!BG130</f>
        <v>9363022.5</v>
      </c>
      <c r="BH97" s="30">
        <f ca="1">Repdd!BH130</f>
        <v>9405472.5</v>
      </c>
      <c r="BI97" s="30">
        <f ca="1">Repdd!BI130</f>
        <v>9425842.5</v>
      </c>
      <c r="BJ97" s="30">
        <f ca="1">Repdd!BJ130</f>
        <v>9434655</v>
      </c>
      <c r="BK97" s="30">
        <f ca="1">Repdd!BK130</f>
        <v>9437775</v>
      </c>
      <c r="BL97" s="30">
        <f ca="1">Repdd!BL130</f>
        <v>9438780</v>
      </c>
      <c r="BM97" s="30">
        <f ca="1">Repdd!BM130</f>
        <v>9439132.5</v>
      </c>
      <c r="BN97" s="30">
        <f ca="1">Repdd!BN130</f>
        <v>9439200.0000000019</v>
      </c>
      <c r="BO97" s="30">
        <f ca="1">Repdd!BO130</f>
        <v>9439200.0000000019</v>
      </c>
      <c r="BP97" s="30">
        <f ca="1">Repdd!BP130</f>
        <v>9439200.0000000019</v>
      </c>
      <c r="BQ97" s="30">
        <f ca="1">Repdd!BQ130</f>
        <v>9439200.0000000019</v>
      </c>
      <c r="BR97" s="30">
        <f ca="1">Repdd!BR130</f>
        <v>9439200.0000000019</v>
      </c>
      <c r="BS97" s="30">
        <f ca="1">Repdd!BS130</f>
        <v>9439200.0000000019</v>
      </c>
      <c r="BT97" s="30">
        <f ca="1">Repdd!BT130</f>
        <v>9439200.0000000019</v>
      </c>
      <c r="BU97" s="30">
        <f ca="1">Repdd!BU130</f>
        <v>9439200.0000000019</v>
      </c>
      <c r="BV97" s="30">
        <f>Repdd!BV130</f>
        <v>0</v>
      </c>
      <c r="BW97" s="30">
        <f>Repdd!BW130</f>
        <v>0</v>
      </c>
      <c r="BX97" s="30">
        <f>Repdd!BX130</f>
        <v>0</v>
      </c>
      <c r="BY97" s="30">
        <f>Repdd!BY130</f>
        <v>0</v>
      </c>
      <c r="BZ97" s="30">
        <f>Repdd!BZ130</f>
        <v>0</v>
      </c>
      <c r="CA97" s="30">
        <f>Repdd!CA130</f>
        <v>0</v>
      </c>
      <c r="CB97" s="30">
        <f>Repdd!CB130</f>
        <v>0</v>
      </c>
      <c r="CC97" s="30">
        <f>Repdd!CC130</f>
        <v>0</v>
      </c>
      <c r="CD97" s="30">
        <f>Repdd!CD130</f>
        <v>0</v>
      </c>
      <c r="CE97" s="30">
        <f>Repdd!CE130</f>
        <v>0</v>
      </c>
      <c r="CF97" s="30">
        <f>Repdd!CF130</f>
        <v>0</v>
      </c>
      <c r="CG97" s="30">
        <f>Repdd!CG130</f>
        <v>0</v>
      </c>
      <c r="CH97" s="30">
        <f>Repdd!CH130</f>
        <v>0</v>
      </c>
      <c r="CI97" s="30">
        <f>Repdd!CI130</f>
        <v>0</v>
      </c>
      <c r="CJ97" s="30">
        <f>Repdd!CJ130</f>
        <v>0</v>
      </c>
      <c r="CK97" s="30">
        <f>Repdd!CK130</f>
        <v>0</v>
      </c>
      <c r="CL97" s="30">
        <f>Repdd!CL130</f>
        <v>0</v>
      </c>
      <c r="CM97" s="30">
        <f>Repdd!CM130</f>
        <v>0</v>
      </c>
      <c r="CN97" s="30">
        <f>Repdd!CN130</f>
        <v>0</v>
      </c>
      <c r="CO97" s="30">
        <f>Repdd!CO130</f>
        <v>0</v>
      </c>
      <c r="CP97" s="30">
        <f>Repdd!CP130</f>
        <v>0</v>
      </c>
      <c r="CQ97" s="30">
        <f>Repdd!CQ130</f>
        <v>0</v>
      </c>
      <c r="CR97" s="30">
        <f>Repdd!CR130</f>
        <v>0</v>
      </c>
      <c r="CS97" s="30">
        <f>Repdd!CS130</f>
        <v>0</v>
      </c>
      <c r="CT97" s="30">
        <f>Repdd!CT130</f>
        <v>0</v>
      </c>
    </row>
    <row r="98" spans="1:98" s="27" customFormat="1" ht="12" x14ac:dyDescent="0.25">
      <c r="A98" s="26">
        <f>ROW()</f>
        <v>98</v>
      </c>
      <c r="B98" s="139"/>
      <c r="C98" s="142"/>
      <c r="E98" s="24"/>
      <c r="F98" s="66" t="str">
        <f t="shared" si="20"/>
        <v>Вн.пр-во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12599358</v>
      </c>
      <c r="Z98" s="30">
        <f ca="1">Repdd!Z131</f>
        <v>0</v>
      </c>
      <c r="AA98" s="30">
        <f ca="1">Repdd!AA131</f>
        <v>0</v>
      </c>
      <c r="AB98" s="30">
        <f ca="1">Repdd!AB131</f>
        <v>0</v>
      </c>
      <c r="AC98" s="30">
        <f ca="1">Repdd!AC131</f>
        <v>0</v>
      </c>
      <c r="AD98" s="30">
        <f ca="1">Repdd!AD131</f>
        <v>0</v>
      </c>
      <c r="AE98" s="30">
        <f ca="1">Repdd!AE131</f>
        <v>600</v>
      </c>
      <c r="AF98" s="30">
        <f ca="1">Repdd!AF131</f>
        <v>2400</v>
      </c>
      <c r="AG98" s="30">
        <f ca="1">Repdd!AG131</f>
        <v>4320</v>
      </c>
      <c r="AH98" s="30">
        <f ca="1">Repdd!AH131</f>
        <v>6315</v>
      </c>
      <c r="AI98" s="30">
        <f ca="1">Repdd!AI131</f>
        <v>8055</v>
      </c>
      <c r="AJ98" s="30">
        <f ca="1">Repdd!AJ131</f>
        <v>10581.000000000002</v>
      </c>
      <c r="AK98" s="30">
        <f ca="1">Repdd!AK131</f>
        <v>17181</v>
      </c>
      <c r="AL98" s="30">
        <f ca="1">Repdd!AL131</f>
        <v>28293</v>
      </c>
      <c r="AM98" s="30">
        <f ca="1">Repdd!AM131</f>
        <v>44245.5</v>
      </c>
      <c r="AN98" s="30">
        <f ca="1">Repdd!AN131</f>
        <v>64455</v>
      </c>
      <c r="AO98" s="30">
        <f ca="1">Repdd!AO131</f>
        <v>87175.5</v>
      </c>
      <c r="AP98" s="30">
        <f ca="1">Repdd!AP131</f>
        <v>111387</v>
      </c>
      <c r="AQ98" s="30">
        <f ca="1">Repdd!AQ131</f>
        <v>136372.5</v>
      </c>
      <c r="AR98" s="30">
        <f ca="1">Repdd!AR131</f>
        <v>161767.5</v>
      </c>
      <c r="AS98" s="30">
        <f ca="1">Repdd!AS131</f>
        <v>187342.5</v>
      </c>
      <c r="AT98" s="30">
        <f ca="1">Repdd!AT131</f>
        <v>212962.5</v>
      </c>
      <c r="AU98" s="30">
        <f ca="1">Repdd!AU131</f>
        <v>238605</v>
      </c>
      <c r="AV98" s="30">
        <f ca="1">Repdd!AV131</f>
        <v>264255</v>
      </c>
      <c r="AW98" s="30">
        <f ca="1">Repdd!AW131</f>
        <v>289905</v>
      </c>
      <c r="AX98" s="30">
        <f ca="1">Repdd!AX131</f>
        <v>315555</v>
      </c>
      <c r="AY98" s="30">
        <f ca="1">Repdd!AY131</f>
        <v>341205</v>
      </c>
      <c r="AZ98" s="30">
        <f ca="1">Repdd!AZ131</f>
        <v>366855</v>
      </c>
      <c r="BA98" s="30">
        <f ca="1">Repdd!BA131</f>
        <v>392505</v>
      </c>
      <c r="BB98" s="30">
        <f ca="1">Repdd!BB131</f>
        <v>416655</v>
      </c>
      <c r="BC98" s="30">
        <f ca="1">Repdd!BC131</f>
        <v>436305</v>
      </c>
      <c r="BD98" s="30">
        <f ca="1">Repdd!BD131</f>
        <v>451155</v>
      </c>
      <c r="BE98" s="30">
        <f ca="1">Repdd!BE131</f>
        <v>461017.5</v>
      </c>
      <c r="BF98" s="30">
        <f ca="1">Repdd!BF131</f>
        <v>466530</v>
      </c>
      <c r="BG98" s="30">
        <f ca="1">Repdd!BG131</f>
        <v>469477.5</v>
      </c>
      <c r="BH98" s="30">
        <f ca="1">Repdd!BH131</f>
        <v>470925</v>
      </c>
      <c r="BI98" s="30">
        <f ca="1">Repdd!BI131</f>
        <v>471592.5</v>
      </c>
      <c r="BJ98" s="30">
        <f ca="1">Repdd!BJ131</f>
        <v>471847.5</v>
      </c>
      <c r="BK98" s="30">
        <f ca="1">Repdd!BK131</f>
        <v>471922.5</v>
      </c>
      <c r="BL98" s="30">
        <f ca="1">Repdd!BL131</f>
        <v>471952.5</v>
      </c>
      <c r="BM98" s="30">
        <f ca="1">Repdd!BM131</f>
        <v>471960.00000000006</v>
      </c>
      <c r="BN98" s="30">
        <f ca="1">Repdd!BN131</f>
        <v>471960.00000000006</v>
      </c>
      <c r="BO98" s="30">
        <f ca="1">Repdd!BO131</f>
        <v>471960.00000000006</v>
      </c>
      <c r="BP98" s="30">
        <f ca="1">Repdd!BP131</f>
        <v>471960.00000000006</v>
      </c>
      <c r="BQ98" s="30">
        <f ca="1">Repdd!BQ131</f>
        <v>471960.00000000006</v>
      </c>
      <c r="BR98" s="30">
        <f ca="1">Repdd!BR131</f>
        <v>471960.00000000006</v>
      </c>
      <c r="BS98" s="30">
        <f ca="1">Repdd!BS131</f>
        <v>471960.00000000006</v>
      </c>
      <c r="BT98" s="30">
        <f ca="1">Repdd!BT131</f>
        <v>471960.00000000006</v>
      </c>
      <c r="BU98" s="30">
        <f ca="1">Repdd!BU131</f>
        <v>471960.00000000006</v>
      </c>
      <c r="BV98" s="30">
        <f>Repdd!BV131</f>
        <v>0</v>
      </c>
      <c r="BW98" s="30">
        <f>Repdd!BW131</f>
        <v>0</v>
      </c>
      <c r="BX98" s="30">
        <f>Repdd!BX131</f>
        <v>0</v>
      </c>
      <c r="BY98" s="30">
        <f>Repdd!BY131</f>
        <v>0</v>
      </c>
      <c r="BZ98" s="30">
        <f>Repdd!BZ131</f>
        <v>0</v>
      </c>
      <c r="CA98" s="30">
        <f>Repdd!CA131</f>
        <v>0</v>
      </c>
      <c r="CB98" s="30">
        <f>Repdd!CB131</f>
        <v>0</v>
      </c>
      <c r="CC98" s="30">
        <f>Repdd!CC131</f>
        <v>0</v>
      </c>
      <c r="CD98" s="30">
        <f>Repdd!CD131</f>
        <v>0</v>
      </c>
      <c r="CE98" s="30">
        <f>Repdd!CE131</f>
        <v>0</v>
      </c>
      <c r="CF98" s="30">
        <f>Repdd!CF131</f>
        <v>0</v>
      </c>
      <c r="CG98" s="30">
        <f>Repdd!CG131</f>
        <v>0</v>
      </c>
      <c r="CH98" s="30">
        <f>Repdd!CH131</f>
        <v>0</v>
      </c>
      <c r="CI98" s="30">
        <f>Repdd!CI131</f>
        <v>0</v>
      </c>
      <c r="CJ98" s="30">
        <f>Repdd!CJ131</f>
        <v>0</v>
      </c>
      <c r="CK98" s="30">
        <f>Repdd!CK131</f>
        <v>0</v>
      </c>
      <c r="CL98" s="30">
        <f>Repdd!CL131</f>
        <v>0</v>
      </c>
      <c r="CM98" s="30">
        <f>Repdd!CM131</f>
        <v>0</v>
      </c>
      <c r="CN98" s="30">
        <f>Repdd!CN131</f>
        <v>0</v>
      </c>
      <c r="CO98" s="30">
        <f>Repdd!CO131</f>
        <v>0</v>
      </c>
      <c r="CP98" s="30">
        <f>Repdd!CP131</f>
        <v>0</v>
      </c>
      <c r="CQ98" s="30">
        <f>Repdd!CQ131</f>
        <v>0</v>
      </c>
      <c r="CR98" s="30">
        <f>Repdd!CR131</f>
        <v>0</v>
      </c>
      <c r="CS98" s="30">
        <f>Repdd!CS131</f>
        <v>0</v>
      </c>
      <c r="CT98" s="30">
        <f>Repdd!CT131</f>
        <v>0</v>
      </c>
    </row>
    <row r="99" spans="1:98" s="27" customFormat="1" ht="12" x14ac:dyDescent="0.25">
      <c r="A99" s="26">
        <f>ROW()</f>
        <v>99</v>
      </c>
      <c r="B99" s="139"/>
      <c r="C99" s="142"/>
      <c r="E99" s="24"/>
      <c r="F99" s="66" t="str">
        <f t="shared" si="20"/>
        <v>Вн.пр-во</v>
      </c>
      <c r="G99" s="27" t="str">
        <f>BP!$F$28</f>
        <v>Соцсборы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3779807.4</v>
      </c>
      <c r="Z99" s="30">
        <f ca="1">Repdd!Z132</f>
        <v>0</v>
      </c>
      <c r="AA99" s="30">
        <f ca="1">Repdd!AA132</f>
        <v>0</v>
      </c>
      <c r="AB99" s="30">
        <f ca="1">Repdd!AB132</f>
        <v>0</v>
      </c>
      <c r="AC99" s="30">
        <f ca="1">Repdd!AC132</f>
        <v>0</v>
      </c>
      <c r="AD99" s="30">
        <f ca="1">Repdd!AD132</f>
        <v>0</v>
      </c>
      <c r="AE99" s="30">
        <f ca="1">Repdd!AE132</f>
        <v>180</v>
      </c>
      <c r="AF99" s="30">
        <f ca="1">Repdd!AF132</f>
        <v>720</v>
      </c>
      <c r="AG99" s="30">
        <f ca="1">Repdd!AG132</f>
        <v>1296</v>
      </c>
      <c r="AH99" s="30">
        <f ca="1">Repdd!AH132</f>
        <v>1894.5</v>
      </c>
      <c r="AI99" s="30">
        <f ca="1">Repdd!AI132</f>
        <v>2416.5</v>
      </c>
      <c r="AJ99" s="30">
        <f ca="1">Repdd!AJ132</f>
        <v>3174.3</v>
      </c>
      <c r="AK99" s="30">
        <f ca="1">Repdd!AK132</f>
        <v>5154.3</v>
      </c>
      <c r="AL99" s="30">
        <f ca="1">Repdd!AL132</f>
        <v>8487.9</v>
      </c>
      <c r="AM99" s="30">
        <f ca="1">Repdd!AM132</f>
        <v>13273.65</v>
      </c>
      <c r="AN99" s="30">
        <f ca="1">Repdd!AN132</f>
        <v>19336.5</v>
      </c>
      <c r="AO99" s="30">
        <f ca="1">Repdd!AO132</f>
        <v>26152.649999999998</v>
      </c>
      <c r="AP99" s="30">
        <f ca="1">Repdd!AP132</f>
        <v>33416.1</v>
      </c>
      <c r="AQ99" s="30">
        <f ca="1">Repdd!AQ132</f>
        <v>40911.75</v>
      </c>
      <c r="AR99" s="30">
        <f ca="1">Repdd!AR132</f>
        <v>48530.25</v>
      </c>
      <c r="AS99" s="30">
        <f ca="1">Repdd!AS132</f>
        <v>56202.75</v>
      </c>
      <c r="AT99" s="30">
        <f ca="1">Repdd!AT132</f>
        <v>63888.75</v>
      </c>
      <c r="AU99" s="30">
        <f ca="1">Repdd!AU132</f>
        <v>71581.5</v>
      </c>
      <c r="AV99" s="30">
        <f ca="1">Repdd!AV132</f>
        <v>79276.5</v>
      </c>
      <c r="AW99" s="30">
        <f ca="1">Repdd!AW132</f>
        <v>86971.5</v>
      </c>
      <c r="AX99" s="30">
        <f ca="1">Repdd!AX132</f>
        <v>94666.5</v>
      </c>
      <c r="AY99" s="30">
        <f ca="1">Repdd!AY132</f>
        <v>102361.5</v>
      </c>
      <c r="AZ99" s="30">
        <f ca="1">Repdd!AZ132</f>
        <v>110056.5</v>
      </c>
      <c r="BA99" s="30">
        <f ca="1">Repdd!BA132</f>
        <v>117751.5</v>
      </c>
      <c r="BB99" s="30">
        <f ca="1">Repdd!BB132</f>
        <v>124996.5</v>
      </c>
      <c r="BC99" s="30">
        <f ca="1">Repdd!BC132</f>
        <v>130891.5</v>
      </c>
      <c r="BD99" s="30">
        <f ca="1">Repdd!BD132</f>
        <v>135346.5</v>
      </c>
      <c r="BE99" s="30">
        <f ca="1">Repdd!BE132</f>
        <v>138305.25</v>
      </c>
      <c r="BF99" s="30">
        <f ca="1">Repdd!BF132</f>
        <v>139959</v>
      </c>
      <c r="BG99" s="30">
        <f ca="1">Repdd!BG132</f>
        <v>140843.25</v>
      </c>
      <c r="BH99" s="30">
        <f ca="1">Repdd!BH132</f>
        <v>141277.5</v>
      </c>
      <c r="BI99" s="30">
        <f ca="1">Repdd!BI132</f>
        <v>141477.75</v>
      </c>
      <c r="BJ99" s="30">
        <f ca="1">Repdd!BJ132</f>
        <v>141554.25</v>
      </c>
      <c r="BK99" s="30">
        <f ca="1">Repdd!BK132</f>
        <v>141576.75</v>
      </c>
      <c r="BL99" s="30">
        <f ca="1">Repdd!BL132</f>
        <v>141585.75</v>
      </c>
      <c r="BM99" s="30">
        <f ca="1">Repdd!BM132</f>
        <v>141588.00000000003</v>
      </c>
      <c r="BN99" s="30">
        <f ca="1">Repdd!BN132</f>
        <v>141588.00000000003</v>
      </c>
      <c r="BO99" s="30">
        <f ca="1">Repdd!BO132</f>
        <v>141588.00000000003</v>
      </c>
      <c r="BP99" s="30">
        <f ca="1">Repdd!BP132</f>
        <v>141588.00000000003</v>
      </c>
      <c r="BQ99" s="30">
        <f ca="1">Repdd!BQ132</f>
        <v>141588.00000000003</v>
      </c>
      <c r="BR99" s="30">
        <f ca="1">Repdd!BR132</f>
        <v>141588.00000000003</v>
      </c>
      <c r="BS99" s="30">
        <f ca="1">Repdd!BS132</f>
        <v>141588.00000000003</v>
      </c>
      <c r="BT99" s="30">
        <f ca="1">Repdd!BT132</f>
        <v>141588.00000000003</v>
      </c>
      <c r="BU99" s="30">
        <f ca="1">Repdd!BU132</f>
        <v>141588.00000000003</v>
      </c>
      <c r="BV99" s="30">
        <f>Repdd!BV132</f>
        <v>0</v>
      </c>
      <c r="BW99" s="30">
        <f>Repdd!BW132</f>
        <v>0</v>
      </c>
      <c r="BX99" s="30">
        <f>Repdd!BX132</f>
        <v>0</v>
      </c>
      <c r="BY99" s="30">
        <f>Repdd!BY132</f>
        <v>0</v>
      </c>
      <c r="BZ99" s="30">
        <f>Repdd!BZ132</f>
        <v>0</v>
      </c>
      <c r="CA99" s="30">
        <f>Repdd!CA132</f>
        <v>0</v>
      </c>
      <c r="CB99" s="30">
        <f>Repdd!CB132</f>
        <v>0</v>
      </c>
      <c r="CC99" s="30">
        <f>Repdd!CC132</f>
        <v>0</v>
      </c>
      <c r="CD99" s="30">
        <f>Repdd!CD132</f>
        <v>0</v>
      </c>
      <c r="CE99" s="30">
        <f>Repdd!CE132</f>
        <v>0</v>
      </c>
      <c r="CF99" s="30">
        <f>Repdd!CF132</f>
        <v>0</v>
      </c>
      <c r="CG99" s="30">
        <f>Repdd!CG132</f>
        <v>0</v>
      </c>
      <c r="CH99" s="30">
        <f>Repdd!CH132</f>
        <v>0</v>
      </c>
      <c r="CI99" s="30">
        <f>Repdd!CI132</f>
        <v>0</v>
      </c>
      <c r="CJ99" s="30">
        <f>Repdd!CJ132</f>
        <v>0</v>
      </c>
      <c r="CK99" s="30">
        <f>Repdd!CK132</f>
        <v>0</v>
      </c>
      <c r="CL99" s="30">
        <f>Repdd!CL132</f>
        <v>0</v>
      </c>
      <c r="CM99" s="30">
        <f>Repdd!CM132</f>
        <v>0</v>
      </c>
      <c r="CN99" s="30">
        <f>Repdd!CN132</f>
        <v>0</v>
      </c>
      <c r="CO99" s="30">
        <f>Repdd!CO132</f>
        <v>0</v>
      </c>
      <c r="CP99" s="30">
        <f>Repdd!CP132</f>
        <v>0</v>
      </c>
      <c r="CQ99" s="30">
        <f>Repdd!CQ132</f>
        <v>0</v>
      </c>
      <c r="CR99" s="30">
        <f>Repdd!CR132</f>
        <v>0</v>
      </c>
      <c r="CS99" s="30">
        <f>Repdd!CS132</f>
        <v>0</v>
      </c>
      <c r="CT99" s="30">
        <f>Repdd!CT132</f>
        <v>0</v>
      </c>
    </row>
    <row r="100" spans="1:98" s="27" customFormat="1" ht="12" x14ac:dyDescent="0.25">
      <c r="A100" s="26">
        <f>ROW()</f>
        <v>100</v>
      </c>
      <c r="B100" s="139"/>
      <c r="C100" s="142"/>
      <c r="E100" s="24"/>
      <c r="F100" s="66" t="str">
        <f t="shared" si="20"/>
        <v>Вн.пр-во</v>
      </c>
      <c r="G100" s="27" t="str">
        <f>BP!$F$29</f>
        <v>ЭлЭн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2704662.1840000004</v>
      </c>
      <c r="Z100" s="30">
        <f ca="1">Repdd!Z133</f>
        <v>0</v>
      </c>
      <c r="AA100" s="30">
        <f ca="1">Repdd!AA133</f>
        <v>0</v>
      </c>
      <c r="AB100" s="30">
        <f ca="1">Repdd!AB133</f>
        <v>0</v>
      </c>
      <c r="AC100" s="30">
        <f ca="1">Repdd!AC133</f>
        <v>0</v>
      </c>
      <c r="AD100" s="30">
        <f ca="1">Repdd!AD133</f>
        <v>0</v>
      </c>
      <c r="AE100" s="30">
        <f ca="1">Repdd!AE133</f>
        <v>128.79999999999998</v>
      </c>
      <c r="AF100" s="30">
        <f ca="1">Repdd!AF133</f>
        <v>515.19999999999993</v>
      </c>
      <c r="AG100" s="30">
        <f ca="1">Repdd!AG133</f>
        <v>927.3599999999999</v>
      </c>
      <c r="AH100" s="30">
        <f ca="1">Repdd!AH133</f>
        <v>1355.62</v>
      </c>
      <c r="AI100" s="30">
        <f ca="1">Repdd!AI133</f>
        <v>1729.1399999999999</v>
      </c>
      <c r="AJ100" s="30">
        <f ca="1">Repdd!AJ133</f>
        <v>2271.3879999999999</v>
      </c>
      <c r="AK100" s="30">
        <f ca="1">Repdd!AK133</f>
        <v>3688.1880000000001</v>
      </c>
      <c r="AL100" s="30">
        <f ca="1">Repdd!AL133</f>
        <v>6073.5639999999994</v>
      </c>
      <c r="AM100" s="30">
        <f ca="1">Repdd!AM133</f>
        <v>9498.0339999999978</v>
      </c>
      <c r="AN100" s="30">
        <f ca="1">Repdd!AN133</f>
        <v>13836.339999999998</v>
      </c>
      <c r="AO100" s="30">
        <f ca="1">Repdd!AO133</f>
        <v>18713.673999999999</v>
      </c>
      <c r="AP100" s="30">
        <f ca="1">Repdd!AP133</f>
        <v>23911.075999999997</v>
      </c>
      <c r="AQ100" s="30">
        <f ca="1">Repdd!AQ133</f>
        <v>29274.629999999997</v>
      </c>
      <c r="AR100" s="30">
        <f ca="1">Repdd!AR133</f>
        <v>34726.089999999997</v>
      </c>
      <c r="AS100" s="30">
        <f ca="1">Repdd!AS133</f>
        <v>40216.189999999995</v>
      </c>
      <c r="AT100" s="30">
        <f ca="1">Repdd!AT133</f>
        <v>45715.95</v>
      </c>
      <c r="AU100" s="30">
        <f ca="1">Repdd!AU133</f>
        <v>51220.539999999994</v>
      </c>
      <c r="AV100" s="30">
        <f ca="1">Repdd!AV133</f>
        <v>56726.74</v>
      </c>
      <c r="AW100" s="30">
        <f ca="1">Repdd!AW133</f>
        <v>62232.939999999995</v>
      </c>
      <c r="AX100" s="30">
        <f ca="1">Repdd!AX133</f>
        <v>67739.14</v>
      </c>
      <c r="AY100" s="30">
        <f ca="1">Repdd!AY133</f>
        <v>73245.34</v>
      </c>
      <c r="AZ100" s="30">
        <f ca="1">Repdd!AZ133</f>
        <v>78751.539999999994</v>
      </c>
      <c r="BA100" s="30">
        <f ca="1">Repdd!BA133</f>
        <v>84257.739999999991</v>
      </c>
      <c r="BB100" s="30">
        <f ca="1">Repdd!BB133</f>
        <v>89441.939999999988</v>
      </c>
      <c r="BC100" s="30">
        <f ca="1">Repdd!BC133</f>
        <v>93660.14</v>
      </c>
      <c r="BD100" s="30">
        <f ca="1">Repdd!BD133</f>
        <v>96847.939999999988</v>
      </c>
      <c r="BE100" s="30">
        <f ca="1">Repdd!BE133</f>
        <v>98965.09</v>
      </c>
      <c r="BF100" s="30">
        <f ca="1">Repdd!BF133</f>
        <v>100148.43999999999</v>
      </c>
      <c r="BG100" s="30">
        <f ca="1">Repdd!BG133</f>
        <v>100781.17</v>
      </c>
      <c r="BH100" s="30">
        <f ca="1">Repdd!BH133</f>
        <v>101091.9</v>
      </c>
      <c r="BI100" s="30">
        <f ca="1">Repdd!BI133</f>
        <v>101235.18999999999</v>
      </c>
      <c r="BJ100" s="30">
        <f ca="1">Repdd!BJ133</f>
        <v>101289.93</v>
      </c>
      <c r="BK100" s="30">
        <f ca="1">Repdd!BK133</f>
        <v>101306.03</v>
      </c>
      <c r="BL100" s="30">
        <f ca="1">Repdd!BL133</f>
        <v>101312.46999999999</v>
      </c>
      <c r="BM100" s="30">
        <f ca="1">Repdd!BM133</f>
        <v>101314.08</v>
      </c>
      <c r="BN100" s="30">
        <f ca="1">Repdd!BN133</f>
        <v>101314.08</v>
      </c>
      <c r="BO100" s="30">
        <f ca="1">Repdd!BO133</f>
        <v>101314.08</v>
      </c>
      <c r="BP100" s="30">
        <f ca="1">Repdd!BP133</f>
        <v>101314.08</v>
      </c>
      <c r="BQ100" s="30">
        <f ca="1">Repdd!BQ133</f>
        <v>101314.08</v>
      </c>
      <c r="BR100" s="30">
        <f ca="1">Repdd!BR133</f>
        <v>101314.08</v>
      </c>
      <c r="BS100" s="30">
        <f ca="1">Repdd!BS133</f>
        <v>101314.08</v>
      </c>
      <c r="BT100" s="30">
        <f ca="1">Repdd!BT133</f>
        <v>101314.08</v>
      </c>
      <c r="BU100" s="30">
        <f ca="1">Repdd!BU133</f>
        <v>101314.08</v>
      </c>
      <c r="BV100" s="30">
        <f>Repdd!BV133</f>
        <v>0</v>
      </c>
      <c r="BW100" s="30">
        <f>Repdd!BW133</f>
        <v>0</v>
      </c>
      <c r="BX100" s="30">
        <f>Repdd!BX133</f>
        <v>0</v>
      </c>
      <c r="BY100" s="30">
        <f>Repdd!BY133</f>
        <v>0</v>
      </c>
      <c r="BZ100" s="30">
        <f>Repdd!BZ133</f>
        <v>0</v>
      </c>
      <c r="CA100" s="30">
        <f>Repdd!CA133</f>
        <v>0</v>
      </c>
      <c r="CB100" s="30">
        <f>Repdd!CB133</f>
        <v>0</v>
      </c>
      <c r="CC100" s="30">
        <f>Repdd!CC133</f>
        <v>0</v>
      </c>
      <c r="CD100" s="30">
        <f>Repdd!CD133</f>
        <v>0</v>
      </c>
      <c r="CE100" s="30">
        <f>Repdd!CE133</f>
        <v>0</v>
      </c>
      <c r="CF100" s="30">
        <f>Repdd!CF133</f>
        <v>0</v>
      </c>
      <c r="CG100" s="30">
        <f>Repdd!CG133</f>
        <v>0</v>
      </c>
      <c r="CH100" s="30">
        <f>Repdd!CH133</f>
        <v>0</v>
      </c>
      <c r="CI100" s="30">
        <f>Repdd!CI133</f>
        <v>0</v>
      </c>
      <c r="CJ100" s="30">
        <f>Repdd!CJ133</f>
        <v>0</v>
      </c>
      <c r="CK100" s="30">
        <f>Repdd!CK133</f>
        <v>0</v>
      </c>
      <c r="CL100" s="30">
        <f>Repdd!CL133</f>
        <v>0</v>
      </c>
      <c r="CM100" s="30">
        <f>Repdd!CM133</f>
        <v>0</v>
      </c>
      <c r="CN100" s="30">
        <f>Repdd!CN133</f>
        <v>0</v>
      </c>
      <c r="CO100" s="30">
        <f>Repdd!CO133</f>
        <v>0</v>
      </c>
      <c r="CP100" s="30">
        <f>Repdd!CP133</f>
        <v>0</v>
      </c>
      <c r="CQ100" s="30">
        <f>Repdd!CQ133</f>
        <v>0</v>
      </c>
      <c r="CR100" s="30">
        <f>Repdd!CR133</f>
        <v>0</v>
      </c>
      <c r="CS100" s="30">
        <f>Repdd!CS133</f>
        <v>0</v>
      </c>
      <c r="CT100" s="30">
        <f>Repdd!CT133</f>
        <v>0</v>
      </c>
    </row>
    <row r="101" spans="1:98" s="2" customFormat="1" ht="12" x14ac:dyDescent="0.25">
      <c r="A101" s="11">
        <f>ROW()</f>
        <v>101</v>
      </c>
      <c r="B101" s="140"/>
      <c r="C101" s="142"/>
      <c r="E101" s="23" t="str">
        <f>Lists!$N$9</f>
        <v>пустая строка</v>
      </c>
      <c r="P101" s="3"/>
      <c r="R101" s="23"/>
      <c r="S101" s="3"/>
      <c r="V101" s="74">
        <f ca="1">W94-SUMIFS(Potoki!$W:$W,Potoki!$F:$F,$F95,Potoki!$G:$G,"")</f>
        <v>0</v>
      </c>
      <c r="W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spans="1:98" s="13" customFormat="1" x14ac:dyDescent="0.3">
      <c r="A102" s="12">
        <f>ROW()</f>
        <v>102</v>
      </c>
      <c r="B102" s="138"/>
      <c r="C102" s="142"/>
      <c r="E102" s="92"/>
      <c r="F102" s="13" t="str">
        <f>BP!$F$139</f>
        <v>Поступление в пр-во ГП</v>
      </c>
      <c r="M102" s="4" t="str">
        <f>Lists!$R$8</f>
        <v>руб.</v>
      </c>
      <c r="P102" s="10"/>
      <c r="R102" s="92"/>
      <c r="S102" s="10"/>
      <c r="V102" s="80">
        <f ca="1">Repdd!V135</f>
        <v>0</v>
      </c>
      <c r="W102" s="10">
        <f ca="1">SUM(INDIRECT(ADDRESS(ROW(),SUMIFS($1:$1,$5:$5,1))):INDIRECT(ADDRESS(ROW(),SUMIFS($1:$1,$5:$5,MAX($5:$5)))))</f>
        <v>407435261.0199998</v>
      </c>
      <c r="Z102" s="10">
        <f ca="1">Repdd!Z135</f>
        <v>0</v>
      </c>
      <c r="AA102" s="10">
        <f ca="1">Repdd!AA135</f>
        <v>0</v>
      </c>
      <c r="AB102" s="10">
        <f ca="1">Repdd!AB135</f>
        <v>0</v>
      </c>
      <c r="AC102" s="10">
        <f ca="1">Repdd!AC135</f>
        <v>0</v>
      </c>
      <c r="AD102" s="10">
        <f ca="1">Repdd!AD135</f>
        <v>0</v>
      </c>
      <c r="AE102" s="10">
        <f ca="1">Repdd!AE135</f>
        <v>0</v>
      </c>
      <c r="AF102" s="10">
        <f ca="1">Repdd!AF135</f>
        <v>0</v>
      </c>
      <c r="AG102" s="10">
        <f ca="1">Repdd!AG135</f>
        <v>20974</v>
      </c>
      <c r="AH102" s="10">
        <f ca="1">Repdd!AH135</f>
        <v>83896</v>
      </c>
      <c r="AI102" s="10">
        <f ca="1">Repdd!AI135</f>
        <v>151012.79999999999</v>
      </c>
      <c r="AJ102" s="10">
        <f ca="1">Repdd!AJ135</f>
        <v>220751.35</v>
      </c>
      <c r="AK102" s="10">
        <f ca="1">Repdd!AK135</f>
        <v>281575.95</v>
      </c>
      <c r="AL102" s="10">
        <f ca="1">Repdd!AL135</f>
        <v>369876.49000000005</v>
      </c>
      <c r="AM102" s="10">
        <f ca="1">Repdd!AM135</f>
        <v>600590.49</v>
      </c>
      <c r="AN102" s="10">
        <f ca="1">Repdd!AN135</f>
        <v>989028.97</v>
      </c>
      <c r="AO102" s="10">
        <f ca="1">Repdd!AO135</f>
        <v>1546675.1950000001</v>
      </c>
      <c r="AP102" s="10">
        <f ca="1">Repdd!AP135</f>
        <v>2253131.9500000002</v>
      </c>
      <c r="AQ102" s="10">
        <f ca="1">Repdd!AQ135</f>
        <v>3047364.895</v>
      </c>
      <c r="AR102" s="10">
        <f ca="1">Repdd!AR135</f>
        <v>3893718.23</v>
      </c>
      <c r="AS102" s="10">
        <f ca="1">Repdd!AS135</f>
        <v>4767128.0250000004</v>
      </c>
      <c r="AT102" s="10">
        <f ca="1">Repdd!AT135</f>
        <v>5654852.5750000002</v>
      </c>
      <c r="AU102" s="10">
        <f ca="1">Repdd!AU135</f>
        <v>6548869.3250000002</v>
      </c>
      <c r="AV102" s="10">
        <f ca="1">Repdd!AV135</f>
        <v>7444459.125</v>
      </c>
      <c r="AW102" s="10">
        <f ca="1">Repdd!AW135</f>
        <v>8340835.4500000002</v>
      </c>
      <c r="AX102" s="10">
        <f ca="1">Repdd!AX135</f>
        <v>9237473.9499999993</v>
      </c>
      <c r="AY102" s="10">
        <f ca="1">Repdd!AY135</f>
        <v>10134112.449999999</v>
      </c>
      <c r="AZ102" s="10">
        <f ca="1">Repdd!AZ135</f>
        <v>11030750.949999999</v>
      </c>
      <c r="BA102" s="10">
        <f ca="1">Repdd!BA135</f>
        <v>11927389.449999999</v>
      </c>
      <c r="BB102" s="10">
        <f ca="1">Repdd!BB135</f>
        <v>12824027.949999999</v>
      </c>
      <c r="BC102" s="10">
        <f ca="1">Repdd!BC135</f>
        <v>13720666.449999999</v>
      </c>
      <c r="BD102" s="10">
        <f ca="1">Repdd!BD135</f>
        <v>14564869.949999999</v>
      </c>
      <c r="BE102" s="10">
        <f ca="1">Repdd!BE135</f>
        <v>15251768.449999999</v>
      </c>
      <c r="BF102" s="10">
        <f ca="1">Repdd!BF135</f>
        <v>15770874.949999999</v>
      </c>
      <c r="BG102" s="10">
        <f ca="1">Repdd!BG135</f>
        <v>16115635.074999999</v>
      </c>
      <c r="BH102" s="10">
        <f ca="1">Repdd!BH135</f>
        <v>16308333.699999999</v>
      </c>
      <c r="BI102" s="10">
        <f ca="1">Repdd!BI135</f>
        <v>16411368.475</v>
      </c>
      <c r="BJ102" s="10">
        <f ca="1">Repdd!BJ135</f>
        <v>16461968.25</v>
      </c>
      <c r="BK102" s="10">
        <f ca="1">Repdd!BK135</f>
        <v>16485301.824999999</v>
      </c>
      <c r="BL102" s="10">
        <f ca="1">Repdd!BL135</f>
        <v>16494215.775</v>
      </c>
      <c r="BM102" s="10">
        <f ca="1">Repdd!BM135</f>
        <v>16496837.525</v>
      </c>
      <c r="BN102" s="10">
        <f ca="1">Repdd!BN135</f>
        <v>16497886.225</v>
      </c>
      <c r="BO102" s="10">
        <f ca="1">Repdd!BO135</f>
        <v>16498148.400000002</v>
      </c>
      <c r="BP102" s="10">
        <f ca="1">Repdd!BP135</f>
        <v>16498148.400000002</v>
      </c>
      <c r="BQ102" s="10">
        <f ca="1">Repdd!BQ135</f>
        <v>16498148.400000002</v>
      </c>
      <c r="BR102" s="10">
        <f ca="1">Repdd!BR135</f>
        <v>16498148.400000002</v>
      </c>
      <c r="BS102" s="10">
        <f ca="1">Repdd!BS135</f>
        <v>16498148.400000002</v>
      </c>
      <c r="BT102" s="10">
        <f ca="1">Repdd!BT135</f>
        <v>16498148.400000002</v>
      </c>
      <c r="BU102" s="10">
        <f ca="1">Repdd!BU135</f>
        <v>16498148.400000002</v>
      </c>
      <c r="BV102" s="10">
        <f>Repdd!BV135</f>
        <v>0</v>
      </c>
      <c r="BW102" s="10">
        <f>Repdd!BW135</f>
        <v>0</v>
      </c>
      <c r="BX102" s="10">
        <f>Repdd!BX135</f>
        <v>0</v>
      </c>
      <c r="BY102" s="10">
        <f>Repdd!BY135</f>
        <v>0</v>
      </c>
      <c r="BZ102" s="10">
        <f>Repdd!BZ135</f>
        <v>0</v>
      </c>
      <c r="CA102" s="10">
        <f>Repdd!CA135</f>
        <v>0</v>
      </c>
      <c r="CB102" s="10">
        <f>Repdd!CB135</f>
        <v>0</v>
      </c>
      <c r="CC102" s="10">
        <f>Repdd!CC135</f>
        <v>0</v>
      </c>
      <c r="CD102" s="10">
        <f>Repdd!CD135</f>
        <v>0</v>
      </c>
      <c r="CE102" s="10">
        <f>Repdd!CE135</f>
        <v>0</v>
      </c>
      <c r="CF102" s="10">
        <f>Repdd!CF135</f>
        <v>0</v>
      </c>
      <c r="CG102" s="10">
        <f>Repdd!CG135</f>
        <v>0</v>
      </c>
      <c r="CH102" s="10">
        <f>Repdd!CH135</f>
        <v>0</v>
      </c>
      <c r="CI102" s="10">
        <f>Repdd!CI135</f>
        <v>0</v>
      </c>
      <c r="CJ102" s="10">
        <f>Repdd!CJ135</f>
        <v>0</v>
      </c>
      <c r="CK102" s="10">
        <f>Repdd!CK135</f>
        <v>0</v>
      </c>
      <c r="CL102" s="10">
        <f>Repdd!CL135</f>
        <v>0</v>
      </c>
      <c r="CM102" s="10">
        <f>Repdd!CM135</f>
        <v>0</v>
      </c>
      <c r="CN102" s="10">
        <f>Repdd!CN135</f>
        <v>0</v>
      </c>
      <c r="CO102" s="10">
        <f>Repdd!CO135</f>
        <v>0</v>
      </c>
      <c r="CP102" s="10">
        <f>Repdd!CP135</f>
        <v>0</v>
      </c>
      <c r="CQ102" s="10">
        <f>Repdd!CQ135</f>
        <v>0</v>
      </c>
      <c r="CR102" s="10">
        <f>Repdd!CR135</f>
        <v>0</v>
      </c>
      <c r="CS102" s="10">
        <f>Repdd!CS135</f>
        <v>0</v>
      </c>
      <c r="CT102" s="10">
        <f>Repdd!CT135</f>
        <v>0</v>
      </c>
    </row>
    <row r="103" spans="1:98" s="13" customFormat="1" x14ac:dyDescent="0.3">
      <c r="A103" s="12">
        <f>ROW()</f>
        <v>103</v>
      </c>
      <c r="B103" s="138"/>
      <c r="C103" s="142"/>
      <c r="E103" s="92"/>
      <c r="F103" s="13" t="str">
        <f>BP!$F$163</f>
        <v>Поступление ГП на склад ГП</v>
      </c>
      <c r="M103" s="4" t="str">
        <f>Lists!$R$8</f>
        <v>руб.</v>
      </c>
      <c r="P103" s="10"/>
      <c r="R103" s="92"/>
      <c r="S103" s="10"/>
      <c r="V103" s="80">
        <f ca="1">Repdd!V146</f>
        <v>0</v>
      </c>
      <c r="W103" s="10">
        <f ca="1">SUM(INDIRECT(ADDRESS(ROW(),SUMIFS($1:$1,$5:$5,1))):INDIRECT(ADDRESS(ROW(),SUMIFS($1:$1,$5:$5,MAX($5:$5)))))</f>
        <v>390937112.61999983</v>
      </c>
      <c r="Z103" s="10">
        <f ca="1">Repdd!Z146</f>
        <v>0</v>
      </c>
      <c r="AA103" s="10">
        <f ca="1">Repdd!AA146</f>
        <v>0</v>
      </c>
      <c r="AB103" s="10">
        <f ca="1">Repdd!AB146</f>
        <v>0</v>
      </c>
      <c r="AC103" s="10">
        <f ca="1">Repdd!AC146</f>
        <v>0</v>
      </c>
      <c r="AD103" s="10">
        <f ca="1">Repdd!AD146</f>
        <v>0</v>
      </c>
      <c r="AE103" s="10">
        <f ca="1">Repdd!AE146</f>
        <v>0</v>
      </c>
      <c r="AF103" s="10">
        <f ca="1">Repdd!AF146</f>
        <v>0</v>
      </c>
      <c r="AG103" s="10">
        <f ca="1">Repdd!AG146</f>
        <v>0</v>
      </c>
      <c r="AH103" s="10">
        <f ca="1">Repdd!AH146</f>
        <v>20974</v>
      </c>
      <c r="AI103" s="10">
        <f ca="1">Repdd!AI146</f>
        <v>83896</v>
      </c>
      <c r="AJ103" s="10">
        <f ca="1">Repdd!AJ146</f>
        <v>151012.79999999999</v>
      </c>
      <c r="AK103" s="10">
        <f ca="1">Repdd!AK146</f>
        <v>220751.35</v>
      </c>
      <c r="AL103" s="10">
        <f ca="1">Repdd!AL146</f>
        <v>281575.95</v>
      </c>
      <c r="AM103" s="10">
        <f ca="1">Repdd!AM146</f>
        <v>369876.49000000005</v>
      </c>
      <c r="AN103" s="10">
        <f ca="1">Repdd!AN146</f>
        <v>600590.49</v>
      </c>
      <c r="AO103" s="10">
        <f ca="1">Repdd!AO146</f>
        <v>989028.97</v>
      </c>
      <c r="AP103" s="10">
        <f ca="1">Repdd!AP146</f>
        <v>1546675.1950000001</v>
      </c>
      <c r="AQ103" s="10">
        <f ca="1">Repdd!AQ146</f>
        <v>2253131.9500000002</v>
      </c>
      <c r="AR103" s="10">
        <f ca="1">Repdd!AR146</f>
        <v>3047364.895</v>
      </c>
      <c r="AS103" s="10">
        <f ca="1">Repdd!AS146</f>
        <v>3893718.23</v>
      </c>
      <c r="AT103" s="10">
        <f ca="1">Repdd!AT146</f>
        <v>4767128.0250000004</v>
      </c>
      <c r="AU103" s="10">
        <f ca="1">Repdd!AU146</f>
        <v>5654852.5750000002</v>
      </c>
      <c r="AV103" s="10">
        <f ca="1">Repdd!AV146</f>
        <v>6548869.3250000002</v>
      </c>
      <c r="AW103" s="10">
        <f ca="1">Repdd!AW146</f>
        <v>7444459.125</v>
      </c>
      <c r="AX103" s="10">
        <f ca="1">Repdd!AX146</f>
        <v>8340835.4500000002</v>
      </c>
      <c r="AY103" s="10">
        <f ca="1">Repdd!AY146</f>
        <v>9237473.9499999993</v>
      </c>
      <c r="AZ103" s="10">
        <f ca="1">Repdd!AZ146</f>
        <v>10134112.449999999</v>
      </c>
      <c r="BA103" s="10">
        <f ca="1">Repdd!BA146</f>
        <v>11030750.949999999</v>
      </c>
      <c r="BB103" s="10">
        <f ca="1">Repdd!BB146</f>
        <v>11927389.449999999</v>
      </c>
      <c r="BC103" s="10">
        <f ca="1">Repdd!BC146</f>
        <v>12824027.949999999</v>
      </c>
      <c r="BD103" s="10">
        <f ca="1">Repdd!BD146</f>
        <v>13720666.449999999</v>
      </c>
      <c r="BE103" s="10">
        <f ca="1">Repdd!BE146</f>
        <v>14564869.949999999</v>
      </c>
      <c r="BF103" s="10">
        <f ca="1">Repdd!BF146</f>
        <v>15251768.449999999</v>
      </c>
      <c r="BG103" s="10">
        <f ca="1">Repdd!BG146</f>
        <v>15770874.949999999</v>
      </c>
      <c r="BH103" s="10">
        <f ca="1">Repdd!BH146</f>
        <v>16115635.074999999</v>
      </c>
      <c r="BI103" s="10">
        <f ca="1">Repdd!BI146</f>
        <v>16308333.699999999</v>
      </c>
      <c r="BJ103" s="10">
        <f ca="1">Repdd!BJ146</f>
        <v>16411368.475</v>
      </c>
      <c r="BK103" s="10">
        <f ca="1">Repdd!BK146</f>
        <v>16461968.25</v>
      </c>
      <c r="BL103" s="10">
        <f ca="1">Repdd!BL146</f>
        <v>16485301.824999999</v>
      </c>
      <c r="BM103" s="10">
        <f ca="1">Repdd!BM146</f>
        <v>16494215.775</v>
      </c>
      <c r="BN103" s="10">
        <f ca="1">Repdd!BN146</f>
        <v>16496837.525</v>
      </c>
      <c r="BO103" s="10">
        <f ca="1">Repdd!BO146</f>
        <v>16497886.225</v>
      </c>
      <c r="BP103" s="10">
        <f ca="1">Repdd!BP146</f>
        <v>16498148.400000002</v>
      </c>
      <c r="BQ103" s="10">
        <f ca="1">Repdd!BQ146</f>
        <v>16498148.400000002</v>
      </c>
      <c r="BR103" s="10">
        <f ca="1">Repdd!BR146</f>
        <v>16498148.400000002</v>
      </c>
      <c r="BS103" s="10">
        <f ca="1">Repdd!BS146</f>
        <v>16498148.400000002</v>
      </c>
      <c r="BT103" s="10">
        <f ca="1">Repdd!BT146</f>
        <v>16498148.400000002</v>
      </c>
      <c r="BU103" s="10">
        <f ca="1">Repdd!BU146</f>
        <v>16498148.400000002</v>
      </c>
      <c r="BV103" s="10">
        <f>Repdd!BV146</f>
        <v>0</v>
      </c>
      <c r="BW103" s="10">
        <f>Repdd!BW146</f>
        <v>0</v>
      </c>
      <c r="BX103" s="10">
        <f>Repdd!BX146</f>
        <v>0</v>
      </c>
      <c r="BY103" s="10">
        <f>Repdd!BY146</f>
        <v>0</v>
      </c>
      <c r="BZ103" s="10">
        <f>Repdd!BZ146</f>
        <v>0</v>
      </c>
      <c r="CA103" s="10">
        <f>Repdd!CA146</f>
        <v>0</v>
      </c>
      <c r="CB103" s="10">
        <f>Repdd!CB146</f>
        <v>0</v>
      </c>
      <c r="CC103" s="10">
        <f>Repdd!CC146</f>
        <v>0</v>
      </c>
      <c r="CD103" s="10">
        <f>Repdd!CD146</f>
        <v>0</v>
      </c>
      <c r="CE103" s="10">
        <f>Repdd!CE146</f>
        <v>0</v>
      </c>
      <c r="CF103" s="10">
        <f>Repdd!CF146</f>
        <v>0</v>
      </c>
      <c r="CG103" s="10">
        <f>Repdd!CG146</f>
        <v>0</v>
      </c>
      <c r="CH103" s="10">
        <f>Repdd!CH146</f>
        <v>0</v>
      </c>
      <c r="CI103" s="10">
        <f>Repdd!CI146</f>
        <v>0</v>
      </c>
      <c r="CJ103" s="10">
        <f>Repdd!CJ146</f>
        <v>0</v>
      </c>
      <c r="CK103" s="10">
        <f>Repdd!CK146</f>
        <v>0</v>
      </c>
      <c r="CL103" s="10">
        <f>Repdd!CL146</f>
        <v>0</v>
      </c>
      <c r="CM103" s="10">
        <f>Repdd!CM146</f>
        <v>0</v>
      </c>
      <c r="CN103" s="10">
        <f>Repdd!CN146</f>
        <v>0</v>
      </c>
      <c r="CO103" s="10">
        <f>Repdd!CO146</f>
        <v>0</v>
      </c>
      <c r="CP103" s="10">
        <f>Repdd!CP146</f>
        <v>0</v>
      </c>
      <c r="CQ103" s="10">
        <f>Repdd!CQ146</f>
        <v>0</v>
      </c>
      <c r="CR103" s="10">
        <f>Repdd!CR146</f>
        <v>0</v>
      </c>
      <c r="CS103" s="10">
        <f>Repdd!CS146</f>
        <v>0</v>
      </c>
      <c r="CT103" s="10">
        <f>Repdd!CT146</f>
        <v>0</v>
      </c>
    </row>
    <row r="104" spans="1:98" x14ac:dyDescent="0.3">
      <c r="A104" s="11">
        <f>ROW()</f>
        <v>104</v>
      </c>
    </row>
    <row r="105" spans="1:98" x14ac:dyDescent="0.3">
      <c r="A105" s="11">
        <f>ROW()</f>
        <v>105</v>
      </c>
      <c r="F105" s="104" t="s">
        <v>148</v>
      </c>
    </row>
    <row r="106" spans="1:98" s="13" customFormat="1" x14ac:dyDescent="0.3">
      <c r="A106" s="12">
        <f>ROW()</f>
        <v>106</v>
      </c>
      <c r="B106" s="101"/>
      <c r="C106" s="142" t="str">
        <f>Lists!$N$11</f>
        <v>без ндс</v>
      </c>
      <c r="E106" s="92"/>
      <c r="F106" s="13" t="str">
        <f>BP!$F$67</f>
        <v>Закупка сырья и материалов</v>
      </c>
      <c r="M106" s="4" t="str">
        <f>Lists!$R$8</f>
        <v>руб.</v>
      </c>
      <c r="P106" s="10"/>
      <c r="R106" s="92"/>
      <c r="S106" s="10"/>
      <c r="V106" s="80">
        <f ca="1">W106-SUM(W107:W111)</f>
        <v>0</v>
      </c>
      <c r="W106" s="10">
        <f ca="1">SUM(INDIRECT(ADDRESS(ROW(),SUMIFS($1:$1,$5:$5,1))):INDIRECT(ADDRESS(ROW(),SUMIFS($1:$1,$5:$5,MAX($5:$5)))))</f>
        <v>127245261</v>
      </c>
      <c r="Z106" s="10">
        <f ca="1">Repdd!Z159</f>
        <v>0</v>
      </c>
      <c r="AA106" s="10">
        <f ca="1">Repdd!AA159</f>
        <v>0</v>
      </c>
      <c r="AB106" s="10">
        <f ca="1">Repdd!AB159</f>
        <v>0</v>
      </c>
      <c r="AC106" s="10">
        <f ca="1">Repdd!AC159</f>
        <v>3900</v>
      </c>
      <c r="AD106" s="10">
        <f ca="1">Repdd!AD159</f>
        <v>17400</v>
      </c>
      <c r="AE106" s="10">
        <f ca="1">Repdd!AE159</f>
        <v>35280</v>
      </c>
      <c r="AF106" s="10">
        <f ca="1">Repdd!AF159</f>
        <v>54007.5</v>
      </c>
      <c r="AG106" s="10">
        <f ca="1">Repdd!AG159</f>
        <v>71302.5</v>
      </c>
      <c r="AH106" s="10">
        <f ca="1">Repdd!AH159</f>
        <v>92941.500000000015</v>
      </c>
      <c r="AI106" s="10">
        <f ca="1">Repdd!AI159</f>
        <v>143419.50000000003</v>
      </c>
      <c r="AJ106" s="10">
        <f ca="1">Repdd!AJ159</f>
        <v>235447.5</v>
      </c>
      <c r="AK106" s="10">
        <f ca="1">Repdd!AK159</f>
        <v>372474.75</v>
      </c>
      <c r="AL106" s="10">
        <f ca="1">Repdd!AL159</f>
        <v>551694</v>
      </c>
      <c r="AM106" s="10">
        <f ca="1">Repdd!AM159</f>
        <v>760005.75</v>
      </c>
      <c r="AN106" s="10">
        <f ca="1">Repdd!AN159</f>
        <v>985542</v>
      </c>
      <c r="AO106" s="10">
        <f ca="1">Repdd!AO159</f>
        <v>1220582.25</v>
      </c>
      <c r="AP106" s="10">
        <f ca="1">Repdd!AP159</f>
        <v>1460606.25</v>
      </c>
      <c r="AQ106" s="10">
        <f ca="1">Repdd!AQ159</f>
        <v>1703028.75</v>
      </c>
      <c r="AR106" s="10">
        <f ca="1">Repdd!AR159</f>
        <v>1946283.75</v>
      </c>
      <c r="AS106" s="10">
        <f ca="1">Repdd!AS159</f>
        <v>2189820</v>
      </c>
      <c r="AT106" s="10">
        <f ca="1">Repdd!AT159</f>
        <v>2433472.5</v>
      </c>
      <c r="AU106" s="10">
        <f ca="1">Repdd!AU159</f>
        <v>2677147.5</v>
      </c>
      <c r="AV106" s="10">
        <f ca="1">Repdd!AV159</f>
        <v>2920822.5</v>
      </c>
      <c r="AW106" s="10">
        <f ca="1">Repdd!AW159</f>
        <v>3164497.5</v>
      </c>
      <c r="AX106" s="10">
        <f ca="1">Repdd!AX159</f>
        <v>3408172.5</v>
      </c>
      <c r="AY106" s="10">
        <f ca="1">Repdd!AY159</f>
        <v>3651847.5</v>
      </c>
      <c r="AZ106" s="10">
        <f ca="1">Repdd!AZ159</f>
        <v>3885772.5</v>
      </c>
      <c r="BA106" s="10">
        <f ca="1">Repdd!BA159</f>
        <v>4085947.5</v>
      </c>
      <c r="BB106" s="10">
        <f ca="1">Repdd!BB159</f>
        <v>4241422.5</v>
      </c>
      <c r="BC106" s="10">
        <f ca="1">Repdd!BC159</f>
        <v>4350078.75</v>
      </c>
      <c r="BD106" s="10">
        <f ca="1">Repdd!BD159</f>
        <v>4415497.5</v>
      </c>
      <c r="BE106" s="10">
        <f ca="1">Repdd!BE159</f>
        <v>4451193.75</v>
      </c>
      <c r="BF106" s="10">
        <f ca="1">Repdd!BF159</f>
        <v>4469445</v>
      </c>
      <c r="BG106" s="10">
        <f ca="1">Repdd!BG159</f>
        <v>4478126.25</v>
      </c>
      <c r="BH106" s="10">
        <f ca="1">Repdd!BH159</f>
        <v>4481786.25</v>
      </c>
      <c r="BI106" s="10">
        <f ca="1">Repdd!BI159</f>
        <v>4483038.75</v>
      </c>
      <c r="BJ106" s="10">
        <f ca="1">Repdd!BJ159</f>
        <v>4483458.75</v>
      </c>
      <c r="BK106" s="10">
        <f ca="1">Repdd!BK159</f>
        <v>4483597.5</v>
      </c>
      <c r="BL106" s="10">
        <f ca="1">Repdd!BL159</f>
        <v>4483620.0000000009</v>
      </c>
      <c r="BM106" s="10">
        <f ca="1">Repdd!BM159</f>
        <v>4483620.0000000009</v>
      </c>
      <c r="BN106" s="10">
        <f ca="1">Repdd!BN159</f>
        <v>4483620.0000000009</v>
      </c>
      <c r="BO106" s="10">
        <f ca="1">Repdd!BO159</f>
        <v>4483620.0000000009</v>
      </c>
      <c r="BP106" s="10">
        <f ca="1">Repdd!BP159</f>
        <v>4483620.0000000009</v>
      </c>
      <c r="BQ106" s="10">
        <f ca="1">Repdd!BQ159</f>
        <v>4483620.0000000009</v>
      </c>
      <c r="BR106" s="10">
        <f ca="1">Repdd!BR159</f>
        <v>4483620.0000000009</v>
      </c>
      <c r="BS106" s="10">
        <f ca="1">Repdd!BS159</f>
        <v>4483620.0000000009</v>
      </c>
      <c r="BT106" s="10">
        <f ca="1">Repdd!BT159</f>
        <v>4483620.0000000009</v>
      </c>
      <c r="BU106" s="10">
        <f ca="1">Repdd!BU159</f>
        <v>4483620.0000000009</v>
      </c>
      <c r="BV106" s="10">
        <f>Repdd!BV159</f>
        <v>0</v>
      </c>
      <c r="BW106" s="10">
        <f>Repdd!BW159</f>
        <v>0</v>
      </c>
      <c r="BX106" s="10">
        <f>Repdd!BX159</f>
        <v>0</v>
      </c>
      <c r="BY106" s="10">
        <f>Repdd!BY159</f>
        <v>0</v>
      </c>
      <c r="BZ106" s="10">
        <f>Repdd!BZ159</f>
        <v>0</v>
      </c>
      <c r="CA106" s="10">
        <f>Repdd!CA159</f>
        <v>0</v>
      </c>
      <c r="CB106" s="10">
        <f>Repdd!CB159</f>
        <v>0</v>
      </c>
      <c r="CC106" s="10">
        <f>Repdd!CC159</f>
        <v>0</v>
      </c>
      <c r="CD106" s="10">
        <f>Repdd!CD159</f>
        <v>0</v>
      </c>
      <c r="CE106" s="10">
        <f>Repdd!CE159</f>
        <v>0</v>
      </c>
      <c r="CF106" s="10">
        <f>Repdd!CF159</f>
        <v>0</v>
      </c>
      <c r="CG106" s="10">
        <f>Repdd!CG159</f>
        <v>0</v>
      </c>
      <c r="CH106" s="10">
        <f>Repdd!CH159</f>
        <v>0</v>
      </c>
      <c r="CI106" s="10">
        <f>Repdd!CI159</f>
        <v>0</v>
      </c>
      <c r="CJ106" s="10">
        <f>Repdd!CJ159</f>
        <v>0</v>
      </c>
      <c r="CK106" s="10">
        <f>Repdd!CK159</f>
        <v>0</v>
      </c>
      <c r="CL106" s="10">
        <f>Repdd!CL159</f>
        <v>0</v>
      </c>
      <c r="CM106" s="10">
        <f>Repdd!CM159</f>
        <v>0</v>
      </c>
      <c r="CN106" s="10">
        <f>Repdd!CN159</f>
        <v>0</v>
      </c>
      <c r="CO106" s="10">
        <f>Repdd!CO159</f>
        <v>0</v>
      </c>
      <c r="CP106" s="10">
        <f>Repdd!CP159</f>
        <v>0</v>
      </c>
      <c r="CQ106" s="10">
        <f>Repdd!CQ159</f>
        <v>0</v>
      </c>
      <c r="CR106" s="10">
        <f>Repdd!CR159</f>
        <v>0</v>
      </c>
      <c r="CS106" s="10">
        <f>Repdd!CS159</f>
        <v>0</v>
      </c>
      <c r="CT106" s="10">
        <f>Repdd!CT159</f>
        <v>0</v>
      </c>
    </row>
    <row r="107" spans="1:98" s="27" customFormat="1" ht="12" x14ac:dyDescent="0.25">
      <c r="A107" s="26">
        <f>ROW()</f>
        <v>107</v>
      </c>
      <c r="B107" s="97"/>
      <c r="C107" s="142" t="str">
        <f>Lists!$N$13</f>
        <v>ндс(-)</v>
      </c>
      <c r="E107" s="24"/>
      <c r="F107" s="66" t="str">
        <f>F106</f>
        <v>Закупка сырья и материалов</v>
      </c>
      <c r="G107" s="27" t="str">
        <f>BP!$F$21</f>
        <v>Основа</v>
      </c>
      <c r="M107" s="27" t="str">
        <f>Lists!$R$8</f>
        <v>руб.</v>
      </c>
      <c r="P107" s="30"/>
      <c r="R107" s="24"/>
      <c r="S107" s="165">
        <f>Repdd!S160</f>
        <v>0.2</v>
      </c>
      <c r="V107" s="85"/>
      <c r="W107" s="29">
        <f ca="1">SUM(INDIRECT(ADDRESS(ROW(),SUMIFS($1:$1,$5:$5,1))):INDIRECT(ADDRESS(ROW(),SUMIFS($1:$1,$5:$5,MAX($5:$5)))))</f>
        <v>79002455</v>
      </c>
      <c r="Z107" s="30">
        <f ca="1">Repdd!Z160</f>
        <v>0</v>
      </c>
      <c r="AA107" s="30">
        <f ca="1">Repdd!AA160</f>
        <v>0</v>
      </c>
      <c r="AB107" s="30">
        <f ca="1">Repdd!AB160</f>
        <v>0</v>
      </c>
      <c r="AC107" s="30">
        <f ca="1">Repdd!AC160</f>
        <v>3500</v>
      </c>
      <c r="AD107" s="30">
        <f ca="1">Repdd!AD160</f>
        <v>14000</v>
      </c>
      <c r="AE107" s="30">
        <f ca="1">Repdd!AE160</f>
        <v>25200</v>
      </c>
      <c r="AF107" s="30">
        <f ca="1">Repdd!AF160</f>
        <v>36837.5</v>
      </c>
      <c r="AG107" s="30">
        <f ca="1">Repdd!AG160</f>
        <v>46987.5</v>
      </c>
      <c r="AH107" s="30">
        <f ca="1">Repdd!AH160</f>
        <v>61722.500000000015</v>
      </c>
      <c r="AI107" s="30">
        <f ca="1">Repdd!AI160</f>
        <v>100222.50000000001</v>
      </c>
      <c r="AJ107" s="30">
        <f ca="1">Repdd!AJ160</f>
        <v>165042.5</v>
      </c>
      <c r="AK107" s="30">
        <f ca="1">Repdd!AK160</f>
        <v>258098.75</v>
      </c>
      <c r="AL107" s="30">
        <f ca="1">Repdd!AL160</f>
        <v>375987.5</v>
      </c>
      <c r="AM107" s="30">
        <f ca="1">Repdd!AM160</f>
        <v>508523.75</v>
      </c>
      <c r="AN107" s="30">
        <f ca="1">Repdd!AN160</f>
        <v>649757.5</v>
      </c>
      <c r="AO107" s="30">
        <f ca="1">Repdd!AO160</f>
        <v>795506.25</v>
      </c>
      <c r="AP107" s="30">
        <f ca="1">Repdd!AP160</f>
        <v>943643.75</v>
      </c>
      <c r="AQ107" s="30">
        <f ca="1">Repdd!AQ160</f>
        <v>1092831.25</v>
      </c>
      <c r="AR107" s="30">
        <f ca="1">Repdd!AR160</f>
        <v>1242281.25</v>
      </c>
      <c r="AS107" s="30">
        <f ca="1">Repdd!AS160</f>
        <v>1391862.5</v>
      </c>
      <c r="AT107" s="30">
        <f ca="1">Repdd!AT160</f>
        <v>1541487.5</v>
      </c>
      <c r="AU107" s="30">
        <f ca="1">Repdd!AU160</f>
        <v>1691112.5</v>
      </c>
      <c r="AV107" s="30">
        <f ca="1">Repdd!AV160</f>
        <v>1840737.5</v>
      </c>
      <c r="AW107" s="30">
        <f ca="1">Repdd!AW160</f>
        <v>1990362.5</v>
      </c>
      <c r="AX107" s="30">
        <f ca="1">Repdd!AX160</f>
        <v>2139987.5</v>
      </c>
      <c r="AY107" s="30">
        <f ca="1">Repdd!AY160</f>
        <v>2289612.5</v>
      </c>
      <c r="AZ107" s="30">
        <f ca="1">Repdd!AZ160</f>
        <v>2430487.5</v>
      </c>
      <c r="BA107" s="30">
        <f ca="1">Repdd!BA160</f>
        <v>2545112.5</v>
      </c>
      <c r="BB107" s="30">
        <f ca="1">Repdd!BB160</f>
        <v>2631737.5</v>
      </c>
      <c r="BC107" s="30">
        <f ca="1">Repdd!BC160</f>
        <v>2689268.75</v>
      </c>
      <c r="BD107" s="30">
        <f ca="1">Repdd!BD160</f>
        <v>2721425</v>
      </c>
      <c r="BE107" s="30">
        <f ca="1">Repdd!BE160</f>
        <v>2738618.75</v>
      </c>
      <c r="BF107" s="30">
        <f ca="1">Repdd!BF160</f>
        <v>2747062.5</v>
      </c>
      <c r="BG107" s="30">
        <f ca="1">Repdd!BG160</f>
        <v>2750956.25</v>
      </c>
      <c r="BH107" s="30">
        <f ca="1">Repdd!BH160</f>
        <v>2752443.75</v>
      </c>
      <c r="BI107" s="30">
        <f ca="1">Repdd!BI160</f>
        <v>2752881.25</v>
      </c>
      <c r="BJ107" s="30">
        <f ca="1">Repdd!BJ160</f>
        <v>2753056.25</v>
      </c>
      <c r="BK107" s="30">
        <f ca="1">Repdd!BK160</f>
        <v>2753100.0000000005</v>
      </c>
      <c r="BL107" s="30">
        <f ca="1">Repdd!BL160</f>
        <v>2753100.0000000005</v>
      </c>
      <c r="BM107" s="30">
        <f ca="1">Repdd!BM160</f>
        <v>2753100.0000000005</v>
      </c>
      <c r="BN107" s="30">
        <f ca="1">Repdd!BN160</f>
        <v>2753100.0000000005</v>
      </c>
      <c r="BO107" s="30">
        <f ca="1">Repdd!BO160</f>
        <v>2753100.0000000005</v>
      </c>
      <c r="BP107" s="30">
        <f ca="1">Repdd!BP160</f>
        <v>2753100.0000000005</v>
      </c>
      <c r="BQ107" s="30">
        <f ca="1">Repdd!BQ160</f>
        <v>2753100.0000000005</v>
      </c>
      <c r="BR107" s="30">
        <f ca="1">Repdd!BR160</f>
        <v>2753100.0000000005</v>
      </c>
      <c r="BS107" s="30">
        <f ca="1">Repdd!BS160</f>
        <v>2753100.0000000005</v>
      </c>
      <c r="BT107" s="30">
        <f ca="1">Repdd!BT160</f>
        <v>2753100.0000000005</v>
      </c>
      <c r="BU107" s="30">
        <f ca="1">Repdd!BU160</f>
        <v>2753100.0000000005</v>
      </c>
      <c r="BV107" s="30">
        <f>Repdd!BV160</f>
        <v>0</v>
      </c>
      <c r="BW107" s="30">
        <f>Repdd!BW160</f>
        <v>0</v>
      </c>
      <c r="BX107" s="30">
        <f>Repdd!BX160</f>
        <v>0</v>
      </c>
      <c r="BY107" s="30">
        <f>Repdd!BY160</f>
        <v>0</v>
      </c>
      <c r="BZ107" s="30">
        <f>Repdd!BZ160</f>
        <v>0</v>
      </c>
      <c r="CA107" s="30">
        <f>Repdd!CA160</f>
        <v>0</v>
      </c>
      <c r="CB107" s="30">
        <f>Repdd!CB160</f>
        <v>0</v>
      </c>
      <c r="CC107" s="30">
        <f>Repdd!CC160</f>
        <v>0</v>
      </c>
      <c r="CD107" s="30">
        <f>Repdd!CD160</f>
        <v>0</v>
      </c>
      <c r="CE107" s="30">
        <f>Repdd!CE160</f>
        <v>0</v>
      </c>
      <c r="CF107" s="30">
        <f>Repdd!CF160</f>
        <v>0</v>
      </c>
      <c r="CG107" s="30">
        <f>Repdd!CG160</f>
        <v>0</v>
      </c>
      <c r="CH107" s="30">
        <f>Repdd!CH160</f>
        <v>0</v>
      </c>
      <c r="CI107" s="30">
        <f>Repdd!CI160</f>
        <v>0</v>
      </c>
      <c r="CJ107" s="30">
        <f>Repdd!CJ160</f>
        <v>0</v>
      </c>
      <c r="CK107" s="30">
        <f>Repdd!CK160</f>
        <v>0</v>
      </c>
      <c r="CL107" s="30">
        <f>Repdd!CL160</f>
        <v>0</v>
      </c>
      <c r="CM107" s="30">
        <f>Repdd!CM160</f>
        <v>0</v>
      </c>
      <c r="CN107" s="30">
        <f>Repdd!CN160</f>
        <v>0</v>
      </c>
      <c r="CO107" s="30">
        <f>Repdd!CO160</f>
        <v>0</v>
      </c>
      <c r="CP107" s="30">
        <f>Repdd!CP160</f>
        <v>0</v>
      </c>
      <c r="CQ107" s="30">
        <f>Repdd!CQ160</f>
        <v>0</v>
      </c>
      <c r="CR107" s="30">
        <f>Repdd!CR160</f>
        <v>0</v>
      </c>
      <c r="CS107" s="30">
        <f>Repdd!CS160</f>
        <v>0</v>
      </c>
      <c r="CT107" s="30">
        <f>Repdd!CT160</f>
        <v>0</v>
      </c>
    </row>
    <row r="108" spans="1:98" s="27" customFormat="1" ht="12" x14ac:dyDescent="0.25">
      <c r="A108" s="26">
        <f>ROW()</f>
        <v>108</v>
      </c>
      <c r="B108" s="97"/>
      <c r="C108" s="142" t="str">
        <f>Lists!$N$13</f>
        <v>ндс(-)</v>
      </c>
      <c r="E108" s="24"/>
      <c r="F108" s="66" t="str">
        <f>F106</f>
        <v>Закупка сырья и материалов</v>
      </c>
      <c r="G108" s="27" t="str">
        <f>BP!$F$22</f>
        <v>Сырье</v>
      </c>
      <c r="H108" s="67"/>
      <c r="I108" s="67"/>
      <c r="J108" s="67"/>
      <c r="K108" s="67"/>
      <c r="L108" s="67"/>
      <c r="M108" s="27" t="str">
        <f>Lists!$R$8</f>
        <v>руб.</v>
      </c>
      <c r="P108" s="30"/>
      <c r="R108" s="24"/>
      <c r="S108" s="165">
        <f>Repdd!S161</f>
        <v>0.2</v>
      </c>
      <c r="V108" s="85"/>
      <c r="W108" s="29">
        <f ca="1">SUM(INDIRECT(ADDRESS(ROW(),SUMIFS($1:$1,$5:$5,1))):INDIRECT(ADDRESS(ROW(),SUMIFS($1:$1,$5:$5,MAX($5:$5)))))</f>
        <v>9028852</v>
      </c>
      <c r="Z108" s="30">
        <f ca="1">Repdd!Z161</f>
        <v>0</v>
      </c>
      <c r="AA108" s="30">
        <f ca="1">Repdd!AA161</f>
        <v>0</v>
      </c>
      <c r="AB108" s="30">
        <f ca="1">Repdd!AB161</f>
        <v>0</v>
      </c>
      <c r="AC108" s="30">
        <f ca="1">Repdd!AC161</f>
        <v>400</v>
      </c>
      <c r="AD108" s="30">
        <f ca="1">Repdd!AD161</f>
        <v>1600</v>
      </c>
      <c r="AE108" s="30">
        <f ca="1">Repdd!AE161</f>
        <v>2880</v>
      </c>
      <c r="AF108" s="30">
        <f ca="1">Repdd!AF161</f>
        <v>4210</v>
      </c>
      <c r="AG108" s="30">
        <f ca="1">Repdd!AG161</f>
        <v>5370</v>
      </c>
      <c r="AH108" s="30">
        <f ca="1">Repdd!AH161</f>
        <v>7054.0000000000009</v>
      </c>
      <c r="AI108" s="30">
        <f ca="1">Repdd!AI161</f>
        <v>11454.000000000002</v>
      </c>
      <c r="AJ108" s="30">
        <f ca="1">Repdd!AJ161</f>
        <v>18862.000000000004</v>
      </c>
      <c r="AK108" s="30">
        <f ca="1">Repdd!AK161</f>
        <v>29496.999999999996</v>
      </c>
      <c r="AL108" s="30">
        <f ca="1">Repdd!AL161</f>
        <v>42970</v>
      </c>
      <c r="AM108" s="30">
        <f ca="1">Repdd!AM161</f>
        <v>58117</v>
      </c>
      <c r="AN108" s="30">
        <f ca="1">Repdd!AN161</f>
        <v>74258.000000000015</v>
      </c>
      <c r="AO108" s="30">
        <f ca="1">Repdd!AO161</f>
        <v>90915</v>
      </c>
      <c r="AP108" s="30">
        <f ca="1">Repdd!AP161</f>
        <v>107845</v>
      </c>
      <c r="AQ108" s="30">
        <f ca="1">Repdd!AQ161</f>
        <v>124895</v>
      </c>
      <c r="AR108" s="30">
        <f ca="1">Repdd!AR161</f>
        <v>141975</v>
      </c>
      <c r="AS108" s="30">
        <f ca="1">Repdd!AS161</f>
        <v>159070</v>
      </c>
      <c r="AT108" s="30">
        <f ca="1">Repdd!AT161</f>
        <v>176170</v>
      </c>
      <c r="AU108" s="30">
        <f ca="1">Repdd!AU161</f>
        <v>193270</v>
      </c>
      <c r="AV108" s="30">
        <f ca="1">Repdd!AV161</f>
        <v>210370</v>
      </c>
      <c r="AW108" s="30">
        <f ca="1">Repdd!AW161</f>
        <v>227470</v>
      </c>
      <c r="AX108" s="30">
        <f ca="1">Repdd!AX161</f>
        <v>244570</v>
      </c>
      <c r="AY108" s="30">
        <f ca="1">Repdd!AY161</f>
        <v>261670</v>
      </c>
      <c r="AZ108" s="30">
        <f ca="1">Repdd!AZ161</f>
        <v>277770</v>
      </c>
      <c r="BA108" s="30">
        <f ca="1">Repdd!BA161</f>
        <v>290870</v>
      </c>
      <c r="BB108" s="30">
        <f ca="1">Repdd!BB161</f>
        <v>300770</v>
      </c>
      <c r="BC108" s="30">
        <f ca="1">Repdd!BC161</f>
        <v>307345</v>
      </c>
      <c r="BD108" s="30">
        <f ca="1">Repdd!BD161</f>
        <v>311020</v>
      </c>
      <c r="BE108" s="30">
        <f ca="1">Repdd!BE161</f>
        <v>312985</v>
      </c>
      <c r="BF108" s="30">
        <f ca="1">Repdd!BF161</f>
        <v>313950</v>
      </c>
      <c r="BG108" s="30">
        <f ca="1">Repdd!BG161</f>
        <v>314395</v>
      </c>
      <c r="BH108" s="30">
        <f ca="1">Repdd!BH161</f>
        <v>314565</v>
      </c>
      <c r="BI108" s="30">
        <f ca="1">Repdd!BI161</f>
        <v>314615</v>
      </c>
      <c r="BJ108" s="30">
        <f ca="1">Repdd!BJ161</f>
        <v>314635</v>
      </c>
      <c r="BK108" s="30">
        <f ca="1">Repdd!BK161</f>
        <v>314640.00000000006</v>
      </c>
      <c r="BL108" s="30">
        <f ca="1">Repdd!BL161</f>
        <v>314640.00000000006</v>
      </c>
      <c r="BM108" s="30">
        <f ca="1">Repdd!BM161</f>
        <v>314640.00000000006</v>
      </c>
      <c r="BN108" s="30">
        <f ca="1">Repdd!BN161</f>
        <v>314640.00000000006</v>
      </c>
      <c r="BO108" s="30">
        <f ca="1">Repdd!BO161</f>
        <v>314640.00000000006</v>
      </c>
      <c r="BP108" s="30">
        <f ca="1">Repdd!BP161</f>
        <v>314640.00000000006</v>
      </c>
      <c r="BQ108" s="30">
        <f ca="1">Repdd!BQ161</f>
        <v>314640.00000000006</v>
      </c>
      <c r="BR108" s="30">
        <f ca="1">Repdd!BR161</f>
        <v>314640.00000000006</v>
      </c>
      <c r="BS108" s="30">
        <f ca="1">Repdd!BS161</f>
        <v>314640.00000000006</v>
      </c>
      <c r="BT108" s="30">
        <f ca="1">Repdd!BT161</f>
        <v>314640.00000000006</v>
      </c>
      <c r="BU108" s="30">
        <f ca="1">Repdd!BU161</f>
        <v>314640.00000000006</v>
      </c>
      <c r="BV108" s="30">
        <f>Repdd!BV161</f>
        <v>0</v>
      </c>
      <c r="BW108" s="30">
        <f>Repdd!BW161</f>
        <v>0</v>
      </c>
      <c r="BX108" s="30">
        <f>Repdd!BX161</f>
        <v>0</v>
      </c>
      <c r="BY108" s="30">
        <f>Repdd!BY161</f>
        <v>0</v>
      </c>
      <c r="BZ108" s="30">
        <f>Repdd!BZ161</f>
        <v>0</v>
      </c>
      <c r="CA108" s="30">
        <f>Repdd!CA161</f>
        <v>0</v>
      </c>
      <c r="CB108" s="30">
        <f>Repdd!CB161</f>
        <v>0</v>
      </c>
      <c r="CC108" s="30">
        <f>Repdd!CC161</f>
        <v>0</v>
      </c>
      <c r="CD108" s="30">
        <f>Repdd!CD161</f>
        <v>0</v>
      </c>
      <c r="CE108" s="30">
        <f>Repdd!CE161</f>
        <v>0</v>
      </c>
      <c r="CF108" s="30">
        <f>Repdd!CF161</f>
        <v>0</v>
      </c>
      <c r="CG108" s="30">
        <f>Repdd!CG161</f>
        <v>0</v>
      </c>
      <c r="CH108" s="30">
        <f>Repdd!CH161</f>
        <v>0</v>
      </c>
      <c r="CI108" s="30">
        <f>Repdd!CI161</f>
        <v>0</v>
      </c>
      <c r="CJ108" s="30">
        <f>Repdd!CJ161</f>
        <v>0</v>
      </c>
      <c r="CK108" s="30">
        <f>Repdd!CK161</f>
        <v>0</v>
      </c>
      <c r="CL108" s="30">
        <f>Repdd!CL161</f>
        <v>0</v>
      </c>
      <c r="CM108" s="30">
        <f>Repdd!CM161</f>
        <v>0</v>
      </c>
      <c r="CN108" s="30">
        <f>Repdd!CN161</f>
        <v>0</v>
      </c>
      <c r="CO108" s="30">
        <f>Repdd!CO161</f>
        <v>0</v>
      </c>
      <c r="CP108" s="30">
        <f>Repdd!CP161</f>
        <v>0</v>
      </c>
      <c r="CQ108" s="30">
        <f>Repdd!CQ161</f>
        <v>0</v>
      </c>
      <c r="CR108" s="30">
        <f>Repdd!CR161</f>
        <v>0</v>
      </c>
      <c r="CS108" s="30">
        <f>Repdd!CS161</f>
        <v>0</v>
      </c>
      <c r="CT108" s="30">
        <f>Repdd!CT161</f>
        <v>0</v>
      </c>
    </row>
    <row r="109" spans="1:98" s="27" customFormat="1" ht="12" x14ac:dyDescent="0.25">
      <c r="A109" s="26">
        <f>ROW()</f>
        <v>109</v>
      </c>
      <c r="B109" s="97"/>
      <c r="C109" s="142" t="str">
        <f>Lists!$N$13</f>
        <v>ндс(-)</v>
      </c>
      <c r="E109" s="24"/>
      <c r="F109" s="66" t="str">
        <f>F106</f>
        <v>Закупка сырья и материалов</v>
      </c>
      <c r="G109" s="27" t="str">
        <f>BP!$F$23</f>
        <v>Материал</v>
      </c>
      <c r="M109" s="27" t="str">
        <f>Lists!$R$8</f>
        <v>руб.</v>
      </c>
      <c r="P109" s="30"/>
      <c r="R109" s="24"/>
      <c r="S109" s="165">
        <f>Repdd!S162</f>
        <v>0.2</v>
      </c>
      <c r="V109" s="85"/>
      <c r="W109" s="29">
        <f ca="1">SUM(INDIRECT(ADDRESS(ROW(),SUMIFS($1:$1,$5:$5,1))):INDIRECT(ADDRESS(ROW(),SUMIFS($1:$1,$5:$5,MAX($5:$5)))))</f>
        <v>10166580.666666668</v>
      </c>
      <c r="Z109" s="30">
        <f ca="1">Repdd!Z162</f>
        <v>0</v>
      </c>
      <c r="AA109" s="30">
        <f ca="1">Repdd!AA162</f>
        <v>0</v>
      </c>
      <c r="AB109" s="30">
        <f ca="1">Repdd!AB162</f>
        <v>0</v>
      </c>
      <c r="AC109" s="30">
        <f ca="1">Repdd!AC162</f>
        <v>0</v>
      </c>
      <c r="AD109" s="30">
        <f ca="1">Repdd!AD162</f>
        <v>466.66666666666669</v>
      </c>
      <c r="AE109" s="30">
        <f ca="1">Repdd!AE162</f>
        <v>1866.6666666666667</v>
      </c>
      <c r="AF109" s="30">
        <f ca="1">Repdd!AF162</f>
        <v>3360</v>
      </c>
      <c r="AG109" s="30">
        <f ca="1">Repdd!AG162</f>
        <v>4911.666666666667</v>
      </c>
      <c r="AH109" s="30">
        <f ca="1">Repdd!AH162</f>
        <v>6265</v>
      </c>
      <c r="AI109" s="30">
        <f ca="1">Repdd!AI162</f>
        <v>8229.6666666666697</v>
      </c>
      <c r="AJ109" s="30">
        <f ca="1">Repdd!AJ162</f>
        <v>13363.000000000002</v>
      </c>
      <c r="AK109" s="30">
        <f ca="1">Repdd!AK162</f>
        <v>22005.666666666668</v>
      </c>
      <c r="AL109" s="30">
        <f ca="1">Repdd!AL162</f>
        <v>34413.166666666664</v>
      </c>
      <c r="AM109" s="30">
        <f ca="1">Repdd!AM162</f>
        <v>50131.666666666672</v>
      </c>
      <c r="AN109" s="30">
        <f ca="1">Repdd!AN162</f>
        <v>67803.166666666672</v>
      </c>
      <c r="AO109" s="30">
        <f ca="1">Repdd!AO162</f>
        <v>86634.333333333328</v>
      </c>
      <c r="AP109" s="30">
        <f ca="1">Repdd!AP162</f>
        <v>106067.5</v>
      </c>
      <c r="AQ109" s="30">
        <f ca="1">Repdd!AQ162</f>
        <v>125819.16666666667</v>
      </c>
      <c r="AR109" s="30">
        <f ca="1">Repdd!AR162</f>
        <v>145710.83333333334</v>
      </c>
      <c r="AS109" s="30">
        <f ca="1">Repdd!AS162</f>
        <v>165637.5</v>
      </c>
      <c r="AT109" s="30">
        <f ca="1">Repdd!AT162</f>
        <v>185581.66666666669</v>
      </c>
      <c r="AU109" s="30">
        <f ca="1">Repdd!AU162</f>
        <v>205531.66666666669</v>
      </c>
      <c r="AV109" s="30">
        <f ca="1">Repdd!AV162</f>
        <v>225481.66666666669</v>
      </c>
      <c r="AW109" s="30">
        <f ca="1">Repdd!AW162</f>
        <v>245431.66666666669</v>
      </c>
      <c r="AX109" s="30">
        <f ca="1">Repdd!AX162</f>
        <v>265381.66666666669</v>
      </c>
      <c r="AY109" s="30">
        <f ca="1">Repdd!AY162</f>
        <v>285331.66666666669</v>
      </c>
      <c r="AZ109" s="30">
        <f ca="1">Repdd!AZ162</f>
        <v>305281.66666666669</v>
      </c>
      <c r="BA109" s="30">
        <f ca="1">Repdd!BA162</f>
        <v>324065</v>
      </c>
      <c r="BB109" s="30">
        <f ca="1">Repdd!BB162</f>
        <v>339348.33333333337</v>
      </c>
      <c r="BC109" s="30">
        <f ca="1">Repdd!BC162</f>
        <v>350898.33333333337</v>
      </c>
      <c r="BD109" s="30">
        <f ca="1">Repdd!BD162</f>
        <v>358569.16666666669</v>
      </c>
      <c r="BE109" s="30">
        <f ca="1">Repdd!BE162</f>
        <v>362856.66666666669</v>
      </c>
      <c r="BF109" s="30">
        <f ca="1">Repdd!BF162</f>
        <v>365149.16666666669</v>
      </c>
      <c r="BG109" s="30">
        <f ca="1">Repdd!BG162</f>
        <v>366275</v>
      </c>
      <c r="BH109" s="30">
        <f ca="1">Repdd!BH162</f>
        <v>366794.16666666669</v>
      </c>
      <c r="BI109" s="30">
        <f ca="1">Repdd!BI162</f>
        <v>366992.5</v>
      </c>
      <c r="BJ109" s="30">
        <f ca="1">Repdd!BJ162</f>
        <v>367050.83333333337</v>
      </c>
      <c r="BK109" s="30">
        <f ca="1">Repdd!BK162</f>
        <v>367074.16666666669</v>
      </c>
      <c r="BL109" s="30">
        <f ca="1">Repdd!BL162</f>
        <v>367080.00000000006</v>
      </c>
      <c r="BM109" s="30">
        <f ca="1">Repdd!BM162</f>
        <v>367080.00000000006</v>
      </c>
      <c r="BN109" s="30">
        <f ca="1">Repdd!BN162</f>
        <v>367080.00000000006</v>
      </c>
      <c r="BO109" s="30">
        <f ca="1">Repdd!BO162</f>
        <v>367080.00000000006</v>
      </c>
      <c r="BP109" s="30">
        <f ca="1">Repdd!BP162</f>
        <v>367080.00000000006</v>
      </c>
      <c r="BQ109" s="30">
        <f ca="1">Repdd!BQ162</f>
        <v>367080.00000000006</v>
      </c>
      <c r="BR109" s="30">
        <f ca="1">Repdd!BR162</f>
        <v>367080.00000000006</v>
      </c>
      <c r="BS109" s="30">
        <f ca="1">Repdd!BS162</f>
        <v>367080.00000000006</v>
      </c>
      <c r="BT109" s="30">
        <f ca="1">Repdd!BT162</f>
        <v>367080.00000000006</v>
      </c>
      <c r="BU109" s="30">
        <f ca="1">Repdd!BU162</f>
        <v>367080.00000000006</v>
      </c>
      <c r="BV109" s="30">
        <f>Repdd!BV162</f>
        <v>0</v>
      </c>
      <c r="BW109" s="30">
        <f>Repdd!BW162</f>
        <v>0</v>
      </c>
      <c r="BX109" s="30">
        <f>Repdd!BX162</f>
        <v>0</v>
      </c>
      <c r="BY109" s="30">
        <f>Repdd!BY162</f>
        <v>0</v>
      </c>
      <c r="BZ109" s="30">
        <f>Repdd!BZ162</f>
        <v>0</v>
      </c>
      <c r="CA109" s="30">
        <f>Repdd!CA162</f>
        <v>0</v>
      </c>
      <c r="CB109" s="30">
        <f>Repdd!CB162</f>
        <v>0</v>
      </c>
      <c r="CC109" s="30">
        <f>Repdd!CC162</f>
        <v>0</v>
      </c>
      <c r="CD109" s="30">
        <f>Repdd!CD162</f>
        <v>0</v>
      </c>
      <c r="CE109" s="30">
        <f>Repdd!CE162</f>
        <v>0</v>
      </c>
      <c r="CF109" s="30">
        <f>Repdd!CF162</f>
        <v>0</v>
      </c>
      <c r="CG109" s="30">
        <f>Repdd!CG162</f>
        <v>0</v>
      </c>
      <c r="CH109" s="30">
        <f>Repdd!CH162</f>
        <v>0</v>
      </c>
      <c r="CI109" s="30">
        <f>Repdd!CI162</f>
        <v>0</v>
      </c>
      <c r="CJ109" s="30">
        <f>Repdd!CJ162</f>
        <v>0</v>
      </c>
      <c r="CK109" s="30">
        <f>Repdd!CK162</f>
        <v>0</v>
      </c>
      <c r="CL109" s="30">
        <f>Repdd!CL162</f>
        <v>0</v>
      </c>
      <c r="CM109" s="30">
        <f>Repdd!CM162</f>
        <v>0</v>
      </c>
      <c r="CN109" s="30">
        <f>Repdd!CN162</f>
        <v>0</v>
      </c>
      <c r="CO109" s="30">
        <f>Repdd!CO162</f>
        <v>0</v>
      </c>
      <c r="CP109" s="30">
        <f>Repdd!CP162</f>
        <v>0</v>
      </c>
      <c r="CQ109" s="30">
        <f>Repdd!CQ162</f>
        <v>0</v>
      </c>
      <c r="CR109" s="30">
        <f>Repdd!CR162</f>
        <v>0</v>
      </c>
      <c r="CS109" s="30">
        <f>Repdd!CS162</f>
        <v>0</v>
      </c>
      <c r="CT109" s="30">
        <f>Repdd!CT162</f>
        <v>0</v>
      </c>
    </row>
    <row r="110" spans="1:98" s="27" customFormat="1" ht="12" x14ac:dyDescent="0.25">
      <c r="A110" s="26">
        <f>ROW()</f>
        <v>110</v>
      </c>
      <c r="B110" s="97"/>
      <c r="C110" s="142" t="str">
        <f>Lists!$N$13</f>
        <v>ндс(-)</v>
      </c>
      <c r="E110" s="24"/>
      <c r="F110" s="66" t="str">
        <f>F106</f>
        <v>Закупка сырья и материалов</v>
      </c>
      <c r="G110" s="27" t="str">
        <f>BP!$F$25</f>
        <v>Упаковка</v>
      </c>
      <c r="M110" s="27" t="str">
        <f>Lists!$R$8</f>
        <v>руб.</v>
      </c>
      <c r="P110" s="30"/>
      <c r="R110" s="24"/>
      <c r="S110" s="165">
        <f>Repdd!S163</f>
        <v>0.2</v>
      </c>
      <c r="V110" s="85"/>
      <c r="W110" s="29">
        <f ca="1">SUM(INDIRECT(ADDRESS(ROW(),SUMIFS($1:$1,$5:$5,1))):INDIRECT(ADDRESS(ROW(),SUMIFS($1:$1,$5:$5,MAX($5:$5)))))</f>
        <v>29047373.333333336</v>
      </c>
      <c r="Z110" s="30">
        <f ca="1">Repdd!Z163</f>
        <v>0</v>
      </c>
      <c r="AA110" s="30">
        <f ca="1">Repdd!AA163</f>
        <v>0</v>
      </c>
      <c r="AB110" s="30">
        <f ca="1">Repdd!AB163</f>
        <v>0</v>
      </c>
      <c r="AC110" s="30">
        <f ca="1">Repdd!AC163</f>
        <v>0</v>
      </c>
      <c r="AD110" s="30">
        <f ca="1">Repdd!AD163</f>
        <v>1333.3333333333335</v>
      </c>
      <c r="AE110" s="30">
        <f ca="1">Repdd!AE163</f>
        <v>5333.3333333333339</v>
      </c>
      <c r="AF110" s="30">
        <f ca="1">Repdd!AF163</f>
        <v>9600</v>
      </c>
      <c r="AG110" s="30">
        <f ca="1">Repdd!AG163</f>
        <v>14033.333333333334</v>
      </c>
      <c r="AH110" s="30">
        <f ca="1">Repdd!AH163</f>
        <v>17900</v>
      </c>
      <c r="AI110" s="30">
        <f ca="1">Repdd!AI163</f>
        <v>23513.333333333336</v>
      </c>
      <c r="AJ110" s="30">
        <f ca="1">Repdd!AJ163</f>
        <v>38180</v>
      </c>
      <c r="AK110" s="30">
        <f ca="1">Repdd!AK163</f>
        <v>62873.333333333336</v>
      </c>
      <c r="AL110" s="30">
        <f ca="1">Repdd!AL163</f>
        <v>98323.333333333343</v>
      </c>
      <c r="AM110" s="30">
        <f ca="1">Repdd!AM163</f>
        <v>143233.33333333334</v>
      </c>
      <c r="AN110" s="30">
        <f ca="1">Repdd!AN163</f>
        <v>193723.33333333334</v>
      </c>
      <c r="AO110" s="30">
        <f ca="1">Repdd!AO163</f>
        <v>247526.66666666669</v>
      </c>
      <c r="AP110" s="30">
        <f ca="1">Repdd!AP163</f>
        <v>303050</v>
      </c>
      <c r="AQ110" s="30">
        <f ca="1">Repdd!AQ163</f>
        <v>359483.33333333337</v>
      </c>
      <c r="AR110" s="30">
        <f ca="1">Repdd!AR163</f>
        <v>416316.66666666669</v>
      </c>
      <c r="AS110" s="30">
        <f ca="1">Repdd!AS163</f>
        <v>473250</v>
      </c>
      <c r="AT110" s="30">
        <f ca="1">Repdd!AT163</f>
        <v>530233.33333333337</v>
      </c>
      <c r="AU110" s="30">
        <f ca="1">Repdd!AU163</f>
        <v>587233.33333333337</v>
      </c>
      <c r="AV110" s="30">
        <f ca="1">Repdd!AV163</f>
        <v>644233.33333333337</v>
      </c>
      <c r="AW110" s="30">
        <f ca="1">Repdd!AW163</f>
        <v>701233.33333333337</v>
      </c>
      <c r="AX110" s="30">
        <f ca="1">Repdd!AX163</f>
        <v>758233.33333333337</v>
      </c>
      <c r="AY110" s="30">
        <f ca="1">Repdd!AY163</f>
        <v>815233.33333333337</v>
      </c>
      <c r="AZ110" s="30">
        <f ca="1">Repdd!AZ163</f>
        <v>872233.33333333337</v>
      </c>
      <c r="BA110" s="30">
        <f ca="1">Repdd!BA163</f>
        <v>925900</v>
      </c>
      <c r="BB110" s="30">
        <f ca="1">Repdd!BB163</f>
        <v>969566.66666666674</v>
      </c>
      <c r="BC110" s="30">
        <f ca="1">Repdd!BC163</f>
        <v>1002566.6666666667</v>
      </c>
      <c r="BD110" s="30">
        <f ca="1">Repdd!BD163</f>
        <v>1024483.3333333334</v>
      </c>
      <c r="BE110" s="30">
        <f ca="1">Repdd!BE163</f>
        <v>1036733.3333333334</v>
      </c>
      <c r="BF110" s="30">
        <f ca="1">Repdd!BF163</f>
        <v>1043283.3333333334</v>
      </c>
      <c r="BG110" s="30">
        <f ca="1">Repdd!BG163</f>
        <v>1046500</v>
      </c>
      <c r="BH110" s="30">
        <f ca="1">Repdd!BH163</f>
        <v>1047983.3333333334</v>
      </c>
      <c r="BI110" s="30">
        <f ca="1">Repdd!BI163</f>
        <v>1048550</v>
      </c>
      <c r="BJ110" s="30">
        <f ca="1">Repdd!BJ163</f>
        <v>1048716.6666666667</v>
      </c>
      <c r="BK110" s="30">
        <f ca="1">Repdd!BK163</f>
        <v>1048783.3333333335</v>
      </c>
      <c r="BL110" s="30">
        <f ca="1">Repdd!BL163</f>
        <v>1048800.0000000002</v>
      </c>
      <c r="BM110" s="30">
        <f ca="1">Repdd!BM163</f>
        <v>1048800.0000000002</v>
      </c>
      <c r="BN110" s="30">
        <f ca="1">Repdd!BN163</f>
        <v>1048800.0000000002</v>
      </c>
      <c r="BO110" s="30">
        <f ca="1">Repdd!BO163</f>
        <v>1048800.0000000002</v>
      </c>
      <c r="BP110" s="30">
        <f ca="1">Repdd!BP163</f>
        <v>1048800.0000000002</v>
      </c>
      <c r="BQ110" s="30">
        <f ca="1">Repdd!BQ163</f>
        <v>1048800.0000000002</v>
      </c>
      <c r="BR110" s="30">
        <f ca="1">Repdd!BR163</f>
        <v>1048800.0000000002</v>
      </c>
      <c r="BS110" s="30">
        <f ca="1">Repdd!BS163</f>
        <v>1048800.0000000002</v>
      </c>
      <c r="BT110" s="30">
        <f ca="1">Repdd!BT163</f>
        <v>1048800.0000000002</v>
      </c>
      <c r="BU110" s="30">
        <f ca="1">Repdd!BU163</f>
        <v>1048800.0000000002</v>
      </c>
      <c r="BV110" s="30">
        <f>Repdd!BV163</f>
        <v>0</v>
      </c>
      <c r="BW110" s="30">
        <f>Repdd!BW163</f>
        <v>0</v>
      </c>
      <c r="BX110" s="30">
        <f>Repdd!BX163</f>
        <v>0</v>
      </c>
      <c r="BY110" s="30">
        <f>Repdd!BY163</f>
        <v>0</v>
      </c>
      <c r="BZ110" s="30">
        <f>Repdd!BZ163</f>
        <v>0</v>
      </c>
      <c r="CA110" s="30">
        <f>Repdd!CA163</f>
        <v>0</v>
      </c>
      <c r="CB110" s="30">
        <f>Repdd!CB163</f>
        <v>0</v>
      </c>
      <c r="CC110" s="30">
        <f>Repdd!CC163</f>
        <v>0</v>
      </c>
      <c r="CD110" s="30">
        <f>Repdd!CD163</f>
        <v>0</v>
      </c>
      <c r="CE110" s="30">
        <f>Repdd!CE163</f>
        <v>0</v>
      </c>
      <c r="CF110" s="30">
        <f>Repdd!CF163</f>
        <v>0</v>
      </c>
      <c r="CG110" s="30">
        <f>Repdd!CG163</f>
        <v>0</v>
      </c>
      <c r="CH110" s="30">
        <f>Repdd!CH163</f>
        <v>0</v>
      </c>
      <c r="CI110" s="30">
        <f>Repdd!CI163</f>
        <v>0</v>
      </c>
      <c r="CJ110" s="30">
        <f>Repdd!CJ163</f>
        <v>0</v>
      </c>
      <c r="CK110" s="30">
        <f>Repdd!CK163</f>
        <v>0</v>
      </c>
      <c r="CL110" s="30">
        <f>Repdd!CL163</f>
        <v>0</v>
      </c>
      <c r="CM110" s="30">
        <f>Repdd!CM163</f>
        <v>0</v>
      </c>
      <c r="CN110" s="30">
        <f>Repdd!CN163</f>
        <v>0</v>
      </c>
      <c r="CO110" s="30">
        <f>Repdd!CO163</f>
        <v>0</v>
      </c>
      <c r="CP110" s="30">
        <f>Repdd!CP163</f>
        <v>0</v>
      </c>
      <c r="CQ110" s="30">
        <f>Repdd!CQ163</f>
        <v>0</v>
      </c>
      <c r="CR110" s="30">
        <f>Repdd!CR163</f>
        <v>0</v>
      </c>
      <c r="CS110" s="30">
        <f>Repdd!CS163</f>
        <v>0</v>
      </c>
      <c r="CT110" s="30">
        <f>Repdd!CT163</f>
        <v>0</v>
      </c>
    </row>
    <row r="111" spans="1:98" s="2" customFormat="1" ht="12" x14ac:dyDescent="0.25">
      <c r="A111" s="11">
        <f>ROW()</f>
        <v>111</v>
      </c>
      <c r="B111" s="98"/>
      <c r="C111" s="142"/>
      <c r="E111" s="23" t="str">
        <f>Lists!$N$9</f>
        <v>пустая строка</v>
      </c>
      <c r="P111" s="3"/>
      <c r="R111" s="23"/>
      <c r="S111" s="3"/>
      <c r="V111" s="74"/>
      <c r="W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</row>
    <row r="112" spans="1:98" s="13" customFormat="1" x14ac:dyDescent="0.3">
      <c r="A112" s="12">
        <f>ROW()</f>
        <v>112</v>
      </c>
      <c r="B112" s="101"/>
      <c r="C112" s="142"/>
      <c r="E112" s="92"/>
      <c r="F112" s="13" t="str">
        <f>BP!$F$91</f>
        <v>Поступление в пр-во ПФ</v>
      </c>
      <c r="M112" s="4" t="str">
        <f>Lists!$R$8</f>
        <v>руб.</v>
      </c>
      <c r="P112" s="10"/>
      <c r="R112" s="92"/>
      <c r="S112" s="10"/>
      <c r="V112" s="80">
        <f ca="1">W112-SUM(W113:W118)</f>
        <v>0</v>
      </c>
      <c r="W112" s="10">
        <f ca="1">SUM(INDIRECT(ADDRESS(ROW(),SUMIFS($1:$1,$5:$5,1))):INDIRECT(ADDRESS(ROW(),SUMIFS($1:$1,$5:$5,MAX($5:$5)))))</f>
        <v>104294593.95333336</v>
      </c>
      <c r="Z112" s="10">
        <f ca="1">Repdd!Z165</f>
        <v>0</v>
      </c>
      <c r="AA112" s="10">
        <f ca="1">Repdd!AA165</f>
        <v>0</v>
      </c>
      <c r="AB112" s="10">
        <f ca="1">Repdd!AB165</f>
        <v>0</v>
      </c>
      <c r="AC112" s="10">
        <f ca="1">Repdd!AC165</f>
        <v>0</v>
      </c>
      <c r="AD112" s="10">
        <f ca="1">Repdd!AD165</f>
        <v>4787.333333333333</v>
      </c>
      <c r="AE112" s="10">
        <f ca="1">Repdd!AE165</f>
        <v>19149.333333333332</v>
      </c>
      <c r="AF112" s="10">
        <f ca="1">Repdd!AF165</f>
        <v>34468.800000000003</v>
      </c>
      <c r="AG112" s="10">
        <f ca="1">Repdd!AG165</f>
        <v>50386.683333333334</v>
      </c>
      <c r="AH112" s="10">
        <f ca="1">Repdd!AH165</f>
        <v>64269.95</v>
      </c>
      <c r="AI112" s="10">
        <f ca="1">Repdd!AI165</f>
        <v>84424.623333333351</v>
      </c>
      <c r="AJ112" s="10">
        <f ca="1">Repdd!AJ165</f>
        <v>137085.29</v>
      </c>
      <c r="AK112" s="10">
        <f ca="1">Repdd!AK165</f>
        <v>225746.70333333334</v>
      </c>
      <c r="AL112" s="10">
        <f ca="1">Repdd!AL165</f>
        <v>353029.92833333334</v>
      </c>
      <c r="AM112" s="10">
        <f ca="1">Repdd!AM165</f>
        <v>514279.28333333333</v>
      </c>
      <c r="AN112" s="10">
        <f ca="1">Repdd!AN165</f>
        <v>695563.62833333341</v>
      </c>
      <c r="AO112" s="10">
        <f ca="1">Repdd!AO165</f>
        <v>888744.49666666659</v>
      </c>
      <c r="AP112" s="10">
        <f ca="1">Repdd!AP165</f>
        <v>1088101.0249999999</v>
      </c>
      <c r="AQ112" s="10">
        <f ca="1">Repdd!AQ165</f>
        <v>1290724.9083333334</v>
      </c>
      <c r="AR112" s="10">
        <f ca="1">Repdd!AR165</f>
        <v>1494784.9916666667</v>
      </c>
      <c r="AS112" s="10">
        <f ca="1">Repdd!AS165</f>
        <v>1699204.125</v>
      </c>
      <c r="AT112" s="10">
        <f ca="1">Repdd!AT165</f>
        <v>1903802.7833333334</v>
      </c>
      <c r="AU112" s="10">
        <f ca="1">Repdd!AU165</f>
        <v>2108461.2833333332</v>
      </c>
      <c r="AV112" s="10">
        <f ca="1">Repdd!AV165</f>
        <v>2313119.7833333332</v>
      </c>
      <c r="AW112" s="10">
        <f ca="1">Repdd!AW165</f>
        <v>2517778.2833333332</v>
      </c>
      <c r="AX112" s="10">
        <f ca="1">Repdd!AX165</f>
        <v>2722436.7833333332</v>
      </c>
      <c r="AY112" s="10">
        <f ca="1">Repdd!AY165</f>
        <v>2927095.2833333332</v>
      </c>
      <c r="AZ112" s="10">
        <f ca="1">Repdd!AZ165</f>
        <v>3131753.7833333332</v>
      </c>
      <c r="BA112" s="10">
        <f ca="1">Repdd!BA165</f>
        <v>3324443.95</v>
      </c>
      <c r="BB112" s="10">
        <f ca="1">Repdd!BB165</f>
        <v>3481229.1166666667</v>
      </c>
      <c r="BC112" s="10">
        <f ca="1">Repdd!BC165</f>
        <v>3599715.6166666667</v>
      </c>
      <c r="BD112" s="10">
        <f ca="1">Repdd!BD165</f>
        <v>3678407.4083333332</v>
      </c>
      <c r="BE112" s="10">
        <f ca="1">Repdd!BE165</f>
        <v>3722391.0333333332</v>
      </c>
      <c r="BF112" s="10">
        <f ca="1">Repdd!BF165</f>
        <v>3745908.8083333331</v>
      </c>
      <c r="BG112" s="10">
        <f ca="1">Repdd!BG165</f>
        <v>3757458.25</v>
      </c>
      <c r="BH112" s="10">
        <f ca="1">Repdd!BH165</f>
        <v>3762784.1583333332</v>
      </c>
      <c r="BI112" s="10">
        <f ca="1">Repdd!BI165</f>
        <v>3764818.7749999999</v>
      </c>
      <c r="BJ112" s="10">
        <f ca="1">Repdd!BJ165</f>
        <v>3765417.1916666669</v>
      </c>
      <c r="BK112" s="10">
        <f ca="1">Repdd!BK165</f>
        <v>3765656.5583333331</v>
      </c>
      <c r="BL112" s="10">
        <f ca="1">Repdd!BL165</f>
        <v>3765716.4000000004</v>
      </c>
      <c r="BM112" s="10">
        <f ca="1">Repdd!BM165</f>
        <v>3765716.4000000004</v>
      </c>
      <c r="BN112" s="10">
        <f ca="1">Repdd!BN165</f>
        <v>3765716.4000000004</v>
      </c>
      <c r="BO112" s="10">
        <f ca="1">Repdd!BO165</f>
        <v>3765716.4000000004</v>
      </c>
      <c r="BP112" s="10">
        <f ca="1">Repdd!BP165</f>
        <v>3765716.4000000004</v>
      </c>
      <c r="BQ112" s="10">
        <f ca="1">Repdd!BQ165</f>
        <v>3765716.4000000004</v>
      </c>
      <c r="BR112" s="10">
        <f ca="1">Repdd!BR165</f>
        <v>3765716.4000000004</v>
      </c>
      <c r="BS112" s="10">
        <f ca="1">Repdd!BS165</f>
        <v>3765716.4000000004</v>
      </c>
      <c r="BT112" s="10">
        <f ca="1">Repdd!BT165</f>
        <v>3765716.4000000004</v>
      </c>
      <c r="BU112" s="10">
        <f ca="1">Repdd!BU165</f>
        <v>3765716.4000000004</v>
      </c>
      <c r="BV112" s="10">
        <f>Repdd!BV165</f>
        <v>0</v>
      </c>
      <c r="BW112" s="10">
        <f>Repdd!BW165</f>
        <v>0</v>
      </c>
      <c r="BX112" s="10">
        <f>Repdd!BX165</f>
        <v>0</v>
      </c>
      <c r="BY112" s="10">
        <f>Repdd!BY165</f>
        <v>0</v>
      </c>
      <c r="BZ112" s="10">
        <f>Repdd!BZ165</f>
        <v>0</v>
      </c>
      <c r="CA112" s="10">
        <f>Repdd!CA165</f>
        <v>0</v>
      </c>
      <c r="CB112" s="10">
        <f>Repdd!CB165</f>
        <v>0</v>
      </c>
      <c r="CC112" s="10">
        <f>Repdd!CC165</f>
        <v>0</v>
      </c>
      <c r="CD112" s="10">
        <f>Repdd!CD165</f>
        <v>0</v>
      </c>
      <c r="CE112" s="10">
        <f>Repdd!CE165</f>
        <v>0</v>
      </c>
      <c r="CF112" s="10">
        <f>Repdd!CF165</f>
        <v>0</v>
      </c>
      <c r="CG112" s="10">
        <f>Repdd!CG165</f>
        <v>0</v>
      </c>
      <c r="CH112" s="10">
        <f>Repdd!CH165</f>
        <v>0</v>
      </c>
      <c r="CI112" s="10">
        <f>Repdd!CI165</f>
        <v>0</v>
      </c>
      <c r="CJ112" s="10">
        <f>Repdd!CJ165</f>
        <v>0</v>
      </c>
      <c r="CK112" s="10">
        <f>Repdd!CK165</f>
        <v>0</v>
      </c>
      <c r="CL112" s="10">
        <f>Repdd!CL165</f>
        <v>0</v>
      </c>
      <c r="CM112" s="10">
        <f>Repdd!CM165</f>
        <v>0</v>
      </c>
      <c r="CN112" s="10">
        <f>Repdd!CN165</f>
        <v>0</v>
      </c>
      <c r="CO112" s="10">
        <f>Repdd!CO165</f>
        <v>0</v>
      </c>
      <c r="CP112" s="10">
        <f>Repdd!CP165</f>
        <v>0</v>
      </c>
      <c r="CQ112" s="10">
        <f>Repdd!CQ165</f>
        <v>0</v>
      </c>
      <c r="CR112" s="10">
        <f>Repdd!CR165</f>
        <v>0</v>
      </c>
      <c r="CS112" s="10">
        <f>Repdd!CS165</f>
        <v>0</v>
      </c>
      <c r="CT112" s="10">
        <f>Repdd!CT165</f>
        <v>0</v>
      </c>
    </row>
    <row r="113" spans="1:98" s="27" customFormat="1" ht="12" x14ac:dyDescent="0.25">
      <c r="A113" s="26">
        <f>ROW()</f>
        <v>113</v>
      </c>
      <c r="B113" s="97"/>
      <c r="C113" s="142"/>
      <c r="E113" s="24"/>
      <c r="F113" s="66" t="str">
        <f>$F$112</f>
        <v>Поступление в пр-во ПФ</v>
      </c>
      <c r="G113" s="27" t="str">
        <f>BP!$F$21</f>
        <v>Основа</v>
      </c>
      <c r="M113" s="27" t="str">
        <f>Lists!$R$8</f>
        <v>руб.</v>
      </c>
      <c r="P113" s="30"/>
      <c r="R113" s="24"/>
      <c r="S113" s="165">
        <f>Repdd!S166</f>
        <v>0.2</v>
      </c>
      <c r="V113" s="85"/>
      <c r="W113" s="29">
        <f ca="1">SUM(INDIRECT(ADDRESS(ROW(),SUMIFS($1:$1,$5:$5,1))):INDIRECT(ADDRESS(ROW(),SUMIFS($1:$1,$5:$5,MAX($5:$5)))))</f>
        <v>76249355</v>
      </c>
      <c r="Z113" s="30">
        <f ca="1">Repdd!Z166</f>
        <v>0</v>
      </c>
      <c r="AA113" s="30">
        <f ca="1">Repdd!AA166</f>
        <v>0</v>
      </c>
      <c r="AB113" s="30">
        <f ca="1">Repdd!AB166</f>
        <v>0</v>
      </c>
      <c r="AC113" s="30">
        <f ca="1">Repdd!AC166</f>
        <v>0</v>
      </c>
      <c r="AD113" s="30">
        <f ca="1">Repdd!AD166</f>
        <v>3500</v>
      </c>
      <c r="AE113" s="30">
        <f ca="1">Repdd!AE166</f>
        <v>14000</v>
      </c>
      <c r="AF113" s="30">
        <f ca="1">Repdd!AF166</f>
        <v>25200</v>
      </c>
      <c r="AG113" s="30">
        <f ca="1">Repdd!AG166</f>
        <v>36837.5</v>
      </c>
      <c r="AH113" s="30">
        <f ca="1">Repdd!AH166</f>
        <v>46987.5</v>
      </c>
      <c r="AI113" s="30">
        <f ca="1">Repdd!AI166</f>
        <v>61722.500000000015</v>
      </c>
      <c r="AJ113" s="30">
        <f ca="1">Repdd!AJ166</f>
        <v>100222.50000000001</v>
      </c>
      <c r="AK113" s="30">
        <f ca="1">Repdd!AK166</f>
        <v>165042.5</v>
      </c>
      <c r="AL113" s="30">
        <f ca="1">Repdd!AL166</f>
        <v>258098.75</v>
      </c>
      <c r="AM113" s="30">
        <f ca="1">Repdd!AM166</f>
        <v>375987.5</v>
      </c>
      <c r="AN113" s="30">
        <f ca="1">Repdd!AN166</f>
        <v>508523.75</v>
      </c>
      <c r="AO113" s="30">
        <f ca="1">Repdd!AO166</f>
        <v>649757.5</v>
      </c>
      <c r="AP113" s="30">
        <f ca="1">Repdd!AP166</f>
        <v>795506.25</v>
      </c>
      <c r="AQ113" s="30">
        <f ca="1">Repdd!AQ166</f>
        <v>943643.75</v>
      </c>
      <c r="AR113" s="30">
        <f ca="1">Repdd!AR166</f>
        <v>1092831.25</v>
      </c>
      <c r="AS113" s="30">
        <f ca="1">Repdd!AS166</f>
        <v>1242281.25</v>
      </c>
      <c r="AT113" s="30">
        <f ca="1">Repdd!AT166</f>
        <v>1391862.5</v>
      </c>
      <c r="AU113" s="30">
        <f ca="1">Repdd!AU166</f>
        <v>1541487.5</v>
      </c>
      <c r="AV113" s="30">
        <f ca="1">Repdd!AV166</f>
        <v>1691112.5</v>
      </c>
      <c r="AW113" s="30">
        <f ca="1">Repdd!AW166</f>
        <v>1840737.5</v>
      </c>
      <c r="AX113" s="30">
        <f ca="1">Repdd!AX166</f>
        <v>1990362.5</v>
      </c>
      <c r="AY113" s="30">
        <f ca="1">Repdd!AY166</f>
        <v>2139987.5</v>
      </c>
      <c r="AZ113" s="30">
        <f ca="1">Repdd!AZ166</f>
        <v>2289612.5</v>
      </c>
      <c r="BA113" s="30">
        <f ca="1">Repdd!BA166</f>
        <v>2430487.5</v>
      </c>
      <c r="BB113" s="30">
        <f ca="1">Repdd!BB166</f>
        <v>2545112.5</v>
      </c>
      <c r="BC113" s="30">
        <f ca="1">Repdd!BC166</f>
        <v>2631737.5</v>
      </c>
      <c r="BD113" s="30">
        <f ca="1">Repdd!BD166</f>
        <v>2689268.75</v>
      </c>
      <c r="BE113" s="30">
        <f ca="1">Repdd!BE166</f>
        <v>2721425</v>
      </c>
      <c r="BF113" s="30">
        <f ca="1">Repdd!BF166</f>
        <v>2738618.75</v>
      </c>
      <c r="BG113" s="30">
        <f ca="1">Repdd!BG166</f>
        <v>2747062.5</v>
      </c>
      <c r="BH113" s="30">
        <f ca="1">Repdd!BH166</f>
        <v>2750956.25</v>
      </c>
      <c r="BI113" s="30">
        <f ca="1">Repdd!BI166</f>
        <v>2752443.75</v>
      </c>
      <c r="BJ113" s="30">
        <f ca="1">Repdd!BJ166</f>
        <v>2752881.25</v>
      </c>
      <c r="BK113" s="30">
        <f ca="1">Repdd!BK166</f>
        <v>2753056.25</v>
      </c>
      <c r="BL113" s="30">
        <f ca="1">Repdd!BL166</f>
        <v>2753100.0000000005</v>
      </c>
      <c r="BM113" s="30">
        <f ca="1">Repdd!BM166</f>
        <v>2753100.0000000005</v>
      </c>
      <c r="BN113" s="30">
        <f ca="1">Repdd!BN166</f>
        <v>2753100.0000000005</v>
      </c>
      <c r="BO113" s="30">
        <f ca="1">Repdd!BO166</f>
        <v>2753100.0000000005</v>
      </c>
      <c r="BP113" s="30">
        <f ca="1">Repdd!BP166</f>
        <v>2753100.0000000005</v>
      </c>
      <c r="BQ113" s="30">
        <f ca="1">Repdd!BQ166</f>
        <v>2753100.0000000005</v>
      </c>
      <c r="BR113" s="30">
        <f ca="1">Repdd!BR166</f>
        <v>2753100.0000000005</v>
      </c>
      <c r="BS113" s="30">
        <f ca="1">Repdd!BS166</f>
        <v>2753100.0000000005</v>
      </c>
      <c r="BT113" s="30">
        <f ca="1">Repdd!BT166</f>
        <v>2753100.0000000005</v>
      </c>
      <c r="BU113" s="30">
        <f ca="1">Repdd!BU166</f>
        <v>2753100.0000000005</v>
      </c>
      <c r="BV113" s="30">
        <f>Repdd!BV166</f>
        <v>0</v>
      </c>
      <c r="BW113" s="30">
        <f>Repdd!BW166</f>
        <v>0</v>
      </c>
      <c r="BX113" s="30">
        <f>Repdd!BX166</f>
        <v>0</v>
      </c>
      <c r="BY113" s="30">
        <f>Repdd!BY166</f>
        <v>0</v>
      </c>
      <c r="BZ113" s="30">
        <f>Repdd!BZ166</f>
        <v>0</v>
      </c>
      <c r="CA113" s="30">
        <f>Repdd!CA166</f>
        <v>0</v>
      </c>
      <c r="CB113" s="30">
        <f>Repdd!CB166</f>
        <v>0</v>
      </c>
      <c r="CC113" s="30">
        <f>Repdd!CC166</f>
        <v>0</v>
      </c>
      <c r="CD113" s="30">
        <f>Repdd!CD166</f>
        <v>0</v>
      </c>
      <c r="CE113" s="30">
        <f>Repdd!CE166</f>
        <v>0</v>
      </c>
      <c r="CF113" s="30">
        <f>Repdd!CF166</f>
        <v>0</v>
      </c>
      <c r="CG113" s="30">
        <f>Repdd!CG166</f>
        <v>0</v>
      </c>
      <c r="CH113" s="30">
        <f>Repdd!CH166</f>
        <v>0</v>
      </c>
      <c r="CI113" s="30">
        <f>Repdd!CI166</f>
        <v>0</v>
      </c>
      <c r="CJ113" s="30">
        <f>Repdd!CJ166</f>
        <v>0</v>
      </c>
      <c r="CK113" s="30">
        <f>Repdd!CK166</f>
        <v>0</v>
      </c>
      <c r="CL113" s="30">
        <f>Repdd!CL166</f>
        <v>0</v>
      </c>
      <c r="CM113" s="30">
        <f>Repdd!CM166</f>
        <v>0</v>
      </c>
      <c r="CN113" s="30">
        <f>Repdd!CN166</f>
        <v>0</v>
      </c>
      <c r="CO113" s="30">
        <f>Repdd!CO166</f>
        <v>0</v>
      </c>
      <c r="CP113" s="30">
        <f>Repdd!CP166</f>
        <v>0</v>
      </c>
      <c r="CQ113" s="30">
        <f>Repdd!CQ166</f>
        <v>0</v>
      </c>
      <c r="CR113" s="30">
        <f>Repdd!CR166</f>
        <v>0</v>
      </c>
      <c r="CS113" s="30">
        <f>Repdd!CS166</f>
        <v>0</v>
      </c>
      <c r="CT113" s="30">
        <f>Repdd!CT166</f>
        <v>0</v>
      </c>
    </row>
    <row r="114" spans="1:98" s="27" customFormat="1" ht="12" x14ac:dyDescent="0.25">
      <c r="A114" s="26">
        <f>ROW()</f>
        <v>114</v>
      </c>
      <c r="B114" s="97"/>
      <c r="C114" s="142"/>
      <c r="E114" s="24"/>
      <c r="F114" s="66" t="str">
        <f t="shared" ref="F114:F117" si="21">$F$112</f>
        <v>Поступление в пр-во ПФ</v>
      </c>
      <c r="G114" s="27" t="str">
        <f>BP!$F$22</f>
        <v>Сырье</v>
      </c>
      <c r="H114" s="67"/>
      <c r="I114" s="67"/>
      <c r="J114" s="67"/>
      <c r="K114" s="67"/>
      <c r="L114" s="67"/>
      <c r="M114" s="27" t="str">
        <f>Lists!$R$8</f>
        <v>руб.</v>
      </c>
      <c r="P114" s="30"/>
      <c r="R114" s="24"/>
      <c r="S114" s="165">
        <f>Repdd!S167</f>
        <v>0.2</v>
      </c>
      <c r="V114" s="85"/>
      <c r="W114" s="29">
        <f ca="1">SUM(INDIRECT(ADDRESS(ROW(),SUMIFS($1:$1,$5:$5,1))):INDIRECT(ADDRESS(ROW(),SUMIFS($1:$1,$5:$5,MAX($5:$5)))))</f>
        <v>8714212</v>
      </c>
      <c r="Z114" s="30">
        <f ca="1">Repdd!Z167</f>
        <v>0</v>
      </c>
      <c r="AA114" s="30">
        <f ca="1">Repdd!AA167</f>
        <v>0</v>
      </c>
      <c r="AB114" s="30">
        <f ca="1">Repdd!AB167</f>
        <v>0</v>
      </c>
      <c r="AC114" s="30">
        <f ca="1">Repdd!AC167</f>
        <v>0</v>
      </c>
      <c r="AD114" s="30">
        <f ca="1">Repdd!AD167</f>
        <v>400</v>
      </c>
      <c r="AE114" s="30">
        <f ca="1">Repdd!AE167</f>
        <v>1600</v>
      </c>
      <c r="AF114" s="30">
        <f ca="1">Repdd!AF167</f>
        <v>2880</v>
      </c>
      <c r="AG114" s="30">
        <f ca="1">Repdd!AG167</f>
        <v>4210</v>
      </c>
      <c r="AH114" s="30">
        <f ca="1">Repdd!AH167</f>
        <v>5370</v>
      </c>
      <c r="AI114" s="30">
        <f ca="1">Repdd!AI167</f>
        <v>7054.0000000000009</v>
      </c>
      <c r="AJ114" s="30">
        <f ca="1">Repdd!AJ167</f>
        <v>11454.000000000002</v>
      </c>
      <c r="AK114" s="30">
        <f ca="1">Repdd!AK167</f>
        <v>18862.000000000004</v>
      </c>
      <c r="AL114" s="30">
        <f ca="1">Repdd!AL167</f>
        <v>29496.999999999996</v>
      </c>
      <c r="AM114" s="30">
        <f ca="1">Repdd!AM167</f>
        <v>42970</v>
      </c>
      <c r="AN114" s="30">
        <f ca="1">Repdd!AN167</f>
        <v>58117</v>
      </c>
      <c r="AO114" s="30">
        <f ca="1">Repdd!AO167</f>
        <v>74258.000000000015</v>
      </c>
      <c r="AP114" s="30">
        <f ca="1">Repdd!AP167</f>
        <v>90915</v>
      </c>
      <c r="AQ114" s="30">
        <f ca="1">Repdd!AQ167</f>
        <v>107845</v>
      </c>
      <c r="AR114" s="30">
        <f ca="1">Repdd!AR167</f>
        <v>124895</v>
      </c>
      <c r="AS114" s="30">
        <f ca="1">Repdd!AS167</f>
        <v>141975</v>
      </c>
      <c r="AT114" s="30">
        <f ca="1">Repdd!AT167</f>
        <v>159070</v>
      </c>
      <c r="AU114" s="30">
        <f ca="1">Repdd!AU167</f>
        <v>176170</v>
      </c>
      <c r="AV114" s="30">
        <f ca="1">Repdd!AV167</f>
        <v>193270</v>
      </c>
      <c r="AW114" s="30">
        <f ca="1">Repdd!AW167</f>
        <v>210370</v>
      </c>
      <c r="AX114" s="30">
        <f ca="1">Repdd!AX167</f>
        <v>227470</v>
      </c>
      <c r="AY114" s="30">
        <f ca="1">Repdd!AY167</f>
        <v>244570</v>
      </c>
      <c r="AZ114" s="30">
        <f ca="1">Repdd!AZ167</f>
        <v>261670</v>
      </c>
      <c r="BA114" s="30">
        <f ca="1">Repdd!BA167</f>
        <v>277770</v>
      </c>
      <c r="BB114" s="30">
        <f ca="1">Repdd!BB167</f>
        <v>290870</v>
      </c>
      <c r="BC114" s="30">
        <f ca="1">Repdd!BC167</f>
        <v>300770</v>
      </c>
      <c r="BD114" s="30">
        <f ca="1">Repdd!BD167</f>
        <v>307345</v>
      </c>
      <c r="BE114" s="30">
        <f ca="1">Repdd!BE167</f>
        <v>311020</v>
      </c>
      <c r="BF114" s="30">
        <f ca="1">Repdd!BF167</f>
        <v>312985</v>
      </c>
      <c r="BG114" s="30">
        <f ca="1">Repdd!BG167</f>
        <v>313950</v>
      </c>
      <c r="BH114" s="30">
        <f ca="1">Repdd!BH167</f>
        <v>314395</v>
      </c>
      <c r="BI114" s="30">
        <f ca="1">Repdd!BI167</f>
        <v>314565</v>
      </c>
      <c r="BJ114" s="30">
        <f ca="1">Repdd!BJ167</f>
        <v>314615</v>
      </c>
      <c r="BK114" s="30">
        <f ca="1">Repdd!BK167</f>
        <v>314635</v>
      </c>
      <c r="BL114" s="30">
        <f ca="1">Repdd!BL167</f>
        <v>314640.00000000006</v>
      </c>
      <c r="BM114" s="30">
        <f ca="1">Repdd!BM167</f>
        <v>314640.00000000006</v>
      </c>
      <c r="BN114" s="30">
        <f ca="1">Repdd!BN167</f>
        <v>314640.00000000006</v>
      </c>
      <c r="BO114" s="30">
        <f ca="1">Repdd!BO167</f>
        <v>314640.00000000006</v>
      </c>
      <c r="BP114" s="30">
        <f ca="1">Repdd!BP167</f>
        <v>314640.00000000006</v>
      </c>
      <c r="BQ114" s="30">
        <f ca="1">Repdd!BQ167</f>
        <v>314640.00000000006</v>
      </c>
      <c r="BR114" s="30">
        <f ca="1">Repdd!BR167</f>
        <v>314640.00000000006</v>
      </c>
      <c r="BS114" s="30">
        <f ca="1">Repdd!BS167</f>
        <v>314640.00000000006</v>
      </c>
      <c r="BT114" s="30">
        <f ca="1">Repdd!BT167</f>
        <v>314640.00000000006</v>
      </c>
      <c r="BU114" s="30">
        <f ca="1">Repdd!BU167</f>
        <v>314640.00000000006</v>
      </c>
      <c r="BV114" s="30">
        <f>Repdd!BV167</f>
        <v>0</v>
      </c>
      <c r="BW114" s="30">
        <f>Repdd!BW167</f>
        <v>0</v>
      </c>
      <c r="BX114" s="30">
        <f>Repdd!BX167</f>
        <v>0</v>
      </c>
      <c r="BY114" s="30">
        <f>Repdd!BY167</f>
        <v>0</v>
      </c>
      <c r="BZ114" s="30">
        <f>Repdd!BZ167</f>
        <v>0</v>
      </c>
      <c r="CA114" s="30">
        <f>Repdd!CA167</f>
        <v>0</v>
      </c>
      <c r="CB114" s="30">
        <f>Repdd!CB167</f>
        <v>0</v>
      </c>
      <c r="CC114" s="30">
        <f>Repdd!CC167</f>
        <v>0</v>
      </c>
      <c r="CD114" s="30">
        <f>Repdd!CD167</f>
        <v>0</v>
      </c>
      <c r="CE114" s="30">
        <f>Repdd!CE167</f>
        <v>0</v>
      </c>
      <c r="CF114" s="30">
        <f>Repdd!CF167</f>
        <v>0</v>
      </c>
      <c r="CG114" s="30">
        <f>Repdd!CG167</f>
        <v>0</v>
      </c>
      <c r="CH114" s="30">
        <f>Repdd!CH167</f>
        <v>0</v>
      </c>
      <c r="CI114" s="30">
        <f>Repdd!CI167</f>
        <v>0</v>
      </c>
      <c r="CJ114" s="30">
        <f>Repdd!CJ167</f>
        <v>0</v>
      </c>
      <c r="CK114" s="30">
        <f>Repdd!CK167</f>
        <v>0</v>
      </c>
      <c r="CL114" s="30">
        <f>Repdd!CL167</f>
        <v>0</v>
      </c>
      <c r="CM114" s="30">
        <f>Repdd!CM167</f>
        <v>0</v>
      </c>
      <c r="CN114" s="30">
        <f>Repdd!CN167</f>
        <v>0</v>
      </c>
      <c r="CO114" s="30">
        <f>Repdd!CO167</f>
        <v>0</v>
      </c>
      <c r="CP114" s="30">
        <f>Repdd!CP167</f>
        <v>0</v>
      </c>
      <c r="CQ114" s="30">
        <f>Repdd!CQ167</f>
        <v>0</v>
      </c>
      <c r="CR114" s="30">
        <f>Repdd!CR167</f>
        <v>0</v>
      </c>
      <c r="CS114" s="30">
        <f>Repdd!CS167</f>
        <v>0</v>
      </c>
      <c r="CT114" s="30">
        <f>Repdd!CT167</f>
        <v>0</v>
      </c>
    </row>
    <row r="115" spans="1:98" s="27" customFormat="1" ht="12" x14ac:dyDescent="0.25">
      <c r="A115" s="26">
        <f>ROW()</f>
        <v>115</v>
      </c>
      <c r="B115" s="97"/>
      <c r="C115" s="142"/>
      <c r="E115" s="24"/>
      <c r="F115" s="66" t="str">
        <f t="shared" si="21"/>
        <v>Поступление в пр-во ПФ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165">
        <f>Repdd!S168</f>
        <v>0</v>
      </c>
      <c r="V115" s="85"/>
      <c r="W115" s="29">
        <f ca="1">SUM(INDIRECT(ADDRESS(ROW(),SUMIFS($1:$1,$5:$5,1))):INDIRECT(ADDRESS(ROW(),SUMIFS($1:$1,$5:$5,MAX($5:$5)))))</f>
        <v>13071318</v>
      </c>
      <c r="Z115" s="30">
        <f ca="1">Repdd!Z168</f>
        <v>0</v>
      </c>
      <c r="AA115" s="30">
        <f ca="1">Repdd!AA168</f>
        <v>0</v>
      </c>
      <c r="AB115" s="30">
        <f ca="1">Repdd!AB168</f>
        <v>0</v>
      </c>
      <c r="AC115" s="30">
        <f ca="1">Repdd!AC168</f>
        <v>0</v>
      </c>
      <c r="AD115" s="30">
        <f ca="1">Repdd!AD168</f>
        <v>600</v>
      </c>
      <c r="AE115" s="30">
        <f ca="1">Repdd!AE168</f>
        <v>2400</v>
      </c>
      <c r="AF115" s="30">
        <f ca="1">Repdd!AF168</f>
        <v>4320</v>
      </c>
      <c r="AG115" s="30">
        <f ca="1">Repdd!AG168</f>
        <v>6315</v>
      </c>
      <c r="AH115" s="30">
        <f ca="1">Repdd!AH168</f>
        <v>8055</v>
      </c>
      <c r="AI115" s="30">
        <f ca="1">Repdd!AI168</f>
        <v>10581.000000000002</v>
      </c>
      <c r="AJ115" s="30">
        <f ca="1">Repdd!AJ168</f>
        <v>17181</v>
      </c>
      <c r="AK115" s="30">
        <f ca="1">Repdd!AK168</f>
        <v>28293</v>
      </c>
      <c r="AL115" s="30">
        <f ca="1">Repdd!AL168</f>
        <v>44245.5</v>
      </c>
      <c r="AM115" s="30">
        <f ca="1">Repdd!AM168</f>
        <v>64455</v>
      </c>
      <c r="AN115" s="30">
        <f ca="1">Repdd!AN168</f>
        <v>87175.5</v>
      </c>
      <c r="AO115" s="30">
        <f ca="1">Repdd!AO168</f>
        <v>111387</v>
      </c>
      <c r="AP115" s="30">
        <f ca="1">Repdd!AP168</f>
        <v>136372.5</v>
      </c>
      <c r="AQ115" s="30">
        <f ca="1">Repdd!AQ168</f>
        <v>161767.5</v>
      </c>
      <c r="AR115" s="30">
        <f ca="1">Repdd!AR168</f>
        <v>187342.5</v>
      </c>
      <c r="AS115" s="30">
        <f ca="1">Repdd!AS168</f>
        <v>212962.5</v>
      </c>
      <c r="AT115" s="30">
        <f ca="1">Repdd!AT168</f>
        <v>238605</v>
      </c>
      <c r="AU115" s="30">
        <f ca="1">Repdd!AU168</f>
        <v>264255</v>
      </c>
      <c r="AV115" s="30">
        <f ca="1">Repdd!AV168</f>
        <v>289905</v>
      </c>
      <c r="AW115" s="30">
        <f ca="1">Repdd!AW168</f>
        <v>315555</v>
      </c>
      <c r="AX115" s="30">
        <f ca="1">Repdd!AX168</f>
        <v>341205</v>
      </c>
      <c r="AY115" s="30">
        <f ca="1">Repdd!AY168</f>
        <v>366855</v>
      </c>
      <c r="AZ115" s="30">
        <f ca="1">Repdd!AZ168</f>
        <v>392505</v>
      </c>
      <c r="BA115" s="30">
        <f ca="1">Repdd!BA168</f>
        <v>416655</v>
      </c>
      <c r="BB115" s="30">
        <f ca="1">Repdd!BB168</f>
        <v>436305</v>
      </c>
      <c r="BC115" s="30">
        <f ca="1">Repdd!BC168</f>
        <v>451155</v>
      </c>
      <c r="BD115" s="30">
        <f ca="1">Repdd!BD168</f>
        <v>461017.5</v>
      </c>
      <c r="BE115" s="30">
        <f ca="1">Repdd!BE168</f>
        <v>466530</v>
      </c>
      <c r="BF115" s="30">
        <f ca="1">Repdd!BF168</f>
        <v>469477.5</v>
      </c>
      <c r="BG115" s="30">
        <f ca="1">Repdd!BG168</f>
        <v>470925</v>
      </c>
      <c r="BH115" s="30">
        <f ca="1">Repdd!BH168</f>
        <v>471592.5</v>
      </c>
      <c r="BI115" s="30">
        <f ca="1">Repdd!BI168</f>
        <v>471847.5</v>
      </c>
      <c r="BJ115" s="30">
        <f ca="1">Repdd!BJ168</f>
        <v>471922.5</v>
      </c>
      <c r="BK115" s="30">
        <f ca="1">Repdd!BK168</f>
        <v>471952.5</v>
      </c>
      <c r="BL115" s="30">
        <f ca="1">Repdd!BL168</f>
        <v>471960.00000000006</v>
      </c>
      <c r="BM115" s="30">
        <f ca="1">Repdd!BM168</f>
        <v>471960.00000000006</v>
      </c>
      <c r="BN115" s="30">
        <f ca="1">Repdd!BN168</f>
        <v>471960.00000000006</v>
      </c>
      <c r="BO115" s="30">
        <f ca="1">Repdd!BO168</f>
        <v>471960.00000000006</v>
      </c>
      <c r="BP115" s="30">
        <f ca="1">Repdd!BP168</f>
        <v>471960.00000000006</v>
      </c>
      <c r="BQ115" s="30">
        <f ca="1">Repdd!BQ168</f>
        <v>471960.00000000006</v>
      </c>
      <c r="BR115" s="30">
        <f ca="1">Repdd!BR168</f>
        <v>471960.00000000006</v>
      </c>
      <c r="BS115" s="30">
        <f ca="1">Repdd!BS168</f>
        <v>471960.00000000006</v>
      </c>
      <c r="BT115" s="30">
        <f ca="1">Repdd!BT168</f>
        <v>471960.00000000006</v>
      </c>
      <c r="BU115" s="30">
        <f ca="1">Repdd!BU168</f>
        <v>471960.00000000006</v>
      </c>
      <c r="BV115" s="30">
        <f>Repdd!BV168</f>
        <v>0</v>
      </c>
      <c r="BW115" s="30">
        <f>Repdd!BW168</f>
        <v>0</v>
      </c>
      <c r="BX115" s="30">
        <f>Repdd!BX168</f>
        <v>0</v>
      </c>
      <c r="BY115" s="30">
        <f>Repdd!BY168</f>
        <v>0</v>
      </c>
      <c r="BZ115" s="30">
        <f>Repdd!BZ168</f>
        <v>0</v>
      </c>
      <c r="CA115" s="30">
        <f>Repdd!CA168</f>
        <v>0</v>
      </c>
      <c r="CB115" s="30">
        <f>Repdd!CB168</f>
        <v>0</v>
      </c>
      <c r="CC115" s="30">
        <f>Repdd!CC168</f>
        <v>0</v>
      </c>
      <c r="CD115" s="30">
        <f>Repdd!CD168</f>
        <v>0</v>
      </c>
      <c r="CE115" s="30">
        <f>Repdd!CE168</f>
        <v>0</v>
      </c>
      <c r="CF115" s="30">
        <f>Repdd!CF168</f>
        <v>0</v>
      </c>
      <c r="CG115" s="30">
        <f>Repdd!CG168</f>
        <v>0</v>
      </c>
      <c r="CH115" s="30">
        <f>Repdd!CH168</f>
        <v>0</v>
      </c>
      <c r="CI115" s="30">
        <f>Repdd!CI168</f>
        <v>0</v>
      </c>
      <c r="CJ115" s="30">
        <f>Repdd!CJ168</f>
        <v>0</v>
      </c>
      <c r="CK115" s="30">
        <f>Repdd!CK168</f>
        <v>0</v>
      </c>
      <c r="CL115" s="30">
        <f>Repdd!CL168</f>
        <v>0</v>
      </c>
      <c r="CM115" s="30">
        <f>Repdd!CM168</f>
        <v>0</v>
      </c>
      <c r="CN115" s="30">
        <f>Repdd!CN168</f>
        <v>0</v>
      </c>
      <c r="CO115" s="30">
        <f>Repdd!CO168</f>
        <v>0</v>
      </c>
      <c r="CP115" s="30">
        <f>Repdd!CP168</f>
        <v>0</v>
      </c>
      <c r="CQ115" s="30">
        <f>Repdd!CQ168</f>
        <v>0</v>
      </c>
      <c r="CR115" s="30">
        <f>Repdd!CR168</f>
        <v>0</v>
      </c>
      <c r="CS115" s="30">
        <f>Repdd!CS168</f>
        <v>0</v>
      </c>
      <c r="CT115" s="30">
        <f>Repdd!CT168</f>
        <v>0</v>
      </c>
    </row>
    <row r="116" spans="1:98" s="27" customFormat="1" ht="12" x14ac:dyDescent="0.25">
      <c r="A116" s="26">
        <f>ROW()</f>
        <v>116</v>
      </c>
      <c r="B116" s="97"/>
      <c r="C116" s="142"/>
      <c r="E116" s="24"/>
      <c r="F116" s="66" t="str">
        <f t="shared" si="21"/>
        <v>Поступление в пр-во ПФ</v>
      </c>
      <c r="G116" s="27" t="str">
        <f>BP!$F$28</f>
        <v>Соцсборы</v>
      </c>
      <c r="M116" s="27" t="str">
        <f>Lists!$R$8</f>
        <v>руб.</v>
      </c>
      <c r="P116" s="30"/>
      <c r="R116" s="24"/>
      <c r="S116" s="165">
        <f>Repdd!S169</f>
        <v>0</v>
      </c>
      <c r="V116" s="85"/>
      <c r="W116" s="29">
        <f ca="1">SUM(INDIRECT(ADDRESS(ROW(),SUMIFS($1:$1,$5:$5,1))):INDIRECT(ADDRESS(ROW(),SUMIFS($1:$1,$5:$5,MAX($5:$5)))))</f>
        <v>3921395.4</v>
      </c>
      <c r="Z116" s="30">
        <f ca="1">Repdd!Z169</f>
        <v>0</v>
      </c>
      <c r="AA116" s="30">
        <f ca="1">Repdd!AA169</f>
        <v>0</v>
      </c>
      <c r="AB116" s="30">
        <f ca="1">Repdd!AB169</f>
        <v>0</v>
      </c>
      <c r="AC116" s="30">
        <f ca="1">Repdd!AC169</f>
        <v>0</v>
      </c>
      <c r="AD116" s="30">
        <f ca="1">Repdd!AD169</f>
        <v>180</v>
      </c>
      <c r="AE116" s="30">
        <f ca="1">Repdd!AE169</f>
        <v>720</v>
      </c>
      <c r="AF116" s="30">
        <f ca="1">Repdd!AF169</f>
        <v>1296</v>
      </c>
      <c r="AG116" s="30">
        <f ca="1">Repdd!AG169</f>
        <v>1894.5</v>
      </c>
      <c r="AH116" s="30">
        <f ca="1">Repdd!AH169</f>
        <v>2416.5</v>
      </c>
      <c r="AI116" s="30">
        <f ca="1">Repdd!AI169</f>
        <v>3174.3</v>
      </c>
      <c r="AJ116" s="30">
        <f ca="1">Repdd!AJ169</f>
        <v>5154.3</v>
      </c>
      <c r="AK116" s="30">
        <f ca="1">Repdd!AK169</f>
        <v>8487.9</v>
      </c>
      <c r="AL116" s="30">
        <f ca="1">Repdd!AL169</f>
        <v>13273.65</v>
      </c>
      <c r="AM116" s="30">
        <f ca="1">Repdd!AM169</f>
        <v>19336.5</v>
      </c>
      <c r="AN116" s="30">
        <f ca="1">Repdd!AN169</f>
        <v>26152.649999999998</v>
      </c>
      <c r="AO116" s="30">
        <f ca="1">Repdd!AO169</f>
        <v>33416.1</v>
      </c>
      <c r="AP116" s="30">
        <f ca="1">Repdd!AP169</f>
        <v>40911.75</v>
      </c>
      <c r="AQ116" s="30">
        <f ca="1">Repdd!AQ169</f>
        <v>48530.25</v>
      </c>
      <c r="AR116" s="30">
        <f ca="1">Repdd!AR169</f>
        <v>56202.75</v>
      </c>
      <c r="AS116" s="30">
        <f ca="1">Repdd!AS169</f>
        <v>63888.75</v>
      </c>
      <c r="AT116" s="30">
        <f ca="1">Repdd!AT169</f>
        <v>71581.5</v>
      </c>
      <c r="AU116" s="30">
        <f ca="1">Repdd!AU169</f>
        <v>79276.5</v>
      </c>
      <c r="AV116" s="30">
        <f ca="1">Repdd!AV169</f>
        <v>86971.5</v>
      </c>
      <c r="AW116" s="30">
        <f ca="1">Repdd!AW169</f>
        <v>94666.5</v>
      </c>
      <c r="AX116" s="30">
        <f ca="1">Repdd!AX169</f>
        <v>102361.5</v>
      </c>
      <c r="AY116" s="30">
        <f ca="1">Repdd!AY169</f>
        <v>110056.5</v>
      </c>
      <c r="AZ116" s="30">
        <f ca="1">Repdd!AZ169</f>
        <v>117751.5</v>
      </c>
      <c r="BA116" s="30">
        <f ca="1">Repdd!BA169</f>
        <v>124996.5</v>
      </c>
      <c r="BB116" s="30">
        <f ca="1">Repdd!BB169</f>
        <v>130891.5</v>
      </c>
      <c r="BC116" s="30">
        <f ca="1">Repdd!BC169</f>
        <v>135346.5</v>
      </c>
      <c r="BD116" s="30">
        <f ca="1">Repdd!BD169</f>
        <v>138305.25</v>
      </c>
      <c r="BE116" s="30">
        <f ca="1">Repdd!BE169</f>
        <v>139959</v>
      </c>
      <c r="BF116" s="30">
        <f ca="1">Repdd!BF169</f>
        <v>140843.25</v>
      </c>
      <c r="BG116" s="30">
        <f ca="1">Repdd!BG169</f>
        <v>141277.5</v>
      </c>
      <c r="BH116" s="30">
        <f ca="1">Repdd!BH169</f>
        <v>141477.75</v>
      </c>
      <c r="BI116" s="30">
        <f ca="1">Repdd!BI169</f>
        <v>141554.25</v>
      </c>
      <c r="BJ116" s="30">
        <f ca="1">Repdd!BJ169</f>
        <v>141576.75</v>
      </c>
      <c r="BK116" s="30">
        <f ca="1">Repdd!BK169</f>
        <v>141585.75</v>
      </c>
      <c r="BL116" s="30">
        <f ca="1">Repdd!BL169</f>
        <v>141588.00000000003</v>
      </c>
      <c r="BM116" s="30">
        <f ca="1">Repdd!BM169</f>
        <v>141588.00000000003</v>
      </c>
      <c r="BN116" s="30">
        <f ca="1">Repdd!BN169</f>
        <v>141588.00000000003</v>
      </c>
      <c r="BO116" s="30">
        <f ca="1">Repdd!BO169</f>
        <v>141588.00000000003</v>
      </c>
      <c r="BP116" s="30">
        <f ca="1">Repdd!BP169</f>
        <v>141588.00000000003</v>
      </c>
      <c r="BQ116" s="30">
        <f ca="1">Repdd!BQ169</f>
        <v>141588.00000000003</v>
      </c>
      <c r="BR116" s="30">
        <f ca="1">Repdd!BR169</f>
        <v>141588.00000000003</v>
      </c>
      <c r="BS116" s="30">
        <f ca="1">Repdd!BS169</f>
        <v>141588.00000000003</v>
      </c>
      <c r="BT116" s="30">
        <f ca="1">Repdd!BT169</f>
        <v>141588.00000000003</v>
      </c>
      <c r="BU116" s="30">
        <f ca="1">Repdd!BU169</f>
        <v>141588.00000000003</v>
      </c>
      <c r="BV116" s="30">
        <f>Repdd!BV169</f>
        <v>0</v>
      </c>
      <c r="BW116" s="30">
        <f>Repdd!BW169</f>
        <v>0</v>
      </c>
      <c r="BX116" s="30">
        <f>Repdd!BX169</f>
        <v>0</v>
      </c>
      <c r="BY116" s="30">
        <f>Repdd!BY169</f>
        <v>0</v>
      </c>
      <c r="BZ116" s="30">
        <f>Repdd!BZ169</f>
        <v>0</v>
      </c>
      <c r="CA116" s="30">
        <f>Repdd!CA169</f>
        <v>0</v>
      </c>
      <c r="CB116" s="30">
        <f>Repdd!CB169</f>
        <v>0</v>
      </c>
      <c r="CC116" s="30">
        <f>Repdd!CC169</f>
        <v>0</v>
      </c>
      <c r="CD116" s="30">
        <f>Repdd!CD169</f>
        <v>0</v>
      </c>
      <c r="CE116" s="30">
        <f>Repdd!CE169</f>
        <v>0</v>
      </c>
      <c r="CF116" s="30">
        <f>Repdd!CF169</f>
        <v>0</v>
      </c>
      <c r="CG116" s="30">
        <f>Repdd!CG169</f>
        <v>0</v>
      </c>
      <c r="CH116" s="30">
        <f>Repdd!CH169</f>
        <v>0</v>
      </c>
      <c r="CI116" s="30">
        <f>Repdd!CI169</f>
        <v>0</v>
      </c>
      <c r="CJ116" s="30">
        <f>Repdd!CJ169</f>
        <v>0</v>
      </c>
      <c r="CK116" s="30">
        <f>Repdd!CK169</f>
        <v>0</v>
      </c>
      <c r="CL116" s="30">
        <f>Repdd!CL169</f>
        <v>0</v>
      </c>
      <c r="CM116" s="30">
        <f>Repdd!CM169</f>
        <v>0</v>
      </c>
      <c r="CN116" s="30">
        <f>Repdd!CN169</f>
        <v>0</v>
      </c>
      <c r="CO116" s="30">
        <f>Repdd!CO169</f>
        <v>0</v>
      </c>
      <c r="CP116" s="30">
        <f>Repdd!CP169</f>
        <v>0</v>
      </c>
      <c r="CQ116" s="30">
        <f>Repdd!CQ169</f>
        <v>0</v>
      </c>
      <c r="CR116" s="30">
        <f>Repdd!CR169</f>
        <v>0</v>
      </c>
      <c r="CS116" s="30">
        <f>Repdd!CS169</f>
        <v>0</v>
      </c>
      <c r="CT116" s="30">
        <f>Repdd!CT169</f>
        <v>0</v>
      </c>
    </row>
    <row r="117" spans="1:98" s="27" customFormat="1" ht="12" x14ac:dyDescent="0.25">
      <c r="A117" s="26">
        <f>ROW()</f>
        <v>117</v>
      </c>
      <c r="B117" s="97"/>
      <c r="C117" s="142" t="str">
        <f>Lists!$N$13</f>
        <v>ндс(-)</v>
      </c>
      <c r="E117" s="24"/>
      <c r="F117" s="66" t="str">
        <f t="shared" si="21"/>
        <v>Поступление в пр-во ПФ</v>
      </c>
      <c r="G117" s="27" t="str">
        <f>BP!$F$29</f>
        <v>ЭлЭн</v>
      </c>
      <c r="M117" s="27" t="str">
        <f>Lists!$R$8</f>
        <v>руб.</v>
      </c>
      <c r="P117" s="30"/>
      <c r="R117" s="24"/>
      <c r="S117" s="165">
        <f>Repdd!S170</f>
        <v>0.2</v>
      </c>
      <c r="V117" s="85"/>
      <c r="W117" s="29">
        <f ca="1">SUM(INDIRECT(ADDRESS(ROW(),SUMIFS($1:$1,$5:$5,1))):INDIRECT(ADDRESS(ROW(),SUMIFS($1:$1,$5:$5,MAX($5:$5)))))</f>
        <v>2338313.5533333323</v>
      </c>
      <c r="Z117" s="30">
        <f ca="1">Repdd!Z170</f>
        <v>0</v>
      </c>
      <c r="AA117" s="30">
        <f ca="1">Repdd!AA170</f>
        <v>0</v>
      </c>
      <c r="AB117" s="30">
        <f ca="1">Repdd!AB170</f>
        <v>0</v>
      </c>
      <c r="AC117" s="30">
        <f ca="1">Repdd!AC170</f>
        <v>0</v>
      </c>
      <c r="AD117" s="30">
        <f ca="1">Repdd!AD170</f>
        <v>107.33333333333333</v>
      </c>
      <c r="AE117" s="30">
        <f ca="1">Repdd!AE170</f>
        <v>429.33333333333331</v>
      </c>
      <c r="AF117" s="30">
        <f ca="1">Repdd!AF170</f>
        <v>772.8</v>
      </c>
      <c r="AG117" s="30">
        <f ca="1">Repdd!AG170</f>
        <v>1129.6833333333334</v>
      </c>
      <c r="AH117" s="30">
        <f ca="1">Repdd!AH170</f>
        <v>1440.95</v>
      </c>
      <c r="AI117" s="30">
        <f ca="1">Repdd!AI170</f>
        <v>1892.8233333333333</v>
      </c>
      <c r="AJ117" s="30">
        <f ca="1">Repdd!AJ170</f>
        <v>3073.4900000000002</v>
      </c>
      <c r="AK117" s="30">
        <f ca="1">Repdd!AK170</f>
        <v>5061.3033333333333</v>
      </c>
      <c r="AL117" s="30">
        <f ca="1">Repdd!AL170</f>
        <v>7915.0283333333318</v>
      </c>
      <c r="AM117" s="30">
        <f ca="1">Repdd!AM170</f>
        <v>11530.283333333333</v>
      </c>
      <c r="AN117" s="30">
        <f ca="1">Repdd!AN170</f>
        <v>15594.728333333333</v>
      </c>
      <c r="AO117" s="30">
        <f ca="1">Repdd!AO170</f>
        <v>19925.896666666664</v>
      </c>
      <c r="AP117" s="30">
        <f ca="1">Repdd!AP170</f>
        <v>24395.524999999998</v>
      </c>
      <c r="AQ117" s="30">
        <f ca="1">Repdd!AQ170</f>
        <v>28938.408333333333</v>
      </c>
      <c r="AR117" s="30">
        <f ca="1">Repdd!AR170</f>
        <v>33513.491666666661</v>
      </c>
      <c r="AS117" s="30">
        <f ca="1">Repdd!AS170</f>
        <v>38096.625</v>
      </c>
      <c r="AT117" s="30">
        <f ca="1">Repdd!AT170</f>
        <v>42683.783333333333</v>
      </c>
      <c r="AU117" s="30">
        <f ca="1">Repdd!AU170</f>
        <v>47272.283333333333</v>
      </c>
      <c r="AV117" s="30">
        <f ca="1">Repdd!AV170</f>
        <v>51860.783333333333</v>
      </c>
      <c r="AW117" s="30">
        <f ca="1">Repdd!AW170</f>
        <v>56449.283333333333</v>
      </c>
      <c r="AX117" s="30">
        <f ca="1">Repdd!AX170</f>
        <v>61037.783333333333</v>
      </c>
      <c r="AY117" s="30">
        <f ca="1">Repdd!AY170</f>
        <v>65626.283333333326</v>
      </c>
      <c r="AZ117" s="30">
        <f ca="1">Repdd!AZ170</f>
        <v>70214.783333333326</v>
      </c>
      <c r="BA117" s="30">
        <f ca="1">Repdd!BA170</f>
        <v>74534.95</v>
      </c>
      <c r="BB117" s="30">
        <f ca="1">Repdd!BB170</f>
        <v>78050.116666666669</v>
      </c>
      <c r="BC117" s="30">
        <f ca="1">Repdd!BC170</f>
        <v>80706.616666666654</v>
      </c>
      <c r="BD117" s="30">
        <f ca="1">Repdd!BD170</f>
        <v>82470.90833333334</v>
      </c>
      <c r="BE117" s="30">
        <f ca="1">Repdd!BE170</f>
        <v>83457.033333333326</v>
      </c>
      <c r="BF117" s="30">
        <f ca="1">Repdd!BF170</f>
        <v>83984.308333333334</v>
      </c>
      <c r="BG117" s="30">
        <f ca="1">Repdd!BG170</f>
        <v>84243.25</v>
      </c>
      <c r="BH117" s="30">
        <f ca="1">Repdd!BH170</f>
        <v>84362.658333333326</v>
      </c>
      <c r="BI117" s="30">
        <f ca="1">Repdd!BI170</f>
        <v>84408.274999999994</v>
      </c>
      <c r="BJ117" s="30">
        <f ca="1">Repdd!BJ170</f>
        <v>84421.691666666666</v>
      </c>
      <c r="BK117" s="30">
        <f ca="1">Repdd!BK170</f>
        <v>84427.05833333332</v>
      </c>
      <c r="BL117" s="30">
        <f ca="1">Repdd!BL170</f>
        <v>84428.400000000009</v>
      </c>
      <c r="BM117" s="30">
        <f ca="1">Repdd!BM170</f>
        <v>84428.400000000009</v>
      </c>
      <c r="BN117" s="30">
        <f ca="1">Repdd!BN170</f>
        <v>84428.400000000009</v>
      </c>
      <c r="BO117" s="30">
        <f ca="1">Repdd!BO170</f>
        <v>84428.400000000009</v>
      </c>
      <c r="BP117" s="30">
        <f ca="1">Repdd!BP170</f>
        <v>84428.400000000009</v>
      </c>
      <c r="BQ117" s="30">
        <f ca="1">Repdd!BQ170</f>
        <v>84428.400000000009</v>
      </c>
      <c r="BR117" s="30">
        <f ca="1">Repdd!BR170</f>
        <v>84428.400000000009</v>
      </c>
      <c r="BS117" s="30">
        <f ca="1">Repdd!BS170</f>
        <v>84428.400000000009</v>
      </c>
      <c r="BT117" s="30">
        <f ca="1">Repdd!BT170</f>
        <v>84428.400000000009</v>
      </c>
      <c r="BU117" s="30">
        <f ca="1">Repdd!BU170</f>
        <v>84428.400000000009</v>
      </c>
      <c r="BV117" s="30">
        <f>Repdd!BV170</f>
        <v>0</v>
      </c>
      <c r="BW117" s="30">
        <f>Repdd!BW170</f>
        <v>0</v>
      </c>
      <c r="BX117" s="30">
        <f>Repdd!BX170</f>
        <v>0</v>
      </c>
      <c r="BY117" s="30">
        <f>Repdd!BY170</f>
        <v>0</v>
      </c>
      <c r="BZ117" s="30">
        <f>Repdd!BZ170</f>
        <v>0</v>
      </c>
      <c r="CA117" s="30">
        <f>Repdd!CA170</f>
        <v>0</v>
      </c>
      <c r="CB117" s="30">
        <f>Repdd!CB170</f>
        <v>0</v>
      </c>
      <c r="CC117" s="30">
        <f>Repdd!CC170</f>
        <v>0</v>
      </c>
      <c r="CD117" s="30">
        <f>Repdd!CD170</f>
        <v>0</v>
      </c>
      <c r="CE117" s="30">
        <f>Repdd!CE170</f>
        <v>0</v>
      </c>
      <c r="CF117" s="30">
        <f>Repdd!CF170</f>
        <v>0</v>
      </c>
      <c r="CG117" s="30">
        <f>Repdd!CG170</f>
        <v>0</v>
      </c>
      <c r="CH117" s="30">
        <f>Repdd!CH170</f>
        <v>0</v>
      </c>
      <c r="CI117" s="30">
        <f>Repdd!CI170</f>
        <v>0</v>
      </c>
      <c r="CJ117" s="30">
        <f>Repdd!CJ170</f>
        <v>0</v>
      </c>
      <c r="CK117" s="30">
        <f>Repdd!CK170</f>
        <v>0</v>
      </c>
      <c r="CL117" s="30">
        <f>Repdd!CL170</f>
        <v>0</v>
      </c>
      <c r="CM117" s="30">
        <f>Repdd!CM170</f>
        <v>0</v>
      </c>
      <c r="CN117" s="30">
        <f>Repdd!CN170</f>
        <v>0</v>
      </c>
      <c r="CO117" s="30">
        <f>Repdd!CO170</f>
        <v>0</v>
      </c>
      <c r="CP117" s="30">
        <f>Repdd!CP170</f>
        <v>0</v>
      </c>
      <c r="CQ117" s="30">
        <f>Repdd!CQ170</f>
        <v>0</v>
      </c>
      <c r="CR117" s="30">
        <f>Repdd!CR170</f>
        <v>0</v>
      </c>
      <c r="CS117" s="30">
        <f>Repdd!CS170</f>
        <v>0</v>
      </c>
      <c r="CT117" s="30">
        <f>Repdd!CT170</f>
        <v>0</v>
      </c>
    </row>
    <row r="118" spans="1:98" s="2" customFormat="1" ht="12" x14ac:dyDescent="0.25">
      <c r="A118" s="11">
        <f>ROW()</f>
        <v>118</v>
      </c>
      <c r="B118" s="98"/>
      <c r="C118" s="142"/>
      <c r="E118" s="23" t="str">
        <f>Lists!$N$9</f>
        <v>пустая строка</v>
      </c>
      <c r="P118" s="3"/>
      <c r="R118" s="23"/>
      <c r="S118" s="3"/>
      <c r="V118" s="74"/>
      <c r="W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</row>
    <row r="119" spans="1:98" s="13" customFormat="1" x14ac:dyDescent="0.3">
      <c r="A119" s="12">
        <f>ROW()</f>
        <v>119</v>
      </c>
      <c r="B119" s="101"/>
      <c r="C119" s="142"/>
      <c r="E119" s="92"/>
      <c r="F119" s="13" t="str">
        <f>BP!$F$115</f>
        <v>Вн.пр-во</v>
      </c>
      <c r="M119" s="4" t="str">
        <f>Lists!$R$8</f>
        <v>руб.</v>
      </c>
      <c r="P119" s="10"/>
      <c r="R119" s="92"/>
      <c r="S119" s="10"/>
      <c r="V119" s="80">
        <f ca="1">W119-SUM(W120:W126)</f>
        <v>0</v>
      </c>
      <c r="W119" s="10">
        <f ca="1">SUM(INDIRECT(ADDRESS(ROW(),SUMIFS($1:$1,$5:$5,1))):INDIRECT(ADDRESS(ROW(),SUMIFS($1:$1,$5:$5,MAX($5:$5)))))</f>
        <v>348268397.55333322</v>
      </c>
      <c r="Z119" s="10">
        <f ca="1">Repdd!Z172</f>
        <v>0</v>
      </c>
      <c r="AA119" s="10">
        <f ca="1">Repdd!AA172</f>
        <v>0</v>
      </c>
      <c r="AB119" s="10">
        <f ca="1">Repdd!AB172</f>
        <v>0</v>
      </c>
      <c r="AC119" s="10">
        <f ca="1">Repdd!AC172</f>
        <v>0</v>
      </c>
      <c r="AD119" s="10">
        <f ca="1">Repdd!AD172</f>
        <v>0</v>
      </c>
      <c r="AE119" s="10">
        <f ca="1">Repdd!AE172</f>
        <v>11387.333333333334</v>
      </c>
      <c r="AF119" s="10">
        <f ca="1">Repdd!AF172</f>
        <v>50949.333333333336</v>
      </c>
      <c r="AG119" s="10">
        <f ca="1">Repdd!AG172</f>
        <v>103588.8</v>
      </c>
      <c r="AH119" s="10">
        <f ca="1">Repdd!AH172</f>
        <v>158731.68333333332</v>
      </c>
      <c r="AI119" s="10">
        <f ca="1">Repdd!AI172</f>
        <v>209709.95</v>
      </c>
      <c r="AJ119" s="10">
        <f ca="1">Repdd!AJ172</f>
        <v>273310.62333333329</v>
      </c>
      <c r="AK119" s="10">
        <f ca="1">Repdd!AK172</f>
        <v>421305.29000000004</v>
      </c>
      <c r="AL119" s="10">
        <f ca="1">Repdd!AL172</f>
        <v>691598.70333333337</v>
      </c>
      <c r="AM119" s="10">
        <f ca="1">Repdd!AM172</f>
        <v>1094367.4283333332</v>
      </c>
      <c r="AN119" s="10">
        <f ca="1">Repdd!AN172</f>
        <v>1621493.7833333334</v>
      </c>
      <c r="AO119" s="10">
        <f ca="1">Repdd!AO172</f>
        <v>2234589.1283333334</v>
      </c>
      <c r="AP119" s="10">
        <f ca="1">Repdd!AP172</f>
        <v>2898580.9966666666</v>
      </c>
      <c r="AQ119" s="10">
        <f ca="1">Repdd!AQ172</f>
        <v>3590681.5249999999</v>
      </c>
      <c r="AR119" s="10">
        <f ca="1">Repdd!AR172</f>
        <v>4297519.9083333332</v>
      </c>
      <c r="AS119" s="10">
        <f ca="1">Repdd!AS172</f>
        <v>5011459.9916666662</v>
      </c>
      <c r="AT119" s="10">
        <f ca="1">Repdd!AT172</f>
        <v>5727874.125</v>
      </c>
      <c r="AU119" s="10">
        <f ca="1">Repdd!AU172</f>
        <v>6445120.2833333332</v>
      </c>
      <c r="AV119" s="10">
        <f ca="1">Repdd!AV172</f>
        <v>7162711.2833333332</v>
      </c>
      <c r="AW119" s="10">
        <f ca="1">Repdd!AW172</f>
        <v>7880369.7833333332</v>
      </c>
      <c r="AX119" s="10">
        <f ca="1">Repdd!AX172</f>
        <v>8598028.2833333332</v>
      </c>
      <c r="AY119" s="10">
        <f ca="1">Repdd!AY172</f>
        <v>9315686.7833333332</v>
      </c>
      <c r="AZ119" s="10">
        <f ca="1">Repdd!AZ172</f>
        <v>10033345.283333333</v>
      </c>
      <c r="BA119" s="10">
        <f ca="1">Repdd!BA172</f>
        <v>10751003.783333333</v>
      </c>
      <c r="BB119" s="10">
        <f ca="1">Repdd!BB172</f>
        <v>11440193.949999999</v>
      </c>
      <c r="BC119" s="10">
        <f ca="1">Repdd!BC172</f>
        <v>12030479.116666667</v>
      </c>
      <c r="BD119" s="10">
        <f ca="1">Repdd!BD172</f>
        <v>12489165.616666667</v>
      </c>
      <c r="BE119" s="10">
        <f ca="1">Repdd!BE172</f>
        <v>12809994.908333333</v>
      </c>
      <c r="BF119" s="10">
        <f ca="1">Repdd!BF172</f>
        <v>13003378.533333333</v>
      </c>
      <c r="BG119" s="10">
        <f ca="1">Repdd!BG172</f>
        <v>13108931.308333334</v>
      </c>
      <c r="BH119" s="10">
        <f ca="1">Repdd!BH172</f>
        <v>13162930.75</v>
      </c>
      <c r="BI119" s="10">
        <f ca="1">Repdd!BI172</f>
        <v>13188626.658333333</v>
      </c>
      <c r="BJ119" s="10">
        <f ca="1">Repdd!BJ172</f>
        <v>13199473.775</v>
      </c>
      <c r="BK119" s="10">
        <f ca="1">Repdd!BK172</f>
        <v>13203192.191666666</v>
      </c>
      <c r="BL119" s="10">
        <f ca="1">Repdd!BL172</f>
        <v>13204436.558333334</v>
      </c>
      <c r="BM119" s="10">
        <f ca="1">Repdd!BM172</f>
        <v>13204848.9</v>
      </c>
      <c r="BN119" s="10">
        <f ca="1">Repdd!BN172</f>
        <v>13204916.400000002</v>
      </c>
      <c r="BO119" s="10">
        <f ca="1">Repdd!BO172</f>
        <v>13204916.400000002</v>
      </c>
      <c r="BP119" s="10">
        <f ca="1">Repdd!BP172</f>
        <v>13204916.400000002</v>
      </c>
      <c r="BQ119" s="10">
        <f ca="1">Repdd!BQ172</f>
        <v>13204916.400000002</v>
      </c>
      <c r="BR119" s="10">
        <f ca="1">Repdd!BR172</f>
        <v>13204916.400000002</v>
      </c>
      <c r="BS119" s="10">
        <f ca="1">Repdd!BS172</f>
        <v>13204916.400000002</v>
      </c>
      <c r="BT119" s="10">
        <f ca="1">Repdd!BT172</f>
        <v>13204916.400000002</v>
      </c>
      <c r="BU119" s="10">
        <f ca="1">Repdd!BU172</f>
        <v>13204916.400000002</v>
      </c>
      <c r="BV119" s="10">
        <f>Repdd!BV172</f>
        <v>0</v>
      </c>
      <c r="BW119" s="10">
        <f>Repdd!BW172</f>
        <v>0</v>
      </c>
      <c r="BX119" s="10">
        <f>Repdd!BX172</f>
        <v>0</v>
      </c>
      <c r="BY119" s="10">
        <f>Repdd!BY172</f>
        <v>0</v>
      </c>
      <c r="BZ119" s="10">
        <f>Repdd!BZ172</f>
        <v>0</v>
      </c>
      <c r="CA119" s="10">
        <f>Repdd!CA172</f>
        <v>0</v>
      </c>
      <c r="CB119" s="10">
        <f>Repdd!CB172</f>
        <v>0</v>
      </c>
      <c r="CC119" s="10">
        <f>Repdd!CC172</f>
        <v>0</v>
      </c>
      <c r="CD119" s="10">
        <f>Repdd!CD172</f>
        <v>0</v>
      </c>
      <c r="CE119" s="10">
        <f>Repdd!CE172</f>
        <v>0</v>
      </c>
      <c r="CF119" s="10">
        <f>Repdd!CF172</f>
        <v>0</v>
      </c>
      <c r="CG119" s="10">
        <f>Repdd!CG172</f>
        <v>0</v>
      </c>
      <c r="CH119" s="10">
        <f>Repdd!CH172</f>
        <v>0</v>
      </c>
      <c r="CI119" s="10">
        <f>Repdd!CI172</f>
        <v>0</v>
      </c>
      <c r="CJ119" s="10">
        <f>Repdd!CJ172</f>
        <v>0</v>
      </c>
      <c r="CK119" s="10">
        <f>Repdd!CK172</f>
        <v>0</v>
      </c>
      <c r="CL119" s="10">
        <f>Repdd!CL172</f>
        <v>0</v>
      </c>
      <c r="CM119" s="10">
        <f>Repdd!CM172</f>
        <v>0</v>
      </c>
      <c r="CN119" s="10">
        <f>Repdd!CN172</f>
        <v>0</v>
      </c>
      <c r="CO119" s="10">
        <f>Repdd!CO172</f>
        <v>0</v>
      </c>
      <c r="CP119" s="10">
        <f>Repdd!CP172</f>
        <v>0</v>
      </c>
      <c r="CQ119" s="10">
        <f>Repdd!CQ172</f>
        <v>0</v>
      </c>
      <c r="CR119" s="10">
        <f>Repdd!CR172</f>
        <v>0</v>
      </c>
      <c r="CS119" s="10">
        <f>Repdd!CS172</f>
        <v>0</v>
      </c>
      <c r="CT119" s="10">
        <f>Repdd!CT172</f>
        <v>0</v>
      </c>
    </row>
    <row r="120" spans="1:98" s="27" customFormat="1" ht="12" x14ac:dyDescent="0.25">
      <c r="A120" s="26">
        <f>ROW()</f>
        <v>120</v>
      </c>
      <c r="B120" s="97"/>
      <c r="C120" s="142"/>
      <c r="E120" s="24"/>
      <c r="F120" s="66" t="str">
        <f>$F$119</f>
        <v>Вн.пр-во</v>
      </c>
      <c r="G120" s="27" t="str">
        <f>BP!$F$21</f>
        <v>Основа</v>
      </c>
      <c r="M120" s="27" t="str">
        <f>Lists!$R$8</f>
        <v>руб.</v>
      </c>
      <c r="P120" s="30"/>
      <c r="R120" s="24"/>
      <c r="S120" s="165">
        <f>Repdd!S173</f>
        <v>0.2</v>
      </c>
      <c r="V120" s="85"/>
      <c r="W120" s="29">
        <f ca="1">SUM(INDIRECT(ADDRESS(ROW(),SUMIFS($1:$1,$5:$5,1))):INDIRECT(ADDRESS(ROW(),SUMIFS($1:$1,$5:$5,MAX($5:$5)))))</f>
        <v>73496255</v>
      </c>
      <c r="Z120" s="30">
        <f ca="1">Repdd!Z173</f>
        <v>0</v>
      </c>
      <c r="AA120" s="30">
        <f ca="1">Repdd!AA173</f>
        <v>0</v>
      </c>
      <c r="AB120" s="30">
        <f ca="1">Repdd!AB173</f>
        <v>0</v>
      </c>
      <c r="AC120" s="30">
        <f ca="1">Repdd!AC173</f>
        <v>0</v>
      </c>
      <c r="AD120" s="30">
        <f ca="1">Repdd!AD173</f>
        <v>0</v>
      </c>
      <c r="AE120" s="30">
        <f ca="1">Repdd!AE173</f>
        <v>3500</v>
      </c>
      <c r="AF120" s="30">
        <f ca="1">Repdd!AF173</f>
        <v>14000</v>
      </c>
      <c r="AG120" s="30">
        <f ca="1">Repdd!AG173</f>
        <v>25200</v>
      </c>
      <c r="AH120" s="30">
        <f ca="1">Repdd!AH173</f>
        <v>36837.5</v>
      </c>
      <c r="AI120" s="30">
        <f ca="1">Repdd!AI173</f>
        <v>46987.5</v>
      </c>
      <c r="AJ120" s="30">
        <f ca="1">Repdd!AJ173</f>
        <v>61722.500000000015</v>
      </c>
      <c r="AK120" s="30">
        <f ca="1">Repdd!AK173</f>
        <v>100222.50000000001</v>
      </c>
      <c r="AL120" s="30">
        <f ca="1">Repdd!AL173</f>
        <v>165042.5</v>
      </c>
      <c r="AM120" s="30">
        <f ca="1">Repdd!AM173</f>
        <v>258098.75</v>
      </c>
      <c r="AN120" s="30">
        <f ca="1">Repdd!AN173</f>
        <v>375987.5</v>
      </c>
      <c r="AO120" s="30">
        <f ca="1">Repdd!AO173</f>
        <v>508523.75</v>
      </c>
      <c r="AP120" s="30">
        <f ca="1">Repdd!AP173</f>
        <v>649757.5</v>
      </c>
      <c r="AQ120" s="30">
        <f ca="1">Repdd!AQ173</f>
        <v>795506.25</v>
      </c>
      <c r="AR120" s="30">
        <f ca="1">Repdd!AR173</f>
        <v>943643.75</v>
      </c>
      <c r="AS120" s="30">
        <f ca="1">Repdd!AS173</f>
        <v>1092831.25</v>
      </c>
      <c r="AT120" s="30">
        <f ca="1">Repdd!AT173</f>
        <v>1242281.25</v>
      </c>
      <c r="AU120" s="30">
        <f ca="1">Repdd!AU173</f>
        <v>1391862.5</v>
      </c>
      <c r="AV120" s="30">
        <f ca="1">Repdd!AV173</f>
        <v>1541487.5</v>
      </c>
      <c r="AW120" s="30">
        <f ca="1">Repdd!AW173</f>
        <v>1691112.5</v>
      </c>
      <c r="AX120" s="30">
        <f ca="1">Repdd!AX173</f>
        <v>1840737.5</v>
      </c>
      <c r="AY120" s="30">
        <f ca="1">Repdd!AY173</f>
        <v>1990362.5</v>
      </c>
      <c r="AZ120" s="30">
        <f ca="1">Repdd!AZ173</f>
        <v>2139987.5</v>
      </c>
      <c r="BA120" s="30">
        <f ca="1">Repdd!BA173</f>
        <v>2289612.5</v>
      </c>
      <c r="BB120" s="30">
        <f ca="1">Repdd!BB173</f>
        <v>2430487.5</v>
      </c>
      <c r="BC120" s="30">
        <f ca="1">Repdd!BC173</f>
        <v>2545112.5</v>
      </c>
      <c r="BD120" s="30">
        <f ca="1">Repdd!BD173</f>
        <v>2631737.5</v>
      </c>
      <c r="BE120" s="30">
        <f ca="1">Repdd!BE173</f>
        <v>2689268.75</v>
      </c>
      <c r="BF120" s="30">
        <f ca="1">Repdd!BF173</f>
        <v>2721425</v>
      </c>
      <c r="BG120" s="30">
        <f ca="1">Repdd!BG173</f>
        <v>2738618.75</v>
      </c>
      <c r="BH120" s="30">
        <f ca="1">Repdd!BH173</f>
        <v>2747062.5</v>
      </c>
      <c r="BI120" s="30">
        <f ca="1">Repdd!BI173</f>
        <v>2750956.25</v>
      </c>
      <c r="BJ120" s="30">
        <f ca="1">Repdd!BJ173</f>
        <v>2752443.75</v>
      </c>
      <c r="BK120" s="30">
        <f ca="1">Repdd!BK173</f>
        <v>2752881.25</v>
      </c>
      <c r="BL120" s="30">
        <f ca="1">Repdd!BL173</f>
        <v>2753056.25</v>
      </c>
      <c r="BM120" s="30">
        <f ca="1">Repdd!BM173</f>
        <v>2753100.0000000005</v>
      </c>
      <c r="BN120" s="30">
        <f ca="1">Repdd!BN173</f>
        <v>2753100.0000000005</v>
      </c>
      <c r="BO120" s="30">
        <f ca="1">Repdd!BO173</f>
        <v>2753100.0000000005</v>
      </c>
      <c r="BP120" s="30">
        <f ca="1">Repdd!BP173</f>
        <v>2753100.0000000005</v>
      </c>
      <c r="BQ120" s="30">
        <f ca="1">Repdd!BQ173</f>
        <v>2753100.0000000005</v>
      </c>
      <c r="BR120" s="30">
        <f ca="1">Repdd!BR173</f>
        <v>2753100.0000000005</v>
      </c>
      <c r="BS120" s="30">
        <f ca="1">Repdd!BS173</f>
        <v>2753100.0000000005</v>
      </c>
      <c r="BT120" s="30">
        <f ca="1">Repdd!BT173</f>
        <v>2753100.0000000005</v>
      </c>
      <c r="BU120" s="30">
        <f ca="1">Repdd!BU173</f>
        <v>2753100.0000000005</v>
      </c>
      <c r="BV120" s="30">
        <f>Repdd!BV173</f>
        <v>0</v>
      </c>
      <c r="BW120" s="30">
        <f>Repdd!BW173</f>
        <v>0</v>
      </c>
      <c r="BX120" s="30">
        <f>Repdd!BX173</f>
        <v>0</v>
      </c>
      <c r="BY120" s="30">
        <f>Repdd!BY173</f>
        <v>0</v>
      </c>
      <c r="BZ120" s="30">
        <f>Repdd!BZ173</f>
        <v>0</v>
      </c>
      <c r="CA120" s="30">
        <f>Repdd!CA173</f>
        <v>0</v>
      </c>
      <c r="CB120" s="30">
        <f>Repdd!CB173</f>
        <v>0</v>
      </c>
      <c r="CC120" s="30">
        <f>Repdd!CC173</f>
        <v>0</v>
      </c>
      <c r="CD120" s="30">
        <f>Repdd!CD173</f>
        <v>0</v>
      </c>
      <c r="CE120" s="30">
        <f>Repdd!CE173</f>
        <v>0</v>
      </c>
      <c r="CF120" s="30">
        <f>Repdd!CF173</f>
        <v>0</v>
      </c>
      <c r="CG120" s="30">
        <f>Repdd!CG173</f>
        <v>0</v>
      </c>
      <c r="CH120" s="30">
        <f>Repdd!CH173</f>
        <v>0</v>
      </c>
      <c r="CI120" s="30">
        <f>Repdd!CI173</f>
        <v>0</v>
      </c>
      <c r="CJ120" s="30">
        <f>Repdd!CJ173</f>
        <v>0</v>
      </c>
      <c r="CK120" s="30">
        <f>Repdd!CK173</f>
        <v>0</v>
      </c>
      <c r="CL120" s="30">
        <f>Repdd!CL173</f>
        <v>0</v>
      </c>
      <c r="CM120" s="30">
        <f>Repdd!CM173</f>
        <v>0</v>
      </c>
      <c r="CN120" s="30">
        <f>Repdd!CN173</f>
        <v>0</v>
      </c>
      <c r="CO120" s="30">
        <f>Repdd!CO173</f>
        <v>0</v>
      </c>
      <c r="CP120" s="30">
        <f>Repdd!CP173</f>
        <v>0</v>
      </c>
      <c r="CQ120" s="30">
        <f>Repdd!CQ173</f>
        <v>0</v>
      </c>
      <c r="CR120" s="30">
        <f>Repdd!CR173</f>
        <v>0</v>
      </c>
      <c r="CS120" s="30">
        <f>Repdd!CS173</f>
        <v>0</v>
      </c>
      <c r="CT120" s="30">
        <f>Repdd!CT173</f>
        <v>0</v>
      </c>
    </row>
    <row r="121" spans="1:98" s="27" customFormat="1" ht="12" x14ac:dyDescent="0.25">
      <c r="A121" s="26">
        <f>ROW()</f>
        <v>121</v>
      </c>
      <c r="B121" s="97"/>
      <c r="C121" s="142"/>
      <c r="E121" s="24"/>
      <c r="F121" s="66" t="str">
        <f t="shared" ref="F121:F125" si="22">$F$119</f>
        <v>Вн.пр-во</v>
      </c>
      <c r="G121" s="27" t="str">
        <f>BP!$F$22</f>
        <v>Сырье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165">
        <f>Repdd!S174</f>
        <v>0.2</v>
      </c>
      <c r="V121" s="85"/>
      <c r="W121" s="29">
        <f ca="1">SUM(INDIRECT(ADDRESS(ROW(),SUMIFS($1:$1,$5:$5,1))):INDIRECT(ADDRESS(ROW(),SUMIFS($1:$1,$5:$5,MAX($5:$5)))))</f>
        <v>8399572</v>
      </c>
      <c r="Z121" s="30">
        <f ca="1">Repdd!Z174</f>
        <v>0</v>
      </c>
      <c r="AA121" s="30">
        <f ca="1">Repdd!AA174</f>
        <v>0</v>
      </c>
      <c r="AB121" s="30">
        <f ca="1">Repdd!AB174</f>
        <v>0</v>
      </c>
      <c r="AC121" s="30">
        <f ca="1">Repdd!AC174</f>
        <v>0</v>
      </c>
      <c r="AD121" s="30">
        <f ca="1">Repdd!AD174</f>
        <v>0</v>
      </c>
      <c r="AE121" s="30">
        <f ca="1">Repdd!AE174</f>
        <v>400</v>
      </c>
      <c r="AF121" s="30">
        <f ca="1">Repdd!AF174</f>
        <v>1600</v>
      </c>
      <c r="AG121" s="30">
        <f ca="1">Repdd!AG174</f>
        <v>2880</v>
      </c>
      <c r="AH121" s="30">
        <f ca="1">Repdd!AH174</f>
        <v>4210</v>
      </c>
      <c r="AI121" s="30">
        <f ca="1">Repdd!AI174</f>
        <v>5370</v>
      </c>
      <c r="AJ121" s="30">
        <f ca="1">Repdd!AJ174</f>
        <v>7054.0000000000009</v>
      </c>
      <c r="AK121" s="30">
        <f ca="1">Repdd!AK174</f>
        <v>11454.000000000002</v>
      </c>
      <c r="AL121" s="30">
        <f ca="1">Repdd!AL174</f>
        <v>18862.000000000004</v>
      </c>
      <c r="AM121" s="30">
        <f ca="1">Repdd!AM174</f>
        <v>29496.999999999996</v>
      </c>
      <c r="AN121" s="30">
        <f ca="1">Repdd!AN174</f>
        <v>42970</v>
      </c>
      <c r="AO121" s="30">
        <f ca="1">Repdd!AO174</f>
        <v>58117</v>
      </c>
      <c r="AP121" s="30">
        <f ca="1">Repdd!AP174</f>
        <v>74258.000000000015</v>
      </c>
      <c r="AQ121" s="30">
        <f ca="1">Repdd!AQ174</f>
        <v>90915</v>
      </c>
      <c r="AR121" s="30">
        <f ca="1">Repdd!AR174</f>
        <v>107845</v>
      </c>
      <c r="AS121" s="30">
        <f ca="1">Repdd!AS174</f>
        <v>124895</v>
      </c>
      <c r="AT121" s="30">
        <f ca="1">Repdd!AT174</f>
        <v>141975</v>
      </c>
      <c r="AU121" s="30">
        <f ca="1">Repdd!AU174</f>
        <v>159070</v>
      </c>
      <c r="AV121" s="30">
        <f ca="1">Repdd!AV174</f>
        <v>176170</v>
      </c>
      <c r="AW121" s="30">
        <f ca="1">Repdd!AW174</f>
        <v>193270</v>
      </c>
      <c r="AX121" s="30">
        <f ca="1">Repdd!AX174</f>
        <v>210370</v>
      </c>
      <c r="AY121" s="30">
        <f ca="1">Repdd!AY174</f>
        <v>227470</v>
      </c>
      <c r="AZ121" s="30">
        <f ca="1">Repdd!AZ174</f>
        <v>244570</v>
      </c>
      <c r="BA121" s="30">
        <f ca="1">Repdd!BA174</f>
        <v>261670</v>
      </c>
      <c r="BB121" s="30">
        <f ca="1">Repdd!BB174</f>
        <v>277770</v>
      </c>
      <c r="BC121" s="30">
        <f ca="1">Repdd!BC174</f>
        <v>290870</v>
      </c>
      <c r="BD121" s="30">
        <f ca="1">Repdd!BD174</f>
        <v>300770</v>
      </c>
      <c r="BE121" s="30">
        <f ca="1">Repdd!BE174</f>
        <v>307345</v>
      </c>
      <c r="BF121" s="30">
        <f ca="1">Repdd!BF174</f>
        <v>311020</v>
      </c>
      <c r="BG121" s="30">
        <f ca="1">Repdd!BG174</f>
        <v>312985</v>
      </c>
      <c r="BH121" s="30">
        <f ca="1">Repdd!BH174</f>
        <v>313950</v>
      </c>
      <c r="BI121" s="30">
        <f ca="1">Repdd!BI174</f>
        <v>314395</v>
      </c>
      <c r="BJ121" s="30">
        <f ca="1">Repdd!BJ174</f>
        <v>314565</v>
      </c>
      <c r="BK121" s="30">
        <f ca="1">Repdd!BK174</f>
        <v>314615</v>
      </c>
      <c r="BL121" s="30">
        <f ca="1">Repdd!BL174</f>
        <v>314635</v>
      </c>
      <c r="BM121" s="30">
        <f ca="1">Repdd!BM174</f>
        <v>314640.00000000006</v>
      </c>
      <c r="BN121" s="30">
        <f ca="1">Repdd!BN174</f>
        <v>314640.00000000006</v>
      </c>
      <c r="BO121" s="30">
        <f ca="1">Repdd!BO174</f>
        <v>314640.00000000006</v>
      </c>
      <c r="BP121" s="30">
        <f ca="1">Repdd!BP174</f>
        <v>314640.00000000006</v>
      </c>
      <c r="BQ121" s="30">
        <f ca="1">Repdd!BQ174</f>
        <v>314640.00000000006</v>
      </c>
      <c r="BR121" s="30">
        <f ca="1">Repdd!BR174</f>
        <v>314640.00000000006</v>
      </c>
      <c r="BS121" s="30">
        <f ca="1">Repdd!BS174</f>
        <v>314640.00000000006</v>
      </c>
      <c r="BT121" s="30">
        <f ca="1">Repdd!BT174</f>
        <v>314640.00000000006</v>
      </c>
      <c r="BU121" s="30">
        <f ca="1">Repdd!BU174</f>
        <v>314640.00000000006</v>
      </c>
      <c r="BV121" s="30">
        <f>Repdd!BV174</f>
        <v>0</v>
      </c>
      <c r="BW121" s="30">
        <f>Repdd!BW174</f>
        <v>0</v>
      </c>
      <c r="BX121" s="30">
        <f>Repdd!BX174</f>
        <v>0</v>
      </c>
      <c r="BY121" s="30">
        <f>Repdd!BY174</f>
        <v>0</v>
      </c>
      <c r="BZ121" s="30">
        <f>Repdd!BZ174</f>
        <v>0</v>
      </c>
      <c r="CA121" s="30">
        <f>Repdd!CA174</f>
        <v>0</v>
      </c>
      <c r="CB121" s="30">
        <f>Repdd!CB174</f>
        <v>0</v>
      </c>
      <c r="CC121" s="30">
        <f>Repdd!CC174</f>
        <v>0</v>
      </c>
      <c r="CD121" s="30">
        <f>Repdd!CD174</f>
        <v>0</v>
      </c>
      <c r="CE121" s="30">
        <f>Repdd!CE174</f>
        <v>0</v>
      </c>
      <c r="CF121" s="30">
        <f>Repdd!CF174</f>
        <v>0</v>
      </c>
      <c r="CG121" s="30">
        <f>Repdd!CG174</f>
        <v>0</v>
      </c>
      <c r="CH121" s="30">
        <f>Repdd!CH174</f>
        <v>0</v>
      </c>
      <c r="CI121" s="30">
        <f>Repdd!CI174</f>
        <v>0</v>
      </c>
      <c r="CJ121" s="30">
        <f>Repdd!CJ174</f>
        <v>0</v>
      </c>
      <c r="CK121" s="30">
        <f>Repdd!CK174</f>
        <v>0</v>
      </c>
      <c r="CL121" s="30">
        <f>Repdd!CL174</f>
        <v>0</v>
      </c>
      <c r="CM121" s="30">
        <f>Repdd!CM174</f>
        <v>0</v>
      </c>
      <c r="CN121" s="30">
        <f>Repdd!CN174</f>
        <v>0</v>
      </c>
      <c r="CO121" s="30">
        <f>Repdd!CO174</f>
        <v>0</v>
      </c>
      <c r="CP121" s="30">
        <f>Repdd!CP174</f>
        <v>0</v>
      </c>
      <c r="CQ121" s="30">
        <f>Repdd!CQ174</f>
        <v>0</v>
      </c>
      <c r="CR121" s="30">
        <f>Repdd!CR174</f>
        <v>0</v>
      </c>
      <c r="CS121" s="30">
        <f>Repdd!CS174</f>
        <v>0</v>
      </c>
      <c r="CT121" s="30">
        <f>Repdd!CT174</f>
        <v>0</v>
      </c>
    </row>
    <row r="122" spans="1:98" s="27" customFormat="1" ht="12" x14ac:dyDescent="0.25">
      <c r="A122" s="26">
        <f>ROW()</f>
        <v>122</v>
      </c>
      <c r="B122" s="97"/>
      <c r="C122" s="142" t="str">
        <f>Lists!$N$13</f>
        <v>ндс(-)</v>
      </c>
      <c r="E122" s="24"/>
      <c r="F122" s="66" t="str">
        <f t="shared" si="22"/>
        <v>Вн.пр-во</v>
      </c>
      <c r="G122" s="27" t="str">
        <f>BP!$F$24</f>
        <v>Вн.пр-во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165">
        <f>Repdd!S175</f>
        <v>0</v>
      </c>
      <c r="V122" s="85"/>
      <c r="W122" s="29">
        <f ca="1">SUM(INDIRECT(ADDRESS(ROW(),SUMIFS($1:$1,$5:$5,1))):INDIRECT(ADDRESS(ROW(),SUMIFS($1:$1,$5:$5,MAX($5:$5)))))</f>
        <v>247739520</v>
      </c>
      <c r="Z122" s="30">
        <f ca="1">Repdd!Z175</f>
        <v>0</v>
      </c>
      <c r="AA122" s="30">
        <f ca="1">Repdd!AA175</f>
        <v>0</v>
      </c>
      <c r="AB122" s="30">
        <f ca="1">Repdd!AB175</f>
        <v>0</v>
      </c>
      <c r="AC122" s="30">
        <f ca="1">Repdd!AC175</f>
        <v>0</v>
      </c>
      <c r="AD122" s="30">
        <f ca="1">Repdd!AD175</f>
        <v>0</v>
      </c>
      <c r="AE122" s="30">
        <f ca="1">Repdd!AE175</f>
        <v>6600</v>
      </c>
      <c r="AF122" s="30">
        <f ca="1">Repdd!AF175</f>
        <v>31800</v>
      </c>
      <c r="AG122" s="30">
        <f ca="1">Repdd!AG175</f>
        <v>69120</v>
      </c>
      <c r="AH122" s="30">
        <f ca="1">Repdd!AH175</f>
        <v>108345</v>
      </c>
      <c r="AI122" s="30">
        <f ca="1">Repdd!AI175</f>
        <v>145440</v>
      </c>
      <c r="AJ122" s="30">
        <f ca="1">Repdd!AJ175</f>
        <v>188886</v>
      </c>
      <c r="AK122" s="30">
        <f ca="1">Repdd!AK175</f>
        <v>284220.00000000006</v>
      </c>
      <c r="AL122" s="30">
        <f ca="1">Repdd!AL175</f>
        <v>465852</v>
      </c>
      <c r="AM122" s="30">
        <f ca="1">Repdd!AM175</f>
        <v>741337.5</v>
      </c>
      <c r="AN122" s="30">
        <f ca="1">Repdd!AN175</f>
        <v>1107214.5</v>
      </c>
      <c r="AO122" s="30">
        <f ca="1">Repdd!AO175</f>
        <v>1539025.5</v>
      </c>
      <c r="AP122" s="30">
        <f ca="1">Repdd!AP175</f>
        <v>2009836.5</v>
      </c>
      <c r="AQ122" s="30">
        <f ca="1">Repdd!AQ175</f>
        <v>2502580.5</v>
      </c>
      <c r="AR122" s="30">
        <f ca="1">Repdd!AR175</f>
        <v>3006795</v>
      </c>
      <c r="AS122" s="30">
        <f ca="1">Repdd!AS175</f>
        <v>3516675</v>
      </c>
      <c r="AT122" s="30">
        <f ca="1">Repdd!AT175</f>
        <v>4028670</v>
      </c>
      <c r="AU122" s="30">
        <f ca="1">Repdd!AU175</f>
        <v>4541317.5</v>
      </c>
      <c r="AV122" s="30">
        <f ca="1">Repdd!AV175</f>
        <v>5054250</v>
      </c>
      <c r="AW122" s="30">
        <f ca="1">Repdd!AW175</f>
        <v>5567250</v>
      </c>
      <c r="AX122" s="30">
        <f ca="1">Repdd!AX175</f>
        <v>6080250</v>
      </c>
      <c r="AY122" s="30">
        <f ca="1">Repdd!AY175</f>
        <v>6593250</v>
      </c>
      <c r="AZ122" s="30">
        <f ca="1">Repdd!AZ175</f>
        <v>7106250</v>
      </c>
      <c r="BA122" s="30">
        <f ca="1">Repdd!BA175</f>
        <v>7619250</v>
      </c>
      <c r="BB122" s="30">
        <f ca="1">Repdd!BB175</f>
        <v>8115750</v>
      </c>
      <c r="BC122" s="30">
        <f ca="1">Repdd!BC175</f>
        <v>8549250</v>
      </c>
      <c r="BD122" s="30">
        <f ca="1">Repdd!BD175</f>
        <v>8889450</v>
      </c>
      <c r="BE122" s="30">
        <f ca="1">Repdd!BE175</f>
        <v>9131587.5</v>
      </c>
      <c r="BF122" s="30">
        <f ca="1">Repdd!BF175</f>
        <v>9280987.5</v>
      </c>
      <c r="BG122" s="30">
        <f ca="1">Repdd!BG175</f>
        <v>9363022.5</v>
      </c>
      <c r="BH122" s="30">
        <f ca="1">Repdd!BH175</f>
        <v>9405472.5</v>
      </c>
      <c r="BI122" s="30">
        <f ca="1">Repdd!BI175</f>
        <v>9425842.5</v>
      </c>
      <c r="BJ122" s="30">
        <f ca="1">Repdd!BJ175</f>
        <v>9434655</v>
      </c>
      <c r="BK122" s="30">
        <f ca="1">Repdd!BK175</f>
        <v>9437775</v>
      </c>
      <c r="BL122" s="30">
        <f ca="1">Repdd!BL175</f>
        <v>9438780</v>
      </c>
      <c r="BM122" s="30">
        <f ca="1">Repdd!BM175</f>
        <v>9439132.5</v>
      </c>
      <c r="BN122" s="30">
        <f ca="1">Repdd!BN175</f>
        <v>9439200.0000000019</v>
      </c>
      <c r="BO122" s="30">
        <f ca="1">Repdd!BO175</f>
        <v>9439200.0000000019</v>
      </c>
      <c r="BP122" s="30">
        <f ca="1">Repdd!BP175</f>
        <v>9439200.0000000019</v>
      </c>
      <c r="BQ122" s="30">
        <f ca="1">Repdd!BQ175</f>
        <v>9439200.0000000019</v>
      </c>
      <c r="BR122" s="30">
        <f ca="1">Repdd!BR175</f>
        <v>9439200.0000000019</v>
      </c>
      <c r="BS122" s="30">
        <f ca="1">Repdd!BS175</f>
        <v>9439200.0000000019</v>
      </c>
      <c r="BT122" s="30">
        <f ca="1">Repdd!BT175</f>
        <v>9439200.0000000019</v>
      </c>
      <c r="BU122" s="30">
        <f ca="1">Repdd!BU175</f>
        <v>9439200.0000000019</v>
      </c>
      <c r="BV122" s="30">
        <f>Repdd!BV175</f>
        <v>0</v>
      </c>
      <c r="BW122" s="30">
        <f>Repdd!BW175</f>
        <v>0</v>
      </c>
      <c r="BX122" s="30">
        <f>Repdd!BX175</f>
        <v>0</v>
      </c>
      <c r="BY122" s="30">
        <f>Repdd!BY175</f>
        <v>0</v>
      </c>
      <c r="BZ122" s="30">
        <f>Repdd!BZ175</f>
        <v>0</v>
      </c>
      <c r="CA122" s="30">
        <f>Repdd!CA175</f>
        <v>0</v>
      </c>
      <c r="CB122" s="30">
        <f>Repdd!CB175</f>
        <v>0</v>
      </c>
      <c r="CC122" s="30">
        <f>Repdd!CC175</f>
        <v>0</v>
      </c>
      <c r="CD122" s="30">
        <f>Repdd!CD175</f>
        <v>0</v>
      </c>
      <c r="CE122" s="30">
        <f>Repdd!CE175</f>
        <v>0</v>
      </c>
      <c r="CF122" s="30">
        <f>Repdd!CF175</f>
        <v>0</v>
      </c>
      <c r="CG122" s="30">
        <f>Repdd!CG175</f>
        <v>0</v>
      </c>
      <c r="CH122" s="30">
        <f>Repdd!CH175</f>
        <v>0</v>
      </c>
      <c r="CI122" s="30">
        <f>Repdd!CI175</f>
        <v>0</v>
      </c>
      <c r="CJ122" s="30">
        <f>Repdd!CJ175</f>
        <v>0</v>
      </c>
      <c r="CK122" s="30">
        <f>Repdd!CK175</f>
        <v>0</v>
      </c>
      <c r="CL122" s="30">
        <f>Repdd!CL175</f>
        <v>0</v>
      </c>
      <c r="CM122" s="30">
        <f>Repdd!CM175</f>
        <v>0</v>
      </c>
      <c r="CN122" s="30">
        <f>Repdd!CN175</f>
        <v>0</v>
      </c>
      <c r="CO122" s="30">
        <f>Repdd!CO175</f>
        <v>0</v>
      </c>
      <c r="CP122" s="30">
        <f>Repdd!CP175</f>
        <v>0</v>
      </c>
      <c r="CQ122" s="30">
        <f>Repdd!CQ175</f>
        <v>0</v>
      </c>
      <c r="CR122" s="30">
        <f>Repdd!CR175</f>
        <v>0</v>
      </c>
      <c r="CS122" s="30">
        <f>Repdd!CS175</f>
        <v>0</v>
      </c>
      <c r="CT122" s="30">
        <f>Repdd!CT175</f>
        <v>0</v>
      </c>
    </row>
    <row r="123" spans="1:98" s="27" customFormat="1" ht="12" x14ac:dyDescent="0.25">
      <c r="A123" s="26">
        <f>ROW()</f>
        <v>123</v>
      </c>
      <c r="B123" s="97"/>
      <c r="C123" s="142"/>
      <c r="E123" s="24"/>
      <c r="F123" s="66" t="str">
        <f t="shared" si="22"/>
        <v>Вн.пр-во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165">
        <f>Repdd!S176</f>
        <v>0</v>
      </c>
      <c r="V123" s="85"/>
      <c r="W123" s="29">
        <f ca="1">SUM(INDIRECT(ADDRESS(ROW(),SUMIFS($1:$1,$5:$5,1))):INDIRECT(ADDRESS(ROW(),SUMIFS($1:$1,$5:$5,MAX($5:$5)))))</f>
        <v>12599358</v>
      </c>
      <c r="Z123" s="30">
        <f ca="1">Repdd!Z176</f>
        <v>0</v>
      </c>
      <c r="AA123" s="30">
        <f ca="1">Repdd!AA176</f>
        <v>0</v>
      </c>
      <c r="AB123" s="30">
        <f ca="1">Repdd!AB176</f>
        <v>0</v>
      </c>
      <c r="AC123" s="30">
        <f ca="1">Repdd!AC176</f>
        <v>0</v>
      </c>
      <c r="AD123" s="30">
        <f ca="1">Repdd!AD176</f>
        <v>0</v>
      </c>
      <c r="AE123" s="30">
        <f ca="1">Repdd!AE176</f>
        <v>600</v>
      </c>
      <c r="AF123" s="30">
        <f ca="1">Repdd!AF176</f>
        <v>2400</v>
      </c>
      <c r="AG123" s="30">
        <f ca="1">Repdd!AG176</f>
        <v>4320</v>
      </c>
      <c r="AH123" s="30">
        <f ca="1">Repdd!AH176</f>
        <v>6315</v>
      </c>
      <c r="AI123" s="30">
        <f ca="1">Repdd!AI176</f>
        <v>8055</v>
      </c>
      <c r="AJ123" s="30">
        <f ca="1">Repdd!AJ176</f>
        <v>10581.000000000002</v>
      </c>
      <c r="AK123" s="30">
        <f ca="1">Repdd!AK176</f>
        <v>17181</v>
      </c>
      <c r="AL123" s="30">
        <f ca="1">Repdd!AL176</f>
        <v>28293</v>
      </c>
      <c r="AM123" s="30">
        <f ca="1">Repdd!AM176</f>
        <v>44245.5</v>
      </c>
      <c r="AN123" s="30">
        <f ca="1">Repdd!AN176</f>
        <v>64455</v>
      </c>
      <c r="AO123" s="30">
        <f ca="1">Repdd!AO176</f>
        <v>87175.5</v>
      </c>
      <c r="AP123" s="30">
        <f ca="1">Repdd!AP176</f>
        <v>111387</v>
      </c>
      <c r="AQ123" s="30">
        <f ca="1">Repdd!AQ176</f>
        <v>136372.5</v>
      </c>
      <c r="AR123" s="30">
        <f ca="1">Repdd!AR176</f>
        <v>161767.5</v>
      </c>
      <c r="AS123" s="30">
        <f ca="1">Repdd!AS176</f>
        <v>187342.5</v>
      </c>
      <c r="AT123" s="30">
        <f ca="1">Repdd!AT176</f>
        <v>212962.5</v>
      </c>
      <c r="AU123" s="30">
        <f ca="1">Repdd!AU176</f>
        <v>238605</v>
      </c>
      <c r="AV123" s="30">
        <f ca="1">Repdd!AV176</f>
        <v>264255</v>
      </c>
      <c r="AW123" s="30">
        <f ca="1">Repdd!AW176</f>
        <v>289905</v>
      </c>
      <c r="AX123" s="30">
        <f ca="1">Repdd!AX176</f>
        <v>315555</v>
      </c>
      <c r="AY123" s="30">
        <f ca="1">Repdd!AY176</f>
        <v>341205</v>
      </c>
      <c r="AZ123" s="30">
        <f ca="1">Repdd!AZ176</f>
        <v>366855</v>
      </c>
      <c r="BA123" s="30">
        <f ca="1">Repdd!BA176</f>
        <v>392505</v>
      </c>
      <c r="BB123" s="30">
        <f ca="1">Repdd!BB176</f>
        <v>416655</v>
      </c>
      <c r="BC123" s="30">
        <f ca="1">Repdd!BC176</f>
        <v>436305</v>
      </c>
      <c r="BD123" s="30">
        <f ca="1">Repdd!BD176</f>
        <v>451155</v>
      </c>
      <c r="BE123" s="30">
        <f ca="1">Repdd!BE176</f>
        <v>461017.5</v>
      </c>
      <c r="BF123" s="30">
        <f ca="1">Repdd!BF176</f>
        <v>466530</v>
      </c>
      <c r="BG123" s="30">
        <f ca="1">Repdd!BG176</f>
        <v>469477.5</v>
      </c>
      <c r="BH123" s="30">
        <f ca="1">Repdd!BH176</f>
        <v>470925</v>
      </c>
      <c r="BI123" s="30">
        <f ca="1">Repdd!BI176</f>
        <v>471592.5</v>
      </c>
      <c r="BJ123" s="30">
        <f ca="1">Repdd!BJ176</f>
        <v>471847.5</v>
      </c>
      <c r="BK123" s="30">
        <f ca="1">Repdd!BK176</f>
        <v>471922.5</v>
      </c>
      <c r="BL123" s="30">
        <f ca="1">Repdd!BL176</f>
        <v>471952.5</v>
      </c>
      <c r="BM123" s="30">
        <f ca="1">Repdd!BM176</f>
        <v>471960.00000000006</v>
      </c>
      <c r="BN123" s="30">
        <f ca="1">Repdd!BN176</f>
        <v>471960.00000000006</v>
      </c>
      <c r="BO123" s="30">
        <f ca="1">Repdd!BO176</f>
        <v>471960.00000000006</v>
      </c>
      <c r="BP123" s="30">
        <f ca="1">Repdd!BP176</f>
        <v>471960.00000000006</v>
      </c>
      <c r="BQ123" s="30">
        <f ca="1">Repdd!BQ176</f>
        <v>471960.00000000006</v>
      </c>
      <c r="BR123" s="30">
        <f ca="1">Repdd!BR176</f>
        <v>471960.00000000006</v>
      </c>
      <c r="BS123" s="30">
        <f ca="1">Repdd!BS176</f>
        <v>471960.00000000006</v>
      </c>
      <c r="BT123" s="30">
        <f ca="1">Repdd!BT176</f>
        <v>471960.00000000006</v>
      </c>
      <c r="BU123" s="30">
        <f ca="1">Repdd!BU176</f>
        <v>471960.00000000006</v>
      </c>
      <c r="BV123" s="30">
        <f>Repdd!BV176</f>
        <v>0</v>
      </c>
      <c r="BW123" s="30">
        <f>Repdd!BW176</f>
        <v>0</v>
      </c>
      <c r="BX123" s="30">
        <f>Repdd!BX176</f>
        <v>0</v>
      </c>
      <c r="BY123" s="30">
        <f>Repdd!BY176</f>
        <v>0</v>
      </c>
      <c r="BZ123" s="30">
        <f>Repdd!BZ176</f>
        <v>0</v>
      </c>
      <c r="CA123" s="30">
        <f>Repdd!CA176</f>
        <v>0</v>
      </c>
      <c r="CB123" s="30">
        <f>Repdd!CB176</f>
        <v>0</v>
      </c>
      <c r="CC123" s="30">
        <f>Repdd!CC176</f>
        <v>0</v>
      </c>
      <c r="CD123" s="30">
        <f>Repdd!CD176</f>
        <v>0</v>
      </c>
      <c r="CE123" s="30">
        <f>Repdd!CE176</f>
        <v>0</v>
      </c>
      <c r="CF123" s="30">
        <f>Repdd!CF176</f>
        <v>0</v>
      </c>
      <c r="CG123" s="30">
        <f>Repdd!CG176</f>
        <v>0</v>
      </c>
      <c r="CH123" s="30">
        <f>Repdd!CH176</f>
        <v>0</v>
      </c>
      <c r="CI123" s="30">
        <f>Repdd!CI176</f>
        <v>0</v>
      </c>
      <c r="CJ123" s="30">
        <f>Repdd!CJ176</f>
        <v>0</v>
      </c>
      <c r="CK123" s="30">
        <f>Repdd!CK176</f>
        <v>0</v>
      </c>
      <c r="CL123" s="30">
        <f>Repdd!CL176</f>
        <v>0</v>
      </c>
      <c r="CM123" s="30">
        <f>Repdd!CM176</f>
        <v>0</v>
      </c>
      <c r="CN123" s="30">
        <f>Repdd!CN176</f>
        <v>0</v>
      </c>
      <c r="CO123" s="30">
        <f>Repdd!CO176</f>
        <v>0</v>
      </c>
      <c r="CP123" s="30">
        <f>Repdd!CP176</f>
        <v>0</v>
      </c>
      <c r="CQ123" s="30">
        <f>Repdd!CQ176</f>
        <v>0</v>
      </c>
      <c r="CR123" s="30">
        <f>Repdd!CR176</f>
        <v>0</v>
      </c>
      <c r="CS123" s="30">
        <f>Repdd!CS176</f>
        <v>0</v>
      </c>
      <c r="CT123" s="30">
        <f>Repdd!CT176</f>
        <v>0</v>
      </c>
    </row>
    <row r="124" spans="1:98" s="27" customFormat="1" ht="12" x14ac:dyDescent="0.25">
      <c r="A124" s="26">
        <f>ROW()</f>
        <v>124</v>
      </c>
      <c r="B124" s="97"/>
      <c r="C124" s="142"/>
      <c r="E124" s="24"/>
      <c r="F124" s="66" t="str">
        <f t="shared" si="22"/>
        <v>Вн.пр-во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165">
        <f>Repdd!S177</f>
        <v>0</v>
      </c>
      <c r="V124" s="85"/>
      <c r="W124" s="29">
        <f ca="1">SUM(INDIRECT(ADDRESS(ROW(),SUMIFS($1:$1,$5:$5,1))):INDIRECT(ADDRESS(ROW(),SUMIFS($1:$1,$5:$5,MAX($5:$5)))))</f>
        <v>3779807.4</v>
      </c>
      <c r="Z124" s="30">
        <f ca="1">Repdd!Z177</f>
        <v>0</v>
      </c>
      <c r="AA124" s="30">
        <f ca="1">Repdd!AA177</f>
        <v>0</v>
      </c>
      <c r="AB124" s="30">
        <f ca="1">Repdd!AB177</f>
        <v>0</v>
      </c>
      <c r="AC124" s="30">
        <f ca="1">Repdd!AC177</f>
        <v>0</v>
      </c>
      <c r="AD124" s="30">
        <f ca="1">Repdd!AD177</f>
        <v>0</v>
      </c>
      <c r="AE124" s="30">
        <f ca="1">Repdd!AE177</f>
        <v>180</v>
      </c>
      <c r="AF124" s="30">
        <f ca="1">Repdd!AF177</f>
        <v>720</v>
      </c>
      <c r="AG124" s="30">
        <f ca="1">Repdd!AG177</f>
        <v>1296</v>
      </c>
      <c r="AH124" s="30">
        <f ca="1">Repdd!AH177</f>
        <v>1894.5</v>
      </c>
      <c r="AI124" s="30">
        <f ca="1">Repdd!AI177</f>
        <v>2416.5</v>
      </c>
      <c r="AJ124" s="30">
        <f ca="1">Repdd!AJ177</f>
        <v>3174.3</v>
      </c>
      <c r="AK124" s="30">
        <f ca="1">Repdd!AK177</f>
        <v>5154.3</v>
      </c>
      <c r="AL124" s="30">
        <f ca="1">Repdd!AL177</f>
        <v>8487.9</v>
      </c>
      <c r="AM124" s="30">
        <f ca="1">Repdd!AM177</f>
        <v>13273.65</v>
      </c>
      <c r="AN124" s="30">
        <f ca="1">Repdd!AN177</f>
        <v>19336.5</v>
      </c>
      <c r="AO124" s="30">
        <f ca="1">Repdd!AO177</f>
        <v>26152.649999999998</v>
      </c>
      <c r="AP124" s="30">
        <f ca="1">Repdd!AP177</f>
        <v>33416.1</v>
      </c>
      <c r="AQ124" s="30">
        <f ca="1">Repdd!AQ177</f>
        <v>40911.75</v>
      </c>
      <c r="AR124" s="30">
        <f ca="1">Repdd!AR177</f>
        <v>48530.25</v>
      </c>
      <c r="AS124" s="30">
        <f ca="1">Repdd!AS177</f>
        <v>56202.75</v>
      </c>
      <c r="AT124" s="30">
        <f ca="1">Repdd!AT177</f>
        <v>63888.75</v>
      </c>
      <c r="AU124" s="30">
        <f ca="1">Repdd!AU177</f>
        <v>71581.5</v>
      </c>
      <c r="AV124" s="30">
        <f ca="1">Repdd!AV177</f>
        <v>79276.5</v>
      </c>
      <c r="AW124" s="30">
        <f ca="1">Repdd!AW177</f>
        <v>86971.5</v>
      </c>
      <c r="AX124" s="30">
        <f ca="1">Repdd!AX177</f>
        <v>94666.5</v>
      </c>
      <c r="AY124" s="30">
        <f ca="1">Repdd!AY177</f>
        <v>102361.5</v>
      </c>
      <c r="AZ124" s="30">
        <f ca="1">Repdd!AZ177</f>
        <v>110056.5</v>
      </c>
      <c r="BA124" s="30">
        <f ca="1">Repdd!BA177</f>
        <v>117751.5</v>
      </c>
      <c r="BB124" s="30">
        <f ca="1">Repdd!BB177</f>
        <v>124996.5</v>
      </c>
      <c r="BC124" s="30">
        <f ca="1">Repdd!BC177</f>
        <v>130891.5</v>
      </c>
      <c r="BD124" s="30">
        <f ca="1">Repdd!BD177</f>
        <v>135346.5</v>
      </c>
      <c r="BE124" s="30">
        <f ca="1">Repdd!BE177</f>
        <v>138305.25</v>
      </c>
      <c r="BF124" s="30">
        <f ca="1">Repdd!BF177</f>
        <v>139959</v>
      </c>
      <c r="BG124" s="30">
        <f ca="1">Repdd!BG177</f>
        <v>140843.25</v>
      </c>
      <c r="BH124" s="30">
        <f ca="1">Repdd!BH177</f>
        <v>141277.5</v>
      </c>
      <c r="BI124" s="30">
        <f ca="1">Repdd!BI177</f>
        <v>141477.75</v>
      </c>
      <c r="BJ124" s="30">
        <f ca="1">Repdd!BJ177</f>
        <v>141554.25</v>
      </c>
      <c r="BK124" s="30">
        <f ca="1">Repdd!BK177</f>
        <v>141576.75</v>
      </c>
      <c r="BL124" s="30">
        <f ca="1">Repdd!BL177</f>
        <v>141585.75</v>
      </c>
      <c r="BM124" s="30">
        <f ca="1">Repdd!BM177</f>
        <v>141588.00000000003</v>
      </c>
      <c r="BN124" s="30">
        <f ca="1">Repdd!BN177</f>
        <v>141588.00000000003</v>
      </c>
      <c r="BO124" s="30">
        <f ca="1">Repdd!BO177</f>
        <v>141588.00000000003</v>
      </c>
      <c r="BP124" s="30">
        <f ca="1">Repdd!BP177</f>
        <v>141588.00000000003</v>
      </c>
      <c r="BQ124" s="30">
        <f ca="1">Repdd!BQ177</f>
        <v>141588.00000000003</v>
      </c>
      <c r="BR124" s="30">
        <f ca="1">Repdd!BR177</f>
        <v>141588.00000000003</v>
      </c>
      <c r="BS124" s="30">
        <f ca="1">Repdd!BS177</f>
        <v>141588.00000000003</v>
      </c>
      <c r="BT124" s="30">
        <f ca="1">Repdd!BT177</f>
        <v>141588.00000000003</v>
      </c>
      <c r="BU124" s="30">
        <f ca="1">Repdd!BU177</f>
        <v>141588.00000000003</v>
      </c>
      <c r="BV124" s="30">
        <f>Repdd!BV177</f>
        <v>0</v>
      </c>
      <c r="BW124" s="30">
        <f>Repdd!BW177</f>
        <v>0</v>
      </c>
      <c r="BX124" s="30">
        <f>Repdd!BX177</f>
        <v>0</v>
      </c>
      <c r="BY124" s="30">
        <f>Repdd!BY177</f>
        <v>0</v>
      </c>
      <c r="BZ124" s="30">
        <f>Repdd!BZ177</f>
        <v>0</v>
      </c>
      <c r="CA124" s="30">
        <f>Repdd!CA177</f>
        <v>0</v>
      </c>
      <c r="CB124" s="30">
        <f>Repdd!CB177</f>
        <v>0</v>
      </c>
      <c r="CC124" s="30">
        <f>Repdd!CC177</f>
        <v>0</v>
      </c>
      <c r="CD124" s="30">
        <f>Repdd!CD177</f>
        <v>0</v>
      </c>
      <c r="CE124" s="30">
        <f>Repdd!CE177</f>
        <v>0</v>
      </c>
      <c r="CF124" s="30">
        <f>Repdd!CF177</f>
        <v>0</v>
      </c>
      <c r="CG124" s="30">
        <f>Repdd!CG177</f>
        <v>0</v>
      </c>
      <c r="CH124" s="30">
        <f>Repdd!CH177</f>
        <v>0</v>
      </c>
      <c r="CI124" s="30">
        <f>Repdd!CI177</f>
        <v>0</v>
      </c>
      <c r="CJ124" s="30">
        <f>Repdd!CJ177</f>
        <v>0</v>
      </c>
      <c r="CK124" s="30">
        <f>Repdd!CK177</f>
        <v>0</v>
      </c>
      <c r="CL124" s="30">
        <f>Repdd!CL177</f>
        <v>0</v>
      </c>
      <c r="CM124" s="30">
        <f>Repdd!CM177</f>
        <v>0</v>
      </c>
      <c r="CN124" s="30">
        <f>Repdd!CN177</f>
        <v>0</v>
      </c>
      <c r="CO124" s="30">
        <f>Repdd!CO177</f>
        <v>0</v>
      </c>
      <c r="CP124" s="30">
        <f>Repdd!CP177</f>
        <v>0</v>
      </c>
      <c r="CQ124" s="30">
        <f>Repdd!CQ177</f>
        <v>0</v>
      </c>
      <c r="CR124" s="30">
        <f>Repdd!CR177</f>
        <v>0</v>
      </c>
      <c r="CS124" s="30">
        <f>Repdd!CS177</f>
        <v>0</v>
      </c>
      <c r="CT124" s="30">
        <f>Repdd!CT177</f>
        <v>0</v>
      </c>
    </row>
    <row r="125" spans="1:98" s="27" customFormat="1" ht="12" x14ac:dyDescent="0.25">
      <c r="A125" s="26">
        <f>ROW()</f>
        <v>125</v>
      </c>
      <c r="B125" s="97"/>
      <c r="C125" s="142"/>
      <c r="E125" s="24"/>
      <c r="F125" s="66" t="str">
        <f t="shared" si="22"/>
        <v>Вн.пр-во</v>
      </c>
      <c r="G125" s="27" t="str">
        <f>BP!$F$29</f>
        <v>ЭлЭн</v>
      </c>
      <c r="M125" s="27" t="str">
        <f>Lists!$R$8</f>
        <v>руб.</v>
      </c>
      <c r="P125" s="30"/>
      <c r="R125" s="24"/>
      <c r="S125" s="165">
        <f>Repdd!S178</f>
        <v>0.2</v>
      </c>
      <c r="V125" s="85"/>
      <c r="W125" s="29">
        <f ca="1">SUM(INDIRECT(ADDRESS(ROW(),SUMIFS($1:$1,$5:$5,1))):INDIRECT(ADDRESS(ROW(),SUMIFS($1:$1,$5:$5,MAX($5:$5)))))</f>
        <v>2253885.1533333324</v>
      </c>
      <c r="Z125" s="30">
        <f ca="1">Repdd!Z178</f>
        <v>0</v>
      </c>
      <c r="AA125" s="30">
        <f ca="1">Repdd!AA178</f>
        <v>0</v>
      </c>
      <c r="AB125" s="30">
        <f ca="1">Repdd!AB178</f>
        <v>0</v>
      </c>
      <c r="AC125" s="30">
        <f ca="1">Repdd!AC178</f>
        <v>0</v>
      </c>
      <c r="AD125" s="30">
        <f ca="1">Repdd!AD178</f>
        <v>0</v>
      </c>
      <c r="AE125" s="30">
        <f ca="1">Repdd!AE178</f>
        <v>107.33333333333333</v>
      </c>
      <c r="AF125" s="30">
        <f ca="1">Repdd!AF178</f>
        <v>429.33333333333331</v>
      </c>
      <c r="AG125" s="30">
        <f ca="1">Repdd!AG178</f>
        <v>772.8</v>
      </c>
      <c r="AH125" s="30">
        <f ca="1">Repdd!AH178</f>
        <v>1129.6833333333334</v>
      </c>
      <c r="AI125" s="30">
        <f ca="1">Repdd!AI178</f>
        <v>1440.95</v>
      </c>
      <c r="AJ125" s="30">
        <f ca="1">Repdd!AJ178</f>
        <v>1892.8233333333333</v>
      </c>
      <c r="AK125" s="30">
        <f ca="1">Repdd!AK178</f>
        <v>3073.4900000000002</v>
      </c>
      <c r="AL125" s="30">
        <f ca="1">Repdd!AL178</f>
        <v>5061.3033333333333</v>
      </c>
      <c r="AM125" s="30">
        <f ca="1">Repdd!AM178</f>
        <v>7915.0283333333318</v>
      </c>
      <c r="AN125" s="30">
        <f ca="1">Repdd!AN178</f>
        <v>11530.283333333333</v>
      </c>
      <c r="AO125" s="30">
        <f ca="1">Repdd!AO178</f>
        <v>15594.728333333333</v>
      </c>
      <c r="AP125" s="30">
        <f ca="1">Repdd!AP178</f>
        <v>19925.896666666664</v>
      </c>
      <c r="AQ125" s="30">
        <f ca="1">Repdd!AQ178</f>
        <v>24395.524999999998</v>
      </c>
      <c r="AR125" s="30">
        <f ca="1">Repdd!AR178</f>
        <v>28938.408333333333</v>
      </c>
      <c r="AS125" s="30">
        <f ca="1">Repdd!AS178</f>
        <v>33513.491666666661</v>
      </c>
      <c r="AT125" s="30">
        <f ca="1">Repdd!AT178</f>
        <v>38096.625</v>
      </c>
      <c r="AU125" s="30">
        <f ca="1">Repdd!AU178</f>
        <v>42683.783333333333</v>
      </c>
      <c r="AV125" s="30">
        <f ca="1">Repdd!AV178</f>
        <v>47272.283333333333</v>
      </c>
      <c r="AW125" s="30">
        <f ca="1">Repdd!AW178</f>
        <v>51860.783333333333</v>
      </c>
      <c r="AX125" s="30">
        <f ca="1">Repdd!AX178</f>
        <v>56449.283333333333</v>
      </c>
      <c r="AY125" s="30">
        <f ca="1">Repdd!AY178</f>
        <v>61037.783333333333</v>
      </c>
      <c r="AZ125" s="30">
        <f ca="1">Repdd!AZ178</f>
        <v>65626.283333333326</v>
      </c>
      <c r="BA125" s="30">
        <f ca="1">Repdd!BA178</f>
        <v>70214.783333333326</v>
      </c>
      <c r="BB125" s="30">
        <f ca="1">Repdd!BB178</f>
        <v>74534.95</v>
      </c>
      <c r="BC125" s="30">
        <f ca="1">Repdd!BC178</f>
        <v>78050.116666666669</v>
      </c>
      <c r="BD125" s="30">
        <f ca="1">Repdd!BD178</f>
        <v>80706.616666666654</v>
      </c>
      <c r="BE125" s="30">
        <f ca="1">Repdd!BE178</f>
        <v>82470.90833333334</v>
      </c>
      <c r="BF125" s="30">
        <f ca="1">Repdd!BF178</f>
        <v>83457.033333333326</v>
      </c>
      <c r="BG125" s="30">
        <f ca="1">Repdd!BG178</f>
        <v>83984.308333333334</v>
      </c>
      <c r="BH125" s="30">
        <f ca="1">Repdd!BH178</f>
        <v>84243.25</v>
      </c>
      <c r="BI125" s="30">
        <f ca="1">Repdd!BI178</f>
        <v>84362.658333333326</v>
      </c>
      <c r="BJ125" s="30">
        <f ca="1">Repdd!BJ178</f>
        <v>84408.274999999994</v>
      </c>
      <c r="BK125" s="30">
        <f ca="1">Repdd!BK178</f>
        <v>84421.691666666666</v>
      </c>
      <c r="BL125" s="30">
        <f ca="1">Repdd!BL178</f>
        <v>84427.05833333332</v>
      </c>
      <c r="BM125" s="30">
        <f ca="1">Repdd!BM178</f>
        <v>84428.400000000009</v>
      </c>
      <c r="BN125" s="30">
        <f ca="1">Repdd!BN178</f>
        <v>84428.400000000009</v>
      </c>
      <c r="BO125" s="30">
        <f ca="1">Repdd!BO178</f>
        <v>84428.400000000009</v>
      </c>
      <c r="BP125" s="30">
        <f ca="1">Repdd!BP178</f>
        <v>84428.400000000009</v>
      </c>
      <c r="BQ125" s="30">
        <f ca="1">Repdd!BQ178</f>
        <v>84428.400000000009</v>
      </c>
      <c r="BR125" s="30">
        <f ca="1">Repdd!BR178</f>
        <v>84428.400000000009</v>
      </c>
      <c r="BS125" s="30">
        <f ca="1">Repdd!BS178</f>
        <v>84428.400000000009</v>
      </c>
      <c r="BT125" s="30">
        <f ca="1">Repdd!BT178</f>
        <v>84428.400000000009</v>
      </c>
      <c r="BU125" s="30">
        <f ca="1">Repdd!BU178</f>
        <v>84428.400000000009</v>
      </c>
      <c r="BV125" s="30">
        <f>Repdd!BV178</f>
        <v>0</v>
      </c>
      <c r="BW125" s="30">
        <f>Repdd!BW178</f>
        <v>0</v>
      </c>
      <c r="BX125" s="30">
        <f>Repdd!BX178</f>
        <v>0</v>
      </c>
      <c r="BY125" s="30">
        <f>Repdd!BY178</f>
        <v>0</v>
      </c>
      <c r="BZ125" s="30">
        <f>Repdd!BZ178</f>
        <v>0</v>
      </c>
      <c r="CA125" s="30">
        <f>Repdd!CA178</f>
        <v>0</v>
      </c>
      <c r="CB125" s="30">
        <f>Repdd!CB178</f>
        <v>0</v>
      </c>
      <c r="CC125" s="30">
        <f>Repdd!CC178</f>
        <v>0</v>
      </c>
      <c r="CD125" s="30">
        <f>Repdd!CD178</f>
        <v>0</v>
      </c>
      <c r="CE125" s="30">
        <f>Repdd!CE178</f>
        <v>0</v>
      </c>
      <c r="CF125" s="30">
        <f>Repdd!CF178</f>
        <v>0</v>
      </c>
      <c r="CG125" s="30">
        <f>Repdd!CG178</f>
        <v>0</v>
      </c>
      <c r="CH125" s="30">
        <f>Repdd!CH178</f>
        <v>0</v>
      </c>
      <c r="CI125" s="30">
        <f>Repdd!CI178</f>
        <v>0</v>
      </c>
      <c r="CJ125" s="30">
        <f>Repdd!CJ178</f>
        <v>0</v>
      </c>
      <c r="CK125" s="30">
        <f>Repdd!CK178</f>
        <v>0</v>
      </c>
      <c r="CL125" s="30">
        <f>Repdd!CL178</f>
        <v>0</v>
      </c>
      <c r="CM125" s="30">
        <f>Repdd!CM178</f>
        <v>0</v>
      </c>
      <c r="CN125" s="30">
        <f>Repdd!CN178</f>
        <v>0</v>
      </c>
      <c r="CO125" s="30">
        <f>Repdd!CO178</f>
        <v>0</v>
      </c>
      <c r="CP125" s="30">
        <f>Repdd!CP178</f>
        <v>0</v>
      </c>
      <c r="CQ125" s="30">
        <f>Repdd!CQ178</f>
        <v>0</v>
      </c>
      <c r="CR125" s="30">
        <f>Repdd!CR178</f>
        <v>0</v>
      </c>
      <c r="CS125" s="30">
        <f>Repdd!CS178</f>
        <v>0</v>
      </c>
      <c r="CT125" s="30">
        <f>Repdd!CT178</f>
        <v>0</v>
      </c>
    </row>
    <row r="126" spans="1:98" s="2" customFormat="1" ht="12" x14ac:dyDescent="0.25">
      <c r="A126" s="11">
        <f>ROW()</f>
        <v>126</v>
      </c>
      <c r="B126" s="98"/>
      <c r="C126" s="142"/>
      <c r="E126" s="23" t="str">
        <f>Lists!$N$9</f>
        <v>пустая строка</v>
      </c>
      <c r="P126" s="3"/>
      <c r="R126" s="23"/>
      <c r="S126" s="3"/>
      <c r="V126" s="7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01"/>
      <c r="C127" s="142"/>
      <c r="E127" s="92"/>
      <c r="F127" s="13" t="str">
        <f>BP!$F$139</f>
        <v>Поступление в пр-во ГП</v>
      </c>
      <c r="M127" s="4" t="str">
        <f>Lists!$R$8</f>
        <v>руб.</v>
      </c>
      <c r="P127" s="10"/>
      <c r="R127" s="92"/>
      <c r="S127" s="10"/>
      <c r="V127" s="80">
        <f ca="1">Repdd!V180</f>
        <v>0</v>
      </c>
      <c r="W127" s="10">
        <f ca="1">SUM(INDIRECT(ADDRESS(ROW(),SUMIFS($1:$1,$5:$5,1))):INDIRECT(ADDRESS(ROW(),SUMIFS($1:$1,$5:$5,MAX($5:$5)))))</f>
        <v>384694206.43333334</v>
      </c>
      <c r="Z127" s="10">
        <f ca="1">Repdd!Z180</f>
        <v>0</v>
      </c>
      <c r="AA127" s="10">
        <f ca="1">Repdd!AA180</f>
        <v>0</v>
      </c>
      <c r="AB127" s="10">
        <f ca="1">Repdd!AB180</f>
        <v>0</v>
      </c>
      <c r="AC127" s="10">
        <f ca="1">Repdd!AC180</f>
        <v>0</v>
      </c>
      <c r="AD127" s="10">
        <f ca="1">Repdd!AD180</f>
        <v>0</v>
      </c>
      <c r="AE127" s="10">
        <f ca="1">Repdd!AE180</f>
        <v>0</v>
      </c>
      <c r="AF127" s="10">
        <f ca="1">Repdd!AF180</f>
        <v>0</v>
      </c>
      <c r="AG127" s="10">
        <f ca="1">Repdd!AG180</f>
        <v>19803.333333333332</v>
      </c>
      <c r="AH127" s="10">
        <f ca="1">Repdd!AH180</f>
        <v>79213.333333333328</v>
      </c>
      <c r="AI127" s="10">
        <f ca="1">Repdd!AI180</f>
        <v>142584</v>
      </c>
      <c r="AJ127" s="10">
        <f ca="1">Repdd!AJ180</f>
        <v>208430.08333333334</v>
      </c>
      <c r="AK127" s="10">
        <f ca="1">Repdd!AK180</f>
        <v>265859.75</v>
      </c>
      <c r="AL127" s="10">
        <f ca="1">Repdd!AL180</f>
        <v>349231.78333333338</v>
      </c>
      <c r="AM127" s="10">
        <f ca="1">Repdd!AM180</f>
        <v>567068.44999999995</v>
      </c>
      <c r="AN127" s="10">
        <f ca="1">Repdd!AN180</f>
        <v>933826.18333333335</v>
      </c>
      <c r="AO127" s="10">
        <f ca="1">Repdd!AO180</f>
        <v>1460347.3083333333</v>
      </c>
      <c r="AP127" s="10">
        <f ca="1">Repdd!AP180</f>
        <v>2127373.0833333335</v>
      </c>
      <c r="AQ127" s="10">
        <f ca="1">Repdd!AQ180</f>
        <v>2877275.8083333331</v>
      </c>
      <c r="AR127" s="10">
        <f ca="1">Repdd!AR180</f>
        <v>3676389.8166666669</v>
      </c>
      <c r="AS127" s="10">
        <f ca="1">Repdd!AS180</f>
        <v>4501050.125</v>
      </c>
      <c r="AT127" s="10">
        <f ca="1">Repdd!AT180</f>
        <v>5339226.208333333</v>
      </c>
      <c r="AU127" s="10">
        <f ca="1">Repdd!AU180</f>
        <v>6183343.291666667</v>
      </c>
      <c r="AV127" s="10">
        <f ca="1">Repdd!AV180</f>
        <v>7028945.625</v>
      </c>
      <c r="AW127" s="10">
        <f ca="1">Repdd!AW180</f>
        <v>7875290.583333333</v>
      </c>
      <c r="AX127" s="10">
        <f ca="1">Repdd!AX180</f>
        <v>8721883.083333334</v>
      </c>
      <c r="AY127" s="10">
        <f ca="1">Repdd!AY180</f>
        <v>9568475.583333334</v>
      </c>
      <c r="AZ127" s="10">
        <f ca="1">Repdd!AZ180</f>
        <v>10415068.083333334</v>
      </c>
      <c r="BA127" s="10">
        <f ca="1">Repdd!BA180</f>
        <v>11261660.583333334</v>
      </c>
      <c r="BB127" s="10">
        <f ca="1">Repdd!BB180</f>
        <v>12108253.083333334</v>
      </c>
      <c r="BC127" s="10">
        <f ca="1">Repdd!BC180</f>
        <v>12954845.583333334</v>
      </c>
      <c r="BD127" s="10">
        <f ca="1">Repdd!BD180</f>
        <v>13751929.75</v>
      </c>
      <c r="BE127" s="10">
        <f ca="1">Repdd!BE180</f>
        <v>14400488.916666666</v>
      </c>
      <c r="BF127" s="10">
        <f ca="1">Repdd!BF180</f>
        <v>14890621.416666666</v>
      </c>
      <c r="BG127" s="10">
        <f ca="1">Repdd!BG180</f>
        <v>15216138.708333334</v>
      </c>
      <c r="BH127" s="10">
        <f ca="1">Repdd!BH180</f>
        <v>15398081.833333334</v>
      </c>
      <c r="BI127" s="10">
        <f ca="1">Repdd!BI180</f>
        <v>15495365.708333334</v>
      </c>
      <c r="BJ127" s="10">
        <f ca="1">Repdd!BJ180</f>
        <v>15543141.25</v>
      </c>
      <c r="BK127" s="10">
        <f ca="1">Repdd!BK180</f>
        <v>15565172.458333334</v>
      </c>
      <c r="BL127" s="10">
        <f ca="1">Repdd!BL180</f>
        <v>15573588.875</v>
      </c>
      <c r="BM127" s="10">
        <f ca="1">Repdd!BM180</f>
        <v>15576064.291666666</v>
      </c>
      <c r="BN127" s="10">
        <f ca="1">Repdd!BN180</f>
        <v>15577054.458333334</v>
      </c>
      <c r="BO127" s="10">
        <f ca="1">Repdd!BO180</f>
        <v>15577302.000000002</v>
      </c>
      <c r="BP127" s="10">
        <f ca="1">Repdd!BP180</f>
        <v>15577302.000000002</v>
      </c>
      <c r="BQ127" s="10">
        <f ca="1">Repdd!BQ180</f>
        <v>15577302.000000002</v>
      </c>
      <c r="BR127" s="10">
        <f ca="1">Repdd!BR180</f>
        <v>15577302.000000002</v>
      </c>
      <c r="BS127" s="10">
        <f ca="1">Repdd!BS180</f>
        <v>15577302.000000002</v>
      </c>
      <c r="BT127" s="10">
        <f ca="1">Repdd!BT180</f>
        <v>15577302.000000002</v>
      </c>
      <c r="BU127" s="10">
        <f ca="1">Repdd!BU180</f>
        <v>15577302.000000002</v>
      </c>
      <c r="BV127" s="10">
        <f>Repdd!BV180</f>
        <v>0</v>
      </c>
      <c r="BW127" s="10">
        <f>Repdd!BW180</f>
        <v>0</v>
      </c>
      <c r="BX127" s="10">
        <f>Repdd!BX180</f>
        <v>0</v>
      </c>
      <c r="BY127" s="10">
        <f>Repdd!BY180</f>
        <v>0</v>
      </c>
      <c r="BZ127" s="10">
        <f>Repdd!BZ180</f>
        <v>0</v>
      </c>
      <c r="CA127" s="10">
        <f>Repdd!CA180</f>
        <v>0</v>
      </c>
      <c r="CB127" s="10">
        <f>Repdd!CB180</f>
        <v>0</v>
      </c>
      <c r="CC127" s="10">
        <f>Repdd!CC180</f>
        <v>0</v>
      </c>
      <c r="CD127" s="10">
        <f>Repdd!CD180</f>
        <v>0</v>
      </c>
      <c r="CE127" s="10">
        <f>Repdd!CE180</f>
        <v>0</v>
      </c>
      <c r="CF127" s="10">
        <f>Repdd!CF180</f>
        <v>0</v>
      </c>
      <c r="CG127" s="10">
        <f>Repdd!CG180</f>
        <v>0</v>
      </c>
      <c r="CH127" s="10">
        <f>Repdd!CH180</f>
        <v>0</v>
      </c>
      <c r="CI127" s="10">
        <f>Repdd!CI180</f>
        <v>0</v>
      </c>
      <c r="CJ127" s="10">
        <f>Repdd!CJ180</f>
        <v>0</v>
      </c>
      <c r="CK127" s="10">
        <f>Repdd!CK180</f>
        <v>0</v>
      </c>
      <c r="CL127" s="10">
        <f>Repdd!CL180</f>
        <v>0</v>
      </c>
      <c r="CM127" s="10">
        <f>Repdd!CM180</f>
        <v>0</v>
      </c>
      <c r="CN127" s="10">
        <f>Repdd!CN180</f>
        <v>0</v>
      </c>
      <c r="CO127" s="10">
        <f>Repdd!CO180</f>
        <v>0</v>
      </c>
      <c r="CP127" s="10">
        <f>Repdd!CP180</f>
        <v>0</v>
      </c>
      <c r="CQ127" s="10">
        <f>Repdd!CQ180</f>
        <v>0</v>
      </c>
      <c r="CR127" s="10">
        <f>Repdd!CR180</f>
        <v>0</v>
      </c>
      <c r="CS127" s="10">
        <f>Repdd!CS180</f>
        <v>0</v>
      </c>
      <c r="CT127" s="10">
        <f>Repdd!CT180</f>
        <v>0</v>
      </c>
    </row>
    <row r="128" spans="1:98" s="13" customFormat="1" x14ac:dyDescent="0.3">
      <c r="A128" s="12">
        <f>ROW()</f>
        <v>128</v>
      </c>
      <c r="B128" s="101"/>
      <c r="C128" s="142"/>
      <c r="E128" s="92"/>
      <c r="F128" s="13" t="str">
        <f>BP!$F$163</f>
        <v>Поступление ГП на склад ГП</v>
      </c>
      <c r="M128" s="4" t="str">
        <f>Lists!$R$8</f>
        <v>руб.</v>
      </c>
      <c r="P128" s="10"/>
      <c r="R128" s="92"/>
      <c r="S128" s="10"/>
      <c r="V128" s="80">
        <f ca="1">Repdd!V191</f>
        <v>0</v>
      </c>
      <c r="W128" s="10">
        <f ca="1">SUM(INDIRECT(ADDRESS(ROW(),SUMIFS($1:$1,$5:$5,1))):INDIRECT(ADDRESS(ROW(),SUMIFS($1:$1,$5:$5,MAX($5:$5)))))</f>
        <v>369116904.43333334</v>
      </c>
      <c r="Z128" s="10">
        <f ca="1">Repdd!Z191</f>
        <v>0</v>
      </c>
      <c r="AA128" s="10">
        <f ca="1">Repdd!AA191</f>
        <v>0</v>
      </c>
      <c r="AB128" s="10">
        <f ca="1">Repdd!AB191</f>
        <v>0</v>
      </c>
      <c r="AC128" s="10">
        <f ca="1">Repdd!AC191</f>
        <v>0</v>
      </c>
      <c r="AD128" s="10">
        <f ca="1">Repdd!AD191</f>
        <v>0</v>
      </c>
      <c r="AE128" s="10">
        <f ca="1">Repdd!AE191</f>
        <v>0</v>
      </c>
      <c r="AF128" s="10">
        <f ca="1">Repdd!AF191</f>
        <v>0</v>
      </c>
      <c r="AG128" s="10">
        <f ca="1">Repdd!AG191</f>
        <v>0</v>
      </c>
      <c r="AH128" s="10">
        <f ca="1">Repdd!AH191</f>
        <v>19803.333333333332</v>
      </c>
      <c r="AI128" s="10">
        <f ca="1">Repdd!AI191</f>
        <v>79213.333333333328</v>
      </c>
      <c r="AJ128" s="10">
        <f ca="1">Repdd!AJ191</f>
        <v>142584</v>
      </c>
      <c r="AK128" s="10">
        <f ca="1">Repdd!AK191</f>
        <v>208430.08333333334</v>
      </c>
      <c r="AL128" s="10">
        <f ca="1">Repdd!AL191</f>
        <v>265859.75</v>
      </c>
      <c r="AM128" s="10">
        <f ca="1">Repdd!AM191</f>
        <v>349231.78333333338</v>
      </c>
      <c r="AN128" s="10">
        <f ca="1">Repdd!AN191</f>
        <v>567068.44999999995</v>
      </c>
      <c r="AO128" s="10">
        <f ca="1">Repdd!AO191</f>
        <v>933826.18333333335</v>
      </c>
      <c r="AP128" s="10">
        <f ca="1">Repdd!AP191</f>
        <v>1460347.3083333333</v>
      </c>
      <c r="AQ128" s="10">
        <f ca="1">Repdd!AQ191</f>
        <v>2127373.0833333335</v>
      </c>
      <c r="AR128" s="10">
        <f ca="1">Repdd!AR191</f>
        <v>2877275.8083333331</v>
      </c>
      <c r="AS128" s="10">
        <f ca="1">Repdd!AS191</f>
        <v>3676389.8166666669</v>
      </c>
      <c r="AT128" s="10">
        <f ca="1">Repdd!AT191</f>
        <v>4501050.125</v>
      </c>
      <c r="AU128" s="10">
        <f ca="1">Repdd!AU191</f>
        <v>5339226.208333333</v>
      </c>
      <c r="AV128" s="10">
        <f ca="1">Repdd!AV191</f>
        <v>6183343.291666667</v>
      </c>
      <c r="AW128" s="10">
        <f ca="1">Repdd!AW191</f>
        <v>7028945.625</v>
      </c>
      <c r="AX128" s="10">
        <f ca="1">Repdd!AX191</f>
        <v>7875290.583333333</v>
      </c>
      <c r="AY128" s="10">
        <f ca="1">Repdd!AY191</f>
        <v>8721883.083333334</v>
      </c>
      <c r="AZ128" s="10">
        <f ca="1">Repdd!AZ191</f>
        <v>9568475.583333334</v>
      </c>
      <c r="BA128" s="10">
        <f ca="1">Repdd!BA191</f>
        <v>10415068.083333334</v>
      </c>
      <c r="BB128" s="10">
        <f ca="1">Repdd!BB191</f>
        <v>11261660.583333334</v>
      </c>
      <c r="BC128" s="10">
        <f ca="1">Repdd!BC191</f>
        <v>12108253.083333334</v>
      </c>
      <c r="BD128" s="10">
        <f ca="1">Repdd!BD191</f>
        <v>12954845.583333334</v>
      </c>
      <c r="BE128" s="10">
        <f ca="1">Repdd!BE191</f>
        <v>13751929.75</v>
      </c>
      <c r="BF128" s="10">
        <f ca="1">Repdd!BF191</f>
        <v>14400488.916666666</v>
      </c>
      <c r="BG128" s="10">
        <f ca="1">Repdd!BG191</f>
        <v>14890621.416666666</v>
      </c>
      <c r="BH128" s="10">
        <f ca="1">Repdd!BH191</f>
        <v>15216138.708333334</v>
      </c>
      <c r="BI128" s="10">
        <f ca="1">Repdd!BI191</f>
        <v>15398081.833333334</v>
      </c>
      <c r="BJ128" s="10">
        <f ca="1">Repdd!BJ191</f>
        <v>15495365.708333334</v>
      </c>
      <c r="BK128" s="10">
        <f ca="1">Repdd!BK191</f>
        <v>15543141.25</v>
      </c>
      <c r="BL128" s="10">
        <f ca="1">Repdd!BL191</f>
        <v>15565172.458333334</v>
      </c>
      <c r="BM128" s="10">
        <f ca="1">Repdd!BM191</f>
        <v>15573588.875</v>
      </c>
      <c r="BN128" s="10">
        <f ca="1">Repdd!BN191</f>
        <v>15576064.291666666</v>
      </c>
      <c r="BO128" s="10">
        <f ca="1">Repdd!BO191</f>
        <v>15577054.458333334</v>
      </c>
      <c r="BP128" s="10">
        <f ca="1">Repdd!BP191</f>
        <v>15577302.000000002</v>
      </c>
      <c r="BQ128" s="10">
        <f ca="1">Repdd!BQ191</f>
        <v>15577302.000000002</v>
      </c>
      <c r="BR128" s="10">
        <f ca="1">Repdd!BR191</f>
        <v>15577302.000000002</v>
      </c>
      <c r="BS128" s="10">
        <f ca="1">Repdd!BS191</f>
        <v>15577302.000000002</v>
      </c>
      <c r="BT128" s="10">
        <f ca="1">Repdd!BT191</f>
        <v>15577302.000000002</v>
      </c>
      <c r="BU128" s="10">
        <f ca="1">Repdd!BU191</f>
        <v>15577302.000000002</v>
      </c>
      <c r="BV128" s="10">
        <f>Repdd!BV191</f>
        <v>0</v>
      </c>
      <c r="BW128" s="10">
        <f>Repdd!BW191</f>
        <v>0</v>
      </c>
      <c r="BX128" s="10">
        <f>Repdd!BX191</f>
        <v>0</v>
      </c>
      <c r="BY128" s="10">
        <f>Repdd!BY191</f>
        <v>0</v>
      </c>
      <c r="BZ128" s="10">
        <f>Repdd!BZ191</f>
        <v>0</v>
      </c>
      <c r="CA128" s="10">
        <f>Repdd!CA191</f>
        <v>0</v>
      </c>
      <c r="CB128" s="10">
        <f>Repdd!CB191</f>
        <v>0</v>
      </c>
      <c r="CC128" s="10">
        <f>Repdd!CC191</f>
        <v>0</v>
      </c>
      <c r="CD128" s="10">
        <f>Repdd!CD191</f>
        <v>0</v>
      </c>
      <c r="CE128" s="10">
        <f>Repdd!CE191</f>
        <v>0</v>
      </c>
      <c r="CF128" s="10">
        <f>Repdd!CF191</f>
        <v>0</v>
      </c>
      <c r="CG128" s="10">
        <f>Repdd!CG191</f>
        <v>0</v>
      </c>
      <c r="CH128" s="10">
        <f>Repdd!CH191</f>
        <v>0</v>
      </c>
      <c r="CI128" s="10">
        <f>Repdd!CI191</f>
        <v>0</v>
      </c>
      <c r="CJ128" s="10">
        <f>Repdd!CJ191</f>
        <v>0</v>
      </c>
      <c r="CK128" s="10">
        <f>Repdd!CK191</f>
        <v>0</v>
      </c>
      <c r="CL128" s="10">
        <f>Repdd!CL191</f>
        <v>0</v>
      </c>
      <c r="CM128" s="10">
        <f>Repdd!CM191</f>
        <v>0</v>
      </c>
      <c r="CN128" s="10">
        <f>Repdd!CN191</f>
        <v>0</v>
      </c>
      <c r="CO128" s="10">
        <f>Repdd!CO191</f>
        <v>0</v>
      </c>
      <c r="CP128" s="10">
        <f>Repdd!CP191</f>
        <v>0</v>
      </c>
      <c r="CQ128" s="10">
        <f>Repdd!CQ191</f>
        <v>0</v>
      </c>
      <c r="CR128" s="10">
        <f>Repdd!CR191</f>
        <v>0</v>
      </c>
      <c r="CS128" s="10">
        <f>Repdd!CS191</f>
        <v>0</v>
      </c>
      <c r="CT128" s="10">
        <f>Repdd!CT191</f>
        <v>0</v>
      </c>
    </row>
    <row r="129" spans="1:98" x14ac:dyDescent="0.3">
      <c r="A129" s="11">
        <f>ROW()</f>
        <v>129</v>
      </c>
    </row>
    <row r="130" spans="1:98" x14ac:dyDescent="0.3">
      <c r="A130" s="11">
        <f>ROW()</f>
        <v>130</v>
      </c>
      <c r="B130" s="131"/>
      <c r="F130" s="104" t="s">
        <v>88</v>
      </c>
    </row>
    <row r="131" spans="1:98" s="13" customFormat="1" x14ac:dyDescent="0.3">
      <c r="A131" s="12">
        <f>ROW()</f>
        <v>131</v>
      </c>
      <c r="B131" s="131"/>
      <c r="C131" s="142" t="str">
        <f>Lists!$N$10</f>
        <v>с ндс</v>
      </c>
      <c r="E131" s="92"/>
      <c r="F131" s="13" t="str">
        <f>BP!$F$201</f>
        <v>Продажи</v>
      </c>
      <c r="M131" s="14" t="str">
        <f>Lists!$R$8</f>
        <v>руб.</v>
      </c>
      <c r="P131" s="10"/>
      <c r="R131" s="92"/>
      <c r="S131" s="10"/>
      <c r="V131" s="74">
        <f ca="1">W131-SUMIFS(Potoki!$W:$W,Potoki!$F:$F,F131,Potoki!$G:$G,"")</f>
        <v>0</v>
      </c>
      <c r="W131" s="10">
        <f ca="1">SUM(INDIRECT(ADDRESS(ROW(),SUMIFS($1:$1,$5:$5,1))):INDIRECT(ADDRESS(ROW(),SUMIFS($1:$1,$5:$5,MAX($5:$5)))))</f>
        <v>886304995.07290018</v>
      </c>
      <c r="Z131" s="10">
        <f ca="1">Repdd!Z204</f>
        <v>0</v>
      </c>
      <c r="AA131" s="10">
        <f ca="1">Repdd!AA204</f>
        <v>0</v>
      </c>
      <c r="AB131" s="10">
        <f ca="1">Repdd!AB204</f>
        <v>0</v>
      </c>
      <c r="AC131" s="10">
        <f ca="1">Repdd!AC204</f>
        <v>0</v>
      </c>
      <c r="AD131" s="10">
        <f ca="1">Repdd!AD204</f>
        <v>0</v>
      </c>
      <c r="AE131" s="10">
        <f ca="1">Repdd!AE204</f>
        <v>0</v>
      </c>
      <c r="AF131" s="10">
        <f ca="1">Repdd!AF204</f>
        <v>0</v>
      </c>
      <c r="AG131" s="10">
        <f ca="1">Repdd!AG204</f>
        <v>0</v>
      </c>
      <c r="AH131" s="10">
        <f ca="1">Repdd!AH204</f>
        <v>6292.2000000000007</v>
      </c>
      <c r="AI131" s="10">
        <f ca="1">Repdd!AI204</f>
        <v>54532.400000000009</v>
      </c>
      <c r="AJ131" s="10">
        <f ca="1">Repdd!AJ204</f>
        <v>173245.24000000002</v>
      </c>
      <c r="AK131" s="10">
        <f ca="1">Repdd!AK204</f>
        <v>322737.42500000005</v>
      </c>
      <c r="AL131" s="10">
        <f ca="1">Repdd!AL204</f>
        <v>482559.30500000005</v>
      </c>
      <c r="AM131" s="10">
        <f ca="1">Repdd!AM204</f>
        <v>641972.19200000004</v>
      </c>
      <c r="AN131" s="10">
        <f ca="1">Repdd!AN204</f>
        <v>878700.4865</v>
      </c>
      <c r="AO131" s="10">
        <f ca="1">Repdd!AO204</f>
        <v>1374643.8252500002</v>
      </c>
      <c r="AP131" s="10">
        <f ca="1">Repdd!AP204</f>
        <v>2217090.75275</v>
      </c>
      <c r="AQ131" s="10">
        <f ca="1">Repdd!AQ204</f>
        <v>3442532.35855</v>
      </c>
      <c r="AR131" s="10">
        <f ca="1">Repdd!AR204</f>
        <v>5017312.7135499995</v>
      </c>
      <c r="AS131" s="10">
        <f ca="1">Repdd!AS204</f>
        <v>6837499.879900001</v>
      </c>
      <c r="AT131" s="10">
        <f ca="1">Repdd!AT204</f>
        <v>8812596.5532750003</v>
      </c>
      <c r="AU131" s="10">
        <f ca="1">Repdd!AU204</f>
        <v>10875789.794500001</v>
      </c>
      <c r="AV131" s="10">
        <f ca="1">Repdd!AV204</f>
        <v>12986207.569775</v>
      </c>
      <c r="AW131" s="10">
        <f ca="1">Repdd!AW204</f>
        <v>15119467.6041</v>
      </c>
      <c r="AX131" s="10">
        <f ca="1">Repdd!AX204</f>
        <v>17261676.719875</v>
      </c>
      <c r="AY131" s="10">
        <f ca="1">Repdd!AY204</f>
        <v>19407440.142124999</v>
      </c>
      <c r="AZ131" s="10">
        <f ca="1">Repdd!AZ204</f>
        <v>21554482.978375003</v>
      </c>
      <c r="BA131" s="10">
        <f ca="1">Repdd!BA204</f>
        <v>23701845.668125</v>
      </c>
      <c r="BB131" s="10">
        <f ca="1">Repdd!BB204</f>
        <v>25849283.077750001</v>
      </c>
      <c r="BC131" s="10">
        <f ca="1">Repdd!BC204</f>
        <v>27996732.285250004</v>
      </c>
      <c r="BD131" s="10">
        <f ca="1">Repdd!BD204</f>
        <v>30144181.49275</v>
      </c>
      <c r="BE131" s="10">
        <f ca="1">Repdd!BE204</f>
        <v>32275900.20025</v>
      </c>
      <c r="BF131" s="10">
        <f ca="1">Repdd!BF204</f>
        <v>34287018.407749996</v>
      </c>
      <c r="BG131" s="10">
        <f ca="1">Repdd!BG204</f>
        <v>36001354.515250005</v>
      </c>
      <c r="BH131" s="10">
        <f ca="1">Repdd!BH204</f>
        <v>37341960.160250001</v>
      </c>
      <c r="BI131" s="10">
        <f ca="1">Repdd!BI204</f>
        <v>38283011.105250001</v>
      </c>
      <c r="BJ131" s="10">
        <f ca="1">Repdd!BJ204</f>
        <v>38864856.082750008</v>
      </c>
      <c r="BK131" s="10">
        <f ca="1">Repdd!BK204</f>
        <v>39195707.824000008</v>
      </c>
      <c r="BL131" s="10">
        <f ca="1">Repdd!BL204</f>
        <v>39369483.968374997</v>
      </c>
      <c r="BM131" s="10">
        <f ca="1">Repdd!BM204</f>
        <v>39454251.70025</v>
      </c>
      <c r="BN131" s="10">
        <f ca="1">Repdd!BN204</f>
        <v>39491411.073875003</v>
      </c>
      <c r="BO131" s="10">
        <f ca="1">Repdd!BO204</f>
        <v>39505630.134999998</v>
      </c>
      <c r="BP131" s="10">
        <f ca="1">Repdd!BP204</f>
        <v>39510874.945875004</v>
      </c>
      <c r="BQ131" s="10">
        <f ca="1">Repdd!BQ204</f>
        <v>39512560.731125012</v>
      </c>
      <c r="BR131" s="10">
        <f ca="1">Repdd!BR204</f>
        <v>39512967.102375008</v>
      </c>
      <c r="BS131" s="10">
        <f ca="1">Repdd!BS204</f>
        <v>39513053.620125011</v>
      </c>
      <c r="BT131" s="10">
        <f ca="1">Repdd!BT204</f>
        <v>39513065.418000013</v>
      </c>
      <c r="BU131" s="10">
        <f ca="1">Repdd!BU204</f>
        <v>39513065.418000013</v>
      </c>
      <c r="BV131" s="10">
        <f>Repdd!BV204</f>
        <v>0</v>
      </c>
      <c r="BW131" s="10">
        <f>Repdd!BW204</f>
        <v>0</v>
      </c>
      <c r="BX131" s="10">
        <f>Repdd!BX204</f>
        <v>0</v>
      </c>
      <c r="BY131" s="10">
        <f>Repdd!BY204</f>
        <v>0</v>
      </c>
      <c r="BZ131" s="10">
        <f>Repdd!BZ204</f>
        <v>0</v>
      </c>
      <c r="CA131" s="10">
        <f>Repdd!CA204</f>
        <v>0</v>
      </c>
      <c r="CB131" s="10">
        <f>Repdd!CB204</f>
        <v>0</v>
      </c>
      <c r="CC131" s="10">
        <f>Repdd!CC204</f>
        <v>0</v>
      </c>
      <c r="CD131" s="10">
        <f>Repdd!CD204</f>
        <v>0</v>
      </c>
      <c r="CE131" s="10">
        <f>Repdd!CE204</f>
        <v>0</v>
      </c>
      <c r="CF131" s="10">
        <f>Repdd!CF204</f>
        <v>0</v>
      </c>
      <c r="CG131" s="10">
        <f>Repdd!CG204</f>
        <v>0</v>
      </c>
      <c r="CH131" s="10">
        <f>Repdd!CH204</f>
        <v>0</v>
      </c>
      <c r="CI131" s="10">
        <f>Repdd!CI204</f>
        <v>0</v>
      </c>
      <c r="CJ131" s="10">
        <f>Repdd!CJ204</f>
        <v>0</v>
      </c>
      <c r="CK131" s="10">
        <f>Repdd!CK204</f>
        <v>0</v>
      </c>
      <c r="CL131" s="10">
        <f>Repdd!CL204</f>
        <v>0</v>
      </c>
      <c r="CM131" s="10">
        <f>Repdd!CM204</f>
        <v>0</v>
      </c>
      <c r="CN131" s="10">
        <f>Repdd!CN204</f>
        <v>0</v>
      </c>
      <c r="CO131" s="10">
        <f>Repdd!CO204</f>
        <v>0</v>
      </c>
      <c r="CP131" s="10">
        <f>Repdd!CP204</f>
        <v>0</v>
      </c>
      <c r="CQ131" s="10">
        <f>Repdd!CQ204</f>
        <v>0</v>
      </c>
      <c r="CR131" s="10">
        <f>Repdd!CR204</f>
        <v>0</v>
      </c>
      <c r="CS131" s="10">
        <f>Repdd!CS204</f>
        <v>0</v>
      </c>
      <c r="CT131" s="10">
        <f>Repdd!CT204</f>
        <v>0</v>
      </c>
    </row>
    <row r="132" spans="1:98" x14ac:dyDescent="0.3">
      <c r="A132" s="11">
        <f>ROW()</f>
        <v>132</v>
      </c>
      <c r="B132" s="132"/>
      <c r="F132" s="103" t="str">
        <f>Potoki!$F$120</f>
        <v>Себестоимость продаж в натуральных величинах</v>
      </c>
      <c r="G132" s="6" t="str">
        <f>BP!$F$20</f>
        <v>Продукт</v>
      </c>
      <c r="M132" s="2" t="str">
        <f>BP!$M$20</f>
        <v>шт</v>
      </c>
      <c r="V132" s="74">
        <f ca="1">W132-SUMIFS(Potoki!$W:$W,Potoki!$F:$F,F132,Potoki!$G:$G,G132)</f>
        <v>0</v>
      </c>
      <c r="W132" s="10">
        <f ca="1">SUM(INDIRECT(ADDRESS(ROW(),SUMIFS($1:$1,$5:$5,1))):INDIRECT(ADDRESS(ROW(),SUMIFS($1:$1,$5:$5,MAX($5:$5)))))</f>
        <v>698369.2</v>
      </c>
      <c r="Z132" s="7">
        <f ca="1">Repdd!Z205</f>
        <v>0</v>
      </c>
      <c r="AA132" s="7">
        <f ca="1">Repdd!AA205</f>
        <v>0</v>
      </c>
      <c r="AB132" s="7">
        <f ca="1">Repdd!AB205</f>
        <v>0</v>
      </c>
      <c r="AC132" s="7">
        <f ca="1">Repdd!AC205</f>
        <v>0</v>
      </c>
      <c r="AD132" s="7">
        <f ca="1">Repdd!AD205</f>
        <v>0</v>
      </c>
      <c r="AE132" s="7">
        <f ca="1">Repdd!AE205</f>
        <v>0</v>
      </c>
      <c r="AF132" s="7">
        <f ca="1">Repdd!AF205</f>
        <v>0</v>
      </c>
      <c r="AG132" s="7">
        <f ca="1">Repdd!AG205</f>
        <v>0</v>
      </c>
      <c r="AH132" s="7">
        <f ca="1">Repdd!AH205</f>
        <v>4</v>
      </c>
      <c r="AI132" s="7">
        <f ca="1">Repdd!AI205</f>
        <v>36</v>
      </c>
      <c r="AJ132" s="7">
        <f ca="1">Repdd!AJ205</f>
        <v>118.8</v>
      </c>
      <c r="AK132" s="7">
        <f ca="1">Repdd!AK205</f>
        <v>230.1</v>
      </c>
      <c r="AL132" s="7">
        <f ca="1">Repdd!AL205</f>
        <v>354.2</v>
      </c>
      <c r="AM132" s="7">
        <f ca="1">Repdd!AM205</f>
        <v>481.09000000000003</v>
      </c>
      <c r="AN132" s="7">
        <f ca="1">Repdd!AN205</f>
        <v>657.99</v>
      </c>
      <c r="AO132" s="7">
        <f ca="1">Repdd!AO205</f>
        <v>1012.4200000000001</v>
      </c>
      <c r="AP132" s="7">
        <f ca="1">Repdd!AP205</f>
        <v>1621.8100000000002</v>
      </c>
      <c r="AQ132" s="7">
        <f ca="1">Repdd!AQ205</f>
        <v>2525.91</v>
      </c>
      <c r="AR132" s="7">
        <f ca="1">Repdd!AR205</f>
        <v>3712.9850000000001</v>
      </c>
      <c r="AS132" s="7">
        <f ca="1">Repdd!AS205</f>
        <v>5111.96</v>
      </c>
      <c r="AT132" s="7">
        <f ca="1">Repdd!AT205</f>
        <v>6652.16</v>
      </c>
      <c r="AU132" s="7">
        <f ca="1">Repdd!AU205</f>
        <v>8276.67</v>
      </c>
      <c r="AV132" s="7">
        <f ca="1">Repdd!AV205</f>
        <v>9947.2400000000016</v>
      </c>
      <c r="AW132" s="7">
        <f ca="1">Repdd!AW205</f>
        <v>11641.065000000001</v>
      </c>
      <c r="AX132" s="7">
        <f ca="1">Repdd!AX205</f>
        <v>13344.85</v>
      </c>
      <c r="AY132" s="7">
        <f ca="1">Repdd!AY205</f>
        <v>15052.75</v>
      </c>
      <c r="AZ132" s="7">
        <f ca="1">Repdd!AZ205</f>
        <v>16762.174999999999</v>
      </c>
      <c r="BA132" s="7">
        <f ca="1">Repdd!BA205</f>
        <v>18472.025000000001</v>
      </c>
      <c r="BB132" s="7">
        <f ca="1">Repdd!BB205</f>
        <v>20182</v>
      </c>
      <c r="BC132" s="7">
        <f ca="1">Repdd!BC205</f>
        <v>21892</v>
      </c>
      <c r="BD132" s="7">
        <f ca="1">Repdd!BD205</f>
        <v>23602</v>
      </c>
      <c r="BE132" s="7">
        <f ca="1">Repdd!BE205</f>
        <v>25302</v>
      </c>
      <c r="BF132" s="7">
        <f ca="1">Repdd!BF205</f>
        <v>26922</v>
      </c>
      <c r="BG132" s="7">
        <f ca="1">Repdd!BG205</f>
        <v>28335</v>
      </c>
      <c r="BH132" s="7">
        <f ca="1">Repdd!BH205</f>
        <v>29469.75</v>
      </c>
      <c r="BI132" s="7">
        <f ca="1">Repdd!BI205</f>
        <v>30294.25</v>
      </c>
      <c r="BJ132" s="7">
        <f ca="1">Repdd!BJ205</f>
        <v>30826.525000000001</v>
      </c>
      <c r="BK132" s="7">
        <f ca="1">Repdd!BK205</f>
        <v>31141.55</v>
      </c>
      <c r="BL132" s="7">
        <f ca="1">Repdd!BL205</f>
        <v>31313</v>
      </c>
      <c r="BM132" s="7">
        <f ca="1">Repdd!BM205</f>
        <v>31399.100000000002</v>
      </c>
      <c r="BN132" s="7">
        <f ca="1">Repdd!BN205</f>
        <v>31438.7</v>
      </c>
      <c r="BO132" s="7">
        <f ca="1">Repdd!BO205</f>
        <v>31454.925000000003</v>
      </c>
      <c r="BP132" s="7">
        <f ca="1">Repdd!BP205</f>
        <v>31461.15</v>
      </c>
      <c r="BQ132" s="7">
        <f ca="1">Repdd!BQ205</f>
        <v>31463.250000000004</v>
      </c>
      <c r="BR132" s="7">
        <f ca="1">Repdd!BR205</f>
        <v>31463.825000000004</v>
      </c>
      <c r="BS132" s="7">
        <f ca="1">Repdd!BS205</f>
        <v>31463.975000000006</v>
      </c>
      <c r="BT132" s="7">
        <f ca="1">Repdd!BT205</f>
        <v>31464.000000000007</v>
      </c>
      <c r="BU132" s="7">
        <f ca="1">Repdd!BU205</f>
        <v>31464.000000000007</v>
      </c>
      <c r="BV132" s="7">
        <f>Repdd!BV205</f>
        <v>0</v>
      </c>
      <c r="BW132" s="7">
        <f>Repdd!BW205</f>
        <v>0</v>
      </c>
      <c r="BX132" s="7">
        <f>Repdd!BX205</f>
        <v>0</v>
      </c>
      <c r="BY132" s="7">
        <f>Repdd!BY205</f>
        <v>0</v>
      </c>
      <c r="BZ132" s="7">
        <f>Repdd!BZ205</f>
        <v>0</v>
      </c>
      <c r="CA132" s="7">
        <f>Repdd!CA205</f>
        <v>0</v>
      </c>
      <c r="CB132" s="7">
        <f>Repdd!CB205</f>
        <v>0</v>
      </c>
      <c r="CC132" s="7">
        <f>Repdd!CC205</f>
        <v>0</v>
      </c>
      <c r="CD132" s="7">
        <f>Repdd!CD205</f>
        <v>0</v>
      </c>
      <c r="CE132" s="7">
        <f>Repdd!CE205</f>
        <v>0</v>
      </c>
      <c r="CF132" s="7">
        <f>Repdd!CF205</f>
        <v>0</v>
      </c>
      <c r="CG132" s="7">
        <f>Repdd!CG205</f>
        <v>0</v>
      </c>
      <c r="CH132" s="7">
        <f>Repdd!CH205</f>
        <v>0</v>
      </c>
      <c r="CI132" s="7">
        <f>Repdd!CI205</f>
        <v>0</v>
      </c>
      <c r="CJ132" s="7">
        <f>Repdd!CJ205</f>
        <v>0</v>
      </c>
      <c r="CK132" s="7">
        <f>Repdd!CK205</f>
        <v>0</v>
      </c>
      <c r="CL132" s="7">
        <f>Repdd!CL205</f>
        <v>0</v>
      </c>
      <c r="CM132" s="7">
        <f>Repdd!CM205</f>
        <v>0</v>
      </c>
      <c r="CN132" s="7">
        <f>Repdd!CN205</f>
        <v>0</v>
      </c>
      <c r="CO132" s="7">
        <f>Repdd!CO205</f>
        <v>0</v>
      </c>
      <c r="CP132" s="7">
        <f>Repdd!CP205</f>
        <v>0</v>
      </c>
      <c r="CQ132" s="7">
        <f>Repdd!CQ205</f>
        <v>0</v>
      </c>
      <c r="CR132" s="7">
        <f>Repdd!CR205</f>
        <v>0</v>
      </c>
      <c r="CS132" s="7">
        <f>Repdd!CS205</f>
        <v>0</v>
      </c>
      <c r="CT132" s="7">
        <f>Repdd!CT205</f>
        <v>0</v>
      </c>
    </row>
    <row r="133" spans="1:98" x14ac:dyDescent="0.3">
      <c r="A133" s="11">
        <f>ROW()</f>
        <v>133</v>
      </c>
      <c r="B133" s="132"/>
      <c r="G133" s="6" t="s">
        <v>87</v>
      </c>
      <c r="M133" s="2" t="str">
        <f>Lists!$R$8</f>
        <v>руб.</v>
      </c>
      <c r="W133" s="10">
        <f ca="1">IF(W132=0,0,W131/W132)</f>
        <v>1269.1066488512097</v>
      </c>
      <c r="Z133" s="7">
        <f t="shared" ref="Z133:CK133" ca="1" si="23">IF(Z132=0,0,Z131/Z132)</f>
        <v>0</v>
      </c>
      <c r="AA133" s="7">
        <f t="shared" ca="1" si="23"/>
        <v>0</v>
      </c>
      <c r="AB133" s="7">
        <f t="shared" ca="1" si="23"/>
        <v>0</v>
      </c>
      <c r="AC133" s="7">
        <f t="shared" ca="1" si="23"/>
        <v>0</v>
      </c>
      <c r="AD133" s="7">
        <f t="shared" ca="1" si="23"/>
        <v>0</v>
      </c>
      <c r="AE133" s="7">
        <f t="shared" ca="1" si="23"/>
        <v>0</v>
      </c>
      <c r="AF133" s="7">
        <f t="shared" ca="1" si="23"/>
        <v>0</v>
      </c>
      <c r="AG133" s="7">
        <f t="shared" ca="1" si="23"/>
        <v>0</v>
      </c>
      <c r="AH133" s="7">
        <f t="shared" ca="1" si="23"/>
        <v>1573.0500000000002</v>
      </c>
      <c r="AI133" s="7">
        <f t="shared" ca="1" si="23"/>
        <v>1514.7888888888892</v>
      </c>
      <c r="AJ133" s="7">
        <f t="shared" ca="1" si="23"/>
        <v>1458.2932659932662</v>
      </c>
      <c r="AK133" s="7">
        <f t="shared" ca="1" si="23"/>
        <v>1402.5963711429815</v>
      </c>
      <c r="AL133" s="7">
        <f t="shared" ca="1" si="23"/>
        <v>1362.3921654432527</v>
      </c>
      <c r="AM133" s="7">
        <f t="shared" ca="1" si="23"/>
        <v>1334.4118397804984</v>
      </c>
      <c r="AN133" s="7">
        <f t="shared" ca="1" si="23"/>
        <v>1335.4313690177662</v>
      </c>
      <c r="AO133" s="7">
        <f t="shared" ca="1" si="23"/>
        <v>1357.7801952253019</v>
      </c>
      <c r="AP133" s="7">
        <f t="shared" ca="1" si="23"/>
        <v>1367.0471588842095</v>
      </c>
      <c r="AQ133" s="7">
        <f t="shared" ca="1" si="23"/>
        <v>1362.8879724732869</v>
      </c>
      <c r="AR133" s="7">
        <f t="shared" ca="1" si="23"/>
        <v>1351.2881720637167</v>
      </c>
      <c r="AS133" s="7">
        <f t="shared" ca="1" si="23"/>
        <v>1337.5495660959791</v>
      </c>
      <c r="AT133" s="7">
        <f t="shared" ca="1" si="23"/>
        <v>1324.7721872707511</v>
      </c>
      <c r="AU133" s="7">
        <f t="shared" ca="1" si="23"/>
        <v>1314.0296513573696</v>
      </c>
      <c r="AV133" s="7">
        <f t="shared" ca="1" si="23"/>
        <v>1305.5086204590418</v>
      </c>
      <c r="AW133" s="7">
        <f t="shared" ca="1" si="23"/>
        <v>1298.8044997687066</v>
      </c>
      <c r="AX133" s="7">
        <f t="shared" ca="1" si="23"/>
        <v>1293.5084860358115</v>
      </c>
      <c r="AY133" s="7">
        <f t="shared" ca="1" si="23"/>
        <v>1289.2953209297305</v>
      </c>
      <c r="AZ133" s="7">
        <f t="shared" ca="1" si="23"/>
        <v>1285.9001280188879</v>
      </c>
      <c r="BA133" s="7">
        <f t="shared" ca="1" si="23"/>
        <v>1283.1211341542141</v>
      </c>
      <c r="BB133" s="7">
        <f t="shared" ca="1" si="23"/>
        <v>1280.8087938633437</v>
      </c>
      <c r="BC133" s="7">
        <f t="shared" ca="1" si="23"/>
        <v>1278.8567643545589</v>
      </c>
      <c r="BD133" s="7">
        <f t="shared" ca="1" si="23"/>
        <v>1277.1875897275654</v>
      </c>
      <c r="BE133" s="7">
        <f t="shared" ca="1" si="23"/>
        <v>1275.6264406074617</v>
      </c>
      <c r="BF133" s="7">
        <f t="shared" ca="1" si="23"/>
        <v>1273.5687693243442</v>
      </c>
      <c r="BG133" s="7">
        <f t="shared" ca="1" si="23"/>
        <v>1270.5613028145406</v>
      </c>
      <c r="BH133" s="7">
        <f t="shared" ca="1" si="23"/>
        <v>1267.1285016075806</v>
      </c>
      <c r="BI133" s="7">
        <f t="shared" ca="1" si="23"/>
        <v>1263.705525149162</v>
      </c>
      <c r="BJ133" s="7">
        <f t="shared" ca="1" si="23"/>
        <v>1260.7602083838515</v>
      </c>
      <c r="BK133" s="7">
        <f t="shared" ca="1" si="23"/>
        <v>1258.6306020092131</v>
      </c>
      <c r="BL133" s="7">
        <f t="shared" ca="1" si="23"/>
        <v>1257.2887927817519</v>
      </c>
      <c r="BM133" s="7">
        <f t="shared" ca="1" si="23"/>
        <v>1256.5408467201289</v>
      </c>
      <c r="BN133" s="7">
        <f t="shared" ca="1" si="23"/>
        <v>1256.1400781163027</v>
      </c>
      <c r="BO133" s="7">
        <f t="shared" ca="1" si="23"/>
        <v>1255.9441847341868</v>
      </c>
      <c r="BP133" s="7">
        <f t="shared" ca="1" si="23"/>
        <v>1255.8623872895619</v>
      </c>
      <c r="BQ133" s="7">
        <f t="shared" ca="1" si="23"/>
        <v>1255.8321448396148</v>
      </c>
      <c r="BR133" s="7">
        <f t="shared" ca="1" si="23"/>
        <v>1255.8221100700566</v>
      </c>
      <c r="BS133" s="7">
        <f t="shared" ca="1" si="23"/>
        <v>1255.8188728577684</v>
      </c>
      <c r="BT133" s="7">
        <f t="shared" ca="1" si="23"/>
        <v>1255.81825</v>
      </c>
      <c r="BU133" s="7">
        <f t="shared" ca="1" si="23"/>
        <v>1255.81825</v>
      </c>
      <c r="BV133" s="7">
        <f t="shared" si="23"/>
        <v>0</v>
      </c>
      <c r="BW133" s="7">
        <f t="shared" si="23"/>
        <v>0</v>
      </c>
      <c r="BX133" s="7">
        <f t="shared" si="23"/>
        <v>0</v>
      </c>
      <c r="BY133" s="7">
        <f t="shared" si="23"/>
        <v>0</v>
      </c>
      <c r="BZ133" s="7">
        <f t="shared" si="23"/>
        <v>0</v>
      </c>
      <c r="CA133" s="7">
        <f t="shared" si="23"/>
        <v>0</v>
      </c>
      <c r="CB133" s="7">
        <f t="shared" si="23"/>
        <v>0</v>
      </c>
      <c r="CC133" s="7">
        <f t="shared" si="23"/>
        <v>0</v>
      </c>
      <c r="CD133" s="7">
        <f t="shared" si="23"/>
        <v>0</v>
      </c>
      <c r="CE133" s="7">
        <f t="shared" si="23"/>
        <v>0</v>
      </c>
      <c r="CF133" s="7">
        <f t="shared" si="23"/>
        <v>0</v>
      </c>
      <c r="CG133" s="7">
        <f t="shared" si="23"/>
        <v>0</v>
      </c>
      <c r="CH133" s="7">
        <f t="shared" si="23"/>
        <v>0</v>
      </c>
      <c r="CI133" s="7">
        <f t="shared" si="23"/>
        <v>0</v>
      </c>
      <c r="CJ133" s="7">
        <f t="shared" si="23"/>
        <v>0</v>
      </c>
      <c r="CK133" s="7">
        <f t="shared" si="23"/>
        <v>0</v>
      </c>
      <c r="CL133" s="7">
        <f t="shared" ref="CL133:CT133" si="24">IF(CL132=0,0,CL131/CL132)</f>
        <v>0</v>
      </c>
      <c r="CM133" s="7">
        <f t="shared" si="24"/>
        <v>0</v>
      </c>
      <c r="CN133" s="7">
        <f t="shared" si="24"/>
        <v>0</v>
      </c>
      <c r="CO133" s="7">
        <f t="shared" si="24"/>
        <v>0</v>
      </c>
      <c r="CP133" s="7">
        <f t="shared" si="24"/>
        <v>0</v>
      </c>
      <c r="CQ133" s="7">
        <f t="shared" si="24"/>
        <v>0</v>
      </c>
      <c r="CR133" s="7">
        <f t="shared" si="24"/>
        <v>0</v>
      </c>
      <c r="CS133" s="7">
        <f t="shared" si="24"/>
        <v>0</v>
      </c>
      <c r="CT133" s="7">
        <f t="shared" si="24"/>
        <v>0</v>
      </c>
    </row>
    <row r="134" spans="1:98" s="13" customFormat="1" x14ac:dyDescent="0.3">
      <c r="A134" s="12">
        <f>ROW()</f>
        <v>134</v>
      </c>
      <c r="B134" s="131"/>
      <c r="C134" s="142"/>
      <c r="E134" s="92"/>
      <c r="F134" s="13" t="str">
        <f>BP!$F$188</f>
        <v>Себестоимость продаж</v>
      </c>
      <c r="M134" s="4" t="str">
        <f>Lists!$R$8</f>
        <v>руб.</v>
      </c>
      <c r="P134" s="10"/>
      <c r="R134" s="92"/>
      <c r="S134" s="10"/>
      <c r="V134" s="80">
        <f ca="1">W134-SUM(W135:W144)</f>
        <v>0</v>
      </c>
      <c r="W134" s="10">
        <f ca="1">SUM(INDIRECT(ADDRESS(ROW(),SUMIFS($1:$1,$5:$5,1))):INDIRECT(ADDRESS(ROW(),SUMIFS($1:$1,$5:$5,MAX($5:$5)))))</f>
        <v>366189890.02000004</v>
      </c>
      <c r="Z134" s="10">
        <f ca="1">Repdd!Z207</f>
        <v>0</v>
      </c>
      <c r="AA134" s="10">
        <f ca="1">Repdd!AA207</f>
        <v>0</v>
      </c>
      <c r="AB134" s="10">
        <f ca="1">Repdd!AB207</f>
        <v>0</v>
      </c>
      <c r="AC134" s="10">
        <f ca="1">Repdd!AC207</f>
        <v>0</v>
      </c>
      <c r="AD134" s="10">
        <f ca="1">Repdd!AD207</f>
        <v>0</v>
      </c>
      <c r="AE134" s="10">
        <f ca="1">Repdd!AE207</f>
        <v>0</v>
      </c>
      <c r="AF134" s="10">
        <f ca="1">Repdd!AF207</f>
        <v>0</v>
      </c>
      <c r="AG134" s="10">
        <f ca="1">Repdd!AG207</f>
        <v>0</v>
      </c>
      <c r="AH134" s="10">
        <f ca="1">Repdd!AH207</f>
        <v>2097.4</v>
      </c>
      <c r="AI134" s="10">
        <f ca="1">Repdd!AI207</f>
        <v>18876.599999999999</v>
      </c>
      <c r="AJ134" s="10">
        <f ca="1">Repdd!AJ207</f>
        <v>62292.780000000006</v>
      </c>
      <c r="AK134" s="10">
        <f ca="1">Repdd!AK207</f>
        <v>120652.93500000001</v>
      </c>
      <c r="AL134" s="10">
        <f ca="1">Repdd!AL207</f>
        <v>185724.77000000002</v>
      </c>
      <c r="AM134" s="10">
        <f ca="1">Repdd!AM207</f>
        <v>252259.54150000002</v>
      </c>
      <c r="AN134" s="10">
        <f ca="1">Repdd!AN207</f>
        <v>345017.05650000001</v>
      </c>
      <c r="AO134" s="10">
        <f ca="1">Repdd!AO207</f>
        <v>530862.42700000003</v>
      </c>
      <c r="AP134" s="10">
        <f ca="1">Repdd!AP207</f>
        <v>850396.07350000006</v>
      </c>
      <c r="AQ134" s="10">
        <f ca="1">Repdd!AQ207</f>
        <v>1324460.9084999999</v>
      </c>
      <c r="AR134" s="10">
        <f ca="1">Repdd!AR207</f>
        <v>1946903.68475</v>
      </c>
      <c r="AS134" s="10">
        <f ca="1">Repdd!AS207</f>
        <v>2680456.2259999993</v>
      </c>
      <c r="AT134" s="10">
        <f ca="1">Repdd!AT207</f>
        <v>3488060.0959999999</v>
      </c>
      <c r="AU134" s="10">
        <f ca="1">Repdd!AU207</f>
        <v>4339871.9145</v>
      </c>
      <c r="AV134" s="10">
        <f ca="1">Repdd!AV207</f>
        <v>5215835.2939999998</v>
      </c>
      <c r="AW134" s="10">
        <f ca="1">Repdd!AW207</f>
        <v>6103992.4327499997</v>
      </c>
      <c r="AX134" s="10">
        <f ca="1">Repdd!AX207</f>
        <v>6997372.0974999992</v>
      </c>
      <c r="AY134" s="10">
        <f ca="1">Repdd!AY207</f>
        <v>7892909.4625000004</v>
      </c>
      <c r="AZ134" s="10">
        <f ca="1">Repdd!AZ207</f>
        <v>8789246.4612500016</v>
      </c>
      <c r="BA134" s="10">
        <f ca="1">Repdd!BA207</f>
        <v>9685806.3087499999</v>
      </c>
      <c r="BB134" s="10">
        <f ca="1">Repdd!BB207</f>
        <v>10582431.699999999</v>
      </c>
      <c r="BC134" s="10">
        <f ca="1">Repdd!BC207</f>
        <v>11479070.199999999</v>
      </c>
      <c r="BD134" s="10">
        <f ca="1">Repdd!BD207</f>
        <v>12375708.699999999</v>
      </c>
      <c r="BE134" s="10">
        <f ca="1">Repdd!BE207</f>
        <v>13267103.699999999</v>
      </c>
      <c r="BF134" s="10">
        <f ca="1">Repdd!BF207</f>
        <v>14116550.699999999</v>
      </c>
      <c r="BG134" s="10">
        <f ca="1">Repdd!BG207</f>
        <v>14857457.25</v>
      </c>
      <c r="BH134" s="10">
        <f ca="1">Repdd!BH207</f>
        <v>15452463.4125</v>
      </c>
      <c r="BI134" s="10">
        <f ca="1">Repdd!BI207</f>
        <v>15884789.987500001</v>
      </c>
      <c r="BJ134" s="10">
        <f ca="1">Repdd!BJ207</f>
        <v>16163888.383750001</v>
      </c>
      <c r="BK134" s="10">
        <f ca="1">Repdd!BK207</f>
        <v>16329071.742500002</v>
      </c>
      <c r="BL134" s="10">
        <f ca="1">Repdd!BL207</f>
        <v>16418971.550000001</v>
      </c>
      <c r="BM134" s="10">
        <f ca="1">Repdd!BM207</f>
        <v>16464118.084999999</v>
      </c>
      <c r="BN134" s="10">
        <f ca="1">Repdd!BN207</f>
        <v>16484882.344999999</v>
      </c>
      <c r="BO134" s="10">
        <f ca="1">Repdd!BO207</f>
        <v>16493389.92375</v>
      </c>
      <c r="BP134" s="10">
        <f ca="1">Repdd!BP207</f>
        <v>16496654.002499999</v>
      </c>
      <c r="BQ134" s="10">
        <f ca="1">Repdd!BQ207</f>
        <v>16497755.137499999</v>
      </c>
      <c r="BR134" s="10">
        <f ca="1">Repdd!BR207</f>
        <v>16498056.638750004</v>
      </c>
      <c r="BS134" s="10">
        <f ca="1">Repdd!BS207</f>
        <v>16498135.291250002</v>
      </c>
      <c r="BT134" s="10">
        <f ca="1">Repdd!BT207</f>
        <v>16498148.400000002</v>
      </c>
      <c r="BU134" s="10">
        <f ca="1">Repdd!BU207</f>
        <v>16498148.400000002</v>
      </c>
      <c r="BV134" s="10">
        <f>Repdd!BV207</f>
        <v>0</v>
      </c>
      <c r="BW134" s="10">
        <f>Repdd!BW207</f>
        <v>0</v>
      </c>
      <c r="BX134" s="10">
        <f>Repdd!BX207</f>
        <v>0</v>
      </c>
      <c r="BY134" s="10">
        <f>Repdd!BY207</f>
        <v>0</v>
      </c>
      <c r="BZ134" s="10">
        <f>Repdd!BZ207</f>
        <v>0</v>
      </c>
      <c r="CA134" s="10">
        <f>Repdd!CA207</f>
        <v>0</v>
      </c>
      <c r="CB134" s="10">
        <f>Repdd!CB207</f>
        <v>0</v>
      </c>
      <c r="CC134" s="10">
        <f>Repdd!CC207</f>
        <v>0</v>
      </c>
      <c r="CD134" s="10">
        <f>Repdd!CD207</f>
        <v>0</v>
      </c>
      <c r="CE134" s="10">
        <f>Repdd!CE207</f>
        <v>0</v>
      </c>
      <c r="CF134" s="10">
        <f>Repdd!CF207</f>
        <v>0</v>
      </c>
      <c r="CG134" s="10">
        <f>Repdd!CG207</f>
        <v>0</v>
      </c>
      <c r="CH134" s="10">
        <f>Repdd!CH207</f>
        <v>0</v>
      </c>
      <c r="CI134" s="10">
        <f>Repdd!CI207</f>
        <v>0</v>
      </c>
      <c r="CJ134" s="10">
        <f>Repdd!CJ207</f>
        <v>0</v>
      </c>
      <c r="CK134" s="10">
        <f>Repdd!CK207</f>
        <v>0</v>
      </c>
      <c r="CL134" s="10">
        <f>Repdd!CL207</f>
        <v>0</v>
      </c>
      <c r="CM134" s="10">
        <f>Repdd!CM207</f>
        <v>0</v>
      </c>
      <c r="CN134" s="10">
        <f>Repdd!CN207</f>
        <v>0</v>
      </c>
      <c r="CO134" s="10">
        <f>Repdd!CO207</f>
        <v>0</v>
      </c>
      <c r="CP134" s="10">
        <f>Repdd!CP207</f>
        <v>0</v>
      </c>
      <c r="CQ134" s="10">
        <f>Repdd!CQ207</f>
        <v>0</v>
      </c>
      <c r="CR134" s="10">
        <f>Repdd!CR207</f>
        <v>0</v>
      </c>
      <c r="CS134" s="10">
        <f>Repdd!CS207</f>
        <v>0</v>
      </c>
      <c r="CT134" s="10">
        <f>Repdd!CT207</f>
        <v>0</v>
      </c>
    </row>
    <row r="135" spans="1:98" s="27" customFormat="1" ht="12" x14ac:dyDescent="0.25">
      <c r="A135" s="26">
        <f>ROW()</f>
        <v>135</v>
      </c>
      <c r="B135" s="133"/>
      <c r="C135" s="142"/>
      <c r="E135" s="24"/>
      <c r="F135" s="66" t="str">
        <f t="shared" ref="F135:F143" si="25">$F$134</f>
        <v>Себестоимость продаж</v>
      </c>
      <c r="G135" s="27" t="str">
        <f>BP!$F$21</f>
        <v>Основа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73328766</v>
      </c>
      <c r="Z135" s="30">
        <f ca="1">Repdd!Z208</f>
        <v>0</v>
      </c>
      <c r="AA135" s="30">
        <f ca="1">Repdd!AA208</f>
        <v>0</v>
      </c>
      <c r="AB135" s="30">
        <f ca="1">Repdd!AB208</f>
        <v>0</v>
      </c>
      <c r="AC135" s="30">
        <f ca="1">Repdd!AC208</f>
        <v>0</v>
      </c>
      <c r="AD135" s="30">
        <f ca="1">Repdd!AD208</f>
        <v>0</v>
      </c>
      <c r="AE135" s="30">
        <f ca="1">Repdd!AE208</f>
        <v>0</v>
      </c>
      <c r="AF135" s="30">
        <f ca="1">Repdd!AF208</f>
        <v>0</v>
      </c>
      <c r="AG135" s="30">
        <f ca="1">Repdd!AG208</f>
        <v>0</v>
      </c>
      <c r="AH135" s="30">
        <f ca="1">Repdd!AH208</f>
        <v>420.00000000000006</v>
      </c>
      <c r="AI135" s="30">
        <f ca="1">Repdd!AI208</f>
        <v>3780</v>
      </c>
      <c r="AJ135" s="30">
        <f ca="1">Repdd!AJ208</f>
        <v>12474</v>
      </c>
      <c r="AK135" s="30">
        <f ca="1">Repdd!AK208</f>
        <v>24160.5</v>
      </c>
      <c r="AL135" s="30">
        <f ca="1">Repdd!AL208</f>
        <v>37191</v>
      </c>
      <c r="AM135" s="30">
        <f ca="1">Repdd!AM208</f>
        <v>50514.450000000004</v>
      </c>
      <c r="AN135" s="30">
        <f ca="1">Repdd!AN208</f>
        <v>69088.950000000012</v>
      </c>
      <c r="AO135" s="30">
        <f ca="1">Repdd!AO208</f>
        <v>106304.10000000002</v>
      </c>
      <c r="AP135" s="30">
        <f ca="1">Repdd!AP208</f>
        <v>170290.05000000002</v>
      </c>
      <c r="AQ135" s="30">
        <f ca="1">Repdd!AQ208</f>
        <v>265220.55</v>
      </c>
      <c r="AR135" s="30">
        <f ca="1">Repdd!AR208</f>
        <v>389863.42500000005</v>
      </c>
      <c r="AS135" s="30">
        <f ca="1">Repdd!AS208</f>
        <v>536755.80000000005</v>
      </c>
      <c r="AT135" s="30">
        <f ca="1">Repdd!AT208</f>
        <v>698476.8</v>
      </c>
      <c r="AU135" s="30">
        <f ca="1">Repdd!AU208</f>
        <v>869050.35</v>
      </c>
      <c r="AV135" s="30">
        <f ca="1">Repdd!AV208</f>
        <v>1044460.2</v>
      </c>
      <c r="AW135" s="30">
        <f ca="1">Repdd!AW208</f>
        <v>1222311.825</v>
      </c>
      <c r="AX135" s="30">
        <f ca="1">Repdd!AX208</f>
        <v>1401209.25</v>
      </c>
      <c r="AY135" s="30">
        <f ca="1">Repdd!AY208</f>
        <v>1580538.75</v>
      </c>
      <c r="AZ135" s="30">
        <f ca="1">Repdd!AZ208</f>
        <v>1760028.375</v>
      </c>
      <c r="BA135" s="30">
        <f ca="1">Repdd!BA208</f>
        <v>1939562.625</v>
      </c>
      <c r="BB135" s="30">
        <f ca="1">Repdd!BB208</f>
        <v>2119110</v>
      </c>
      <c r="BC135" s="30">
        <f ca="1">Repdd!BC208</f>
        <v>2298660</v>
      </c>
      <c r="BD135" s="30">
        <f ca="1">Repdd!BD208</f>
        <v>2478210</v>
      </c>
      <c r="BE135" s="30">
        <f ca="1">Repdd!BE208</f>
        <v>2656710</v>
      </c>
      <c r="BF135" s="30">
        <f ca="1">Repdd!BF208</f>
        <v>2826810</v>
      </c>
      <c r="BG135" s="30">
        <f ca="1">Repdd!BG208</f>
        <v>2975175</v>
      </c>
      <c r="BH135" s="30">
        <f ca="1">Repdd!BH208</f>
        <v>3094323.75</v>
      </c>
      <c r="BI135" s="30">
        <f ca="1">Repdd!BI208</f>
        <v>3180896.25</v>
      </c>
      <c r="BJ135" s="30">
        <f ca="1">Repdd!BJ208</f>
        <v>3236785.125</v>
      </c>
      <c r="BK135" s="30">
        <f ca="1">Repdd!BK208</f>
        <v>3269862.75</v>
      </c>
      <c r="BL135" s="30">
        <f ca="1">Repdd!BL208</f>
        <v>3287865</v>
      </c>
      <c r="BM135" s="30">
        <f ca="1">Repdd!BM208</f>
        <v>3296905.5</v>
      </c>
      <c r="BN135" s="30">
        <f ca="1">Repdd!BN208</f>
        <v>3301063.5</v>
      </c>
      <c r="BO135" s="30">
        <f ca="1">Repdd!BO208</f>
        <v>3302767.125</v>
      </c>
      <c r="BP135" s="30">
        <f ca="1">Repdd!BP208</f>
        <v>3303420.75</v>
      </c>
      <c r="BQ135" s="30">
        <f ca="1">Repdd!BQ208</f>
        <v>3303641.25</v>
      </c>
      <c r="BR135" s="30">
        <f ca="1">Repdd!BR208</f>
        <v>3303701.6250000005</v>
      </c>
      <c r="BS135" s="30">
        <f ca="1">Repdd!BS208</f>
        <v>3303717.3750000005</v>
      </c>
      <c r="BT135" s="30">
        <f ca="1">Repdd!BT208</f>
        <v>3303720.0000000005</v>
      </c>
      <c r="BU135" s="30">
        <f ca="1">Repdd!BU208</f>
        <v>3303720.0000000005</v>
      </c>
      <c r="BV135" s="30">
        <f>Repdd!BV208</f>
        <v>0</v>
      </c>
      <c r="BW135" s="30">
        <f>Repdd!BW208</f>
        <v>0</v>
      </c>
      <c r="BX135" s="30">
        <f>Repdd!BX208</f>
        <v>0</v>
      </c>
      <c r="BY135" s="30">
        <f>Repdd!BY208</f>
        <v>0</v>
      </c>
      <c r="BZ135" s="30">
        <f>Repdd!BZ208</f>
        <v>0</v>
      </c>
      <c r="CA135" s="30">
        <f>Repdd!CA208</f>
        <v>0</v>
      </c>
      <c r="CB135" s="30">
        <f>Repdd!CB208</f>
        <v>0</v>
      </c>
      <c r="CC135" s="30">
        <f>Repdd!CC208</f>
        <v>0</v>
      </c>
      <c r="CD135" s="30">
        <f>Repdd!CD208</f>
        <v>0</v>
      </c>
      <c r="CE135" s="30">
        <f>Repdd!CE208</f>
        <v>0</v>
      </c>
      <c r="CF135" s="30">
        <f>Repdd!CF208</f>
        <v>0</v>
      </c>
      <c r="CG135" s="30">
        <f>Repdd!CG208</f>
        <v>0</v>
      </c>
      <c r="CH135" s="30">
        <f>Repdd!CH208</f>
        <v>0</v>
      </c>
      <c r="CI135" s="30">
        <f>Repdd!CI208</f>
        <v>0</v>
      </c>
      <c r="CJ135" s="30">
        <f>Repdd!CJ208</f>
        <v>0</v>
      </c>
      <c r="CK135" s="30">
        <f>Repdd!CK208</f>
        <v>0</v>
      </c>
      <c r="CL135" s="30">
        <f>Repdd!CL208</f>
        <v>0</v>
      </c>
      <c r="CM135" s="30">
        <f>Repdd!CM208</f>
        <v>0</v>
      </c>
      <c r="CN135" s="30">
        <f>Repdd!CN208</f>
        <v>0</v>
      </c>
      <c r="CO135" s="30">
        <f>Repdd!CO208</f>
        <v>0</v>
      </c>
      <c r="CP135" s="30">
        <f>Repdd!CP208</f>
        <v>0</v>
      </c>
      <c r="CQ135" s="30">
        <f>Repdd!CQ208</f>
        <v>0</v>
      </c>
      <c r="CR135" s="30">
        <f>Repdd!CR208</f>
        <v>0</v>
      </c>
      <c r="CS135" s="30">
        <f>Repdd!CS208</f>
        <v>0</v>
      </c>
      <c r="CT135" s="30">
        <f>Repdd!CT208</f>
        <v>0</v>
      </c>
    </row>
    <row r="136" spans="1:98" s="27" customFormat="1" ht="12" x14ac:dyDescent="0.25">
      <c r="A136" s="26">
        <f>ROW()</f>
        <v>136</v>
      </c>
      <c r="B136" s="133"/>
      <c r="C136" s="142"/>
      <c r="E136" s="24"/>
      <c r="F136" s="66" t="str">
        <f t="shared" si="25"/>
        <v>Себестоимость продаж</v>
      </c>
      <c r="G136" s="27" t="str">
        <f>BP!$F$22</f>
        <v>Сырье</v>
      </c>
      <c r="H136" s="67"/>
      <c r="I136" s="67"/>
      <c r="J136" s="67"/>
      <c r="K136" s="67"/>
      <c r="L136" s="67"/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8380430.4000000004</v>
      </c>
      <c r="Z136" s="30">
        <f ca="1">Repdd!Z209</f>
        <v>0</v>
      </c>
      <c r="AA136" s="30">
        <f ca="1">Repdd!AA209</f>
        <v>0</v>
      </c>
      <c r="AB136" s="30">
        <f ca="1">Repdd!AB209</f>
        <v>0</v>
      </c>
      <c r="AC136" s="30">
        <f ca="1">Repdd!AC209</f>
        <v>0</v>
      </c>
      <c r="AD136" s="30">
        <f ca="1">Repdd!AD209</f>
        <v>0</v>
      </c>
      <c r="AE136" s="30">
        <f ca="1">Repdd!AE209</f>
        <v>0</v>
      </c>
      <c r="AF136" s="30">
        <f ca="1">Repdd!AF209</f>
        <v>0</v>
      </c>
      <c r="AG136" s="30">
        <f ca="1">Repdd!AG209</f>
        <v>0</v>
      </c>
      <c r="AH136" s="30">
        <f ca="1">Repdd!AH209</f>
        <v>48.000000000000007</v>
      </c>
      <c r="AI136" s="30">
        <f ca="1">Repdd!AI209</f>
        <v>432</v>
      </c>
      <c r="AJ136" s="30">
        <f ca="1">Repdd!AJ209</f>
        <v>1425.6</v>
      </c>
      <c r="AK136" s="30">
        <f ca="1">Repdd!AK209</f>
        <v>2761.2000000000003</v>
      </c>
      <c r="AL136" s="30">
        <f ca="1">Repdd!AL209</f>
        <v>4250.3999999999996</v>
      </c>
      <c r="AM136" s="30">
        <f ca="1">Repdd!AM209</f>
        <v>5773.0800000000008</v>
      </c>
      <c r="AN136" s="30">
        <f ca="1">Repdd!AN209</f>
        <v>7895.880000000001</v>
      </c>
      <c r="AO136" s="30">
        <f ca="1">Repdd!AO209</f>
        <v>12149.04</v>
      </c>
      <c r="AP136" s="30">
        <f ca="1">Repdd!AP209</f>
        <v>19461.72</v>
      </c>
      <c r="AQ136" s="30">
        <f ca="1">Repdd!AQ209</f>
        <v>30310.92</v>
      </c>
      <c r="AR136" s="30">
        <f ca="1">Repdd!AR209</f>
        <v>44555.82</v>
      </c>
      <c r="AS136" s="30">
        <f ca="1">Repdd!AS209</f>
        <v>61343.519999999997</v>
      </c>
      <c r="AT136" s="30">
        <f ca="1">Repdd!AT209</f>
        <v>79825.919999999998</v>
      </c>
      <c r="AU136" s="30">
        <f ca="1">Repdd!AU209</f>
        <v>99320.040000000008</v>
      </c>
      <c r="AV136" s="30">
        <f ca="1">Repdd!AV209</f>
        <v>119366.88</v>
      </c>
      <c r="AW136" s="30">
        <f ca="1">Repdd!AW209</f>
        <v>139692.78</v>
      </c>
      <c r="AX136" s="30">
        <f ca="1">Repdd!AX209</f>
        <v>160138.19999999998</v>
      </c>
      <c r="AY136" s="30">
        <f ca="1">Repdd!AY209</f>
        <v>180633</v>
      </c>
      <c r="AZ136" s="30">
        <f ca="1">Repdd!AZ209</f>
        <v>201146.1</v>
      </c>
      <c r="BA136" s="30">
        <f ca="1">Repdd!BA209</f>
        <v>221664.3</v>
      </c>
      <c r="BB136" s="30">
        <f ca="1">Repdd!BB209</f>
        <v>242184</v>
      </c>
      <c r="BC136" s="30">
        <f ca="1">Repdd!BC209</f>
        <v>262704</v>
      </c>
      <c r="BD136" s="30">
        <f ca="1">Repdd!BD209</f>
        <v>283224</v>
      </c>
      <c r="BE136" s="30">
        <f ca="1">Repdd!BE209</f>
        <v>303624</v>
      </c>
      <c r="BF136" s="30">
        <f ca="1">Repdd!BF209</f>
        <v>323064</v>
      </c>
      <c r="BG136" s="30">
        <f ca="1">Repdd!BG209</f>
        <v>340020</v>
      </c>
      <c r="BH136" s="30">
        <f ca="1">Repdd!BH209</f>
        <v>353637</v>
      </c>
      <c r="BI136" s="30">
        <f ca="1">Repdd!BI209</f>
        <v>363531</v>
      </c>
      <c r="BJ136" s="30">
        <f ca="1">Repdd!BJ209</f>
        <v>369918.3</v>
      </c>
      <c r="BK136" s="30">
        <f ca="1">Repdd!BK209</f>
        <v>373698.6</v>
      </c>
      <c r="BL136" s="30">
        <f ca="1">Repdd!BL209</f>
        <v>375756</v>
      </c>
      <c r="BM136" s="30">
        <f ca="1">Repdd!BM209</f>
        <v>376789.2</v>
      </c>
      <c r="BN136" s="30">
        <f ca="1">Repdd!BN209</f>
        <v>377264.39999999997</v>
      </c>
      <c r="BO136" s="30">
        <f ca="1">Repdd!BO209</f>
        <v>377459.10000000003</v>
      </c>
      <c r="BP136" s="30">
        <f ca="1">Repdd!BP209</f>
        <v>377533.8</v>
      </c>
      <c r="BQ136" s="30">
        <f ca="1">Repdd!BQ209</f>
        <v>377559.00000000006</v>
      </c>
      <c r="BR136" s="30">
        <f ca="1">Repdd!BR209</f>
        <v>377565.90000000008</v>
      </c>
      <c r="BS136" s="30">
        <f ca="1">Repdd!BS209</f>
        <v>377567.7</v>
      </c>
      <c r="BT136" s="30">
        <f ca="1">Repdd!BT209</f>
        <v>377568.00000000006</v>
      </c>
      <c r="BU136" s="30">
        <f ca="1">Repdd!BU209</f>
        <v>377568.00000000006</v>
      </c>
      <c r="BV136" s="30">
        <f>Repdd!BV209</f>
        <v>0</v>
      </c>
      <c r="BW136" s="30">
        <f>Repdd!BW209</f>
        <v>0</v>
      </c>
      <c r="BX136" s="30">
        <f>Repdd!BX209</f>
        <v>0</v>
      </c>
      <c r="BY136" s="30">
        <f>Repdd!BY209</f>
        <v>0</v>
      </c>
      <c r="BZ136" s="30">
        <f>Repdd!BZ209</f>
        <v>0</v>
      </c>
      <c r="CA136" s="30">
        <f>Repdd!CA209</f>
        <v>0</v>
      </c>
      <c r="CB136" s="30">
        <f>Repdd!CB209</f>
        <v>0</v>
      </c>
      <c r="CC136" s="30">
        <f>Repdd!CC209</f>
        <v>0</v>
      </c>
      <c r="CD136" s="30">
        <f>Repdd!CD209</f>
        <v>0</v>
      </c>
      <c r="CE136" s="30">
        <f>Repdd!CE209</f>
        <v>0</v>
      </c>
      <c r="CF136" s="30">
        <f>Repdd!CF209</f>
        <v>0</v>
      </c>
      <c r="CG136" s="30">
        <f>Repdd!CG209</f>
        <v>0</v>
      </c>
      <c r="CH136" s="30">
        <f>Repdd!CH209</f>
        <v>0</v>
      </c>
      <c r="CI136" s="30">
        <f>Repdd!CI209</f>
        <v>0</v>
      </c>
      <c r="CJ136" s="30">
        <f>Repdd!CJ209</f>
        <v>0</v>
      </c>
      <c r="CK136" s="30">
        <f>Repdd!CK209</f>
        <v>0</v>
      </c>
      <c r="CL136" s="30">
        <f>Repdd!CL209</f>
        <v>0</v>
      </c>
      <c r="CM136" s="30">
        <f>Repdd!CM209</f>
        <v>0</v>
      </c>
      <c r="CN136" s="30">
        <f>Repdd!CN209</f>
        <v>0</v>
      </c>
      <c r="CO136" s="30">
        <f>Repdd!CO209</f>
        <v>0</v>
      </c>
      <c r="CP136" s="30">
        <f>Repdd!CP209</f>
        <v>0</v>
      </c>
      <c r="CQ136" s="30">
        <f>Repdd!CQ209</f>
        <v>0</v>
      </c>
      <c r="CR136" s="30">
        <f>Repdd!CR209</f>
        <v>0</v>
      </c>
      <c r="CS136" s="30">
        <f>Repdd!CS209</f>
        <v>0</v>
      </c>
      <c r="CT136" s="30">
        <f>Repdd!CT209</f>
        <v>0</v>
      </c>
    </row>
    <row r="137" spans="1:98" s="27" customFormat="1" ht="12" x14ac:dyDescent="0.25">
      <c r="A137" s="26">
        <f>ROW()</f>
        <v>137</v>
      </c>
      <c r="B137" s="133"/>
      <c r="C137" s="142"/>
      <c r="E137" s="24"/>
      <c r="F137" s="66" t="str">
        <f t="shared" si="25"/>
        <v>Себестоимость продаж</v>
      </c>
      <c r="G137" s="27" t="str">
        <f>BP!$F$23</f>
        <v>Материал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9777168.8000000007</v>
      </c>
      <c r="Z137" s="30">
        <f ca="1">Repdd!Z210</f>
        <v>0</v>
      </c>
      <c r="AA137" s="30">
        <f ca="1">Repdd!AA210</f>
        <v>0</v>
      </c>
      <c r="AB137" s="30">
        <f ca="1">Repdd!AB210</f>
        <v>0</v>
      </c>
      <c r="AC137" s="30">
        <f ca="1">Repdd!AC210</f>
        <v>0</v>
      </c>
      <c r="AD137" s="30">
        <f ca="1">Repdd!AD210</f>
        <v>0</v>
      </c>
      <c r="AE137" s="30">
        <f ca="1">Repdd!AE210</f>
        <v>0</v>
      </c>
      <c r="AF137" s="30">
        <f ca="1">Repdd!AF210</f>
        <v>0</v>
      </c>
      <c r="AG137" s="30">
        <f ca="1">Repdd!AG210</f>
        <v>0</v>
      </c>
      <c r="AH137" s="30">
        <f ca="1">Repdd!AH210</f>
        <v>56</v>
      </c>
      <c r="AI137" s="30">
        <f ca="1">Repdd!AI210</f>
        <v>504</v>
      </c>
      <c r="AJ137" s="30">
        <f ca="1">Repdd!AJ210</f>
        <v>1663.2</v>
      </c>
      <c r="AK137" s="30">
        <f ca="1">Repdd!AK210</f>
        <v>3221.4</v>
      </c>
      <c r="AL137" s="30">
        <f ca="1">Repdd!AL210</f>
        <v>4958.8</v>
      </c>
      <c r="AM137" s="30">
        <f ca="1">Repdd!AM210</f>
        <v>6735.26</v>
      </c>
      <c r="AN137" s="30">
        <f ca="1">Repdd!AN210</f>
        <v>9211.86</v>
      </c>
      <c r="AO137" s="30">
        <f ca="1">Repdd!AO210</f>
        <v>14173.880000000001</v>
      </c>
      <c r="AP137" s="30">
        <f ca="1">Repdd!AP210</f>
        <v>22705.340000000004</v>
      </c>
      <c r="AQ137" s="30">
        <f ca="1">Repdd!AQ210</f>
        <v>35362.74</v>
      </c>
      <c r="AR137" s="30">
        <f ca="1">Repdd!AR210</f>
        <v>51981.79</v>
      </c>
      <c r="AS137" s="30">
        <f ca="1">Repdd!AS210</f>
        <v>71567.44</v>
      </c>
      <c r="AT137" s="30">
        <f ca="1">Repdd!AT210</f>
        <v>93130.239999999991</v>
      </c>
      <c r="AU137" s="30">
        <f ca="1">Repdd!AU210</f>
        <v>115873.38</v>
      </c>
      <c r="AV137" s="30">
        <f ca="1">Repdd!AV210</f>
        <v>139261.35999999999</v>
      </c>
      <c r="AW137" s="30">
        <f ca="1">Repdd!AW210</f>
        <v>162974.91</v>
      </c>
      <c r="AX137" s="30">
        <f ca="1">Repdd!AX210</f>
        <v>186827.9</v>
      </c>
      <c r="AY137" s="30">
        <f ca="1">Repdd!AY210</f>
        <v>210738.5</v>
      </c>
      <c r="AZ137" s="30">
        <f ca="1">Repdd!AZ210</f>
        <v>234670.44999999998</v>
      </c>
      <c r="BA137" s="30">
        <f ca="1">Repdd!BA210</f>
        <v>258608.34999999998</v>
      </c>
      <c r="BB137" s="30">
        <f ca="1">Repdd!BB210</f>
        <v>282548</v>
      </c>
      <c r="BC137" s="30">
        <f ca="1">Repdd!BC210</f>
        <v>306488</v>
      </c>
      <c r="BD137" s="30">
        <f ca="1">Repdd!BD210</f>
        <v>330428</v>
      </c>
      <c r="BE137" s="30">
        <f ca="1">Repdd!BE210</f>
        <v>354228</v>
      </c>
      <c r="BF137" s="30">
        <f ca="1">Repdd!BF210</f>
        <v>376908</v>
      </c>
      <c r="BG137" s="30">
        <f ca="1">Repdd!BG210</f>
        <v>396690</v>
      </c>
      <c r="BH137" s="30">
        <f ca="1">Repdd!BH210</f>
        <v>412576.5</v>
      </c>
      <c r="BI137" s="30">
        <f ca="1">Repdd!BI210</f>
        <v>424119.5</v>
      </c>
      <c r="BJ137" s="30">
        <f ca="1">Repdd!BJ210</f>
        <v>431571.35</v>
      </c>
      <c r="BK137" s="30">
        <f ca="1">Repdd!BK210</f>
        <v>435981.7</v>
      </c>
      <c r="BL137" s="30">
        <f ca="1">Repdd!BL210</f>
        <v>438382</v>
      </c>
      <c r="BM137" s="30">
        <f ca="1">Repdd!BM210</f>
        <v>439587.39999999997</v>
      </c>
      <c r="BN137" s="30">
        <f ca="1">Repdd!BN210</f>
        <v>440141.8</v>
      </c>
      <c r="BO137" s="30">
        <f ca="1">Repdd!BO210</f>
        <v>440368.94999999995</v>
      </c>
      <c r="BP137" s="30">
        <f ca="1">Repdd!BP210</f>
        <v>440456.1</v>
      </c>
      <c r="BQ137" s="30">
        <f ca="1">Repdd!BQ210</f>
        <v>440485.5</v>
      </c>
      <c r="BR137" s="30">
        <f ca="1">Repdd!BR210</f>
        <v>440493.55000000005</v>
      </c>
      <c r="BS137" s="30">
        <f ca="1">Repdd!BS210</f>
        <v>440495.65</v>
      </c>
      <c r="BT137" s="30">
        <f ca="1">Repdd!BT210</f>
        <v>440496</v>
      </c>
      <c r="BU137" s="30">
        <f ca="1">Repdd!BU210</f>
        <v>440496</v>
      </c>
      <c r="BV137" s="30">
        <f>Repdd!BV210</f>
        <v>0</v>
      </c>
      <c r="BW137" s="30">
        <f>Repdd!BW210</f>
        <v>0</v>
      </c>
      <c r="BX137" s="30">
        <f>Repdd!BX210</f>
        <v>0</v>
      </c>
      <c r="BY137" s="30">
        <f>Repdd!BY210</f>
        <v>0</v>
      </c>
      <c r="BZ137" s="30">
        <f>Repdd!BZ210</f>
        <v>0</v>
      </c>
      <c r="CA137" s="30">
        <f>Repdd!CA210</f>
        <v>0</v>
      </c>
      <c r="CB137" s="30">
        <f>Repdd!CB210</f>
        <v>0</v>
      </c>
      <c r="CC137" s="30">
        <f>Repdd!CC210</f>
        <v>0</v>
      </c>
      <c r="CD137" s="30">
        <f>Repdd!CD210</f>
        <v>0</v>
      </c>
      <c r="CE137" s="30">
        <f>Repdd!CE210</f>
        <v>0</v>
      </c>
      <c r="CF137" s="30">
        <f>Repdd!CF210</f>
        <v>0</v>
      </c>
      <c r="CG137" s="30">
        <f>Repdd!CG210</f>
        <v>0</v>
      </c>
      <c r="CH137" s="30">
        <f>Repdd!CH210</f>
        <v>0</v>
      </c>
      <c r="CI137" s="30">
        <f>Repdd!CI210</f>
        <v>0</v>
      </c>
      <c r="CJ137" s="30">
        <f>Repdd!CJ210</f>
        <v>0</v>
      </c>
      <c r="CK137" s="30">
        <f>Repdd!CK210</f>
        <v>0</v>
      </c>
      <c r="CL137" s="30">
        <f>Repdd!CL210</f>
        <v>0</v>
      </c>
      <c r="CM137" s="30">
        <f>Repdd!CM210</f>
        <v>0</v>
      </c>
      <c r="CN137" s="30">
        <f>Repdd!CN210</f>
        <v>0</v>
      </c>
      <c r="CO137" s="30">
        <f>Repdd!CO210</f>
        <v>0</v>
      </c>
      <c r="CP137" s="30">
        <f>Repdd!CP210</f>
        <v>0</v>
      </c>
      <c r="CQ137" s="30">
        <f>Repdd!CQ210</f>
        <v>0</v>
      </c>
      <c r="CR137" s="30">
        <f>Repdd!CR210</f>
        <v>0</v>
      </c>
      <c r="CS137" s="30">
        <f>Repdd!CS210</f>
        <v>0</v>
      </c>
      <c r="CT137" s="30">
        <f>Repdd!CT210</f>
        <v>0</v>
      </c>
    </row>
    <row r="138" spans="1:98" s="27" customFormat="1" ht="12" x14ac:dyDescent="0.25">
      <c r="A138" s="26">
        <f>ROW()</f>
        <v>138</v>
      </c>
      <c r="B138" s="133"/>
      <c r="C138" s="142"/>
      <c r="E138" s="24"/>
      <c r="F138" s="66" t="str">
        <f t="shared" si="25"/>
        <v>Себестоимость продаж</v>
      </c>
      <c r="G138" s="27" t="str">
        <f>BP!$F$24</f>
        <v>Вн.пр-во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209510760</v>
      </c>
      <c r="Z138" s="30">
        <f ca="1">Repdd!Z211</f>
        <v>0</v>
      </c>
      <c r="AA138" s="30">
        <f ca="1">Repdd!AA211</f>
        <v>0</v>
      </c>
      <c r="AB138" s="30">
        <f ca="1">Repdd!AB211</f>
        <v>0</v>
      </c>
      <c r="AC138" s="30">
        <f ca="1">Repdd!AC211</f>
        <v>0</v>
      </c>
      <c r="AD138" s="30">
        <f ca="1">Repdd!AD211</f>
        <v>0</v>
      </c>
      <c r="AE138" s="30">
        <f ca="1">Repdd!AE211</f>
        <v>0</v>
      </c>
      <c r="AF138" s="30">
        <f ca="1">Repdd!AF211</f>
        <v>0</v>
      </c>
      <c r="AG138" s="30">
        <f ca="1">Repdd!AG211</f>
        <v>0</v>
      </c>
      <c r="AH138" s="30">
        <f ca="1">Repdd!AH211</f>
        <v>1200</v>
      </c>
      <c r="AI138" s="30">
        <f ca="1">Repdd!AI211</f>
        <v>10800</v>
      </c>
      <c r="AJ138" s="30">
        <f ca="1">Repdd!AJ211</f>
        <v>35640</v>
      </c>
      <c r="AK138" s="30">
        <f ca="1">Repdd!AK211</f>
        <v>69030</v>
      </c>
      <c r="AL138" s="30">
        <f ca="1">Repdd!AL211</f>
        <v>106260</v>
      </c>
      <c r="AM138" s="30">
        <f ca="1">Repdd!AM211</f>
        <v>144327</v>
      </c>
      <c r="AN138" s="30">
        <f ca="1">Repdd!AN211</f>
        <v>197397</v>
      </c>
      <c r="AO138" s="30">
        <f ca="1">Repdd!AO211</f>
        <v>303726</v>
      </c>
      <c r="AP138" s="30">
        <f ca="1">Repdd!AP211</f>
        <v>486543</v>
      </c>
      <c r="AQ138" s="30">
        <f ca="1">Repdd!AQ211</f>
        <v>757773</v>
      </c>
      <c r="AR138" s="30">
        <f ca="1">Repdd!AR211</f>
        <v>1113895.5</v>
      </c>
      <c r="AS138" s="30">
        <f ca="1">Repdd!AS211</f>
        <v>1533588</v>
      </c>
      <c r="AT138" s="30">
        <f ca="1">Repdd!AT211</f>
        <v>1995648</v>
      </c>
      <c r="AU138" s="30">
        <f ca="1">Repdd!AU211</f>
        <v>2483001</v>
      </c>
      <c r="AV138" s="30">
        <f ca="1">Repdd!AV211</f>
        <v>2984172</v>
      </c>
      <c r="AW138" s="30">
        <f ca="1">Repdd!AW211</f>
        <v>3492319.5</v>
      </c>
      <c r="AX138" s="30">
        <f ca="1">Repdd!AX211</f>
        <v>4003455</v>
      </c>
      <c r="AY138" s="30">
        <f ca="1">Repdd!AY211</f>
        <v>4515825</v>
      </c>
      <c r="AZ138" s="30">
        <f ca="1">Repdd!AZ211</f>
        <v>5028652.5</v>
      </c>
      <c r="BA138" s="30">
        <f ca="1">Repdd!BA211</f>
        <v>5541607.5</v>
      </c>
      <c r="BB138" s="30">
        <f ca="1">Repdd!BB211</f>
        <v>6054600</v>
      </c>
      <c r="BC138" s="30">
        <f ca="1">Repdd!BC211</f>
        <v>6567600</v>
      </c>
      <c r="BD138" s="30">
        <f ca="1">Repdd!BD211</f>
        <v>7080600</v>
      </c>
      <c r="BE138" s="30">
        <f ca="1">Repdd!BE211</f>
        <v>7590600</v>
      </c>
      <c r="BF138" s="30">
        <f ca="1">Repdd!BF211</f>
        <v>8076600</v>
      </c>
      <c r="BG138" s="30">
        <f ca="1">Repdd!BG211</f>
        <v>8500500</v>
      </c>
      <c r="BH138" s="30">
        <f ca="1">Repdd!BH211</f>
        <v>8840925</v>
      </c>
      <c r="BI138" s="30">
        <f ca="1">Repdd!BI211</f>
        <v>9088275</v>
      </c>
      <c r="BJ138" s="30">
        <f ca="1">Repdd!BJ211</f>
        <v>9247957.5</v>
      </c>
      <c r="BK138" s="30">
        <f ca="1">Repdd!BK211</f>
        <v>9342465</v>
      </c>
      <c r="BL138" s="30">
        <f ca="1">Repdd!BL211</f>
        <v>9393900</v>
      </c>
      <c r="BM138" s="30">
        <f ca="1">Repdd!BM211</f>
        <v>9419730</v>
      </c>
      <c r="BN138" s="30">
        <f ca="1">Repdd!BN211</f>
        <v>9431610</v>
      </c>
      <c r="BO138" s="30">
        <f ca="1">Repdd!BO211</f>
        <v>9436477.5</v>
      </c>
      <c r="BP138" s="30">
        <f ca="1">Repdd!BP211</f>
        <v>9438345</v>
      </c>
      <c r="BQ138" s="30">
        <f ca="1">Repdd!BQ211</f>
        <v>9438975</v>
      </c>
      <c r="BR138" s="30">
        <f ca="1">Repdd!BR211</f>
        <v>9439147.5000000019</v>
      </c>
      <c r="BS138" s="30">
        <f ca="1">Repdd!BS211</f>
        <v>9439192.5000000019</v>
      </c>
      <c r="BT138" s="30">
        <f ca="1">Repdd!BT211</f>
        <v>9439200.0000000019</v>
      </c>
      <c r="BU138" s="30">
        <f ca="1">Repdd!BU211</f>
        <v>9439200.0000000019</v>
      </c>
      <c r="BV138" s="30">
        <f>Repdd!BV211</f>
        <v>0</v>
      </c>
      <c r="BW138" s="30">
        <f>Repdd!BW211</f>
        <v>0</v>
      </c>
      <c r="BX138" s="30">
        <f>Repdd!BX211</f>
        <v>0</v>
      </c>
      <c r="BY138" s="30">
        <f>Repdd!BY211</f>
        <v>0</v>
      </c>
      <c r="BZ138" s="30">
        <f>Repdd!BZ211</f>
        <v>0</v>
      </c>
      <c r="CA138" s="30">
        <f>Repdd!CA211</f>
        <v>0</v>
      </c>
      <c r="CB138" s="30">
        <f>Repdd!CB211</f>
        <v>0</v>
      </c>
      <c r="CC138" s="30">
        <f>Repdd!CC211</f>
        <v>0</v>
      </c>
      <c r="CD138" s="30">
        <f>Repdd!CD211</f>
        <v>0</v>
      </c>
      <c r="CE138" s="30">
        <f>Repdd!CE211</f>
        <v>0</v>
      </c>
      <c r="CF138" s="30">
        <f>Repdd!CF211</f>
        <v>0</v>
      </c>
      <c r="CG138" s="30">
        <f>Repdd!CG211</f>
        <v>0</v>
      </c>
      <c r="CH138" s="30">
        <f>Repdd!CH211</f>
        <v>0</v>
      </c>
      <c r="CI138" s="30">
        <f>Repdd!CI211</f>
        <v>0</v>
      </c>
      <c r="CJ138" s="30">
        <f>Repdd!CJ211</f>
        <v>0</v>
      </c>
      <c r="CK138" s="30">
        <f>Repdd!CK211</f>
        <v>0</v>
      </c>
      <c r="CL138" s="30">
        <f>Repdd!CL211</f>
        <v>0</v>
      </c>
      <c r="CM138" s="30">
        <f>Repdd!CM211</f>
        <v>0</v>
      </c>
      <c r="CN138" s="30">
        <f>Repdd!CN211</f>
        <v>0</v>
      </c>
      <c r="CO138" s="30">
        <f>Repdd!CO211</f>
        <v>0</v>
      </c>
      <c r="CP138" s="30">
        <f>Repdd!CP211</f>
        <v>0</v>
      </c>
      <c r="CQ138" s="30">
        <f>Repdd!CQ211</f>
        <v>0</v>
      </c>
      <c r="CR138" s="30">
        <f>Repdd!CR211</f>
        <v>0</v>
      </c>
      <c r="CS138" s="30">
        <f>Repdd!CS211</f>
        <v>0</v>
      </c>
      <c r="CT138" s="30">
        <f>Repdd!CT211</f>
        <v>0</v>
      </c>
    </row>
    <row r="139" spans="1:98" s="27" customFormat="1" ht="12" x14ac:dyDescent="0.25">
      <c r="A139" s="26">
        <f>ROW()</f>
        <v>139</v>
      </c>
      <c r="B139" s="133"/>
      <c r="C139" s="142"/>
      <c r="E139" s="24"/>
      <c r="F139" s="66" t="str">
        <f t="shared" si="25"/>
        <v>Себестоимость продаж</v>
      </c>
      <c r="G139" s="27" t="str">
        <f>BP!$F$25</f>
        <v>Упаковка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27934768</v>
      </c>
      <c r="Z139" s="30">
        <f ca="1">Repdd!Z212</f>
        <v>0</v>
      </c>
      <c r="AA139" s="30">
        <f ca="1">Repdd!AA212</f>
        <v>0</v>
      </c>
      <c r="AB139" s="30">
        <f ca="1">Repdd!AB212</f>
        <v>0</v>
      </c>
      <c r="AC139" s="30">
        <f ca="1">Repdd!AC212</f>
        <v>0</v>
      </c>
      <c r="AD139" s="30">
        <f ca="1">Repdd!AD212</f>
        <v>0</v>
      </c>
      <c r="AE139" s="30">
        <f ca="1">Repdd!AE212</f>
        <v>0</v>
      </c>
      <c r="AF139" s="30">
        <f ca="1">Repdd!AF212</f>
        <v>0</v>
      </c>
      <c r="AG139" s="30">
        <f ca="1">Repdd!AG212</f>
        <v>0</v>
      </c>
      <c r="AH139" s="30">
        <f ca="1">Repdd!AH212</f>
        <v>160</v>
      </c>
      <c r="AI139" s="30">
        <f ca="1">Repdd!AI212</f>
        <v>1440</v>
      </c>
      <c r="AJ139" s="30">
        <f ca="1">Repdd!AJ212</f>
        <v>4752</v>
      </c>
      <c r="AK139" s="30">
        <f ca="1">Repdd!AK212</f>
        <v>9204</v>
      </c>
      <c r="AL139" s="30">
        <f ca="1">Repdd!AL212</f>
        <v>14168</v>
      </c>
      <c r="AM139" s="30">
        <f ca="1">Repdd!AM212</f>
        <v>19243.599999999999</v>
      </c>
      <c r="AN139" s="30">
        <f ca="1">Repdd!AN212</f>
        <v>26319.599999999999</v>
      </c>
      <c r="AO139" s="30">
        <f ca="1">Repdd!AO212</f>
        <v>40496.800000000003</v>
      </c>
      <c r="AP139" s="30">
        <f ca="1">Repdd!AP212</f>
        <v>64872.399999999994</v>
      </c>
      <c r="AQ139" s="30">
        <f ca="1">Repdd!AQ212</f>
        <v>101036.4</v>
      </c>
      <c r="AR139" s="30">
        <f ca="1">Repdd!AR212</f>
        <v>148519.4</v>
      </c>
      <c r="AS139" s="30">
        <f ca="1">Repdd!AS212</f>
        <v>204478.40000000002</v>
      </c>
      <c r="AT139" s="30">
        <f ca="1">Repdd!AT212</f>
        <v>266086.40000000002</v>
      </c>
      <c r="AU139" s="30">
        <f ca="1">Repdd!AU212</f>
        <v>331066.8</v>
      </c>
      <c r="AV139" s="30">
        <f ca="1">Repdd!AV212</f>
        <v>397889.6</v>
      </c>
      <c r="AW139" s="30">
        <f ca="1">Repdd!AW212</f>
        <v>465642.6</v>
      </c>
      <c r="AX139" s="30">
        <f ca="1">Repdd!AX212</f>
        <v>533794</v>
      </c>
      <c r="AY139" s="30">
        <f ca="1">Repdd!AY212</f>
        <v>602110</v>
      </c>
      <c r="AZ139" s="30">
        <f ca="1">Repdd!AZ212</f>
        <v>670487</v>
      </c>
      <c r="BA139" s="30">
        <f ca="1">Repdd!BA212</f>
        <v>738881</v>
      </c>
      <c r="BB139" s="30">
        <f ca="1">Repdd!BB212</f>
        <v>807280</v>
      </c>
      <c r="BC139" s="30">
        <f ca="1">Repdd!BC212</f>
        <v>875680</v>
      </c>
      <c r="BD139" s="30">
        <f ca="1">Repdd!BD212</f>
        <v>944080</v>
      </c>
      <c r="BE139" s="30">
        <f ca="1">Repdd!BE212</f>
        <v>1012080</v>
      </c>
      <c r="BF139" s="30">
        <f ca="1">Repdd!BF212</f>
        <v>1076880</v>
      </c>
      <c r="BG139" s="30">
        <f ca="1">Repdd!BG212</f>
        <v>1133400</v>
      </c>
      <c r="BH139" s="30">
        <f ca="1">Repdd!BH212</f>
        <v>1178790</v>
      </c>
      <c r="BI139" s="30">
        <f ca="1">Repdd!BI212</f>
        <v>1211770</v>
      </c>
      <c r="BJ139" s="30">
        <f ca="1">Repdd!BJ212</f>
        <v>1233061</v>
      </c>
      <c r="BK139" s="30">
        <f ca="1">Repdd!BK212</f>
        <v>1245662</v>
      </c>
      <c r="BL139" s="30">
        <f ca="1">Repdd!BL212</f>
        <v>1252520</v>
      </c>
      <c r="BM139" s="30">
        <f ca="1">Repdd!BM212</f>
        <v>1255964</v>
      </c>
      <c r="BN139" s="30">
        <f ca="1">Repdd!BN212</f>
        <v>1257548</v>
      </c>
      <c r="BO139" s="30">
        <f ca="1">Repdd!BO212</f>
        <v>1258197</v>
      </c>
      <c r="BP139" s="30">
        <f ca="1">Repdd!BP212</f>
        <v>1258446</v>
      </c>
      <c r="BQ139" s="30">
        <f ca="1">Repdd!BQ212</f>
        <v>1258530</v>
      </c>
      <c r="BR139" s="30">
        <f ca="1">Repdd!BR212</f>
        <v>1258553.0000000002</v>
      </c>
      <c r="BS139" s="30">
        <f ca="1">Repdd!BS212</f>
        <v>1258559.0000000002</v>
      </c>
      <c r="BT139" s="30">
        <f ca="1">Repdd!BT212</f>
        <v>1258560.0000000002</v>
      </c>
      <c r="BU139" s="30">
        <f ca="1">Repdd!BU212</f>
        <v>1258560.0000000002</v>
      </c>
      <c r="BV139" s="30">
        <f>Repdd!BV212</f>
        <v>0</v>
      </c>
      <c r="BW139" s="30">
        <f>Repdd!BW212</f>
        <v>0</v>
      </c>
      <c r="BX139" s="30">
        <f>Repdd!BX212</f>
        <v>0</v>
      </c>
      <c r="BY139" s="30">
        <f>Repdd!BY212</f>
        <v>0</v>
      </c>
      <c r="BZ139" s="30">
        <f>Repdd!BZ212</f>
        <v>0</v>
      </c>
      <c r="CA139" s="30">
        <f>Repdd!CA212</f>
        <v>0</v>
      </c>
      <c r="CB139" s="30">
        <f>Repdd!CB212</f>
        <v>0</v>
      </c>
      <c r="CC139" s="30">
        <f>Repdd!CC212</f>
        <v>0</v>
      </c>
      <c r="CD139" s="30">
        <f>Repdd!CD212</f>
        <v>0</v>
      </c>
      <c r="CE139" s="30">
        <f>Repdd!CE212</f>
        <v>0</v>
      </c>
      <c r="CF139" s="30">
        <f>Repdd!CF212</f>
        <v>0</v>
      </c>
      <c r="CG139" s="30">
        <f>Repdd!CG212</f>
        <v>0</v>
      </c>
      <c r="CH139" s="30">
        <f>Repdd!CH212</f>
        <v>0</v>
      </c>
      <c r="CI139" s="30">
        <f>Repdd!CI212</f>
        <v>0</v>
      </c>
      <c r="CJ139" s="30">
        <f>Repdd!CJ212</f>
        <v>0</v>
      </c>
      <c r="CK139" s="30">
        <f>Repdd!CK212</f>
        <v>0</v>
      </c>
      <c r="CL139" s="30">
        <f>Repdd!CL212</f>
        <v>0</v>
      </c>
      <c r="CM139" s="30">
        <f>Repdd!CM212</f>
        <v>0</v>
      </c>
      <c r="CN139" s="30">
        <f>Repdd!CN212</f>
        <v>0</v>
      </c>
      <c r="CO139" s="30">
        <f>Repdd!CO212</f>
        <v>0</v>
      </c>
      <c r="CP139" s="30">
        <f>Repdd!CP212</f>
        <v>0</v>
      </c>
      <c r="CQ139" s="30">
        <f>Repdd!CQ212</f>
        <v>0</v>
      </c>
      <c r="CR139" s="30">
        <f>Repdd!CR212</f>
        <v>0</v>
      </c>
      <c r="CS139" s="30">
        <f>Repdd!CS212</f>
        <v>0</v>
      </c>
      <c r="CT139" s="30">
        <f>Repdd!CT212</f>
        <v>0</v>
      </c>
    </row>
    <row r="140" spans="1:98" s="27" customFormat="1" ht="12" x14ac:dyDescent="0.25">
      <c r="A140" s="26">
        <f>ROW()</f>
        <v>140</v>
      </c>
      <c r="B140" s="133"/>
      <c r="C140" s="142"/>
      <c r="E140" s="24"/>
      <c r="F140" s="66" t="str">
        <f t="shared" si="25"/>
        <v>Себестоимость продаж</v>
      </c>
      <c r="G140" s="27" t="str">
        <f>BP!$F$26</f>
        <v>ФОТ првПерс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17459230</v>
      </c>
      <c r="Z140" s="30">
        <f ca="1">Repdd!Z213</f>
        <v>0</v>
      </c>
      <c r="AA140" s="30">
        <f ca="1">Repdd!AA213</f>
        <v>0</v>
      </c>
      <c r="AB140" s="30">
        <f ca="1">Repdd!AB213</f>
        <v>0</v>
      </c>
      <c r="AC140" s="30">
        <f ca="1">Repdd!AC213</f>
        <v>0</v>
      </c>
      <c r="AD140" s="30">
        <f ca="1">Repdd!AD213</f>
        <v>0</v>
      </c>
      <c r="AE140" s="30">
        <f ca="1">Repdd!AE213</f>
        <v>0</v>
      </c>
      <c r="AF140" s="30">
        <f ca="1">Repdd!AF213</f>
        <v>0</v>
      </c>
      <c r="AG140" s="30">
        <f ca="1">Repdd!AG213</f>
        <v>0</v>
      </c>
      <c r="AH140" s="30">
        <f ca="1">Repdd!AH213</f>
        <v>100</v>
      </c>
      <c r="AI140" s="30">
        <f ca="1">Repdd!AI213</f>
        <v>900</v>
      </c>
      <c r="AJ140" s="30">
        <f ca="1">Repdd!AJ213</f>
        <v>2970</v>
      </c>
      <c r="AK140" s="30">
        <f ca="1">Repdd!AK213</f>
        <v>5752.5</v>
      </c>
      <c r="AL140" s="30">
        <f ca="1">Repdd!AL213</f>
        <v>8855</v>
      </c>
      <c r="AM140" s="30">
        <f ca="1">Repdd!AM213</f>
        <v>12027.25</v>
      </c>
      <c r="AN140" s="30">
        <f ca="1">Repdd!AN213</f>
        <v>16449.75</v>
      </c>
      <c r="AO140" s="30">
        <f ca="1">Repdd!AO213</f>
        <v>25310.500000000004</v>
      </c>
      <c r="AP140" s="30">
        <f ca="1">Repdd!AP213</f>
        <v>40545.25</v>
      </c>
      <c r="AQ140" s="30">
        <f ca="1">Repdd!AQ213</f>
        <v>63147.75</v>
      </c>
      <c r="AR140" s="30">
        <f ca="1">Repdd!AR213</f>
        <v>92824.625</v>
      </c>
      <c r="AS140" s="30">
        <f ca="1">Repdd!AS213</f>
        <v>127799</v>
      </c>
      <c r="AT140" s="30">
        <f ca="1">Repdd!AT213</f>
        <v>166304</v>
      </c>
      <c r="AU140" s="30">
        <f ca="1">Repdd!AU213</f>
        <v>206916.75</v>
      </c>
      <c r="AV140" s="30">
        <f ca="1">Repdd!AV213</f>
        <v>248681</v>
      </c>
      <c r="AW140" s="30">
        <f ca="1">Repdd!AW213</f>
        <v>291026.625</v>
      </c>
      <c r="AX140" s="30">
        <f ca="1">Repdd!AX213</f>
        <v>333621.25</v>
      </c>
      <c r="AY140" s="30">
        <f ca="1">Repdd!AY213</f>
        <v>376318.75</v>
      </c>
      <c r="AZ140" s="30">
        <f ca="1">Repdd!AZ213</f>
        <v>419054.375</v>
      </c>
      <c r="BA140" s="30">
        <f ca="1">Repdd!BA213</f>
        <v>461800.625</v>
      </c>
      <c r="BB140" s="30">
        <f ca="1">Repdd!BB213</f>
        <v>504550</v>
      </c>
      <c r="BC140" s="30">
        <f ca="1">Repdd!BC213</f>
        <v>547300</v>
      </c>
      <c r="BD140" s="30">
        <f ca="1">Repdd!BD213</f>
        <v>590050</v>
      </c>
      <c r="BE140" s="30">
        <f ca="1">Repdd!BE213</f>
        <v>632550</v>
      </c>
      <c r="BF140" s="30">
        <f ca="1">Repdd!BF213</f>
        <v>673050</v>
      </c>
      <c r="BG140" s="30">
        <f ca="1">Repdd!BG213</f>
        <v>708375</v>
      </c>
      <c r="BH140" s="30">
        <f ca="1">Repdd!BH213</f>
        <v>736743.75</v>
      </c>
      <c r="BI140" s="30">
        <f ca="1">Repdd!BI213</f>
        <v>757356.25</v>
      </c>
      <c r="BJ140" s="30">
        <f ca="1">Repdd!BJ213</f>
        <v>770663.125</v>
      </c>
      <c r="BK140" s="30">
        <f ca="1">Repdd!BK213</f>
        <v>778538.75</v>
      </c>
      <c r="BL140" s="30">
        <f ca="1">Repdd!BL213</f>
        <v>782825</v>
      </c>
      <c r="BM140" s="30">
        <f ca="1">Repdd!BM213</f>
        <v>784977.5</v>
      </c>
      <c r="BN140" s="30">
        <f ca="1">Repdd!BN213</f>
        <v>785967.5</v>
      </c>
      <c r="BO140" s="30">
        <f ca="1">Repdd!BO213</f>
        <v>786373.125</v>
      </c>
      <c r="BP140" s="30">
        <f ca="1">Repdd!BP213</f>
        <v>786528.75</v>
      </c>
      <c r="BQ140" s="30">
        <f ca="1">Repdd!BQ213</f>
        <v>786581.25</v>
      </c>
      <c r="BR140" s="30">
        <f ca="1">Repdd!BR213</f>
        <v>786595.625</v>
      </c>
      <c r="BS140" s="30">
        <f ca="1">Repdd!BS213</f>
        <v>786599.37500000012</v>
      </c>
      <c r="BT140" s="30">
        <f ca="1">Repdd!BT213</f>
        <v>786600.00000000012</v>
      </c>
      <c r="BU140" s="30">
        <f ca="1">Repdd!BU213</f>
        <v>786600.00000000012</v>
      </c>
      <c r="BV140" s="30">
        <f>Repdd!BV213</f>
        <v>0</v>
      </c>
      <c r="BW140" s="30">
        <f>Repdd!BW213</f>
        <v>0</v>
      </c>
      <c r="BX140" s="30">
        <f>Repdd!BX213</f>
        <v>0</v>
      </c>
      <c r="BY140" s="30">
        <f>Repdd!BY213</f>
        <v>0</v>
      </c>
      <c r="BZ140" s="30">
        <f>Repdd!BZ213</f>
        <v>0</v>
      </c>
      <c r="CA140" s="30">
        <f>Repdd!CA213</f>
        <v>0</v>
      </c>
      <c r="CB140" s="30">
        <f>Repdd!CB213</f>
        <v>0</v>
      </c>
      <c r="CC140" s="30">
        <f>Repdd!CC213</f>
        <v>0</v>
      </c>
      <c r="CD140" s="30">
        <f>Repdd!CD213</f>
        <v>0</v>
      </c>
      <c r="CE140" s="30">
        <f>Repdd!CE213</f>
        <v>0</v>
      </c>
      <c r="CF140" s="30">
        <f>Repdd!CF213</f>
        <v>0</v>
      </c>
      <c r="CG140" s="30">
        <f>Repdd!CG213</f>
        <v>0</v>
      </c>
      <c r="CH140" s="30">
        <f>Repdd!CH213</f>
        <v>0</v>
      </c>
      <c r="CI140" s="30">
        <f>Repdd!CI213</f>
        <v>0</v>
      </c>
      <c r="CJ140" s="30">
        <f>Repdd!CJ213</f>
        <v>0</v>
      </c>
      <c r="CK140" s="30">
        <f>Repdd!CK213</f>
        <v>0</v>
      </c>
      <c r="CL140" s="30">
        <f>Repdd!CL213</f>
        <v>0</v>
      </c>
      <c r="CM140" s="30">
        <f>Repdd!CM213</f>
        <v>0</v>
      </c>
      <c r="CN140" s="30">
        <f>Repdd!CN213</f>
        <v>0</v>
      </c>
      <c r="CO140" s="30">
        <f>Repdd!CO213</f>
        <v>0</v>
      </c>
      <c r="CP140" s="30">
        <f>Repdd!CP213</f>
        <v>0</v>
      </c>
      <c r="CQ140" s="30">
        <f>Repdd!CQ213</f>
        <v>0</v>
      </c>
      <c r="CR140" s="30">
        <f>Repdd!CR213</f>
        <v>0</v>
      </c>
      <c r="CS140" s="30">
        <f>Repdd!CS213</f>
        <v>0</v>
      </c>
      <c r="CT140" s="30">
        <f>Repdd!CT213</f>
        <v>0</v>
      </c>
    </row>
    <row r="141" spans="1:98" s="27" customFormat="1" ht="12" x14ac:dyDescent="0.25">
      <c r="A141" s="26">
        <f>ROW()</f>
        <v>141</v>
      </c>
      <c r="B141" s="133"/>
      <c r="C141" s="142"/>
      <c r="E141" s="24"/>
      <c r="F141" s="66" t="str">
        <f t="shared" si="25"/>
        <v>Себестоимость продаж</v>
      </c>
      <c r="G141" s="27" t="str">
        <f>BP!$F$27</f>
        <v>ФОТ упак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8729615</v>
      </c>
      <c r="Z141" s="30">
        <f ca="1">Repdd!Z214</f>
        <v>0</v>
      </c>
      <c r="AA141" s="30">
        <f ca="1">Repdd!AA214</f>
        <v>0</v>
      </c>
      <c r="AB141" s="30">
        <f ca="1">Repdd!AB214</f>
        <v>0</v>
      </c>
      <c r="AC141" s="30">
        <f ca="1">Repdd!AC214</f>
        <v>0</v>
      </c>
      <c r="AD141" s="30">
        <f ca="1">Repdd!AD214</f>
        <v>0</v>
      </c>
      <c r="AE141" s="30">
        <f ca="1">Repdd!AE214</f>
        <v>0</v>
      </c>
      <c r="AF141" s="30">
        <f ca="1">Repdd!AF214</f>
        <v>0</v>
      </c>
      <c r="AG141" s="30">
        <f ca="1">Repdd!AG214</f>
        <v>0</v>
      </c>
      <c r="AH141" s="30">
        <f ca="1">Repdd!AH214</f>
        <v>50</v>
      </c>
      <c r="AI141" s="30">
        <f ca="1">Repdd!AI214</f>
        <v>450</v>
      </c>
      <c r="AJ141" s="30">
        <f ca="1">Repdd!AJ214</f>
        <v>1485</v>
      </c>
      <c r="AK141" s="30">
        <f ca="1">Repdd!AK214</f>
        <v>2876.25</v>
      </c>
      <c r="AL141" s="30">
        <f ca="1">Repdd!AL214</f>
        <v>4427.5</v>
      </c>
      <c r="AM141" s="30">
        <f ca="1">Repdd!AM214</f>
        <v>6013.625</v>
      </c>
      <c r="AN141" s="30">
        <f ca="1">Repdd!AN214</f>
        <v>8224.875</v>
      </c>
      <c r="AO141" s="30">
        <f ca="1">Repdd!AO214</f>
        <v>12655.250000000002</v>
      </c>
      <c r="AP141" s="30">
        <f ca="1">Repdd!AP214</f>
        <v>20272.625</v>
      </c>
      <c r="AQ141" s="30">
        <f ca="1">Repdd!AQ214</f>
        <v>31573.875</v>
      </c>
      <c r="AR141" s="30">
        <f ca="1">Repdd!AR214</f>
        <v>46412.3125</v>
      </c>
      <c r="AS141" s="30">
        <f ca="1">Repdd!AS214</f>
        <v>63899.5</v>
      </c>
      <c r="AT141" s="30">
        <f ca="1">Repdd!AT214</f>
        <v>83152</v>
      </c>
      <c r="AU141" s="30">
        <f ca="1">Repdd!AU214</f>
        <v>103458.375</v>
      </c>
      <c r="AV141" s="30">
        <f ca="1">Repdd!AV214</f>
        <v>124340.5</v>
      </c>
      <c r="AW141" s="30">
        <f ca="1">Repdd!AW214</f>
        <v>145513.3125</v>
      </c>
      <c r="AX141" s="30">
        <f ca="1">Repdd!AX214</f>
        <v>166810.625</v>
      </c>
      <c r="AY141" s="30">
        <f ca="1">Repdd!AY214</f>
        <v>188159.375</v>
      </c>
      <c r="AZ141" s="30">
        <f ca="1">Repdd!AZ214</f>
        <v>209527.1875</v>
      </c>
      <c r="BA141" s="30">
        <f ca="1">Repdd!BA214</f>
        <v>230900.3125</v>
      </c>
      <c r="BB141" s="30">
        <f ca="1">Repdd!BB214</f>
        <v>252275</v>
      </c>
      <c r="BC141" s="30">
        <f ca="1">Repdd!BC214</f>
        <v>273650</v>
      </c>
      <c r="BD141" s="30">
        <f ca="1">Repdd!BD214</f>
        <v>295025</v>
      </c>
      <c r="BE141" s="30">
        <f ca="1">Repdd!BE214</f>
        <v>316275</v>
      </c>
      <c r="BF141" s="30">
        <f ca="1">Repdd!BF214</f>
        <v>336525</v>
      </c>
      <c r="BG141" s="30">
        <f ca="1">Repdd!BG214</f>
        <v>354187.5</v>
      </c>
      <c r="BH141" s="30">
        <f ca="1">Repdd!BH214</f>
        <v>368371.875</v>
      </c>
      <c r="BI141" s="30">
        <f ca="1">Repdd!BI214</f>
        <v>378678.125</v>
      </c>
      <c r="BJ141" s="30">
        <f ca="1">Repdd!BJ214</f>
        <v>385331.5625</v>
      </c>
      <c r="BK141" s="30">
        <f ca="1">Repdd!BK214</f>
        <v>389269.375</v>
      </c>
      <c r="BL141" s="30">
        <f ca="1">Repdd!BL214</f>
        <v>391412.5</v>
      </c>
      <c r="BM141" s="30">
        <f ca="1">Repdd!BM214</f>
        <v>392488.75</v>
      </c>
      <c r="BN141" s="30">
        <f ca="1">Repdd!BN214</f>
        <v>392983.75</v>
      </c>
      <c r="BO141" s="30">
        <f ca="1">Repdd!BO214</f>
        <v>393186.5625</v>
      </c>
      <c r="BP141" s="30">
        <f ca="1">Repdd!BP214</f>
        <v>393264.375</v>
      </c>
      <c r="BQ141" s="30">
        <f ca="1">Repdd!BQ214</f>
        <v>393290.625</v>
      </c>
      <c r="BR141" s="30">
        <f ca="1">Repdd!BR214</f>
        <v>393297.8125</v>
      </c>
      <c r="BS141" s="30">
        <f ca="1">Repdd!BS214</f>
        <v>393299.68750000006</v>
      </c>
      <c r="BT141" s="30">
        <f ca="1">Repdd!BT214</f>
        <v>393300.00000000006</v>
      </c>
      <c r="BU141" s="30">
        <f ca="1">Repdd!BU214</f>
        <v>393300.00000000006</v>
      </c>
      <c r="BV141" s="30">
        <f>Repdd!BV214</f>
        <v>0</v>
      </c>
      <c r="BW141" s="30">
        <f>Repdd!BW214</f>
        <v>0</v>
      </c>
      <c r="BX141" s="30">
        <f>Repdd!BX214</f>
        <v>0</v>
      </c>
      <c r="BY141" s="30">
        <f>Repdd!BY214</f>
        <v>0</v>
      </c>
      <c r="BZ141" s="30">
        <f>Repdd!BZ214</f>
        <v>0</v>
      </c>
      <c r="CA141" s="30">
        <f>Repdd!CA214</f>
        <v>0</v>
      </c>
      <c r="CB141" s="30">
        <f>Repdd!CB214</f>
        <v>0</v>
      </c>
      <c r="CC141" s="30">
        <f>Repdd!CC214</f>
        <v>0</v>
      </c>
      <c r="CD141" s="30">
        <f>Repdd!CD214</f>
        <v>0</v>
      </c>
      <c r="CE141" s="30">
        <f>Repdd!CE214</f>
        <v>0</v>
      </c>
      <c r="CF141" s="30">
        <f>Repdd!CF214</f>
        <v>0</v>
      </c>
      <c r="CG141" s="30">
        <f>Repdd!CG214</f>
        <v>0</v>
      </c>
      <c r="CH141" s="30">
        <f>Repdd!CH214</f>
        <v>0</v>
      </c>
      <c r="CI141" s="30">
        <f>Repdd!CI214</f>
        <v>0</v>
      </c>
      <c r="CJ141" s="30">
        <f>Repdd!CJ214</f>
        <v>0</v>
      </c>
      <c r="CK141" s="30">
        <f>Repdd!CK214</f>
        <v>0</v>
      </c>
      <c r="CL141" s="30">
        <f>Repdd!CL214</f>
        <v>0</v>
      </c>
      <c r="CM141" s="30">
        <f>Repdd!CM214</f>
        <v>0</v>
      </c>
      <c r="CN141" s="30">
        <f>Repdd!CN214</f>
        <v>0</v>
      </c>
      <c r="CO141" s="30">
        <f>Repdd!CO214</f>
        <v>0</v>
      </c>
      <c r="CP141" s="30">
        <f>Repdd!CP214</f>
        <v>0</v>
      </c>
      <c r="CQ141" s="30">
        <f>Repdd!CQ214</f>
        <v>0</v>
      </c>
      <c r="CR141" s="30">
        <f>Repdd!CR214</f>
        <v>0</v>
      </c>
      <c r="CS141" s="30">
        <f>Repdd!CS214</f>
        <v>0</v>
      </c>
      <c r="CT141" s="30">
        <f>Repdd!CT214</f>
        <v>0</v>
      </c>
    </row>
    <row r="142" spans="1:98" s="27" customFormat="1" ht="12" x14ac:dyDescent="0.25">
      <c r="A142" s="26">
        <f>ROW()</f>
        <v>142</v>
      </c>
      <c r="B142" s="133"/>
      <c r="C142" s="142"/>
      <c r="E142" s="24"/>
      <c r="F142" s="66" t="str">
        <f t="shared" si="25"/>
        <v>Себестоимость продаж</v>
      </c>
      <c r="G142" s="27" t="str">
        <f>BP!$F$28</f>
        <v>Соцсборы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7856653.5</v>
      </c>
      <c r="Z142" s="30">
        <f ca="1">Repdd!Z215</f>
        <v>0</v>
      </c>
      <c r="AA142" s="30">
        <f ca="1">Repdd!AA215</f>
        <v>0</v>
      </c>
      <c r="AB142" s="30">
        <f ca="1">Repdd!AB215</f>
        <v>0</v>
      </c>
      <c r="AC142" s="30">
        <f ca="1">Repdd!AC215</f>
        <v>0</v>
      </c>
      <c r="AD142" s="30">
        <f ca="1">Repdd!AD215</f>
        <v>0</v>
      </c>
      <c r="AE142" s="30">
        <f ca="1">Repdd!AE215</f>
        <v>0</v>
      </c>
      <c r="AF142" s="30">
        <f ca="1">Repdd!AF215</f>
        <v>0</v>
      </c>
      <c r="AG142" s="30">
        <f ca="1">Repdd!AG215</f>
        <v>0</v>
      </c>
      <c r="AH142" s="30">
        <f ca="1">Repdd!AH215</f>
        <v>45.000000000000007</v>
      </c>
      <c r="AI142" s="30">
        <f ca="1">Repdd!AI215</f>
        <v>405</v>
      </c>
      <c r="AJ142" s="30">
        <f ca="1">Repdd!AJ215</f>
        <v>1336.5</v>
      </c>
      <c r="AK142" s="30">
        <f ca="1">Repdd!AK215</f>
        <v>2588.625</v>
      </c>
      <c r="AL142" s="30">
        <f ca="1">Repdd!AL215</f>
        <v>3984.75</v>
      </c>
      <c r="AM142" s="30">
        <f ca="1">Repdd!AM215</f>
        <v>5412.2625000000007</v>
      </c>
      <c r="AN142" s="30">
        <f ca="1">Repdd!AN215</f>
        <v>7402.3875000000007</v>
      </c>
      <c r="AO142" s="30">
        <f ca="1">Repdd!AO215</f>
        <v>11389.725000000002</v>
      </c>
      <c r="AP142" s="30">
        <f ca="1">Repdd!AP215</f>
        <v>18245.362500000003</v>
      </c>
      <c r="AQ142" s="30">
        <f ca="1">Repdd!AQ215</f>
        <v>28416.487499999999</v>
      </c>
      <c r="AR142" s="30">
        <f ca="1">Repdd!AR215</f>
        <v>41771.081249999996</v>
      </c>
      <c r="AS142" s="30">
        <f ca="1">Repdd!AS215</f>
        <v>57509.55</v>
      </c>
      <c r="AT142" s="30">
        <f ca="1">Repdd!AT215</f>
        <v>74836.800000000003</v>
      </c>
      <c r="AU142" s="30">
        <f ca="1">Repdd!AU215</f>
        <v>93112.537500000006</v>
      </c>
      <c r="AV142" s="30">
        <f ca="1">Repdd!AV215</f>
        <v>111906.45000000001</v>
      </c>
      <c r="AW142" s="30">
        <f ca="1">Repdd!AW215</f>
        <v>130961.98125000001</v>
      </c>
      <c r="AX142" s="30">
        <f ca="1">Repdd!AX215</f>
        <v>150129.5625</v>
      </c>
      <c r="AY142" s="30">
        <f ca="1">Repdd!AY215</f>
        <v>169343.4375</v>
      </c>
      <c r="AZ142" s="30">
        <f ca="1">Repdd!AZ215</f>
        <v>188574.46875</v>
      </c>
      <c r="BA142" s="30">
        <f ca="1">Repdd!BA215</f>
        <v>207810.28125</v>
      </c>
      <c r="BB142" s="30">
        <f ca="1">Repdd!BB215</f>
        <v>227047.5</v>
      </c>
      <c r="BC142" s="30">
        <f ca="1">Repdd!BC215</f>
        <v>246285</v>
      </c>
      <c r="BD142" s="30">
        <f ca="1">Repdd!BD215</f>
        <v>265522.5</v>
      </c>
      <c r="BE142" s="30">
        <f ca="1">Repdd!BE215</f>
        <v>284647.5</v>
      </c>
      <c r="BF142" s="30">
        <f ca="1">Repdd!BF215</f>
        <v>302872.5</v>
      </c>
      <c r="BG142" s="30">
        <f ca="1">Repdd!BG215</f>
        <v>318768.75</v>
      </c>
      <c r="BH142" s="30">
        <f ca="1">Repdd!BH215</f>
        <v>331534.6875</v>
      </c>
      <c r="BI142" s="30">
        <f ca="1">Repdd!BI215</f>
        <v>340810.3125</v>
      </c>
      <c r="BJ142" s="30">
        <f ca="1">Repdd!BJ215</f>
        <v>346798.40625</v>
      </c>
      <c r="BK142" s="30">
        <f ca="1">Repdd!BK215</f>
        <v>350342.4375</v>
      </c>
      <c r="BL142" s="30">
        <f ca="1">Repdd!BL215</f>
        <v>352271.25</v>
      </c>
      <c r="BM142" s="30">
        <f ca="1">Repdd!BM215</f>
        <v>353239.875</v>
      </c>
      <c r="BN142" s="30">
        <f ca="1">Repdd!BN215</f>
        <v>353685.375</v>
      </c>
      <c r="BO142" s="30">
        <f ca="1">Repdd!BO215</f>
        <v>353867.90625</v>
      </c>
      <c r="BP142" s="30">
        <f ca="1">Repdd!BP215</f>
        <v>353937.9375</v>
      </c>
      <c r="BQ142" s="30">
        <f ca="1">Repdd!BQ215</f>
        <v>353961.5625</v>
      </c>
      <c r="BR142" s="30">
        <f ca="1">Repdd!BR215</f>
        <v>353968.03125000006</v>
      </c>
      <c r="BS142" s="30">
        <f ca="1">Repdd!BS215</f>
        <v>353969.71875000006</v>
      </c>
      <c r="BT142" s="30">
        <f ca="1">Repdd!BT215</f>
        <v>353970.00000000006</v>
      </c>
      <c r="BU142" s="30">
        <f ca="1">Repdd!BU215</f>
        <v>353970.00000000006</v>
      </c>
      <c r="BV142" s="30">
        <f>Repdd!BV215</f>
        <v>0</v>
      </c>
      <c r="BW142" s="30">
        <f>Repdd!BW215</f>
        <v>0</v>
      </c>
      <c r="BX142" s="30">
        <f>Repdd!BX215</f>
        <v>0</v>
      </c>
      <c r="BY142" s="30">
        <f>Repdd!BY215</f>
        <v>0</v>
      </c>
      <c r="BZ142" s="30">
        <f>Repdd!BZ215</f>
        <v>0</v>
      </c>
      <c r="CA142" s="30">
        <f>Repdd!CA215</f>
        <v>0</v>
      </c>
      <c r="CB142" s="30">
        <f>Repdd!CB215</f>
        <v>0</v>
      </c>
      <c r="CC142" s="30">
        <f>Repdd!CC215</f>
        <v>0</v>
      </c>
      <c r="CD142" s="30">
        <f>Repdd!CD215</f>
        <v>0</v>
      </c>
      <c r="CE142" s="30">
        <f>Repdd!CE215</f>
        <v>0</v>
      </c>
      <c r="CF142" s="30">
        <f>Repdd!CF215</f>
        <v>0</v>
      </c>
      <c r="CG142" s="30">
        <f>Repdd!CG215</f>
        <v>0</v>
      </c>
      <c r="CH142" s="30">
        <f>Repdd!CH215</f>
        <v>0</v>
      </c>
      <c r="CI142" s="30">
        <f>Repdd!CI215</f>
        <v>0</v>
      </c>
      <c r="CJ142" s="30">
        <f>Repdd!CJ215</f>
        <v>0</v>
      </c>
      <c r="CK142" s="30">
        <f>Repdd!CK215</f>
        <v>0</v>
      </c>
      <c r="CL142" s="30">
        <f>Repdd!CL215</f>
        <v>0</v>
      </c>
      <c r="CM142" s="30">
        <f>Repdd!CM215</f>
        <v>0</v>
      </c>
      <c r="CN142" s="30">
        <f>Repdd!CN215</f>
        <v>0</v>
      </c>
      <c r="CO142" s="30">
        <f>Repdd!CO215</f>
        <v>0</v>
      </c>
      <c r="CP142" s="30">
        <f>Repdd!CP215</f>
        <v>0</v>
      </c>
      <c r="CQ142" s="30">
        <f>Repdd!CQ215</f>
        <v>0</v>
      </c>
      <c r="CR142" s="30">
        <f>Repdd!CR215</f>
        <v>0</v>
      </c>
      <c r="CS142" s="30">
        <f>Repdd!CS215</f>
        <v>0</v>
      </c>
      <c r="CT142" s="30">
        <f>Repdd!CT215</f>
        <v>0</v>
      </c>
    </row>
    <row r="143" spans="1:98" s="27" customFormat="1" ht="12" x14ac:dyDescent="0.25">
      <c r="A143" s="26">
        <f>ROW()</f>
        <v>143</v>
      </c>
      <c r="B143" s="133"/>
      <c r="C143" s="142"/>
      <c r="E143" s="24"/>
      <c r="F143" s="66" t="str">
        <f t="shared" si="25"/>
        <v>Себестоимость продаж</v>
      </c>
      <c r="G143" s="27" t="str">
        <f>BP!$F$29</f>
        <v>ЭлЭн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3212498.3200000008</v>
      </c>
      <c r="Z143" s="30">
        <f ca="1">Repdd!Z216</f>
        <v>0</v>
      </c>
      <c r="AA143" s="30">
        <f ca="1">Repdd!AA216</f>
        <v>0</v>
      </c>
      <c r="AB143" s="30">
        <f ca="1">Repdd!AB216</f>
        <v>0</v>
      </c>
      <c r="AC143" s="30">
        <f ca="1">Repdd!AC216</f>
        <v>0</v>
      </c>
      <c r="AD143" s="30">
        <f ca="1">Repdd!AD216</f>
        <v>0</v>
      </c>
      <c r="AE143" s="30">
        <f ca="1">Repdd!AE216</f>
        <v>0</v>
      </c>
      <c r="AF143" s="30">
        <f ca="1">Repdd!AF216</f>
        <v>0</v>
      </c>
      <c r="AG143" s="30">
        <f ca="1">Repdd!AG216</f>
        <v>0</v>
      </c>
      <c r="AH143" s="30">
        <f ca="1">Repdd!AH216</f>
        <v>18.400000000000002</v>
      </c>
      <c r="AI143" s="30">
        <f ca="1">Repdd!AI216</f>
        <v>165.60000000000002</v>
      </c>
      <c r="AJ143" s="30">
        <f ca="1">Repdd!AJ216</f>
        <v>546.48</v>
      </c>
      <c r="AK143" s="30">
        <f ca="1">Repdd!AK216</f>
        <v>1058.4600000000003</v>
      </c>
      <c r="AL143" s="30">
        <f ca="1">Repdd!AL216</f>
        <v>1629.3200000000002</v>
      </c>
      <c r="AM143" s="30">
        <f ca="1">Repdd!AM216</f>
        <v>2213.0140000000001</v>
      </c>
      <c r="AN143" s="30">
        <f ca="1">Repdd!AN216</f>
        <v>3026.7540000000004</v>
      </c>
      <c r="AO143" s="30">
        <f ca="1">Repdd!AO216</f>
        <v>4657.1320000000005</v>
      </c>
      <c r="AP143" s="30">
        <f ca="1">Repdd!AP216</f>
        <v>7460.3260000000009</v>
      </c>
      <c r="AQ143" s="30">
        <f ca="1">Repdd!AQ216</f>
        <v>11619.186000000002</v>
      </c>
      <c r="AR143" s="30">
        <f ca="1">Repdd!AR216</f>
        <v>17079.731000000003</v>
      </c>
      <c r="AS143" s="30">
        <f ca="1">Repdd!AS216</f>
        <v>23515.016000000003</v>
      </c>
      <c r="AT143" s="30">
        <f ca="1">Repdd!AT216</f>
        <v>30599.936000000005</v>
      </c>
      <c r="AU143" s="30">
        <f ca="1">Repdd!AU216</f>
        <v>38072.682000000008</v>
      </c>
      <c r="AV143" s="30">
        <f ca="1">Repdd!AV216</f>
        <v>45757.304000000004</v>
      </c>
      <c r="AW143" s="30">
        <f ca="1">Repdd!AW216</f>
        <v>53548.898999999998</v>
      </c>
      <c r="AX143" s="30">
        <f ca="1">Repdd!AX216</f>
        <v>61386.310000000012</v>
      </c>
      <c r="AY143" s="30">
        <f ca="1">Repdd!AY216</f>
        <v>69242.650000000009</v>
      </c>
      <c r="AZ143" s="30">
        <f ca="1">Repdd!AZ216</f>
        <v>77106.005000000005</v>
      </c>
      <c r="BA143" s="30">
        <f ca="1">Repdd!BA216</f>
        <v>84971.315000000017</v>
      </c>
      <c r="BB143" s="30">
        <f ca="1">Repdd!BB216</f>
        <v>92837.200000000012</v>
      </c>
      <c r="BC143" s="30">
        <f ca="1">Repdd!BC216</f>
        <v>100703.20000000001</v>
      </c>
      <c r="BD143" s="30">
        <f ca="1">Repdd!BD216</f>
        <v>108569.20000000001</v>
      </c>
      <c r="BE143" s="30">
        <f ca="1">Repdd!BE216</f>
        <v>116389.20000000001</v>
      </c>
      <c r="BF143" s="30">
        <f ca="1">Repdd!BF216</f>
        <v>123841.20000000001</v>
      </c>
      <c r="BG143" s="30">
        <f ca="1">Repdd!BG216</f>
        <v>130341.00000000001</v>
      </c>
      <c r="BH143" s="30">
        <f ca="1">Repdd!BH216</f>
        <v>135560.85</v>
      </c>
      <c r="BI143" s="30">
        <f ca="1">Repdd!BI216</f>
        <v>139353.55000000002</v>
      </c>
      <c r="BJ143" s="30">
        <f ca="1">Repdd!BJ216</f>
        <v>141802.01500000001</v>
      </c>
      <c r="BK143" s="30">
        <f ca="1">Repdd!BK216</f>
        <v>143251.13</v>
      </c>
      <c r="BL143" s="30">
        <f ca="1">Repdd!BL216</f>
        <v>144039.80000000002</v>
      </c>
      <c r="BM143" s="30">
        <f ca="1">Repdd!BM216</f>
        <v>144435.86000000002</v>
      </c>
      <c r="BN143" s="30">
        <f ca="1">Repdd!BN216</f>
        <v>144618.02000000002</v>
      </c>
      <c r="BO143" s="30">
        <f ca="1">Repdd!BO216</f>
        <v>144692.65500000003</v>
      </c>
      <c r="BP143" s="30">
        <f ca="1">Repdd!BP216</f>
        <v>144721.29</v>
      </c>
      <c r="BQ143" s="30">
        <f ca="1">Repdd!BQ216</f>
        <v>144730.95000000001</v>
      </c>
      <c r="BR143" s="30">
        <f ca="1">Repdd!BR216</f>
        <v>144733.59500000003</v>
      </c>
      <c r="BS143" s="30">
        <f ca="1">Repdd!BS216</f>
        <v>144734.28500000003</v>
      </c>
      <c r="BT143" s="30">
        <f ca="1">Repdd!BT216</f>
        <v>144734.40000000002</v>
      </c>
      <c r="BU143" s="30">
        <f ca="1">Repdd!BU216</f>
        <v>144734.40000000002</v>
      </c>
      <c r="BV143" s="30">
        <f>Repdd!BV216</f>
        <v>0</v>
      </c>
      <c r="BW143" s="30">
        <f>Repdd!BW216</f>
        <v>0</v>
      </c>
      <c r="BX143" s="30">
        <f>Repdd!BX216</f>
        <v>0</v>
      </c>
      <c r="BY143" s="30">
        <f>Repdd!BY216</f>
        <v>0</v>
      </c>
      <c r="BZ143" s="30">
        <f>Repdd!BZ216</f>
        <v>0</v>
      </c>
      <c r="CA143" s="30">
        <f>Repdd!CA216</f>
        <v>0</v>
      </c>
      <c r="CB143" s="30">
        <f>Repdd!CB216</f>
        <v>0</v>
      </c>
      <c r="CC143" s="30">
        <f>Repdd!CC216</f>
        <v>0</v>
      </c>
      <c r="CD143" s="30">
        <f>Repdd!CD216</f>
        <v>0</v>
      </c>
      <c r="CE143" s="30">
        <f>Repdd!CE216</f>
        <v>0</v>
      </c>
      <c r="CF143" s="30">
        <f>Repdd!CF216</f>
        <v>0</v>
      </c>
      <c r="CG143" s="30">
        <f>Repdd!CG216</f>
        <v>0</v>
      </c>
      <c r="CH143" s="30">
        <f>Repdd!CH216</f>
        <v>0</v>
      </c>
      <c r="CI143" s="30">
        <f>Repdd!CI216</f>
        <v>0</v>
      </c>
      <c r="CJ143" s="30">
        <f>Repdd!CJ216</f>
        <v>0</v>
      </c>
      <c r="CK143" s="30">
        <f>Repdd!CK216</f>
        <v>0</v>
      </c>
      <c r="CL143" s="30">
        <f>Repdd!CL216</f>
        <v>0</v>
      </c>
      <c r="CM143" s="30">
        <f>Repdd!CM216</f>
        <v>0</v>
      </c>
      <c r="CN143" s="30">
        <f>Repdd!CN216</f>
        <v>0</v>
      </c>
      <c r="CO143" s="30">
        <f>Repdd!CO216</f>
        <v>0</v>
      </c>
      <c r="CP143" s="30">
        <f>Repdd!CP216</f>
        <v>0</v>
      </c>
      <c r="CQ143" s="30">
        <f>Repdd!CQ216</f>
        <v>0</v>
      </c>
      <c r="CR143" s="30">
        <f>Repdd!CR216</f>
        <v>0</v>
      </c>
      <c r="CS143" s="30">
        <f>Repdd!CS216</f>
        <v>0</v>
      </c>
      <c r="CT143" s="30">
        <f>Repdd!CT216</f>
        <v>0</v>
      </c>
    </row>
    <row r="144" spans="1:98" s="2" customFormat="1" ht="12" x14ac:dyDescent="0.25">
      <c r="A144" s="11">
        <f>ROW()</f>
        <v>144</v>
      </c>
      <c r="B144" s="134"/>
      <c r="C144" s="142"/>
      <c r="E144" s="23" t="str">
        <f>Lists!$N$9</f>
        <v>пустая строка</v>
      </c>
      <c r="P144" s="3"/>
      <c r="R144" s="23"/>
      <c r="S144" s="3"/>
      <c r="V144" s="74">
        <f ca="1">W134-SUMIFS(Potoki!$W:$W,Potoki!$F:$F,F134,Potoki!$G:$G,"")</f>
        <v>0</v>
      </c>
      <c r="W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</row>
    <row r="145" spans="1:98" s="13" customFormat="1" x14ac:dyDescent="0.3">
      <c r="A145" s="12">
        <f>ROW()</f>
        <v>145</v>
      </c>
      <c r="B145" s="131"/>
      <c r="C145" s="142"/>
      <c r="E145" s="92"/>
      <c r="F145" s="13" t="s">
        <v>89</v>
      </c>
      <c r="M145" s="4" t="str">
        <f>Lists!$R$8</f>
        <v>руб.</v>
      </c>
      <c r="P145" s="10"/>
      <c r="R145" s="92"/>
      <c r="S145" s="10"/>
      <c r="V145" s="80">
        <f ca="1">W145-(W131-W134)</f>
        <v>0</v>
      </c>
      <c r="W145" s="10">
        <f ca="1">SUM(INDIRECT(ADDRESS(ROW(),SUMIFS($1:$1,$5:$5,1))):INDIRECT(ADDRESS(ROW(),SUMIFS($1:$1,$5:$5,MAX($5:$5)))))</f>
        <v>520115105.05290002</v>
      </c>
      <c r="Z145" s="10">
        <f ca="1">Repdd!Z218</f>
        <v>0</v>
      </c>
      <c r="AA145" s="10">
        <f ca="1">Repdd!AA218</f>
        <v>0</v>
      </c>
      <c r="AB145" s="10">
        <f ca="1">Repdd!AB218</f>
        <v>0</v>
      </c>
      <c r="AC145" s="10">
        <f ca="1">Repdd!AC218</f>
        <v>0</v>
      </c>
      <c r="AD145" s="10">
        <f ca="1">Repdd!AD218</f>
        <v>0</v>
      </c>
      <c r="AE145" s="10">
        <f ca="1">Repdd!AE218</f>
        <v>0</v>
      </c>
      <c r="AF145" s="10">
        <f ca="1">Repdd!AF218</f>
        <v>0</v>
      </c>
      <c r="AG145" s="10">
        <f ca="1">Repdd!AG218</f>
        <v>0</v>
      </c>
      <c r="AH145" s="10">
        <f ca="1">Repdd!AH218</f>
        <v>4194.8000000000011</v>
      </c>
      <c r="AI145" s="10">
        <f ca="1">Repdd!AI218</f>
        <v>35655.80000000001</v>
      </c>
      <c r="AJ145" s="10">
        <f ca="1">Repdd!AJ218</f>
        <v>110952.46000000002</v>
      </c>
      <c r="AK145" s="10">
        <f ca="1">Repdd!AK218</f>
        <v>202084.49000000005</v>
      </c>
      <c r="AL145" s="10">
        <f ca="1">Repdd!AL218</f>
        <v>296834.53500000003</v>
      </c>
      <c r="AM145" s="10">
        <f ca="1">Repdd!AM218</f>
        <v>389712.65049999999</v>
      </c>
      <c r="AN145" s="10">
        <f ca="1">Repdd!AN218</f>
        <v>533683.42999999993</v>
      </c>
      <c r="AO145" s="10">
        <f ca="1">Repdd!AO218</f>
        <v>843781.3982500002</v>
      </c>
      <c r="AP145" s="10">
        <f ca="1">Repdd!AP218</f>
        <v>1366694.67925</v>
      </c>
      <c r="AQ145" s="10">
        <f ca="1">Repdd!AQ218</f>
        <v>2118071.4500500001</v>
      </c>
      <c r="AR145" s="10">
        <f ca="1">Repdd!AR218</f>
        <v>3070409.0287999995</v>
      </c>
      <c r="AS145" s="10">
        <f ca="1">Repdd!AS218</f>
        <v>4157043.6539000017</v>
      </c>
      <c r="AT145" s="10">
        <f ca="1">Repdd!AT218</f>
        <v>5324536.4572750004</v>
      </c>
      <c r="AU145" s="10">
        <f ca="1">Repdd!AU218</f>
        <v>6535917.8800000008</v>
      </c>
      <c r="AV145" s="10">
        <f ca="1">Repdd!AV218</f>
        <v>7770372.2757750005</v>
      </c>
      <c r="AW145" s="10">
        <f ca="1">Repdd!AW218</f>
        <v>9015475.1713500004</v>
      </c>
      <c r="AX145" s="10">
        <f ca="1">Repdd!AX218</f>
        <v>10264304.622375</v>
      </c>
      <c r="AY145" s="10">
        <f ca="1">Repdd!AY218</f>
        <v>11514530.679624999</v>
      </c>
      <c r="AZ145" s="10">
        <f ca="1">Repdd!AZ218</f>
        <v>12765236.517125001</v>
      </c>
      <c r="BA145" s="10">
        <f ca="1">Repdd!BA218</f>
        <v>14016039.359375</v>
      </c>
      <c r="BB145" s="10">
        <f ca="1">Repdd!BB218</f>
        <v>15266851.377750002</v>
      </c>
      <c r="BC145" s="10">
        <f ca="1">Repdd!BC218</f>
        <v>16517662.085250005</v>
      </c>
      <c r="BD145" s="10">
        <f ca="1">Repdd!BD218</f>
        <v>17768472.792750001</v>
      </c>
      <c r="BE145" s="10">
        <f ca="1">Repdd!BE218</f>
        <v>19008796.500250001</v>
      </c>
      <c r="BF145" s="10">
        <f ca="1">Repdd!BF218</f>
        <v>20170467.707749996</v>
      </c>
      <c r="BG145" s="10">
        <f ca="1">Repdd!BG218</f>
        <v>21143897.265250005</v>
      </c>
      <c r="BH145" s="10">
        <f ca="1">Repdd!BH218</f>
        <v>21889496.747749999</v>
      </c>
      <c r="BI145" s="10">
        <f ca="1">Repdd!BI218</f>
        <v>22398221.11775</v>
      </c>
      <c r="BJ145" s="10">
        <f ca="1">Repdd!BJ218</f>
        <v>22700967.699000008</v>
      </c>
      <c r="BK145" s="10">
        <f ca="1">Repdd!BK218</f>
        <v>22866636.081500009</v>
      </c>
      <c r="BL145" s="10">
        <f ca="1">Repdd!BL218</f>
        <v>22950512.418374997</v>
      </c>
      <c r="BM145" s="10">
        <f ca="1">Repdd!BM218</f>
        <v>22990133.615249999</v>
      </c>
      <c r="BN145" s="10">
        <f ca="1">Repdd!BN218</f>
        <v>23006528.728875004</v>
      </c>
      <c r="BO145" s="10">
        <f ca="1">Repdd!BO218</f>
        <v>23012240.21125</v>
      </c>
      <c r="BP145" s="10">
        <f ca="1">Repdd!BP218</f>
        <v>23014220.943375006</v>
      </c>
      <c r="BQ145" s="10">
        <f ca="1">Repdd!BQ218</f>
        <v>23014805.593625013</v>
      </c>
      <c r="BR145" s="10">
        <f ca="1">Repdd!BR218</f>
        <v>23014910.463625006</v>
      </c>
      <c r="BS145" s="10">
        <f ca="1">Repdd!BS218</f>
        <v>23014918.328875009</v>
      </c>
      <c r="BT145" s="10">
        <f ca="1">Repdd!BT218</f>
        <v>23014917.01800001</v>
      </c>
      <c r="BU145" s="10">
        <f ca="1">Repdd!BU218</f>
        <v>23014917.01800001</v>
      </c>
      <c r="BV145" s="10">
        <f>Repdd!BV218</f>
        <v>0</v>
      </c>
      <c r="BW145" s="10">
        <f>Repdd!BW218</f>
        <v>0</v>
      </c>
      <c r="BX145" s="10">
        <f>Repdd!BX218</f>
        <v>0</v>
      </c>
      <c r="BY145" s="10">
        <f>Repdd!BY218</f>
        <v>0</v>
      </c>
      <c r="BZ145" s="10">
        <f>Repdd!BZ218</f>
        <v>0</v>
      </c>
      <c r="CA145" s="10">
        <f>Repdd!CA218</f>
        <v>0</v>
      </c>
      <c r="CB145" s="10">
        <f>Repdd!CB218</f>
        <v>0</v>
      </c>
      <c r="CC145" s="10">
        <f>Repdd!CC218</f>
        <v>0</v>
      </c>
      <c r="CD145" s="10">
        <f>Repdd!CD218</f>
        <v>0</v>
      </c>
      <c r="CE145" s="10">
        <f>Repdd!CE218</f>
        <v>0</v>
      </c>
      <c r="CF145" s="10">
        <f>Repdd!CF218</f>
        <v>0</v>
      </c>
      <c r="CG145" s="10">
        <f>Repdd!CG218</f>
        <v>0</v>
      </c>
      <c r="CH145" s="10">
        <f>Repdd!CH218</f>
        <v>0</v>
      </c>
      <c r="CI145" s="10">
        <f>Repdd!CI218</f>
        <v>0</v>
      </c>
      <c r="CJ145" s="10">
        <f>Repdd!CJ218</f>
        <v>0</v>
      </c>
      <c r="CK145" s="10">
        <f>Repdd!CK218</f>
        <v>0</v>
      </c>
      <c r="CL145" s="10">
        <f>Repdd!CL218</f>
        <v>0</v>
      </c>
      <c r="CM145" s="10">
        <f>Repdd!CM218</f>
        <v>0</v>
      </c>
      <c r="CN145" s="10">
        <f>Repdd!CN218</f>
        <v>0</v>
      </c>
      <c r="CO145" s="10">
        <f>Repdd!CO218</f>
        <v>0</v>
      </c>
      <c r="CP145" s="10">
        <f>Repdd!CP218</f>
        <v>0</v>
      </c>
      <c r="CQ145" s="10">
        <f>Repdd!CQ218</f>
        <v>0</v>
      </c>
      <c r="CR145" s="10">
        <f>Repdd!CR218</f>
        <v>0</v>
      </c>
      <c r="CS145" s="10">
        <f>Repdd!CS218</f>
        <v>0</v>
      </c>
      <c r="CT145" s="10">
        <f>Repdd!CT218</f>
        <v>0</v>
      </c>
    </row>
    <row r="146" spans="1:98" s="107" customFormat="1" ht="12" x14ac:dyDescent="0.25">
      <c r="A146" s="105">
        <f>ROW()</f>
        <v>146</v>
      </c>
      <c r="B146" s="135"/>
      <c r="C146" s="143"/>
      <c r="E146" s="108"/>
      <c r="F146" s="107" t="s">
        <v>90</v>
      </c>
      <c r="M146" s="107" t="s">
        <v>74</v>
      </c>
      <c r="P146" s="109"/>
      <c r="R146" s="108"/>
      <c r="S146" s="109"/>
      <c r="V146" s="110"/>
      <c r="W146" s="111">
        <f ca="1">IF(W$131=0,0,W145/W$131)</f>
        <v>0.58683535345540916</v>
      </c>
      <c r="X146" s="112"/>
      <c r="Y146" s="112"/>
      <c r="Z146" s="111">
        <f ca="1">IF(Z$131=0,0,Z145/Z$131)</f>
        <v>0</v>
      </c>
      <c r="AA146" s="111">
        <f t="shared" ref="AA146:CL146" ca="1" si="26">IF(AA$131=0,0,AA145/AA$131)</f>
        <v>0</v>
      </c>
      <c r="AB146" s="111">
        <f t="shared" ca="1" si="26"/>
        <v>0</v>
      </c>
      <c r="AC146" s="111">
        <f t="shared" ca="1" si="26"/>
        <v>0</v>
      </c>
      <c r="AD146" s="111">
        <f t="shared" ca="1" si="26"/>
        <v>0</v>
      </c>
      <c r="AE146" s="111">
        <f t="shared" ca="1" si="26"/>
        <v>0</v>
      </c>
      <c r="AF146" s="111">
        <f t="shared" ca="1" si="26"/>
        <v>0</v>
      </c>
      <c r="AG146" s="111">
        <f t="shared" ca="1" si="26"/>
        <v>0</v>
      </c>
      <c r="AH146" s="111">
        <f t="shared" ca="1" si="26"/>
        <v>0.66666666666666674</v>
      </c>
      <c r="AI146" s="111">
        <f t="shared" ca="1" si="26"/>
        <v>0.65384615384615397</v>
      </c>
      <c r="AJ146" s="111">
        <f t="shared" ca="1" si="26"/>
        <v>0.64043583535108961</v>
      </c>
      <c r="AK146" s="111">
        <f t="shared" ca="1" si="26"/>
        <v>0.62615759545085303</v>
      </c>
      <c r="AL146" s="111">
        <f t="shared" ca="1" si="26"/>
        <v>0.61512550255351517</v>
      </c>
      <c r="AM146" s="111">
        <f t="shared" ca="1" si="26"/>
        <v>0.60705534500784109</v>
      </c>
      <c r="AN146" s="111">
        <f t="shared" ca="1" si="26"/>
        <v>0.60735533688588661</v>
      </c>
      <c r="AO146" s="111">
        <f t="shared" ca="1" si="26"/>
        <v>0.61381819985009245</v>
      </c>
      <c r="AP146" s="111">
        <f t="shared" ca="1" si="26"/>
        <v>0.61643605592364714</v>
      </c>
      <c r="AQ146" s="111">
        <f t="shared" ca="1" si="26"/>
        <v>0.61526551661583662</v>
      </c>
      <c r="AR146" s="111">
        <f t="shared" ca="1" si="26"/>
        <v>0.61196285822645713</v>
      </c>
      <c r="AS146" s="111">
        <f t="shared" ca="1" si="26"/>
        <v>0.6079771447046517</v>
      </c>
      <c r="AT146" s="111">
        <f t="shared" ca="1" si="26"/>
        <v>0.60419609874189217</v>
      </c>
      <c r="AU146" s="111">
        <f t="shared" ca="1" si="26"/>
        <v>0.60096029837808029</v>
      </c>
      <c r="AV146" s="111">
        <f t="shared" ca="1" si="26"/>
        <v>0.59835577354086833</v>
      </c>
      <c r="AW146" s="111">
        <f t="shared" ca="1" si="26"/>
        <v>0.59628258133277401</v>
      </c>
      <c r="AX146" s="111">
        <f t="shared" ca="1" si="26"/>
        <v>0.59462964050049294</v>
      </c>
      <c r="AY146" s="111">
        <f t="shared" ca="1" si="26"/>
        <v>0.59330496939841271</v>
      </c>
      <c r="AZ146" s="111">
        <f t="shared" ca="1" si="26"/>
        <v>0.59223116276702148</v>
      </c>
      <c r="BA146" s="111">
        <f t="shared" ca="1" si="26"/>
        <v>0.59134801380570201</v>
      </c>
      <c r="BB146" s="111">
        <f t="shared" ca="1" si="26"/>
        <v>0.59061024368954662</v>
      </c>
      <c r="BC146" s="111">
        <f t="shared" ca="1" si="26"/>
        <v>0.58998535675366248</v>
      </c>
      <c r="BD146" s="111">
        <f t="shared" ca="1" si="26"/>
        <v>0.58944950278459241</v>
      </c>
      <c r="BE146" s="111">
        <f t="shared" ca="1" si="26"/>
        <v>0.58894705902278022</v>
      </c>
      <c r="BF146" s="111">
        <f t="shared" ca="1" si="26"/>
        <v>0.58828293168795354</v>
      </c>
      <c r="BG146" s="111">
        <f t="shared" ca="1" si="26"/>
        <v>0.58730838186361989</v>
      </c>
      <c r="BH146" s="111">
        <f t="shared" ca="1" si="26"/>
        <v>0.58619035138522446</v>
      </c>
      <c r="BI146" s="111">
        <f t="shared" ca="1" si="26"/>
        <v>0.58506947262250186</v>
      </c>
      <c r="BJ146" s="111">
        <f t="shared" ca="1" si="26"/>
        <v>0.58410013536820304</v>
      </c>
      <c r="BK146" s="111">
        <f t="shared" ca="1" si="26"/>
        <v>0.58339643167506439</v>
      </c>
      <c r="BL146" s="111">
        <f t="shared" ca="1" si="26"/>
        <v>0.58295182219840247</v>
      </c>
      <c r="BM146" s="111">
        <f t="shared" ca="1" si="26"/>
        <v>0.58270357754888868</v>
      </c>
      <c r="BN146" s="111">
        <f t="shared" ca="1" si="26"/>
        <v>0.58257044008474679</v>
      </c>
      <c r="BO146" s="111">
        <f t="shared" ca="1" si="26"/>
        <v>0.58250533234406798</v>
      </c>
      <c r="BP146" s="111">
        <f t="shared" ca="1" si="26"/>
        <v>0.58247813987672081</v>
      </c>
      <c r="BQ146" s="111">
        <f t="shared" ca="1" si="26"/>
        <v>0.58246808528144034</v>
      </c>
      <c r="BR146" s="111">
        <f t="shared" ca="1" si="26"/>
        <v>0.58246474895178524</v>
      </c>
      <c r="BS146" s="111">
        <f t="shared" ca="1" si="26"/>
        <v>0.58246367264191701</v>
      </c>
      <c r="BT146" s="111">
        <f t="shared" ca="1" si="26"/>
        <v>0.58246346555323603</v>
      </c>
      <c r="BU146" s="111">
        <f t="shared" ca="1" si="26"/>
        <v>0.58246346555323603</v>
      </c>
      <c r="BV146" s="111">
        <f t="shared" si="26"/>
        <v>0</v>
      </c>
      <c r="BW146" s="111">
        <f t="shared" si="26"/>
        <v>0</v>
      </c>
      <c r="BX146" s="111">
        <f t="shared" si="26"/>
        <v>0</v>
      </c>
      <c r="BY146" s="111">
        <f t="shared" si="26"/>
        <v>0</v>
      </c>
      <c r="BZ146" s="111">
        <f t="shared" si="26"/>
        <v>0</v>
      </c>
      <c r="CA146" s="111">
        <f t="shared" si="26"/>
        <v>0</v>
      </c>
      <c r="CB146" s="111">
        <f t="shared" si="26"/>
        <v>0</v>
      </c>
      <c r="CC146" s="111">
        <f t="shared" si="26"/>
        <v>0</v>
      </c>
      <c r="CD146" s="111">
        <f t="shared" si="26"/>
        <v>0</v>
      </c>
      <c r="CE146" s="111">
        <f t="shared" si="26"/>
        <v>0</v>
      </c>
      <c r="CF146" s="111">
        <f t="shared" si="26"/>
        <v>0</v>
      </c>
      <c r="CG146" s="111">
        <f t="shared" si="26"/>
        <v>0</v>
      </c>
      <c r="CH146" s="111">
        <f t="shared" si="26"/>
        <v>0</v>
      </c>
      <c r="CI146" s="111">
        <f t="shared" si="26"/>
        <v>0</v>
      </c>
      <c r="CJ146" s="111">
        <f t="shared" si="26"/>
        <v>0</v>
      </c>
      <c r="CK146" s="111">
        <f t="shared" si="26"/>
        <v>0</v>
      </c>
      <c r="CL146" s="111">
        <f t="shared" si="26"/>
        <v>0</v>
      </c>
      <c r="CM146" s="111">
        <f t="shared" ref="CM146:CT146" si="27">IF(CM$131=0,0,CM145/CM$131)</f>
        <v>0</v>
      </c>
      <c r="CN146" s="111">
        <f t="shared" si="27"/>
        <v>0</v>
      </c>
      <c r="CO146" s="111">
        <f t="shared" si="27"/>
        <v>0</v>
      </c>
      <c r="CP146" s="111">
        <f t="shared" si="27"/>
        <v>0</v>
      </c>
      <c r="CQ146" s="111">
        <f t="shared" si="27"/>
        <v>0</v>
      </c>
      <c r="CR146" s="111">
        <f t="shared" si="27"/>
        <v>0</v>
      </c>
      <c r="CS146" s="111">
        <f t="shared" si="27"/>
        <v>0</v>
      </c>
      <c r="CT146" s="111">
        <f t="shared" si="27"/>
        <v>0</v>
      </c>
    </row>
    <row r="147" spans="1:98" x14ac:dyDescent="0.3">
      <c r="A147" s="11">
        <f>ROW()</f>
        <v>147</v>
      </c>
    </row>
    <row r="148" spans="1:98" x14ac:dyDescent="0.3">
      <c r="A148" s="11">
        <f>ROW()</f>
        <v>148</v>
      </c>
      <c r="B148" s="102"/>
      <c r="C148" s="142" t="str">
        <f>Lists!$N$11</f>
        <v>без ндс</v>
      </c>
      <c r="F148" s="104" t="s">
        <v>142</v>
      </c>
      <c r="S148" s="30" t="s">
        <v>143</v>
      </c>
    </row>
    <row r="149" spans="1:98" s="13" customFormat="1" x14ac:dyDescent="0.3">
      <c r="A149" s="12">
        <f>ROW()</f>
        <v>149</v>
      </c>
      <c r="B149" s="102"/>
      <c r="C149" s="13" t="str">
        <f>Lists!$N$12</f>
        <v>ндс(+)</v>
      </c>
      <c r="E149" s="92"/>
      <c r="F149" s="13" t="s">
        <v>144</v>
      </c>
      <c r="M149" s="14" t="str">
        <f>Lists!$R$8</f>
        <v>руб.</v>
      </c>
      <c r="P149" s="10"/>
      <c r="R149" s="44"/>
      <c r="S149" s="165">
        <f>Repdd!S241</f>
        <v>0.2</v>
      </c>
      <c r="V149" s="74"/>
      <c r="W149" s="10">
        <f ca="1">SUM(INDIRECT(ADDRESS(ROW(),SUMIFS($1:$1,$5:$5,1))):INDIRECT(ADDRESS(ROW(),SUMIFS($1:$1,$5:$5,MAX($5:$5)))))</f>
        <v>738587495.89408338</v>
      </c>
      <c r="Z149" s="10">
        <f ca="1">Repdd!Z241</f>
        <v>0</v>
      </c>
      <c r="AA149" s="10">
        <f ca="1">Repdd!AA241</f>
        <v>0</v>
      </c>
      <c r="AB149" s="10">
        <f ca="1">Repdd!AB241</f>
        <v>0</v>
      </c>
      <c r="AC149" s="10">
        <f ca="1">Repdd!AC241</f>
        <v>0</v>
      </c>
      <c r="AD149" s="10">
        <f ca="1">Repdd!AD241</f>
        <v>0</v>
      </c>
      <c r="AE149" s="10">
        <f ca="1">Repdd!AE241</f>
        <v>0</v>
      </c>
      <c r="AF149" s="10">
        <f ca="1">Repdd!AF241</f>
        <v>0</v>
      </c>
      <c r="AG149" s="10">
        <f ca="1">Repdd!AG241</f>
        <v>0</v>
      </c>
      <c r="AH149" s="10">
        <f ca="1">Repdd!AH241</f>
        <v>5243.5000000000009</v>
      </c>
      <c r="AI149" s="10">
        <f ca="1">Repdd!AI241</f>
        <v>45443.666666666679</v>
      </c>
      <c r="AJ149" s="10">
        <f ca="1">Repdd!AJ241</f>
        <v>144371.03333333335</v>
      </c>
      <c r="AK149" s="10">
        <f ca="1">Repdd!AK241</f>
        <v>268947.85416666674</v>
      </c>
      <c r="AL149" s="10">
        <f ca="1">Repdd!AL241</f>
        <v>402132.75416666671</v>
      </c>
      <c r="AM149" s="10">
        <f ca="1">Repdd!AM241</f>
        <v>534976.82666666678</v>
      </c>
      <c r="AN149" s="10">
        <f ca="1">Repdd!AN241</f>
        <v>732250.40541666665</v>
      </c>
      <c r="AO149" s="10">
        <f ca="1">Repdd!AO241</f>
        <v>1145536.5210416669</v>
      </c>
      <c r="AP149" s="10">
        <f ca="1">Repdd!AP241</f>
        <v>1847575.6272916668</v>
      </c>
      <c r="AQ149" s="10">
        <f ca="1">Repdd!AQ241</f>
        <v>2868776.9654583335</v>
      </c>
      <c r="AR149" s="10">
        <f ca="1">Repdd!AR241</f>
        <v>4181093.9279583329</v>
      </c>
      <c r="AS149" s="10">
        <f ca="1">Repdd!AS241</f>
        <v>5697916.5665833345</v>
      </c>
      <c r="AT149" s="10">
        <f ca="1">Repdd!AT241</f>
        <v>7343830.4610625003</v>
      </c>
      <c r="AU149" s="10">
        <f ca="1">Repdd!AU241</f>
        <v>9063158.1620833352</v>
      </c>
      <c r="AV149" s="10">
        <f ca="1">Repdd!AV241</f>
        <v>10821839.641479168</v>
      </c>
      <c r="AW149" s="10">
        <f ca="1">Repdd!AW241</f>
        <v>12599556.336750001</v>
      </c>
      <c r="AX149" s="10">
        <f ca="1">Repdd!AX241</f>
        <v>14384730.599895835</v>
      </c>
      <c r="AY149" s="10">
        <f ca="1">Repdd!AY241</f>
        <v>16172866.785104167</v>
      </c>
      <c r="AZ149" s="10">
        <f ca="1">Repdd!AZ241</f>
        <v>17962069.148645837</v>
      </c>
      <c r="BA149" s="10">
        <f ca="1">Repdd!BA241</f>
        <v>19751538.056770835</v>
      </c>
      <c r="BB149" s="10">
        <f ca="1">Repdd!BB241</f>
        <v>21541069.231458336</v>
      </c>
      <c r="BC149" s="10">
        <f ca="1">Repdd!BC241</f>
        <v>23330610.237708338</v>
      </c>
      <c r="BD149" s="10">
        <f ca="1">Repdd!BD241</f>
        <v>25120151.243958335</v>
      </c>
      <c r="BE149" s="10">
        <f ca="1">Repdd!BE241</f>
        <v>26896583.500208333</v>
      </c>
      <c r="BF149" s="10">
        <f ca="1">Repdd!BF241</f>
        <v>28572515.339791663</v>
      </c>
      <c r="BG149" s="10">
        <f ca="1">Repdd!BG241</f>
        <v>30001128.76270834</v>
      </c>
      <c r="BH149" s="10">
        <f ca="1">Repdd!BH241</f>
        <v>31118300.13354167</v>
      </c>
      <c r="BI149" s="10">
        <f ca="1">Repdd!BI241</f>
        <v>31902509.254375003</v>
      </c>
      <c r="BJ149" s="10">
        <f ca="1">Repdd!BJ241</f>
        <v>32387380.068958342</v>
      </c>
      <c r="BK149" s="10">
        <f ca="1">Repdd!BK241</f>
        <v>32663089.853333343</v>
      </c>
      <c r="BL149" s="10">
        <f ca="1">Repdd!BL241</f>
        <v>32807903.306979164</v>
      </c>
      <c r="BM149" s="10">
        <f ca="1">Repdd!BM241</f>
        <v>32878543.083541669</v>
      </c>
      <c r="BN149" s="10">
        <f ca="1">Repdd!BN241</f>
        <v>32909509.228229169</v>
      </c>
      <c r="BO149" s="10">
        <f ca="1">Repdd!BO241</f>
        <v>32921358.445833333</v>
      </c>
      <c r="BP149" s="10">
        <f ca="1">Repdd!BP241</f>
        <v>32925729.121562503</v>
      </c>
      <c r="BQ149" s="10">
        <f ca="1">Repdd!BQ241</f>
        <v>32927133.942604177</v>
      </c>
      <c r="BR149" s="10">
        <f ca="1">Repdd!BR241</f>
        <v>32927472.585312508</v>
      </c>
      <c r="BS149" s="10">
        <f ca="1">Repdd!BS241</f>
        <v>32927544.683437511</v>
      </c>
      <c r="BT149" s="10">
        <f ca="1">Repdd!BT241</f>
        <v>32927554.515000012</v>
      </c>
      <c r="BU149" s="10">
        <f ca="1">Repdd!BU241</f>
        <v>32927554.515000012</v>
      </c>
      <c r="BV149" s="10">
        <f>Repdd!BV241</f>
        <v>0</v>
      </c>
      <c r="BW149" s="10">
        <f>Repdd!BW241</f>
        <v>0</v>
      </c>
      <c r="BX149" s="10">
        <f>Repdd!BX241</f>
        <v>0</v>
      </c>
      <c r="BY149" s="10">
        <f>Repdd!BY241</f>
        <v>0</v>
      </c>
      <c r="BZ149" s="10">
        <f>Repdd!BZ241</f>
        <v>0</v>
      </c>
      <c r="CA149" s="10">
        <f>Repdd!CA241</f>
        <v>0</v>
      </c>
      <c r="CB149" s="10">
        <f>Repdd!CB241</f>
        <v>0</v>
      </c>
      <c r="CC149" s="10">
        <f>Repdd!CC241</f>
        <v>0</v>
      </c>
      <c r="CD149" s="10">
        <f>Repdd!CD241</f>
        <v>0</v>
      </c>
      <c r="CE149" s="10">
        <f>Repdd!CE241</f>
        <v>0</v>
      </c>
      <c r="CF149" s="10">
        <f>Repdd!CF241</f>
        <v>0</v>
      </c>
      <c r="CG149" s="10">
        <f>Repdd!CG241</f>
        <v>0</v>
      </c>
      <c r="CH149" s="10">
        <f>Repdd!CH241</f>
        <v>0</v>
      </c>
      <c r="CI149" s="10">
        <f>Repdd!CI241</f>
        <v>0</v>
      </c>
      <c r="CJ149" s="10">
        <f>Repdd!CJ241</f>
        <v>0</v>
      </c>
      <c r="CK149" s="10">
        <f>Repdd!CK241</f>
        <v>0</v>
      </c>
      <c r="CL149" s="10">
        <f>Repdd!CL241</f>
        <v>0</v>
      </c>
      <c r="CM149" s="10">
        <f>Repdd!CM241</f>
        <v>0</v>
      </c>
      <c r="CN149" s="10">
        <f>Repdd!CN241</f>
        <v>0</v>
      </c>
      <c r="CO149" s="10">
        <f>Repdd!CO241</f>
        <v>0</v>
      </c>
      <c r="CP149" s="10">
        <f>Repdd!CP241</f>
        <v>0</v>
      </c>
      <c r="CQ149" s="10">
        <f>Repdd!CQ241</f>
        <v>0</v>
      </c>
      <c r="CR149" s="10">
        <f>Repdd!CR241</f>
        <v>0</v>
      </c>
      <c r="CS149" s="10">
        <f>Repdd!CS241</f>
        <v>0</v>
      </c>
      <c r="CT149" s="10">
        <f>Repdd!CT241</f>
        <v>0</v>
      </c>
    </row>
    <row r="150" spans="1:98" x14ac:dyDescent="0.3">
      <c r="A150" s="11">
        <f>ROW()</f>
        <v>150</v>
      </c>
      <c r="B150" s="94"/>
      <c r="F150" s="103" t="str">
        <f>Potoki!$F$120</f>
        <v>Себестоимость продаж в натуральных величинах</v>
      </c>
      <c r="G150" s="6" t="str">
        <f>BP!$F$20</f>
        <v>Продукт</v>
      </c>
      <c r="M150" s="2" t="str">
        <f>BP!$M$20</f>
        <v>шт</v>
      </c>
      <c r="V150" s="74">
        <f ca="1">W150-SUMIFS(Potoki!$W:$W,Potoki!$F:$F,F150,Potoki!$G:$G,G150)</f>
        <v>0</v>
      </c>
      <c r="W150" s="10">
        <f ca="1">SUM(INDIRECT(ADDRESS(ROW(),SUMIFS($1:$1,$5:$5,1))):INDIRECT(ADDRESS(ROW(),SUMIFS($1:$1,$5:$5,MAX($5:$5)))))</f>
        <v>698369.2</v>
      </c>
      <c r="Z150" s="7">
        <f ca="1">Repdd!Z242</f>
        <v>0</v>
      </c>
      <c r="AA150" s="7">
        <f ca="1">Repdd!AA242</f>
        <v>0</v>
      </c>
      <c r="AB150" s="7">
        <f ca="1">Repdd!AB242</f>
        <v>0</v>
      </c>
      <c r="AC150" s="7">
        <f ca="1">Repdd!AC242</f>
        <v>0</v>
      </c>
      <c r="AD150" s="7">
        <f ca="1">Repdd!AD242</f>
        <v>0</v>
      </c>
      <c r="AE150" s="7">
        <f ca="1">Repdd!AE242</f>
        <v>0</v>
      </c>
      <c r="AF150" s="7">
        <f ca="1">Repdd!AF242</f>
        <v>0</v>
      </c>
      <c r="AG150" s="7">
        <f ca="1">Repdd!AG242</f>
        <v>0</v>
      </c>
      <c r="AH150" s="7">
        <f ca="1">Repdd!AH242</f>
        <v>4</v>
      </c>
      <c r="AI150" s="7">
        <f ca="1">Repdd!AI242</f>
        <v>36</v>
      </c>
      <c r="AJ150" s="7">
        <f ca="1">Repdd!AJ242</f>
        <v>118.8</v>
      </c>
      <c r="AK150" s="7">
        <f ca="1">Repdd!AK242</f>
        <v>230.1</v>
      </c>
      <c r="AL150" s="7">
        <f ca="1">Repdd!AL242</f>
        <v>354.2</v>
      </c>
      <c r="AM150" s="7">
        <f ca="1">Repdd!AM242</f>
        <v>481.09000000000003</v>
      </c>
      <c r="AN150" s="7">
        <f ca="1">Repdd!AN242</f>
        <v>657.99</v>
      </c>
      <c r="AO150" s="7">
        <f ca="1">Repdd!AO242</f>
        <v>1012.4200000000001</v>
      </c>
      <c r="AP150" s="7">
        <f ca="1">Repdd!AP242</f>
        <v>1621.8100000000002</v>
      </c>
      <c r="AQ150" s="7">
        <f ca="1">Repdd!AQ242</f>
        <v>2525.91</v>
      </c>
      <c r="AR150" s="7">
        <f ca="1">Repdd!AR242</f>
        <v>3712.9850000000001</v>
      </c>
      <c r="AS150" s="7">
        <f ca="1">Repdd!AS242</f>
        <v>5111.96</v>
      </c>
      <c r="AT150" s="7">
        <f ca="1">Repdd!AT242</f>
        <v>6652.16</v>
      </c>
      <c r="AU150" s="7">
        <f ca="1">Repdd!AU242</f>
        <v>8276.67</v>
      </c>
      <c r="AV150" s="7">
        <f ca="1">Repdd!AV242</f>
        <v>9947.2400000000016</v>
      </c>
      <c r="AW150" s="7">
        <f ca="1">Repdd!AW242</f>
        <v>11641.065000000001</v>
      </c>
      <c r="AX150" s="7">
        <f ca="1">Repdd!AX242</f>
        <v>13344.85</v>
      </c>
      <c r="AY150" s="7">
        <f ca="1">Repdd!AY242</f>
        <v>15052.75</v>
      </c>
      <c r="AZ150" s="7">
        <f ca="1">Repdd!AZ242</f>
        <v>16762.174999999999</v>
      </c>
      <c r="BA150" s="7">
        <f ca="1">Repdd!BA242</f>
        <v>18472.025000000001</v>
      </c>
      <c r="BB150" s="7">
        <f ca="1">Repdd!BB242</f>
        <v>20182</v>
      </c>
      <c r="BC150" s="7">
        <f ca="1">Repdd!BC242</f>
        <v>21892</v>
      </c>
      <c r="BD150" s="7">
        <f ca="1">Repdd!BD242</f>
        <v>23602</v>
      </c>
      <c r="BE150" s="7">
        <f ca="1">Repdd!BE242</f>
        <v>25302</v>
      </c>
      <c r="BF150" s="7">
        <f ca="1">Repdd!BF242</f>
        <v>26922</v>
      </c>
      <c r="BG150" s="7">
        <f ca="1">Repdd!BG242</f>
        <v>28335</v>
      </c>
      <c r="BH150" s="7">
        <f ca="1">Repdd!BH242</f>
        <v>29469.75</v>
      </c>
      <c r="BI150" s="7">
        <f ca="1">Repdd!BI242</f>
        <v>30294.25</v>
      </c>
      <c r="BJ150" s="7">
        <f ca="1">Repdd!BJ242</f>
        <v>30826.525000000001</v>
      </c>
      <c r="BK150" s="7">
        <f ca="1">Repdd!BK242</f>
        <v>31141.55</v>
      </c>
      <c r="BL150" s="7">
        <f ca="1">Repdd!BL242</f>
        <v>31313</v>
      </c>
      <c r="BM150" s="7">
        <f ca="1">Repdd!BM242</f>
        <v>31399.100000000002</v>
      </c>
      <c r="BN150" s="7">
        <f ca="1">Repdd!BN242</f>
        <v>31438.7</v>
      </c>
      <c r="BO150" s="7">
        <f ca="1">Repdd!BO242</f>
        <v>31454.925000000003</v>
      </c>
      <c r="BP150" s="7">
        <f ca="1">Repdd!BP242</f>
        <v>31461.15</v>
      </c>
      <c r="BQ150" s="7">
        <f ca="1">Repdd!BQ242</f>
        <v>31463.250000000004</v>
      </c>
      <c r="BR150" s="7">
        <f ca="1">Repdd!BR242</f>
        <v>31463.825000000004</v>
      </c>
      <c r="BS150" s="7">
        <f ca="1">Repdd!BS242</f>
        <v>31463.975000000006</v>
      </c>
      <c r="BT150" s="7">
        <f ca="1">Repdd!BT242</f>
        <v>31464.000000000007</v>
      </c>
      <c r="BU150" s="7">
        <f ca="1">Repdd!BU242</f>
        <v>31464.000000000007</v>
      </c>
      <c r="BV150" s="7">
        <f>Repdd!BV242</f>
        <v>0</v>
      </c>
      <c r="BW150" s="7">
        <f>Repdd!BW242</f>
        <v>0</v>
      </c>
      <c r="BX150" s="7">
        <f>Repdd!BX242</f>
        <v>0</v>
      </c>
      <c r="BY150" s="7">
        <f>Repdd!BY242</f>
        <v>0</v>
      </c>
      <c r="BZ150" s="7">
        <f>Repdd!BZ242</f>
        <v>0</v>
      </c>
      <c r="CA150" s="7">
        <f>Repdd!CA242</f>
        <v>0</v>
      </c>
      <c r="CB150" s="7">
        <f>Repdd!CB242</f>
        <v>0</v>
      </c>
      <c r="CC150" s="7">
        <f>Repdd!CC242</f>
        <v>0</v>
      </c>
      <c r="CD150" s="7">
        <f>Repdd!CD242</f>
        <v>0</v>
      </c>
      <c r="CE150" s="7">
        <f>Repdd!CE242</f>
        <v>0</v>
      </c>
      <c r="CF150" s="7">
        <f>Repdd!CF242</f>
        <v>0</v>
      </c>
      <c r="CG150" s="7">
        <f>Repdd!CG242</f>
        <v>0</v>
      </c>
      <c r="CH150" s="7">
        <f>Repdd!CH242</f>
        <v>0</v>
      </c>
      <c r="CI150" s="7">
        <f>Repdd!CI242</f>
        <v>0</v>
      </c>
      <c r="CJ150" s="7">
        <f>Repdd!CJ242</f>
        <v>0</v>
      </c>
      <c r="CK150" s="7">
        <f>Repdd!CK242</f>
        <v>0</v>
      </c>
      <c r="CL150" s="7">
        <f>Repdd!CL242</f>
        <v>0</v>
      </c>
      <c r="CM150" s="7">
        <f>Repdd!CM242</f>
        <v>0</v>
      </c>
      <c r="CN150" s="7">
        <f>Repdd!CN242</f>
        <v>0</v>
      </c>
      <c r="CO150" s="7">
        <f>Repdd!CO242</f>
        <v>0</v>
      </c>
      <c r="CP150" s="7">
        <f>Repdd!CP242</f>
        <v>0</v>
      </c>
      <c r="CQ150" s="7">
        <f>Repdd!CQ242</f>
        <v>0</v>
      </c>
      <c r="CR150" s="7">
        <f>Repdd!CR242</f>
        <v>0</v>
      </c>
      <c r="CS150" s="7">
        <f>Repdd!CS242</f>
        <v>0</v>
      </c>
      <c r="CT150" s="7">
        <f>Repdd!CT242</f>
        <v>0</v>
      </c>
    </row>
    <row r="151" spans="1:98" x14ac:dyDescent="0.3">
      <c r="A151" s="11">
        <f>ROW()</f>
        <v>151</v>
      </c>
      <c r="B151" s="94"/>
      <c r="G151" s="6" t="s">
        <v>87</v>
      </c>
      <c r="M151" s="2" t="str">
        <f>Lists!$R$8</f>
        <v>руб.</v>
      </c>
      <c r="W151" s="10">
        <f ca="1">IF(W150=0,0,W149/W150)</f>
        <v>1057.5888740426747</v>
      </c>
      <c r="Z151" s="7">
        <f ca="1">IF(Z150=0,0,Z149/Z150)</f>
        <v>0</v>
      </c>
      <c r="AA151" s="7">
        <f ca="1">IF(AA150=0,0,AA149/AA150)</f>
        <v>0</v>
      </c>
      <c r="AB151" s="7">
        <f t="shared" ref="AB151:CM151" ca="1" si="28">IF(AB150=0,0,AB149/AB150)</f>
        <v>0</v>
      </c>
      <c r="AC151" s="7">
        <f t="shared" ca="1" si="28"/>
        <v>0</v>
      </c>
      <c r="AD151" s="7">
        <f t="shared" ca="1" si="28"/>
        <v>0</v>
      </c>
      <c r="AE151" s="7">
        <f t="shared" ca="1" si="28"/>
        <v>0</v>
      </c>
      <c r="AF151" s="7">
        <f t="shared" ca="1" si="28"/>
        <v>0</v>
      </c>
      <c r="AG151" s="7">
        <f t="shared" ca="1" si="28"/>
        <v>0</v>
      </c>
      <c r="AH151" s="7">
        <f t="shared" ca="1" si="28"/>
        <v>1310.8750000000002</v>
      </c>
      <c r="AI151" s="7">
        <f t="shared" ca="1" si="28"/>
        <v>1262.3240740740744</v>
      </c>
      <c r="AJ151" s="7">
        <f t="shared" ca="1" si="28"/>
        <v>1215.2443883277219</v>
      </c>
      <c r="AK151" s="7">
        <f t="shared" ca="1" si="28"/>
        <v>1168.8303092858182</v>
      </c>
      <c r="AL151" s="7">
        <f t="shared" ca="1" si="28"/>
        <v>1135.3268045360437</v>
      </c>
      <c r="AM151" s="7">
        <f t="shared" ca="1" si="28"/>
        <v>1112.009866483749</v>
      </c>
      <c r="AN151" s="7">
        <f t="shared" ca="1" si="28"/>
        <v>1112.8594741814718</v>
      </c>
      <c r="AO151" s="7">
        <f t="shared" ca="1" si="28"/>
        <v>1131.4834960210849</v>
      </c>
      <c r="AP151" s="7">
        <f t="shared" ca="1" si="28"/>
        <v>1139.2059657368413</v>
      </c>
      <c r="AQ151" s="7">
        <f t="shared" ca="1" si="28"/>
        <v>1135.7399770610725</v>
      </c>
      <c r="AR151" s="7">
        <f t="shared" ca="1" si="28"/>
        <v>1126.0734767197639</v>
      </c>
      <c r="AS151" s="7">
        <f t="shared" ca="1" si="28"/>
        <v>1114.624638413316</v>
      </c>
      <c r="AT151" s="7">
        <f t="shared" ca="1" si="28"/>
        <v>1103.9768227256261</v>
      </c>
      <c r="AU151" s="7">
        <f t="shared" ca="1" si="28"/>
        <v>1095.0247094644749</v>
      </c>
      <c r="AV151" s="7">
        <f t="shared" ca="1" si="28"/>
        <v>1087.923850382535</v>
      </c>
      <c r="AW151" s="7">
        <f t="shared" ca="1" si="28"/>
        <v>1082.3370831405889</v>
      </c>
      <c r="AX151" s="7">
        <f t="shared" ca="1" si="28"/>
        <v>1077.9237383631764</v>
      </c>
      <c r="AY151" s="7">
        <f t="shared" ca="1" si="28"/>
        <v>1074.4127674414422</v>
      </c>
      <c r="AZ151" s="7">
        <f t="shared" ca="1" si="28"/>
        <v>1071.5834400157401</v>
      </c>
      <c r="BA151" s="7">
        <f t="shared" ca="1" si="28"/>
        <v>1069.2676117951785</v>
      </c>
      <c r="BB151" s="7">
        <f t="shared" ca="1" si="28"/>
        <v>1067.3406615527865</v>
      </c>
      <c r="BC151" s="7">
        <f t="shared" ca="1" si="28"/>
        <v>1065.7139702954657</v>
      </c>
      <c r="BD151" s="7">
        <f t="shared" ca="1" si="28"/>
        <v>1064.3229914396379</v>
      </c>
      <c r="BE151" s="7">
        <f t="shared" ca="1" si="28"/>
        <v>1063.0220338395516</v>
      </c>
      <c r="BF151" s="7">
        <f t="shared" ca="1" si="28"/>
        <v>1061.3073077702868</v>
      </c>
      <c r="BG151" s="7">
        <f t="shared" ca="1" si="28"/>
        <v>1058.8010856787839</v>
      </c>
      <c r="BH151" s="7">
        <f t="shared" ca="1" si="28"/>
        <v>1055.9404180063173</v>
      </c>
      <c r="BI151" s="7">
        <f t="shared" ca="1" si="28"/>
        <v>1053.0879376243017</v>
      </c>
      <c r="BJ151" s="7">
        <f t="shared" ca="1" si="28"/>
        <v>1050.6335069865429</v>
      </c>
      <c r="BK151" s="7">
        <f t="shared" ca="1" si="28"/>
        <v>1048.8588350076777</v>
      </c>
      <c r="BL151" s="7">
        <f t="shared" ca="1" si="28"/>
        <v>1047.7406606514598</v>
      </c>
      <c r="BM151" s="7">
        <f t="shared" ca="1" si="28"/>
        <v>1047.1173722667741</v>
      </c>
      <c r="BN151" s="7">
        <f t="shared" ca="1" si="28"/>
        <v>1046.7833984302522</v>
      </c>
      <c r="BO151" s="7">
        <f t="shared" ca="1" si="28"/>
        <v>1046.6201539451558</v>
      </c>
      <c r="BP151" s="7">
        <f t="shared" ca="1" si="28"/>
        <v>1046.5519894079682</v>
      </c>
      <c r="BQ151" s="7">
        <f t="shared" ca="1" si="28"/>
        <v>1046.5267873663456</v>
      </c>
      <c r="BR151" s="7">
        <f t="shared" ca="1" si="28"/>
        <v>1046.5184250583807</v>
      </c>
      <c r="BS151" s="7">
        <f t="shared" ca="1" si="28"/>
        <v>1046.5157273814737</v>
      </c>
      <c r="BT151" s="7">
        <f t="shared" ca="1" si="28"/>
        <v>1046.5152083333335</v>
      </c>
      <c r="BU151" s="7">
        <f t="shared" ca="1" si="28"/>
        <v>1046.5152083333335</v>
      </c>
      <c r="BV151" s="7">
        <f t="shared" si="28"/>
        <v>0</v>
      </c>
      <c r="BW151" s="7">
        <f t="shared" si="28"/>
        <v>0</v>
      </c>
      <c r="BX151" s="7">
        <f t="shared" si="28"/>
        <v>0</v>
      </c>
      <c r="BY151" s="7">
        <f t="shared" si="28"/>
        <v>0</v>
      </c>
      <c r="BZ151" s="7">
        <f t="shared" si="28"/>
        <v>0</v>
      </c>
      <c r="CA151" s="7">
        <f t="shared" si="28"/>
        <v>0</v>
      </c>
      <c r="CB151" s="7">
        <f t="shared" si="28"/>
        <v>0</v>
      </c>
      <c r="CC151" s="7">
        <f t="shared" si="28"/>
        <v>0</v>
      </c>
      <c r="CD151" s="7">
        <f t="shared" si="28"/>
        <v>0</v>
      </c>
      <c r="CE151" s="7">
        <f t="shared" si="28"/>
        <v>0</v>
      </c>
      <c r="CF151" s="7">
        <f t="shared" si="28"/>
        <v>0</v>
      </c>
      <c r="CG151" s="7">
        <f t="shared" si="28"/>
        <v>0</v>
      </c>
      <c r="CH151" s="7">
        <f t="shared" si="28"/>
        <v>0</v>
      </c>
      <c r="CI151" s="7">
        <f t="shared" si="28"/>
        <v>0</v>
      </c>
      <c r="CJ151" s="7">
        <f t="shared" si="28"/>
        <v>0</v>
      </c>
      <c r="CK151" s="7">
        <f t="shared" si="28"/>
        <v>0</v>
      </c>
      <c r="CL151" s="7">
        <f t="shared" si="28"/>
        <v>0</v>
      </c>
      <c r="CM151" s="7">
        <f t="shared" si="28"/>
        <v>0</v>
      </c>
      <c r="CN151" s="7">
        <f t="shared" ref="CN151:CT151" si="29">IF(CN150=0,0,CN149/CN150)</f>
        <v>0</v>
      </c>
      <c r="CO151" s="7">
        <f t="shared" si="29"/>
        <v>0</v>
      </c>
      <c r="CP151" s="7">
        <f t="shared" si="29"/>
        <v>0</v>
      </c>
      <c r="CQ151" s="7">
        <f t="shared" si="29"/>
        <v>0</v>
      </c>
      <c r="CR151" s="7">
        <f t="shared" si="29"/>
        <v>0</v>
      </c>
      <c r="CS151" s="7">
        <f t="shared" si="29"/>
        <v>0</v>
      </c>
      <c r="CT151" s="7">
        <f t="shared" si="29"/>
        <v>0</v>
      </c>
    </row>
    <row r="152" spans="1:98" s="13" customFormat="1" x14ac:dyDescent="0.3">
      <c r="A152" s="12">
        <f>ROW()</f>
        <v>152</v>
      </c>
      <c r="B152" s="102"/>
      <c r="C152" s="142"/>
      <c r="E152" s="92"/>
      <c r="F152" s="13" t="s">
        <v>145</v>
      </c>
      <c r="M152" s="4" t="str">
        <f>Lists!$R$8</f>
        <v>руб.</v>
      </c>
      <c r="P152" s="10"/>
      <c r="R152" s="92"/>
      <c r="S152" s="10"/>
      <c r="V152" s="80">
        <f ca="1">W152-SUM(W153:W162)</f>
        <v>0</v>
      </c>
      <c r="W152" s="10">
        <f ca="1">SUM(INDIRECT(ADDRESS(ROW(),SUMIFS($1:$1,$5:$5,1))):INDIRECT(ADDRESS(ROW(),SUMIFS($1:$1,$5:$5,MAX($5:$5)))))</f>
        <v>345750951.43333334</v>
      </c>
      <c r="Z152" s="10">
        <f ca="1">Repdd!Z244</f>
        <v>0</v>
      </c>
      <c r="AA152" s="10">
        <f ca="1">Repdd!AA244</f>
        <v>0</v>
      </c>
      <c r="AB152" s="10">
        <f ca="1">Repdd!AB244</f>
        <v>0</v>
      </c>
      <c r="AC152" s="10">
        <f ca="1">Repdd!AC244</f>
        <v>0</v>
      </c>
      <c r="AD152" s="10">
        <f ca="1">Repdd!AD244</f>
        <v>0</v>
      </c>
      <c r="AE152" s="10">
        <f ca="1">Repdd!AE244</f>
        <v>0</v>
      </c>
      <c r="AF152" s="10">
        <f ca="1">Repdd!AF244</f>
        <v>0</v>
      </c>
      <c r="AG152" s="10">
        <f ca="1">Repdd!AG244</f>
        <v>0</v>
      </c>
      <c r="AH152" s="10">
        <f ca="1">Repdd!AH244</f>
        <v>1980.3333333333333</v>
      </c>
      <c r="AI152" s="10">
        <f ca="1">Repdd!AI244</f>
        <v>17823</v>
      </c>
      <c r="AJ152" s="10">
        <f ca="1">Repdd!AJ244</f>
        <v>58815.9</v>
      </c>
      <c r="AK152" s="10">
        <f ca="1">Repdd!AK244</f>
        <v>113918.675</v>
      </c>
      <c r="AL152" s="10">
        <f ca="1">Repdd!AL244</f>
        <v>175358.51666666666</v>
      </c>
      <c r="AM152" s="10">
        <f ca="1">Repdd!AM244</f>
        <v>238179.64083333337</v>
      </c>
      <c r="AN152" s="10">
        <f ca="1">Repdd!AN244</f>
        <v>325759.88250000001</v>
      </c>
      <c r="AO152" s="10">
        <f ca="1">Repdd!AO244</f>
        <v>501232.26833333331</v>
      </c>
      <c r="AP152" s="10">
        <f ca="1">Repdd!AP244</f>
        <v>802931.10083333345</v>
      </c>
      <c r="AQ152" s="10">
        <f ca="1">Repdd!AQ244</f>
        <v>1250535.9425000001</v>
      </c>
      <c r="AR152" s="10">
        <f ca="1">Repdd!AR244</f>
        <v>1838236.9904166667</v>
      </c>
      <c r="AS152" s="10">
        <f ca="1">Repdd!AS244</f>
        <v>2530846.1966666663</v>
      </c>
      <c r="AT152" s="10">
        <f ca="1">Repdd!AT244</f>
        <v>3293373.5466666664</v>
      </c>
      <c r="AU152" s="10">
        <f ca="1">Repdd!AU244</f>
        <v>4097641.3725000001</v>
      </c>
      <c r="AV152" s="10">
        <f ca="1">Repdd!AV244</f>
        <v>4924712.7366666673</v>
      </c>
      <c r="AW152" s="10">
        <f ca="1">Repdd!AW244</f>
        <v>5763297.2637499999</v>
      </c>
      <c r="AX152" s="10">
        <f ca="1">Repdd!AX244</f>
        <v>6606812.8208333338</v>
      </c>
      <c r="AY152" s="10">
        <f ca="1">Repdd!AY244</f>
        <v>7452365.645833333</v>
      </c>
      <c r="AZ152" s="10">
        <f ca="1">Repdd!AZ244</f>
        <v>8298673.4729166664</v>
      </c>
      <c r="BA152" s="10">
        <f ca="1">Repdd!BA244</f>
        <v>9145191.7104166672</v>
      </c>
      <c r="BB152" s="10">
        <f ca="1">Repdd!BB244</f>
        <v>9991771.833333334</v>
      </c>
      <c r="BC152" s="10">
        <f ca="1">Repdd!BC244</f>
        <v>10838364.333333334</v>
      </c>
      <c r="BD152" s="10">
        <f ca="1">Repdd!BD244</f>
        <v>11684956.833333334</v>
      </c>
      <c r="BE152" s="10">
        <f ca="1">Repdd!BE244</f>
        <v>12526598.5</v>
      </c>
      <c r="BF152" s="10">
        <f ca="1">Repdd!BF244</f>
        <v>13328633.5</v>
      </c>
      <c r="BG152" s="10">
        <f ca="1">Repdd!BG244</f>
        <v>14028186.25</v>
      </c>
      <c r="BH152" s="10">
        <f ca="1">Repdd!BH244</f>
        <v>14589982.0625</v>
      </c>
      <c r="BI152" s="10">
        <f ca="1">Repdd!BI244</f>
        <v>14998178.270833334</v>
      </c>
      <c r="BJ152" s="10">
        <f ca="1">Repdd!BJ244</f>
        <v>15261698.752083333</v>
      </c>
      <c r="BK152" s="10">
        <f ca="1">Repdd!BK244</f>
        <v>15417662.379166666</v>
      </c>
      <c r="BL152" s="10">
        <f ca="1">Repdd!BL244</f>
        <v>15502544.416666666</v>
      </c>
      <c r="BM152" s="10">
        <f ca="1">Repdd!BM244</f>
        <v>15545171.091666667</v>
      </c>
      <c r="BN152" s="10">
        <f ca="1">Repdd!BN244</f>
        <v>15564776.391666668</v>
      </c>
      <c r="BO152" s="10">
        <f ca="1">Repdd!BO244</f>
        <v>15572809.11875</v>
      </c>
      <c r="BP152" s="10">
        <f ca="1">Repdd!BP244</f>
        <v>15575891.012499999</v>
      </c>
      <c r="BQ152" s="10">
        <f ca="1">Repdd!BQ244</f>
        <v>15576930.6875</v>
      </c>
      <c r="BR152" s="10">
        <f ca="1">Repdd!BR244</f>
        <v>15577215.360416671</v>
      </c>
      <c r="BS152" s="10">
        <f ca="1">Repdd!BS244</f>
        <v>15577289.622916671</v>
      </c>
      <c r="BT152" s="10">
        <f ca="1">Repdd!BT244</f>
        <v>15577302.000000002</v>
      </c>
      <c r="BU152" s="10">
        <f ca="1">Repdd!BU244</f>
        <v>15577302.000000002</v>
      </c>
      <c r="BV152" s="10">
        <f>Repdd!BV244</f>
        <v>0</v>
      </c>
      <c r="BW152" s="10">
        <f>Repdd!BW244</f>
        <v>0</v>
      </c>
      <c r="BX152" s="10">
        <f>Repdd!BX244</f>
        <v>0</v>
      </c>
      <c r="BY152" s="10">
        <f>Repdd!BY244</f>
        <v>0</v>
      </c>
      <c r="BZ152" s="10">
        <f>Repdd!BZ244</f>
        <v>0</v>
      </c>
      <c r="CA152" s="10">
        <f>Repdd!CA244</f>
        <v>0</v>
      </c>
      <c r="CB152" s="10">
        <f>Repdd!CB244</f>
        <v>0</v>
      </c>
      <c r="CC152" s="10">
        <f>Repdd!CC244</f>
        <v>0</v>
      </c>
      <c r="CD152" s="10">
        <f>Repdd!CD244</f>
        <v>0</v>
      </c>
      <c r="CE152" s="10">
        <f>Repdd!CE244</f>
        <v>0</v>
      </c>
      <c r="CF152" s="10">
        <f>Repdd!CF244</f>
        <v>0</v>
      </c>
      <c r="CG152" s="10">
        <f>Repdd!CG244</f>
        <v>0</v>
      </c>
      <c r="CH152" s="10">
        <f>Repdd!CH244</f>
        <v>0</v>
      </c>
      <c r="CI152" s="10">
        <f>Repdd!CI244</f>
        <v>0</v>
      </c>
      <c r="CJ152" s="10">
        <f>Repdd!CJ244</f>
        <v>0</v>
      </c>
      <c r="CK152" s="10">
        <f>Repdd!CK244</f>
        <v>0</v>
      </c>
      <c r="CL152" s="10">
        <f>Repdd!CL244</f>
        <v>0</v>
      </c>
      <c r="CM152" s="10">
        <f>Repdd!CM244</f>
        <v>0</v>
      </c>
      <c r="CN152" s="10">
        <f>Repdd!CN244</f>
        <v>0</v>
      </c>
      <c r="CO152" s="10">
        <f>Repdd!CO244</f>
        <v>0</v>
      </c>
      <c r="CP152" s="10">
        <f>Repdd!CP244</f>
        <v>0</v>
      </c>
      <c r="CQ152" s="10">
        <f>Repdd!CQ244</f>
        <v>0</v>
      </c>
      <c r="CR152" s="10">
        <f>Repdd!CR244</f>
        <v>0</v>
      </c>
      <c r="CS152" s="10">
        <f>Repdd!CS244</f>
        <v>0</v>
      </c>
      <c r="CT152" s="10">
        <f>Repdd!CT244</f>
        <v>0</v>
      </c>
    </row>
    <row r="153" spans="1:98" s="27" customFormat="1" ht="12" x14ac:dyDescent="0.25">
      <c r="A153" s="26">
        <f>ROW()</f>
        <v>153</v>
      </c>
      <c r="B153" s="95"/>
      <c r="C153" s="142"/>
      <c r="E153" s="24"/>
      <c r="F153" s="66" t="str">
        <f>$F$152</f>
        <v>Себестоимость</v>
      </c>
      <c r="G153" s="27" t="str">
        <f>BP!$F$21</f>
        <v>Основа</v>
      </c>
      <c r="M153" s="27" t="str">
        <f>Lists!$R$8</f>
        <v>руб.</v>
      </c>
      <c r="P153" s="30"/>
      <c r="R153" s="44"/>
      <c r="S153" s="165">
        <f>Repdd!S245</f>
        <v>0.2</v>
      </c>
      <c r="V153" s="85"/>
      <c r="W153" s="29">
        <f ca="1">SUM(INDIRECT(ADDRESS(ROW(),SUMIFS($1:$1,$5:$5,1))):INDIRECT(ADDRESS(ROW(),SUMIFS($1:$1,$5:$5,MAX($5:$5)))))</f>
        <v>61107305</v>
      </c>
      <c r="Z153" s="30">
        <f ca="1">Repdd!Z245</f>
        <v>0</v>
      </c>
      <c r="AA153" s="30">
        <f ca="1">Repdd!AA245</f>
        <v>0</v>
      </c>
      <c r="AB153" s="30">
        <f ca="1">Repdd!AB245</f>
        <v>0</v>
      </c>
      <c r="AC153" s="30">
        <f ca="1">Repdd!AC245</f>
        <v>0</v>
      </c>
      <c r="AD153" s="30">
        <f ca="1">Repdd!AD245</f>
        <v>0</v>
      </c>
      <c r="AE153" s="30">
        <f ca="1">Repdd!AE245</f>
        <v>0</v>
      </c>
      <c r="AF153" s="30">
        <f ca="1">Repdd!AF245</f>
        <v>0</v>
      </c>
      <c r="AG153" s="30">
        <f ca="1">Repdd!AG245</f>
        <v>0</v>
      </c>
      <c r="AH153" s="30">
        <f ca="1">Repdd!AH245</f>
        <v>350.00000000000006</v>
      </c>
      <c r="AI153" s="30">
        <f ca="1">Repdd!AI245</f>
        <v>3150</v>
      </c>
      <c r="AJ153" s="30">
        <f ca="1">Repdd!AJ245</f>
        <v>10395</v>
      </c>
      <c r="AK153" s="30">
        <f ca="1">Repdd!AK245</f>
        <v>20133.75</v>
      </c>
      <c r="AL153" s="30">
        <f ca="1">Repdd!AL245</f>
        <v>30992.5</v>
      </c>
      <c r="AM153" s="30">
        <f ca="1">Repdd!AM245</f>
        <v>42095.375000000007</v>
      </c>
      <c r="AN153" s="30">
        <f ca="1">Repdd!AN245</f>
        <v>57574.125000000015</v>
      </c>
      <c r="AO153" s="30">
        <f ca="1">Repdd!AO245</f>
        <v>88586.750000000015</v>
      </c>
      <c r="AP153" s="30">
        <f ca="1">Repdd!AP245</f>
        <v>141908.37500000003</v>
      </c>
      <c r="AQ153" s="30">
        <f ca="1">Repdd!AQ245</f>
        <v>221017.125</v>
      </c>
      <c r="AR153" s="30">
        <f ca="1">Repdd!AR245</f>
        <v>324886.18750000006</v>
      </c>
      <c r="AS153" s="30">
        <f ca="1">Repdd!AS245</f>
        <v>447296.50000000006</v>
      </c>
      <c r="AT153" s="30">
        <f ca="1">Repdd!AT245</f>
        <v>582064.00000000012</v>
      </c>
      <c r="AU153" s="30">
        <f ca="1">Repdd!AU245</f>
        <v>724208.625</v>
      </c>
      <c r="AV153" s="30">
        <f ca="1">Repdd!AV245</f>
        <v>870383.5</v>
      </c>
      <c r="AW153" s="30">
        <f ca="1">Repdd!AW245</f>
        <v>1018593.1875</v>
      </c>
      <c r="AX153" s="30">
        <f ca="1">Repdd!AX245</f>
        <v>1167674.375</v>
      </c>
      <c r="AY153" s="30">
        <f ca="1">Repdd!AY245</f>
        <v>1317115.625</v>
      </c>
      <c r="AZ153" s="30">
        <f ca="1">Repdd!AZ245</f>
        <v>1466690.3125</v>
      </c>
      <c r="BA153" s="30">
        <f ca="1">Repdd!BA245</f>
        <v>1616302.1875</v>
      </c>
      <c r="BB153" s="30">
        <f ca="1">Repdd!BB245</f>
        <v>1765925</v>
      </c>
      <c r="BC153" s="30">
        <f ca="1">Repdd!BC245</f>
        <v>1915550</v>
      </c>
      <c r="BD153" s="30">
        <f ca="1">Repdd!BD245</f>
        <v>2065175</v>
      </c>
      <c r="BE153" s="30">
        <f ca="1">Repdd!BE245</f>
        <v>2213925</v>
      </c>
      <c r="BF153" s="30">
        <f ca="1">Repdd!BF245</f>
        <v>2355675</v>
      </c>
      <c r="BG153" s="30">
        <f ca="1">Repdd!BG245</f>
        <v>2479312.5</v>
      </c>
      <c r="BH153" s="30">
        <f ca="1">Repdd!BH245</f>
        <v>2578603.125</v>
      </c>
      <c r="BI153" s="30">
        <f ca="1">Repdd!BI245</f>
        <v>2650746.875</v>
      </c>
      <c r="BJ153" s="30">
        <f ca="1">Repdd!BJ245</f>
        <v>2697320.9375</v>
      </c>
      <c r="BK153" s="30">
        <f ca="1">Repdd!BK245</f>
        <v>2724885.625</v>
      </c>
      <c r="BL153" s="30">
        <f ca="1">Repdd!BL245</f>
        <v>2739887.5</v>
      </c>
      <c r="BM153" s="30">
        <f ca="1">Repdd!BM245</f>
        <v>2747421.25</v>
      </c>
      <c r="BN153" s="30">
        <f ca="1">Repdd!BN245</f>
        <v>2750886.25</v>
      </c>
      <c r="BO153" s="30">
        <f ca="1">Repdd!BO245</f>
        <v>2752305.9375</v>
      </c>
      <c r="BP153" s="30">
        <f ca="1">Repdd!BP245</f>
        <v>2752850.625</v>
      </c>
      <c r="BQ153" s="30">
        <f ca="1">Repdd!BQ245</f>
        <v>2753034.375</v>
      </c>
      <c r="BR153" s="30">
        <f ca="1">Repdd!BR245</f>
        <v>2753084.6875000005</v>
      </c>
      <c r="BS153" s="30">
        <f ca="1">Repdd!BS245</f>
        <v>2753097.8125000005</v>
      </c>
      <c r="BT153" s="30">
        <f ca="1">Repdd!BT245</f>
        <v>2753100.0000000005</v>
      </c>
      <c r="BU153" s="30">
        <f ca="1">Repdd!BU245</f>
        <v>2753100.0000000005</v>
      </c>
      <c r="BV153" s="30">
        <f>Repdd!BV245</f>
        <v>0</v>
      </c>
      <c r="BW153" s="30">
        <f>Repdd!BW245</f>
        <v>0</v>
      </c>
      <c r="BX153" s="30">
        <f>Repdd!BX245</f>
        <v>0</v>
      </c>
      <c r="BY153" s="30">
        <f>Repdd!BY245</f>
        <v>0</v>
      </c>
      <c r="BZ153" s="30">
        <f>Repdd!BZ245</f>
        <v>0</v>
      </c>
      <c r="CA153" s="30">
        <f>Repdd!CA245</f>
        <v>0</v>
      </c>
      <c r="CB153" s="30">
        <f>Repdd!CB245</f>
        <v>0</v>
      </c>
      <c r="CC153" s="30">
        <f>Repdd!CC245</f>
        <v>0</v>
      </c>
      <c r="CD153" s="30">
        <f>Repdd!CD245</f>
        <v>0</v>
      </c>
      <c r="CE153" s="30">
        <f>Repdd!CE245</f>
        <v>0</v>
      </c>
      <c r="CF153" s="30">
        <f>Repdd!CF245</f>
        <v>0</v>
      </c>
      <c r="CG153" s="30">
        <f>Repdd!CG245</f>
        <v>0</v>
      </c>
      <c r="CH153" s="30">
        <f>Repdd!CH245</f>
        <v>0</v>
      </c>
      <c r="CI153" s="30">
        <f>Repdd!CI245</f>
        <v>0</v>
      </c>
      <c r="CJ153" s="30">
        <f>Repdd!CJ245</f>
        <v>0</v>
      </c>
      <c r="CK153" s="30">
        <f>Repdd!CK245</f>
        <v>0</v>
      </c>
      <c r="CL153" s="30">
        <f>Repdd!CL245</f>
        <v>0</v>
      </c>
      <c r="CM153" s="30">
        <f>Repdd!CM245</f>
        <v>0</v>
      </c>
      <c r="CN153" s="30">
        <f>Repdd!CN245</f>
        <v>0</v>
      </c>
      <c r="CO153" s="30">
        <f>Repdd!CO245</f>
        <v>0</v>
      </c>
      <c r="CP153" s="30">
        <f>Repdd!CP245</f>
        <v>0</v>
      </c>
      <c r="CQ153" s="30">
        <f>Repdd!CQ245</f>
        <v>0</v>
      </c>
      <c r="CR153" s="30">
        <f>Repdd!CR245</f>
        <v>0</v>
      </c>
      <c r="CS153" s="30">
        <f>Repdd!CS245</f>
        <v>0</v>
      </c>
      <c r="CT153" s="30">
        <f>Repdd!CT245</f>
        <v>0</v>
      </c>
    </row>
    <row r="154" spans="1:98" s="27" customFormat="1" ht="12" x14ac:dyDescent="0.25">
      <c r="A154" s="26">
        <f>ROW()</f>
        <v>154</v>
      </c>
      <c r="B154" s="95"/>
      <c r="C154" s="142"/>
      <c r="E154" s="24"/>
      <c r="F154" s="66" t="str">
        <f t="shared" ref="F154:F161" si="30">$F$152</f>
        <v>Себестоимость</v>
      </c>
      <c r="G154" s="27" t="str">
        <f>BP!$F$22</f>
        <v>Сырье</v>
      </c>
      <c r="H154" s="67"/>
      <c r="I154" s="67"/>
      <c r="J154" s="67"/>
      <c r="K154" s="67"/>
      <c r="L154" s="67"/>
      <c r="M154" s="27" t="str">
        <f>Lists!$R$8</f>
        <v>руб.</v>
      </c>
      <c r="P154" s="30"/>
      <c r="R154" s="44"/>
      <c r="S154" s="165">
        <f>Repdd!S246</f>
        <v>0.2</v>
      </c>
      <c r="V154" s="85"/>
      <c r="W154" s="29">
        <f ca="1">SUM(INDIRECT(ADDRESS(ROW(),SUMIFS($1:$1,$5:$5,1))):INDIRECT(ADDRESS(ROW(),SUMIFS($1:$1,$5:$5,MAX($5:$5)))))</f>
        <v>6983692</v>
      </c>
      <c r="Z154" s="30">
        <f ca="1">Repdd!Z246</f>
        <v>0</v>
      </c>
      <c r="AA154" s="30">
        <f ca="1">Repdd!AA246</f>
        <v>0</v>
      </c>
      <c r="AB154" s="30">
        <f ca="1">Repdd!AB246</f>
        <v>0</v>
      </c>
      <c r="AC154" s="30">
        <f ca="1">Repdd!AC246</f>
        <v>0</v>
      </c>
      <c r="AD154" s="30">
        <f ca="1">Repdd!AD246</f>
        <v>0</v>
      </c>
      <c r="AE154" s="30">
        <f ca="1">Repdd!AE246</f>
        <v>0</v>
      </c>
      <c r="AF154" s="30">
        <f ca="1">Repdd!AF246</f>
        <v>0</v>
      </c>
      <c r="AG154" s="30">
        <f ca="1">Repdd!AG246</f>
        <v>0</v>
      </c>
      <c r="AH154" s="30">
        <f ca="1">Repdd!AH246</f>
        <v>40.000000000000007</v>
      </c>
      <c r="AI154" s="30">
        <f ca="1">Repdd!AI246</f>
        <v>360</v>
      </c>
      <c r="AJ154" s="30">
        <f ca="1">Repdd!AJ246</f>
        <v>1188</v>
      </c>
      <c r="AK154" s="30">
        <f ca="1">Repdd!AK246</f>
        <v>2301.0000000000005</v>
      </c>
      <c r="AL154" s="30">
        <f ca="1">Repdd!AL246</f>
        <v>3542</v>
      </c>
      <c r="AM154" s="30">
        <f ca="1">Repdd!AM246</f>
        <v>4810.9000000000005</v>
      </c>
      <c r="AN154" s="30">
        <f ca="1">Repdd!AN246</f>
        <v>6579.9000000000015</v>
      </c>
      <c r="AO154" s="30">
        <f ca="1">Repdd!AO246</f>
        <v>10124.200000000001</v>
      </c>
      <c r="AP154" s="30">
        <f ca="1">Repdd!AP246</f>
        <v>16218.100000000002</v>
      </c>
      <c r="AQ154" s="30">
        <f ca="1">Repdd!AQ246</f>
        <v>25259.1</v>
      </c>
      <c r="AR154" s="30">
        <f ca="1">Repdd!AR246</f>
        <v>37129.85</v>
      </c>
      <c r="AS154" s="30">
        <f ca="1">Repdd!AS246</f>
        <v>51119.6</v>
      </c>
      <c r="AT154" s="30">
        <f ca="1">Repdd!AT246</f>
        <v>66521.600000000006</v>
      </c>
      <c r="AU154" s="30">
        <f ca="1">Repdd!AU246</f>
        <v>82766.700000000012</v>
      </c>
      <c r="AV154" s="30">
        <f ca="1">Repdd!AV246</f>
        <v>99472.400000000009</v>
      </c>
      <c r="AW154" s="30">
        <f ca="1">Repdd!AW246</f>
        <v>116410.65000000001</v>
      </c>
      <c r="AX154" s="30">
        <f ca="1">Repdd!AX246</f>
        <v>133448.5</v>
      </c>
      <c r="AY154" s="30">
        <f ca="1">Repdd!AY246</f>
        <v>150527.5</v>
      </c>
      <c r="AZ154" s="30">
        <f ca="1">Repdd!AZ246</f>
        <v>167621.75</v>
      </c>
      <c r="BA154" s="30">
        <f ca="1">Repdd!BA246</f>
        <v>184720.25</v>
      </c>
      <c r="BB154" s="30">
        <f ca="1">Repdd!BB246</f>
        <v>201820</v>
      </c>
      <c r="BC154" s="30">
        <f ca="1">Repdd!BC246</f>
        <v>218920</v>
      </c>
      <c r="BD154" s="30">
        <f ca="1">Repdd!BD246</f>
        <v>236020</v>
      </c>
      <c r="BE154" s="30">
        <f ca="1">Repdd!BE246</f>
        <v>253020</v>
      </c>
      <c r="BF154" s="30">
        <f ca="1">Repdd!BF246</f>
        <v>269220</v>
      </c>
      <c r="BG154" s="30">
        <f ca="1">Repdd!BG246</f>
        <v>283350</v>
      </c>
      <c r="BH154" s="30">
        <f ca="1">Repdd!BH246</f>
        <v>294697.5</v>
      </c>
      <c r="BI154" s="30">
        <f ca="1">Repdd!BI246</f>
        <v>302942.5</v>
      </c>
      <c r="BJ154" s="30">
        <f ca="1">Repdd!BJ246</f>
        <v>308265.25</v>
      </c>
      <c r="BK154" s="30">
        <f ca="1">Repdd!BK246</f>
        <v>311415.5</v>
      </c>
      <c r="BL154" s="30">
        <f ca="1">Repdd!BL246</f>
        <v>313130</v>
      </c>
      <c r="BM154" s="30">
        <f ca="1">Repdd!BM246</f>
        <v>313991</v>
      </c>
      <c r="BN154" s="30">
        <f ca="1">Repdd!BN246</f>
        <v>314387</v>
      </c>
      <c r="BO154" s="30">
        <f ca="1">Repdd!BO246</f>
        <v>314549.25000000006</v>
      </c>
      <c r="BP154" s="30">
        <f ca="1">Repdd!BP246</f>
        <v>314611.5</v>
      </c>
      <c r="BQ154" s="30">
        <f ca="1">Repdd!BQ246</f>
        <v>314632.50000000006</v>
      </c>
      <c r="BR154" s="30">
        <f ca="1">Repdd!BR246</f>
        <v>314638.25000000006</v>
      </c>
      <c r="BS154" s="30">
        <f ca="1">Repdd!BS246</f>
        <v>314639.75</v>
      </c>
      <c r="BT154" s="30">
        <f ca="1">Repdd!BT246</f>
        <v>314640.00000000006</v>
      </c>
      <c r="BU154" s="30">
        <f ca="1">Repdd!BU246</f>
        <v>314640.00000000006</v>
      </c>
      <c r="BV154" s="30">
        <f>Repdd!BV246</f>
        <v>0</v>
      </c>
      <c r="BW154" s="30">
        <f>Repdd!BW246</f>
        <v>0</v>
      </c>
      <c r="BX154" s="30">
        <f>Repdd!BX246</f>
        <v>0</v>
      </c>
      <c r="BY154" s="30">
        <f>Repdd!BY246</f>
        <v>0</v>
      </c>
      <c r="BZ154" s="30">
        <f>Repdd!BZ246</f>
        <v>0</v>
      </c>
      <c r="CA154" s="30">
        <f>Repdd!CA246</f>
        <v>0</v>
      </c>
      <c r="CB154" s="30">
        <f>Repdd!CB246</f>
        <v>0</v>
      </c>
      <c r="CC154" s="30">
        <f>Repdd!CC246</f>
        <v>0</v>
      </c>
      <c r="CD154" s="30">
        <f>Repdd!CD246</f>
        <v>0</v>
      </c>
      <c r="CE154" s="30">
        <f>Repdd!CE246</f>
        <v>0</v>
      </c>
      <c r="CF154" s="30">
        <f>Repdd!CF246</f>
        <v>0</v>
      </c>
      <c r="CG154" s="30">
        <f>Repdd!CG246</f>
        <v>0</v>
      </c>
      <c r="CH154" s="30">
        <f>Repdd!CH246</f>
        <v>0</v>
      </c>
      <c r="CI154" s="30">
        <f>Repdd!CI246</f>
        <v>0</v>
      </c>
      <c r="CJ154" s="30">
        <f>Repdd!CJ246</f>
        <v>0</v>
      </c>
      <c r="CK154" s="30">
        <f>Repdd!CK246</f>
        <v>0</v>
      </c>
      <c r="CL154" s="30">
        <f>Repdd!CL246</f>
        <v>0</v>
      </c>
      <c r="CM154" s="30">
        <f>Repdd!CM246</f>
        <v>0</v>
      </c>
      <c r="CN154" s="30">
        <f>Repdd!CN246</f>
        <v>0</v>
      </c>
      <c r="CO154" s="30">
        <f>Repdd!CO246</f>
        <v>0</v>
      </c>
      <c r="CP154" s="30">
        <f>Repdd!CP246</f>
        <v>0</v>
      </c>
      <c r="CQ154" s="30">
        <f>Repdd!CQ246</f>
        <v>0</v>
      </c>
      <c r="CR154" s="30">
        <f>Repdd!CR246</f>
        <v>0</v>
      </c>
      <c r="CS154" s="30">
        <f>Repdd!CS246</f>
        <v>0</v>
      </c>
      <c r="CT154" s="30">
        <f>Repdd!CT246</f>
        <v>0</v>
      </c>
    </row>
    <row r="155" spans="1:98" s="27" customFormat="1" ht="12" x14ac:dyDescent="0.25">
      <c r="A155" s="26">
        <f>ROW()</f>
        <v>155</v>
      </c>
      <c r="B155" s="95"/>
      <c r="C155" s="142"/>
      <c r="E155" s="24"/>
      <c r="F155" s="66" t="str">
        <f t="shared" si="30"/>
        <v>Себестоимость</v>
      </c>
      <c r="G155" s="27" t="str">
        <f>BP!$F$23</f>
        <v>Материал</v>
      </c>
      <c r="M155" s="27" t="str">
        <f>Lists!$R$8</f>
        <v>руб.</v>
      </c>
      <c r="P155" s="30"/>
      <c r="R155" s="44"/>
      <c r="S155" s="165">
        <f>Repdd!S247</f>
        <v>0.2</v>
      </c>
      <c r="V155" s="85"/>
      <c r="W155" s="29">
        <f ca="1">SUM(INDIRECT(ADDRESS(ROW(),SUMIFS($1:$1,$5:$5,1))):INDIRECT(ADDRESS(ROW(),SUMIFS($1:$1,$5:$5,MAX($5:$5)))))</f>
        <v>8147640.6666666651</v>
      </c>
      <c r="Z155" s="30">
        <f ca="1">Repdd!Z247</f>
        <v>0</v>
      </c>
      <c r="AA155" s="30">
        <f ca="1">Repdd!AA247</f>
        <v>0</v>
      </c>
      <c r="AB155" s="30">
        <f ca="1">Repdd!AB247</f>
        <v>0</v>
      </c>
      <c r="AC155" s="30">
        <f ca="1">Repdd!AC247</f>
        <v>0</v>
      </c>
      <c r="AD155" s="30">
        <f ca="1">Repdd!AD247</f>
        <v>0</v>
      </c>
      <c r="AE155" s="30">
        <f ca="1">Repdd!AE247</f>
        <v>0</v>
      </c>
      <c r="AF155" s="30">
        <f ca="1">Repdd!AF247</f>
        <v>0</v>
      </c>
      <c r="AG155" s="30">
        <f ca="1">Repdd!AG247</f>
        <v>0</v>
      </c>
      <c r="AH155" s="30">
        <f ca="1">Repdd!AH247</f>
        <v>46.666666666666671</v>
      </c>
      <c r="AI155" s="30">
        <f ca="1">Repdd!AI247</f>
        <v>420</v>
      </c>
      <c r="AJ155" s="30">
        <f ca="1">Repdd!AJ247</f>
        <v>1386</v>
      </c>
      <c r="AK155" s="30">
        <f ca="1">Repdd!AK247</f>
        <v>2684.5</v>
      </c>
      <c r="AL155" s="30">
        <f ca="1">Repdd!AL247</f>
        <v>4132.3333333333339</v>
      </c>
      <c r="AM155" s="30">
        <f ca="1">Repdd!AM247</f>
        <v>5612.7166666666672</v>
      </c>
      <c r="AN155" s="30">
        <f ca="1">Repdd!AN247</f>
        <v>7676.5500000000011</v>
      </c>
      <c r="AO155" s="30">
        <f ca="1">Repdd!AO247</f>
        <v>11811.566666666668</v>
      </c>
      <c r="AP155" s="30">
        <f ca="1">Repdd!AP247</f>
        <v>18921.116666666672</v>
      </c>
      <c r="AQ155" s="30">
        <f ca="1">Repdd!AQ247</f>
        <v>29468.95</v>
      </c>
      <c r="AR155" s="30">
        <f ca="1">Repdd!AR247</f>
        <v>43318.158333333333</v>
      </c>
      <c r="AS155" s="30">
        <f ca="1">Repdd!AS247</f>
        <v>59639.53333333334</v>
      </c>
      <c r="AT155" s="30">
        <f ca="1">Repdd!AT247</f>
        <v>77608.533333333326</v>
      </c>
      <c r="AU155" s="30">
        <f ca="1">Repdd!AU247</f>
        <v>96561.150000000009</v>
      </c>
      <c r="AV155" s="30">
        <f ca="1">Repdd!AV247</f>
        <v>116051.13333333333</v>
      </c>
      <c r="AW155" s="30">
        <f ca="1">Repdd!AW247</f>
        <v>135812.42500000002</v>
      </c>
      <c r="AX155" s="30">
        <f ca="1">Repdd!AX247</f>
        <v>155689.91666666666</v>
      </c>
      <c r="AY155" s="30">
        <f ca="1">Repdd!AY247</f>
        <v>175615.41666666669</v>
      </c>
      <c r="AZ155" s="30">
        <f ca="1">Repdd!AZ247</f>
        <v>195558.70833333331</v>
      </c>
      <c r="BA155" s="30">
        <f ca="1">Repdd!BA247</f>
        <v>215506.95833333331</v>
      </c>
      <c r="BB155" s="30">
        <f ca="1">Repdd!BB247</f>
        <v>235456.66666666669</v>
      </c>
      <c r="BC155" s="30">
        <f ca="1">Repdd!BC247</f>
        <v>255406.66666666669</v>
      </c>
      <c r="BD155" s="30">
        <f ca="1">Repdd!BD247</f>
        <v>275356.66666666669</v>
      </c>
      <c r="BE155" s="30">
        <f ca="1">Repdd!BE247</f>
        <v>295190</v>
      </c>
      <c r="BF155" s="30">
        <f ca="1">Repdd!BF247</f>
        <v>314090</v>
      </c>
      <c r="BG155" s="30">
        <f ca="1">Repdd!BG247</f>
        <v>330575</v>
      </c>
      <c r="BH155" s="30">
        <f ca="1">Repdd!BH247</f>
        <v>343813.75</v>
      </c>
      <c r="BI155" s="30">
        <f ca="1">Repdd!BI247</f>
        <v>353432.91666666669</v>
      </c>
      <c r="BJ155" s="30">
        <f ca="1">Repdd!BJ247</f>
        <v>359642.79166666669</v>
      </c>
      <c r="BK155" s="30">
        <f ca="1">Repdd!BK247</f>
        <v>363318.08333333337</v>
      </c>
      <c r="BL155" s="30">
        <f ca="1">Repdd!BL247</f>
        <v>365318.33333333337</v>
      </c>
      <c r="BM155" s="30">
        <f ca="1">Repdd!BM247</f>
        <v>366322.83333333331</v>
      </c>
      <c r="BN155" s="30">
        <f ca="1">Repdd!BN247</f>
        <v>366784.83333333331</v>
      </c>
      <c r="BO155" s="30">
        <f ca="1">Repdd!BO247</f>
        <v>366974.125</v>
      </c>
      <c r="BP155" s="30">
        <f ca="1">Repdd!BP247</f>
        <v>367046.75</v>
      </c>
      <c r="BQ155" s="30">
        <f ca="1">Repdd!BQ247</f>
        <v>367071.25</v>
      </c>
      <c r="BR155" s="30">
        <f ca="1">Repdd!BR247</f>
        <v>367077.95833333337</v>
      </c>
      <c r="BS155" s="30">
        <f ca="1">Repdd!BS247</f>
        <v>367079.70833333337</v>
      </c>
      <c r="BT155" s="30">
        <f ca="1">Repdd!BT247</f>
        <v>367080</v>
      </c>
      <c r="BU155" s="30">
        <f ca="1">Repdd!BU247</f>
        <v>367080</v>
      </c>
      <c r="BV155" s="30">
        <f>Repdd!BV247</f>
        <v>0</v>
      </c>
      <c r="BW155" s="30">
        <f>Repdd!BW247</f>
        <v>0</v>
      </c>
      <c r="BX155" s="30">
        <f>Repdd!BX247</f>
        <v>0</v>
      </c>
      <c r="BY155" s="30">
        <f>Repdd!BY247</f>
        <v>0</v>
      </c>
      <c r="BZ155" s="30">
        <f>Repdd!BZ247</f>
        <v>0</v>
      </c>
      <c r="CA155" s="30">
        <f>Repdd!CA247</f>
        <v>0</v>
      </c>
      <c r="CB155" s="30">
        <f>Repdd!CB247</f>
        <v>0</v>
      </c>
      <c r="CC155" s="30">
        <f>Repdd!CC247</f>
        <v>0</v>
      </c>
      <c r="CD155" s="30">
        <f>Repdd!CD247</f>
        <v>0</v>
      </c>
      <c r="CE155" s="30">
        <f>Repdd!CE247</f>
        <v>0</v>
      </c>
      <c r="CF155" s="30">
        <f>Repdd!CF247</f>
        <v>0</v>
      </c>
      <c r="CG155" s="30">
        <f>Repdd!CG247</f>
        <v>0</v>
      </c>
      <c r="CH155" s="30">
        <f>Repdd!CH247</f>
        <v>0</v>
      </c>
      <c r="CI155" s="30">
        <f>Repdd!CI247</f>
        <v>0</v>
      </c>
      <c r="CJ155" s="30">
        <f>Repdd!CJ247</f>
        <v>0</v>
      </c>
      <c r="CK155" s="30">
        <f>Repdd!CK247</f>
        <v>0</v>
      </c>
      <c r="CL155" s="30">
        <f>Repdd!CL247</f>
        <v>0</v>
      </c>
      <c r="CM155" s="30">
        <f>Repdd!CM247</f>
        <v>0</v>
      </c>
      <c r="CN155" s="30">
        <f>Repdd!CN247</f>
        <v>0</v>
      </c>
      <c r="CO155" s="30">
        <f>Repdd!CO247</f>
        <v>0</v>
      </c>
      <c r="CP155" s="30">
        <f>Repdd!CP247</f>
        <v>0</v>
      </c>
      <c r="CQ155" s="30">
        <f>Repdd!CQ247</f>
        <v>0</v>
      </c>
      <c r="CR155" s="30">
        <f>Repdd!CR247</f>
        <v>0</v>
      </c>
      <c r="CS155" s="30">
        <f>Repdd!CS247</f>
        <v>0</v>
      </c>
      <c r="CT155" s="30">
        <f>Repdd!CT247</f>
        <v>0</v>
      </c>
    </row>
    <row r="156" spans="1:98" s="27" customFormat="1" ht="12" x14ac:dyDescent="0.25">
      <c r="A156" s="26">
        <f>ROW()</f>
        <v>156</v>
      </c>
      <c r="B156" s="95"/>
      <c r="C156" s="142"/>
      <c r="E156" s="24"/>
      <c r="F156" s="66" t="str">
        <f t="shared" si="30"/>
        <v>Себестоимость</v>
      </c>
      <c r="G156" s="27" t="str">
        <f>BP!$F$24</f>
        <v>Вн.пр-во</v>
      </c>
      <c r="M156" s="27" t="str">
        <f>Lists!$R$8</f>
        <v>руб.</v>
      </c>
      <c r="P156" s="30"/>
      <c r="R156" s="44"/>
      <c r="S156" s="165">
        <f>Repdd!S248</f>
        <v>0</v>
      </c>
      <c r="V156" s="85"/>
      <c r="W156" s="29">
        <f ca="1">SUM(INDIRECT(ADDRESS(ROW(),SUMIFS($1:$1,$5:$5,1))):INDIRECT(ADDRESS(ROW(),SUMIFS($1:$1,$5:$5,MAX($5:$5)))))</f>
        <v>209510760</v>
      </c>
      <c r="Z156" s="30">
        <f ca="1">Repdd!Z248</f>
        <v>0</v>
      </c>
      <c r="AA156" s="30">
        <f ca="1">Repdd!AA248</f>
        <v>0</v>
      </c>
      <c r="AB156" s="30">
        <f ca="1">Repdd!AB248</f>
        <v>0</v>
      </c>
      <c r="AC156" s="30">
        <f ca="1">Repdd!AC248</f>
        <v>0</v>
      </c>
      <c r="AD156" s="30">
        <f ca="1">Repdd!AD248</f>
        <v>0</v>
      </c>
      <c r="AE156" s="30">
        <f ca="1">Repdd!AE248</f>
        <v>0</v>
      </c>
      <c r="AF156" s="30">
        <f ca="1">Repdd!AF248</f>
        <v>0</v>
      </c>
      <c r="AG156" s="30">
        <f ca="1">Repdd!AG248</f>
        <v>0</v>
      </c>
      <c r="AH156" s="30">
        <f ca="1">Repdd!AH248</f>
        <v>1200</v>
      </c>
      <c r="AI156" s="30">
        <f ca="1">Repdd!AI248</f>
        <v>10800</v>
      </c>
      <c r="AJ156" s="30">
        <f ca="1">Repdd!AJ248</f>
        <v>35640</v>
      </c>
      <c r="AK156" s="30">
        <f ca="1">Repdd!AK248</f>
        <v>69030</v>
      </c>
      <c r="AL156" s="30">
        <f ca="1">Repdd!AL248</f>
        <v>106260</v>
      </c>
      <c r="AM156" s="30">
        <f ca="1">Repdd!AM248</f>
        <v>144327</v>
      </c>
      <c r="AN156" s="30">
        <f ca="1">Repdd!AN248</f>
        <v>197397</v>
      </c>
      <c r="AO156" s="30">
        <f ca="1">Repdd!AO248</f>
        <v>303726</v>
      </c>
      <c r="AP156" s="30">
        <f ca="1">Repdd!AP248</f>
        <v>486543</v>
      </c>
      <c r="AQ156" s="30">
        <f ca="1">Repdd!AQ248</f>
        <v>757773</v>
      </c>
      <c r="AR156" s="30">
        <f ca="1">Repdd!AR248</f>
        <v>1113895.5</v>
      </c>
      <c r="AS156" s="30">
        <f ca="1">Repdd!AS248</f>
        <v>1533588</v>
      </c>
      <c r="AT156" s="30">
        <f ca="1">Repdd!AT248</f>
        <v>1995648</v>
      </c>
      <c r="AU156" s="30">
        <f ca="1">Repdd!AU248</f>
        <v>2483001</v>
      </c>
      <c r="AV156" s="30">
        <f ca="1">Repdd!AV248</f>
        <v>2984172</v>
      </c>
      <c r="AW156" s="30">
        <f ca="1">Repdd!AW248</f>
        <v>3492319.5</v>
      </c>
      <c r="AX156" s="30">
        <f ca="1">Repdd!AX248</f>
        <v>4003455</v>
      </c>
      <c r="AY156" s="30">
        <f ca="1">Repdd!AY248</f>
        <v>4515825</v>
      </c>
      <c r="AZ156" s="30">
        <f ca="1">Repdd!AZ248</f>
        <v>5028652.5</v>
      </c>
      <c r="BA156" s="30">
        <f ca="1">Repdd!BA248</f>
        <v>5541607.5</v>
      </c>
      <c r="BB156" s="30">
        <f ca="1">Repdd!BB248</f>
        <v>6054600</v>
      </c>
      <c r="BC156" s="30">
        <f ca="1">Repdd!BC248</f>
        <v>6567600</v>
      </c>
      <c r="BD156" s="30">
        <f ca="1">Repdd!BD248</f>
        <v>7080600</v>
      </c>
      <c r="BE156" s="30">
        <f ca="1">Repdd!BE248</f>
        <v>7590600</v>
      </c>
      <c r="BF156" s="30">
        <f ca="1">Repdd!BF248</f>
        <v>8076600</v>
      </c>
      <c r="BG156" s="30">
        <f ca="1">Repdd!BG248</f>
        <v>8500500</v>
      </c>
      <c r="BH156" s="30">
        <f ca="1">Repdd!BH248</f>
        <v>8840925</v>
      </c>
      <c r="BI156" s="30">
        <f ca="1">Repdd!BI248</f>
        <v>9088275</v>
      </c>
      <c r="BJ156" s="30">
        <f ca="1">Repdd!BJ248</f>
        <v>9247957.5</v>
      </c>
      <c r="BK156" s="30">
        <f ca="1">Repdd!BK248</f>
        <v>9342465</v>
      </c>
      <c r="BL156" s="30">
        <f ca="1">Repdd!BL248</f>
        <v>9393900</v>
      </c>
      <c r="BM156" s="30">
        <f ca="1">Repdd!BM248</f>
        <v>9419730</v>
      </c>
      <c r="BN156" s="30">
        <f ca="1">Repdd!BN248</f>
        <v>9431610</v>
      </c>
      <c r="BO156" s="30">
        <f ca="1">Repdd!BO248</f>
        <v>9436477.5</v>
      </c>
      <c r="BP156" s="30">
        <f ca="1">Repdd!BP248</f>
        <v>9438345</v>
      </c>
      <c r="BQ156" s="30">
        <f ca="1">Repdd!BQ248</f>
        <v>9438975</v>
      </c>
      <c r="BR156" s="30">
        <f ca="1">Repdd!BR248</f>
        <v>9439147.5000000019</v>
      </c>
      <c r="BS156" s="30">
        <f ca="1">Repdd!BS248</f>
        <v>9439192.5000000019</v>
      </c>
      <c r="BT156" s="30">
        <f ca="1">Repdd!BT248</f>
        <v>9439200.0000000019</v>
      </c>
      <c r="BU156" s="30">
        <f ca="1">Repdd!BU248</f>
        <v>9439200.0000000019</v>
      </c>
      <c r="BV156" s="30">
        <f>Repdd!BV248</f>
        <v>0</v>
      </c>
      <c r="BW156" s="30">
        <f>Repdd!BW248</f>
        <v>0</v>
      </c>
      <c r="BX156" s="30">
        <f>Repdd!BX248</f>
        <v>0</v>
      </c>
      <c r="BY156" s="30">
        <f>Repdd!BY248</f>
        <v>0</v>
      </c>
      <c r="BZ156" s="30">
        <f>Repdd!BZ248</f>
        <v>0</v>
      </c>
      <c r="CA156" s="30">
        <f>Repdd!CA248</f>
        <v>0</v>
      </c>
      <c r="CB156" s="30">
        <f>Repdd!CB248</f>
        <v>0</v>
      </c>
      <c r="CC156" s="30">
        <f>Repdd!CC248</f>
        <v>0</v>
      </c>
      <c r="CD156" s="30">
        <f>Repdd!CD248</f>
        <v>0</v>
      </c>
      <c r="CE156" s="30">
        <f>Repdd!CE248</f>
        <v>0</v>
      </c>
      <c r="CF156" s="30">
        <f>Repdd!CF248</f>
        <v>0</v>
      </c>
      <c r="CG156" s="30">
        <f>Repdd!CG248</f>
        <v>0</v>
      </c>
      <c r="CH156" s="30">
        <f>Repdd!CH248</f>
        <v>0</v>
      </c>
      <c r="CI156" s="30">
        <f>Repdd!CI248</f>
        <v>0</v>
      </c>
      <c r="CJ156" s="30">
        <f>Repdd!CJ248</f>
        <v>0</v>
      </c>
      <c r="CK156" s="30">
        <f>Repdd!CK248</f>
        <v>0</v>
      </c>
      <c r="CL156" s="30">
        <f>Repdd!CL248</f>
        <v>0</v>
      </c>
      <c r="CM156" s="30">
        <f>Repdd!CM248</f>
        <v>0</v>
      </c>
      <c r="CN156" s="30">
        <f>Repdd!CN248</f>
        <v>0</v>
      </c>
      <c r="CO156" s="30">
        <f>Repdd!CO248</f>
        <v>0</v>
      </c>
      <c r="CP156" s="30">
        <f>Repdd!CP248</f>
        <v>0</v>
      </c>
      <c r="CQ156" s="30">
        <f>Repdd!CQ248</f>
        <v>0</v>
      </c>
      <c r="CR156" s="30">
        <f>Repdd!CR248</f>
        <v>0</v>
      </c>
      <c r="CS156" s="30">
        <f>Repdd!CS248</f>
        <v>0</v>
      </c>
      <c r="CT156" s="30">
        <f>Repdd!CT248</f>
        <v>0</v>
      </c>
    </row>
    <row r="157" spans="1:98" s="27" customFormat="1" ht="12" x14ac:dyDescent="0.25">
      <c r="A157" s="26">
        <f>ROW()</f>
        <v>157</v>
      </c>
      <c r="B157" s="95"/>
      <c r="C157" s="142"/>
      <c r="E157" s="24"/>
      <c r="F157" s="66" t="str">
        <f t="shared" si="30"/>
        <v>Себестоимость</v>
      </c>
      <c r="G157" s="27" t="str">
        <f>BP!$F$25</f>
        <v>Упаковка</v>
      </c>
      <c r="M157" s="27" t="str">
        <f>Lists!$R$8</f>
        <v>руб.</v>
      </c>
      <c r="P157" s="30"/>
      <c r="R157" s="44"/>
      <c r="S157" s="165">
        <f>Repdd!S249</f>
        <v>0.2</v>
      </c>
      <c r="V157" s="85"/>
      <c r="W157" s="29">
        <f ca="1">SUM(INDIRECT(ADDRESS(ROW(),SUMIFS($1:$1,$5:$5,1))):INDIRECT(ADDRESS(ROW(),SUMIFS($1:$1,$5:$5,MAX($5:$5)))))</f>
        <v>23278973.333333336</v>
      </c>
      <c r="Z157" s="30">
        <f ca="1">Repdd!Z249</f>
        <v>0</v>
      </c>
      <c r="AA157" s="30">
        <f ca="1">Repdd!AA249</f>
        <v>0</v>
      </c>
      <c r="AB157" s="30">
        <f ca="1">Repdd!AB249</f>
        <v>0</v>
      </c>
      <c r="AC157" s="30">
        <f ca="1">Repdd!AC249</f>
        <v>0</v>
      </c>
      <c r="AD157" s="30">
        <f ca="1">Repdd!AD249</f>
        <v>0</v>
      </c>
      <c r="AE157" s="30">
        <f ca="1">Repdd!AE249</f>
        <v>0</v>
      </c>
      <c r="AF157" s="30">
        <f ca="1">Repdd!AF249</f>
        <v>0</v>
      </c>
      <c r="AG157" s="30">
        <f ca="1">Repdd!AG249</f>
        <v>0</v>
      </c>
      <c r="AH157" s="30">
        <f ca="1">Repdd!AH249</f>
        <v>133.33333333333334</v>
      </c>
      <c r="AI157" s="30">
        <f ca="1">Repdd!AI249</f>
        <v>1200</v>
      </c>
      <c r="AJ157" s="30">
        <f ca="1">Repdd!AJ249</f>
        <v>3960</v>
      </c>
      <c r="AK157" s="30">
        <f ca="1">Repdd!AK249</f>
        <v>7670</v>
      </c>
      <c r="AL157" s="30">
        <f ca="1">Repdd!AL249</f>
        <v>11806.666666666668</v>
      </c>
      <c r="AM157" s="30">
        <f ca="1">Repdd!AM249</f>
        <v>16036.333333333332</v>
      </c>
      <c r="AN157" s="30">
        <f ca="1">Repdd!AN249</f>
        <v>21933</v>
      </c>
      <c r="AO157" s="30">
        <f ca="1">Repdd!AO249</f>
        <v>33747.333333333336</v>
      </c>
      <c r="AP157" s="30">
        <f ca="1">Repdd!AP249</f>
        <v>54060.333333333328</v>
      </c>
      <c r="AQ157" s="30">
        <f ca="1">Repdd!AQ249</f>
        <v>84197</v>
      </c>
      <c r="AR157" s="30">
        <f ca="1">Repdd!AR249</f>
        <v>123766.16666666667</v>
      </c>
      <c r="AS157" s="30">
        <f ca="1">Repdd!AS249</f>
        <v>170398.66666666669</v>
      </c>
      <c r="AT157" s="30">
        <f ca="1">Repdd!AT249</f>
        <v>221738.66666666669</v>
      </c>
      <c r="AU157" s="30">
        <f ca="1">Repdd!AU249</f>
        <v>275889</v>
      </c>
      <c r="AV157" s="30">
        <f ca="1">Repdd!AV249</f>
        <v>331574.66666666669</v>
      </c>
      <c r="AW157" s="30">
        <f ca="1">Repdd!AW249</f>
        <v>388035.5</v>
      </c>
      <c r="AX157" s="30">
        <f ca="1">Repdd!AX249</f>
        <v>444828.33333333337</v>
      </c>
      <c r="AY157" s="30">
        <f ca="1">Repdd!AY249</f>
        <v>501758.33333333337</v>
      </c>
      <c r="AZ157" s="30">
        <f ca="1">Repdd!AZ249</f>
        <v>558739.16666666674</v>
      </c>
      <c r="BA157" s="30">
        <f ca="1">Repdd!BA249</f>
        <v>615734.16666666674</v>
      </c>
      <c r="BB157" s="30">
        <f ca="1">Repdd!BB249</f>
        <v>672733.33333333337</v>
      </c>
      <c r="BC157" s="30">
        <f ca="1">Repdd!BC249</f>
        <v>729733.33333333337</v>
      </c>
      <c r="BD157" s="30">
        <f ca="1">Repdd!BD249</f>
        <v>786733.33333333337</v>
      </c>
      <c r="BE157" s="30">
        <f ca="1">Repdd!BE249</f>
        <v>843400</v>
      </c>
      <c r="BF157" s="30">
        <f ca="1">Repdd!BF249</f>
        <v>897400</v>
      </c>
      <c r="BG157" s="30">
        <f ca="1">Repdd!BG249</f>
        <v>944500</v>
      </c>
      <c r="BH157" s="30">
        <f ca="1">Repdd!BH249</f>
        <v>982325</v>
      </c>
      <c r="BI157" s="30">
        <f ca="1">Repdd!BI249</f>
        <v>1009808.3333333334</v>
      </c>
      <c r="BJ157" s="30">
        <f ca="1">Repdd!BJ249</f>
        <v>1027550.8333333334</v>
      </c>
      <c r="BK157" s="30">
        <f ca="1">Repdd!BK249</f>
        <v>1038051.6666666667</v>
      </c>
      <c r="BL157" s="30">
        <f ca="1">Repdd!BL249</f>
        <v>1043766.6666666667</v>
      </c>
      <c r="BM157" s="30">
        <f ca="1">Repdd!BM249</f>
        <v>1046636.6666666667</v>
      </c>
      <c r="BN157" s="30">
        <f ca="1">Repdd!BN249</f>
        <v>1047956.6666666667</v>
      </c>
      <c r="BO157" s="30">
        <f ca="1">Repdd!BO249</f>
        <v>1048497.5</v>
      </c>
      <c r="BP157" s="30">
        <f ca="1">Repdd!BP249</f>
        <v>1048705</v>
      </c>
      <c r="BQ157" s="30">
        <f ca="1">Repdd!BQ249</f>
        <v>1048775</v>
      </c>
      <c r="BR157" s="30">
        <f ca="1">Repdd!BR249</f>
        <v>1048794.166666667</v>
      </c>
      <c r="BS157" s="30">
        <f ca="1">Repdd!BS249</f>
        <v>1048799.166666667</v>
      </c>
      <c r="BT157" s="30">
        <f ca="1">Repdd!BT249</f>
        <v>1048800.0000000002</v>
      </c>
      <c r="BU157" s="30">
        <f ca="1">Repdd!BU249</f>
        <v>1048800.0000000002</v>
      </c>
      <c r="BV157" s="30">
        <f>Repdd!BV249</f>
        <v>0</v>
      </c>
      <c r="BW157" s="30">
        <f>Repdd!BW249</f>
        <v>0</v>
      </c>
      <c r="BX157" s="30">
        <f>Repdd!BX249</f>
        <v>0</v>
      </c>
      <c r="BY157" s="30">
        <f>Repdd!BY249</f>
        <v>0</v>
      </c>
      <c r="BZ157" s="30">
        <f>Repdd!BZ249</f>
        <v>0</v>
      </c>
      <c r="CA157" s="30">
        <f>Repdd!CA249</f>
        <v>0</v>
      </c>
      <c r="CB157" s="30">
        <f>Repdd!CB249</f>
        <v>0</v>
      </c>
      <c r="CC157" s="30">
        <f>Repdd!CC249</f>
        <v>0</v>
      </c>
      <c r="CD157" s="30">
        <f>Repdd!CD249</f>
        <v>0</v>
      </c>
      <c r="CE157" s="30">
        <f>Repdd!CE249</f>
        <v>0</v>
      </c>
      <c r="CF157" s="30">
        <f>Repdd!CF249</f>
        <v>0</v>
      </c>
      <c r="CG157" s="30">
        <f>Repdd!CG249</f>
        <v>0</v>
      </c>
      <c r="CH157" s="30">
        <f>Repdd!CH249</f>
        <v>0</v>
      </c>
      <c r="CI157" s="30">
        <f>Repdd!CI249</f>
        <v>0</v>
      </c>
      <c r="CJ157" s="30">
        <f>Repdd!CJ249</f>
        <v>0</v>
      </c>
      <c r="CK157" s="30">
        <f>Repdd!CK249</f>
        <v>0</v>
      </c>
      <c r="CL157" s="30">
        <f>Repdd!CL249</f>
        <v>0</v>
      </c>
      <c r="CM157" s="30">
        <f>Repdd!CM249</f>
        <v>0</v>
      </c>
      <c r="CN157" s="30">
        <f>Repdd!CN249</f>
        <v>0</v>
      </c>
      <c r="CO157" s="30">
        <f>Repdd!CO249</f>
        <v>0</v>
      </c>
      <c r="CP157" s="30">
        <f>Repdd!CP249</f>
        <v>0</v>
      </c>
      <c r="CQ157" s="30">
        <f>Repdd!CQ249</f>
        <v>0</v>
      </c>
      <c r="CR157" s="30">
        <f>Repdd!CR249</f>
        <v>0</v>
      </c>
      <c r="CS157" s="30">
        <f>Repdd!CS249</f>
        <v>0</v>
      </c>
      <c r="CT157" s="30">
        <f>Repdd!CT249</f>
        <v>0</v>
      </c>
    </row>
    <row r="158" spans="1:98" s="27" customFormat="1" ht="12" x14ac:dyDescent="0.25">
      <c r="A158" s="26">
        <f>ROW()</f>
        <v>158</v>
      </c>
      <c r="B158" s="95"/>
      <c r="C158" s="142"/>
      <c r="E158" s="24"/>
      <c r="F158" s="66" t="str">
        <f t="shared" si="30"/>
        <v>Себестоимость</v>
      </c>
      <c r="G158" s="27" t="str">
        <f>BP!$F$26</f>
        <v>ФОТ првПерс</v>
      </c>
      <c r="M158" s="27" t="str">
        <f>Lists!$R$8</f>
        <v>руб.</v>
      </c>
      <c r="P158" s="30"/>
      <c r="R158" s="44"/>
      <c r="S158" s="165">
        <f>Repdd!S250</f>
        <v>0</v>
      </c>
      <c r="V158" s="85"/>
      <c r="W158" s="29">
        <f ca="1">SUM(INDIRECT(ADDRESS(ROW(),SUMIFS($1:$1,$5:$5,1))):INDIRECT(ADDRESS(ROW(),SUMIFS($1:$1,$5:$5,MAX($5:$5)))))</f>
        <v>17459230</v>
      </c>
      <c r="Z158" s="30">
        <f ca="1">Repdd!Z250</f>
        <v>0</v>
      </c>
      <c r="AA158" s="30">
        <f ca="1">Repdd!AA250</f>
        <v>0</v>
      </c>
      <c r="AB158" s="30">
        <f ca="1">Repdd!AB250</f>
        <v>0</v>
      </c>
      <c r="AC158" s="30">
        <f ca="1">Repdd!AC250</f>
        <v>0</v>
      </c>
      <c r="AD158" s="30">
        <f ca="1">Repdd!AD250</f>
        <v>0</v>
      </c>
      <c r="AE158" s="30">
        <f ca="1">Repdd!AE250</f>
        <v>0</v>
      </c>
      <c r="AF158" s="30">
        <f ca="1">Repdd!AF250</f>
        <v>0</v>
      </c>
      <c r="AG158" s="30">
        <f ca="1">Repdd!AG250</f>
        <v>0</v>
      </c>
      <c r="AH158" s="30">
        <f ca="1">Repdd!AH250</f>
        <v>100</v>
      </c>
      <c r="AI158" s="30">
        <f ca="1">Repdd!AI250</f>
        <v>900</v>
      </c>
      <c r="AJ158" s="30">
        <f ca="1">Repdd!AJ250</f>
        <v>2970</v>
      </c>
      <c r="AK158" s="30">
        <f ca="1">Repdd!AK250</f>
        <v>5752.5</v>
      </c>
      <c r="AL158" s="30">
        <f ca="1">Repdd!AL250</f>
        <v>8855</v>
      </c>
      <c r="AM158" s="30">
        <f ca="1">Repdd!AM250</f>
        <v>12027.25</v>
      </c>
      <c r="AN158" s="30">
        <f ca="1">Repdd!AN250</f>
        <v>16449.75</v>
      </c>
      <c r="AO158" s="30">
        <f ca="1">Repdd!AO250</f>
        <v>25310.500000000004</v>
      </c>
      <c r="AP158" s="30">
        <f ca="1">Repdd!AP250</f>
        <v>40545.25</v>
      </c>
      <c r="AQ158" s="30">
        <f ca="1">Repdd!AQ250</f>
        <v>63147.75</v>
      </c>
      <c r="AR158" s="30">
        <f ca="1">Repdd!AR250</f>
        <v>92824.625</v>
      </c>
      <c r="AS158" s="30">
        <f ca="1">Repdd!AS250</f>
        <v>127799</v>
      </c>
      <c r="AT158" s="30">
        <f ca="1">Repdd!AT250</f>
        <v>166304</v>
      </c>
      <c r="AU158" s="30">
        <f ca="1">Repdd!AU250</f>
        <v>206916.75</v>
      </c>
      <c r="AV158" s="30">
        <f ca="1">Repdd!AV250</f>
        <v>248681</v>
      </c>
      <c r="AW158" s="30">
        <f ca="1">Repdd!AW250</f>
        <v>291026.625</v>
      </c>
      <c r="AX158" s="30">
        <f ca="1">Repdd!AX250</f>
        <v>333621.25</v>
      </c>
      <c r="AY158" s="30">
        <f ca="1">Repdd!AY250</f>
        <v>376318.75</v>
      </c>
      <c r="AZ158" s="30">
        <f ca="1">Repdd!AZ250</f>
        <v>419054.375</v>
      </c>
      <c r="BA158" s="30">
        <f ca="1">Repdd!BA250</f>
        <v>461800.625</v>
      </c>
      <c r="BB158" s="30">
        <f ca="1">Repdd!BB250</f>
        <v>504550</v>
      </c>
      <c r="BC158" s="30">
        <f ca="1">Repdd!BC250</f>
        <v>547300</v>
      </c>
      <c r="BD158" s="30">
        <f ca="1">Repdd!BD250</f>
        <v>590050</v>
      </c>
      <c r="BE158" s="30">
        <f ca="1">Repdd!BE250</f>
        <v>632550</v>
      </c>
      <c r="BF158" s="30">
        <f ca="1">Repdd!BF250</f>
        <v>673050</v>
      </c>
      <c r="BG158" s="30">
        <f ca="1">Repdd!BG250</f>
        <v>708375</v>
      </c>
      <c r="BH158" s="30">
        <f ca="1">Repdd!BH250</f>
        <v>736743.75</v>
      </c>
      <c r="BI158" s="30">
        <f ca="1">Repdd!BI250</f>
        <v>757356.25</v>
      </c>
      <c r="BJ158" s="30">
        <f ca="1">Repdd!BJ250</f>
        <v>770663.125</v>
      </c>
      <c r="BK158" s="30">
        <f ca="1">Repdd!BK250</f>
        <v>778538.75</v>
      </c>
      <c r="BL158" s="30">
        <f ca="1">Repdd!BL250</f>
        <v>782825</v>
      </c>
      <c r="BM158" s="30">
        <f ca="1">Repdd!BM250</f>
        <v>784977.5</v>
      </c>
      <c r="BN158" s="30">
        <f ca="1">Repdd!BN250</f>
        <v>785967.5</v>
      </c>
      <c r="BO158" s="30">
        <f ca="1">Repdd!BO250</f>
        <v>786373.125</v>
      </c>
      <c r="BP158" s="30">
        <f ca="1">Repdd!BP250</f>
        <v>786528.75</v>
      </c>
      <c r="BQ158" s="30">
        <f ca="1">Repdd!BQ250</f>
        <v>786581.25</v>
      </c>
      <c r="BR158" s="30">
        <f ca="1">Repdd!BR250</f>
        <v>786595.625</v>
      </c>
      <c r="BS158" s="30">
        <f ca="1">Repdd!BS250</f>
        <v>786599.37500000012</v>
      </c>
      <c r="BT158" s="30">
        <f ca="1">Repdd!BT250</f>
        <v>786600.00000000012</v>
      </c>
      <c r="BU158" s="30">
        <f ca="1">Repdd!BU250</f>
        <v>786600.00000000012</v>
      </c>
      <c r="BV158" s="30">
        <f>Repdd!BV250</f>
        <v>0</v>
      </c>
      <c r="BW158" s="30">
        <f>Repdd!BW250</f>
        <v>0</v>
      </c>
      <c r="BX158" s="30">
        <f>Repdd!BX250</f>
        <v>0</v>
      </c>
      <c r="BY158" s="30">
        <f>Repdd!BY250</f>
        <v>0</v>
      </c>
      <c r="BZ158" s="30">
        <f>Repdd!BZ250</f>
        <v>0</v>
      </c>
      <c r="CA158" s="30">
        <f>Repdd!CA250</f>
        <v>0</v>
      </c>
      <c r="CB158" s="30">
        <f>Repdd!CB250</f>
        <v>0</v>
      </c>
      <c r="CC158" s="30">
        <f>Repdd!CC250</f>
        <v>0</v>
      </c>
      <c r="CD158" s="30">
        <f>Repdd!CD250</f>
        <v>0</v>
      </c>
      <c r="CE158" s="30">
        <f>Repdd!CE250</f>
        <v>0</v>
      </c>
      <c r="CF158" s="30">
        <f>Repdd!CF250</f>
        <v>0</v>
      </c>
      <c r="CG158" s="30">
        <f>Repdd!CG250</f>
        <v>0</v>
      </c>
      <c r="CH158" s="30">
        <f>Repdd!CH250</f>
        <v>0</v>
      </c>
      <c r="CI158" s="30">
        <f>Repdd!CI250</f>
        <v>0</v>
      </c>
      <c r="CJ158" s="30">
        <f>Repdd!CJ250</f>
        <v>0</v>
      </c>
      <c r="CK158" s="30">
        <f>Repdd!CK250</f>
        <v>0</v>
      </c>
      <c r="CL158" s="30">
        <f>Repdd!CL250</f>
        <v>0</v>
      </c>
      <c r="CM158" s="30">
        <f>Repdd!CM250</f>
        <v>0</v>
      </c>
      <c r="CN158" s="30">
        <f>Repdd!CN250</f>
        <v>0</v>
      </c>
      <c r="CO158" s="30">
        <f>Repdd!CO250</f>
        <v>0</v>
      </c>
      <c r="CP158" s="30">
        <f>Repdd!CP250</f>
        <v>0</v>
      </c>
      <c r="CQ158" s="30">
        <f>Repdd!CQ250</f>
        <v>0</v>
      </c>
      <c r="CR158" s="30">
        <f>Repdd!CR250</f>
        <v>0</v>
      </c>
      <c r="CS158" s="30">
        <f>Repdd!CS250</f>
        <v>0</v>
      </c>
      <c r="CT158" s="30">
        <f>Repdd!CT250</f>
        <v>0</v>
      </c>
    </row>
    <row r="159" spans="1:98" s="27" customFormat="1" ht="12" x14ac:dyDescent="0.25">
      <c r="A159" s="26">
        <f>ROW()</f>
        <v>159</v>
      </c>
      <c r="B159" s="95"/>
      <c r="C159" s="142"/>
      <c r="E159" s="24"/>
      <c r="F159" s="66" t="str">
        <f t="shared" si="30"/>
        <v>Себестоимость</v>
      </c>
      <c r="G159" s="27" t="str">
        <f>BP!$F$27</f>
        <v>ФОТ упак</v>
      </c>
      <c r="M159" s="27" t="str">
        <f>Lists!$R$8</f>
        <v>руб.</v>
      </c>
      <c r="P159" s="30"/>
      <c r="R159" s="44"/>
      <c r="S159" s="165">
        <f>Repdd!S251</f>
        <v>0</v>
      </c>
      <c r="V159" s="85"/>
      <c r="W159" s="29">
        <f ca="1">SUM(INDIRECT(ADDRESS(ROW(),SUMIFS($1:$1,$5:$5,1))):INDIRECT(ADDRESS(ROW(),SUMIFS($1:$1,$5:$5,MAX($5:$5)))))</f>
        <v>8729615</v>
      </c>
      <c r="Z159" s="30">
        <f ca="1">Repdd!Z251</f>
        <v>0</v>
      </c>
      <c r="AA159" s="30">
        <f ca="1">Repdd!AA251</f>
        <v>0</v>
      </c>
      <c r="AB159" s="30">
        <f ca="1">Repdd!AB251</f>
        <v>0</v>
      </c>
      <c r="AC159" s="30">
        <f ca="1">Repdd!AC251</f>
        <v>0</v>
      </c>
      <c r="AD159" s="30">
        <f ca="1">Repdd!AD251</f>
        <v>0</v>
      </c>
      <c r="AE159" s="30">
        <f ca="1">Repdd!AE251</f>
        <v>0</v>
      </c>
      <c r="AF159" s="30">
        <f ca="1">Repdd!AF251</f>
        <v>0</v>
      </c>
      <c r="AG159" s="30">
        <f ca="1">Repdd!AG251</f>
        <v>0</v>
      </c>
      <c r="AH159" s="30">
        <f ca="1">Repdd!AH251</f>
        <v>50</v>
      </c>
      <c r="AI159" s="30">
        <f ca="1">Repdd!AI251</f>
        <v>450</v>
      </c>
      <c r="AJ159" s="30">
        <f ca="1">Repdd!AJ251</f>
        <v>1485</v>
      </c>
      <c r="AK159" s="30">
        <f ca="1">Repdd!AK251</f>
        <v>2876.25</v>
      </c>
      <c r="AL159" s="30">
        <f ca="1">Repdd!AL251</f>
        <v>4427.5</v>
      </c>
      <c r="AM159" s="30">
        <f ca="1">Repdd!AM251</f>
        <v>6013.625</v>
      </c>
      <c r="AN159" s="30">
        <f ca="1">Repdd!AN251</f>
        <v>8224.875</v>
      </c>
      <c r="AO159" s="30">
        <f ca="1">Repdd!AO251</f>
        <v>12655.250000000002</v>
      </c>
      <c r="AP159" s="30">
        <f ca="1">Repdd!AP251</f>
        <v>20272.625</v>
      </c>
      <c r="AQ159" s="30">
        <f ca="1">Repdd!AQ251</f>
        <v>31573.875</v>
      </c>
      <c r="AR159" s="30">
        <f ca="1">Repdd!AR251</f>
        <v>46412.3125</v>
      </c>
      <c r="AS159" s="30">
        <f ca="1">Repdd!AS251</f>
        <v>63899.5</v>
      </c>
      <c r="AT159" s="30">
        <f ca="1">Repdd!AT251</f>
        <v>83152</v>
      </c>
      <c r="AU159" s="30">
        <f ca="1">Repdd!AU251</f>
        <v>103458.375</v>
      </c>
      <c r="AV159" s="30">
        <f ca="1">Repdd!AV251</f>
        <v>124340.5</v>
      </c>
      <c r="AW159" s="30">
        <f ca="1">Repdd!AW251</f>
        <v>145513.3125</v>
      </c>
      <c r="AX159" s="30">
        <f ca="1">Repdd!AX251</f>
        <v>166810.625</v>
      </c>
      <c r="AY159" s="30">
        <f ca="1">Repdd!AY251</f>
        <v>188159.375</v>
      </c>
      <c r="AZ159" s="30">
        <f ca="1">Repdd!AZ251</f>
        <v>209527.1875</v>
      </c>
      <c r="BA159" s="30">
        <f ca="1">Repdd!BA251</f>
        <v>230900.3125</v>
      </c>
      <c r="BB159" s="30">
        <f ca="1">Repdd!BB251</f>
        <v>252275</v>
      </c>
      <c r="BC159" s="30">
        <f ca="1">Repdd!BC251</f>
        <v>273650</v>
      </c>
      <c r="BD159" s="30">
        <f ca="1">Repdd!BD251</f>
        <v>295025</v>
      </c>
      <c r="BE159" s="30">
        <f ca="1">Repdd!BE251</f>
        <v>316275</v>
      </c>
      <c r="BF159" s="30">
        <f ca="1">Repdd!BF251</f>
        <v>336525</v>
      </c>
      <c r="BG159" s="30">
        <f ca="1">Repdd!BG251</f>
        <v>354187.5</v>
      </c>
      <c r="BH159" s="30">
        <f ca="1">Repdd!BH251</f>
        <v>368371.875</v>
      </c>
      <c r="BI159" s="30">
        <f ca="1">Repdd!BI251</f>
        <v>378678.125</v>
      </c>
      <c r="BJ159" s="30">
        <f ca="1">Repdd!BJ251</f>
        <v>385331.5625</v>
      </c>
      <c r="BK159" s="30">
        <f ca="1">Repdd!BK251</f>
        <v>389269.375</v>
      </c>
      <c r="BL159" s="30">
        <f ca="1">Repdd!BL251</f>
        <v>391412.5</v>
      </c>
      <c r="BM159" s="30">
        <f ca="1">Repdd!BM251</f>
        <v>392488.75</v>
      </c>
      <c r="BN159" s="30">
        <f ca="1">Repdd!BN251</f>
        <v>392983.75</v>
      </c>
      <c r="BO159" s="30">
        <f ca="1">Repdd!BO251</f>
        <v>393186.5625</v>
      </c>
      <c r="BP159" s="30">
        <f ca="1">Repdd!BP251</f>
        <v>393264.375</v>
      </c>
      <c r="BQ159" s="30">
        <f ca="1">Repdd!BQ251</f>
        <v>393290.625</v>
      </c>
      <c r="BR159" s="30">
        <f ca="1">Repdd!BR251</f>
        <v>393297.8125</v>
      </c>
      <c r="BS159" s="30">
        <f ca="1">Repdd!BS251</f>
        <v>393299.68750000006</v>
      </c>
      <c r="BT159" s="30">
        <f ca="1">Repdd!BT251</f>
        <v>393300.00000000006</v>
      </c>
      <c r="BU159" s="30">
        <f ca="1">Repdd!BU251</f>
        <v>393300.00000000006</v>
      </c>
      <c r="BV159" s="30">
        <f>Repdd!BV251</f>
        <v>0</v>
      </c>
      <c r="BW159" s="30">
        <f>Repdd!BW251</f>
        <v>0</v>
      </c>
      <c r="BX159" s="30">
        <f>Repdd!BX251</f>
        <v>0</v>
      </c>
      <c r="BY159" s="30">
        <f>Repdd!BY251</f>
        <v>0</v>
      </c>
      <c r="BZ159" s="30">
        <f>Repdd!BZ251</f>
        <v>0</v>
      </c>
      <c r="CA159" s="30">
        <f>Repdd!CA251</f>
        <v>0</v>
      </c>
      <c r="CB159" s="30">
        <f>Repdd!CB251</f>
        <v>0</v>
      </c>
      <c r="CC159" s="30">
        <f>Repdd!CC251</f>
        <v>0</v>
      </c>
      <c r="CD159" s="30">
        <f>Repdd!CD251</f>
        <v>0</v>
      </c>
      <c r="CE159" s="30">
        <f>Repdd!CE251</f>
        <v>0</v>
      </c>
      <c r="CF159" s="30">
        <f>Repdd!CF251</f>
        <v>0</v>
      </c>
      <c r="CG159" s="30">
        <f>Repdd!CG251</f>
        <v>0</v>
      </c>
      <c r="CH159" s="30">
        <f>Repdd!CH251</f>
        <v>0</v>
      </c>
      <c r="CI159" s="30">
        <f>Repdd!CI251</f>
        <v>0</v>
      </c>
      <c r="CJ159" s="30">
        <f>Repdd!CJ251</f>
        <v>0</v>
      </c>
      <c r="CK159" s="30">
        <f>Repdd!CK251</f>
        <v>0</v>
      </c>
      <c r="CL159" s="30">
        <f>Repdd!CL251</f>
        <v>0</v>
      </c>
      <c r="CM159" s="30">
        <f>Repdd!CM251</f>
        <v>0</v>
      </c>
      <c r="CN159" s="30">
        <f>Repdd!CN251</f>
        <v>0</v>
      </c>
      <c r="CO159" s="30">
        <f>Repdd!CO251</f>
        <v>0</v>
      </c>
      <c r="CP159" s="30">
        <f>Repdd!CP251</f>
        <v>0</v>
      </c>
      <c r="CQ159" s="30">
        <f>Repdd!CQ251</f>
        <v>0</v>
      </c>
      <c r="CR159" s="30">
        <f>Repdd!CR251</f>
        <v>0</v>
      </c>
      <c r="CS159" s="30">
        <f>Repdd!CS251</f>
        <v>0</v>
      </c>
      <c r="CT159" s="30">
        <f>Repdd!CT251</f>
        <v>0</v>
      </c>
    </row>
    <row r="160" spans="1:98" s="27" customFormat="1" ht="12" x14ac:dyDescent="0.25">
      <c r="A160" s="26">
        <f>ROW()</f>
        <v>160</v>
      </c>
      <c r="B160" s="95"/>
      <c r="C160" s="142"/>
      <c r="E160" s="24"/>
      <c r="F160" s="66" t="str">
        <f t="shared" si="30"/>
        <v>Себестоимость</v>
      </c>
      <c r="G160" s="27" t="str">
        <f>BP!$F$28</f>
        <v>Соцсборы</v>
      </c>
      <c r="M160" s="27" t="str">
        <f>Lists!$R$8</f>
        <v>руб.</v>
      </c>
      <c r="P160" s="30"/>
      <c r="R160" s="44"/>
      <c r="S160" s="165">
        <f>Repdd!S252</f>
        <v>0</v>
      </c>
      <c r="V160" s="85"/>
      <c r="W160" s="29">
        <f ca="1">SUM(INDIRECT(ADDRESS(ROW(),SUMIFS($1:$1,$5:$5,1))):INDIRECT(ADDRESS(ROW(),SUMIFS($1:$1,$5:$5,MAX($5:$5)))))</f>
        <v>7856653.5</v>
      </c>
      <c r="Z160" s="30">
        <f ca="1">Repdd!Z252</f>
        <v>0</v>
      </c>
      <c r="AA160" s="30">
        <f ca="1">Repdd!AA252</f>
        <v>0</v>
      </c>
      <c r="AB160" s="30">
        <f ca="1">Repdd!AB252</f>
        <v>0</v>
      </c>
      <c r="AC160" s="30">
        <f ca="1">Repdd!AC252</f>
        <v>0</v>
      </c>
      <c r="AD160" s="30">
        <f ca="1">Repdd!AD252</f>
        <v>0</v>
      </c>
      <c r="AE160" s="30">
        <f ca="1">Repdd!AE252</f>
        <v>0</v>
      </c>
      <c r="AF160" s="30">
        <f ca="1">Repdd!AF252</f>
        <v>0</v>
      </c>
      <c r="AG160" s="30">
        <f ca="1">Repdd!AG252</f>
        <v>0</v>
      </c>
      <c r="AH160" s="30">
        <f ca="1">Repdd!AH252</f>
        <v>45.000000000000007</v>
      </c>
      <c r="AI160" s="30">
        <f ca="1">Repdd!AI252</f>
        <v>405</v>
      </c>
      <c r="AJ160" s="30">
        <f ca="1">Repdd!AJ252</f>
        <v>1336.5</v>
      </c>
      <c r="AK160" s="30">
        <f ca="1">Repdd!AK252</f>
        <v>2588.625</v>
      </c>
      <c r="AL160" s="30">
        <f ca="1">Repdd!AL252</f>
        <v>3984.75</v>
      </c>
      <c r="AM160" s="30">
        <f ca="1">Repdd!AM252</f>
        <v>5412.2625000000007</v>
      </c>
      <c r="AN160" s="30">
        <f ca="1">Repdd!AN252</f>
        <v>7402.3875000000007</v>
      </c>
      <c r="AO160" s="30">
        <f ca="1">Repdd!AO252</f>
        <v>11389.725000000002</v>
      </c>
      <c r="AP160" s="30">
        <f ca="1">Repdd!AP252</f>
        <v>18245.362500000003</v>
      </c>
      <c r="AQ160" s="30">
        <f ca="1">Repdd!AQ252</f>
        <v>28416.487499999999</v>
      </c>
      <c r="AR160" s="30">
        <f ca="1">Repdd!AR252</f>
        <v>41771.081249999996</v>
      </c>
      <c r="AS160" s="30">
        <f ca="1">Repdd!AS252</f>
        <v>57509.55</v>
      </c>
      <c r="AT160" s="30">
        <f ca="1">Repdd!AT252</f>
        <v>74836.800000000003</v>
      </c>
      <c r="AU160" s="30">
        <f ca="1">Repdd!AU252</f>
        <v>93112.537500000006</v>
      </c>
      <c r="AV160" s="30">
        <f ca="1">Repdd!AV252</f>
        <v>111906.45000000001</v>
      </c>
      <c r="AW160" s="30">
        <f ca="1">Repdd!AW252</f>
        <v>130961.98125000001</v>
      </c>
      <c r="AX160" s="30">
        <f ca="1">Repdd!AX252</f>
        <v>150129.5625</v>
      </c>
      <c r="AY160" s="30">
        <f ca="1">Repdd!AY252</f>
        <v>169343.4375</v>
      </c>
      <c r="AZ160" s="30">
        <f ca="1">Repdd!AZ252</f>
        <v>188574.46875</v>
      </c>
      <c r="BA160" s="30">
        <f ca="1">Repdd!BA252</f>
        <v>207810.28125</v>
      </c>
      <c r="BB160" s="30">
        <f ca="1">Repdd!BB252</f>
        <v>227047.5</v>
      </c>
      <c r="BC160" s="30">
        <f ca="1">Repdd!BC252</f>
        <v>246285</v>
      </c>
      <c r="BD160" s="30">
        <f ca="1">Repdd!BD252</f>
        <v>265522.5</v>
      </c>
      <c r="BE160" s="30">
        <f ca="1">Repdd!BE252</f>
        <v>284647.5</v>
      </c>
      <c r="BF160" s="30">
        <f ca="1">Repdd!BF252</f>
        <v>302872.5</v>
      </c>
      <c r="BG160" s="30">
        <f ca="1">Repdd!BG252</f>
        <v>318768.75</v>
      </c>
      <c r="BH160" s="30">
        <f ca="1">Repdd!BH252</f>
        <v>331534.6875</v>
      </c>
      <c r="BI160" s="30">
        <f ca="1">Repdd!BI252</f>
        <v>340810.3125</v>
      </c>
      <c r="BJ160" s="30">
        <f ca="1">Repdd!BJ252</f>
        <v>346798.40625</v>
      </c>
      <c r="BK160" s="30">
        <f ca="1">Repdd!BK252</f>
        <v>350342.4375</v>
      </c>
      <c r="BL160" s="30">
        <f ca="1">Repdd!BL252</f>
        <v>352271.25</v>
      </c>
      <c r="BM160" s="30">
        <f ca="1">Repdd!BM252</f>
        <v>353239.875</v>
      </c>
      <c r="BN160" s="30">
        <f ca="1">Repdd!BN252</f>
        <v>353685.375</v>
      </c>
      <c r="BO160" s="30">
        <f ca="1">Repdd!BO252</f>
        <v>353867.90625</v>
      </c>
      <c r="BP160" s="30">
        <f ca="1">Repdd!BP252</f>
        <v>353937.9375</v>
      </c>
      <c r="BQ160" s="30">
        <f ca="1">Repdd!BQ252</f>
        <v>353961.5625</v>
      </c>
      <c r="BR160" s="30">
        <f ca="1">Repdd!BR252</f>
        <v>353968.03125000006</v>
      </c>
      <c r="BS160" s="30">
        <f ca="1">Repdd!BS252</f>
        <v>353969.71875000006</v>
      </c>
      <c r="BT160" s="30">
        <f ca="1">Repdd!BT252</f>
        <v>353970.00000000006</v>
      </c>
      <c r="BU160" s="30">
        <f ca="1">Repdd!BU252</f>
        <v>353970.00000000006</v>
      </c>
      <c r="BV160" s="30">
        <f>Repdd!BV252</f>
        <v>0</v>
      </c>
      <c r="BW160" s="30">
        <f>Repdd!BW252</f>
        <v>0</v>
      </c>
      <c r="BX160" s="30">
        <f>Repdd!BX252</f>
        <v>0</v>
      </c>
      <c r="BY160" s="30">
        <f>Repdd!BY252</f>
        <v>0</v>
      </c>
      <c r="BZ160" s="30">
        <f>Repdd!BZ252</f>
        <v>0</v>
      </c>
      <c r="CA160" s="30">
        <f>Repdd!CA252</f>
        <v>0</v>
      </c>
      <c r="CB160" s="30">
        <f>Repdd!CB252</f>
        <v>0</v>
      </c>
      <c r="CC160" s="30">
        <f>Repdd!CC252</f>
        <v>0</v>
      </c>
      <c r="CD160" s="30">
        <f>Repdd!CD252</f>
        <v>0</v>
      </c>
      <c r="CE160" s="30">
        <f>Repdd!CE252</f>
        <v>0</v>
      </c>
      <c r="CF160" s="30">
        <f>Repdd!CF252</f>
        <v>0</v>
      </c>
      <c r="CG160" s="30">
        <f>Repdd!CG252</f>
        <v>0</v>
      </c>
      <c r="CH160" s="30">
        <f>Repdd!CH252</f>
        <v>0</v>
      </c>
      <c r="CI160" s="30">
        <f>Repdd!CI252</f>
        <v>0</v>
      </c>
      <c r="CJ160" s="30">
        <f>Repdd!CJ252</f>
        <v>0</v>
      </c>
      <c r="CK160" s="30">
        <f>Repdd!CK252</f>
        <v>0</v>
      </c>
      <c r="CL160" s="30">
        <f>Repdd!CL252</f>
        <v>0</v>
      </c>
      <c r="CM160" s="30">
        <f>Repdd!CM252</f>
        <v>0</v>
      </c>
      <c r="CN160" s="30">
        <f>Repdd!CN252</f>
        <v>0</v>
      </c>
      <c r="CO160" s="30">
        <f>Repdd!CO252</f>
        <v>0</v>
      </c>
      <c r="CP160" s="30">
        <f>Repdd!CP252</f>
        <v>0</v>
      </c>
      <c r="CQ160" s="30">
        <f>Repdd!CQ252</f>
        <v>0</v>
      </c>
      <c r="CR160" s="30">
        <f>Repdd!CR252</f>
        <v>0</v>
      </c>
      <c r="CS160" s="30">
        <f>Repdd!CS252</f>
        <v>0</v>
      </c>
      <c r="CT160" s="30">
        <f>Repdd!CT252</f>
        <v>0</v>
      </c>
    </row>
    <row r="161" spans="1:98" s="27" customFormat="1" ht="12" x14ac:dyDescent="0.25">
      <c r="A161" s="26">
        <f>ROW()</f>
        <v>161</v>
      </c>
      <c r="B161" s="95"/>
      <c r="C161" s="142"/>
      <c r="E161" s="24"/>
      <c r="F161" s="66" t="str">
        <f t="shared" si="30"/>
        <v>Себестоимость</v>
      </c>
      <c r="G161" s="27" t="str">
        <f>BP!$F$29</f>
        <v>ЭлЭн</v>
      </c>
      <c r="M161" s="27" t="str">
        <f>Lists!$R$8</f>
        <v>руб.</v>
      </c>
      <c r="P161" s="30"/>
      <c r="R161" s="44"/>
      <c r="S161" s="165">
        <f>Repdd!S253</f>
        <v>0.2</v>
      </c>
      <c r="V161" s="85"/>
      <c r="W161" s="29">
        <f ca="1">SUM(INDIRECT(ADDRESS(ROW(),SUMIFS($1:$1,$5:$5,1))):INDIRECT(ADDRESS(ROW(),SUMIFS($1:$1,$5:$5,MAX($5:$5)))))</f>
        <v>2677081.933333334</v>
      </c>
      <c r="Z161" s="30">
        <f ca="1">Repdd!Z253</f>
        <v>0</v>
      </c>
      <c r="AA161" s="30">
        <f ca="1">Repdd!AA253</f>
        <v>0</v>
      </c>
      <c r="AB161" s="30">
        <f ca="1">Repdd!AB253</f>
        <v>0</v>
      </c>
      <c r="AC161" s="30">
        <f ca="1">Repdd!AC253</f>
        <v>0</v>
      </c>
      <c r="AD161" s="30">
        <f ca="1">Repdd!AD253</f>
        <v>0</v>
      </c>
      <c r="AE161" s="30">
        <f ca="1">Repdd!AE253</f>
        <v>0</v>
      </c>
      <c r="AF161" s="30">
        <f ca="1">Repdd!AF253</f>
        <v>0</v>
      </c>
      <c r="AG161" s="30">
        <f ca="1">Repdd!AG253</f>
        <v>0</v>
      </c>
      <c r="AH161" s="30">
        <f ca="1">Repdd!AH253</f>
        <v>15.333333333333336</v>
      </c>
      <c r="AI161" s="30">
        <f ca="1">Repdd!AI253</f>
        <v>138.00000000000003</v>
      </c>
      <c r="AJ161" s="30">
        <f ca="1">Repdd!AJ253</f>
        <v>455.40000000000003</v>
      </c>
      <c r="AK161" s="30">
        <f ca="1">Repdd!AK253</f>
        <v>882.0500000000003</v>
      </c>
      <c r="AL161" s="30">
        <f ca="1">Repdd!AL253</f>
        <v>1357.7666666666669</v>
      </c>
      <c r="AM161" s="30">
        <f ca="1">Repdd!AM253</f>
        <v>1844.1783333333335</v>
      </c>
      <c r="AN161" s="30">
        <f ca="1">Repdd!AN253</f>
        <v>2522.2950000000005</v>
      </c>
      <c r="AO161" s="30">
        <f ca="1">Repdd!AO253</f>
        <v>3880.9433333333341</v>
      </c>
      <c r="AP161" s="30">
        <f ca="1">Repdd!AP253</f>
        <v>6216.9383333333344</v>
      </c>
      <c r="AQ161" s="30">
        <f ca="1">Repdd!AQ253</f>
        <v>9682.6550000000025</v>
      </c>
      <c r="AR161" s="30">
        <f ca="1">Repdd!AR253</f>
        <v>14233.109166666671</v>
      </c>
      <c r="AS161" s="30">
        <f ca="1">Repdd!AS253</f>
        <v>19595.846666666672</v>
      </c>
      <c r="AT161" s="30">
        <f ca="1">Repdd!AT253</f>
        <v>25499.94666666667</v>
      </c>
      <c r="AU161" s="30">
        <f ca="1">Repdd!AU253</f>
        <v>31727.235000000008</v>
      </c>
      <c r="AV161" s="30">
        <f ca="1">Repdd!AV253</f>
        <v>38131.08666666667</v>
      </c>
      <c r="AW161" s="30">
        <f ca="1">Repdd!AW253</f>
        <v>44624.082499999997</v>
      </c>
      <c r="AX161" s="30">
        <f ca="1">Repdd!AX253</f>
        <v>51155.258333333346</v>
      </c>
      <c r="AY161" s="30">
        <f ca="1">Repdd!AY253</f>
        <v>57702.208333333343</v>
      </c>
      <c r="AZ161" s="30">
        <f ca="1">Repdd!AZ253</f>
        <v>64255.004166666673</v>
      </c>
      <c r="BA161" s="30">
        <f ca="1">Repdd!BA253</f>
        <v>70809.429166666683</v>
      </c>
      <c r="BB161" s="30">
        <f ca="1">Repdd!BB253</f>
        <v>77364.333333333343</v>
      </c>
      <c r="BC161" s="30">
        <f ca="1">Repdd!BC253</f>
        <v>83919.333333333343</v>
      </c>
      <c r="BD161" s="30">
        <f ca="1">Repdd!BD253</f>
        <v>90474.333333333343</v>
      </c>
      <c r="BE161" s="30">
        <f ca="1">Repdd!BE253</f>
        <v>96991.000000000015</v>
      </c>
      <c r="BF161" s="30">
        <f ca="1">Repdd!BF253</f>
        <v>103201.00000000001</v>
      </c>
      <c r="BG161" s="30">
        <f ca="1">Repdd!BG253</f>
        <v>108617.50000000001</v>
      </c>
      <c r="BH161" s="30">
        <f ca="1">Repdd!BH253</f>
        <v>112967.37500000001</v>
      </c>
      <c r="BI161" s="30">
        <f ca="1">Repdd!BI253</f>
        <v>116127.95833333336</v>
      </c>
      <c r="BJ161" s="30">
        <f ca="1">Repdd!BJ253</f>
        <v>118168.34583333335</v>
      </c>
      <c r="BK161" s="30">
        <f ca="1">Repdd!BK253</f>
        <v>119375.94166666668</v>
      </c>
      <c r="BL161" s="30">
        <f ca="1">Repdd!BL253</f>
        <v>120033.16666666669</v>
      </c>
      <c r="BM161" s="30">
        <f ca="1">Repdd!BM253</f>
        <v>120363.21666666669</v>
      </c>
      <c r="BN161" s="30">
        <f ca="1">Repdd!BN253</f>
        <v>120515.01666666669</v>
      </c>
      <c r="BO161" s="30">
        <f ca="1">Repdd!BO253</f>
        <v>120577.21250000002</v>
      </c>
      <c r="BP161" s="30">
        <f ca="1">Repdd!BP253</f>
        <v>120601.07500000001</v>
      </c>
      <c r="BQ161" s="30">
        <f ca="1">Repdd!BQ253</f>
        <v>120609.12500000001</v>
      </c>
      <c r="BR161" s="30">
        <f ca="1">Repdd!BR253</f>
        <v>120611.32916666669</v>
      </c>
      <c r="BS161" s="30">
        <f ca="1">Repdd!BS253</f>
        <v>120611.9041666667</v>
      </c>
      <c r="BT161" s="30">
        <f ca="1">Repdd!BT253</f>
        <v>120612.00000000003</v>
      </c>
      <c r="BU161" s="30">
        <f ca="1">Repdd!BU253</f>
        <v>120612.00000000003</v>
      </c>
      <c r="BV161" s="30">
        <f>Repdd!BV253</f>
        <v>0</v>
      </c>
      <c r="BW161" s="30">
        <f>Repdd!BW253</f>
        <v>0</v>
      </c>
      <c r="BX161" s="30">
        <f>Repdd!BX253</f>
        <v>0</v>
      </c>
      <c r="BY161" s="30">
        <f>Repdd!BY253</f>
        <v>0</v>
      </c>
      <c r="BZ161" s="30">
        <f>Repdd!BZ253</f>
        <v>0</v>
      </c>
      <c r="CA161" s="30">
        <f>Repdd!CA253</f>
        <v>0</v>
      </c>
      <c r="CB161" s="30">
        <f>Repdd!CB253</f>
        <v>0</v>
      </c>
      <c r="CC161" s="30">
        <f>Repdd!CC253</f>
        <v>0</v>
      </c>
      <c r="CD161" s="30">
        <f>Repdd!CD253</f>
        <v>0</v>
      </c>
      <c r="CE161" s="30">
        <f>Repdd!CE253</f>
        <v>0</v>
      </c>
      <c r="CF161" s="30">
        <f>Repdd!CF253</f>
        <v>0</v>
      </c>
      <c r="CG161" s="30">
        <f>Repdd!CG253</f>
        <v>0</v>
      </c>
      <c r="CH161" s="30">
        <f>Repdd!CH253</f>
        <v>0</v>
      </c>
      <c r="CI161" s="30">
        <f>Repdd!CI253</f>
        <v>0</v>
      </c>
      <c r="CJ161" s="30">
        <f>Repdd!CJ253</f>
        <v>0</v>
      </c>
      <c r="CK161" s="30">
        <f>Repdd!CK253</f>
        <v>0</v>
      </c>
      <c r="CL161" s="30">
        <f>Repdd!CL253</f>
        <v>0</v>
      </c>
      <c r="CM161" s="30">
        <f>Repdd!CM253</f>
        <v>0</v>
      </c>
      <c r="CN161" s="30">
        <f>Repdd!CN253</f>
        <v>0</v>
      </c>
      <c r="CO161" s="30">
        <f>Repdd!CO253</f>
        <v>0</v>
      </c>
      <c r="CP161" s="30">
        <f>Repdd!CP253</f>
        <v>0</v>
      </c>
      <c r="CQ161" s="30">
        <f>Repdd!CQ253</f>
        <v>0</v>
      </c>
      <c r="CR161" s="30">
        <f>Repdd!CR253</f>
        <v>0</v>
      </c>
      <c r="CS161" s="30">
        <f>Repdd!CS253</f>
        <v>0</v>
      </c>
      <c r="CT161" s="30">
        <f>Repdd!CT253</f>
        <v>0</v>
      </c>
    </row>
    <row r="162" spans="1:98" s="2" customFormat="1" ht="12" x14ac:dyDescent="0.25">
      <c r="A162" s="11">
        <f>ROW()</f>
        <v>162</v>
      </c>
      <c r="B162" s="96"/>
      <c r="C162" s="142"/>
      <c r="E162" s="23" t="str">
        <f>Lists!$N$9</f>
        <v>пустая строка</v>
      </c>
      <c r="P162" s="3"/>
      <c r="R162" s="23"/>
      <c r="S162" s="3"/>
      <c r="V162" s="7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B163" s="102"/>
      <c r="C163" s="142"/>
      <c r="E163" s="92"/>
      <c r="F163" s="13" t="s">
        <v>89</v>
      </c>
      <c r="M163" s="4" t="str">
        <f>Lists!$R$8</f>
        <v>руб.</v>
      </c>
      <c r="P163" s="10"/>
      <c r="R163" s="92"/>
      <c r="S163" s="10"/>
      <c r="V163" s="80">
        <f ca="1">W163-(W149-W152)</f>
        <v>0</v>
      </c>
      <c r="W163" s="10">
        <f ca="1">SUM(INDIRECT(ADDRESS(ROW(),SUMIFS($1:$1,$5:$5,1))):INDIRECT(ADDRESS(ROW(),SUMIFS($1:$1,$5:$5,MAX($5:$5)))))</f>
        <v>392836544.46075004</v>
      </c>
      <c r="Z163" s="10">
        <f ca="1">Repdd!Z255</f>
        <v>0</v>
      </c>
      <c r="AA163" s="10">
        <f ca="1">Repdd!AA255</f>
        <v>0</v>
      </c>
      <c r="AB163" s="10">
        <f ca="1">Repdd!AB255</f>
        <v>0</v>
      </c>
      <c r="AC163" s="10">
        <f ca="1">Repdd!AC255</f>
        <v>0</v>
      </c>
      <c r="AD163" s="10">
        <f ca="1">Repdd!AD255</f>
        <v>0</v>
      </c>
      <c r="AE163" s="10">
        <f ca="1">Repdd!AE255</f>
        <v>0</v>
      </c>
      <c r="AF163" s="10">
        <f ca="1">Repdd!AF255</f>
        <v>0</v>
      </c>
      <c r="AG163" s="10">
        <f ca="1">Repdd!AG255</f>
        <v>0</v>
      </c>
      <c r="AH163" s="10">
        <f ca="1">Repdd!AH255</f>
        <v>3263.1666666666679</v>
      </c>
      <c r="AI163" s="10">
        <f ca="1">Repdd!AI255</f>
        <v>27620.666666666679</v>
      </c>
      <c r="AJ163" s="10">
        <f ca="1">Repdd!AJ255</f>
        <v>85555.13333333336</v>
      </c>
      <c r="AK163" s="10">
        <f ca="1">Repdd!AK255</f>
        <v>155029.17916666676</v>
      </c>
      <c r="AL163" s="10">
        <f ca="1">Repdd!AL255</f>
        <v>226774.23750000005</v>
      </c>
      <c r="AM163" s="10">
        <f ca="1">Repdd!AM255</f>
        <v>296797.18583333341</v>
      </c>
      <c r="AN163" s="10">
        <f ca="1">Repdd!AN255</f>
        <v>406490.52291666664</v>
      </c>
      <c r="AO163" s="10">
        <f ca="1">Repdd!AO255</f>
        <v>644304.25270833354</v>
      </c>
      <c r="AP163" s="10">
        <f ca="1">Repdd!AP255</f>
        <v>1044644.5264583334</v>
      </c>
      <c r="AQ163" s="10">
        <f ca="1">Repdd!AQ255</f>
        <v>1618241.0229583334</v>
      </c>
      <c r="AR163" s="10">
        <f ca="1">Repdd!AR255</f>
        <v>2342856.9375416664</v>
      </c>
      <c r="AS163" s="10">
        <f ca="1">Repdd!AS255</f>
        <v>3167070.3699166682</v>
      </c>
      <c r="AT163" s="10">
        <f ca="1">Repdd!AT255</f>
        <v>4050456.9143958339</v>
      </c>
      <c r="AU163" s="10">
        <f ca="1">Repdd!AU255</f>
        <v>4965516.7895833347</v>
      </c>
      <c r="AV163" s="10">
        <f ca="1">Repdd!AV255</f>
        <v>5897126.9048125008</v>
      </c>
      <c r="AW163" s="10">
        <f ca="1">Repdd!AW255</f>
        <v>6836259.0730000008</v>
      </c>
      <c r="AX163" s="10">
        <f ca="1">Repdd!AX255</f>
        <v>7777917.7790625012</v>
      </c>
      <c r="AY163" s="10">
        <f ca="1">Repdd!AY255</f>
        <v>8720501.1392708346</v>
      </c>
      <c r="AZ163" s="10">
        <f ca="1">Repdd!AZ255</f>
        <v>9663395.6757291704</v>
      </c>
      <c r="BA163" s="10">
        <f ca="1">Repdd!BA255</f>
        <v>10606346.346354168</v>
      </c>
      <c r="BB163" s="10">
        <f ca="1">Repdd!BB255</f>
        <v>11549297.398125002</v>
      </c>
      <c r="BC163" s="10">
        <f ca="1">Repdd!BC255</f>
        <v>12492245.904375004</v>
      </c>
      <c r="BD163" s="10">
        <f ca="1">Repdd!BD255</f>
        <v>13435194.410625001</v>
      </c>
      <c r="BE163" s="10">
        <f ca="1">Repdd!BE255</f>
        <v>14369985.000208333</v>
      </c>
      <c r="BF163" s="10">
        <f ca="1">Repdd!BF255</f>
        <v>15243881.839791663</v>
      </c>
      <c r="BG163" s="10">
        <f ca="1">Repdd!BG255</f>
        <v>15972942.51270834</v>
      </c>
      <c r="BH163" s="10">
        <f ca="1">Repdd!BH255</f>
        <v>16528318.07104167</v>
      </c>
      <c r="BI163" s="10">
        <f ca="1">Repdd!BI255</f>
        <v>16904330.983541667</v>
      </c>
      <c r="BJ163" s="10">
        <f ca="1">Repdd!BJ255</f>
        <v>17125681.316875011</v>
      </c>
      <c r="BK163" s="10">
        <f ca="1">Repdd!BK255</f>
        <v>17245427.474166676</v>
      </c>
      <c r="BL163" s="10">
        <f ca="1">Repdd!BL255</f>
        <v>17305358.8903125</v>
      </c>
      <c r="BM163" s="10">
        <f ca="1">Repdd!BM255</f>
        <v>17333371.991875</v>
      </c>
      <c r="BN163" s="10">
        <f ca="1">Repdd!BN255</f>
        <v>17344732.836562499</v>
      </c>
      <c r="BO163" s="10">
        <f ca="1">Repdd!BO255</f>
        <v>17348549.327083334</v>
      </c>
      <c r="BP163" s="10">
        <f ca="1">Repdd!BP255</f>
        <v>17349838.109062504</v>
      </c>
      <c r="BQ163" s="10">
        <f ca="1">Repdd!BQ255</f>
        <v>17350203.255104177</v>
      </c>
      <c r="BR163" s="10">
        <f ca="1">Repdd!BR255</f>
        <v>17350257.224895835</v>
      </c>
      <c r="BS163" s="10">
        <f ca="1">Repdd!BS255</f>
        <v>17350255.060520843</v>
      </c>
      <c r="BT163" s="10">
        <f ca="1">Repdd!BT255</f>
        <v>17350252.515000008</v>
      </c>
      <c r="BU163" s="10">
        <f ca="1">Repdd!BU255</f>
        <v>17350252.515000008</v>
      </c>
      <c r="BV163" s="10">
        <f>Repdd!BV255</f>
        <v>0</v>
      </c>
      <c r="BW163" s="10">
        <f>Repdd!BW255</f>
        <v>0</v>
      </c>
      <c r="BX163" s="10">
        <f>Repdd!BX255</f>
        <v>0</v>
      </c>
      <c r="BY163" s="10">
        <f>Repdd!BY255</f>
        <v>0</v>
      </c>
      <c r="BZ163" s="10">
        <f>Repdd!BZ255</f>
        <v>0</v>
      </c>
      <c r="CA163" s="10">
        <f>Repdd!CA255</f>
        <v>0</v>
      </c>
      <c r="CB163" s="10">
        <f>Repdd!CB255</f>
        <v>0</v>
      </c>
      <c r="CC163" s="10">
        <f>Repdd!CC255</f>
        <v>0</v>
      </c>
      <c r="CD163" s="10">
        <f>Repdd!CD255</f>
        <v>0</v>
      </c>
      <c r="CE163" s="10">
        <f>Repdd!CE255</f>
        <v>0</v>
      </c>
      <c r="CF163" s="10">
        <f>Repdd!CF255</f>
        <v>0</v>
      </c>
      <c r="CG163" s="10">
        <f>Repdd!CG255</f>
        <v>0</v>
      </c>
      <c r="CH163" s="10">
        <f>Repdd!CH255</f>
        <v>0</v>
      </c>
      <c r="CI163" s="10">
        <f>Repdd!CI255</f>
        <v>0</v>
      </c>
      <c r="CJ163" s="10">
        <f>Repdd!CJ255</f>
        <v>0</v>
      </c>
      <c r="CK163" s="10">
        <f>Repdd!CK255</f>
        <v>0</v>
      </c>
      <c r="CL163" s="10">
        <f>Repdd!CL255</f>
        <v>0</v>
      </c>
      <c r="CM163" s="10">
        <f>Repdd!CM255</f>
        <v>0</v>
      </c>
      <c r="CN163" s="10">
        <f>Repdd!CN255</f>
        <v>0</v>
      </c>
      <c r="CO163" s="10">
        <f>Repdd!CO255</f>
        <v>0</v>
      </c>
      <c r="CP163" s="10">
        <f>Repdd!CP255</f>
        <v>0</v>
      </c>
      <c r="CQ163" s="10">
        <f>Repdd!CQ255</f>
        <v>0</v>
      </c>
      <c r="CR163" s="10">
        <f>Repdd!CR255</f>
        <v>0</v>
      </c>
      <c r="CS163" s="10">
        <f>Repdd!CS255</f>
        <v>0</v>
      </c>
      <c r="CT163" s="10">
        <f>Repdd!CT255</f>
        <v>0</v>
      </c>
    </row>
    <row r="164" spans="1:98" s="107" customFormat="1" ht="12" x14ac:dyDescent="0.25">
      <c r="A164" s="105">
        <f>ROW()</f>
        <v>164</v>
      </c>
      <c r="B164" s="106"/>
      <c r="C164" s="143"/>
      <c r="E164" s="108"/>
      <c r="F164" s="107" t="s">
        <v>90</v>
      </c>
      <c r="M164" s="107" t="s">
        <v>74</v>
      </c>
      <c r="P164" s="109"/>
      <c r="R164" s="108"/>
      <c r="S164" s="109"/>
      <c r="V164" s="110"/>
      <c r="W164" s="111">
        <f ca="1">IF(W$149=0,0,W163/W$149)</f>
        <v>0.53187543337057053</v>
      </c>
      <c r="X164" s="112"/>
      <c r="Y164" s="112"/>
      <c r="Z164" s="111">
        <f ca="1">IF(Z$149=0,0,Z163/Z$149)</f>
        <v>0</v>
      </c>
      <c r="AA164" s="111">
        <f t="shared" ref="AA164:CL164" ca="1" si="31">IF(AA$149=0,0,AA163/AA$149)</f>
        <v>0</v>
      </c>
      <c r="AB164" s="111">
        <f t="shared" ca="1" si="31"/>
        <v>0</v>
      </c>
      <c r="AC164" s="111">
        <f t="shared" ca="1" si="31"/>
        <v>0</v>
      </c>
      <c r="AD164" s="111">
        <f t="shared" ca="1" si="31"/>
        <v>0</v>
      </c>
      <c r="AE164" s="111">
        <f t="shared" ca="1" si="31"/>
        <v>0</v>
      </c>
      <c r="AF164" s="111">
        <f t="shared" ca="1" si="31"/>
        <v>0</v>
      </c>
      <c r="AG164" s="111">
        <f t="shared" ca="1" si="31"/>
        <v>0</v>
      </c>
      <c r="AH164" s="111">
        <f t="shared" ca="1" si="31"/>
        <v>0.6223260544801501</v>
      </c>
      <c r="AI164" s="111">
        <f t="shared" ca="1" si="31"/>
        <v>0.60780013349861739</v>
      </c>
      <c r="AJ164" s="111">
        <f t="shared" ca="1" si="31"/>
        <v>0.59260594980849124</v>
      </c>
      <c r="AK164" s="111">
        <f t="shared" ca="1" si="31"/>
        <v>0.57642839221388731</v>
      </c>
      <c r="AL164" s="111">
        <f t="shared" ca="1" si="31"/>
        <v>0.56392879005825003</v>
      </c>
      <c r="AM164" s="111">
        <f t="shared" ca="1" si="31"/>
        <v>0.5547851253345254</v>
      </c>
      <c r="AN164" s="111">
        <f t="shared" ca="1" si="31"/>
        <v>0.55512502268314146</v>
      </c>
      <c r="AO164" s="111">
        <f t="shared" ca="1" si="31"/>
        <v>0.56244758754827873</v>
      </c>
      <c r="AP164" s="111">
        <f t="shared" ca="1" si="31"/>
        <v>0.56541367564458622</v>
      </c>
      <c r="AQ164" s="111">
        <f t="shared" ca="1" si="31"/>
        <v>0.56408742904828546</v>
      </c>
      <c r="AR164" s="111">
        <f t="shared" ca="1" si="31"/>
        <v>0.56034544497442207</v>
      </c>
      <c r="AS164" s="111">
        <f t="shared" ca="1" si="31"/>
        <v>0.55582954451994582</v>
      </c>
      <c r="AT164" s="111">
        <f t="shared" ca="1" si="31"/>
        <v>0.5515455368791039</v>
      </c>
      <c r="AU164" s="111">
        <f t="shared" ca="1" si="31"/>
        <v>0.54787930440815769</v>
      </c>
      <c r="AV164" s="111">
        <f t="shared" ca="1" si="31"/>
        <v>0.54492832089373489</v>
      </c>
      <c r="AW164" s="111">
        <f t="shared" ca="1" si="31"/>
        <v>0.5425793488505789</v>
      </c>
      <c r="AX164" s="111">
        <f t="shared" ca="1" si="31"/>
        <v>0.54070653079306352</v>
      </c>
      <c r="AY164" s="111">
        <f t="shared" ca="1" si="31"/>
        <v>0.53920564950814731</v>
      </c>
      <c r="AZ164" s="111">
        <f t="shared" ca="1" si="31"/>
        <v>0.53798900314653864</v>
      </c>
      <c r="BA164" s="111">
        <f t="shared" ca="1" si="31"/>
        <v>0.53698837608842864</v>
      </c>
      <c r="BB164" s="111">
        <f t="shared" ca="1" si="31"/>
        <v>0.53615246643646353</v>
      </c>
      <c r="BC164" s="111">
        <f t="shared" ca="1" si="31"/>
        <v>0.53544445589272605</v>
      </c>
      <c r="BD164" s="111">
        <f t="shared" ca="1" si="31"/>
        <v>0.53483732164456255</v>
      </c>
      <c r="BE164" s="111">
        <f t="shared" ca="1" si="31"/>
        <v>0.53426804189078614</v>
      </c>
      <c r="BF164" s="111">
        <f t="shared" ca="1" si="31"/>
        <v>0.53351557111817138</v>
      </c>
      <c r="BG164" s="111">
        <f t="shared" ca="1" si="31"/>
        <v>0.53241138488638617</v>
      </c>
      <c r="BH164" s="111">
        <f t="shared" ca="1" si="31"/>
        <v>0.53114463194042505</v>
      </c>
      <c r="BI164" s="111">
        <f t="shared" ca="1" si="31"/>
        <v>0.52987465182612448</v>
      </c>
      <c r="BJ164" s="111">
        <f t="shared" ca="1" si="31"/>
        <v>0.52877637155001322</v>
      </c>
      <c r="BK164" s="111">
        <f t="shared" ca="1" si="31"/>
        <v>0.52797905989921956</v>
      </c>
      <c r="BL164" s="111">
        <f t="shared" ca="1" si="31"/>
        <v>0.52747530765342032</v>
      </c>
      <c r="BM164" s="111">
        <f t="shared" ca="1" si="31"/>
        <v>0.52719404104471201</v>
      </c>
      <c r="BN164" s="111">
        <f t="shared" ca="1" si="31"/>
        <v>0.52704319339057504</v>
      </c>
      <c r="BO164" s="111">
        <f t="shared" ca="1" si="31"/>
        <v>0.52696942489865695</v>
      </c>
      <c r="BP164" s="111">
        <f t="shared" ca="1" si="31"/>
        <v>0.5269386152393627</v>
      </c>
      <c r="BQ164" s="111">
        <f t="shared" ca="1" si="31"/>
        <v>0.52692722316335205</v>
      </c>
      <c r="BR164" s="111">
        <f t="shared" ca="1" si="31"/>
        <v>0.52692344302899874</v>
      </c>
      <c r="BS164" s="111">
        <f t="shared" ca="1" si="31"/>
        <v>0.52692222354641538</v>
      </c>
      <c r="BT164" s="111">
        <f t="shared" ca="1" si="31"/>
        <v>0.52692198891041764</v>
      </c>
      <c r="BU164" s="111">
        <f t="shared" ca="1" si="31"/>
        <v>0.52692198891041764</v>
      </c>
      <c r="BV164" s="111">
        <f t="shared" si="31"/>
        <v>0</v>
      </c>
      <c r="BW164" s="111">
        <f t="shared" si="31"/>
        <v>0</v>
      </c>
      <c r="BX164" s="111">
        <f t="shared" si="31"/>
        <v>0</v>
      </c>
      <c r="BY164" s="111">
        <f t="shared" si="31"/>
        <v>0</v>
      </c>
      <c r="BZ164" s="111">
        <f t="shared" si="31"/>
        <v>0</v>
      </c>
      <c r="CA164" s="111">
        <f t="shared" si="31"/>
        <v>0</v>
      </c>
      <c r="CB164" s="111">
        <f t="shared" si="31"/>
        <v>0</v>
      </c>
      <c r="CC164" s="111">
        <f t="shared" si="31"/>
        <v>0</v>
      </c>
      <c r="CD164" s="111">
        <f t="shared" si="31"/>
        <v>0</v>
      </c>
      <c r="CE164" s="111">
        <f t="shared" si="31"/>
        <v>0</v>
      </c>
      <c r="CF164" s="111">
        <f t="shared" si="31"/>
        <v>0</v>
      </c>
      <c r="CG164" s="111">
        <f t="shared" si="31"/>
        <v>0</v>
      </c>
      <c r="CH164" s="111">
        <f t="shared" si="31"/>
        <v>0</v>
      </c>
      <c r="CI164" s="111">
        <f t="shared" si="31"/>
        <v>0</v>
      </c>
      <c r="CJ164" s="111">
        <f t="shared" si="31"/>
        <v>0</v>
      </c>
      <c r="CK164" s="111">
        <f t="shared" si="31"/>
        <v>0</v>
      </c>
      <c r="CL164" s="111">
        <f t="shared" si="31"/>
        <v>0</v>
      </c>
      <c r="CM164" s="111">
        <f t="shared" ref="CM164:CT164" si="32">IF(CM$149=0,0,CM163/CM$149)</f>
        <v>0</v>
      </c>
      <c r="CN164" s="111">
        <f t="shared" si="32"/>
        <v>0</v>
      </c>
      <c r="CO164" s="111">
        <f t="shared" si="32"/>
        <v>0</v>
      </c>
      <c r="CP164" s="111">
        <f t="shared" si="32"/>
        <v>0</v>
      </c>
      <c r="CQ164" s="111">
        <f t="shared" si="32"/>
        <v>0</v>
      </c>
      <c r="CR164" s="111">
        <f t="shared" si="32"/>
        <v>0</v>
      </c>
      <c r="CS164" s="111">
        <f t="shared" si="32"/>
        <v>0</v>
      </c>
      <c r="CT164" s="111">
        <f t="shared" si="32"/>
        <v>0</v>
      </c>
    </row>
    <row r="165" spans="1:98" s="13" customFormat="1" x14ac:dyDescent="0.3">
      <c r="A165" s="12">
        <f>ROW()</f>
        <v>165</v>
      </c>
      <c r="B165" s="102"/>
      <c r="C165" s="142"/>
      <c r="E165" s="92"/>
      <c r="F165" s="13" t="s">
        <v>122</v>
      </c>
      <c r="M165" s="4" t="str">
        <f>Lists!$R$8</f>
        <v>руб.</v>
      </c>
      <c r="P165" s="10"/>
      <c r="R165" s="92"/>
      <c r="S165" s="10"/>
      <c r="V165" s="80">
        <f ca="1">W165-SUM(W166:W169)</f>
        <v>0</v>
      </c>
      <c r="W165" s="10">
        <f ca="1">SUM(INDIRECT(ADDRESS(ROW(),SUMIFS($1:$1,$5:$5,1))):INDIRECT(ADDRESS(ROW(),SUMIFS($1:$1,$5:$5,MAX($5:$5)))))</f>
        <v>75145026.265063882</v>
      </c>
      <c r="Z165" s="10">
        <f ca="1">Repdd!Z257</f>
        <v>16666.666666666668</v>
      </c>
      <c r="AA165" s="10">
        <f ca="1">Repdd!AA257</f>
        <v>108333.33333333334</v>
      </c>
      <c r="AB165" s="10">
        <f ca="1">Repdd!AB257</f>
        <v>325000</v>
      </c>
      <c r="AC165" s="10">
        <f ca="1">Repdd!AC257</f>
        <v>458333.33333333337</v>
      </c>
      <c r="AD165" s="10">
        <f ca="1">Repdd!AD257</f>
        <v>583333.33333333337</v>
      </c>
      <c r="AE165" s="10">
        <f ca="1">Repdd!AE257</f>
        <v>666666.66666666674</v>
      </c>
      <c r="AF165" s="10">
        <f ca="1">Repdd!AF257</f>
        <v>666666.66666666674</v>
      </c>
      <c r="AG165" s="10">
        <f ca="1">Repdd!AG257</f>
        <v>666666.66666666674</v>
      </c>
      <c r="AH165" s="10">
        <f ca="1">Repdd!AH257</f>
        <v>666986.04348484857</v>
      </c>
      <c r="AI165" s="10">
        <f ca="1">Repdd!AI257</f>
        <v>669434.59909090924</v>
      </c>
      <c r="AJ165" s="10">
        <f ca="1">Repdd!AJ257</f>
        <v>675460.1750606061</v>
      </c>
      <c r="AK165" s="10">
        <f ca="1">Repdd!AK257</f>
        <v>683048.03596590913</v>
      </c>
      <c r="AL165" s="10">
        <f ca="1">Repdd!AL257</f>
        <v>691160.20714772737</v>
      </c>
      <c r="AM165" s="10">
        <f ca="1">Repdd!AM257</f>
        <v>699251.61883636366</v>
      </c>
      <c r="AN165" s="10">
        <f ca="1">Repdd!AN257</f>
        <v>711267.37317840906</v>
      </c>
      <c r="AO165" s="10">
        <f ca="1">Repdd!AO257</f>
        <v>736440.25476647739</v>
      </c>
      <c r="AP165" s="10">
        <f ca="1">Repdd!AP257</f>
        <v>779200.81851079548</v>
      </c>
      <c r="AQ165" s="10">
        <f ca="1">Repdd!AQ257</f>
        <v>841401.26365367428</v>
      </c>
      <c r="AR165" s="10">
        <f ca="1">Repdd!AR257</f>
        <v>921333.29682412883</v>
      </c>
      <c r="AS165" s="10">
        <f ca="1">Repdd!AS257</f>
        <v>1013721.5848131062</v>
      </c>
      <c r="AT165" s="10">
        <f ca="1">Repdd!AT257</f>
        <v>1113972.7038404737</v>
      </c>
      <c r="AU165" s="10">
        <f ca="1">Repdd!AU257</f>
        <v>1218695.3910844699</v>
      </c>
      <c r="AV165" s="10">
        <f ca="1">Repdd!AV257</f>
        <v>1325815.0811931249</v>
      </c>
      <c r="AW165" s="10">
        <f ca="1">Repdd!AW257</f>
        <v>1434094.1889959851</v>
      </c>
      <c r="AX165" s="10">
        <f ca="1">Repdd!AX257</f>
        <v>1542827.5304785038</v>
      </c>
      <c r="AY165" s="10">
        <f ca="1">Repdd!AY257</f>
        <v>1651741.2799411933</v>
      </c>
      <c r="AZ165" s="10">
        <f ca="1">Repdd!AZ257</f>
        <v>1760719.9693569131</v>
      </c>
      <c r="BA165" s="10">
        <f ca="1">Repdd!BA257</f>
        <v>1869714.8937608902</v>
      </c>
      <c r="BB165" s="10">
        <f ca="1">Repdd!BB257</f>
        <v>1978713.6107645836</v>
      </c>
      <c r="BC165" s="10">
        <f ca="1">Repdd!BC257</f>
        <v>2087712.9265998111</v>
      </c>
      <c r="BD165" s="10">
        <f ca="1">Repdd!BD257</f>
        <v>2196712.2424350381</v>
      </c>
      <c r="BE165" s="10">
        <f ca="1">Repdd!BE257</f>
        <v>2304913.1162248105</v>
      </c>
      <c r="BF165" s="10">
        <f ca="1">Repdd!BF257</f>
        <v>2406992.6009994317</v>
      </c>
      <c r="BG165" s="10">
        <f ca="1">Repdd!BG257</f>
        <v>2494008.1458498114</v>
      </c>
      <c r="BH165" s="10">
        <f ca="1">Repdd!BH257</f>
        <v>2562054.038436932</v>
      </c>
      <c r="BI165" s="10">
        <f ca="1">Repdd!BI257</f>
        <v>2609819.5030695079</v>
      </c>
      <c r="BJ165" s="10">
        <f ca="1">Repdd!BJ257</f>
        <v>2639352.5435941294</v>
      </c>
      <c r="BK165" s="10">
        <f ca="1">Repdd!BK257</f>
        <v>2656145.7759151519</v>
      </c>
      <c r="BL165" s="10">
        <f ca="1">Repdd!BL257</f>
        <v>2664966.2317281254</v>
      </c>
      <c r="BM165" s="10">
        <f ca="1">Repdd!BM257</f>
        <v>2669268.8363005687</v>
      </c>
      <c r="BN165" s="10">
        <f ca="1">Repdd!BN257</f>
        <v>2671154.9560224437</v>
      </c>
      <c r="BO165" s="10">
        <f ca="1">Repdd!BO257</f>
        <v>2671876.6810946967</v>
      </c>
      <c r="BP165" s="10">
        <f ca="1">Repdd!BP257</f>
        <v>2672142.8949800194</v>
      </c>
      <c r="BQ165" s="10">
        <f ca="1">Repdd!BQ257</f>
        <v>2672228.4613525579</v>
      </c>
      <c r="BR165" s="10">
        <f ca="1">Repdd!BR257</f>
        <v>2672249.0877720648</v>
      </c>
      <c r="BS165" s="10">
        <f ca="1">Repdd!BS257</f>
        <v>2672253.479203315</v>
      </c>
      <c r="BT165" s="10">
        <f ca="1">Repdd!BT257</f>
        <v>2672254.0780348489</v>
      </c>
      <c r="BU165" s="10">
        <f ca="1">Repdd!BU257</f>
        <v>2672254.0780348489</v>
      </c>
      <c r="BV165" s="10">
        <f>Repdd!BV257</f>
        <v>0</v>
      </c>
      <c r="BW165" s="10">
        <f>Repdd!BW257</f>
        <v>0</v>
      </c>
      <c r="BX165" s="10">
        <f>Repdd!BX257</f>
        <v>0</v>
      </c>
      <c r="BY165" s="10">
        <f>Repdd!BY257</f>
        <v>0</v>
      </c>
      <c r="BZ165" s="10">
        <f>Repdd!BZ257</f>
        <v>0</v>
      </c>
      <c r="CA165" s="10">
        <f>Repdd!CA257</f>
        <v>0</v>
      </c>
      <c r="CB165" s="10">
        <f>Repdd!CB257</f>
        <v>0</v>
      </c>
      <c r="CC165" s="10">
        <f>Repdd!CC257</f>
        <v>0</v>
      </c>
      <c r="CD165" s="10">
        <f>Repdd!CD257</f>
        <v>0</v>
      </c>
      <c r="CE165" s="10">
        <f>Repdd!CE257</f>
        <v>0</v>
      </c>
      <c r="CF165" s="10">
        <f>Repdd!CF257</f>
        <v>0</v>
      </c>
      <c r="CG165" s="10">
        <f>Repdd!CG257</f>
        <v>0</v>
      </c>
      <c r="CH165" s="10">
        <f>Repdd!CH257</f>
        <v>0</v>
      </c>
      <c r="CI165" s="10">
        <f>Repdd!CI257</f>
        <v>0</v>
      </c>
      <c r="CJ165" s="10">
        <f>Repdd!CJ257</f>
        <v>0</v>
      </c>
      <c r="CK165" s="10">
        <f>Repdd!CK257</f>
        <v>0</v>
      </c>
      <c r="CL165" s="10">
        <f>Repdd!CL257</f>
        <v>0</v>
      </c>
      <c r="CM165" s="10">
        <f>Repdd!CM257</f>
        <v>0</v>
      </c>
      <c r="CN165" s="10">
        <f>Repdd!CN257</f>
        <v>0</v>
      </c>
      <c r="CO165" s="10">
        <f>Repdd!CO257</f>
        <v>0</v>
      </c>
      <c r="CP165" s="10">
        <f>Repdd!CP257</f>
        <v>0</v>
      </c>
      <c r="CQ165" s="10">
        <f>Repdd!CQ257</f>
        <v>0</v>
      </c>
      <c r="CR165" s="10">
        <f>Repdd!CR257</f>
        <v>0</v>
      </c>
      <c r="CS165" s="10">
        <f>Repdd!CS257</f>
        <v>0</v>
      </c>
      <c r="CT165" s="10">
        <f>Repdd!CT257</f>
        <v>0</v>
      </c>
    </row>
    <row r="166" spans="1:98" s="27" customFormat="1" ht="12" x14ac:dyDescent="0.25">
      <c r="A166" s="26">
        <f>ROW()</f>
        <v>166</v>
      </c>
      <c r="B166" s="95"/>
      <c r="C166" s="142" t="str">
        <f>Lists!$N$13</f>
        <v>ндс(-)</v>
      </c>
      <c r="E166" s="24"/>
      <c r="F166" s="66" t="str">
        <f>$F$165</f>
        <v>Переменные расходы</v>
      </c>
      <c r="G166" s="27" t="str">
        <f>BP!$F$203</f>
        <v>Маркетинговые расходы</v>
      </c>
      <c r="M166" s="27" t="str">
        <f>Lists!$R$8</f>
        <v>руб.</v>
      </c>
      <c r="P166" s="30"/>
      <c r="R166" s="44"/>
      <c r="S166" s="165">
        <f>Repdd!S258</f>
        <v>0.2</v>
      </c>
      <c r="V166" s="85"/>
      <c r="W166" s="29">
        <f ca="1">SUM(INDIRECT(ADDRESS(ROW(),SUMIFS($1:$1,$5:$5,1))):INDIRECT(ADDRESS(ROW(),SUMIFS($1:$1,$5:$5,MAX($5:$5)))))</f>
        <v>30158333.333333354</v>
      </c>
      <c r="Z166" s="30">
        <f ca="1">Repdd!Z258</f>
        <v>16666.666666666668</v>
      </c>
      <c r="AA166" s="30">
        <f ca="1">Repdd!AA258</f>
        <v>108333.33333333334</v>
      </c>
      <c r="AB166" s="30">
        <f ca="1">Repdd!AB258</f>
        <v>325000</v>
      </c>
      <c r="AC166" s="30">
        <f ca="1">Repdd!AC258</f>
        <v>458333.33333333337</v>
      </c>
      <c r="AD166" s="30">
        <f ca="1">Repdd!AD258</f>
        <v>583333.33333333337</v>
      </c>
      <c r="AE166" s="30">
        <f ca="1">Repdd!AE258</f>
        <v>666666.66666666674</v>
      </c>
      <c r="AF166" s="30">
        <f ca="1">Repdd!AF258</f>
        <v>666666.66666666674</v>
      </c>
      <c r="AG166" s="30">
        <f ca="1">Repdd!AG258</f>
        <v>666666.66666666674</v>
      </c>
      <c r="AH166" s="30">
        <f ca="1">Repdd!AH258</f>
        <v>666666.66666666674</v>
      </c>
      <c r="AI166" s="30">
        <f ca="1">Repdd!AI258</f>
        <v>666666.66666666674</v>
      </c>
      <c r="AJ166" s="30">
        <f ca="1">Repdd!AJ258</f>
        <v>666666.66666666674</v>
      </c>
      <c r="AK166" s="30">
        <f ca="1">Repdd!AK258</f>
        <v>666666.66666666674</v>
      </c>
      <c r="AL166" s="30">
        <f ca="1">Repdd!AL258</f>
        <v>666666.66666666674</v>
      </c>
      <c r="AM166" s="30">
        <f ca="1">Repdd!AM258</f>
        <v>666666.66666666674</v>
      </c>
      <c r="AN166" s="30">
        <f ca="1">Repdd!AN258</f>
        <v>666666.66666666674</v>
      </c>
      <c r="AO166" s="30">
        <f ca="1">Repdd!AO258</f>
        <v>666666.66666666674</v>
      </c>
      <c r="AP166" s="30">
        <f ca="1">Repdd!AP258</f>
        <v>666666.66666666674</v>
      </c>
      <c r="AQ166" s="30">
        <f ca="1">Repdd!AQ258</f>
        <v>666666.66666666674</v>
      </c>
      <c r="AR166" s="30">
        <f ca="1">Repdd!AR258</f>
        <v>666666.66666666674</v>
      </c>
      <c r="AS166" s="30">
        <f ca="1">Repdd!AS258</f>
        <v>666666.66666666674</v>
      </c>
      <c r="AT166" s="30">
        <f ca="1">Repdd!AT258</f>
        <v>666666.66666666674</v>
      </c>
      <c r="AU166" s="30">
        <f ca="1">Repdd!AU258</f>
        <v>666666.66666666674</v>
      </c>
      <c r="AV166" s="30">
        <f ca="1">Repdd!AV258</f>
        <v>666666.66666666674</v>
      </c>
      <c r="AW166" s="30">
        <f ca="1">Repdd!AW258</f>
        <v>666666.66666666674</v>
      </c>
      <c r="AX166" s="30">
        <f ca="1">Repdd!AX258</f>
        <v>666666.66666666674</v>
      </c>
      <c r="AY166" s="30">
        <f ca="1">Repdd!AY258</f>
        <v>666666.66666666674</v>
      </c>
      <c r="AZ166" s="30">
        <f ca="1">Repdd!AZ258</f>
        <v>666666.66666666674</v>
      </c>
      <c r="BA166" s="30">
        <f ca="1">Repdd!BA258</f>
        <v>666666.66666666674</v>
      </c>
      <c r="BB166" s="30">
        <f ca="1">Repdd!BB258</f>
        <v>666666.66666666674</v>
      </c>
      <c r="BC166" s="30">
        <f ca="1">Repdd!BC258</f>
        <v>666666.66666666674</v>
      </c>
      <c r="BD166" s="30">
        <f ca="1">Repdd!BD258</f>
        <v>666666.66666666674</v>
      </c>
      <c r="BE166" s="30">
        <f ca="1">Repdd!BE258</f>
        <v>666666.66666666674</v>
      </c>
      <c r="BF166" s="30">
        <f ca="1">Repdd!BF258</f>
        <v>666666.66666666674</v>
      </c>
      <c r="BG166" s="30">
        <f ca="1">Repdd!BG258</f>
        <v>666666.66666666674</v>
      </c>
      <c r="BH166" s="30">
        <f ca="1">Repdd!BH258</f>
        <v>666666.66666666674</v>
      </c>
      <c r="BI166" s="30">
        <f ca="1">Repdd!BI258</f>
        <v>666666.66666666674</v>
      </c>
      <c r="BJ166" s="30">
        <f ca="1">Repdd!BJ258</f>
        <v>666666.66666666674</v>
      </c>
      <c r="BK166" s="30">
        <f ca="1">Repdd!BK258</f>
        <v>666666.66666666674</v>
      </c>
      <c r="BL166" s="30">
        <f ca="1">Repdd!BL258</f>
        <v>666666.66666666674</v>
      </c>
      <c r="BM166" s="30">
        <f ca="1">Repdd!BM258</f>
        <v>666666.66666666674</v>
      </c>
      <c r="BN166" s="30">
        <f ca="1">Repdd!BN258</f>
        <v>666666.66666666674</v>
      </c>
      <c r="BO166" s="30">
        <f ca="1">Repdd!BO258</f>
        <v>666666.66666666674</v>
      </c>
      <c r="BP166" s="30">
        <f ca="1">Repdd!BP258</f>
        <v>666666.66666666674</v>
      </c>
      <c r="BQ166" s="30">
        <f ca="1">Repdd!BQ258</f>
        <v>666666.66666666674</v>
      </c>
      <c r="BR166" s="30">
        <f ca="1">Repdd!BR258</f>
        <v>666666.66666666674</v>
      </c>
      <c r="BS166" s="30">
        <f ca="1">Repdd!BS258</f>
        <v>666666.66666666674</v>
      </c>
      <c r="BT166" s="30">
        <f ca="1">Repdd!BT258</f>
        <v>666666.66666666674</v>
      </c>
      <c r="BU166" s="30">
        <f ca="1">Repdd!BU258</f>
        <v>666666.66666666674</v>
      </c>
      <c r="BV166" s="30">
        <f>Repdd!BV258</f>
        <v>0</v>
      </c>
      <c r="BW166" s="30">
        <f>Repdd!BW258</f>
        <v>0</v>
      </c>
      <c r="BX166" s="30">
        <f>Repdd!BX258</f>
        <v>0</v>
      </c>
      <c r="BY166" s="30">
        <f>Repdd!BY258</f>
        <v>0</v>
      </c>
      <c r="BZ166" s="30">
        <f>Repdd!BZ258</f>
        <v>0</v>
      </c>
      <c r="CA166" s="30">
        <f>Repdd!CA258</f>
        <v>0</v>
      </c>
      <c r="CB166" s="30">
        <f>Repdd!CB258</f>
        <v>0</v>
      </c>
      <c r="CC166" s="30">
        <f>Repdd!CC258</f>
        <v>0</v>
      </c>
      <c r="CD166" s="30">
        <f>Repdd!CD258</f>
        <v>0</v>
      </c>
      <c r="CE166" s="30">
        <f>Repdd!CE258</f>
        <v>0</v>
      </c>
      <c r="CF166" s="30">
        <f>Repdd!CF258</f>
        <v>0</v>
      </c>
      <c r="CG166" s="30">
        <f>Repdd!CG258</f>
        <v>0</v>
      </c>
      <c r="CH166" s="30">
        <f>Repdd!CH258</f>
        <v>0</v>
      </c>
      <c r="CI166" s="30">
        <f>Repdd!CI258</f>
        <v>0</v>
      </c>
      <c r="CJ166" s="30">
        <f>Repdd!CJ258</f>
        <v>0</v>
      </c>
      <c r="CK166" s="30">
        <f>Repdd!CK258</f>
        <v>0</v>
      </c>
      <c r="CL166" s="30">
        <f>Repdd!CL258</f>
        <v>0</v>
      </c>
      <c r="CM166" s="30">
        <f>Repdd!CM258</f>
        <v>0</v>
      </c>
      <c r="CN166" s="30">
        <f>Repdd!CN258</f>
        <v>0</v>
      </c>
      <c r="CO166" s="30">
        <f>Repdd!CO258</f>
        <v>0</v>
      </c>
      <c r="CP166" s="30">
        <f>Repdd!CP258</f>
        <v>0</v>
      </c>
      <c r="CQ166" s="30">
        <f>Repdd!CQ258</f>
        <v>0</v>
      </c>
      <c r="CR166" s="30">
        <f>Repdd!CR258</f>
        <v>0</v>
      </c>
      <c r="CS166" s="30">
        <f>Repdd!CS258</f>
        <v>0</v>
      </c>
      <c r="CT166" s="30">
        <f>Repdd!CT258</f>
        <v>0</v>
      </c>
    </row>
    <row r="167" spans="1:98" s="27" customFormat="1" ht="12" x14ac:dyDescent="0.25">
      <c r="A167" s="26">
        <f>ROW()</f>
        <v>167</v>
      </c>
      <c r="B167" s="95"/>
      <c r="C167" s="142" t="str">
        <f>Lists!$N$13</f>
        <v>ндс(-)</v>
      </c>
      <c r="E167" s="24"/>
      <c r="F167" s="66" t="str">
        <f>$F$165</f>
        <v>Переменные расходы</v>
      </c>
      <c r="G167" s="27" t="s">
        <v>123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44"/>
      <c r="S167" s="165">
        <f>Repdd!S259</f>
        <v>0.2</v>
      </c>
      <c r="V167" s="85"/>
      <c r="W167" s="29">
        <f ca="1">SUM(INDIRECT(ADDRESS(ROW(),SUMIFS($1:$1,$5:$5,1))):INDIRECT(ADDRESS(ROW(),SUMIFS($1:$1,$5:$5,MAX($5:$5)))))</f>
        <v>36929374.794704169</v>
      </c>
      <c r="Z167" s="30">
        <f ca="1">Repdd!Z259</f>
        <v>0</v>
      </c>
      <c r="AA167" s="30">
        <f ca="1">Repdd!AA259</f>
        <v>0</v>
      </c>
      <c r="AB167" s="30">
        <f ca="1">Repdd!AB259</f>
        <v>0</v>
      </c>
      <c r="AC167" s="30">
        <f ca="1">Repdd!AC259</f>
        <v>0</v>
      </c>
      <c r="AD167" s="30">
        <f ca="1">Repdd!AD259</f>
        <v>0</v>
      </c>
      <c r="AE167" s="30">
        <f ca="1">Repdd!AE259</f>
        <v>0</v>
      </c>
      <c r="AF167" s="30">
        <f ca="1">Repdd!AF259</f>
        <v>0</v>
      </c>
      <c r="AG167" s="30">
        <f ca="1">Repdd!AG259</f>
        <v>0</v>
      </c>
      <c r="AH167" s="30">
        <f ca="1">Repdd!AH259</f>
        <v>262.17500000000007</v>
      </c>
      <c r="AI167" s="30">
        <f ca="1">Repdd!AI259</f>
        <v>2272.1833333333343</v>
      </c>
      <c r="AJ167" s="30">
        <f ca="1">Repdd!AJ259</f>
        <v>7218.5516666666672</v>
      </c>
      <c r="AK167" s="30">
        <f ca="1">Repdd!AK259</f>
        <v>13447.392708333336</v>
      </c>
      <c r="AL167" s="30">
        <f ca="1">Repdd!AL259</f>
        <v>20106.637708333339</v>
      </c>
      <c r="AM167" s="30">
        <f ca="1">Repdd!AM259</f>
        <v>26748.841333333337</v>
      </c>
      <c r="AN167" s="30">
        <f ca="1">Repdd!AN259</f>
        <v>36612.520270833338</v>
      </c>
      <c r="AO167" s="30">
        <f ca="1">Repdd!AO259</f>
        <v>57276.826052083343</v>
      </c>
      <c r="AP167" s="30">
        <f ca="1">Repdd!AP259</f>
        <v>92378.781364583338</v>
      </c>
      <c r="AQ167" s="30">
        <f ca="1">Repdd!AQ259</f>
        <v>143438.84827291669</v>
      </c>
      <c r="AR167" s="30">
        <f ca="1">Repdd!AR259</f>
        <v>209054.69639791668</v>
      </c>
      <c r="AS167" s="30">
        <f ca="1">Repdd!AS259</f>
        <v>284895.82832916675</v>
      </c>
      <c r="AT167" s="30">
        <f ca="1">Repdd!AT259</f>
        <v>367191.52305312507</v>
      </c>
      <c r="AU167" s="30">
        <f ca="1">Repdd!AU259</f>
        <v>453157.9081041668</v>
      </c>
      <c r="AV167" s="30">
        <f ca="1">Repdd!AV259</f>
        <v>541091.98207395838</v>
      </c>
      <c r="AW167" s="30">
        <f ca="1">Repdd!AW259</f>
        <v>629977.81683750008</v>
      </c>
      <c r="AX167" s="30">
        <f ca="1">Repdd!AX259</f>
        <v>719236.52999479172</v>
      </c>
      <c r="AY167" s="30">
        <f ca="1">Repdd!AY259</f>
        <v>808643.33925520838</v>
      </c>
      <c r="AZ167" s="30">
        <f ca="1">Repdd!AZ259</f>
        <v>898103.45743229194</v>
      </c>
      <c r="BA167" s="30">
        <f ca="1">Repdd!BA259</f>
        <v>987576.90283854166</v>
      </c>
      <c r="BB167" s="30">
        <f ca="1">Repdd!BB259</f>
        <v>1077053.4615729167</v>
      </c>
      <c r="BC167" s="30">
        <f ca="1">Repdd!BC259</f>
        <v>1166530.5118854169</v>
      </c>
      <c r="BD167" s="30">
        <f ca="1">Repdd!BD259</f>
        <v>1256007.5621979169</v>
      </c>
      <c r="BE167" s="30">
        <f ca="1">Repdd!BE259</f>
        <v>1344829.1750104167</v>
      </c>
      <c r="BF167" s="30">
        <f ca="1">Repdd!BF259</f>
        <v>1428625.7669895834</v>
      </c>
      <c r="BG167" s="30">
        <f ca="1">Repdd!BG259</f>
        <v>1500056.4381354172</v>
      </c>
      <c r="BH167" s="30">
        <f ca="1">Repdd!BH259</f>
        <v>1555915.0066770834</v>
      </c>
      <c r="BI167" s="30">
        <f ca="1">Repdd!BI259</f>
        <v>1595125.4627187501</v>
      </c>
      <c r="BJ167" s="30">
        <f ca="1">Repdd!BJ259</f>
        <v>1619369.0034479171</v>
      </c>
      <c r="BK167" s="30">
        <f ca="1">Repdd!BK259</f>
        <v>1633154.4926666671</v>
      </c>
      <c r="BL167" s="30">
        <f ca="1">Repdd!BL259</f>
        <v>1640395.1653489585</v>
      </c>
      <c r="BM167" s="30">
        <f ca="1">Repdd!BM259</f>
        <v>1643927.1541770836</v>
      </c>
      <c r="BN167" s="30">
        <f ca="1">Repdd!BN259</f>
        <v>1645475.4614114584</v>
      </c>
      <c r="BO167" s="30">
        <f ca="1">Repdd!BO259</f>
        <v>1646067.9222916667</v>
      </c>
      <c r="BP167" s="30">
        <f ca="1">Repdd!BP259</f>
        <v>1646286.4560781254</v>
      </c>
      <c r="BQ167" s="30">
        <f ca="1">Repdd!BQ259</f>
        <v>1646356.6971302088</v>
      </c>
      <c r="BR167" s="30">
        <f ca="1">Repdd!BR259</f>
        <v>1646373.6292656255</v>
      </c>
      <c r="BS167" s="30">
        <f ca="1">Repdd!BS259</f>
        <v>1646377.2341718755</v>
      </c>
      <c r="BT167" s="30">
        <f ca="1">Repdd!BT259</f>
        <v>1646377.7257500007</v>
      </c>
      <c r="BU167" s="30">
        <f ca="1">Repdd!BU259</f>
        <v>1646377.7257500007</v>
      </c>
      <c r="BV167" s="30">
        <f>Repdd!BV259</f>
        <v>0</v>
      </c>
      <c r="BW167" s="30">
        <f>Repdd!BW259</f>
        <v>0</v>
      </c>
      <c r="BX167" s="30">
        <f>Repdd!BX259</f>
        <v>0</v>
      </c>
      <c r="BY167" s="30">
        <f>Repdd!BY259</f>
        <v>0</v>
      </c>
      <c r="BZ167" s="30">
        <f>Repdd!BZ259</f>
        <v>0</v>
      </c>
      <c r="CA167" s="30">
        <f>Repdd!CA259</f>
        <v>0</v>
      </c>
      <c r="CB167" s="30">
        <f>Repdd!CB259</f>
        <v>0</v>
      </c>
      <c r="CC167" s="30">
        <f>Repdd!CC259</f>
        <v>0</v>
      </c>
      <c r="CD167" s="30">
        <f>Repdd!CD259</f>
        <v>0</v>
      </c>
      <c r="CE167" s="30">
        <f>Repdd!CE259</f>
        <v>0</v>
      </c>
      <c r="CF167" s="30">
        <f>Repdd!CF259</f>
        <v>0</v>
      </c>
      <c r="CG167" s="30">
        <f>Repdd!CG259</f>
        <v>0</v>
      </c>
      <c r="CH167" s="30">
        <f>Repdd!CH259</f>
        <v>0</v>
      </c>
      <c r="CI167" s="30">
        <f>Repdd!CI259</f>
        <v>0</v>
      </c>
      <c r="CJ167" s="30">
        <f>Repdd!CJ259</f>
        <v>0</v>
      </c>
      <c r="CK167" s="30">
        <f>Repdd!CK259</f>
        <v>0</v>
      </c>
      <c r="CL167" s="30">
        <f>Repdd!CL259</f>
        <v>0</v>
      </c>
      <c r="CM167" s="30">
        <f>Repdd!CM259</f>
        <v>0</v>
      </c>
      <c r="CN167" s="30">
        <f>Repdd!CN259</f>
        <v>0</v>
      </c>
      <c r="CO167" s="30">
        <f>Repdd!CO259</f>
        <v>0</v>
      </c>
      <c r="CP167" s="30">
        <f>Repdd!CP259</f>
        <v>0</v>
      </c>
      <c r="CQ167" s="30">
        <f>Repdd!CQ259</f>
        <v>0</v>
      </c>
      <c r="CR167" s="30">
        <f>Repdd!CR259</f>
        <v>0</v>
      </c>
      <c r="CS167" s="30">
        <f>Repdd!CS259</f>
        <v>0</v>
      </c>
      <c r="CT167" s="30">
        <f>Repdd!CT259</f>
        <v>0</v>
      </c>
    </row>
    <row r="168" spans="1:98" s="27" customFormat="1" ht="12" x14ac:dyDescent="0.25">
      <c r="A168" s="26">
        <f>ROW()</f>
        <v>168</v>
      </c>
      <c r="B168" s="95"/>
      <c r="C168" s="142" t="str">
        <f>Lists!$N$13</f>
        <v>ндс(-)</v>
      </c>
      <c r="E168" s="24"/>
      <c r="F168" s="66" t="str">
        <f>$F$165</f>
        <v>Переменные расходы</v>
      </c>
      <c r="G168" s="27" t="s">
        <v>124</v>
      </c>
      <c r="M168" s="27" t="str">
        <f>Lists!$R$8</f>
        <v>руб.</v>
      </c>
      <c r="P168" s="30"/>
      <c r="R168" s="44"/>
      <c r="S168" s="165">
        <f>Repdd!S260</f>
        <v>0.1</v>
      </c>
      <c r="V168" s="85"/>
      <c r="W168" s="29">
        <f ca="1">SUM(INDIRECT(ADDRESS(ROW(),SUMIFS($1:$1,$5:$5,1))):INDIRECT(ADDRESS(ROW(),SUMIFS($1:$1,$5:$5,MAX($5:$5)))))</f>
        <v>8057318.137026364</v>
      </c>
      <c r="Z168" s="30">
        <f ca="1">Repdd!Z260</f>
        <v>0</v>
      </c>
      <c r="AA168" s="30">
        <f ca="1">Repdd!AA260</f>
        <v>0</v>
      </c>
      <c r="AB168" s="30">
        <f ca="1">Repdd!AB260</f>
        <v>0</v>
      </c>
      <c r="AC168" s="30">
        <f ca="1">Repdd!AC260</f>
        <v>0</v>
      </c>
      <c r="AD168" s="30">
        <f ca="1">Repdd!AD260</f>
        <v>0</v>
      </c>
      <c r="AE168" s="30">
        <f ca="1">Repdd!AE260</f>
        <v>0</v>
      </c>
      <c r="AF168" s="30">
        <f ca="1">Repdd!AF260</f>
        <v>0</v>
      </c>
      <c r="AG168" s="30">
        <f ca="1">Repdd!AG260</f>
        <v>0</v>
      </c>
      <c r="AH168" s="30">
        <f ca="1">Repdd!AH260</f>
        <v>57.20181818181819</v>
      </c>
      <c r="AI168" s="30">
        <f ca="1">Repdd!AI260</f>
        <v>495.74909090909091</v>
      </c>
      <c r="AJ168" s="30">
        <f ca="1">Repdd!AJ260</f>
        <v>1574.9567272727272</v>
      </c>
      <c r="AK168" s="30">
        <f ca="1">Repdd!AK260</f>
        <v>2933.9765909090916</v>
      </c>
      <c r="AL168" s="30">
        <f ca="1">Repdd!AL260</f>
        <v>4386.9027727272723</v>
      </c>
      <c r="AM168" s="30">
        <f ca="1">Repdd!AM260</f>
        <v>5836.1108363636367</v>
      </c>
      <c r="AN168" s="30">
        <f ca="1">Repdd!AN260</f>
        <v>7988.1862409090909</v>
      </c>
      <c r="AO168" s="30">
        <f ca="1">Repdd!AO260</f>
        <v>12496.762047727274</v>
      </c>
      <c r="AP168" s="30">
        <f ca="1">Repdd!AP260</f>
        <v>20155.370479545454</v>
      </c>
      <c r="AQ168" s="30">
        <f ca="1">Repdd!AQ260</f>
        <v>31295.748714090907</v>
      </c>
      <c r="AR168" s="30">
        <f ca="1">Repdd!AR260</f>
        <v>45611.933759545449</v>
      </c>
      <c r="AS168" s="30">
        <f ca="1">Repdd!AS260</f>
        <v>62159.089817272732</v>
      </c>
      <c r="AT168" s="30">
        <f ca="1">Repdd!AT260</f>
        <v>80114.514120681823</v>
      </c>
      <c r="AU168" s="30">
        <f ca="1">Repdd!AU260</f>
        <v>98870.816313636358</v>
      </c>
      <c r="AV168" s="30">
        <f ca="1">Repdd!AV260</f>
        <v>118056.43245249998</v>
      </c>
      <c r="AW168" s="30">
        <f ca="1">Repdd!AW260</f>
        <v>137449.70549181817</v>
      </c>
      <c r="AX168" s="30">
        <f ca="1">Repdd!AX260</f>
        <v>156924.33381704547</v>
      </c>
      <c r="AY168" s="30">
        <f ca="1">Repdd!AY260</f>
        <v>176431.27401931817</v>
      </c>
      <c r="AZ168" s="30">
        <f ca="1">Repdd!AZ260</f>
        <v>195949.84525795456</v>
      </c>
      <c r="BA168" s="30">
        <f ca="1">Repdd!BA260</f>
        <v>215471.3242556818</v>
      </c>
      <c r="BB168" s="30">
        <f ca="1">Repdd!BB260</f>
        <v>234993.482525</v>
      </c>
      <c r="BC168" s="30">
        <f ca="1">Repdd!BC260</f>
        <v>254515.74804772731</v>
      </c>
      <c r="BD168" s="30">
        <f ca="1">Repdd!BD260</f>
        <v>274038.01357045455</v>
      </c>
      <c r="BE168" s="30">
        <f ca="1">Repdd!BE260</f>
        <v>293417.27454772725</v>
      </c>
      <c r="BF168" s="30">
        <f ca="1">Repdd!BF260</f>
        <v>311700.16734318173</v>
      </c>
      <c r="BG168" s="30">
        <f ca="1">Repdd!BG260</f>
        <v>327285.04104772728</v>
      </c>
      <c r="BH168" s="30">
        <f ca="1">Repdd!BH260</f>
        <v>339472.36509318178</v>
      </c>
      <c r="BI168" s="30">
        <f ca="1">Repdd!BI260</f>
        <v>348027.37368409091</v>
      </c>
      <c r="BJ168" s="30">
        <f ca="1">Repdd!BJ260</f>
        <v>353316.87347954547</v>
      </c>
      <c r="BK168" s="30">
        <f ca="1">Repdd!BK260</f>
        <v>356324.61658181826</v>
      </c>
      <c r="BL168" s="30">
        <f ca="1">Repdd!BL260</f>
        <v>357904.39971249999</v>
      </c>
      <c r="BM168" s="30">
        <f ca="1">Repdd!BM260</f>
        <v>358675.01545681816</v>
      </c>
      <c r="BN168" s="30">
        <f ca="1">Repdd!BN260</f>
        <v>359012.82794431818</v>
      </c>
      <c r="BO168" s="30">
        <f ca="1">Repdd!BO260</f>
        <v>359142.09213636356</v>
      </c>
      <c r="BP168" s="30">
        <f ca="1">Repdd!BP260</f>
        <v>359189.77223522728</v>
      </c>
      <c r="BQ168" s="30">
        <f ca="1">Repdd!BQ260</f>
        <v>359205.09755568189</v>
      </c>
      <c r="BR168" s="30">
        <f ca="1">Repdd!BR260</f>
        <v>359208.79183977278</v>
      </c>
      <c r="BS168" s="30">
        <f ca="1">Repdd!BS260</f>
        <v>359209.57836477278</v>
      </c>
      <c r="BT168" s="30">
        <f ca="1">Repdd!BT260</f>
        <v>359209.68561818189</v>
      </c>
      <c r="BU168" s="30">
        <f ca="1">Repdd!BU260</f>
        <v>359209.68561818189</v>
      </c>
      <c r="BV168" s="30">
        <f>Repdd!BV260</f>
        <v>0</v>
      </c>
      <c r="BW168" s="30">
        <f>Repdd!BW260</f>
        <v>0</v>
      </c>
      <c r="BX168" s="30">
        <f>Repdd!BX260</f>
        <v>0</v>
      </c>
      <c r="BY168" s="30">
        <f>Repdd!BY260</f>
        <v>0</v>
      </c>
      <c r="BZ168" s="30">
        <f>Repdd!BZ260</f>
        <v>0</v>
      </c>
      <c r="CA168" s="30">
        <f>Repdd!CA260</f>
        <v>0</v>
      </c>
      <c r="CB168" s="30">
        <f>Repdd!CB260</f>
        <v>0</v>
      </c>
      <c r="CC168" s="30">
        <f>Repdd!CC260</f>
        <v>0</v>
      </c>
      <c r="CD168" s="30">
        <f>Repdd!CD260</f>
        <v>0</v>
      </c>
      <c r="CE168" s="30">
        <f>Repdd!CE260</f>
        <v>0</v>
      </c>
      <c r="CF168" s="30">
        <f>Repdd!CF260</f>
        <v>0</v>
      </c>
      <c r="CG168" s="30">
        <f>Repdd!CG260</f>
        <v>0</v>
      </c>
      <c r="CH168" s="30">
        <f>Repdd!CH260</f>
        <v>0</v>
      </c>
      <c r="CI168" s="30">
        <f>Repdd!CI260</f>
        <v>0</v>
      </c>
      <c r="CJ168" s="30">
        <f>Repdd!CJ260</f>
        <v>0</v>
      </c>
      <c r="CK168" s="30">
        <f>Repdd!CK260</f>
        <v>0</v>
      </c>
      <c r="CL168" s="30">
        <f>Repdd!CL260</f>
        <v>0</v>
      </c>
      <c r="CM168" s="30">
        <f>Repdd!CM260</f>
        <v>0</v>
      </c>
      <c r="CN168" s="30">
        <f>Repdd!CN260</f>
        <v>0</v>
      </c>
      <c r="CO168" s="30">
        <f>Repdd!CO260</f>
        <v>0</v>
      </c>
      <c r="CP168" s="30">
        <f>Repdd!CP260</f>
        <v>0</v>
      </c>
      <c r="CQ168" s="30">
        <f>Repdd!CQ260</f>
        <v>0</v>
      </c>
      <c r="CR168" s="30">
        <f>Repdd!CR260</f>
        <v>0</v>
      </c>
      <c r="CS168" s="30">
        <f>Repdd!CS260</f>
        <v>0</v>
      </c>
      <c r="CT168" s="30">
        <f>Repdd!CT260</f>
        <v>0</v>
      </c>
    </row>
    <row r="169" spans="1:98" s="2" customFormat="1" ht="12" x14ac:dyDescent="0.25">
      <c r="A169" s="11">
        <f>ROW()</f>
        <v>169</v>
      </c>
      <c r="B169" s="96"/>
      <c r="C169" s="142"/>
      <c r="E169" s="23" t="str">
        <f>Lists!$N$9</f>
        <v>пустая строка</v>
      </c>
      <c r="P169" s="3"/>
      <c r="R169" s="23"/>
      <c r="S169" s="3"/>
      <c r="V169" s="74"/>
      <c r="W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</row>
    <row r="170" spans="1:98" s="13" customFormat="1" x14ac:dyDescent="0.3">
      <c r="A170" s="12">
        <f>ROW()</f>
        <v>170</v>
      </c>
      <c r="B170" s="102"/>
      <c r="C170" s="142"/>
      <c r="E170" s="92"/>
      <c r="F170" s="13" t="s">
        <v>125</v>
      </c>
      <c r="M170" s="4" t="str">
        <f>Lists!$R$8</f>
        <v>руб.</v>
      </c>
      <c r="P170" s="10"/>
      <c r="R170" s="92"/>
      <c r="S170" s="10"/>
      <c r="V170" s="80">
        <f ca="1">IF(ABS(W170-(W163-W165))&lt;0.001,0,W170-(W163-W165))</f>
        <v>0</v>
      </c>
      <c r="W170" s="10">
        <f ca="1">SUM(INDIRECT(ADDRESS(ROW(),SUMIFS($1:$1,$5:$5,1))):INDIRECT(ADDRESS(ROW(),SUMIFS($1:$1,$5:$5,MAX($5:$5)))))</f>
        <v>317691518.19568628</v>
      </c>
      <c r="Z170" s="10">
        <f ca="1">Repdd!Z262</f>
        <v>-16666.666666666668</v>
      </c>
      <c r="AA170" s="10">
        <f ca="1">Repdd!AA262</f>
        <v>-108333.33333333334</v>
      </c>
      <c r="AB170" s="10">
        <f ca="1">Repdd!AB262</f>
        <v>-325000</v>
      </c>
      <c r="AC170" s="10">
        <f ca="1">Repdd!AC262</f>
        <v>-458333.33333333337</v>
      </c>
      <c r="AD170" s="10">
        <f ca="1">Repdd!AD262</f>
        <v>-583333.33333333337</v>
      </c>
      <c r="AE170" s="10">
        <f ca="1">Repdd!AE262</f>
        <v>-666666.66666666674</v>
      </c>
      <c r="AF170" s="10">
        <f ca="1">Repdd!AF262</f>
        <v>-666666.66666666674</v>
      </c>
      <c r="AG170" s="10">
        <f ca="1">Repdd!AG262</f>
        <v>-666666.66666666674</v>
      </c>
      <c r="AH170" s="10">
        <f ca="1">Repdd!AH262</f>
        <v>-663722.87681818195</v>
      </c>
      <c r="AI170" s="10">
        <f ca="1">Repdd!AI262</f>
        <v>-641813.93242424261</v>
      </c>
      <c r="AJ170" s="10">
        <f ca="1">Repdd!AJ262</f>
        <v>-589905.04172727279</v>
      </c>
      <c r="AK170" s="10">
        <f ca="1">Repdd!AK262</f>
        <v>-528018.85679924232</v>
      </c>
      <c r="AL170" s="10">
        <f ca="1">Repdd!AL262</f>
        <v>-464385.96964772732</v>
      </c>
      <c r="AM170" s="10">
        <f ca="1">Repdd!AM262</f>
        <v>-402454.43300303025</v>
      </c>
      <c r="AN170" s="10">
        <f ca="1">Repdd!AN262</f>
        <v>-304776.85026174242</v>
      </c>
      <c r="AO170" s="10">
        <f ca="1">Repdd!AO262</f>
        <v>-92136.002058143844</v>
      </c>
      <c r="AP170" s="10">
        <f ca="1">Repdd!AP262</f>
        <v>265443.70794753789</v>
      </c>
      <c r="AQ170" s="10">
        <f ca="1">Repdd!AQ262</f>
        <v>776839.75930465909</v>
      </c>
      <c r="AR170" s="10">
        <f ca="1">Repdd!AR262</f>
        <v>1421523.6407175376</v>
      </c>
      <c r="AS170" s="10">
        <f ca="1">Repdd!AS262</f>
        <v>2153348.7851035618</v>
      </c>
      <c r="AT170" s="10">
        <f ca="1">Repdd!AT262</f>
        <v>2936484.2105553602</v>
      </c>
      <c r="AU170" s="10">
        <f ca="1">Repdd!AU262</f>
        <v>3746821.3984988648</v>
      </c>
      <c r="AV170" s="10">
        <f ca="1">Repdd!AV262</f>
        <v>4571311.8236193759</v>
      </c>
      <c r="AW170" s="10">
        <f ca="1">Repdd!AW262</f>
        <v>5402164.8840040155</v>
      </c>
      <c r="AX170" s="10">
        <f ca="1">Repdd!AX262</f>
        <v>6235090.2485839976</v>
      </c>
      <c r="AY170" s="10">
        <f ca="1">Repdd!AY262</f>
        <v>7068759.8593296409</v>
      </c>
      <c r="AZ170" s="10">
        <f ca="1">Repdd!AZ262</f>
        <v>7902675.7063722573</v>
      </c>
      <c r="BA170" s="10">
        <f ca="1">Repdd!BA262</f>
        <v>8736631.4525932781</v>
      </c>
      <c r="BB170" s="10">
        <f ca="1">Repdd!BB262</f>
        <v>9570583.7873604186</v>
      </c>
      <c r="BC170" s="10">
        <f ca="1">Repdd!BC262</f>
        <v>10404532.977775192</v>
      </c>
      <c r="BD170" s="10">
        <f ca="1">Repdd!BD262</f>
        <v>11238482.168189963</v>
      </c>
      <c r="BE170" s="10">
        <f ca="1">Repdd!BE262</f>
        <v>12065071.883983523</v>
      </c>
      <c r="BF170" s="10">
        <f ca="1">Repdd!BF262</f>
        <v>12836889.238792231</v>
      </c>
      <c r="BG170" s="10">
        <f ca="1">Repdd!BG262</f>
        <v>13478934.366858529</v>
      </c>
      <c r="BH170" s="10">
        <f ca="1">Repdd!BH262</f>
        <v>13966264.032604737</v>
      </c>
      <c r="BI170" s="10">
        <f ca="1">Repdd!BI262</f>
        <v>14294511.480472159</v>
      </c>
      <c r="BJ170" s="10">
        <f ca="1">Repdd!BJ262</f>
        <v>14486328.773280881</v>
      </c>
      <c r="BK170" s="10">
        <f ca="1">Repdd!BK262</f>
        <v>14589281.698251525</v>
      </c>
      <c r="BL170" s="10">
        <f ca="1">Repdd!BL262</f>
        <v>14640392.658584375</v>
      </c>
      <c r="BM170" s="10">
        <f ca="1">Repdd!BM262</f>
        <v>14664103.155574432</v>
      </c>
      <c r="BN170" s="10">
        <f ca="1">Repdd!BN262</f>
        <v>14673577.880540056</v>
      </c>
      <c r="BO170" s="10">
        <f ca="1">Repdd!BO262</f>
        <v>14676672.645988638</v>
      </c>
      <c r="BP170" s="10">
        <f ca="1">Repdd!BP262</f>
        <v>14677695.214082485</v>
      </c>
      <c r="BQ170" s="10">
        <f ca="1">Repdd!BQ262</f>
        <v>14677974.79375162</v>
      </c>
      <c r="BR170" s="10">
        <f ca="1">Repdd!BR262</f>
        <v>14678008.137123771</v>
      </c>
      <c r="BS170" s="10">
        <f ca="1">Repdd!BS262</f>
        <v>14678001.581317527</v>
      </c>
      <c r="BT170" s="10">
        <f ca="1">Repdd!BT262</f>
        <v>14677998.43696516</v>
      </c>
      <c r="BU170" s="10">
        <f ca="1">Repdd!BU262</f>
        <v>14677998.43696516</v>
      </c>
      <c r="BV170" s="10">
        <f>Repdd!BV262</f>
        <v>0</v>
      </c>
      <c r="BW170" s="10">
        <f>Repdd!BW262</f>
        <v>0</v>
      </c>
      <c r="BX170" s="10">
        <f>Repdd!BX262</f>
        <v>0</v>
      </c>
      <c r="BY170" s="10">
        <f>Repdd!BY262</f>
        <v>0</v>
      </c>
      <c r="BZ170" s="10">
        <f>Repdd!BZ262</f>
        <v>0</v>
      </c>
      <c r="CA170" s="10">
        <f>Repdd!CA262</f>
        <v>0</v>
      </c>
      <c r="CB170" s="10">
        <f>Repdd!CB262</f>
        <v>0</v>
      </c>
      <c r="CC170" s="10">
        <f>Repdd!CC262</f>
        <v>0</v>
      </c>
      <c r="CD170" s="10">
        <f>Repdd!CD262</f>
        <v>0</v>
      </c>
      <c r="CE170" s="10">
        <f>Repdd!CE262</f>
        <v>0</v>
      </c>
      <c r="CF170" s="10">
        <f>Repdd!CF262</f>
        <v>0</v>
      </c>
      <c r="CG170" s="10">
        <f>Repdd!CG262</f>
        <v>0</v>
      </c>
      <c r="CH170" s="10">
        <f>Repdd!CH262</f>
        <v>0</v>
      </c>
      <c r="CI170" s="10">
        <f>Repdd!CI262</f>
        <v>0</v>
      </c>
      <c r="CJ170" s="10">
        <f>Repdd!CJ262</f>
        <v>0</v>
      </c>
      <c r="CK170" s="10">
        <f>Repdd!CK262</f>
        <v>0</v>
      </c>
      <c r="CL170" s="10">
        <f>Repdd!CL262</f>
        <v>0</v>
      </c>
      <c r="CM170" s="10">
        <f>Repdd!CM262</f>
        <v>0</v>
      </c>
      <c r="CN170" s="10">
        <f>Repdd!CN262</f>
        <v>0</v>
      </c>
      <c r="CO170" s="10">
        <f>Repdd!CO262</f>
        <v>0</v>
      </c>
      <c r="CP170" s="10">
        <f>Repdd!CP262</f>
        <v>0</v>
      </c>
      <c r="CQ170" s="10">
        <f>Repdd!CQ262</f>
        <v>0</v>
      </c>
      <c r="CR170" s="10">
        <f>Repdd!CR262</f>
        <v>0</v>
      </c>
      <c r="CS170" s="10">
        <f>Repdd!CS262</f>
        <v>0</v>
      </c>
      <c r="CT170" s="10">
        <f>Repdd!CT262</f>
        <v>0</v>
      </c>
    </row>
    <row r="171" spans="1:98" s="107" customFormat="1" ht="12" x14ac:dyDescent="0.25">
      <c r="A171" s="105">
        <f>ROW()</f>
        <v>171</v>
      </c>
      <c r="B171" s="106"/>
      <c r="C171" s="143"/>
      <c r="E171" s="108"/>
      <c r="F171" s="107" t="s">
        <v>126</v>
      </c>
      <c r="M171" s="107" t="s">
        <v>74</v>
      </c>
      <c r="P171" s="109"/>
      <c r="R171" s="108"/>
      <c r="S171" s="109"/>
      <c r="V171" s="110"/>
      <c r="W171" s="111">
        <f ca="1">IF(W$149=0,0,W170/W$149)</f>
        <v>0.43013389742147029</v>
      </c>
      <c r="X171" s="112"/>
      <c r="Y171" s="112"/>
      <c r="Z171" s="111">
        <f ca="1">IF(Z$149=0,0,Z170/Z$149)</f>
        <v>0</v>
      </c>
      <c r="AA171" s="111">
        <f t="shared" ref="AA171:CL171" ca="1" si="33">IF(AA$149=0,0,AA170/AA$149)</f>
        <v>0</v>
      </c>
      <c r="AB171" s="111">
        <f t="shared" ca="1" si="33"/>
        <v>0</v>
      </c>
      <c r="AC171" s="111">
        <f t="shared" ca="1" si="33"/>
        <v>0</v>
      </c>
      <c r="AD171" s="111">
        <f t="shared" ca="1" si="33"/>
        <v>0</v>
      </c>
      <c r="AE171" s="111">
        <f t="shared" ca="1" si="33"/>
        <v>0</v>
      </c>
      <c r="AF171" s="111">
        <f t="shared" ca="1" si="33"/>
        <v>0</v>
      </c>
      <c r="AG171" s="111">
        <f t="shared" ca="1" si="33"/>
        <v>0</v>
      </c>
      <c r="AH171" s="111">
        <f t="shared" ca="1" si="33"/>
        <v>-126.58012335618992</v>
      </c>
      <c r="AI171" s="111">
        <f t="shared" ca="1" si="33"/>
        <v>-14.123286686613664</v>
      </c>
      <c r="AJ171" s="111">
        <f t="shared" ca="1" si="33"/>
        <v>-4.0860346297117731</v>
      </c>
      <c r="AK171" s="111">
        <f t="shared" ca="1" si="33"/>
        <v>-1.9632759608188937</v>
      </c>
      <c r="AL171" s="111">
        <f t="shared" ca="1" si="33"/>
        <v>-1.1548076221994574</v>
      </c>
      <c r="AM171" s="111">
        <f t="shared" ca="1" si="33"/>
        <v>-0.75228386154713101</v>
      </c>
      <c r="AN171" s="111">
        <f t="shared" ca="1" si="33"/>
        <v>-0.41621943532870792</v>
      </c>
      <c r="AO171" s="111">
        <f t="shared" ca="1" si="33"/>
        <v>-8.0430436189290702E-2</v>
      </c>
      <c r="AP171" s="111">
        <f t="shared" ca="1" si="33"/>
        <v>0.14367136263680194</v>
      </c>
      <c r="AQ171" s="111">
        <f t="shared" ca="1" si="33"/>
        <v>0.270791270516405</v>
      </c>
      <c r="AR171" s="111">
        <f t="shared" ca="1" si="33"/>
        <v>0.33998844924578886</v>
      </c>
      <c r="AS171" s="111">
        <f t="shared" ca="1" si="33"/>
        <v>0.37791862340216459</v>
      </c>
      <c r="AT171" s="111">
        <f t="shared" ca="1" si="33"/>
        <v>0.39985729873869008</v>
      </c>
      <c r="AU171" s="111">
        <f t="shared" ca="1" si="33"/>
        <v>0.41341233723296167</v>
      </c>
      <c r="AV171" s="111">
        <f t="shared" ca="1" si="33"/>
        <v>0.42241540949266482</v>
      </c>
      <c r="AW171" s="111">
        <f t="shared" ca="1" si="33"/>
        <v>0.42875834193043338</v>
      </c>
      <c r="AX171" s="111">
        <f t="shared" ca="1" si="33"/>
        <v>0.43345200004156825</v>
      </c>
      <c r="AY171" s="111">
        <f t="shared" ca="1" si="33"/>
        <v>0.43707525408174641</v>
      </c>
      <c r="AZ171" s="111">
        <f t="shared" ca="1" si="33"/>
        <v>0.43996466336775242</v>
      </c>
      <c r="BA171" s="111">
        <f t="shared" ca="1" si="33"/>
        <v>0.44232663944863559</v>
      </c>
      <c r="BB171" s="111">
        <f t="shared" ca="1" si="33"/>
        <v>0.44429474157130722</v>
      </c>
      <c r="BC171" s="111">
        <f t="shared" ca="1" si="33"/>
        <v>0.44596060162021645</v>
      </c>
      <c r="BD171" s="111">
        <f t="shared" ca="1" si="33"/>
        <v>0.44738911239210544</v>
      </c>
      <c r="BE171" s="111">
        <f t="shared" ca="1" si="33"/>
        <v>0.44857265547834618</v>
      </c>
      <c r="BF171" s="111">
        <f t="shared" ca="1" si="33"/>
        <v>0.44927403436948621</v>
      </c>
      <c r="BG171" s="111">
        <f t="shared" ca="1" si="33"/>
        <v>0.44928090784413949</v>
      </c>
      <c r="BH171" s="111">
        <f t="shared" ca="1" si="33"/>
        <v>0.44881192008141974</v>
      </c>
      <c r="BI171" s="111">
        <f t="shared" ca="1" si="33"/>
        <v>0.44806856308683168</v>
      </c>
      <c r="BJ171" s="111">
        <f t="shared" ca="1" si="33"/>
        <v>0.447283131344276</v>
      </c>
      <c r="BK171" s="111">
        <f t="shared" ca="1" si="33"/>
        <v>0.44665957090286285</v>
      </c>
      <c r="BL171" s="111">
        <f t="shared" ca="1" si="33"/>
        <v>0.44624590976132117</v>
      </c>
      <c r="BM171" s="111">
        <f t="shared" ca="1" si="33"/>
        <v>0.4460083014723053</v>
      </c>
      <c r="BN171" s="111">
        <f t="shared" ca="1" si="33"/>
        <v>0.44587653309497949</v>
      </c>
      <c r="BO171" s="111">
        <f t="shared" ca="1" si="33"/>
        <v>0.44581005580728639</v>
      </c>
      <c r="BP171" s="111">
        <f t="shared" ca="1" si="33"/>
        <v>0.44578193424030543</v>
      </c>
      <c r="BQ171" s="111">
        <f t="shared" ca="1" si="33"/>
        <v>0.44577140601842347</v>
      </c>
      <c r="BR171" s="111">
        <f t="shared" ca="1" si="33"/>
        <v>0.44576783411159782</v>
      </c>
      <c r="BS171" s="111">
        <f t="shared" ca="1" si="33"/>
        <v>0.44576665896077372</v>
      </c>
      <c r="BT171" s="111">
        <f t="shared" ca="1" si="33"/>
        <v>0.44576643037000085</v>
      </c>
      <c r="BU171" s="111">
        <f t="shared" ca="1" si="33"/>
        <v>0.44576643037000085</v>
      </c>
      <c r="BV171" s="111">
        <f t="shared" si="33"/>
        <v>0</v>
      </c>
      <c r="BW171" s="111">
        <f t="shared" si="33"/>
        <v>0</v>
      </c>
      <c r="BX171" s="111">
        <f t="shared" si="33"/>
        <v>0</v>
      </c>
      <c r="BY171" s="111">
        <f t="shared" si="33"/>
        <v>0</v>
      </c>
      <c r="BZ171" s="111">
        <f t="shared" si="33"/>
        <v>0</v>
      </c>
      <c r="CA171" s="111">
        <f t="shared" si="33"/>
        <v>0</v>
      </c>
      <c r="CB171" s="111">
        <f t="shared" si="33"/>
        <v>0</v>
      </c>
      <c r="CC171" s="111">
        <f t="shared" si="33"/>
        <v>0</v>
      </c>
      <c r="CD171" s="111">
        <f t="shared" si="33"/>
        <v>0</v>
      </c>
      <c r="CE171" s="111">
        <f t="shared" si="33"/>
        <v>0</v>
      </c>
      <c r="CF171" s="111">
        <f t="shared" si="33"/>
        <v>0</v>
      </c>
      <c r="CG171" s="111">
        <f t="shared" si="33"/>
        <v>0</v>
      </c>
      <c r="CH171" s="111">
        <f t="shared" si="33"/>
        <v>0</v>
      </c>
      <c r="CI171" s="111">
        <f t="shared" si="33"/>
        <v>0</v>
      </c>
      <c r="CJ171" s="111">
        <f t="shared" si="33"/>
        <v>0</v>
      </c>
      <c r="CK171" s="111">
        <f t="shared" si="33"/>
        <v>0</v>
      </c>
      <c r="CL171" s="111">
        <f t="shared" si="33"/>
        <v>0</v>
      </c>
      <c r="CM171" s="111">
        <f t="shared" ref="CM171:CT171" si="34">IF(CM$149=0,0,CM170/CM$149)</f>
        <v>0</v>
      </c>
      <c r="CN171" s="111">
        <f t="shared" si="34"/>
        <v>0</v>
      </c>
      <c r="CO171" s="111">
        <f t="shared" si="34"/>
        <v>0</v>
      </c>
      <c r="CP171" s="111">
        <f t="shared" si="34"/>
        <v>0</v>
      </c>
      <c r="CQ171" s="111">
        <f t="shared" si="34"/>
        <v>0</v>
      </c>
      <c r="CR171" s="111">
        <f t="shared" si="34"/>
        <v>0</v>
      </c>
      <c r="CS171" s="111">
        <f t="shared" si="34"/>
        <v>0</v>
      </c>
      <c r="CT171" s="111">
        <f t="shared" si="34"/>
        <v>0</v>
      </c>
    </row>
    <row r="172" spans="1:98" s="13" customFormat="1" x14ac:dyDescent="0.3">
      <c r="A172" s="12">
        <f>ROW()</f>
        <v>172</v>
      </c>
      <c r="B172" s="102"/>
      <c r="C172" s="142"/>
      <c r="E172" s="92"/>
      <c r="F172" s="13" t="s">
        <v>127</v>
      </c>
      <c r="M172" s="4" t="str">
        <f>Lists!$R$8</f>
        <v>руб.</v>
      </c>
      <c r="P172" s="10"/>
      <c r="R172" s="92"/>
      <c r="S172" s="10"/>
      <c r="V172" s="80">
        <f ca="1">IF(ABS(W172-SUM(W173:W178))&lt;0.001,0,W172-SUM(W173:W178))</f>
        <v>0</v>
      </c>
      <c r="W172" s="10">
        <f ca="1">SUM(INDIRECT(ADDRESS(ROW(),SUMIFS($1:$1,$5:$5,1))):INDIRECT(ADDRESS(ROW(),SUMIFS($1:$1,$5:$5,MAX($5:$5)))))</f>
        <v>81381818.181818232</v>
      </c>
      <c r="Z172" s="10">
        <f>Repdd!Z264</f>
        <v>1695454.5454545454</v>
      </c>
      <c r="AA172" s="10">
        <f>Repdd!AA264</f>
        <v>1695454.5454545454</v>
      </c>
      <c r="AB172" s="10">
        <f>Repdd!AB264</f>
        <v>1695454.5454545454</v>
      </c>
      <c r="AC172" s="10">
        <f>Repdd!AC264</f>
        <v>1695454.5454545454</v>
      </c>
      <c r="AD172" s="10">
        <f>Repdd!AD264</f>
        <v>1695454.5454545454</v>
      </c>
      <c r="AE172" s="10">
        <f>Repdd!AE264</f>
        <v>1695454.5454545454</v>
      </c>
      <c r="AF172" s="10">
        <f>Repdd!AF264</f>
        <v>1695454.5454545454</v>
      </c>
      <c r="AG172" s="10">
        <f>Repdd!AG264</f>
        <v>1695454.5454545454</v>
      </c>
      <c r="AH172" s="10">
        <f>Repdd!AH264</f>
        <v>1695454.5454545454</v>
      </c>
      <c r="AI172" s="10">
        <f>Repdd!AI264</f>
        <v>1695454.5454545454</v>
      </c>
      <c r="AJ172" s="10">
        <f>Repdd!AJ264</f>
        <v>1695454.5454545454</v>
      </c>
      <c r="AK172" s="10">
        <f>Repdd!AK264</f>
        <v>1695454.5454545454</v>
      </c>
      <c r="AL172" s="10">
        <f>Repdd!AL264</f>
        <v>1695454.5454545454</v>
      </c>
      <c r="AM172" s="10">
        <f>Repdd!AM264</f>
        <v>1695454.5454545454</v>
      </c>
      <c r="AN172" s="10">
        <f>Repdd!AN264</f>
        <v>1695454.5454545454</v>
      </c>
      <c r="AO172" s="10">
        <f>Repdd!AO264</f>
        <v>1695454.5454545454</v>
      </c>
      <c r="AP172" s="10">
        <f>Repdd!AP264</f>
        <v>1695454.5454545454</v>
      </c>
      <c r="AQ172" s="10">
        <f>Repdd!AQ264</f>
        <v>1695454.5454545454</v>
      </c>
      <c r="AR172" s="10">
        <f>Repdd!AR264</f>
        <v>1695454.5454545454</v>
      </c>
      <c r="AS172" s="10">
        <f>Repdd!AS264</f>
        <v>1695454.5454545454</v>
      </c>
      <c r="AT172" s="10">
        <f>Repdd!AT264</f>
        <v>1695454.5454545454</v>
      </c>
      <c r="AU172" s="10">
        <f>Repdd!AU264</f>
        <v>1695454.5454545454</v>
      </c>
      <c r="AV172" s="10">
        <f>Repdd!AV264</f>
        <v>1695454.5454545454</v>
      </c>
      <c r="AW172" s="10">
        <f>Repdd!AW264</f>
        <v>1695454.5454545454</v>
      </c>
      <c r="AX172" s="10">
        <f>Repdd!AX264</f>
        <v>1695454.5454545454</v>
      </c>
      <c r="AY172" s="10">
        <f>Repdd!AY264</f>
        <v>1695454.5454545454</v>
      </c>
      <c r="AZ172" s="10">
        <f>Repdd!AZ264</f>
        <v>1695454.5454545454</v>
      </c>
      <c r="BA172" s="10">
        <f>Repdd!BA264</f>
        <v>1695454.5454545454</v>
      </c>
      <c r="BB172" s="10">
        <f>Repdd!BB264</f>
        <v>1695454.5454545454</v>
      </c>
      <c r="BC172" s="10">
        <f>Repdd!BC264</f>
        <v>1695454.5454545454</v>
      </c>
      <c r="BD172" s="10">
        <f>Repdd!BD264</f>
        <v>1695454.5454545454</v>
      </c>
      <c r="BE172" s="10">
        <f>Repdd!BE264</f>
        <v>1695454.5454545454</v>
      </c>
      <c r="BF172" s="10">
        <f>Repdd!BF264</f>
        <v>1695454.5454545454</v>
      </c>
      <c r="BG172" s="10">
        <f>Repdd!BG264</f>
        <v>1695454.5454545454</v>
      </c>
      <c r="BH172" s="10">
        <f>Repdd!BH264</f>
        <v>1695454.5454545454</v>
      </c>
      <c r="BI172" s="10">
        <f>Repdd!BI264</f>
        <v>1695454.5454545454</v>
      </c>
      <c r="BJ172" s="10">
        <f>Repdd!BJ264</f>
        <v>1695454.5454545454</v>
      </c>
      <c r="BK172" s="10">
        <f>Repdd!BK264</f>
        <v>1695454.5454545454</v>
      </c>
      <c r="BL172" s="10">
        <f>Repdd!BL264</f>
        <v>1695454.5454545454</v>
      </c>
      <c r="BM172" s="10">
        <f>Repdd!BM264</f>
        <v>1695454.5454545454</v>
      </c>
      <c r="BN172" s="10">
        <f>Repdd!BN264</f>
        <v>1695454.5454545454</v>
      </c>
      <c r="BO172" s="10">
        <f>Repdd!BO264</f>
        <v>1695454.5454545454</v>
      </c>
      <c r="BP172" s="10">
        <f>Repdd!BP264</f>
        <v>1695454.5454545454</v>
      </c>
      <c r="BQ172" s="10">
        <f>Repdd!BQ264</f>
        <v>1695454.5454545454</v>
      </c>
      <c r="BR172" s="10">
        <f>Repdd!BR264</f>
        <v>1695454.5454545454</v>
      </c>
      <c r="BS172" s="10">
        <f>Repdd!BS264</f>
        <v>1695454.5454545454</v>
      </c>
      <c r="BT172" s="10">
        <f>Repdd!BT264</f>
        <v>1695454.5454545454</v>
      </c>
      <c r="BU172" s="10">
        <f>Repdd!BU264</f>
        <v>1695454.5454545454</v>
      </c>
      <c r="BV172" s="10">
        <f>Repdd!BV264</f>
        <v>0</v>
      </c>
      <c r="BW172" s="10">
        <f>Repdd!BW264</f>
        <v>0</v>
      </c>
      <c r="BX172" s="10">
        <f>Repdd!BX264</f>
        <v>0</v>
      </c>
      <c r="BY172" s="10">
        <f>Repdd!BY264</f>
        <v>0</v>
      </c>
      <c r="BZ172" s="10">
        <f>Repdd!BZ264</f>
        <v>0</v>
      </c>
      <c r="CA172" s="10">
        <f>Repdd!CA264</f>
        <v>0</v>
      </c>
      <c r="CB172" s="10">
        <f>Repdd!CB264</f>
        <v>0</v>
      </c>
      <c r="CC172" s="10">
        <f>Repdd!CC264</f>
        <v>0</v>
      </c>
      <c r="CD172" s="10">
        <f>Repdd!CD264</f>
        <v>0</v>
      </c>
      <c r="CE172" s="10">
        <f>Repdd!CE264</f>
        <v>0</v>
      </c>
      <c r="CF172" s="10">
        <f>Repdd!CF264</f>
        <v>0</v>
      </c>
      <c r="CG172" s="10">
        <f>Repdd!CG264</f>
        <v>0</v>
      </c>
      <c r="CH172" s="10">
        <f>Repdd!CH264</f>
        <v>0</v>
      </c>
      <c r="CI172" s="10">
        <f>Repdd!CI264</f>
        <v>0</v>
      </c>
      <c r="CJ172" s="10">
        <f>Repdd!CJ264</f>
        <v>0</v>
      </c>
      <c r="CK172" s="10">
        <f>Repdd!CK264</f>
        <v>0</v>
      </c>
      <c r="CL172" s="10">
        <f>Repdd!CL264</f>
        <v>0</v>
      </c>
      <c r="CM172" s="10">
        <f>Repdd!CM264</f>
        <v>0</v>
      </c>
      <c r="CN172" s="10">
        <f>Repdd!CN264</f>
        <v>0</v>
      </c>
      <c r="CO172" s="10">
        <f>Repdd!CO264</f>
        <v>0</v>
      </c>
      <c r="CP172" s="10">
        <f>Repdd!CP264</f>
        <v>0</v>
      </c>
      <c r="CQ172" s="10">
        <f>Repdd!CQ264</f>
        <v>0</v>
      </c>
      <c r="CR172" s="10">
        <f>Repdd!CR264</f>
        <v>0</v>
      </c>
      <c r="CS172" s="10">
        <f>Repdd!CS264</f>
        <v>0</v>
      </c>
      <c r="CT172" s="10">
        <f>Repdd!CT264</f>
        <v>0</v>
      </c>
    </row>
    <row r="173" spans="1:98" s="27" customFormat="1" ht="12" x14ac:dyDescent="0.25">
      <c r="A173" s="26">
        <f>ROW()</f>
        <v>173</v>
      </c>
      <c r="B173" s="95"/>
      <c r="C173" s="142" t="str">
        <f>Lists!$N$13</f>
        <v>ндс(-)</v>
      </c>
      <c r="E173" s="24"/>
      <c r="F173" s="66" t="str">
        <f>$F$165</f>
        <v>Переменные расходы</v>
      </c>
      <c r="G173" s="27" t="s">
        <v>128</v>
      </c>
      <c r="M173" s="27" t="str">
        <f>Lists!$R$8</f>
        <v>руб.</v>
      </c>
      <c r="P173" s="30"/>
      <c r="R173" s="44"/>
      <c r="S173" s="165">
        <f>Repdd!S265</f>
        <v>0</v>
      </c>
      <c r="V173" s="85"/>
      <c r="W173" s="29">
        <f ca="1">SUM(INDIRECT(ADDRESS(ROW(),SUMIFS($1:$1,$5:$5,1))):INDIRECT(ADDRESS(ROW(),SUMIFS($1:$1,$5:$5,MAX($5:$5)))))</f>
        <v>48000000</v>
      </c>
      <c r="Z173" s="30">
        <f>Repdd!Z265</f>
        <v>1000000</v>
      </c>
      <c r="AA173" s="30">
        <f>Repdd!AA265</f>
        <v>1000000</v>
      </c>
      <c r="AB173" s="30">
        <f>Repdd!AB265</f>
        <v>1000000</v>
      </c>
      <c r="AC173" s="30">
        <f>Repdd!AC265</f>
        <v>1000000</v>
      </c>
      <c r="AD173" s="30">
        <f>Repdd!AD265</f>
        <v>1000000</v>
      </c>
      <c r="AE173" s="30">
        <f>Repdd!AE265</f>
        <v>1000000</v>
      </c>
      <c r="AF173" s="30">
        <f>Repdd!AF265</f>
        <v>1000000</v>
      </c>
      <c r="AG173" s="30">
        <f>Repdd!AG265</f>
        <v>1000000</v>
      </c>
      <c r="AH173" s="30">
        <f>Repdd!AH265</f>
        <v>1000000</v>
      </c>
      <c r="AI173" s="30">
        <f>Repdd!AI265</f>
        <v>1000000</v>
      </c>
      <c r="AJ173" s="30">
        <f>Repdd!AJ265</f>
        <v>1000000</v>
      </c>
      <c r="AK173" s="30">
        <f>Repdd!AK265</f>
        <v>1000000</v>
      </c>
      <c r="AL173" s="30">
        <f>Repdd!AL265</f>
        <v>1000000</v>
      </c>
      <c r="AM173" s="30">
        <f>Repdd!AM265</f>
        <v>1000000</v>
      </c>
      <c r="AN173" s="30">
        <f>Repdd!AN265</f>
        <v>1000000</v>
      </c>
      <c r="AO173" s="30">
        <f>Repdd!AO265</f>
        <v>1000000</v>
      </c>
      <c r="AP173" s="30">
        <f>Repdd!AP265</f>
        <v>1000000</v>
      </c>
      <c r="AQ173" s="30">
        <f>Repdd!AQ265</f>
        <v>1000000</v>
      </c>
      <c r="AR173" s="30">
        <f>Repdd!AR265</f>
        <v>1000000</v>
      </c>
      <c r="AS173" s="30">
        <f>Repdd!AS265</f>
        <v>1000000</v>
      </c>
      <c r="AT173" s="30">
        <f>Repdd!AT265</f>
        <v>1000000</v>
      </c>
      <c r="AU173" s="30">
        <f>Repdd!AU265</f>
        <v>1000000</v>
      </c>
      <c r="AV173" s="30">
        <f>Repdd!AV265</f>
        <v>1000000</v>
      </c>
      <c r="AW173" s="30">
        <f>Repdd!AW265</f>
        <v>1000000</v>
      </c>
      <c r="AX173" s="30">
        <f>Repdd!AX265</f>
        <v>1000000</v>
      </c>
      <c r="AY173" s="30">
        <f>Repdd!AY265</f>
        <v>1000000</v>
      </c>
      <c r="AZ173" s="30">
        <f>Repdd!AZ265</f>
        <v>1000000</v>
      </c>
      <c r="BA173" s="30">
        <f>Repdd!BA265</f>
        <v>1000000</v>
      </c>
      <c r="BB173" s="30">
        <f>Repdd!BB265</f>
        <v>1000000</v>
      </c>
      <c r="BC173" s="30">
        <f>Repdd!BC265</f>
        <v>1000000</v>
      </c>
      <c r="BD173" s="30">
        <f>Repdd!BD265</f>
        <v>1000000</v>
      </c>
      <c r="BE173" s="30">
        <f>Repdd!BE265</f>
        <v>1000000</v>
      </c>
      <c r="BF173" s="30">
        <f>Repdd!BF265</f>
        <v>1000000</v>
      </c>
      <c r="BG173" s="30">
        <f>Repdd!BG265</f>
        <v>1000000</v>
      </c>
      <c r="BH173" s="30">
        <f>Repdd!BH265</f>
        <v>1000000</v>
      </c>
      <c r="BI173" s="30">
        <f>Repdd!BI265</f>
        <v>1000000</v>
      </c>
      <c r="BJ173" s="30">
        <f>Repdd!BJ265</f>
        <v>1000000</v>
      </c>
      <c r="BK173" s="30">
        <f>Repdd!BK265</f>
        <v>1000000</v>
      </c>
      <c r="BL173" s="30">
        <f>Repdd!BL265</f>
        <v>1000000</v>
      </c>
      <c r="BM173" s="30">
        <f>Repdd!BM265</f>
        <v>1000000</v>
      </c>
      <c r="BN173" s="30">
        <f>Repdd!BN265</f>
        <v>1000000</v>
      </c>
      <c r="BO173" s="30">
        <f>Repdd!BO265</f>
        <v>1000000</v>
      </c>
      <c r="BP173" s="30">
        <f>Repdd!BP265</f>
        <v>1000000</v>
      </c>
      <c r="BQ173" s="30">
        <f>Repdd!BQ265</f>
        <v>1000000</v>
      </c>
      <c r="BR173" s="30">
        <f>Repdd!BR265</f>
        <v>1000000</v>
      </c>
      <c r="BS173" s="30">
        <f>Repdd!BS265</f>
        <v>1000000</v>
      </c>
      <c r="BT173" s="30">
        <f>Repdd!BT265</f>
        <v>1000000</v>
      </c>
      <c r="BU173" s="30">
        <f>Repdd!BU265</f>
        <v>1000000</v>
      </c>
      <c r="BV173" s="30">
        <f>Repdd!BV265</f>
        <v>0</v>
      </c>
      <c r="BW173" s="30">
        <f>Repdd!BW265</f>
        <v>0</v>
      </c>
      <c r="BX173" s="30">
        <f>Repdd!BX265</f>
        <v>0</v>
      </c>
      <c r="BY173" s="30">
        <f>Repdd!BY265</f>
        <v>0</v>
      </c>
      <c r="BZ173" s="30">
        <f>Repdd!BZ265</f>
        <v>0</v>
      </c>
      <c r="CA173" s="30">
        <f>Repdd!CA265</f>
        <v>0</v>
      </c>
      <c r="CB173" s="30">
        <f>Repdd!CB265</f>
        <v>0</v>
      </c>
      <c r="CC173" s="30">
        <f>Repdd!CC265</f>
        <v>0</v>
      </c>
      <c r="CD173" s="30">
        <f>Repdd!CD265</f>
        <v>0</v>
      </c>
      <c r="CE173" s="30">
        <f>Repdd!CE265</f>
        <v>0</v>
      </c>
      <c r="CF173" s="30">
        <f>Repdd!CF265</f>
        <v>0</v>
      </c>
      <c r="CG173" s="30">
        <f>Repdd!CG265</f>
        <v>0</v>
      </c>
      <c r="CH173" s="30">
        <f>Repdd!CH265</f>
        <v>0</v>
      </c>
      <c r="CI173" s="30">
        <f>Repdd!CI265</f>
        <v>0</v>
      </c>
      <c r="CJ173" s="30">
        <f>Repdd!CJ265</f>
        <v>0</v>
      </c>
      <c r="CK173" s="30">
        <f>Repdd!CK265</f>
        <v>0</v>
      </c>
      <c r="CL173" s="30">
        <f>Repdd!CL265</f>
        <v>0</v>
      </c>
      <c r="CM173" s="30">
        <f>Repdd!CM265</f>
        <v>0</v>
      </c>
      <c r="CN173" s="30">
        <f>Repdd!CN265</f>
        <v>0</v>
      </c>
      <c r="CO173" s="30">
        <f>Repdd!CO265</f>
        <v>0</v>
      </c>
      <c r="CP173" s="30">
        <f>Repdd!CP265</f>
        <v>0</v>
      </c>
      <c r="CQ173" s="30">
        <f>Repdd!CQ265</f>
        <v>0</v>
      </c>
      <c r="CR173" s="30">
        <f>Repdd!CR265</f>
        <v>0</v>
      </c>
      <c r="CS173" s="30">
        <f>Repdd!CS265</f>
        <v>0</v>
      </c>
      <c r="CT173" s="30">
        <f>Repdd!CT265</f>
        <v>0</v>
      </c>
    </row>
    <row r="174" spans="1:98" s="27" customFormat="1" ht="12" x14ac:dyDescent="0.25">
      <c r="A174" s="26">
        <f>ROW()</f>
        <v>174</v>
      </c>
      <c r="B174" s="95"/>
      <c r="C174" s="142" t="str">
        <f>Lists!$N$13</f>
        <v>ндс(-)</v>
      </c>
      <c r="E174" s="24"/>
      <c r="F174" s="66" t="str">
        <f>$F$165</f>
        <v>Переменные расходы</v>
      </c>
      <c r="G174" s="27" t="s">
        <v>46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Q174" s="124"/>
      <c r="R174" s="44"/>
      <c r="S174" s="165">
        <f>Repdd!S266</f>
        <v>0</v>
      </c>
      <c r="T174" s="124"/>
      <c r="U174" s="124"/>
      <c r="V174" s="85"/>
      <c r="W174" s="29">
        <f ca="1">SUM(INDIRECT(ADDRESS(ROW(),SUMIFS($1:$1,$5:$5,1))):INDIRECT(ADDRESS(ROW(),SUMIFS($1:$1,$5:$5,MAX($5:$5)))))</f>
        <v>14400000</v>
      </c>
      <c r="Z174" s="30">
        <f>Repdd!Z266</f>
        <v>300000</v>
      </c>
      <c r="AA174" s="30">
        <f>Repdd!AA266</f>
        <v>300000</v>
      </c>
      <c r="AB174" s="30">
        <f>Repdd!AB266</f>
        <v>300000</v>
      </c>
      <c r="AC174" s="30">
        <f>Repdd!AC266</f>
        <v>300000</v>
      </c>
      <c r="AD174" s="30">
        <f>Repdd!AD266</f>
        <v>300000</v>
      </c>
      <c r="AE174" s="30">
        <f>Repdd!AE266</f>
        <v>300000</v>
      </c>
      <c r="AF174" s="30">
        <f>Repdd!AF266</f>
        <v>300000</v>
      </c>
      <c r="AG174" s="30">
        <f>Repdd!AG266</f>
        <v>300000</v>
      </c>
      <c r="AH174" s="30">
        <f>Repdd!AH266</f>
        <v>300000</v>
      </c>
      <c r="AI174" s="30">
        <f>Repdd!AI266</f>
        <v>300000</v>
      </c>
      <c r="AJ174" s="30">
        <f>Repdd!AJ266</f>
        <v>300000</v>
      </c>
      <c r="AK174" s="30">
        <f>Repdd!AK266</f>
        <v>300000</v>
      </c>
      <c r="AL174" s="30">
        <f>Repdd!AL266</f>
        <v>300000</v>
      </c>
      <c r="AM174" s="30">
        <f>Repdd!AM266</f>
        <v>300000</v>
      </c>
      <c r="AN174" s="30">
        <f>Repdd!AN266</f>
        <v>300000</v>
      </c>
      <c r="AO174" s="30">
        <f>Repdd!AO266</f>
        <v>300000</v>
      </c>
      <c r="AP174" s="30">
        <f>Repdd!AP266</f>
        <v>300000</v>
      </c>
      <c r="AQ174" s="30">
        <f>Repdd!AQ266</f>
        <v>300000</v>
      </c>
      <c r="AR174" s="30">
        <f>Repdd!AR266</f>
        <v>300000</v>
      </c>
      <c r="AS174" s="30">
        <f>Repdd!AS266</f>
        <v>300000</v>
      </c>
      <c r="AT174" s="30">
        <f>Repdd!AT266</f>
        <v>300000</v>
      </c>
      <c r="AU174" s="30">
        <f>Repdd!AU266</f>
        <v>300000</v>
      </c>
      <c r="AV174" s="30">
        <f>Repdd!AV266</f>
        <v>300000</v>
      </c>
      <c r="AW174" s="30">
        <f>Repdd!AW266</f>
        <v>300000</v>
      </c>
      <c r="AX174" s="30">
        <f>Repdd!AX266</f>
        <v>300000</v>
      </c>
      <c r="AY174" s="30">
        <f>Repdd!AY266</f>
        <v>300000</v>
      </c>
      <c r="AZ174" s="30">
        <f>Repdd!AZ266</f>
        <v>300000</v>
      </c>
      <c r="BA174" s="30">
        <f>Repdd!BA266</f>
        <v>300000</v>
      </c>
      <c r="BB174" s="30">
        <f>Repdd!BB266</f>
        <v>300000</v>
      </c>
      <c r="BC174" s="30">
        <f>Repdd!BC266</f>
        <v>300000</v>
      </c>
      <c r="BD174" s="30">
        <f>Repdd!BD266</f>
        <v>300000</v>
      </c>
      <c r="BE174" s="30">
        <f>Repdd!BE266</f>
        <v>300000</v>
      </c>
      <c r="BF174" s="30">
        <f>Repdd!BF266</f>
        <v>300000</v>
      </c>
      <c r="BG174" s="30">
        <f>Repdd!BG266</f>
        <v>300000</v>
      </c>
      <c r="BH174" s="30">
        <f>Repdd!BH266</f>
        <v>300000</v>
      </c>
      <c r="BI174" s="30">
        <f>Repdd!BI266</f>
        <v>300000</v>
      </c>
      <c r="BJ174" s="30">
        <f>Repdd!BJ266</f>
        <v>300000</v>
      </c>
      <c r="BK174" s="30">
        <f>Repdd!BK266</f>
        <v>300000</v>
      </c>
      <c r="BL174" s="30">
        <f>Repdd!BL266</f>
        <v>300000</v>
      </c>
      <c r="BM174" s="30">
        <f>Repdd!BM266</f>
        <v>300000</v>
      </c>
      <c r="BN174" s="30">
        <f>Repdd!BN266</f>
        <v>300000</v>
      </c>
      <c r="BO174" s="30">
        <f>Repdd!BO266</f>
        <v>300000</v>
      </c>
      <c r="BP174" s="30">
        <f>Repdd!BP266</f>
        <v>300000</v>
      </c>
      <c r="BQ174" s="30">
        <f>Repdd!BQ266</f>
        <v>300000</v>
      </c>
      <c r="BR174" s="30">
        <f>Repdd!BR266</f>
        <v>300000</v>
      </c>
      <c r="BS174" s="30">
        <f>Repdd!BS266</f>
        <v>300000</v>
      </c>
      <c r="BT174" s="30">
        <f>Repdd!BT266</f>
        <v>300000</v>
      </c>
      <c r="BU174" s="30">
        <f>Repdd!BU266</f>
        <v>300000</v>
      </c>
      <c r="BV174" s="30">
        <f>Repdd!BV266</f>
        <v>0</v>
      </c>
      <c r="BW174" s="30">
        <f>Repdd!BW266</f>
        <v>0</v>
      </c>
      <c r="BX174" s="30">
        <f>Repdd!BX266</f>
        <v>0</v>
      </c>
      <c r="BY174" s="30">
        <f>Repdd!BY266</f>
        <v>0</v>
      </c>
      <c r="BZ174" s="30">
        <f>Repdd!BZ266</f>
        <v>0</v>
      </c>
      <c r="CA174" s="30">
        <f>Repdd!CA266</f>
        <v>0</v>
      </c>
      <c r="CB174" s="30">
        <f>Repdd!CB266</f>
        <v>0</v>
      </c>
      <c r="CC174" s="30">
        <f>Repdd!CC266</f>
        <v>0</v>
      </c>
      <c r="CD174" s="30">
        <f>Repdd!CD266</f>
        <v>0</v>
      </c>
      <c r="CE174" s="30">
        <f>Repdd!CE266</f>
        <v>0</v>
      </c>
      <c r="CF174" s="30">
        <f>Repdd!CF266</f>
        <v>0</v>
      </c>
      <c r="CG174" s="30">
        <f>Repdd!CG266</f>
        <v>0</v>
      </c>
      <c r="CH174" s="30">
        <f>Repdd!CH266</f>
        <v>0</v>
      </c>
      <c r="CI174" s="30">
        <f>Repdd!CI266</f>
        <v>0</v>
      </c>
      <c r="CJ174" s="30">
        <f>Repdd!CJ266</f>
        <v>0</v>
      </c>
      <c r="CK174" s="30">
        <f>Repdd!CK266</f>
        <v>0</v>
      </c>
      <c r="CL174" s="30">
        <f>Repdd!CL266</f>
        <v>0</v>
      </c>
      <c r="CM174" s="30">
        <f>Repdd!CM266</f>
        <v>0</v>
      </c>
      <c r="CN174" s="30">
        <f>Repdd!CN266</f>
        <v>0</v>
      </c>
      <c r="CO174" s="30">
        <f>Repdd!CO266</f>
        <v>0</v>
      </c>
      <c r="CP174" s="30">
        <f>Repdd!CP266</f>
        <v>0</v>
      </c>
      <c r="CQ174" s="30">
        <f>Repdd!CQ266</f>
        <v>0</v>
      </c>
      <c r="CR174" s="30">
        <f>Repdd!CR266</f>
        <v>0</v>
      </c>
      <c r="CS174" s="30">
        <f>Repdd!CS266</f>
        <v>0</v>
      </c>
      <c r="CT174" s="30">
        <f>Repdd!CT266</f>
        <v>0</v>
      </c>
    </row>
    <row r="175" spans="1:98" s="27" customFormat="1" ht="12" x14ac:dyDescent="0.25">
      <c r="A175" s="26">
        <f>ROW()</f>
        <v>175</v>
      </c>
      <c r="B175" s="95"/>
      <c r="C175" s="142" t="str">
        <f>Lists!$N$13</f>
        <v>ндс(-)</v>
      </c>
      <c r="E175" s="24"/>
      <c r="F175" s="66" t="str">
        <f>$F$165</f>
        <v>Переменные расходы</v>
      </c>
      <c r="G175" s="27" t="s">
        <v>129</v>
      </c>
      <c r="M175" s="27" t="str">
        <f>Lists!$R$8</f>
        <v>руб.</v>
      </c>
      <c r="P175" s="30"/>
      <c r="R175" s="44"/>
      <c r="S175" s="165">
        <f>Repdd!S267</f>
        <v>0.2</v>
      </c>
      <c r="V175" s="85"/>
      <c r="W175" s="29">
        <f ca="1">SUM(INDIRECT(ADDRESS(ROW(),SUMIFS($1:$1,$5:$5,1))):INDIRECT(ADDRESS(ROW(),SUMIFS($1:$1,$5:$5,MAX($5:$5)))))</f>
        <v>12000000</v>
      </c>
      <c r="Z175" s="30">
        <f>Repdd!Z267</f>
        <v>250000</v>
      </c>
      <c r="AA175" s="30">
        <f>Repdd!AA267</f>
        <v>250000</v>
      </c>
      <c r="AB175" s="30">
        <f>Repdd!AB267</f>
        <v>250000</v>
      </c>
      <c r="AC175" s="30">
        <f>Repdd!AC267</f>
        <v>250000</v>
      </c>
      <c r="AD175" s="30">
        <f>Repdd!AD267</f>
        <v>250000</v>
      </c>
      <c r="AE175" s="30">
        <f>Repdd!AE267</f>
        <v>250000</v>
      </c>
      <c r="AF175" s="30">
        <f>Repdd!AF267</f>
        <v>250000</v>
      </c>
      <c r="AG175" s="30">
        <f>Repdd!AG267</f>
        <v>250000</v>
      </c>
      <c r="AH175" s="30">
        <f>Repdd!AH267</f>
        <v>250000</v>
      </c>
      <c r="AI175" s="30">
        <f>Repdd!AI267</f>
        <v>250000</v>
      </c>
      <c r="AJ175" s="30">
        <f>Repdd!AJ267</f>
        <v>250000</v>
      </c>
      <c r="AK175" s="30">
        <f>Repdd!AK267</f>
        <v>250000</v>
      </c>
      <c r="AL175" s="30">
        <f>Repdd!AL267</f>
        <v>250000</v>
      </c>
      <c r="AM175" s="30">
        <f>Repdd!AM267</f>
        <v>250000</v>
      </c>
      <c r="AN175" s="30">
        <f>Repdd!AN267</f>
        <v>250000</v>
      </c>
      <c r="AO175" s="30">
        <f>Repdd!AO267</f>
        <v>250000</v>
      </c>
      <c r="AP175" s="30">
        <f>Repdd!AP267</f>
        <v>250000</v>
      </c>
      <c r="AQ175" s="30">
        <f>Repdd!AQ267</f>
        <v>250000</v>
      </c>
      <c r="AR175" s="30">
        <f>Repdd!AR267</f>
        <v>250000</v>
      </c>
      <c r="AS175" s="30">
        <f>Repdd!AS267</f>
        <v>250000</v>
      </c>
      <c r="AT175" s="30">
        <f>Repdd!AT267</f>
        <v>250000</v>
      </c>
      <c r="AU175" s="30">
        <f>Repdd!AU267</f>
        <v>250000</v>
      </c>
      <c r="AV175" s="30">
        <f>Repdd!AV267</f>
        <v>250000</v>
      </c>
      <c r="AW175" s="30">
        <f>Repdd!AW267</f>
        <v>250000</v>
      </c>
      <c r="AX175" s="30">
        <f>Repdd!AX267</f>
        <v>250000</v>
      </c>
      <c r="AY175" s="30">
        <f>Repdd!AY267</f>
        <v>250000</v>
      </c>
      <c r="AZ175" s="30">
        <f>Repdd!AZ267</f>
        <v>250000</v>
      </c>
      <c r="BA175" s="30">
        <f>Repdd!BA267</f>
        <v>250000</v>
      </c>
      <c r="BB175" s="30">
        <f>Repdd!BB267</f>
        <v>250000</v>
      </c>
      <c r="BC175" s="30">
        <f>Repdd!BC267</f>
        <v>250000</v>
      </c>
      <c r="BD175" s="30">
        <f>Repdd!BD267</f>
        <v>250000</v>
      </c>
      <c r="BE175" s="30">
        <f>Repdd!BE267</f>
        <v>250000</v>
      </c>
      <c r="BF175" s="30">
        <f>Repdd!BF267</f>
        <v>250000</v>
      </c>
      <c r="BG175" s="30">
        <f>Repdd!BG267</f>
        <v>250000</v>
      </c>
      <c r="BH175" s="30">
        <f>Repdd!BH267</f>
        <v>250000</v>
      </c>
      <c r="BI175" s="30">
        <f>Repdd!BI267</f>
        <v>250000</v>
      </c>
      <c r="BJ175" s="30">
        <f>Repdd!BJ267</f>
        <v>250000</v>
      </c>
      <c r="BK175" s="30">
        <f>Repdd!BK267</f>
        <v>250000</v>
      </c>
      <c r="BL175" s="30">
        <f>Repdd!BL267</f>
        <v>250000</v>
      </c>
      <c r="BM175" s="30">
        <f>Repdd!BM267</f>
        <v>250000</v>
      </c>
      <c r="BN175" s="30">
        <f>Repdd!BN267</f>
        <v>250000</v>
      </c>
      <c r="BO175" s="30">
        <f>Repdd!BO267</f>
        <v>250000</v>
      </c>
      <c r="BP175" s="30">
        <f>Repdd!BP267</f>
        <v>250000</v>
      </c>
      <c r="BQ175" s="30">
        <f>Repdd!BQ267</f>
        <v>250000</v>
      </c>
      <c r="BR175" s="30">
        <f>Repdd!BR267</f>
        <v>250000</v>
      </c>
      <c r="BS175" s="30">
        <f>Repdd!BS267</f>
        <v>250000</v>
      </c>
      <c r="BT175" s="30">
        <f>Repdd!BT267</f>
        <v>250000</v>
      </c>
      <c r="BU175" s="30">
        <f>Repdd!BU267</f>
        <v>250000</v>
      </c>
      <c r="BV175" s="30">
        <f>Repdd!BV267</f>
        <v>0</v>
      </c>
      <c r="BW175" s="30">
        <f>Repdd!BW267</f>
        <v>0</v>
      </c>
      <c r="BX175" s="30">
        <f>Repdd!BX267</f>
        <v>0</v>
      </c>
      <c r="BY175" s="30">
        <f>Repdd!BY267</f>
        <v>0</v>
      </c>
      <c r="BZ175" s="30">
        <f>Repdd!BZ267</f>
        <v>0</v>
      </c>
      <c r="CA175" s="30">
        <f>Repdd!CA267</f>
        <v>0</v>
      </c>
      <c r="CB175" s="30">
        <f>Repdd!CB267</f>
        <v>0</v>
      </c>
      <c r="CC175" s="30">
        <f>Repdd!CC267</f>
        <v>0</v>
      </c>
      <c r="CD175" s="30">
        <f>Repdd!CD267</f>
        <v>0</v>
      </c>
      <c r="CE175" s="30">
        <f>Repdd!CE267</f>
        <v>0</v>
      </c>
      <c r="CF175" s="30">
        <f>Repdd!CF267</f>
        <v>0</v>
      </c>
      <c r="CG175" s="30">
        <f>Repdd!CG267</f>
        <v>0</v>
      </c>
      <c r="CH175" s="30">
        <f>Repdd!CH267</f>
        <v>0</v>
      </c>
      <c r="CI175" s="30">
        <f>Repdd!CI267</f>
        <v>0</v>
      </c>
      <c r="CJ175" s="30">
        <f>Repdd!CJ267</f>
        <v>0</v>
      </c>
      <c r="CK175" s="30">
        <f>Repdd!CK267</f>
        <v>0</v>
      </c>
      <c r="CL175" s="30">
        <f>Repdd!CL267</f>
        <v>0</v>
      </c>
      <c r="CM175" s="30">
        <f>Repdd!CM267</f>
        <v>0</v>
      </c>
      <c r="CN175" s="30">
        <f>Repdd!CN267</f>
        <v>0</v>
      </c>
      <c r="CO175" s="30">
        <f>Repdd!CO267</f>
        <v>0</v>
      </c>
      <c r="CP175" s="30">
        <f>Repdd!CP267</f>
        <v>0</v>
      </c>
      <c r="CQ175" s="30">
        <f>Repdd!CQ267</f>
        <v>0</v>
      </c>
      <c r="CR175" s="30">
        <f>Repdd!CR267</f>
        <v>0</v>
      </c>
      <c r="CS175" s="30">
        <f>Repdd!CS267</f>
        <v>0</v>
      </c>
      <c r="CT175" s="30">
        <f>Repdd!CT267</f>
        <v>0</v>
      </c>
    </row>
    <row r="176" spans="1:98" s="27" customFormat="1" ht="12" x14ac:dyDescent="0.25">
      <c r="A176" s="26">
        <f>ROW()</f>
        <v>176</v>
      </c>
      <c r="B176" s="95"/>
      <c r="C176" s="142" t="str">
        <f>Lists!$N$13</f>
        <v>ндс(-)</v>
      </c>
      <c r="E176" s="24"/>
      <c r="F176" s="66" t="str">
        <f t="shared" ref="F176:F177" si="35">$F$165</f>
        <v>Переменные расходы</v>
      </c>
      <c r="G176" s="27" t="s">
        <v>130</v>
      </c>
      <c r="M176" s="27" t="str">
        <f>Lists!$R$8</f>
        <v>руб.</v>
      </c>
      <c r="P176" s="30"/>
      <c r="R176" s="44"/>
      <c r="S176" s="165">
        <f>Repdd!S268</f>
        <v>0</v>
      </c>
      <c r="V176" s="85"/>
      <c r="W176" s="29">
        <f ca="1">SUM(INDIRECT(ADDRESS(ROW(),SUMIFS($1:$1,$5:$5,1))):INDIRECT(ADDRESS(ROW(),SUMIFS($1:$1,$5:$5,MAX($5:$5)))))</f>
        <v>4800000</v>
      </c>
      <c r="Z176" s="30">
        <f>Repdd!Z268</f>
        <v>100000</v>
      </c>
      <c r="AA176" s="30">
        <f>Repdd!AA268</f>
        <v>100000</v>
      </c>
      <c r="AB176" s="30">
        <f>Repdd!AB268</f>
        <v>100000</v>
      </c>
      <c r="AC176" s="30">
        <f>Repdd!AC268</f>
        <v>100000</v>
      </c>
      <c r="AD176" s="30">
        <f>Repdd!AD268</f>
        <v>100000</v>
      </c>
      <c r="AE176" s="30">
        <f>Repdd!AE268</f>
        <v>100000</v>
      </c>
      <c r="AF176" s="30">
        <f>Repdd!AF268</f>
        <v>100000</v>
      </c>
      <c r="AG176" s="30">
        <f>Repdd!AG268</f>
        <v>100000</v>
      </c>
      <c r="AH176" s="30">
        <f>Repdd!AH268</f>
        <v>100000</v>
      </c>
      <c r="AI176" s="30">
        <f>Repdd!AI268</f>
        <v>100000</v>
      </c>
      <c r="AJ176" s="30">
        <f>Repdd!AJ268</f>
        <v>100000</v>
      </c>
      <c r="AK176" s="30">
        <f>Repdd!AK268</f>
        <v>100000</v>
      </c>
      <c r="AL176" s="30">
        <f>Repdd!AL268</f>
        <v>100000</v>
      </c>
      <c r="AM176" s="30">
        <f>Repdd!AM268</f>
        <v>100000</v>
      </c>
      <c r="AN176" s="30">
        <f>Repdd!AN268</f>
        <v>100000</v>
      </c>
      <c r="AO176" s="30">
        <f>Repdd!AO268</f>
        <v>100000</v>
      </c>
      <c r="AP176" s="30">
        <f>Repdd!AP268</f>
        <v>100000</v>
      </c>
      <c r="AQ176" s="30">
        <f>Repdd!AQ268</f>
        <v>100000</v>
      </c>
      <c r="AR176" s="30">
        <f>Repdd!AR268</f>
        <v>100000</v>
      </c>
      <c r="AS176" s="30">
        <f>Repdd!AS268</f>
        <v>100000</v>
      </c>
      <c r="AT176" s="30">
        <f>Repdd!AT268</f>
        <v>100000</v>
      </c>
      <c r="AU176" s="30">
        <f>Repdd!AU268</f>
        <v>100000</v>
      </c>
      <c r="AV176" s="30">
        <f>Repdd!AV268</f>
        <v>100000</v>
      </c>
      <c r="AW176" s="30">
        <f>Repdd!AW268</f>
        <v>100000</v>
      </c>
      <c r="AX176" s="30">
        <f>Repdd!AX268</f>
        <v>100000</v>
      </c>
      <c r="AY176" s="30">
        <f>Repdd!AY268</f>
        <v>100000</v>
      </c>
      <c r="AZ176" s="30">
        <f>Repdd!AZ268</f>
        <v>100000</v>
      </c>
      <c r="BA176" s="30">
        <f>Repdd!BA268</f>
        <v>100000</v>
      </c>
      <c r="BB176" s="30">
        <f>Repdd!BB268</f>
        <v>100000</v>
      </c>
      <c r="BC176" s="30">
        <f>Repdd!BC268</f>
        <v>100000</v>
      </c>
      <c r="BD176" s="30">
        <f>Repdd!BD268</f>
        <v>100000</v>
      </c>
      <c r="BE176" s="30">
        <f>Repdd!BE268</f>
        <v>100000</v>
      </c>
      <c r="BF176" s="30">
        <f>Repdd!BF268</f>
        <v>100000</v>
      </c>
      <c r="BG176" s="30">
        <f>Repdd!BG268</f>
        <v>100000</v>
      </c>
      <c r="BH176" s="30">
        <f>Repdd!BH268</f>
        <v>100000</v>
      </c>
      <c r="BI176" s="30">
        <f>Repdd!BI268</f>
        <v>100000</v>
      </c>
      <c r="BJ176" s="30">
        <f>Repdd!BJ268</f>
        <v>100000</v>
      </c>
      <c r="BK176" s="30">
        <f>Repdd!BK268</f>
        <v>100000</v>
      </c>
      <c r="BL176" s="30">
        <f>Repdd!BL268</f>
        <v>100000</v>
      </c>
      <c r="BM176" s="30">
        <f>Repdd!BM268</f>
        <v>100000</v>
      </c>
      <c r="BN176" s="30">
        <f>Repdd!BN268</f>
        <v>100000</v>
      </c>
      <c r="BO176" s="30">
        <f>Repdd!BO268</f>
        <v>100000</v>
      </c>
      <c r="BP176" s="30">
        <f>Repdd!BP268</f>
        <v>100000</v>
      </c>
      <c r="BQ176" s="30">
        <f>Repdd!BQ268</f>
        <v>100000</v>
      </c>
      <c r="BR176" s="30">
        <f>Repdd!BR268</f>
        <v>100000</v>
      </c>
      <c r="BS176" s="30">
        <f>Repdd!BS268</f>
        <v>100000</v>
      </c>
      <c r="BT176" s="30">
        <f>Repdd!BT268</f>
        <v>100000</v>
      </c>
      <c r="BU176" s="30">
        <f>Repdd!BU268</f>
        <v>100000</v>
      </c>
      <c r="BV176" s="30">
        <f>Repdd!BV268</f>
        <v>0</v>
      </c>
      <c r="BW176" s="30">
        <f>Repdd!BW268</f>
        <v>0</v>
      </c>
      <c r="BX176" s="30">
        <f>Repdd!BX268</f>
        <v>0</v>
      </c>
      <c r="BY176" s="30">
        <f>Repdd!BY268</f>
        <v>0</v>
      </c>
      <c r="BZ176" s="30">
        <f>Repdd!BZ268</f>
        <v>0</v>
      </c>
      <c r="CA176" s="30">
        <f>Repdd!CA268</f>
        <v>0</v>
      </c>
      <c r="CB176" s="30">
        <f>Repdd!CB268</f>
        <v>0</v>
      </c>
      <c r="CC176" s="30">
        <f>Repdd!CC268</f>
        <v>0</v>
      </c>
      <c r="CD176" s="30">
        <f>Repdd!CD268</f>
        <v>0</v>
      </c>
      <c r="CE176" s="30">
        <f>Repdd!CE268</f>
        <v>0</v>
      </c>
      <c r="CF176" s="30">
        <f>Repdd!CF268</f>
        <v>0</v>
      </c>
      <c r="CG176" s="30">
        <f>Repdd!CG268</f>
        <v>0</v>
      </c>
      <c r="CH176" s="30">
        <f>Repdd!CH268</f>
        <v>0</v>
      </c>
      <c r="CI176" s="30">
        <f>Repdd!CI268</f>
        <v>0</v>
      </c>
      <c r="CJ176" s="30">
        <f>Repdd!CJ268</f>
        <v>0</v>
      </c>
      <c r="CK176" s="30">
        <f>Repdd!CK268</f>
        <v>0</v>
      </c>
      <c r="CL176" s="30">
        <f>Repdd!CL268</f>
        <v>0</v>
      </c>
      <c r="CM176" s="30">
        <f>Repdd!CM268</f>
        <v>0</v>
      </c>
      <c r="CN176" s="30">
        <f>Repdd!CN268</f>
        <v>0</v>
      </c>
      <c r="CO176" s="30">
        <f>Repdd!CO268</f>
        <v>0</v>
      </c>
      <c r="CP176" s="30">
        <f>Repdd!CP268</f>
        <v>0</v>
      </c>
      <c r="CQ176" s="30">
        <f>Repdd!CQ268</f>
        <v>0</v>
      </c>
      <c r="CR176" s="30">
        <f>Repdd!CR268</f>
        <v>0</v>
      </c>
      <c r="CS176" s="30">
        <f>Repdd!CS268</f>
        <v>0</v>
      </c>
      <c r="CT176" s="30">
        <f>Repdd!CT268</f>
        <v>0</v>
      </c>
    </row>
    <row r="177" spans="1:98" s="27" customFormat="1" ht="12" x14ac:dyDescent="0.25">
      <c r="A177" s="26">
        <f>ROW()</f>
        <v>177</v>
      </c>
      <c r="B177" s="95"/>
      <c r="C177" s="142" t="str">
        <f>Lists!$N$13</f>
        <v>ндс(-)</v>
      </c>
      <c r="E177" s="24"/>
      <c r="F177" s="66" t="str">
        <f t="shared" si="35"/>
        <v>Переменные расходы</v>
      </c>
      <c r="G177" s="27" t="s">
        <v>131</v>
      </c>
      <c r="M177" s="27" t="str">
        <f>Lists!$R$8</f>
        <v>руб.</v>
      </c>
      <c r="P177" s="30"/>
      <c r="R177" s="44"/>
      <c r="S177" s="165">
        <f>Repdd!S269</f>
        <v>0.1</v>
      </c>
      <c r="V177" s="85"/>
      <c r="W177" s="29">
        <f ca="1">SUM(INDIRECT(ADDRESS(ROW(),SUMIFS($1:$1,$5:$5,1))):INDIRECT(ADDRESS(ROW(),SUMIFS($1:$1,$5:$5,MAX($5:$5)))))</f>
        <v>2181818.1818181807</v>
      </c>
      <c r="Z177" s="30">
        <f>Repdd!Z269</f>
        <v>45454.545454545449</v>
      </c>
      <c r="AA177" s="30">
        <f>Repdd!AA269</f>
        <v>45454.545454545449</v>
      </c>
      <c r="AB177" s="30">
        <f>Repdd!AB269</f>
        <v>45454.545454545449</v>
      </c>
      <c r="AC177" s="30">
        <f>Repdd!AC269</f>
        <v>45454.545454545449</v>
      </c>
      <c r="AD177" s="30">
        <f>Repdd!AD269</f>
        <v>45454.545454545449</v>
      </c>
      <c r="AE177" s="30">
        <f>Repdd!AE269</f>
        <v>45454.545454545449</v>
      </c>
      <c r="AF177" s="30">
        <f>Repdd!AF269</f>
        <v>45454.545454545449</v>
      </c>
      <c r="AG177" s="30">
        <f>Repdd!AG269</f>
        <v>45454.545454545449</v>
      </c>
      <c r="AH177" s="30">
        <f>Repdd!AH269</f>
        <v>45454.545454545449</v>
      </c>
      <c r="AI177" s="30">
        <f>Repdd!AI269</f>
        <v>45454.545454545449</v>
      </c>
      <c r="AJ177" s="30">
        <f>Repdd!AJ269</f>
        <v>45454.545454545449</v>
      </c>
      <c r="AK177" s="30">
        <f>Repdd!AK269</f>
        <v>45454.545454545449</v>
      </c>
      <c r="AL177" s="30">
        <f>Repdd!AL269</f>
        <v>45454.545454545449</v>
      </c>
      <c r="AM177" s="30">
        <f>Repdd!AM269</f>
        <v>45454.545454545449</v>
      </c>
      <c r="AN177" s="30">
        <f>Repdd!AN269</f>
        <v>45454.545454545449</v>
      </c>
      <c r="AO177" s="30">
        <f>Repdd!AO269</f>
        <v>45454.545454545449</v>
      </c>
      <c r="AP177" s="30">
        <f>Repdd!AP269</f>
        <v>45454.545454545449</v>
      </c>
      <c r="AQ177" s="30">
        <f>Repdd!AQ269</f>
        <v>45454.545454545449</v>
      </c>
      <c r="AR177" s="30">
        <f>Repdd!AR269</f>
        <v>45454.545454545449</v>
      </c>
      <c r="AS177" s="30">
        <f>Repdd!AS269</f>
        <v>45454.545454545449</v>
      </c>
      <c r="AT177" s="30">
        <f>Repdd!AT269</f>
        <v>45454.545454545449</v>
      </c>
      <c r="AU177" s="30">
        <f>Repdd!AU269</f>
        <v>45454.545454545449</v>
      </c>
      <c r="AV177" s="30">
        <f>Repdd!AV269</f>
        <v>45454.545454545449</v>
      </c>
      <c r="AW177" s="30">
        <f>Repdd!AW269</f>
        <v>45454.545454545449</v>
      </c>
      <c r="AX177" s="30">
        <f>Repdd!AX269</f>
        <v>45454.545454545449</v>
      </c>
      <c r="AY177" s="30">
        <f>Repdd!AY269</f>
        <v>45454.545454545449</v>
      </c>
      <c r="AZ177" s="30">
        <f>Repdd!AZ269</f>
        <v>45454.545454545449</v>
      </c>
      <c r="BA177" s="30">
        <f>Repdd!BA269</f>
        <v>45454.545454545449</v>
      </c>
      <c r="BB177" s="30">
        <f>Repdd!BB269</f>
        <v>45454.545454545449</v>
      </c>
      <c r="BC177" s="30">
        <f>Repdd!BC269</f>
        <v>45454.545454545449</v>
      </c>
      <c r="BD177" s="30">
        <f>Repdd!BD269</f>
        <v>45454.545454545449</v>
      </c>
      <c r="BE177" s="30">
        <f>Repdd!BE269</f>
        <v>45454.545454545449</v>
      </c>
      <c r="BF177" s="30">
        <f>Repdd!BF269</f>
        <v>45454.545454545449</v>
      </c>
      <c r="BG177" s="30">
        <f>Repdd!BG269</f>
        <v>45454.545454545449</v>
      </c>
      <c r="BH177" s="30">
        <f>Repdd!BH269</f>
        <v>45454.545454545449</v>
      </c>
      <c r="BI177" s="30">
        <f>Repdd!BI269</f>
        <v>45454.545454545449</v>
      </c>
      <c r="BJ177" s="30">
        <f>Repdd!BJ269</f>
        <v>45454.545454545449</v>
      </c>
      <c r="BK177" s="30">
        <f>Repdd!BK269</f>
        <v>45454.545454545449</v>
      </c>
      <c r="BL177" s="30">
        <f>Repdd!BL269</f>
        <v>45454.545454545449</v>
      </c>
      <c r="BM177" s="30">
        <f>Repdd!BM269</f>
        <v>45454.545454545449</v>
      </c>
      <c r="BN177" s="30">
        <f>Repdd!BN269</f>
        <v>45454.545454545449</v>
      </c>
      <c r="BO177" s="30">
        <f>Repdd!BO269</f>
        <v>45454.545454545449</v>
      </c>
      <c r="BP177" s="30">
        <f>Repdd!BP269</f>
        <v>45454.545454545449</v>
      </c>
      <c r="BQ177" s="30">
        <f>Repdd!BQ269</f>
        <v>45454.545454545449</v>
      </c>
      <c r="BR177" s="30">
        <f>Repdd!BR269</f>
        <v>45454.545454545449</v>
      </c>
      <c r="BS177" s="30">
        <f>Repdd!BS269</f>
        <v>45454.545454545449</v>
      </c>
      <c r="BT177" s="30">
        <f>Repdd!BT269</f>
        <v>45454.545454545449</v>
      </c>
      <c r="BU177" s="30">
        <f>Repdd!BU269</f>
        <v>45454.545454545449</v>
      </c>
      <c r="BV177" s="30">
        <f>Repdd!BV269</f>
        <v>0</v>
      </c>
      <c r="BW177" s="30">
        <f>Repdd!BW269</f>
        <v>0</v>
      </c>
      <c r="BX177" s="30">
        <f>Repdd!BX269</f>
        <v>0</v>
      </c>
      <c r="BY177" s="30">
        <f>Repdd!BY269</f>
        <v>0</v>
      </c>
      <c r="BZ177" s="30">
        <f>Repdd!BZ269</f>
        <v>0</v>
      </c>
      <c r="CA177" s="30">
        <f>Repdd!CA269</f>
        <v>0</v>
      </c>
      <c r="CB177" s="30">
        <f>Repdd!CB269</f>
        <v>0</v>
      </c>
      <c r="CC177" s="30">
        <f>Repdd!CC269</f>
        <v>0</v>
      </c>
      <c r="CD177" s="30">
        <f>Repdd!CD269</f>
        <v>0</v>
      </c>
      <c r="CE177" s="30">
        <f>Repdd!CE269</f>
        <v>0</v>
      </c>
      <c r="CF177" s="30">
        <f>Repdd!CF269</f>
        <v>0</v>
      </c>
      <c r="CG177" s="30">
        <f>Repdd!CG269</f>
        <v>0</v>
      </c>
      <c r="CH177" s="30">
        <f>Repdd!CH269</f>
        <v>0</v>
      </c>
      <c r="CI177" s="30">
        <f>Repdd!CI269</f>
        <v>0</v>
      </c>
      <c r="CJ177" s="30">
        <f>Repdd!CJ269</f>
        <v>0</v>
      </c>
      <c r="CK177" s="30">
        <f>Repdd!CK269</f>
        <v>0</v>
      </c>
      <c r="CL177" s="30">
        <f>Repdd!CL269</f>
        <v>0</v>
      </c>
      <c r="CM177" s="30">
        <f>Repdd!CM269</f>
        <v>0</v>
      </c>
      <c r="CN177" s="30">
        <f>Repdd!CN269</f>
        <v>0</v>
      </c>
      <c r="CO177" s="30">
        <f>Repdd!CO269</f>
        <v>0</v>
      </c>
      <c r="CP177" s="30">
        <f>Repdd!CP269</f>
        <v>0</v>
      </c>
      <c r="CQ177" s="30">
        <f>Repdd!CQ269</f>
        <v>0</v>
      </c>
      <c r="CR177" s="30">
        <f>Repdd!CR269</f>
        <v>0</v>
      </c>
      <c r="CS177" s="30">
        <f>Repdd!CS269</f>
        <v>0</v>
      </c>
      <c r="CT177" s="30">
        <f>Repdd!CT269</f>
        <v>0</v>
      </c>
    </row>
    <row r="178" spans="1:98" s="2" customFormat="1" ht="12" x14ac:dyDescent="0.25">
      <c r="A178" s="11">
        <f>ROW()</f>
        <v>178</v>
      </c>
      <c r="B178" s="96"/>
      <c r="C178" s="142"/>
      <c r="E178" s="23" t="str">
        <f>Lists!$N$9</f>
        <v>пустая строка</v>
      </c>
      <c r="P178" s="3"/>
      <c r="R178" s="23"/>
      <c r="S178" s="3"/>
      <c r="V178" s="74"/>
      <c r="W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</row>
    <row r="179" spans="1:98" s="13" customFormat="1" x14ac:dyDescent="0.3">
      <c r="A179" s="12">
        <f>ROW()</f>
        <v>179</v>
      </c>
      <c r="B179" s="102"/>
      <c r="C179" s="142"/>
      <c r="E179" s="92"/>
      <c r="F179" s="13" t="s">
        <v>132</v>
      </c>
      <c r="M179" s="4" t="str">
        <f>Lists!$R$8</f>
        <v>руб.</v>
      </c>
      <c r="P179" s="10"/>
      <c r="R179" s="92"/>
      <c r="S179" s="10"/>
      <c r="V179" s="80">
        <f ca="1">IF(ABS(W179-(W170-W172))&lt;0.001,0,W179-(W170-W172))</f>
        <v>0</v>
      </c>
      <c r="W179" s="10">
        <f ca="1">SUM(INDIRECT(ADDRESS(ROW(),SUMIFS($1:$1,$5:$5,1))):INDIRECT(ADDRESS(ROW(),SUMIFS($1:$1,$5:$5,MAX($5:$5)))))</f>
        <v>236309700.01386803</v>
      </c>
      <c r="Z179" s="10">
        <f ca="1">Repdd!Z271</f>
        <v>-1712121.2121212122</v>
      </c>
      <c r="AA179" s="10">
        <f ca="1">Repdd!AA271</f>
        <v>-1803787.8787878787</v>
      </c>
      <c r="AB179" s="10">
        <f ca="1">Repdd!AB271</f>
        <v>-2020454.5454545454</v>
      </c>
      <c r="AC179" s="10">
        <f ca="1">Repdd!AC271</f>
        <v>-2153787.8787878789</v>
      </c>
      <c r="AD179" s="10">
        <f ca="1">Repdd!AD271</f>
        <v>-2278787.8787878789</v>
      </c>
      <c r="AE179" s="10">
        <f ca="1">Repdd!AE271</f>
        <v>-2362121.2121212119</v>
      </c>
      <c r="AF179" s="10">
        <f ca="1">Repdd!AF271</f>
        <v>-2362121.2121212119</v>
      </c>
      <c r="AG179" s="10">
        <f ca="1">Repdd!AG271</f>
        <v>-2362121.2121212119</v>
      </c>
      <c r="AH179" s="10">
        <f ca="1">Repdd!AH271</f>
        <v>-2359177.4222727274</v>
      </c>
      <c r="AI179" s="10">
        <f ca="1">Repdd!AI271</f>
        <v>-2337268.477878788</v>
      </c>
      <c r="AJ179" s="10">
        <f ca="1">Repdd!AJ271</f>
        <v>-2285359.5871818182</v>
      </c>
      <c r="AK179" s="10">
        <f ca="1">Repdd!AK271</f>
        <v>-2223473.402253788</v>
      </c>
      <c r="AL179" s="10">
        <f ca="1">Repdd!AL271</f>
        <v>-2159840.5151022729</v>
      </c>
      <c r="AM179" s="10">
        <f ca="1">Repdd!AM271</f>
        <v>-2097908.9784575757</v>
      </c>
      <c r="AN179" s="10">
        <f ca="1">Repdd!AN271</f>
        <v>-2000231.3957162879</v>
      </c>
      <c r="AO179" s="10">
        <f ca="1">Repdd!AO271</f>
        <v>-1787590.5475126891</v>
      </c>
      <c r="AP179" s="10">
        <f ca="1">Repdd!AP271</f>
        <v>-1430010.8375070076</v>
      </c>
      <c r="AQ179" s="10">
        <f ca="1">Repdd!AQ271</f>
        <v>-918614.78614988632</v>
      </c>
      <c r="AR179" s="10">
        <f ca="1">Repdd!AR271</f>
        <v>-273930.9047370078</v>
      </c>
      <c r="AS179" s="10">
        <f ca="1">Repdd!AS271</f>
        <v>457894.23964901641</v>
      </c>
      <c r="AT179" s="10">
        <f ca="1">Repdd!AT271</f>
        <v>1241029.6651008148</v>
      </c>
      <c r="AU179" s="10">
        <f ca="1">Repdd!AU271</f>
        <v>2051366.8530443194</v>
      </c>
      <c r="AV179" s="10">
        <f ca="1">Repdd!AV271</f>
        <v>2875857.2781648305</v>
      </c>
      <c r="AW179" s="10">
        <f ca="1">Repdd!AW271</f>
        <v>3706710.3385494701</v>
      </c>
      <c r="AX179" s="10">
        <f ca="1">Repdd!AX271</f>
        <v>4539635.7031294517</v>
      </c>
      <c r="AY179" s="10">
        <f ca="1">Repdd!AY271</f>
        <v>5373305.3138750959</v>
      </c>
      <c r="AZ179" s="10">
        <f ca="1">Repdd!AZ271</f>
        <v>6207221.1609177124</v>
      </c>
      <c r="BA179" s="10">
        <f ca="1">Repdd!BA271</f>
        <v>7041176.9071387332</v>
      </c>
      <c r="BB179" s="10">
        <f ca="1">Repdd!BB271</f>
        <v>7875129.2419058736</v>
      </c>
      <c r="BC179" s="10">
        <f ca="1">Repdd!BC271</f>
        <v>8709078.4323206469</v>
      </c>
      <c r="BD179" s="10">
        <f ca="1">Repdd!BD271</f>
        <v>9543027.6227354184</v>
      </c>
      <c r="BE179" s="10">
        <f ca="1">Repdd!BE271</f>
        <v>10369617.338528978</v>
      </c>
      <c r="BF179" s="10">
        <f ca="1">Repdd!BF271</f>
        <v>11141434.693337686</v>
      </c>
      <c r="BG179" s="10">
        <f ca="1">Repdd!BG271</f>
        <v>11783479.821403984</v>
      </c>
      <c r="BH179" s="10">
        <f ca="1">Repdd!BH271</f>
        <v>12270809.487150192</v>
      </c>
      <c r="BI179" s="10">
        <f ca="1">Repdd!BI271</f>
        <v>12599056.935017614</v>
      </c>
      <c r="BJ179" s="10">
        <f ca="1">Repdd!BJ271</f>
        <v>12790874.227826336</v>
      </c>
      <c r="BK179" s="10">
        <f ca="1">Repdd!BK271</f>
        <v>12893827.15279698</v>
      </c>
      <c r="BL179" s="10">
        <f ca="1">Repdd!BL271</f>
        <v>12944938.11312983</v>
      </c>
      <c r="BM179" s="10">
        <f ca="1">Repdd!BM271</f>
        <v>12968648.610119887</v>
      </c>
      <c r="BN179" s="10">
        <f ca="1">Repdd!BN271</f>
        <v>12978123.335085511</v>
      </c>
      <c r="BO179" s="10">
        <f ca="1">Repdd!BO271</f>
        <v>12981218.100534093</v>
      </c>
      <c r="BP179" s="10">
        <f ca="1">Repdd!BP271</f>
        <v>12982240.66862794</v>
      </c>
      <c r="BQ179" s="10">
        <f ca="1">Repdd!BQ271</f>
        <v>12982520.248297075</v>
      </c>
      <c r="BR179" s="10">
        <f ca="1">Repdd!BR271</f>
        <v>12982553.591669226</v>
      </c>
      <c r="BS179" s="10">
        <f ca="1">Repdd!BS271</f>
        <v>12982547.035862982</v>
      </c>
      <c r="BT179" s="10">
        <f ca="1">Repdd!BT271</f>
        <v>12982543.891510615</v>
      </c>
      <c r="BU179" s="10">
        <f ca="1">Repdd!BU271</f>
        <v>12982543.891510615</v>
      </c>
      <c r="BV179" s="10">
        <f>Repdd!BV271</f>
        <v>0</v>
      </c>
      <c r="BW179" s="10">
        <f>Repdd!BW271</f>
        <v>0</v>
      </c>
      <c r="BX179" s="10">
        <f>Repdd!BX271</f>
        <v>0</v>
      </c>
      <c r="BY179" s="10">
        <f>Repdd!BY271</f>
        <v>0</v>
      </c>
      <c r="BZ179" s="10">
        <f>Repdd!BZ271</f>
        <v>0</v>
      </c>
      <c r="CA179" s="10">
        <f>Repdd!CA271</f>
        <v>0</v>
      </c>
      <c r="CB179" s="10">
        <f>Repdd!CB271</f>
        <v>0</v>
      </c>
      <c r="CC179" s="10">
        <f>Repdd!CC271</f>
        <v>0</v>
      </c>
      <c r="CD179" s="10">
        <f>Repdd!CD271</f>
        <v>0</v>
      </c>
      <c r="CE179" s="10">
        <f>Repdd!CE271</f>
        <v>0</v>
      </c>
      <c r="CF179" s="10">
        <f>Repdd!CF271</f>
        <v>0</v>
      </c>
      <c r="CG179" s="10">
        <f>Repdd!CG271</f>
        <v>0</v>
      </c>
      <c r="CH179" s="10">
        <f>Repdd!CH271</f>
        <v>0</v>
      </c>
      <c r="CI179" s="10">
        <f>Repdd!CI271</f>
        <v>0</v>
      </c>
      <c r="CJ179" s="10">
        <f>Repdd!CJ271</f>
        <v>0</v>
      </c>
      <c r="CK179" s="10">
        <f>Repdd!CK271</f>
        <v>0</v>
      </c>
      <c r="CL179" s="10">
        <f>Repdd!CL271</f>
        <v>0</v>
      </c>
      <c r="CM179" s="10">
        <f>Repdd!CM271</f>
        <v>0</v>
      </c>
      <c r="CN179" s="10">
        <f>Repdd!CN271</f>
        <v>0</v>
      </c>
      <c r="CO179" s="10">
        <f>Repdd!CO271</f>
        <v>0</v>
      </c>
      <c r="CP179" s="10">
        <f>Repdd!CP271</f>
        <v>0</v>
      </c>
      <c r="CQ179" s="10">
        <f>Repdd!CQ271</f>
        <v>0</v>
      </c>
      <c r="CR179" s="10">
        <f>Repdd!CR271</f>
        <v>0</v>
      </c>
      <c r="CS179" s="10">
        <f>Repdd!CS271</f>
        <v>0</v>
      </c>
      <c r="CT179" s="10">
        <f>Repdd!CT271</f>
        <v>0</v>
      </c>
    </row>
    <row r="180" spans="1:98" s="107" customFormat="1" ht="12" x14ac:dyDescent="0.25">
      <c r="A180" s="105">
        <f>ROW()</f>
        <v>180</v>
      </c>
      <c r="B180" s="106"/>
      <c r="C180" s="143"/>
      <c r="E180" s="108"/>
      <c r="F180" s="107" t="s">
        <v>133</v>
      </c>
      <c r="M180" s="107" t="s">
        <v>74</v>
      </c>
      <c r="P180" s="109"/>
      <c r="R180" s="108"/>
      <c r="S180" s="128"/>
      <c r="V180" s="110"/>
      <c r="W180" s="111">
        <f ca="1">IF(W$149=0,0,W179/W$149)</f>
        <v>0.31994814605926641</v>
      </c>
      <c r="X180" s="112"/>
      <c r="Y180" s="112"/>
      <c r="Z180" s="111">
        <f ca="1">IF(Z$149=0,0,Z179/Z$149)</f>
        <v>0</v>
      </c>
      <c r="AA180" s="111">
        <f t="shared" ref="AA180:CL180" ca="1" si="36">IF(AA$149=0,0,AA179/AA$149)</f>
        <v>0</v>
      </c>
      <c r="AB180" s="111">
        <f t="shared" ca="1" si="36"/>
        <v>0</v>
      </c>
      <c r="AC180" s="111">
        <f t="shared" ca="1" si="36"/>
        <v>0</v>
      </c>
      <c r="AD180" s="111">
        <f t="shared" ca="1" si="36"/>
        <v>0</v>
      </c>
      <c r="AE180" s="111">
        <f t="shared" ca="1" si="36"/>
        <v>0</v>
      </c>
      <c r="AF180" s="111">
        <f t="shared" ca="1" si="36"/>
        <v>0</v>
      </c>
      <c r="AG180" s="111">
        <f t="shared" ca="1" si="36"/>
        <v>0</v>
      </c>
      <c r="AH180" s="111">
        <f t="shared" ca="1" si="36"/>
        <v>-449.92417703303653</v>
      </c>
      <c r="AI180" s="111">
        <f t="shared" ca="1" si="36"/>
        <v>-51.432215957019039</v>
      </c>
      <c r="AJ180" s="111">
        <f t="shared" ca="1" si="36"/>
        <v>-15.829765392793369</v>
      </c>
      <c r="AK180" s="111">
        <f t="shared" ca="1" si="36"/>
        <v>-8.2673030024470968</v>
      </c>
      <c r="AL180" s="111">
        <f t="shared" ca="1" si="36"/>
        <v>-5.3709639235383246</v>
      </c>
      <c r="AM180" s="111">
        <f t="shared" ca="1" si="36"/>
        <v>-3.9214950515319056</v>
      </c>
      <c r="AN180" s="111">
        <f t="shared" ca="1" si="36"/>
        <v>-2.7316221075741325</v>
      </c>
      <c r="AO180" s="111">
        <f t="shared" ca="1" si="36"/>
        <v>-1.5604832449053527</v>
      </c>
      <c r="AP180" s="111">
        <f t="shared" ca="1" si="36"/>
        <v>-0.7739931272005568</v>
      </c>
      <c r="AQ180" s="111">
        <f t="shared" ca="1" si="36"/>
        <v>-0.32021129464246195</v>
      </c>
      <c r="AR180" s="111">
        <f t="shared" ca="1" si="36"/>
        <v>-6.551656323845631E-2</v>
      </c>
      <c r="AS180" s="111">
        <f t="shared" ca="1" si="36"/>
        <v>8.0361696121427323E-2</v>
      </c>
      <c r="AT180" s="111">
        <f t="shared" ca="1" si="36"/>
        <v>0.16898942202993933</v>
      </c>
      <c r="AU180" s="111">
        <f t="shared" ca="1" si="36"/>
        <v>0.22634128372893525</v>
      </c>
      <c r="AV180" s="111">
        <f t="shared" ca="1" si="36"/>
        <v>0.26574569328692693</v>
      </c>
      <c r="AW180" s="111">
        <f t="shared" ca="1" si="36"/>
        <v>0.29419371916595594</v>
      </c>
      <c r="AX180" s="111">
        <f t="shared" ca="1" si="36"/>
        <v>0.31558712007872602</v>
      </c>
      <c r="AY180" s="111">
        <f t="shared" ca="1" si="36"/>
        <v>0.33224198191158771</v>
      </c>
      <c r="AZ180" s="111">
        <f t="shared" ca="1" si="36"/>
        <v>0.34557383726505003</v>
      </c>
      <c r="BA180" s="111">
        <f t="shared" ca="1" si="36"/>
        <v>0.35648752451078181</v>
      </c>
      <c r="BB180" s="111">
        <f t="shared" ca="1" si="36"/>
        <v>0.36558673839667732</v>
      </c>
      <c r="BC180" s="111">
        <f t="shared" ca="1" si="36"/>
        <v>0.3732897829755224</v>
      </c>
      <c r="BD180" s="111">
        <f t="shared" ca="1" si="36"/>
        <v>0.37989530915068109</v>
      </c>
      <c r="BE180" s="111">
        <f t="shared" ca="1" si="36"/>
        <v>0.38553659941414709</v>
      </c>
      <c r="BF180" s="111">
        <f t="shared" ca="1" si="36"/>
        <v>0.38993538233651798</v>
      </c>
      <c r="BG180" s="111">
        <f t="shared" ca="1" si="36"/>
        <v>0.39276788265550028</v>
      </c>
      <c r="BH180" s="111">
        <f t="shared" ca="1" si="36"/>
        <v>0.3943277568019784</v>
      </c>
      <c r="BI180" s="111">
        <f t="shared" ca="1" si="36"/>
        <v>0.39492369815047768</v>
      </c>
      <c r="BJ180" s="111">
        <f t="shared" ca="1" si="36"/>
        <v>0.39493389711030497</v>
      </c>
      <c r="BK180" s="111">
        <f t="shared" ca="1" si="36"/>
        <v>0.39475221758547546</v>
      </c>
      <c r="BL180" s="111">
        <f t="shared" ca="1" si="36"/>
        <v>0.39456767450226171</v>
      </c>
      <c r="BM180" s="111">
        <f t="shared" ca="1" si="36"/>
        <v>0.39444109725809989</v>
      </c>
      <c r="BN180" s="111">
        <f t="shared" ca="1" si="36"/>
        <v>0.39435785095066433</v>
      </c>
      <c r="BO180" s="111">
        <f t="shared" ca="1" si="36"/>
        <v>0.39430991652098885</v>
      </c>
      <c r="BP180" s="111">
        <f t="shared" ca="1" si="36"/>
        <v>0.39428863126150454</v>
      </c>
      <c r="BQ180" s="111">
        <f t="shared" ca="1" si="36"/>
        <v>0.39428029997773623</v>
      </c>
      <c r="BR180" s="111">
        <f t="shared" ca="1" si="36"/>
        <v>0.39427725763137283</v>
      </c>
      <c r="BS180" s="111">
        <f t="shared" ca="1" si="36"/>
        <v>0.39427619522427304</v>
      </c>
      <c r="BT180" s="111">
        <f t="shared" ca="1" si="36"/>
        <v>0.39427598200760616</v>
      </c>
      <c r="BU180" s="111">
        <f t="shared" ca="1" si="36"/>
        <v>0.39427598200760616</v>
      </c>
      <c r="BV180" s="111">
        <f t="shared" si="36"/>
        <v>0</v>
      </c>
      <c r="BW180" s="111">
        <f t="shared" si="36"/>
        <v>0</v>
      </c>
      <c r="BX180" s="111">
        <f t="shared" si="36"/>
        <v>0</v>
      </c>
      <c r="BY180" s="111">
        <f t="shared" si="36"/>
        <v>0</v>
      </c>
      <c r="BZ180" s="111">
        <f t="shared" si="36"/>
        <v>0</v>
      </c>
      <c r="CA180" s="111">
        <f t="shared" si="36"/>
        <v>0</v>
      </c>
      <c r="CB180" s="111">
        <f t="shared" si="36"/>
        <v>0</v>
      </c>
      <c r="CC180" s="111">
        <f t="shared" si="36"/>
        <v>0</v>
      </c>
      <c r="CD180" s="111">
        <f t="shared" si="36"/>
        <v>0</v>
      </c>
      <c r="CE180" s="111">
        <f t="shared" si="36"/>
        <v>0</v>
      </c>
      <c r="CF180" s="111">
        <f t="shared" si="36"/>
        <v>0</v>
      </c>
      <c r="CG180" s="111">
        <f t="shared" si="36"/>
        <v>0</v>
      </c>
      <c r="CH180" s="111">
        <f t="shared" si="36"/>
        <v>0</v>
      </c>
      <c r="CI180" s="111">
        <f t="shared" si="36"/>
        <v>0</v>
      </c>
      <c r="CJ180" s="111">
        <f t="shared" si="36"/>
        <v>0</v>
      </c>
      <c r="CK180" s="111">
        <f t="shared" si="36"/>
        <v>0</v>
      </c>
      <c r="CL180" s="111">
        <f t="shared" si="36"/>
        <v>0</v>
      </c>
      <c r="CM180" s="111">
        <f t="shared" ref="CM180:CT180" si="37">IF(CM$149=0,0,CM179/CM$149)</f>
        <v>0</v>
      </c>
      <c r="CN180" s="111">
        <f t="shared" si="37"/>
        <v>0</v>
      </c>
      <c r="CO180" s="111">
        <f t="shared" si="37"/>
        <v>0</v>
      </c>
      <c r="CP180" s="111">
        <f t="shared" si="37"/>
        <v>0</v>
      </c>
      <c r="CQ180" s="111">
        <f t="shared" si="37"/>
        <v>0</v>
      </c>
      <c r="CR180" s="111">
        <f t="shared" si="37"/>
        <v>0</v>
      </c>
      <c r="CS180" s="111">
        <f t="shared" si="37"/>
        <v>0</v>
      </c>
      <c r="CT180" s="111">
        <f t="shared" si="37"/>
        <v>0</v>
      </c>
    </row>
    <row r="181" spans="1:98" s="27" customFormat="1" ht="12" x14ac:dyDescent="0.25">
      <c r="A181" s="26">
        <f>ROW()</f>
        <v>181</v>
      </c>
      <c r="B181" s="95"/>
      <c r="C181" s="142"/>
      <c r="E181" s="24"/>
      <c r="F181" s="127" t="s">
        <v>116</v>
      </c>
      <c r="H181" s="67"/>
      <c r="I181" s="67"/>
      <c r="J181" s="67"/>
      <c r="K181" s="67"/>
      <c r="L181" s="67"/>
      <c r="M181" s="27" t="str">
        <f>Lists!$R$8</f>
        <v>руб.</v>
      </c>
      <c r="P181" s="30"/>
      <c r="Q181" s="124"/>
      <c r="R181" s="125"/>
      <c r="S181" s="165">
        <f>Repdd!S273</f>
        <v>0.2</v>
      </c>
      <c r="T181" s="124"/>
      <c r="U181" s="124"/>
      <c r="V181" s="85"/>
      <c r="W181" s="29">
        <f ca="1">SUM(INDIRECT(ADDRESS(ROW(),SUMIFS($1:$1,$5:$5,1))):INDIRECT(ADDRESS(ROW(),SUMIFS($1:$1,$5:$5,MAX($5:$5)))))</f>
        <v>20535714.285714291</v>
      </c>
      <c r="Z181" s="30">
        <f ca="1">Repdd!Z273</f>
        <v>0</v>
      </c>
      <c r="AA181" s="30">
        <f ca="1">Repdd!AA273</f>
        <v>0</v>
      </c>
      <c r="AB181" s="30">
        <f ca="1">Repdd!AB273</f>
        <v>0</v>
      </c>
      <c r="AC181" s="30">
        <f ca="1">Repdd!AC273</f>
        <v>297619.04761904757</v>
      </c>
      <c r="AD181" s="30">
        <f ca="1">Repdd!AD273</f>
        <v>297619.04761904757</v>
      </c>
      <c r="AE181" s="30">
        <f ca="1">Repdd!AE273</f>
        <v>297619.04761904757</v>
      </c>
      <c r="AF181" s="30">
        <f ca="1">Repdd!AF273</f>
        <v>297619.04761904757</v>
      </c>
      <c r="AG181" s="30">
        <f ca="1">Repdd!AG273</f>
        <v>297619.04761904757</v>
      </c>
      <c r="AH181" s="30">
        <f ca="1">Repdd!AH273</f>
        <v>297619.04761904757</v>
      </c>
      <c r="AI181" s="30">
        <f ca="1">Repdd!AI273</f>
        <v>297619.04761904757</v>
      </c>
      <c r="AJ181" s="30">
        <f ca="1">Repdd!AJ273</f>
        <v>297619.04761904757</v>
      </c>
      <c r="AK181" s="30">
        <f ca="1">Repdd!AK273</f>
        <v>297619.04761904757</v>
      </c>
      <c r="AL181" s="30">
        <f ca="1">Repdd!AL273</f>
        <v>297619.04761904757</v>
      </c>
      <c r="AM181" s="30">
        <f ca="1">Repdd!AM273</f>
        <v>297619.04761904757</v>
      </c>
      <c r="AN181" s="30">
        <f ca="1">Repdd!AN273</f>
        <v>297619.04761904757</v>
      </c>
      <c r="AO181" s="30">
        <f ca="1">Repdd!AO273</f>
        <v>297619.04761904757</v>
      </c>
      <c r="AP181" s="30">
        <f ca="1">Repdd!AP273</f>
        <v>297619.04761904757</v>
      </c>
      <c r="AQ181" s="30">
        <f ca="1">Repdd!AQ273</f>
        <v>297619.04761904757</v>
      </c>
      <c r="AR181" s="30">
        <f ca="1">Repdd!AR273</f>
        <v>297619.04761904757</v>
      </c>
      <c r="AS181" s="30">
        <f ca="1">Repdd!AS273</f>
        <v>297619.04761904757</v>
      </c>
      <c r="AT181" s="30">
        <f ca="1">Repdd!AT273</f>
        <v>297619.04761904757</v>
      </c>
      <c r="AU181" s="30">
        <f ca="1">Repdd!AU273</f>
        <v>297619.04761904757</v>
      </c>
      <c r="AV181" s="30">
        <f ca="1">Repdd!AV273</f>
        <v>297619.04761904757</v>
      </c>
      <c r="AW181" s="30">
        <f ca="1">Repdd!AW273</f>
        <v>297619.04761904757</v>
      </c>
      <c r="AX181" s="30">
        <f ca="1">Repdd!AX273</f>
        <v>595238.09523809515</v>
      </c>
      <c r="AY181" s="30">
        <f ca="1">Repdd!AY273</f>
        <v>595238.09523809515</v>
      </c>
      <c r="AZ181" s="30">
        <f ca="1">Repdd!AZ273</f>
        <v>595238.09523809515</v>
      </c>
      <c r="BA181" s="30">
        <f ca="1">Repdd!BA273</f>
        <v>595238.09523809515</v>
      </c>
      <c r="BB181" s="30">
        <f ca="1">Repdd!BB273</f>
        <v>595238.09523809515</v>
      </c>
      <c r="BC181" s="30">
        <f ca="1">Repdd!BC273</f>
        <v>595238.09523809515</v>
      </c>
      <c r="BD181" s="30">
        <f ca="1">Repdd!BD273</f>
        <v>595238.09523809515</v>
      </c>
      <c r="BE181" s="30">
        <f ca="1">Repdd!BE273</f>
        <v>595238.09523809515</v>
      </c>
      <c r="BF181" s="30">
        <f ca="1">Repdd!BF273</f>
        <v>595238.09523809515</v>
      </c>
      <c r="BG181" s="30">
        <f ca="1">Repdd!BG273</f>
        <v>595238.09523809515</v>
      </c>
      <c r="BH181" s="30">
        <f ca="1">Repdd!BH273</f>
        <v>595238.09523809515</v>
      </c>
      <c r="BI181" s="30">
        <f ca="1">Repdd!BI273</f>
        <v>595238.09523809515</v>
      </c>
      <c r="BJ181" s="30">
        <f ca="1">Repdd!BJ273</f>
        <v>595238.09523809515</v>
      </c>
      <c r="BK181" s="30">
        <f ca="1">Repdd!BK273</f>
        <v>595238.09523809515</v>
      </c>
      <c r="BL181" s="30">
        <f ca="1">Repdd!BL273</f>
        <v>595238.09523809515</v>
      </c>
      <c r="BM181" s="30">
        <f ca="1">Repdd!BM273</f>
        <v>595238.09523809515</v>
      </c>
      <c r="BN181" s="30">
        <f ca="1">Repdd!BN273</f>
        <v>595238.09523809515</v>
      </c>
      <c r="BO181" s="30">
        <f ca="1">Repdd!BO273</f>
        <v>595238.09523809515</v>
      </c>
      <c r="BP181" s="30">
        <f ca="1">Repdd!BP273</f>
        <v>595238.09523809515</v>
      </c>
      <c r="BQ181" s="30">
        <f ca="1">Repdd!BQ273</f>
        <v>595238.09523809515</v>
      </c>
      <c r="BR181" s="30">
        <f ca="1">Repdd!BR273</f>
        <v>595238.09523809515</v>
      </c>
      <c r="BS181" s="30">
        <f ca="1">Repdd!BS273</f>
        <v>595238.09523809515</v>
      </c>
      <c r="BT181" s="30">
        <f ca="1">Repdd!BT273</f>
        <v>595238.09523809515</v>
      </c>
      <c r="BU181" s="30">
        <f ca="1">Repdd!BU273</f>
        <v>595238.09523809515</v>
      </c>
      <c r="BV181" s="30">
        <f ca="1">Repdd!BV273</f>
        <v>0</v>
      </c>
      <c r="BW181" s="30">
        <f ca="1">Repdd!BW273</f>
        <v>0</v>
      </c>
      <c r="BX181" s="30">
        <f ca="1">Repdd!BX273</f>
        <v>0</v>
      </c>
      <c r="BY181" s="30">
        <f ca="1">Repdd!BY273</f>
        <v>0</v>
      </c>
      <c r="BZ181" s="30">
        <f ca="1">Repdd!BZ273</f>
        <v>0</v>
      </c>
      <c r="CA181" s="30">
        <f ca="1">Repdd!CA273</f>
        <v>0</v>
      </c>
      <c r="CB181" s="30">
        <f ca="1">Repdd!CB273</f>
        <v>0</v>
      </c>
      <c r="CC181" s="30">
        <f ca="1">Repdd!CC273</f>
        <v>0</v>
      </c>
      <c r="CD181" s="30">
        <f ca="1">Repdd!CD273</f>
        <v>0</v>
      </c>
      <c r="CE181" s="30">
        <f ca="1">Repdd!CE273</f>
        <v>0</v>
      </c>
      <c r="CF181" s="30">
        <f ca="1">Repdd!CF273</f>
        <v>0</v>
      </c>
      <c r="CG181" s="30">
        <f ca="1">Repdd!CG273</f>
        <v>0</v>
      </c>
      <c r="CH181" s="30">
        <f ca="1">Repdd!CH273</f>
        <v>0</v>
      </c>
      <c r="CI181" s="30">
        <f ca="1">Repdd!CI273</f>
        <v>0</v>
      </c>
      <c r="CJ181" s="30">
        <f ca="1">Repdd!CJ273</f>
        <v>0</v>
      </c>
      <c r="CK181" s="30">
        <f ca="1">Repdd!CK273</f>
        <v>0</v>
      </c>
      <c r="CL181" s="30">
        <f ca="1">Repdd!CL273</f>
        <v>0</v>
      </c>
      <c r="CM181" s="30">
        <f ca="1">Repdd!CM273</f>
        <v>0</v>
      </c>
      <c r="CN181" s="30">
        <f ca="1">Repdd!CN273</f>
        <v>0</v>
      </c>
      <c r="CO181" s="30">
        <f ca="1">Repdd!CO273</f>
        <v>0</v>
      </c>
      <c r="CP181" s="30">
        <f ca="1">Repdd!CP273</f>
        <v>0</v>
      </c>
      <c r="CQ181" s="30">
        <f ca="1">Repdd!CQ273</f>
        <v>0</v>
      </c>
      <c r="CR181" s="30">
        <f ca="1">Repdd!CR273</f>
        <v>0</v>
      </c>
      <c r="CS181" s="30">
        <f ca="1">Repdd!CS273</f>
        <v>0</v>
      </c>
      <c r="CT181" s="30">
        <f ca="1">Repdd!CT273</f>
        <v>0</v>
      </c>
    </row>
    <row r="182" spans="1:98" s="13" customFormat="1" x14ac:dyDescent="0.3">
      <c r="A182" s="12">
        <f>ROW()</f>
        <v>182</v>
      </c>
      <c r="B182" s="102"/>
      <c r="C182" s="142"/>
      <c r="E182" s="92"/>
      <c r="F182" s="13" t="s">
        <v>134</v>
      </c>
      <c r="M182" s="4" t="str">
        <f>Lists!$R$8</f>
        <v>руб.</v>
      </c>
      <c r="P182" s="10"/>
      <c r="R182" s="92"/>
      <c r="S182" s="10"/>
      <c r="V182" s="80">
        <f ca="1">W182-(W179-W181)</f>
        <v>0</v>
      </c>
      <c r="W182" s="10">
        <f ca="1">SUM(INDIRECT(ADDRESS(ROW(),SUMIFS($1:$1,$5:$5,1))):INDIRECT(ADDRESS(ROW(),SUMIFS($1:$1,$5:$5,MAX($5:$5)))))</f>
        <v>215773985.72815377</v>
      </c>
      <c r="Z182" s="10">
        <f ca="1">Repdd!Z274</f>
        <v>-1712121.2121212122</v>
      </c>
      <c r="AA182" s="10">
        <f ca="1">Repdd!AA274</f>
        <v>-1803787.8787878787</v>
      </c>
      <c r="AB182" s="10">
        <f ca="1">Repdd!AB274</f>
        <v>-2020454.5454545454</v>
      </c>
      <c r="AC182" s="10">
        <f ca="1">Repdd!AC274</f>
        <v>-2451406.9264069265</v>
      </c>
      <c r="AD182" s="10">
        <f ca="1">Repdd!AD274</f>
        <v>-2576406.9264069265</v>
      </c>
      <c r="AE182" s="10">
        <f ca="1">Repdd!AE274</f>
        <v>-2659740.2597402595</v>
      </c>
      <c r="AF182" s="10">
        <f ca="1">Repdd!AF274</f>
        <v>-2659740.2597402595</v>
      </c>
      <c r="AG182" s="10">
        <f ca="1">Repdd!AG274</f>
        <v>-2659740.2597402595</v>
      </c>
      <c r="AH182" s="10">
        <f ca="1">Repdd!AH274</f>
        <v>-2656796.4698917749</v>
      </c>
      <c r="AI182" s="10">
        <f ca="1">Repdd!AI274</f>
        <v>-2634887.5254978356</v>
      </c>
      <c r="AJ182" s="10">
        <f ca="1">Repdd!AJ274</f>
        <v>-2582978.6348008658</v>
      </c>
      <c r="AK182" s="10">
        <f ca="1">Repdd!AK274</f>
        <v>-2521092.4498728355</v>
      </c>
      <c r="AL182" s="10">
        <f ca="1">Repdd!AL274</f>
        <v>-2457459.5627213204</v>
      </c>
      <c r="AM182" s="10">
        <f ca="1">Repdd!AM274</f>
        <v>-2395528.0260766232</v>
      </c>
      <c r="AN182" s="10">
        <f ca="1">Repdd!AN274</f>
        <v>-2297850.4433353357</v>
      </c>
      <c r="AO182" s="10">
        <f ca="1">Repdd!AO274</f>
        <v>-2085209.5951317367</v>
      </c>
      <c r="AP182" s="10">
        <f ca="1">Repdd!AP274</f>
        <v>-1727629.8851260552</v>
      </c>
      <c r="AQ182" s="10">
        <f ca="1">Repdd!AQ274</f>
        <v>-1216233.833768934</v>
      </c>
      <c r="AR182" s="10">
        <f ca="1">Repdd!AR274</f>
        <v>-571549.95235605538</v>
      </c>
      <c r="AS182" s="10">
        <f ca="1">Repdd!AS274</f>
        <v>160275.19202996884</v>
      </c>
      <c r="AT182" s="10">
        <f ca="1">Repdd!AT274</f>
        <v>943410.6174817672</v>
      </c>
      <c r="AU182" s="10">
        <f ca="1">Repdd!AU274</f>
        <v>1753747.8054252719</v>
      </c>
      <c r="AV182" s="10">
        <f ca="1">Repdd!AV274</f>
        <v>2578238.2305457829</v>
      </c>
      <c r="AW182" s="10">
        <f ca="1">Repdd!AW274</f>
        <v>3409091.2909304225</v>
      </c>
      <c r="AX182" s="10">
        <f ca="1">Repdd!AX274</f>
        <v>3944397.6078913566</v>
      </c>
      <c r="AY182" s="10">
        <f ca="1">Repdd!AY274</f>
        <v>4778067.2186370008</v>
      </c>
      <c r="AZ182" s="10">
        <f ca="1">Repdd!AZ274</f>
        <v>5611983.0656796172</v>
      </c>
      <c r="BA182" s="10">
        <f ca="1">Repdd!BA274</f>
        <v>6445938.811900638</v>
      </c>
      <c r="BB182" s="10">
        <f ca="1">Repdd!BB274</f>
        <v>7279891.1466677785</v>
      </c>
      <c r="BC182" s="10">
        <f ca="1">Repdd!BC274</f>
        <v>8113840.3370825518</v>
      </c>
      <c r="BD182" s="10">
        <f ca="1">Repdd!BD274</f>
        <v>8947789.5274973232</v>
      </c>
      <c r="BE182" s="10">
        <f ca="1">Repdd!BE274</f>
        <v>9774379.2432908826</v>
      </c>
      <c r="BF182" s="10">
        <f ca="1">Repdd!BF274</f>
        <v>10546196.598099591</v>
      </c>
      <c r="BG182" s="10">
        <f ca="1">Repdd!BG274</f>
        <v>11188241.726165889</v>
      </c>
      <c r="BH182" s="10">
        <f ca="1">Repdd!BH274</f>
        <v>11675571.391912097</v>
      </c>
      <c r="BI182" s="10">
        <f ca="1">Repdd!BI274</f>
        <v>12003818.839779519</v>
      </c>
      <c r="BJ182" s="10">
        <f ca="1">Repdd!BJ274</f>
        <v>12195636.132588241</v>
      </c>
      <c r="BK182" s="10">
        <f ca="1">Repdd!BK274</f>
        <v>12298589.057558885</v>
      </c>
      <c r="BL182" s="10">
        <f ca="1">Repdd!BL274</f>
        <v>12349700.017891735</v>
      </c>
      <c r="BM182" s="10">
        <f ca="1">Repdd!BM274</f>
        <v>12373410.514881792</v>
      </c>
      <c r="BN182" s="10">
        <f ca="1">Repdd!BN274</f>
        <v>12382885.239847416</v>
      </c>
      <c r="BO182" s="10">
        <f ca="1">Repdd!BO274</f>
        <v>12385980.005295997</v>
      </c>
      <c r="BP182" s="10">
        <f ca="1">Repdd!BP274</f>
        <v>12387002.573389845</v>
      </c>
      <c r="BQ182" s="10">
        <f ca="1">Repdd!BQ274</f>
        <v>12387282.15305898</v>
      </c>
      <c r="BR182" s="10">
        <f ca="1">Repdd!BR274</f>
        <v>12387315.496431131</v>
      </c>
      <c r="BS182" s="10">
        <f ca="1">Repdd!BS274</f>
        <v>12387308.940624887</v>
      </c>
      <c r="BT182" s="10">
        <f ca="1">Repdd!BT274</f>
        <v>12387305.79627252</v>
      </c>
      <c r="BU182" s="10">
        <f ca="1">Repdd!BU274</f>
        <v>12387305.79627252</v>
      </c>
      <c r="BV182" s="10">
        <f ca="1">Repdd!BV274</f>
        <v>0</v>
      </c>
      <c r="BW182" s="10">
        <f ca="1">Repdd!BW274</f>
        <v>0</v>
      </c>
      <c r="BX182" s="10">
        <f ca="1">Repdd!BX274</f>
        <v>0</v>
      </c>
      <c r="BY182" s="10">
        <f ca="1">Repdd!BY274</f>
        <v>0</v>
      </c>
      <c r="BZ182" s="10">
        <f ca="1">Repdd!BZ274</f>
        <v>0</v>
      </c>
      <c r="CA182" s="10">
        <f ca="1">Repdd!CA274</f>
        <v>0</v>
      </c>
      <c r="CB182" s="10">
        <f ca="1">Repdd!CB274</f>
        <v>0</v>
      </c>
      <c r="CC182" s="10">
        <f ca="1">Repdd!CC274</f>
        <v>0</v>
      </c>
      <c r="CD182" s="10">
        <f ca="1">Repdd!CD274</f>
        <v>0</v>
      </c>
      <c r="CE182" s="10">
        <f ca="1">Repdd!CE274</f>
        <v>0</v>
      </c>
      <c r="CF182" s="10">
        <f ca="1">Repdd!CF274</f>
        <v>0</v>
      </c>
      <c r="CG182" s="10">
        <f ca="1">Repdd!CG274</f>
        <v>0</v>
      </c>
      <c r="CH182" s="10">
        <f ca="1">Repdd!CH274</f>
        <v>0</v>
      </c>
      <c r="CI182" s="10">
        <f ca="1">Repdd!CI274</f>
        <v>0</v>
      </c>
      <c r="CJ182" s="10">
        <f ca="1">Repdd!CJ274</f>
        <v>0</v>
      </c>
      <c r="CK182" s="10">
        <f ca="1">Repdd!CK274</f>
        <v>0</v>
      </c>
      <c r="CL182" s="10">
        <f ca="1">Repdd!CL274</f>
        <v>0</v>
      </c>
      <c r="CM182" s="10">
        <f ca="1">Repdd!CM274</f>
        <v>0</v>
      </c>
      <c r="CN182" s="10">
        <f ca="1">Repdd!CN274</f>
        <v>0</v>
      </c>
      <c r="CO182" s="10">
        <f ca="1">Repdd!CO274</f>
        <v>0</v>
      </c>
      <c r="CP182" s="10">
        <f ca="1">Repdd!CP274</f>
        <v>0</v>
      </c>
      <c r="CQ182" s="10">
        <f ca="1">Repdd!CQ274</f>
        <v>0</v>
      </c>
      <c r="CR182" s="10">
        <f ca="1">Repdd!CR274</f>
        <v>0</v>
      </c>
      <c r="CS182" s="10">
        <f ca="1">Repdd!CS274</f>
        <v>0</v>
      </c>
      <c r="CT182" s="10">
        <f ca="1">Repdd!CT274</f>
        <v>0</v>
      </c>
    </row>
    <row r="183" spans="1:98" s="13" customFormat="1" x14ac:dyDescent="0.3">
      <c r="A183" s="12">
        <f>ROW()</f>
        <v>183</v>
      </c>
      <c r="B183" s="102"/>
      <c r="C183" s="142"/>
      <c r="E183" s="92"/>
      <c r="F183" s="13" t="s">
        <v>137</v>
      </c>
      <c r="M183" s="4" t="str">
        <f>Lists!$R$8</f>
        <v>руб.</v>
      </c>
      <c r="P183" s="10"/>
      <c r="R183" s="92"/>
      <c r="S183" s="10"/>
      <c r="V183" s="80">
        <f ca="1">Repdd!V277</f>
        <v>0</v>
      </c>
      <c r="W183" s="10">
        <f ca="1">SUM(INDIRECT(ADDRESS(ROW(),SUMIFS($1:$1,$5:$5,1))):INDIRECT(ADDRESS(ROW(),SUMIFS($1:$1,$5:$5,MAX($5:$5)))))</f>
        <v>215773985.72815377</v>
      </c>
      <c r="Z183" s="10">
        <f ca="1">Repdd!Z277</f>
        <v>-1712121.2121212122</v>
      </c>
      <c r="AA183" s="10">
        <f ca="1">Repdd!AA277</f>
        <v>-1803787.8787878787</v>
      </c>
      <c r="AB183" s="10">
        <f ca="1">Repdd!AB277</f>
        <v>-2020454.5454545454</v>
      </c>
      <c r="AC183" s="10">
        <f ca="1">Repdd!AC277</f>
        <v>-2451406.9264069265</v>
      </c>
      <c r="AD183" s="10">
        <f ca="1">Repdd!AD277</f>
        <v>-2576406.9264069265</v>
      </c>
      <c r="AE183" s="10">
        <f ca="1">Repdd!AE277</f>
        <v>-2659740.2597402595</v>
      </c>
      <c r="AF183" s="10">
        <f ca="1">Repdd!AF277</f>
        <v>-2659740.2597402595</v>
      </c>
      <c r="AG183" s="10">
        <f ca="1">Repdd!AG277</f>
        <v>-2659740.2597402595</v>
      </c>
      <c r="AH183" s="10">
        <f ca="1">Repdd!AH277</f>
        <v>-2656796.4698917749</v>
      </c>
      <c r="AI183" s="10">
        <f ca="1">Repdd!AI277</f>
        <v>-2634887.5254978356</v>
      </c>
      <c r="AJ183" s="10">
        <f ca="1">Repdd!AJ277</f>
        <v>-2582978.6348008658</v>
      </c>
      <c r="AK183" s="10">
        <f ca="1">Repdd!AK277</f>
        <v>-2521092.4498728355</v>
      </c>
      <c r="AL183" s="10">
        <f ca="1">Repdd!AL277</f>
        <v>-2457459.5627213204</v>
      </c>
      <c r="AM183" s="10">
        <f ca="1">Repdd!AM277</f>
        <v>-2395528.0260766232</v>
      </c>
      <c r="AN183" s="10">
        <f ca="1">Repdd!AN277</f>
        <v>-2297850.4433353357</v>
      </c>
      <c r="AO183" s="10">
        <f ca="1">Repdd!AO277</f>
        <v>-2085209.5951317367</v>
      </c>
      <c r="AP183" s="10">
        <f ca="1">Repdd!AP277</f>
        <v>-1727629.8851260552</v>
      </c>
      <c r="AQ183" s="10">
        <f ca="1">Repdd!AQ277</f>
        <v>-1216233.833768934</v>
      </c>
      <c r="AR183" s="10">
        <f ca="1">Repdd!AR277</f>
        <v>-571549.95235605538</v>
      </c>
      <c r="AS183" s="10">
        <f ca="1">Repdd!AS277</f>
        <v>160275.19202996884</v>
      </c>
      <c r="AT183" s="10">
        <f ca="1">Repdd!AT277</f>
        <v>943410.6174817672</v>
      </c>
      <c r="AU183" s="10">
        <f ca="1">Repdd!AU277</f>
        <v>1753747.8054252719</v>
      </c>
      <c r="AV183" s="10">
        <f ca="1">Repdd!AV277</f>
        <v>2578238.2305457829</v>
      </c>
      <c r="AW183" s="10">
        <f ca="1">Repdd!AW277</f>
        <v>3409091.2909304225</v>
      </c>
      <c r="AX183" s="10">
        <f ca="1">Repdd!AX277</f>
        <v>3944397.6078913566</v>
      </c>
      <c r="AY183" s="10">
        <f ca="1">Repdd!AY277</f>
        <v>4778067.2186370008</v>
      </c>
      <c r="AZ183" s="10">
        <f ca="1">Repdd!AZ277</f>
        <v>5611983.0656796172</v>
      </c>
      <c r="BA183" s="10">
        <f ca="1">Repdd!BA277</f>
        <v>6445938.811900638</v>
      </c>
      <c r="BB183" s="10">
        <f ca="1">Repdd!BB277</f>
        <v>7279891.1466677785</v>
      </c>
      <c r="BC183" s="10">
        <f ca="1">Repdd!BC277</f>
        <v>8113840.3370825518</v>
      </c>
      <c r="BD183" s="10">
        <f ca="1">Repdd!BD277</f>
        <v>8947789.5274973232</v>
      </c>
      <c r="BE183" s="10">
        <f ca="1">Repdd!BE277</f>
        <v>9774379.2432908826</v>
      </c>
      <c r="BF183" s="10">
        <f ca="1">Repdd!BF277</f>
        <v>10546196.598099591</v>
      </c>
      <c r="BG183" s="10">
        <f ca="1">Repdd!BG277</f>
        <v>11188241.726165889</v>
      </c>
      <c r="BH183" s="10">
        <f ca="1">Repdd!BH277</f>
        <v>11675571.391912097</v>
      </c>
      <c r="BI183" s="10">
        <f ca="1">Repdd!BI277</f>
        <v>12003818.839779519</v>
      </c>
      <c r="BJ183" s="10">
        <f ca="1">Repdd!BJ277</f>
        <v>12195636.132588241</v>
      </c>
      <c r="BK183" s="10">
        <f ca="1">Repdd!BK277</f>
        <v>12298589.057558885</v>
      </c>
      <c r="BL183" s="10">
        <f ca="1">Repdd!BL277</f>
        <v>12349700.017891735</v>
      </c>
      <c r="BM183" s="10">
        <f ca="1">Repdd!BM277</f>
        <v>12373410.514881792</v>
      </c>
      <c r="BN183" s="10">
        <f ca="1">Repdd!BN277</f>
        <v>12382885.239847416</v>
      </c>
      <c r="BO183" s="10">
        <f ca="1">Repdd!BO277</f>
        <v>12385980.005295997</v>
      </c>
      <c r="BP183" s="10">
        <f ca="1">Repdd!BP277</f>
        <v>12387002.573389845</v>
      </c>
      <c r="BQ183" s="10">
        <f ca="1">Repdd!BQ277</f>
        <v>12387282.15305898</v>
      </c>
      <c r="BR183" s="10">
        <f ca="1">Repdd!BR277</f>
        <v>12387315.496431131</v>
      </c>
      <c r="BS183" s="10">
        <f ca="1">Repdd!BS277</f>
        <v>12387308.940624887</v>
      </c>
      <c r="BT183" s="10">
        <f ca="1">Repdd!BT277</f>
        <v>12387305.79627252</v>
      </c>
      <c r="BU183" s="10">
        <f ca="1">Repdd!BU277</f>
        <v>12387305.79627252</v>
      </c>
      <c r="BV183" s="10">
        <f ca="1">Repdd!BV277</f>
        <v>0</v>
      </c>
      <c r="BW183" s="10">
        <f ca="1">Repdd!BW277</f>
        <v>0</v>
      </c>
      <c r="BX183" s="10">
        <f ca="1">Repdd!BX277</f>
        <v>0</v>
      </c>
      <c r="BY183" s="10">
        <f ca="1">Repdd!BY277</f>
        <v>0</v>
      </c>
      <c r="BZ183" s="10">
        <f ca="1">Repdd!BZ277</f>
        <v>0</v>
      </c>
      <c r="CA183" s="10">
        <f ca="1">Repdd!CA277</f>
        <v>0</v>
      </c>
      <c r="CB183" s="10">
        <f ca="1">Repdd!CB277</f>
        <v>0</v>
      </c>
      <c r="CC183" s="10">
        <f ca="1">Repdd!CC277</f>
        <v>0</v>
      </c>
      <c r="CD183" s="10">
        <f ca="1">Repdd!CD277</f>
        <v>0</v>
      </c>
      <c r="CE183" s="10">
        <f ca="1">Repdd!CE277</f>
        <v>0</v>
      </c>
      <c r="CF183" s="10">
        <f ca="1">Repdd!CF277</f>
        <v>0</v>
      </c>
      <c r="CG183" s="10">
        <f ca="1">Repdd!CG277</f>
        <v>0</v>
      </c>
      <c r="CH183" s="10">
        <f ca="1">Repdd!CH277</f>
        <v>0</v>
      </c>
      <c r="CI183" s="10">
        <f ca="1">Repdd!CI277</f>
        <v>0</v>
      </c>
      <c r="CJ183" s="10">
        <f ca="1">Repdd!CJ277</f>
        <v>0</v>
      </c>
      <c r="CK183" s="10">
        <f ca="1">Repdd!CK277</f>
        <v>0</v>
      </c>
      <c r="CL183" s="10">
        <f ca="1">Repdd!CL277</f>
        <v>0</v>
      </c>
      <c r="CM183" s="10">
        <f ca="1">Repdd!CM277</f>
        <v>0</v>
      </c>
      <c r="CN183" s="10">
        <f ca="1">Repdd!CN277</f>
        <v>0</v>
      </c>
      <c r="CO183" s="10">
        <f ca="1">Repdd!CO277</f>
        <v>0</v>
      </c>
      <c r="CP183" s="10">
        <f ca="1">Repdd!CP277</f>
        <v>0</v>
      </c>
      <c r="CQ183" s="10">
        <f ca="1">Repdd!CQ277</f>
        <v>0</v>
      </c>
      <c r="CR183" s="10">
        <f ca="1">Repdd!CR277</f>
        <v>0</v>
      </c>
      <c r="CS183" s="10">
        <f ca="1">Repdd!CS277</f>
        <v>0</v>
      </c>
      <c r="CT183" s="10">
        <f ca="1">Repdd!CT277</f>
        <v>0</v>
      </c>
    </row>
    <row r="184" spans="1:98" s="27" customFormat="1" ht="12" x14ac:dyDescent="0.25">
      <c r="A184" s="26">
        <f>ROW()</f>
        <v>184</v>
      </c>
      <c r="B184" s="95"/>
      <c r="C184" s="142"/>
      <c r="E184" s="24"/>
      <c r="F184" s="127" t="s">
        <v>138</v>
      </c>
      <c r="H184" s="67"/>
      <c r="I184" s="67"/>
      <c r="J184" s="67"/>
      <c r="K184" s="67"/>
      <c r="L184" s="67"/>
      <c r="M184" s="27" t="str">
        <f>Lists!$R$8</f>
        <v>руб.</v>
      </c>
      <c r="P184" s="30"/>
      <c r="Q184" s="124"/>
      <c r="R184" s="44"/>
      <c r="S184" s="165">
        <f>Repdd!S278</f>
        <v>0.2</v>
      </c>
      <c r="T184" s="124"/>
      <c r="U184" s="124"/>
      <c r="V184" s="85"/>
      <c r="W184" s="29">
        <f ca="1">SUM(INDIRECT(ADDRESS(ROW(),SUMIFS($1:$1,$5:$5,1))):INDIRECT(ADDRESS(ROW(),SUMIFS($1:$1,$5:$5,MAX($5:$5)))))</f>
        <v>43154797.145630755</v>
      </c>
      <c r="Z184" s="30">
        <f ca="1">Repdd!Z278</f>
        <v>0</v>
      </c>
      <c r="AA184" s="30">
        <f ca="1">Repdd!AA278</f>
        <v>0</v>
      </c>
      <c r="AB184" s="30">
        <f ca="1">Repdd!AB278</f>
        <v>0</v>
      </c>
      <c r="AC184" s="30">
        <f ca="1">Repdd!AC278</f>
        <v>0</v>
      </c>
      <c r="AD184" s="30">
        <f ca="1">Repdd!AD278</f>
        <v>0</v>
      </c>
      <c r="AE184" s="30">
        <f ca="1">Repdd!AE278</f>
        <v>0</v>
      </c>
      <c r="AF184" s="30">
        <f ca="1">Repdd!AF278</f>
        <v>0</v>
      </c>
      <c r="AG184" s="30">
        <f ca="1">Repdd!AG278</f>
        <v>0</v>
      </c>
      <c r="AH184" s="30">
        <f ca="1">Repdd!AH278</f>
        <v>0</v>
      </c>
      <c r="AI184" s="30">
        <f ca="1">Repdd!AI278</f>
        <v>0</v>
      </c>
      <c r="AJ184" s="30">
        <f ca="1">Repdd!AJ278</f>
        <v>0</v>
      </c>
      <c r="AK184" s="30">
        <f ca="1">Repdd!AK278</f>
        <v>0</v>
      </c>
      <c r="AL184" s="30">
        <f ca="1">Repdd!AL278</f>
        <v>0</v>
      </c>
      <c r="AM184" s="30">
        <f ca="1">Repdd!AM278</f>
        <v>0</v>
      </c>
      <c r="AN184" s="30">
        <f ca="1">Repdd!AN278</f>
        <v>0</v>
      </c>
      <c r="AO184" s="30">
        <f ca="1">Repdd!AO278</f>
        <v>0</v>
      </c>
      <c r="AP184" s="30">
        <f ca="1">Repdd!AP278</f>
        <v>0</v>
      </c>
      <c r="AQ184" s="30">
        <f ca="1">Repdd!AQ278</f>
        <v>0</v>
      </c>
      <c r="AR184" s="30">
        <f ca="1">Repdd!AR278</f>
        <v>0</v>
      </c>
      <c r="AS184" s="30">
        <f ca="1">Repdd!AS278</f>
        <v>0</v>
      </c>
      <c r="AT184" s="30">
        <f ca="1">Repdd!AT278</f>
        <v>0</v>
      </c>
      <c r="AU184" s="30">
        <f ca="1">Repdd!AU278</f>
        <v>0</v>
      </c>
      <c r="AV184" s="30">
        <f ca="1">Repdd!AV278</f>
        <v>0</v>
      </c>
      <c r="AW184" s="30">
        <f ca="1">Repdd!AW278</f>
        <v>0</v>
      </c>
      <c r="AX184" s="30">
        <f ca="1">Repdd!AX278</f>
        <v>0</v>
      </c>
      <c r="AY184" s="30">
        <f ca="1">Repdd!AY278</f>
        <v>0</v>
      </c>
      <c r="AZ184" s="30">
        <f ca="1">Repdd!AZ278</f>
        <v>0</v>
      </c>
      <c r="BA184" s="30">
        <f ca="1">Repdd!BA278</f>
        <v>0</v>
      </c>
      <c r="BB184" s="30">
        <f ca="1">Repdd!BB278</f>
        <v>0</v>
      </c>
      <c r="BC184" s="30">
        <f ca="1">Repdd!BC278</f>
        <v>665653.33545890125</v>
      </c>
      <c r="BD184" s="30">
        <f ca="1">Repdd!BD278</f>
        <v>1789557.9054994648</v>
      </c>
      <c r="BE184" s="30">
        <f ca="1">Repdd!BE278</f>
        <v>1954875.8486581766</v>
      </c>
      <c r="BF184" s="30">
        <f ca="1">Repdd!BF278</f>
        <v>2109239.3196199182</v>
      </c>
      <c r="BG184" s="30">
        <f ca="1">Repdd!BG278</f>
        <v>2237648.3452331778</v>
      </c>
      <c r="BH184" s="30">
        <f ca="1">Repdd!BH278</f>
        <v>2335114.2783824205</v>
      </c>
      <c r="BI184" s="30">
        <f ca="1">Repdd!BI278</f>
        <v>2400763.767955903</v>
      </c>
      <c r="BJ184" s="30">
        <f ca="1">Repdd!BJ278</f>
        <v>2439127.2265176475</v>
      </c>
      <c r="BK184" s="30">
        <f ca="1">Repdd!BK278</f>
        <v>2459717.8115117755</v>
      </c>
      <c r="BL184" s="30">
        <f ca="1">Repdd!BL278</f>
        <v>2469940.0035783499</v>
      </c>
      <c r="BM184" s="30">
        <f ca="1">Repdd!BM278</f>
        <v>2474682.1029763557</v>
      </c>
      <c r="BN184" s="30">
        <f ca="1">Repdd!BN278</f>
        <v>2476577.0479694866</v>
      </c>
      <c r="BO184" s="30">
        <f ca="1">Repdd!BO278</f>
        <v>2477196.0010591969</v>
      </c>
      <c r="BP184" s="30">
        <f ca="1">Repdd!BP278</f>
        <v>2477400.5146779716</v>
      </c>
      <c r="BQ184" s="30">
        <f ca="1">Repdd!BQ278</f>
        <v>2477456.4306117967</v>
      </c>
      <c r="BR184" s="30">
        <f ca="1">Repdd!BR278</f>
        <v>2477463.0992862284</v>
      </c>
      <c r="BS184" s="30">
        <f ca="1">Repdd!BS278</f>
        <v>2477461.7881249785</v>
      </c>
      <c r="BT184" s="30">
        <f ca="1">Repdd!BT278</f>
        <v>2477461.1592545062</v>
      </c>
      <c r="BU184" s="30">
        <f ca="1">Repdd!BU278</f>
        <v>2477461.1592544988</v>
      </c>
      <c r="BV184" s="30">
        <f ca="1">Repdd!BV278</f>
        <v>0</v>
      </c>
      <c r="BW184" s="30">
        <f ca="1">Repdd!BW278</f>
        <v>0</v>
      </c>
      <c r="BX184" s="30">
        <f ca="1">Repdd!BX278</f>
        <v>0</v>
      </c>
      <c r="BY184" s="30">
        <f ca="1">Repdd!BY278</f>
        <v>0</v>
      </c>
      <c r="BZ184" s="30">
        <f ca="1">Repdd!BZ278</f>
        <v>0</v>
      </c>
      <c r="CA184" s="30">
        <f ca="1">Repdd!CA278</f>
        <v>0</v>
      </c>
      <c r="CB184" s="30">
        <f ca="1">Repdd!CB278</f>
        <v>0</v>
      </c>
      <c r="CC184" s="30">
        <f ca="1">Repdd!CC278</f>
        <v>0</v>
      </c>
      <c r="CD184" s="30">
        <f ca="1">Repdd!CD278</f>
        <v>0</v>
      </c>
      <c r="CE184" s="30">
        <f ca="1">Repdd!CE278</f>
        <v>0</v>
      </c>
      <c r="CF184" s="30">
        <f ca="1">Repdd!CF278</f>
        <v>0</v>
      </c>
      <c r="CG184" s="30">
        <f ca="1">Repdd!CG278</f>
        <v>0</v>
      </c>
      <c r="CH184" s="30">
        <f ca="1">Repdd!CH278</f>
        <v>0</v>
      </c>
      <c r="CI184" s="30">
        <f ca="1">Repdd!CI278</f>
        <v>0</v>
      </c>
      <c r="CJ184" s="30">
        <f ca="1">Repdd!CJ278</f>
        <v>0</v>
      </c>
      <c r="CK184" s="30">
        <f ca="1">Repdd!CK278</f>
        <v>0</v>
      </c>
      <c r="CL184" s="30">
        <f ca="1">Repdd!CL278</f>
        <v>0</v>
      </c>
      <c r="CM184" s="30">
        <f ca="1">Repdd!CM278</f>
        <v>0</v>
      </c>
      <c r="CN184" s="30">
        <f ca="1">Repdd!CN278</f>
        <v>0</v>
      </c>
      <c r="CO184" s="30">
        <f ca="1">Repdd!CO278</f>
        <v>0</v>
      </c>
      <c r="CP184" s="30">
        <f ca="1">Repdd!CP278</f>
        <v>0</v>
      </c>
      <c r="CQ184" s="30">
        <f ca="1">Repdd!CQ278</f>
        <v>0</v>
      </c>
      <c r="CR184" s="30">
        <f ca="1">Repdd!CR278</f>
        <v>0</v>
      </c>
      <c r="CS184" s="30">
        <f ca="1">Repdd!CS278</f>
        <v>0</v>
      </c>
      <c r="CT184" s="30">
        <f ca="1">Repdd!CT278</f>
        <v>0</v>
      </c>
    </row>
    <row r="185" spans="1:98" s="13" customFormat="1" x14ac:dyDescent="0.3">
      <c r="A185" s="12">
        <f>ROW()</f>
        <v>185</v>
      </c>
      <c r="B185" s="102"/>
      <c r="C185" s="142"/>
      <c r="E185" s="92"/>
      <c r="F185" s="13" t="s">
        <v>139</v>
      </c>
      <c r="M185" s="4" t="str">
        <f>Lists!$R$8</f>
        <v>руб.</v>
      </c>
      <c r="P185" s="10"/>
      <c r="R185" s="92"/>
      <c r="S185" s="10"/>
      <c r="V185" s="80">
        <f ca="1">W185-(W183-W184)</f>
        <v>0</v>
      </c>
      <c r="W185" s="10">
        <f ca="1">SUM(INDIRECT(ADDRESS(ROW(),SUMIFS($1:$1,$5:$5,1))):INDIRECT(ADDRESS(ROW(),SUMIFS($1:$1,$5:$5,MAX($5:$5)))))</f>
        <v>172619188.58252302</v>
      </c>
      <c r="Z185" s="10">
        <f ca="1">Repdd!Z279</f>
        <v>-1712121.2121212122</v>
      </c>
      <c r="AA185" s="10">
        <f ca="1">Repdd!AA279</f>
        <v>-1803787.8787878787</v>
      </c>
      <c r="AB185" s="10">
        <f ca="1">Repdd!AB279</f>
        <v>-2020454.5454545454</v>
      </c>
      <c r="AC185" s="10">
        <f ca="1">Repdd!AC279</f>
        <v>-2451406.9264069265</v>
      </c>
      <c r="AD185" s="10">
        <f ca="1">Repdd!AD279</f>
        <v>-2576406.9264069265</v>
      </c>
      <c r="AE185" s="10">
        <f ca="1">Repdd!AE279</f>
        <v>-2659740.2597402595</v>
      </c>
      <c r="AF185" s="10">
        <f ca="1">Repdd!AF279</f>
        <v>-2659740.2597402595</v>
      </c>
      <c r="AG185" s="10">
        <f ca="1">Repdd!AG279</f>
        <v>-2659740.2597402595</v>
      </c>
      <c r="AH185" s="10">
        <f ca="1">Repdd!AH279</f>
        <v>-2656796.4698917749</v>
      </c>
      <c r="AI185" s="10">
        <f ca="1">Repdd!AI279</f>
        <v>-2634887.5254978356</v>
      </c>
      <c r="AJ185" s="10">
        <f ca="1">Repdd!AJ279</f>
        <v>-2582978.6348008658</v>
      </c>
      <c r="AK185" s="10">
        <f ca="1">Repdd!AK279</f>
        <v>-2521092.4498728355</v>
      </c>
      <c r="AL185" s="10">
        <f ca="1">Repdd!AL279</f>
        <v>-2457459.5627213204</v>
      </c>
      <c r="AM185" s="10">
        <f ca="1">Repdd!AM279</f>
        <v>-2395528.0260766232</v>
      </c>
      <c r="AN185" s="10">
        <f ca="1">Repdd!AN279</f>
        <v>-2297850.4433353357</v>
      </c>
      <c r="AO185" s="10">
        <f ca="1">Repdd!AO279</f>
        <v>-2085209.5951317367</v>
      </c>
      <c r="AP185" s="10">
        <f ca="1">Repdd!AP279</f>
        <v>-1727629.8851260552</v>
      </c>
      <c r="AQ185" s="10">
        <f ca="1">Repdd!AQ279</f>
        <v>-1216233.833768934</v>
      </c>
      <c r="AR185" s="10">
        <f ca="1">Repdd!AR279</f>
        <v>-571549.95235605538</v>
      </c>
      <c r="AS185" s="10">
        <f ca="1">Repdd!AS279</f>
        <v>160275.19202996884</v>
      </c>
      <c r="AT185" s="10">
        <f ca="1">Repdd!AT279</f>
        <v>943410.6174817672</v>
      </c>
      <c r="AU185" s="10">
        <f ca="1">Repdd!AU279</f>
        <v>1753747.8054252719</v>
      </c>
      <c r="AV185" s="10">
        <f ca="1">Repdd!AV279</f>
        <v>2578238.2305457829</v>
      </c>
      <c r="AW185" s="10">
        <f ca="1">Repdd!AW279</f>
        <v>3409091.2909304225</v>
      </c>
      <c r="AX185" s="10">
        <f ca="1">Repdd!AX279</f>
        <v>3944397.6078913566</v>
      </c>
      <c r="AY185" s="10">
        <f ca="1">Repdd!AY279</f>
        <v>4778067.2186370008</v>
      </c>
      <c r="AZ185" s="10">
        <f ca="1">Repdd!AZ279</f>
        <v>5611983.0656796172</v>
      </c>
      <c r="BA185" s="10">
        <f ca="1">Repdd!BA279</f>
        <v>6445938.811900638</v>
      </c>
      <c r="BB185" s="10">
        <f ca="1">Repdd!BB279</f>
        <v>7279891.1466677785</v>
      </c>
      <c r="BC185" s="10">
        <f ca="1">Repdd!BC279</f>
        <v>7448187.001623651</v>
      </c>
      <c r="BD185" s="10">
        <f ca="1">Repdd!BD279</f>
        <v>7158231.6219978584</v>
      </c>
      <c r="BE185" s="10">
        <f ca="1">Repdd!BE279</f>
        <v>7819503.3946327064</v>
      </c>
      <c r="BF185" s="10">
        <f ca="1">Repdd!BF279</f>
        <v>8436957.278479673</v>
      </c>
      <c r="BG185" s="10">
        <f ca="1">Repdd!BG279</f>
        <v>8950593.3809327111</v>
      </c>
      <c r="BH185" s="10">
        <f ca="1">Repdd!BH279</f>
        <v>9340457.1135296766</v>
      </c>
      <c r="BI185" s="10">
        <f ca="1">Repdd!BI279</f>
        <v>9603055.0718236156</v>
      </c>
      <c r="BJ185" s="10">
        <f ca="1">Repdd!BJ279</f>
        <v>9756508.9060705937</v>
      </c>
      <c r="BK185" s="10">
        <f ca="1">Repdd!BK279</f>
        <v>9838871.2460471094</v>
      </c>
      <c r="BL185" s="10">
        <f ca="1">Repdd!BL279</f>
        <v>9879760.0143133849</v>
      </c>
      <c r="BM185" s="10">
        <f ca="1">Repdd!BM279</f>
        <v>9898728.4119054358</v>
      </c>
      <c r="BN185" s="10">
        <f ca="1">Repdd!BN279</f>
        <v>9906308.1918779295</v>
      </c>
      <c r="BO185" s="10">
        <f ca="1">Repdd!BO279</f>
        <v>9908784.0042368006</v>
      </c>
      <c r="BP185" s="10">
        <f ca="1">Repdd!BP279</f>
        <v>9909602.0587118734</v>
      </c>
      <c r="BQ185" s="10">
        <f ca="1">Repdd!BQ279</f>
        <v>9909825.722447183</v>
      </c>
      <c r="BR185" s="10">
        <f ca="1">Repdd!BR279</f>
        <v>9909852.3971449025</v>
      </c>
      <c r="BS185" s="10">
        <f ca="1">Repdd!BS279</f>
        <v>9909847.1524999086</v>
      </c>
      <c r="BT185" s="10">
        <f ca="1">Repdd!BT279</f>
        <v>9909844.6370180137</v>
      </c>
      <c r="BU185" s="10">
        <f ca="1">Repdd!BU279</f>
        <v>9909844.6370180212</v>
      </c>
      <c r="BV185" s="10">
        <f ca="1">Repdd!BV279</f>
        <v>0</v>
      </c>
      <c r="BW185" s="10">
        <f ca="1">Repdd!BW279</f>
        <v>0</v>
      </c>
      <c r="BX185" s="10">
        <f ca="1">Repdd!BX279</f>
        <v>0</v>
      </c>
      <c r="BY185" s="10">
        <f ca="1">Repdd!BY279</f>
        <v>0</v>
      </c>
      <c r="BZ185" s="10">
        <f ca="1">Repdd!BZ279</f>
        <v>0</v>
      </c>
      <c r="CA185" s="10">
        <f ca="1">Repdd!CA279</f>
        <v>0</v>
      </c>
      <c r="CB185" s="10">
        <f ca="1">Repdd!CB279</f>
        <v>0</v>
      </c>
      <c r="CC185" s="10">
        <f ca="1">Repdd!CC279</f>
        <v>0</v>
      </c>
      <c r="CD185" s="10">
        <f ca="1">Repdd!CD279</f>
        <v>0</v>
      </c>
      <c r="CE185" s="10">
        <f ca="1">Repdd!CE279</f>
        <v>0</v>
      </c>
      <c r="CF185" s="10">
        <f ca="1">Repdd!CF279</f>
        <v>0</v>
      </c>
      <c r="CG185" s="10">
        <f ca="1">Repdd!CG279</f>
        <v>0</v>
      </c>
      <c r="CH185" s="10">
        <f ca="1">Repdd!CH279</f>
        <v>0</v>
      </c>
      <c r="CI185" s="10">
        <f ca="1">Repdd!CI279</f>
        <v>0</v>
      </c>
      <c r="CJ185" s="10">
        <f ca="1">Repdd!CJ279</f>
        <v>0</v>
      </c>
      <c r="CK185" s="10">
        <f ca="1">Repdd!CK279</f>
        <v>0</v>
      </c>
      <c r="CL185" s="10">
        <f ca="1">Repdd!CL279</f>
        <v>0</v>
      </c>
      <c r="CM185" s="10">
        <f ca="1">Repdd!CM279</f>
        <v>0</v>
      </c>
      <c r="CN185" s="10">
        <f ca="1">Repdd!CN279</f>
        <v>0</v>
      </c>
      <c r="CO185" s="10">
        <f ca="1">Repdd!CO279</f>
        <v>0</v>
      </c>
      <c r="CP185" s="10">
        <f ca="1">Repdd!CP279</f>
        <v>0</v>
      </c>
      <c r="CQ185" s="10">
        <f ca="1">Repdd!CQ279</f>
        <v>0</v>
      </c>
      <c r="CR185" s="10">
        <f ca="1">Repdd!CR279</f>
        <v>0</v>
      </c>
      <c r="CS185" s="10">
        <f ca="1">Repdd!CS279</f>
        <v>0</v>
      </c>
      <c r="CT185" s="10">
        <f ca="1">Repdd!CT279</f>
        <v>0</v>
      </c>
    </row>
    <row r="186" spans="1:98" s="107" customFormat="1" ht="12" x14ac:dyDescent="0.25">
      <c r="A186" s="105">
        <f>ROW()</f>
        <v>186</v>
      </c>
      <c r="B186" s="106"/>
      <c r="C186" s="143"/>
      <c r="E186" s="108"/>
      <c r="F186" s="107" t="s">
        <v>140</v>
      </c>
      <c r="M186" s="107" t="s">
        <v>74</v>
      </c>
      <c r="P186" s="109"/>
      <c r="R186" s="108"/>
      <c r="S186" s="128"/>
      <c r="V186" s="110"/>
      <c r="W186" s="111">
        <f ca="1">IF(W$149=0,0,W185/W$149)</f>
        <v>0.23371528700680488</v>
      </c>
      <c r="X186" s="112"/>
      <c r="Y186" s="112"/>
      <c r="Z186" s="111">
        <f ca="1">IF(Z$149=0,0,Z185/Z$149)</f>
        <v>0</v>
      </c>
      <c r="AA186" s="111">
        <f t="shared" ref="AA186:CL186" ca="1" si="38">IF(AA$149=0,0,AA185/AA$149)</f>
        <v>0</v>
      </c>
      <c r="AB186" s="111">
        <f t="shared" ca="1" si="38"/>
        <v>0</v>
      </c>
      <c r="AC186" s="111">
        <f t="shared" ca="1" si="38"/>
        <v>0</v>
      </c>
      <c r="AD186" s="111">
        <f t="shared" ca="1" si="38"/>
        <v>0</v>
      </c>
      <c r="AE186" s="111">
        <f t="shared" ca="1" si="38"/>
        <v>0</v>
      </c>
      <c r="AF186" s="111">
        <f t="shared" ca="1" si="38"/>
        <v>0</v>
      </c>
      <c r="AG186" s="111">
        <f t="shared" ca="1" si="38"/>
        <v>0</v>
      </c>
      <c r="AH186" s="111">
        <f t="shared" ca="1" si="38"/>
        <v>-506.68379324721548</v>
      </c>
      <c r="AI186" s="111">
        <f t="shared" ca="1" si="38"/>
        <v>-57.981402443270454</v>
      </c>
      <c r="AJ186" s="111">
        <f t="shared" ca="1" si="38"/>
        <v>-17.891252664494786</v>
      </c>
      <c r="AK186" s="111">
        <f t="shared" ca="1" si="38"/>
        <v>-9.3739080301808873</v>
      </c>
      <c r="AL186" s="111">
        <f t="shared" ca="1" si="38"/>
        <v>-6.1110654062832426</v>
      </c>
      <c r="AM186" s="111">
        <f t="shared" ca="1" si="38"/>
        <v>-4.4778164336625146</v>
      </c>
      <c r="AN186" s="111">
        <f t="shared" ca="1" si="38"/>
        <v>-3.1380664678878643</v>
      </c>
      <c r="AO186" s="111">
        <f t="shared" ca="1" si="38"/>
        <v>-1.8202908042037804</v>
      </c>
      <c r="AP186" s="111">
        <f t="shared" ca="1" si="38"/>
        <v>-0.93507938706604488</v>
      </c>
      <c r="AQ186" s="111">
        <f t="shared" ca="1" si="38"/>
        <v>-0.42395552125977876</v>
      </c>
      <c r="AR186" s="111">
        <f t="shared" ca="1" si="38"/>
        <v>-0.13669866360432342</v>
      </c>
      <c r="AS186" s="111">
        <f t="shared" ca="1" si="38"/>
        <v>2.8128736206833461E-2</v>
      </c>
      <c r="AT186" s="111">
        <f t="shared" ca="1" si="38"/>
        <v>0.12846301701595589</v>
      </c>
      <c r="AU186" s="111">
        <f t="shared" ca="1" si="38"/>
        <v>0.19350294611013832</v>
      </c>
      <c r="AV186" s="111">
        <f t="shared" ca="1" si="38"/>
        <v>0.23824398771015054</v>
      </c>
      <c r="AW186" s="111">
        <f t="shared" ca="1" si="38"/>
        <v>0.27057232808959225</v>
      </c>
      <c r="AX186" s="111">
        <f t="shared" ca="1" si="38"/>
        <v>0.27420726307657922</v>
      </c>
      <c r="AY186" s="111">
        <f t="shared" ca="1" si="38"/>
        <v>0.29543724573541807</v>
      </c>
      <c r="AZ186" s="111">
        <f t="shared" ca="1" si="38"/>
        <v>0.3124352222028221</v>
      </c>
      <c r="BA186" s="111">
        <f t="shared" ca="1" si="38"/>
        <v>0.32635123367979779</v>
      </c>
      <c r="BB186" s="111">
        <f t="shared" ca="1" si="38"/>
        <v>0.33795402950733322</v>
      </c>
      <c r="BC186" s="111">
        <f t="shared" ca="1" si="38"/>
        <v>0.31924527158682897</v>
      </c>
      <c r="BD186" s="111">
        <f t="shared" ca="1" si="38"/>
        <v>0.28495973421814047</v>
      </c>
      <c r="BE186" s="111">
        <f t="shared" ca="1" si="38"/>
        <v>0.29072478274321117</v>
      </c>
      <c r="BF186" s="111">
        <f t="shared" ca="1" si="38"/>
        <v>0.29528227312664701</v>
      </c>
      <c r="BG186" s="111">
        <f t="shared" ca="1" si="38"/>
        <v>0.29834188745786044</v>
      </c>
      <c r="BH186" s="111">
        <f t="shared" ca="1" si="38"/>
        <v>0.30015961904878674</v>
      </c>
      <c r="BI186" s="111">
        <f t="shared" ca="1" si="38"/>
        <v>0.30101253149880947</v>
      </c>
      <c r="BJ186" s="111">
        <f t="shared" ca="1" si="38"/>
        <v>0.3012441539049252</v>
      </c>
      <c r="BK186" s="111">
        <f t="shared" ca="1" si="38"/>
        <v>0.30122291829176195</v>
      </c>
      <c r="BL186" s="111">
        <f t="shared" ca="1" si="38"/>
        <v>0.30113963461394627</v>
      </c>
      <c r="BM186" s="111">
        <f t="shared" ca="1" si="38"/>
        <v>0.30106955733268298</v>
      </c>
      <c r="BN186" s="111">
        <f t="shared" ca="1" si="38"/>
        <v>0.3010165883415995</v>
      </c>
      <c r="BO186" s="111">
        <f t="shared" ca="1" si="38"/>
        <v>0.30098344880087713</v>
      </c>
      <c r="BP186" s="111">
        <f t="shared" ca="1" si="38"/>
        <v>0.30096834065922756</v>
      </c>
      <c r="BQ186" s="111">
        <f t="shared" ca="1" si="38"/>
        <v>0.30096229267087632</v>
      </c>
      <c r="BR186" s="111">
        <f t="shared" ca="1" si="38"/>
        <v>0.30096000752773383</v>
      </c>
      <c r="BS186" s="111">
        <f t="shared" ca="1" si="38"/>
        <v>0.30095918926759641</v>
      </c>
      <c r="BT186" s="111">
        <f t="shared" ca="1" si="38"/>
        <v>0.30095902301228061</v>
      </c>
      <c r="BU186" s="111">
        <f t="shared" ca="1" si="38"/>
        <v>0.30095902301228089</v>
      </c>
      <c r="BV186" s="111">
        <f t="shared" si="38"/>
        <v>0</v>
      </c>
      <c r="BW186" s="111">
        <f t="shared" si="38"/>
        <v>0</v>
      </c>
      <c r="BX186" s="111">
        <f t="shared" si="38"/>
        <v>0</v>
      </c>
      <c r="BY186" s="111">
        <f t="shared" si="38"/>
        <v>0</v>
      </c>
      <c r="BZ186" s="111">
        <f t="shared" si="38"/>
        <v>0</v>
      </c>
      <c r="CA186" s="111">
        <f t="shared" si="38"/>
        <v>0</v>
      </c>
      <c r="CB186" s="111">
        <f t="shared" si="38"/>
        <v>0</v>
      </c>
      <c r="CC186" s="111">
        <f t="shared" si="38"/>
        <v>0</v>
      </c>
      <c r="CD186" s="111">
        <f t="shared" si="38"/>
        <v>0</v>
      </c>
      <c r="CE186" s="111">
        <f t="shared" si="38"/>
        <v>0</v>
      </c>
      <c r="CF186" s="111">
        <f t="shared" si="38"/>
        <v>0</v>
      </c>
      <c r="CG186" s="111">
        <f t="shared" si="38"/>
        <v>0</v>
      </c>
      <c r="CH186" s="111">
        <f t="shared" si="38"/>
        <v>0</v>
      </c>
      <c r="CI186" s="111">
        <f t="shared" si="38"/>
        <v>0</v>
      </c>
      <c r="CJ186" s="111">
        <f t="shared" si="38"/>
        <v>0</v>
      </c>
      <c r="CK186" s="111">
        <f t="shared" si="38"/>
        <v>0</v>
      </c>
      <c r="CL186" s="111">
        <f t="shared" si="38"/>
        <v>0</v>
      </c>
      <c r="CM186" s="111">
        <f t="shared" ref="CM186:CT186" si="39">IF(CM$149=0,0,CM185/CM$149)</f>
        <v>0</v>
      </c>
      <c r="CN186" s="111">
        <f t="shared" si="39"/>
        <v>0</v>
      </c>
      <c r="CO186" s="111">
        <f t="shared" si="39"/>
        <v>0</v>
      </c>
      <c r="CP186" s="111">
        <f t="shared" si="39"/>
        <v>0</v>
      </c>
      <c r="CQ186" s="111">
        <f t="shared" si="39"/>
        <v>0</v>
      </c>
      <c r="CR186" s="111">
        <f t="shared" si="39"/>
        <v>0</v>
      </c>
      <c r="CS186" s="111">
        <f t="shared" si="39"/>
        <v>0</v>
      </c>
      <c r="CT186" s="111">
        <f t="shared" si="39"/>
        <v>0</v>
      </c>
    </row>
    <row r="187" spans="1:98" x14ac:dyDescent="0.3">
      <c r="F187" s="104"/>
    </row>
    <row r="188" spans="1:98" x14ac:dyDescent="0.3">
      <c r="A188" s="11">
        <f>ROW()</f>
        <v>188</v>
      </c>
      <c r="F188" s="104" t="s">
        <v>152</v>
      </c>
    </row>
    <row r="189" spans="1:98" s="13" customFormat="1" x14ac:dyDescent="0.3">
      <c r="A189" s="12">
        <f>ROW()</f>
        <v>189</v>
      </c>
      <c r="B189" s="137"/>
      <c r="C189" s="142"/>
      <c r="E189" s="92"/>
      <c r="F189" s="13" t="s">
        <v>153</v>
      </c>
      <c r="M189" s="4" t="str">
        <f>Lists!$R$8</f>
        <v>руб.</v>
      </c>
      <c r="P189" s="10"/>
      <c r="R189" s="92"/>
      <c r="S189" s="10"/>
      <c r="V189" s="80"/>
      <c r="W189" s="10">
        <f ca="1">SUM(INDIRECT(ADDRESS(ROW(),SUMIFS($1:$1,$5:$5,1))):INDIRECT(ADDRESS(ROW(),SUMIFS($1:$1,$5:$5,MAX($5:$5)))))</f>
        <v>10000000</v>
      </c>
      <c r="Z189" s="10">
        <f ca="1">Repdd!Z283</f>
        <v>833333.33333333349</v>
      </c>
      <c r="AA189" s="10">
        <f ca="1">Repdd!AA283</f>
        <v>2500000</v>
      </c>
      <c r="AB189" s="10">
        <f ca="1">Repdd!AB283</f>
        <v>1666666.666666667</v>
      </c>
      <c r="AC189" s="10">
        <f ca="1">Repdd!AC283</f>
        <v>0</v>
      </c>
      <c r="AD189" s="10">
        <f ca="1">Repdd!AD283</f>
        <v>0</v>
      </c>
      <c r="AE189" s="10">
        <f ca="1">Repdd!AE283</f>
        <v>0</v>
      </c>
      <c r="AF189" s="10">
        <f ca="1">Repdd!AF283</f>
        <v>0</v>
      </c>
      <c r="AG189" s="10">
        <f ca="1">Repdd!AG283</f>
        <v>0</v>
      </c>
      <c r="AH189" s="10">
        <f ca="1">Repdd!AH283</f>
        <v>0</v>
      </c>
      <c r="AI189" s="10">
        <f ca="1">Repdd!AI283</f>
        <v>0</v>
      </c>
      <c r="AJ189" s="10">
        <f ca="1">Repdd!AJ283</f>
        <v>0</v>
      </c>
      <c r="AK189" s="10">
        <f ca="1">Repdd!AK283</f>
        <v>0</v>
      </c>
      <c r="AL189" s="10">
        <f ca="1">Repdd!AL283</f>
        <v>0</v>
      </c>
      <c r="AM189" s="10">
        <f ca="1">Repdd!AM283</f>
        <v>0</v>
      </c>
      <c r="AN189" s="10">
        <f ca="1">Repdd!AN283</f>
        <v>0</v>
      </c>
      <c r="AO189" s="10">
        <f ca="1">Repdd!AO283</f>
        <v>0</v>
      </c>
      <c r="AP189" s="10">
        <f ca="1">Repdd!AP283</f>
        <v>0</v>
      </c>
      <c r="AQ189" s="10">
        <f ca="1">Repdd!AQ283</f>
        <v>0</v>
      </c>
      <c r="AR189" s="10">
        <f ca="1">Repdd!AR283</f>
        <v>0</v>
      </c>
      <c r="AS189" s="10">
        <f ca="1">Repdd!AS283</f>
        <v>0</v>
      </c>
      <c r="AT189" s="10">
        <f ca="1">Repdd!AT283</f>
        <v>0</v>
      </c>
      <c r="AU189" s="10">
        <f ca="1">Repdd!AU283</f>
        <v>833333.33333333349</v>
      </c>
      <c r="AV189" s="10">
        <f ca="1">Repdd!AV283</f>
        <v>2500000</v>
      </c>
      <c r="AW189" s="10">
        <f ca="1">Repdd!AW283</f>
        <v>1666666.666666667</v>
      </c>
      <c r="AX189" s="10">
        <f ca="1">Repdd!AX283</f>
        <v>0</v>
      </c>
      <c r="AY189" s="10">
        <f ca="1">Repdd!AY283</f>
        <v>0</v>
      </c>
      <c r="AZ189" s="10">
        <f ca="1">Repdd!AZ283</f>
        <v>0</v>
      </c>
      <c r="BA189" s="10">
        <f ca="1">Repdd!BA283</f>
        <v>0</v>
      </c>
      <c r="BB189" s="10">
        <f ca="1">Repdd!BB283</f>
        <v>0</v>
      </c>
      <c r="BC189" s="10">
        <f ca="1">Repdd!BC283</f>
        <v>0</v>
      </c>
      <c r="BD189" s="10">
        <f ca="1">Repdd!BD283</f>
        <v>0</v>
      </c>
      <c r="BE189" s="10">
        <f ca="1">Repdd!BE283</f>
        <v>0</v>
      </c>
      <c r="BF189" s="10">
        <f ca="1">Repdd!BF283</f>
        <v>0</v>
      </c>
      <c r="BG189" s="10">
        <f ca="1">Repdd!BG283</f>
        <v>0</v>
      </c>
      <c r="BH189" s="10">
        <f ca="1">Repdd!BH283</f>
        <v>0</v>
      </c>
      <c r="BI189" s="10">
        <f ca="1">Repdd!BI283</f>
        <v>0</v>
      </c>
      <c r="BJ189" s="10">
        <f ca="1">Repdd!BJ283</f>
        <v>0</v>
      </c>
      <c r="BK189" s="10">
        <f ca="1">Repdd!BK283</f>
        <v>0</v>
      </c>
      <c r="BL189" s="10">
        <f ca="1">Repdd!BL283</f>
        <v>0</v>
      </c>
      <c r="BM189" s="10">
        <f ca="1">Repdd!BM283</f>
        <v>0</v>
      </c>
      <c r="BN189" s="10">
        <f ca="1">Repdd!BN283</f>
        <v>0</v>
      </c>
      <c r="BO189" s="10">
        <f ca="1">Repdd!BO283</f>
        <v>0</v>
      </c>
      <c r="BP189" s="10">
        <f ca="1">Repdd!BP283</f>
        <v>0</v>
      </c>
      <c r="BQ189" s="10">
        <f ca="1">Repdd!BQ283</f>
        <v>0</v>
      </c>
      <c r="BR189" s="10">
        <f ca="1">Repdd!BR283</f>
        <v>0</v>
      </c>
      <c r="BS189" s="10">
        <f ca="1">Repdd!BS283</f>
        <v>0</v>
      </c>
      <c r="BT189" s="10">
        <f ca="1">Repdd!BT283</f>
        <v>0</v>
      </c>
      <c r="BU189" s="10">
        <f ca="1">Repdd!BU283</f>
        <v>0</v>
      </c>
      <c r="BV189" s="10">
        <f>Repdd!BV283</f>
        <v>0</v>
      </c>
      <c r="BW189" s="10">
        <f>Repdd!BW283</f>
        <v>0</v>
      </c>
      <c r="BX189" s="10">
        <f>Repdd!BX283</f>
        <v>0</v>
      </c>
      <c r="BY189" s="10">
        <f>Repdd!BY283</f>
        <v>0</v>
      </c>
      <c r="BZ189" s="10">
        <f>Repdd!BZ283</f>
        <v>0</v>
      </c>
      <c r="CA189" s="10">
        <f>Repdd!CA283</f>
        <v>0</v>
      </c>
      <c r="CB189" s="10">
        <f>Repdd!CB283</f>
        <v>0</v>
      </c>
      <c r="CC189" s="10">
        <f>Repdd!CC283</f>
        <v>0</v>
      </c>
      <c r="CD189" s="10">
        <f>Repdd!CD283</f>
        <v>0</v>
      </c>
      <c r="CE189" s="10">
        <f>Repdd!CE283</f>
        <v>0</v>
      </c>
      <c r="CF189" s="10">
        <f>Repdd!CF283</f>
        <v>0</v>
      </c>
      <c r="CG189" s="10">
        <f>Repdd!CG283</f>
        <v>0</v>
      </c>
      <c r="CH189" s="10">
        <f>Repdd!CH283</f>
        <v>0</v>
      </c>
      <c r="CI189" s="10">
        <f>Repdd!CI283</f>
        <v>0</v>
      </c>
      <c r="CJ189" s="10">
        <f>Repdd!CJ283</f>
        <v>0</v>
      </c>
      <c r="CK189" s="10">
        <f>Repdd!CK283</f>
        <v>0</v>
      </c>
      <c r="CL189" s="10">
        <f>Repdd!CL283</f>
        <v>0</v>
      </c>
      <c r="CM189" s="10">
        <f>Repdd!CM283</f>
        <v>0</v>
      </c>
      <c r="CN189" s="10">
        <f>Repdd!CN283</f>
        <v>0</v>
      </c>
      <c r="CO189" s="10">
        <f>Repdd!CO283</f>
        <v>0</v>
      </c>
      <c r="CP189" s="10">
        <f>Repdd!CP283</f>
        <v>0</v>
      </c>
      <c r="CQ189" s="10">
        <f>Repdd!CQ283</f>
        <v>0</v>
      </c>
      <c r="CR189" s="10">
        <f>Repdd!CR283</f>
        <v>0</v>
      </c>
      <c r="CS189" s="10">
        <f>Repdd!CS283</f>
        <v>0</v>
      </c>
      <c r="CT189" s="10">
        <f>Repdd!CT283</f>
        <v>0</v>
      </c>
    </row>
    <row r="190" spans="1:98" s="13" customFormat="1" x14ac:dyDescent="0.3">
      <c r="A190" s="12">
        <f>ROW()</f>
        <v>190</v>
      </c>
      <c r="B190" s="137"/>
      <c r="C190" s="142"/>
      <c r="E190" s="92"/>
      <c r="F190" s="13" t="s">
        <v>154</v>
      </c>
      <c r="M190" s="4" t="str">
        <f>Lists!$R$8</f>
        <v>руб.</v>
      </c>
      <c r="P190" s="10"/>
      <c r="R190" s="92"/>
      <c r="S190" s="10"/>
      <c r="V190" s="80"/>
      <c r="W190" s="10">
        <f ca="1">SUM(INDIRECT(ADDRESS(ROW(),SUMIFS($1:$1,$5:$5,1))):INDIRECT(ADDRESS(ROW(),SUMIFS($1:$1,$5:$5,MAX($5:$5)))))</f>
        <v>104780612.29465809</v>
      </c>
      <c r="Z190" s="10">
        <f ca="1">Repdd!Z284</f>
        <v>-57878.78787878788</v>
      </c>
      <c r="AA190" s="10">
        <f ca="1">Repdd!AA284</f>
        <v>-76212.121212121216</v>
      </c>
      <c r="AB190" s="10">
        <f ca="1">Repdd!AB284</f>
        <v>-119545.45454545454</v>
      </c>
      <c r="AC190" s="10">
        <f ca="1">Repdd!AC284</f>
        <v>-146992.12121212124</v>
      </c>
      <c r="AD190" s="10">
        <f ca="1">Repdd!AD284</f>
        <v>-174713.58787878792</v>
      </c>
      <c r="AE190" s="10">
        <f ca="1">Repdd!AE284</f>
        <v>-195020.65454545457</v>
      </c>
      <c r="AF190" s="10">
        <f ca="1">Repdd!AF284</f>
        <v>-198834.8478787879</v>
      </c>
      <c r="AG190" s="10">
        <f ca="1">Repdd!AG284</f>
        <v>-202374.42454545456</v>
      </c>
      <c r="AH190" s="10">
        <f ca="1">Repdd!AH284</f>
        <v>-205801.53306060607</v>
      </c>
      <c r="AI190" s="10">
        <f ca="1">Repdd!AI284</f>
        <v>-208422.77078787884</v>
      </c>
      <c r="AJ190" s="10">
        <f ca="1">Repdd!AJ284</f>
        <v>-208406.81521818181</v>
      </c>
      <c r="AK190" s="10">
        <f ca="1">Repdd!AK284</f>
        <v>-212702.81391287877</v>
      </c>
      <c r="AL190" s="10">
        <f ca="1">Repdd!AL284</f>
        <v>-223996.30253106062</v>
      </c>
      <c r="AM190" s="10">
        <f ca="1">Repdd!AM284</f>
        <v>-241387.45056242423</v>
      </c>
      <c r="AN190" s="10">
        <f ca="1">Repdd!AN284</f>
        <v>-250211.20114037883</v>
      </c>
      <c r="AO190" s="10">
        <f ca="1">Repdd!AO284</f>
        <v>-220256.58541897728</v>
      </c>
      <c r="AP190" s="10">
        <f ca="1">Repdd!AP284</f>
        <v>-136843.62074132569</v>
      </c>
      <c r="AQ190" s="10">
        <f ca="1">Repdd!AQ284</f>
        <v>6329.1380202197679</v>
      </c>
      <c r="AR190" s="10">
        <f ca="1">Repdd!AR284</f>
        <v>204300.48272400751</v>
      </c>
      <c r="AS190" s="10">
        <f ca="1">Repdd!AS284</f>
        <v>440835.08079031849</v>
      </c>
      <c r="AT190" s="10">
        <f ca="1">Repdd!AT284</f>
        <v>701725.85664435208</v>
      </c>
      <c r="AU190" s="10">
        <f ca="1">Repdd!AU284</f>
        <v>976477.63961901562</v>
      </c>
      <c r="AV190" s="10">
        <f ca="1">Repdd!AV284</f>
        <v>1258663.0190903372</v>
      </c>
      <c r="AW190" s="10">
        <f ca="1">Repdd!AW284</f>
        <v>1544443.9788878639</v>
      </c>
      <c r="AX190" s="10">
        <f ca="1">Repdd!AX284</f>
        <v>1831633.6260530497</v>
      </c>
      <c r="AY190" s="10">
        <f ca="1">Repdd!AY284</f>
        <v>2119382.8072224054</v>
      </c>
      <c r="AZ190" s="10">
        <f ca="1">Repdd!AZ284</f>
        <v>2409283.3991714595</v>
      </c>
      <c r="BA190" s="10">
        <f ca="1">Repdd!BA284</f>
        <v>2706038.0104821022</v>
      </c>
      <c r="BB190" s="10">
        <f ca="1">Repdd!BB284</f>
        <v>3011905.3845124631</v>
      </c>
      <c r="BC190" s="10">
        <f ca="1">Repdd!BC284</f>
        <v>3327310.09914769</v>
      </c>
      <c r="BD190" s="10">
        <f ca="1">Repdd!BD284</f>
        <v>3651563.7554495847</v>
      </c>
      <c r="BE190" s="10">
        <f ca="1">Repdd!BE284</f>
        <v>3979510.183039357</v>
      </c>
      <c r="BF190" s="10">
        <f ca="1">Repdd!BF284</f>
        <v>4292125.5382806445</v>
      </c>
      <c r="BG190" s="10">
        <f ca="1">Repdd!BG284</f>
        <v>4560064.3379310258</v>
      </c>
      <c r="BH190" s="10">
        <f ca="1">Repdd!BH284</f>
        <v>4770267.7593181459</v>
      </c>
      <c r="BI190" s="10">
        <f ca="1">Repdd!BI284</f>
        <v>4918107.1730840541</v>
      </c>
      <c r="BJ190" s="10">
        <f ca="1">Repdd!BJ284</f>
        <v>5009594.7995420117</v>
      </c>
      <c r="BK190" s="10">
        <f ca="1">Repdd!BK284</f>
        <v>5061639.8259297004</v>
      </c>
      <c r="BL190" s="10">
        <f ca="1">Repdd!BL284</f>
        <v>5088987.7254760051</v>
      </c>
      <c r="BM190" s="10">
        <f ca="1">Repdd!BM284</f>
        <v>5102331.07144845</v>
      </c>
      <c r="BN190" s="10">
        <f ca="1">Repdd!BN284</f>
        <v>5108180.3976903232</v>
      </c>
      <c r="BO190" s="10">
        <f ca="1">Repdd!BO284</f>
        <v>5110418.7076159101</v>
      </c>
      <c r="BP190" s="10">
        <f ca="1">Repdd!BP284</f>
        <v>5111244.3679945664</v>
      </c>
      <c r="BQ190" s="10">
        <f ca="1">Repdd!BQ284</f>
        <v>5111509.7514604386</v>
      </c>
      <c r="BR190" s="10">
        <f ca="1">Repdd!BR284</f>
        <v>5111573.7241466139</v>
      </c>
      <c r="BS190" s="10">
        <f ca="1">Repdd!BS284</f>
        <v>5111587.3441378642</v>
      </c>
      <c r="BT190" s="10">
        <f ca="1">Repdd!BT284</f>
        <v>5111589.2014093976</v>
      </c>
      <c r="BU190" s="10">
        <f ca="1">Repdd!BU284</f>
        <v>5111589.2014093976</v>
      </c>
      <c r="BV190" s="10">
        <f>Repdd!BV284</f>
        <v>0</v>
      </c>
      <c r="BW190" s="10">
        <f>Repdd!BW284</f>
        <v>0</v>
      </c>
      <c r="BX190" s="10">
        <f>Repdd!BX284</f>
        <v>0</v>
      </c>
      <c r="BY190" s="10">
        <f>Repdd!BY284</f>
        <v>0</v>
      </c>
      <c r="BZ190" s="10">
        <f>Repdd!BZ284</f>
        <v>0</v>
      </c>
      <c r="CA190" s="10">
        <f>Repdd!CA284</f>
        <v>0</v>
      </c>
      <c r="CB190" s="10">
        <f>Repdd!CB284</f>
        <v>0</v>
      </c>
      <c r="CC190" s="10">
        <f>Repdd!CC284</f>
        <v>0</v>
      </c>
      <c r="CD190" s="10">
        <f>Repdd!CD284</f>
        <v>0</v>
      </c>
      <c r="CE190" s="10">
        <f>Repdd!CE284</f>
        <v>0</v>
      </c>
      <c r="CF190" s="10">
        <f>Repdd!CF284</f>
        <v>0</v>
      </c>
      <c r="CG190" s="10">
        <f>Repdd!CG284</f>
        <v>0</v>
      </c>
      <c r="CH190" s="10">
        <f>Repdd!CH284</f>
        <v>0</v>
      </c>
      <c r="CI190" s="10">
        <f>Repdd!CI284</f>
        <v>0</v>
      </c>
      <c r="CJ190" s="10">
        <f>Repdd!CJ284</f>
        <v>0</v>
      </c>
      <c r="CK190" s="10">
        <f>Repdd!CK284</f>
        <v>0</v>
      </c>
      <c r="CL190" s="10">
        <f>Repdd!CL284</f>
        <v>0</v>
      </c>
      <c r="CM190" s="10">
        <f>Repdd!CM284</f>
        <v>0</v>
      </c>
      <c r="CN190" s="10">
        <f>Repdd!CN284</f>
        <v>0</v>
      </c>
      <c r="CO190" s="10">
        <f>Repdd!CO284</f>
        <v>0</v>
      </c>
      <c r="CP190" s="10">
        <f>Repdd!CP284</f>
        <v>0</v>
      </c>
      <c r="CQ190" s="10">
        <f>Repdd!CQ284</f>
        <v>0</v>
      </c>
      <c r="CR190" s="10">
        <f>Repdd!CR284</f>
        <v>0</v>
      </c>
      <c r="CS190" s="10">
        <f>Repdd!CS284</f>
        <v>0</v>
      </c>
      <c r="CT190" s="10">
        <f>Repdd!CT284</f>
        <v>0</v>
      </c>
    </row>
    <row r="191" spans="1:98" x14ac:dyDescent="0.3">
      <c r="A191" s="11">
        <f>ROW()</f>
        <v>191</v>
      </c>
      <c r="S191" s="130"/>
    </row>
    <row r="192" spans="1:98" x14ac:dyDescent="0.3">
      <c r="A192" s="11">
        <f>ROW()</f>
        <v>192</v>
      </c>
      <c r="B192" s="144"/>
      <c r="F192" s="104" t="s">
        <v>159</v>
      </c>
    </row>
    <row r="193" spans="1:98" s="13" customFormat="1" x14ac:dyDescent="0.3">
      <c r="A193" s="12">
        <f>ROW()</f>
        <v>193</v>
      </c>
      <c r="B193" s="144"/>
      <c r="C193" s="142" t="str">
        <f>Lists!$N$10</f>
        <v>с ндс</v>
      </c>
      <c r="E193" s="92"/>
      <c r="F193" s="13" t="s">
        <v>160</v>
      </c>
      <c r="M193" s="14" t="str">
        <f>Lists!$R$8</f>
        <v>руб.</v>
      </c>
      <c r="P193" s="10"/>
      <c r="R193" s="44"/>
      <c r="S193" s="164">
        <f>Repdd!S287</f>
        <v>1</v>
      </c>
      <c r="V193" s="74"/>
      <c r="W193" s="10">
        <f ca="1">SUM(INDIRECT(ADDRESS(ROW(),SUMIFS($1:$1,$5:$5,1))):INDIRECT(ADDRESS(ROW(),SUMIFS($1:$1,$5:$5,MAX($5:$5)))))</f>
        <v>846791929.65490019</v>
      </c>
      <c r="Z193" s="10">
        <f>Repdd!Z287</f>
        <v>0</v>
      </c>
      <c r="AA193" s="10">
        <f ca="1">Repdd!AA287</f>
        <v>0</v>
      </c>
      <c r="AB193" s="10">
        <f ca="1">Repdd!AB287</f>
        <v>0</v>
      </c>
      <c r="AC193" s="10">
        <f ca="1">Repdd!AC287</f>
        <v>0</v>
      </c>
      <c r="AD193" s="10">
        <f ca="1">Repdd!AD287</f>
        <v>0</v>
      </c>
      <c r="AE193" s="10">
        <f ca="1">Repdd!AE287</f>
        <v>0</v>
      </c>
      <c r="AF193" s="10">
        <f ca="1">Repdd!AF287</f>
        <v>0</v>
      </c>
      <c r="AG193" s="10">
        <f ca="1">Repdd!AG287</f>
        <v>0</v>
      </c>
      <c r="AH193" s="10">
        <f ca="1">Repdd!AH287</f>
        <v>0</v>
      </c>
      <c r="AI193" s="10">
        <f ca="1">Repdd!AI287</f>
        <v>6292.2000000000007</v>
      </c>
      <c r="AJ193" s="10">
        <f ca="1">Repdd!AJ287</f>
        <v>54532.400000000009</v>
      </c>
      <c r="AK193" s="10">
        <f ca="1">Repdd!AK287</f>
        <v>173245.24000000002</v>
      </c>
      <c r="AL193" s="10">
        <f ca="1">Repdd!AL287</f>
        <v>322737.42500000005</v>
      </c>
      <c r="AM193" s="10">
        <f ca="1">Repdd!AM287</f>
        <v>482559.30500000005</v>
      </c>
      <c r="AN193" s="10">
        <f ca="1">Repdd!AN287</f>
        <v>641972.19200000004</v>
      </c>
      <c r="AO193" s="10">
        <f ca="1">Repdd!AO287</f>
        <v>878700.4865</v>
      </c>
      <c r="AP193" s="10">
        <f ca="1">Repdd!AP287</f>
        <v>1374643.8252500002</v>
      </c>
      <c r="AQ193" s="10">
        <f ca="1">Repdd!AQ287</f>
        <v>2217090.75275</v>
      </c>
      <c r="AR193" s="10">
        <f ca="1">Repdd!AR287</f>
        <v>3442532.35855</v>
      </c>
      <c r="AS193" s="10">
        <f ca="1">Repdd!AS287</f>
        <v>5017312.7135499995</v>
      </c>
      <c r="AT193" s="10">
        <f ca="1">Repdd!AT287</f>
        <v>6837499.879900001</v>
      </c>
      <c r="AU193" s="10">
        <f ca="1">Repdd!AU287</f>
        <v>8812596.5532750003</v>
      </c>
      <c r="AV193" s="10">
        <f ca="1">Repdd!AV287</f>
        <v>10875789.794500001</v>
      </c>
      <c r="AW193" s="10">
        <f ca="1">Repdd!AW287</f>
        <v>12986207.569775</v>
      </c>
      <c r="AX193" s="10">
        <f ca="1">Repdd!AX287</f>
        <v>15119467.6041</v>
      </c>
      <c r="AY193" s="10">
        <f ca="1">Repdd!AY287</f>
        <v>17261676.719875</v>
      </c>
      <c r="AZ193" s="10">
        <f ca="1">Repdd!AZ287</f>
        <v>19407440.142124999</v>
      </c>
      <c r="BA193" s="10">
        <f ca="1">Repdd!BA287</f>
        <v>21554482.978375003</v>
      </c>
      <c r="BB193" s="10">
        <f ca="1">Repdd!BB287</f>
        <v>23701845.668125</v>
      </c>
      <c r="BC193" s="10">
        <f ca="1">Repdd!BC287</f>
        <v>25849283.077750001</v>
      </c>
      <c r="BD193" s="10">
        <f ca="1">Repdd!BD287</f>
        <v>27996732.285250004</v>
      </c>
      <c r="BE193" s="10">
        <f ca="1">Repdd!BE287</f>
        <v>30144181.49275</v>
      </c>
      <c r="BF193" s="10">
        <f ca="1">Repdd!BF287</f>
        <v>32275900.20025</v>
      </c>
      <c r="BG193" s="10">
        <f ca="1">Repdd!BG287</f>
        <v>34287018.407749996</v>
      </c>
      <c r="BH193" s="10">
        <f ca="1">Repdd!BH287</f>
        <v>36001354.515250005</v>
      </c>
      <c r="BI193" s="10">
        <f ca="1">Repdd!BI287</f>
        <v>37341960.160250001</v>
      </c>
      <c r="BJ193" s="10">
        <f ca="1">Repdd!BJ287</f>
        <v>38283011.105250001</v>
      </c>
      <c r="BK193" s="10">
        <f ca="1">Repdd!BK287</f>
        <v>38864856.082750008</v>
      </c>
      <c r="BL193" s="10">
        <f ca="1">Repdd!BL287</f>
        <v>39195707.824000008</v>
      </c>
      <c r="BM193" s="10">
        <f ca="1">Repdd!BM287</f>
        <v>39369483.968374997</v>
      </c>
      <c r="BN193" s="10">
        <f ca="1">Repdd!BN287</f>
        <v>39454251.70025</v>
      </c>
      <c r="BO193" s="10">
        <f ca="1">Repdd!BO287</f>
        <v>39491411.073875003</v>
      </c>
      <c r="BP193" s="10">
        <f ca="1">Repdd!BP287</f>
        <v>39505630.134999998</v>
      </c>
      <c r="BQ193" s="10">
        <f ca="1">Repdd!BQ287</f>
        <v>39510874.945875004</v>
      </c>
      <c r="BR193" s="10">
        <f ca="1">Repdd!BR287</f>
        <v>39512560.731125012</v>
      </c>
      <c r="BS193" s="10">
        <f ca="1">Repdd!BS287</f>
        <v>39512967.102375008</v>
      </c>
      <c r="BT193" s="10">
        <f ca="1">Repdd!BT287</f>
        <v>39513053.620125011</v>
      </c>
      <c r="BU193" s="10">
        <f ca="1">Repdd!BU287</f>
        <v>39513065.418000013</v>
      </c>
      <c r="BV193" s="10">
        <f>Repdd!BV287</f>
        <v>0</v>
      </c>
      <c r="BW193" s="10">
        <f>Repdd!BW287</f>
        <v>0</v>
      </c>
      <c r="BX193" s="10">
        <f>Repdd!BX287</f>
        <v>0</v>
      </c>
      <c r="BY193" s="10">
        <f>Repdd!BY287</f>
        <v>0</v>
      </c>
      <c r="BZ193" s="10">
        <f>Repdd!BZ287</f>
        <v>0</v>
      </c>
      <c r="CA193" s="10">
        <f>Repdd!CA287</f>
        <v>0</v>
      </c>
      <c r="CB193" s="10">
        <f>Repdd!CB287</f>
        <v>0</v>
      </c>
      <c r="CC193" s="10">
        <f>Repdd!CC287</f>
        <v>0</v>
      </c>
      <c r="CD193" s="10">
        <f>Repdd!CD287</f>
        <v>0</v>
      </c>
      <c r="CE193" s="10">
        <f>Repdd!CE287</f>
        <v>0</v>
      </c>
      <c r="CF193" s="10">
        <f>Repdd!CF287</f>
        <v>0</v>
      </c>
      <c r="CG193" s="10">
        <f>Repdd!CG287</f>
        <v>0</v>
      </c>
      <c r="CH193" s="10">
        <f>Repdd!CH287</f>
        <v>0</v>
      </c>
      <c r="CI193" s="10">
        <f>Repdd!CI287</f>
        <v>0</v>
      </c>
      <c r="CJ193" s="10">
        <f>Repdd!CJ287</f>
        <v>0</v>
      </c>
      <c r="CK193" s="10">
        <f>Repdd!CK287</f>
        <v>0</v>
      </c>
      <c r="CL193" s="10">
        <f>Repdd!CL287</f>
        <v>0</v>
      </c>
      <c r="CM193" s="10">
        <f>Repdd!CM287</f>
        <v>0</v>
      </c>
      <c r="CN193" s="10">
        <f>Repdd!CN287</f>
        <v>0</v>
      </c>
      <c r="CO193" s="10">
        <f>Repdd!CO287</f>
        <v>0</v>
      </c>
      <c r="CP193" s="10">
        <f>Repdd!CP287</f>
        <v>0</v>
      </c>
      <c r="CQ193" s="10">
        <f>Repdd!CQ287</f>
        <v>0</v>
      </c>
      <c r="CR193" s="10">
        <f>Repdd!CR287</f>
        <v>0</v>
      </c>
      <c r="CS193" s="10">
        <f>Repdd!CS287</f>
        <v>0</v>
      </c>
      <c r="CT193" s="10">
        <f>Repdd!CT287</f>
        <v>0</v>
      </c>
    </row>
    <row r="194" spans="1:98" s="13" customFormat="1" x14ac:dyDescent="0.3">
      <c r="A194" s="12">
        <f>ROW()</f>
        <v>194</v>
      </c>
      <c r="B194" s="144"/>
      <c r="C194" s="142"/>
      <c r="E194" s="92"/>
      <c r="F194" s="13" t="s">
        <v>161</v>
      </c>
      <c r="M194" s="4" t="str">
        <f>Lists!$R$8</f>
        <v>руб.</v>
      </c>
      <c r="P194" s="10"/>
      <c r="R194" s="92"/>
      <c r="S194" s="10"/>
      <c r="V194" s="80">
        <f ca="1">W194-SUM(W195:W204)</f>
        <v>0</v>
      </c>
      <c r="W194" s="10">
        <f ca="1">SUM(INDIRECT(ADDRESS(ROW(),SUMIFS($1:$1,$5:$5,1))):INDIRECT(ADDRESS(ROW(),SUMIFS($1:$1,$5:$5,MAX($5:$5)))))</f>
        <v>432915122.85999984</v>
      </c>
      <c r="Z194" s="10">
        <f ca="1">Repdd!Z288</f>
        <v>0</v>
      </c>
      <c r="AA194" s="10">
        <f ca="1">Repdd!AA288</f>
        <v>0</v>
      </c>
      <c r="AB194" s="10">
        <f ca="1">Repdd!AB288</f>
        <v>4680</v>
      </c>
      <c r="AC194" s="10">
        <f ca="1">Repdd!AC288</f>
        <v>20320</v>
      </c>
      <c r="AD194" s="10">
        <f ca="1">Repdd!AD288</f>
        <v>40656</v>
      </c>
      <c r="AE194" s="10">
        <f ca="1">Repdd!AE288</f>
        <v>63925.8</v>
      </c>
      <c r="AF194" s="10">
        <f ca="1">Repdd!AF288</f>
        <v>93936.2</v>
      </c>
      <c r="AG194" s="10">
        <f ca="1">Repdd!AG288</f>
        <v>148249.16</v>
      </c>
      <c r="AH194" s="10">
        <f ca="1">Repdd!AH288</f>
        <v>249656.12000000002</v>
      </c>
      <c r="AI194" s="10">
        <f ca="1">Repdd!AI288</f>
        <v>401823.44</v>
      </c>
      <c r="AJ194" s="10">
        <f ca="1">Repdd!AJ288</f>
        <v>606886.62800000003</v>
      </c>
      <c r="AK194" s="10">
        <f ca="1">Repdd!AK288</f>
        <v>874948.51800000004</v>
      </c>
      <c r="AL194" s="10">
        <f ca="1">Repdd!AL288</f>
        <v>1236667.4740000002</v>
      </c>
      <c r="AM194" s="10">
        <f ca="1">Repdd!AM288</f>
        <v>1715920.1860000002</v>
      </c>
      <c r="AN194" s="10">
        <f ca="1">Repdd!AN288</f>
        <v>2316150.2420000001</v>
      </c>
      <c r="AO194" s="10">
        <f ca="1">Repdd!AO288</f>
        <v>3026438.33</v>
      </c>
      <c r="AP194" s="10">
        <f ca="1">Repdd!AP288</f>
        <v>3818021.4870000002</v>
      </c>
      <c r="AQ194" s="10">
        <f ca="1">Repdd!AQ288</f>
        <v>4659682.99</v>
      </c>
      <c r="AR194" s="10">
        <f ca="1">Repdd!AR288</f>
        <v>5529488.7109999992</v>
      </c>
      <c r="AS194" s="10">
        <f ca="1">Repdd!AS288</f>
        <v>6414242.6940000001</v>
      </c>
      <c r="AT194" s="10">
        <f ca="1">Repdd!AT288</f>
        <v>7306351.8449999997</v>
      </c>
      <c r="AU194" s="10">
        <f ca="1">Repdd!AU288</f>
        <v>8201453.2750000004</v>
      </c>
      <c r="AV194" s="10">
        <f ca="1">Repdd!AV288</f>
        <v>9097586.125</v>
      </c>
      <c r="AW194" s="10">
        <f ca="1">Repdd!AW288</f>
        <v>9994095.8650000002</v>
      </c>
      <c r="AX194" s="10">
        <f ca="1">Repdd!AX288</f>
        <v>10890719.050000001</v>
      </c>
      <c r="AY194" s="10">
        <f ca="1">Repdd!AY288</f>
        <v>11775657.550000001</v>
      </c>
      <c r="AZ194" s="10">
        <f ca="1">Repdd!AZ288</f>
        <v>12621496.050000001</v>
      </c>
      <c r="BA194" s="10">
        <f ca="1">Repdd!BA288</f>
        <v>13416494.550000001</v>
      </c>
      <c r="BB194" s="10">
        <f ca="1">Repdd!BB288</f>
        <v>14153318.550000001</v>
      </c>
      <c r="BC194" s="10">
        <f ca="1">Repdd!BC288</f>
        <v>14815116.550000001</v>
      </c>
      <c r="BD194" s="10">
        <f ca="1">Repdd!BD288</f>
        <v>15370382.15</v>
      </c>
      <c r="BE194" s="10">
        <f ca="1">Repdd!BE288</f>
        <v>15799130.35</v>
      </c>
      <c r="BF194" s="10">
        <f ca="1">Repdd!BF288</f>
        <v>16101560.25</v>
      </c>
      <c r="BG194" s="10">
        <f ca="1">Repdd!BG288</f>
        <v>16290868.43</v>
      </c>
      <c r="BH194" s="10">
        <f ca="1">Repdd!BH288</f>
        <v>16397123.135</v>
      </c>
      <c r="BI194" s="10">
        <f ca="1">Repdd!BI288</f>
        <v>16452512.699999999</v>
      </c>
      <c r="BJ194" s="10">
        <f ca="1">Repdd!BJ288</f>
        <v>16479496.234999999</v>
      </c>
      <c r="BK194" s="10">
        <f ca="1">Repdd!BK288</f>
        <v>16491426.130000001</v>
      </c>
      <c r="BL194" s="10">
        <f ca="1">Repdd!BL288</f>
        <v>16495961.605</v>
      </c>
      <c r="BM194" s="10">
        <f ca="1">Repdd!BM288</f>
        <v>16497498.675000001</v>
      </c>
      <c r="BN194" s="10">
        <f ca="1">Repdd!BN288</f>
        <v>16498004.324999999</v>
      </c>
      <c r="BO194" s="10">
        <f ca="1">Repdd!BO288</f>
        <v>16498133.085000003</v>
      </c>
      <c r="BP194" s="10">
        <f ca="1">Repdd!BP288</f>
        <v>16498148.400000002</v>
      </c>
      <c r="BQ194" s="10">
        <f ca="1">Repdd!BQ288</f>
        <v>16498148.400000002</v>
      </c>
      <c r="BR194" s="10">
        <f ca="1">Repdd!BR288</f>
        <v>16498148.400000002</v>
      </c>
      <c r="BS194" s="10">
        <f ca="1">Repdd!BS288</f>
        <v>16498148.400000002</v>
      </c>
      <c r="BT194" s="10">
        <f ca="1">Repdd!BT288</f>
        <v>16498148.400000002</v>
      </c>
      <c r="BU194" s="10">
        <f ca="1">Repdd!BU288</f>
        <v>11558300.400000002</v>
      </c>
      <c r="BV194" s="10">
        <f>Repdd!BV288</f>
        <v>0</v>
      </c>
      <c r="BW194" s="10">
        <f>Repdd!BW288</f>
        <v>0</v>
      </c>
      <c r="BX194" s="10">
        <f>Repdd!BX288</f>
        <v>0</v>
      </c>
      <c r="BY194" s="10">
        <f>Repdd!BY288</f>
        <v>0</v>
      </c>
      <c r="BZ194" s="10">
        <f>Repdd!BZ288</f>
        <v>0</v>
      </c>
      <c r="CA194" s="10">
        <f>Repdd!CA288</f>
        <v>0</v>
      </c>
      <c r="CB194" s="10">
        <f>Repdd!CB288</f>
        <v>0</v>
      </c>
      <c r="CC194" s="10">
        <f>Repdd!CC288</f>
        <v>0</v>
      </c>
      <c r="CD194" s="10">
        <f>Repdd!CD288</f>
        <v>0</v>
      </c>
      <c r="CE194" s="10">
        <f>Repdd!CE288</f>
        <v>0</v>
      </c>
      <c r="CF194" s="10">
        <f>Repdd!CF288</f>
        <v>0</v>
      </c>
      <c r="CG194" s="10">
        <f>Repdd!CG288</f>
        <v>0</v>
      </c>
      <c r="CH194" s="10">
        <f>Repdd!CH288</f>
        <v>0</v>
      </c>
      <c r="CI194" s="10">
        <f>Repdd!CI288</f>
        <v>0</v>
      </c>
      <c r="CJ194" s="10">
        <f>Repdd!CJ288</f>
        <v>0</v>
      </c>
      <c r="CK194" s="10">
        <f>Repdd!CK288</f>
        <v>0</v>
      </c>
      <c r="CL194" s="10">
        <f>Repdd!CL288</f>
        <v>0</v>
      </c>
      <c r="CM194" s="10">
        <f>Repdd!CM288</f>
        <v>0</v>
      </c>
      <c r="CN194" s="10">
        <f>Repdd!CN288</f>
        <v>0</v>
      </c>
      <c r="CO194" s="10">
        <f>Repdd!CO288</f>
        <v>0</v>
      </c>
      <c r="CP194" s="10">
        <f>Repdd!CP288</f>
        <v>0</v>
      </c>
      <c r="CQ194" s="10">
        <f>Repdd!CQ288</f>
        <v>0</v>
      </c>
      <c r="CR194" s="10">
        <f>Repdd!CR288</f>
        <v>0</v>
      </c>
      <c r="CS194" s="10">
        <f>Repdd!CS288</f>
        <v>0</v>
      </c>
      <c r="CT194" s="10">
        <f>Repdd!CT288</f>
        <v>0</v>
      </c>
    </row>
    <row r="195" spans="1:98" s="27" customFormat="1" ht="12" x14ac:dyDescent="0.25">
      <c r="A195" s="26">
        <f>ROW()</f>
        <v>195</v>
      </c>
      <c r="B195" s="145"/>
      <c r="C195" s="142"/>
      <c r="E195" s="24"/>
      <c r="F195" s="66" t="str">
        <f>$F$194</f>
        <v>Оплата себестоимостных затрат</v>
      </c>
      <c r="G195" s="27" t="str">
        <f>BP!$F$21</f>
        <v>Основа</v>
      </c>
      <c r="M195" s="27" t="str">
        <f>Lists!$R$8</f>
        <v>руб.</v>
      </c>
      <c r="P195" s="30"/>
      <c r="R195" s="44"/>
      <c r="S195" s="164">
        <f>Repdd!S289</f>
        <v>-1</v>
      </c>
      <c r="V195" s="85"/>
      <c r="W195" s="29">
        <f ca="1">SUM(INDIRECT(ADDRESS(ROW(),SUMIFS($1:$1,$5:$5,1))):INDIRECT(ADDRESS(ROW(),SUMIFS($1:$1,$5:$5,MAX($5:$5)))))</f>
        <v>94802946</v>
      </c>
      <c r="Z195" s="30">
        <f ca="1">Repdd!Z289</f>
        <v>0</v>
      </c>
      <c r="AA195" s="30">
        <f ca="1">Repdd!AA289</f>
        <v>0</v>
      </c>
      <c r="AB195" s="30">
        <f ca="1">Repdd!AB289</f>
        <v>4200</v>
      </c>
      <c r="AC195" s="30">
        <f ca="1">Repdd!AC289</f>
        <v>16800</v>
      </c>
      <c r="AD195" s="30">
        <f ca="1">Repdd!AD289</f>
        <v>30240</v>
      </c>
      <c r="AE195" s="30">
        <f ca="1">Repdd!AE289</f>
        <v>44205</v>
      </c>
      <c r="AF195" s="30">
        <f ca="1">Repdd!AF289</f>
        <v>56385</v>
      </c>
      <c r="AG195" s="30">
        <f ca="1">Repdd!AG289</f>
        <v>74067.000000000015</v>
      </c>
      <c r="AH195" s="30">
        <f ca="1">Repdd!AH289</f>
        <v>120267.00000000001</v>
      </c>
      <c r="AI195" s="30">
        <f ca="1">Repdd!AI289</f>
        <v>198051</v>
      </c>
      <c r="AJ195" s="30">
        <f ca="1">Repdd!AJ289</f>
        <v>309718.5</v>
      </c>
      <c r="AK195" s="30">
        <f ca="1">Repdd!AK289</f>
        <v>451185</v>
      </c>
      <c r="AL195" s="30">
        <f ca="1">Repdd!AL289</f>
        <v>610228.5</v>
      </c>
      <c r="AM195" s="30">
        <f ca="1">Repdd!AM289</f>
        <v>779709</v>
      </c>
      <c r="AN195" s="30">
        <f ca="1">Repdd!AN289</f>
        <v>954607.5</v>
      </c>
      <c r="AO195" s="30">
        <f ca="1">Repdd!AO289</f>
        <v>1132372.5</v>
      </c>
      <c r="AP195" s="30">
        <f ca="1">Repdd!AP289</f>
        <v>1311397.5</v>
      </c>
      <c r="AQ195" s="30">
        <f ca="1">Repdd!AQ289</f>
        <v>1490737.5</v>
      </c>
      <c r="AR195" s="30">
        <f ca="1">Repdd!AR289</f>
        <v>1670235</v>
      </c>
      <c r="AS195" s="30">
        <f ca="1">Repdd!AS289</f>
        <v>1849785</v>
      </c>
      <c r="AT195" s="30">
        <f ca="1">Repdd!AT289</f>
        <v>2029335</v>
      </c>
      <c r="AU195" s="30">
        <f ca="1">Repdd!AU289</f>
        <v>2208885</v>
      </c>
      <c r="AV195" s="30">
        <f ca="1">Repdd!AV289</f>
        <v>2388435</v>
      </c>
      <c r="AW195" s="30">
        <f ca="1">Repdd!AW289</f>
        <v>2567985</v>
      </c>
      <c r="AX195" s="30">
        <f ca="1">Repdd!AX289</f>
        <v>2747535</v>
      </c>
      <c r="AY195" s="30">
        <f ca="1">Repdd!AY289</f>
        <v>2916585</v>
      </c>
      <c r="AZ195" s="30">
        <f ca="1">Repdd!AZ289</f>
        <v>3054135</v>
      </c>
      <c r="BA195" s="30">
        <f ca="1">Repdd!BA289</f>
        <v>3158085</v>
      </c>
      <c r="BB195" s="30">
        <f ca="1">Repdd!BB289</f>
        <v>3227122.5</v>
      </c>
      <c r="BC195" s="30">
        <f ca="1">Repdd!BC289</f>
        <v>3265710</v>
      </c>
      <c r="BD195" s="30">
        <f ca="1">Repdd!BD289</f>
        <v>3286342.5</v>
      </c>
      <c r="BE195" s="30">
        <f ca="1">Repdd!BE289</f>
        <v>3296475</v>
      </c>
      <c r="BF195" s="30">
        <f ca="1">Repdd!BF289</f>
        <v>3301147.5</v>
      </c>
      <c r="BG195" s="30">
        <f ca="1">Repdd!BG289</f>
        <v>3302932.5</v>
      </c>
      <c r="BH195" s="30">
        <f ca="1">Repdd!BH289</f>
        <v>3303457.5</v>
      </c>
      <c r="BI195" s="30">
        <f ca="1">Repdd!BI289</f>
        <v>3303667.5</v>
      </c>
      <c r="BJ195" s="30">
        <f ca="1">Repdd!BJ289</f>
        <v>3303720.0000000005</v>
      </c>
      <c r="BK195" s="30">
        <f ca="1">Repdd!BK289</f>
        <v>3303720.0000000005</v>
      </c>
      <c r="BL195" s="30">
        <f ca="1">Repdd!BL289</f>
        <v>3303720.0000000005</v>
      </c>
      <c r="BM195" s="30">
        <f ca="1">Repdd!BM289</f>
        <v>3303720.0000000005</v>
      </c>
      <c r="BN195" s="30">
        <f ca="1">Repdd!BN289</f>
        <v>3303720.0000000005</v>
      </c>
      <c r="BO195" s="30">
        <f ca="1">Repdd!BO289</f>
        <v>3303720.0000000005</v>
      </c>
      <c r="BP195" s="30">
        <f ca="1">Repdd!BP289</f>
        <v>3303720.0000000005</v>
      </c>
      <c r="BQ195" s="30">
        <f ca="1">Repdd!BQ289</f>
        <v>3303720.0000000005</v>
      </c>
      <c r="BR195" s="30">
        <f ca="1">Repdd!BR289</f>
        <v>3303720.0000000005</v>
      </c>
      <c r="BS195" s="30">
        <f ca="1">Repdd!BS289</f>
        <v>3303720.0000000005</v>
      </c>
      <c r="BT195" s="30">
        <f ca="1">Repdd!BT289</f>
        <v>3303720.0000000005</v>
      </c>
      <c r="BU195" s="30">
        <f>Repdd!BU289</f>
        <v>0</v>
      </c>
      <c r="BV195" s="30">
        <f>Repdd!BV289</f>
        <v>0</v>
      </c>
      <c r="BW195" s="30">
        <f>Repdd!BW289</f>
        <v>0</v>
      </c>
      <c r="BX195" s="30">
        <f>Repdd!BX289</f>
        <v>0</v>
      </c>
      <c r="BY195" s="30">
        <f>Repdd!BY289</f>
        <v>0</v>
      </c>
      <c r="BZ195" s="30">
        <f>Repdd!BZ289</f>
        <v>0</v>
      </c>
      <c r="CA195" s="30">
        <f>Repdd!CA289</f>
        <v>0</v>
      </c>
      <c r="CB195" s="30">
        <f>Repdd!CB289</f>
        <v>0</v>
      </c>
      <c r="CC195" s="30">
        <f>Repdd!CC289</f>
        <v>0</v>
      </c>
      <c r="CD195" s="30">
        <f>Repdd!CD289</f>
        <v>0</v>
      </c>
      <c r="CE195" s="30">
        <f>Repdd!CE289</f>
        <v>0</v>
      </c>
      <c r="CF195" s="30">
        <f>Repdd!CF289</f>
        <v>0</v>
      </c>
      <c r="CG195" s="30">
        <f>Repdd!CG289</f>
        <v>0</v>
      </c>
      <c r="CH195" s="30">
        <f>Repdd!CH289</f>
        <v>0</v>
      </c>
      <c r="CI195" s="30">
        <f>Repdd!CI289</f>
        <v>0</v>
      </c>
      <c r="CJ195" s="30">
        <f>Repdd!CJ289</f>
        <v>0</v>
      </c>
      <c r="CK195" s="30">
        <f>Repdd!CK289</f>
        <v>0</v>
      </c>
      <c r="CL195" s="30">
        <f>Repdd!CL289</f>
        <v>0</v>
      </c>
      <c r="CM195" s="30">
        <f>Repdd!CM289</f>
        <v>0</v>
      </c>
      <c r="CN195" s="30">
        <f>Repdd!CN289</f>
        <v>0</v>
      </c>
      <c r="CO195" s="30">
        <f>Repdd!CO289</f>
        <v>0</v>
      </c>
      <c r="CP195" s="30">
        <f>Repdd!CP289</f>
        <v>0</v>
      </c>
      <c r="CQ195" s="30">
        <f>Repdd!CQ289</f>
        <v>0</v>
      </c>
      <c r="CR195" s="30">
        <f>Repdd!CR289</f>
        <v>0</v>
      </c>
      <c r="CS195" s="30">
        <f>Repdd!CS289</f>
        <v>0</v>
      </c>
      <c r="CT195" s="30">
        <f>Repdd!CT289</f>
        <v>0</v>
      </c>
    </row>
    <row r="196" spans="1:98" s="27" customFormat="1" ht="12" x14ac:dyDescent="0.25">
      <c r="A196" s="26">
        <f>ROW()</f>
        <v>196</v>
      </c>
      <c r="B196" s="145"/>
      <c r="C196" s="142"/>
      <c r="E196" s="24"/>
      <c r="F196" s="66" t="str">
        <f t="shared" ref="F196:F203" si="40">$F$194</f>
        <v>Оплата себестоимостных затрат</v>
      </c>
      <c r="G196" s="27" t="str">
        <f>BP!$F$22</f>
        <v>Сырье</v>
      </c>
      <c r="H196" s="67"/>
      <c r="I196" s="67"/>
      <c r="J196" s="67"/>
      <c r="K196" s="67"/>
      <c r="L196" s="67"/>
      <c r="M196" s="27" t="str">
        <f>Lists!$R$8</f>
        <v>руб.</v>
      </c>
      <c r="P196" s="30"/>
      <c r="R196" s="44"/>
      <c r="S196" s="164">
        <f>Repdd!S290</f>
        <v>-1</v>
      </c>
      <c r="V196" s="85"/>
      <c r="W196" s="29">
        <f ca="1">SUM(INDIRECT(ADDRESS(ROW(),SUMIFS($1:$1,$5:$5,1))):INDIRECT(ADDRESS(ROW(),SUMIFS($1:$1,$5:$5,MAX($5:$5)))))</f>
        <v>10834622.4</v>
      </c>
      <c r="Z196" s="30">
        <f ca="1">Repdd!Z290</f>
        <v>0</v>
      </c>
      <c r="AA196" s="30">
        <f ca="1">Repdd!AA290</f>
        <v>0</v>
      </c>
      <c r="AB196" s="30">
        <f ca="1">Repdd!AB290</f>
        <v>480</v>
      </c>
      <c r="AC196" s="30">
        <f ca="1">Repdd!AC290</f>
        <v>1920</v>
      </c>
      <c r="AD196" s="30">
        <f ca="1">Repdd!AD290</f>
        <v>3456</v>
      </c>
      <c r="AE196" s="30">
        <f ca="1">Repdd!AE290</f>
        <v>5052</v>
      </c>
      <c r="AF196" s="30">
        <f ca="1">Repdd!AF290</f>
        <v>6444</v>
      </c>
      <c r="AG196" s="30">
        <f ca="1">Repdd!AG290</f>
        <v>8464.8000000000011</v>
      </c>
      <c r="AH196" s="30">
        <f ca="1">Repdd!AH290</f>
        <v>13744.800000000001</v>
      </c>
      <c r="AI196" s="30">
        <f ca="1">Repdd!AI290</f>
        <v>22634.400000000001</v>
      </c>
      <c r="AJ196" s="30">
        <f ca="1">Repdd!AJ290</f>
        <v>35396.399999999994</v>
      </c>
      <c r="AK196" s="30">
        <f ca="1">Repdd!AK290</f>
        <v>51564</v>
      </c>
      <c r="AL196" s="30">
        <f ca="1">Repdd!AL290</f>
        <v>69740.399999999994</v>
      </c>
      <c r="AM196" s="30">
        <f ca="1">Repdd!AM290</f>
        <v>89109.6</v>
      </c>
      <c r="AN196" s="30">
        <f ca="1">Repdd!AN290</f>
        <v>109098</v>
      </c>
      <c r="AO196" s="30">
        <f ca="1">Repdd!AO290</f>
        <v>129414</v>
      </c>
      <c r="AP196" s="30">
        <f ca="1">Repdd!AP290</f>
        <v>149874</v>
      </c>
      <c r="AQ196" s="30">
        <f ca="1">Repdd!AQ290</f>
        <v>170370</v>
      </c>
      <c r="AR196" s="30">
        <f ca="1">Repdd!AR290</f>
        <v>190884</v>
      </c>
      <c r="AS196" s="30">
        <f ca="1">Repdd!AS290</f>
        <v>211404</v>
      </c>
      <c r="AT196" s="30">
        <f ca="1">Repdd!AT290</f>
        <v>231924</v>
      </c>
      <c r="AU196" s="30">
        <f ca="1">Repdd!AU290</f>
        <v>252444</v>
      </c>
      <c r="AV196" s="30">
        <f ca="1">Repdd!AV290</f>
        <v>272964</v>
      </c>
      <c r="AW196" s="30">
        <f ca="1">Repdd!AW290</f>
        <v>293484</v>
      </c>
      <c r="AX196" s="30">
        <f ca="1">Repdd!AX290</f>
        <v>314004</v>
      </c>
      <c r="AY196" s="30">
        <f ca="1">Repdd!AY290</f>
        <v>333324</v>
      </c>
      <c r="AZ196" s="30">
        <f ca="1">Repdd!AZ290</f>
        <v>349044</v>
      </c>
      <c r="BA196" s="30">
        <f ca="1">Repdd!BA290</f>
        <v>360924</v>
      </c>
      <c r="BB196" s="30">
        <f ca="1">Repdd!BB290</f>
        <v>368814</v>
      </c>
      <c r="BC196" s="30">
        <f ca="1">Repdd!BC290</f>
        <v>373224</v>
      </c>
      <c r="BD196" s="30">
        <f ca="1">Repdd!BD290</f>
        <v>375582</v>
      </c>
      <c r="BE196" s="30">
        <f ca="1">Repdd!BE290</f>
        <v>376740</v>
      </c>
      <c r="BF196" s="30">
        <f ca="1">Repdd!BF290</f>
        <v>377274</v>
      </c>
      <c r="BG196" s="30">
        <f ca="1">Repdd!BG290</f>
        <v>377478</v>
      </c>
      <c r="BH196" s="30">
        <f ca="1">Repdd!BH290</f>
        <v>377538</v>
      </c>
      <c r="BI196" s="30">
        <f ca="1">Repdd!BI290</f>
        <v>377562</v>
      </c>
      <c r="BJ196" s="30">
        <f ca="1">Repdd!BJ290</f>
        <v>377568.00000000006</v>
      </c>
      <c r="BK196" s="30">
        <f ca="1">Repdd!BK290</f>
        <v>377568.00000000006</v>
      </c>
      <c r="BL196" s="30">
        <f ca="1">Repdd!BL290</f>
        <v>377568.00000000006</v>
      </c>
      <c r="BM196" s="30">
        <f ca="1">Repdd!BM290</f>
        <v>377568.00000000006</v>
      </c>
      <c r="BN196" s="30">
        <f ca="1">Repdd!BN290</f>
        <v>377568.00000000006</v>
      </c>
      <c r="BO196" s="30">
        <f ca="1">Repdd!BO290</f>
        <v>377568.00000000006</v>
      </c>
      <c r="BP196" s="30">
        <f ca="1">Repdd!BP290</f>
        <v>377568.00000000006</v>
      </c>
      <c r="BQ196" s="30">
        <f ca="1">Repdd!BQ290</f>
        <v>377568.00000000006</v>
      </c>
      <c r="BR196" s="30">
        <f ca="1">Repdd!BR290</f>
        <v>377568.00000000006</v>
      </c>
      <c r="BS196" s="30">
        <f ca="1">Repdd!BS290</f>
        <v>377568.00000000006</v>
      </c>
      <c r="BT196" s="30">
        <f ca="1">Repdd!BT290</f>
        <v>377568.00000000006</v>
      </c>
      <c r="BU196" s="30">
        <f>Repdd!BU290</f>
        <v>0</v>
      </c>
      <c r="BV196" s="30">
        <f>Repdd!BV290</f>
        <v>0</v>
      </c>
      <c r="BW196" s="30">
        <f>Repdd!BW290</f>
        <v>0</v>
      </c>
      <c r="BX196" s="30">
        <f>Repdd!BX290</f>
        <v>0</v>
      </c>
      <c r="BY196" s="30">
        <f>Repdd!BY290</f>
        <v>0</v>
      </c>
      <c r="BZ196" s="30">
        <f>Repdd!BZ290</f>
        <v>0</v>
      </c>
      <c r="CA196" s="30">
        <f>Repdd!CA290</f>
        <v>0</v>
      </c>
      <c r="CB196" s="30">
        <f>Repdd!CB290</f>
        <v>0</v>
      </c>
      <c r="CC196" s="30">
        <f>Repdd!CC290</f>
        <v>0</v>
      </c>
      <c r="CD196" s="30">
        <f>Repdd!CD290</f>
        <v>0</v>
      </c>
      <c r="CE196" s="30">
        <f>Repdd!CE290</f>
        <v>0</v>
      </c>
      <c r="CF196" s="30">
        <f>Repdd!CF290</f>
        <v>0</v>
      </c>
      <c r="CG196" s="30">
        <f>Repdd!CG290</f>
        <v>0</v>
      </c>
      <c r="CH196" s="30">
        <f>Repdd!CH290</f>
        <v>0</v>
      </c>
      <c r="CI196" s="30">
        <f>Repdd!CI290</f>
        <v>0</v>
      </c>
      <c r="CJ196" s="30">
        <f>Repdd!CJ290</f>
        <v>0</v>
      </c>
      <c r="CK196" s="30">
        <f>Repdd!CK290</f>
        <v>0</v>
      </c>
      <c r="CL196" s="30">
        <f>Repdd!CL290</f>
        <v>0</v>
      </c>
      <c r="CM196" s="30">
        <f>Repdd!CM290</f>
        <v>0</v>
      </c>
      <c r="CN196" s="30">
        <f>Repdd!CN290</f>
        <v>0</v>
      </c>
      <c r="CO196" s="30">
        <f>Repdd!CO290</f>
        <v>0</v>
      </c>
      <c r="CP196" s="30">
        <f>Repdd!CP290</f>
        <v>0</v>
      </c>
      <c r="CQ196" s="30">
        <f>Repdd!CQ290</f>
        <v>0</v>
      </c>
      <c r="CR196" s="30">
        <f>Repdd!CR290</f>
        <v>0</v>
      </c>
      <c r="CS196" s="30">
        <f>Repdd!CS290</f>
        <v>0</v>
      </c>
      <c r="CT196" s="30">
        <f>Repdd!CT290</f>
        <v>0</v>
      </c>
    </row>
    <row r="197" spans="1:98" s="27" customFormat="1" ht="12" x14ac:dyDescent="0.25">
      <c r="A197" s="26">
        <f>ROW()</f>
        <v>197</v>
      </c>
      <c r="B197" s="145"/>
      <c r="C197" s="142"/>
      <c r="E197" s="24"/>
      <c r="F197" s="66" t="str">
        <f t="shared" si="40"/>
        <v>Оплата себестоимостных затрат</v>
      </c>
      <c r="G197" s="27" t="str">
        <f>BP!$F$23</f>
        <v>Материал</v>
      </c>
      <c r="M197" s="27" t="str">
        <f>Lists!$R$8</f>
        <v>руб.</v>
      </c>
      <c r="P197" s="30"/>
      <c r="R197" s="44"/>
      <c r="S197" s="164">
        <f>Repdd!S291</f>
        <v>0</v>
      </c>
      <c r="V197" s="85"/>
      <c r="W197" s="29">
        <f ca="1">SUM(INDIRECT(ADDRESS(ROW(),SUMIFS($1:$1,$5:$5,1))):INDIRECT(ADDRESS(ROW(),SUMIFS($1:$1,$5:$5,MAX($5:$5)))))</f>
        <v>12199896.800000001</v>
      </c>
      <c r="Z197" s="30">
        <f ca="1">Repdd!Z291</f>
        <v>0</v>
      </c>
      <c r="AA197" s="30">
        <f ca="1">Repdd!AA291</f>
        <v>0</v>
      </c>
      <c r="AB197" s="30">
        <f ca="1">Repdd!AB291</f>
        <v>0</v>
      </c>
      <c r="AC197" s="30">
        <f ca="1">Repdd!AC291</f>
        <v>0</v>
      </c>
      <c r="AD197" s="30">
        <f ca="1">Repdd!AD291</f>
        <v>560</v>
      </c>
      <c r="AE197" s="30">
        <f ca="1">Repdd!AE291</f>
        <v>2240</v>
      </c>
      <c r="AF197" s="30">
        <f ca="1">Repdd!AF291</f>
        <v>4032</v>
      </c>
      <c r="AG197" s="30">
        <f ca="1">Repdd!AG291</f>
        <v>5894</v>
      </c>
      <c r="AH197" s="30">
        <f ca="1">Repdd!AH291</f>
        <v>7518</v>
      </c>
      <c r="AI197" s="30">
        <f ca="1">Repdd!AI291</f>
        <v>9875.6000000000022</v>
      </c>
      <c r="AJ197" s="30">
        <f ca="1">Repdd!AJ291</f>
        <v>16035.600000000002</v>
      </c>
      <c r="AK197" s="30">
        <f ca="1">Repdd!AK291</f>
        <v>26406.799999999999</v>
      </c>
      <c r="AL197" s="30">
        <f ca="1">Repdd!AL291</f>
        <v>41295.799999999996</v>
      </c>
      <c r="AM197" s="30">
        <f ca="1">Repdd!AM291</f>
        <v>60158</v>
      </c>
      <c r="AN197" s="30">
        <f ca="1">Repdd!AN291</f>
        <v>81363.8</v>
      </c>
      <c r="AO197" s="30">
        <f ca="1">Repdd!AO291</f>
        <v>103961.2</v>
      </c>
      <c r="AP197" s="30">
        <f ca="1">Repdd!AP291</f>
        <v>127281</v>
      </c>
      <c r="AQ197" s="30">
        <f ca="1">Repdd!AQ291</f>
        <v>150983</v>
      </c>
      <c r="AR197" s="30">
        <f ca="1">Repdd!AR291</f>
        <v>174853</v>
      </c>
      <c r="AS197" s="30">
        <f ca="1">Repdd!AS291</f>
        <v>198765</v>
      </c>
      <c r="AT197" s="30">
        <f ca="1">Repdd!AT291</f>
        <v>222698</v>
      </c>
      <c r="AU197" s="30">
        <f ca="1">Repdd!AU291</f>
        <v>246638</v>
      </c>
      <c r="AV197" s="30">
        <f ca="1">Repdd!AV291</f>
        <v>270578</v>
      </c>
      <c r="AW197" s="30">
        <f ca="1">Repdd!AW291</f>
        <v>294518</v>
      </c>
      <c r="AX197" s="30">
        <f ca="1">Repdd!AX291</f>
        <v>318458</v>
      </c>
      <c r="AY197" s="30">
        <f ca="1">Repdd!AY291</f>
        <v>342398</v>
      </c>
      <c r="AZ197" s="30">
        <f ca="1">Repdd!AZ291</f>
        <v>366338</v>
      </c>
      <c r="BA197" s="30">
        <f ca="1">Repdd!BA291</f>
        <v>388878</v>
      </c>
      <c r="BB197" s="30">
        <f ca="1">Repdd!BB291</f>
        <v>407218</v>
      </c>
      <c r="BC197" s="30">
        <f ca="1">Repdd!BC291</f>
        <v>421078</v>
      </c>
      <c r="BD197" s="30">
        <f ca="1">Repdd!BD291</f>
        <v>430283</v>
      </c>
      <c r="BE197" s="30">
        <f ca="1">Repdd!BE291</f>
        <v>435428</v>
      </c>
      <c r="BF197" s="30">
        <f ca="1">Repdd!BF291</f>
        <v>438179</v>
      </c>
      <c r="BG197" s="30">
        <f ca="1">Repdd!BG291</f>
        <v>439530</v>
      </c>
      <c r="BH197" s="30">
        <f ca="1">Repdd!BH291</f>
        <v>440153</v>
      </c>
      <c r="BI197" s="30">
        <f ca="1">Repdd!BI291</f>
        <v>440391</v>
      </c>
      <c r="BJ197" s="30">
        <f ca="1">Repdd!BJ291</f>
        <v>440461</v>
      </c>
      <c r="BK197" s="30">
        <f ca="1">Repdd!BK291</f>
        <v>440489</v>
      </c>
      <c r="BL197" s="30">
        <f ca="1">Repdd!BL291</f>
        <v>440496.00000000006</v>
      </c>
      <c r="BM197" s="30">
        <f ca="1">Repdd!BM291</f>
        <v>440496.00000000006</v>
      </c>
      <c r="BN197" s="30">
        <f ca="1">Repdd!BN291</f>
        <v>440496.00000000006</v>
      </c>
      <c r="BO197" s="30">
        <f ca="1">Repdd!BO291</f>
        <v>440496.00000000006</v>
      </c>
      <c r="BP197" s="30">
        <f ca="1">Repdd!BP291</f>
        <v>440496.00000000006</v>
      </c>
      <c r="BQ197" s="30">
        <f ca="1">Repdd!BQ291</f>
        <v>440496.00000000006</v>
      </c>
      <c r="BR197" s="30">
        <f ca="1">Repdd!BR291</f>
        <v>440496.00000000006</v>
      </c>
      <c r="BS197" s="30">
        <f ca="1">Repdd!BS291</f>
        <v>440496.00000000006</v>
      </c>
      <c r="BT197" s="30">
        <f ca="1">Repdd!BT291</f>
        <v>440496.00000000006</v>
      </c>
      <c r="BU197" s="30">
        <f ca="1">Repdd!BU291</f>
        <v>440496.00000000006</v>
      </c>
      <c r="BV197" s="30">
        <f>Repdd!BV291</f>
        <v>0</v>
      </c>
      <c r="BW197" s="30">
        <f>Repdd!BW291</f>
        <v>0</v>
      </c>
      <c r="BX197" s="30">
        <f>Repdd!BX291</f>
        <v>0</v>
      </c>
      <c r="BY197" s="30">
        <f>Repdd!BY291</f>
        <v>0</v>
      </c>
      <c r="BZ197" s="30">
        <f>Repdd!BZ291</f>
        <v>0</v>
      </c>
      <c r="CA197" s="30">
        <f>Repdd!CA291</f>
        <v>0</v>
      </c>
      <c r="CB197" s="30">
        <f>Repdd!CB291</f>
        <v>0</v>
      </c>
      <c r="CC197" s="30">
        <f>Repdd!CC291</f>
        <v>0</v>
      </c>
      <c r="CD197" s="30">
        <f>Repdd!CD291</f>
        <v>0</v>
      </c>
      <c r="CE197" s="30">
        <f>Repdd!CE291</f>
        <v>0</v>
      </c>
      <c r="CF197" s="30">
        <f>Repdd!CF291</f>
        <v>0</v>
      </c>
      <c r="CG197" s="30">
        <f>Repdd!CG291</f>
        <v>0</v>
      </c>
      <c r="CH197" s="30">
        <f>Repdd!CH291</f>
        <v>0</v>
      </c>
      <c r="CI197" s="30">
        <f>Repdd!CI291</f>
        <v>0</v>
      </c>
      <c r="CJ197" s="30">
        <f>Repdd!CJ291</f>
        <v>0</v>
      </c>
      <c r="CK197" s="30">
        <f>Repdd!CK291</f>
        <v>0</v>
      </c>
      <c r="CL197" s="30">
        <f>Repdd!CL291</f>
        <v>0</v>
      </c>
      <c r="CM197" s="30">
        <f>Repdd!CM291</f>
        <v>0</v>
      </c>
      <c r="CN197" s="30">
        <f>Repdd!CN291</f>
        <v>0</v>
      </c>
      <c r="CO197" s="30">
        <f>Repdd!CO291</f>
        <v>0</v>
      </c>
      <c r="CP197" s="30">
        <f>Repdd!CP291</f>
        <v>0</v>
      </c>
      <c r="CQ197" s="30">
        <f>Repdd!CQ291</f>
        <v>0</v>
      </c>
      <c r="CR197" s="30">
        <f>Repdd!CR291</f>
        <v>0</v>
      </c>
      <c r="CS197" s="30">
        <f>Repdd!CS291</f>
        <v>0</v>
      </c>
      <c r="CT197" s="30">
        <f>Repdd!CT291</f>
        <v>0</v>
      </c>
    </row>
    <row r="198" spans="1:98" s="27" customFormat="1" ht="12" x14ac:dyDescent="0.25">
      <c r="A198" s="26">
        <f>ROW()</f>
        <v>198</v>
      </c>
      <c r="B198" s="145"/>
      <c r="C198" s="142"/>
      <c r="E198" s="24"/>
      <c r="F198" s="66" t="str">
        <f t="shared" si="40"/>
        <v>Оплата себестоимостных затрат</v>
      </c>
      <c r="G198" s="27" t="str">
        <f>BP!$F$24</f>
        <v>Вн.пр-во</v>
      </c>
      <c r="M198" s="27" t="str">
        <f>Lists!$R$8</f>
        <v>руб.</v>
      </c>
      <c r="P198" s="30"/>
      <c r="R198" s="44"/>
      <c r="S198" s="164">
        <f>Repdd!S292</f>
        <v>1</v>
      </c>
      <c r="V198" s="85"/>
      <c r="W198" s="29">
        <f ca="1">SUM(INDIRECT(ADDRESS(ROW(),SUMIFS($1:$1,$5:$5,1))):INDIRECT(ADDRESS(ROW(),SUMIFS($1:$1,$5:$5,MAX($5:$5)))))</f>
        <v>238300320</v>
      </c>
      <c r="Z198" s="30">
        <f>Repdd!Z292</f>
        <v>0</v>
      </c>
      <c r="AA198" s="30">
        <f ca="1">Repdd!AA292</f>
        <v>0</v>
      </c>
      <c r="AB198" s="30">
        <f ca="1">Repdd!AB292</f>
        <v>0</v>
      </c>
      <c r="AC198" s="30">
        <f ca="1">Repdd!AC292</f>
        <v>0</v>
      </c>
      <c r="AD198" s="30">
        <f ca="1">Repdd!AD292</f>
        <v>0</v>
      </c>
      <c r="AE198" s="30">
        <f ca="1">Repdd!AE292</f>
        <v>0</v>
      </c>
      <c r="AF198" s="30">
        <f ca="1">Repdd!AF292</f>
        <v>6600</v>
      </c>
      <c r="AG198" s="30">
        <f ca="1">Repdd!AG292</f>
        <v>31800</v>
      </c>
      <c r="AH198" s="30">
        <f ca="1">Repdd!AH292</f>
        <v>69120</v>
      </c>
      <c r="AI198" s="30">
        <f ca="1">Repdd!AI292</f>
        <v>108345</v>
      </c>
      <c r="AJ198" s="30">
        <f ca="1">Repdd!AJ292</f>
        <v>145440</v>
      </c>
      <c r="AK198" s="30">
        <f ca="1">Repdd!AK292</f>
        <v>188886</v>
      </c>
      <c r="AL198" s="30">
        <f ca="1">Repdd!AL292</f>
        <v>284220.00000000006</v>
      </c>
      <c r="AM198" s="30">
        <f ca="1">Repdd!AM292</f>
        <v>465852</v>
      </c>
      <c r="AN198" s="30">
        <f ca="1">Repdd!AN292</f>
        <v>741337.5</v>
      </c>
      <c r="AO198" s="30">
        <f ca="1">Repdd!AO292</f>
        <v>1107214.5</v>
      </c>
      <c r="AP198" s="30">
        <f ca="1">Repdd!AP292</f>
        <v>1539025.5</v>
      </c>
      <c r="AQ198" s="30">
        <f ca="1">Repdd!AQ292</f>
        <v>2009836.5</v>
      </c>
      <c r="AR198" s="30">
        <f ca="1">Repdd!AR292</f>
        <v>2502580.5</v>
      </c>
      <c r="AS198" s="30">
        <f ca="1">Repdd!AS292</f>
        <v>3006795</v>
      </c>
      <c r="AT198" s="30">
        <f ca="1">Repdd!AT292</f>
        <v>3516675</v>
      </c>
      <c r="AU198" s="30">
        <f ca="1">Repdd!AU292</f>
        <v>4028670</v>
      </c>
      <c r="AV198" s="30">
        <f ca="1">Repdd!AV292</f>
        <v>4541317.5</v>
      </c>
      <c r="AW198" s="30">
        <f ca="1">Repdd!AW292</f>
        <v>5054250</v>
      </c>
      <c r="AX198" s="30">
        <f ca="1">Repdd!AX292</f>
        <v>5567250</v>
      </c>
      <c r="AY198" s="30">
        <f ca="1">Repdd!AY292</f>
        <v>6080250</v>
      </c>
      <c r="AZ198" s="30">
        <f ca="1">Repdd!AZ292</f>
        <v>6593250</v>
      </c>
      <c r="BA198" s="30">
        <f ca="1">Repdd!BA292</f>
        <v>7106250</v>
      </c>
      <c r="BB198" s="30">
        <f ca="1">Repdd!BB292</f>
        <v>7619250</v>
      </c>
      <c r="BC198" s="30">
        <f ca="1">Repdd!BC292</f>
        <v>8115750</v>
      </c>
      <c r="BD198" s="30">
        <f ca="1">Repdd!BD292</f>
        <v>8549250</v>
      </c>
      <c r="BE198" s="30">
        <f ca="1">Repdd!BE292</f>
        <v>8889450</v>
      </c>
      <c r="BF198" s="30">
        <f ca="1">Repdd!BF292</f>
        <v>9131587.5</v>
      </c>
      <c r="BG198" s="30">
        <f ca="1">Repdd!BG292</f>
        <v>9280987.5</v>
      </c>
      <c r="BH198" s="30">
        <f ca="1">Repdd!BH292</f>
        <v>9363022.5</v>
      </c>
      <c r="BI198" s="30">
        <f ca="1">Repdd!BI292</f>
        <v>9405472.5</v>
      </c>
      <c r="BJ198" s="30">
        <f ca="1">Repdd!BJ292</f>
        <v>9425842.5</v>
      </c>
      <c r="BK198" s="30">
        <f ca="1">Repdd!BK292</f>
        <v>9434655</v>
      </c>
      <c r="BL198" s="30">
        <f ca="1">Repdd!BL292</f>
        <v>9437775</v>
      </c>
      <c r="BM198" s="30">
        <f ca="1">Repdd!BM292</f>
        <v>9438780</v>
      </c>
      <c r="BN198" s="30">
        <f ca="1">Repdd!BN292</f>
        <v>9439132.5</v>
      </c>
      <c r="BO198" s="30">
        <f ca="1">Repdd!BO292</f>
        <v>9439200.0000000019</v>
      </c>
      <c r="BP198" s="30">
        <f ca="1">Repdd!BP292</f>
        <v>9439200.0000000019</v>
      </c>
      <c r="BQ198" s="30">
        <f ca="1">Repdd!BQ292</f>
        <v>9439200.0000000019</v>
      </c>
      <c r="BR198" s="30">
        <f ca="1">Repdd!BR292</f>
        <v>9439200.0000000019</v>
      </c>
      <c r="BS198" s="30">
        <f ca="1">Repdd!BS292</f>
        <v>9439200.0000000019</v>
      </c>
      <c r="BT198" s="30">
        <f ca="1">Repdd!BT292</f>
        <v>9439200.0000000019</v>
      </c>
      <c r="BU198" s="30">
        <f ca="1">Repdd!BU292</f>
        <v>9439200.0000000019</v>
      </c>
      <c r="BV198" s="30">
        <f>Repdd!BV292</f>
        <v>0</v>
      </c>
      <c r="BW198" s="30">
        <f>Repdd!BW292</f>
        <v>0</v>
      </c>
      <c r="BX198" s="30">
        <f>Repdd!BX292</f>
        <v>0</v>
      </c>
      <c r="BY198" s="30">
        <f>Repdd!BY292</f>
        <v>0</v>
      </c>
      <c r="BZ198" s="30">
        <f>Repdd!BZ292</f>
        <v>0</v>
      </c>
      <c r="CA198" s="30">
        <f>Repdd!CA292</f>
        <v>0</v>
      </c>
      <c r="CB198" s="30">
        <f>Repdd!CB292</f>
        <v>0</v>
      </c>
      <c r="CC198" s="30">
        <f>Repdd!CC292</f>
        <v>0</v>
      </c>
      <c r="CD198" s="30">
        <f>Repdd!CD292</f>
        <v>0</v>
      </c>
      <c r="CE198" s="30">
        <f>Repdd!CE292</f>
        <v>0</v>
      </c>
      <c r="CF198" s="30">
        <f>Repdd!CF292</f>
        <v>0</v>
      </c>
      <c r="CG198" s="30">
        <f>Repdd!CG292</f>
        <v>0</v>
      </c>
      <c r="CH198" s="30">
        <f>Repdd!CH292</f>
        <v>0</v>
      </c>
      <c r="CI198" s="30">
        <f>Repdd!CI292</f>
        <v>0</v>
      </c>
      <c r="CJ198" s="30">
        <f>Repdd!CJ292</f>
        <v>0</v>
      </c>
      <c r="CK198" s="30">
        <f>Repdd!CK292</f>
        <v>0</v>
      </c>
      <c r="CL198" s="30">
        <f>Repdd!CL292</f>
        <v>0</v>
      </c>
      <c r="CM198" s="30">
        <f>Repdd!CM292</f>
        <v>0</v>
      </c>
      <c r="CN198" s="30">
        <f>Repdd!CN292</f>
        <v>0</v>
      </c>
      <c r="CO198" s="30">
        <f>Repdd!CO292</f>
        <v>0</v>
      </c>
      <c r="CP198" s="30">
        <f>Repdd!CP292</f>
        <v>0</v>
      </c>
      <c r="CQ198" s="30">
        <f>Repdd!CQ292</f>
        <v>0</v>
      </c>
      <c r="CR198" s="30">
        <f>Repdd!CR292</f>
        <v>0</v>
      </c>
      <c r="CS198" s="30">
        <f>Repdd!CS292</f>
        <v>0</v>
      </c>
      <c r="CT198" s="30">
        <f>Repdd!CT292</f>
        <v>0</v>
      </c>
    </row>
    <row r="199" spans="1:98" s="27" customFormat="1" ht="12" x14ac:dyDescent="0.25">
      <c r="A199" s="26">
        <f>ROW()</f>
        <v>199</v>
      </c>
      <c r="B199" s="145"/>
      <c r="C199" s="142"/>
      <c r="E199" s="24"/>
      <c r="F199" s="66" t="str">
        <f t="shared" si="40"/>
        <v>Оплата себестоимостных затрат</v>
      </c>
      <c r="G199" s="27" t="str">
        <f>BP!$F$25</f>
        <v>Упаковка</v>
      </c>
      <c r="M199" s="27" t="str">
        <f>Lists!$R$8</f>
        <v>руб.</v>
      </c>
      <c r="P199" s="30"/>
      <c r="R199" s="44"/>
      <c r="S199" s="164">
        <f>Repdd!S293</f>
        <v>-1</v>
      </c>
      <c r="V199" s="85"/>
      <c r="W199" s="29">
        <f ca="1">SUM(INDIRECT(ADDRESS(ROW(),SUMIFS($1:$1,$5:$5,1))):INDIRECT(ADDRESS(ROW(),SUMIFS($1:$1,$5:$5,MAX($5:$5)))))</f>
        <v>34856848</v>
      </c>
      <c r="Z199" s="30">
        <f ca="1">Repdd!Z293</f>
        <v>0</v>
      </c>
      <c r="AA199" s="30">
        <f ca="1">Repdd!AA293</f>
        <v>0</v>
      </c>
      <c r="AB199" s="30">
        <f ca="1">Repdd!AB293</f>
        <v>0</v>
      </c>
      <c r="AC199" s="30">
        <f ca="1">Repdd!AC293</f>
        <v>1600</v>
      </c>
      <c r="AD199" s="30">
        <f ca="1">Repdd!AD293</f>
        <v>6400</v>
      </c>
      <c r="AE199" s="30">
        <f ca="1">Repdd!AE293</f>
        <v>11520</v>
      </c>
      <c r="AF199" s="30">
        <f ca="1">Repdd!AF293</f>
        <v>16840</v>
      </c>
      <c r="AG199" s="30">
        <f ca="1">Repdd!AG293</f>
        <v>21480</v>
      </c>
      <c r="AH199" s="30">
        <f ca="1">Repdd!AH293</f>
        <v>28216.000000000004</v>
      </c>
      <c r="AI199" s="30">
        <f ca="1">Repdd!AI293</f>
        <v>45816</v>
      </c>
      <c r="AJ199" s="30">
        <f ca="1">Repdd!AJ293</f>
        <v>75448</v>
      </c>
      <c r="AK199" s="30">
        <f ca="1">Repdd!AK293</f>
        <v>117988</v>
      </c>
      <c r="AL199" s="30">
        <f ca="1">Repdd!AL293</f>
        <v>171880</v>
      </c>
      <c r="AM199" s="30">
        <f ca="1">Repdd!AM293</f>
        <v>232468</v>
      </c>
      <c r="AN199" s="30">
        <f ca="1">Repdd!AN293</f>
        <v>297032</v>
      </c>
      <c r="AO199" s="30">
        <f ca="1">Repdd!AO293</f>
        <v>363660</v>
      </c>
      <c r="AP199" s="30">
        <f ca="1">Repdd!AP293</f>
        <v>431380</v>
      </c>
      <c r="AQ199" s="30">
        <f ca="1">Repdd!AQ293</f>
        <v>499580</v>
      </c>
      <c r="AR199" s="30">
        <f ca="1">Repdd!AR293</f>
        <v>567900</v>
      </c>
      <c r="AS199" s="30">
        <f ca="1">Repdd!AS293</f>
        <v>636280</v>
      </c>
      <c r="AT199" s="30">
        <f ca="1">Repdd!AT293</f>
        <v>704680</v>
      </c>
      <c r="AU199" s="30">
        <f ca="1">Repdd!AU293</f>
        <v>773080</v>
      </c>
      <c r="AV199" s="30">
        <f ca="1">Repdd!AV293</f>
        <v>841480</v>
      </c>
      <c r="AW199" s="30">
        <f ca="1">Repdd!AW293</f>
        <v>909880</v>
      </c>
      <c r="AX199" s="30">
        <f ca="1">Repdd!AX293</f>
        <v>978280</v>
      </c>
      <c r="AY199" s="30">
        <f ca="1">Repdd!AY293</f>
        <v>1046680</v>
      </c>
      <c r="AZ199" s="30">
        <f ca="1">Repdd!AZ293</f>
        <v>1111080</v>
      </c>
      <c r="BA199" s="30">
        <f ca="1">Repdd!BA293</f>
        <v>1163480</v>
      </c>
      <c r="BB199" s="30">
        <f ca="1">Repdd!BB293</f>
        <v>1203080</v>
      </c>
      <c r="BC199" s="30">
        <f ca="1">Repdd!BC293</f>
        <v>1229380</v>
      </c>
      <c r="BD199" s="30">
        <f ca="1">Repdd!BD293</f>
        <v>1244080</v>
      </c>
      <c r="BE199" s="30">
        <f ca="1">Repdd!BE293</f>
        <v>1251940</v>
      </c>
      <c r="BF199" s="30">
        <f ca="1">Repdd!BF293</f>
        <v>1255800</v>
      </c>
      <c r="BG199" s="30">
        <f ca="1">Repdd!BG293</f>
        <v>1257580</v>
      </c>
      <c r="BH199" s="30">
        <f ca="1">Repdd!BH293</f>
        <v>1258260</v>
      </c>
      <c r="BI199" s="30">
        <f ca="1">Repdd!BI293</f>
        <v>1258460</v>
      </c>
      <c r="BJ199" s="30">
        <f ca="1">Repdd!BJ293</f>
        <v>1258540</v>
      </c>
      <c r="BK199" s="30">
        <f ca="1">Repdd!BK293</f>
        <v>1258560.0000000002</v>
      </c>
      <c r="BL199" s="30">
        <f ca="1">Repdd!BL293</f>
        <v>1258560.0000000002</v>
      </c>
      <c r="BM199" s="30">
        <f ca="1">Repdd!BM293</f>
        <v>1258560.0000000002</v>
      </c>
      <c r="BN199" s="30">
        <f ca="1">Repdd!BN293</f>
        <v>1258560.0000000002</v>
      </c>
      <c r="BO199" s="30">
        <f ca="1">Repdd!BO293</f>
        <v>1258560.0000000002</v>
      </c>
      <c r="BP199" s="30">
        <f ca="1">Repdd!BP293</f>
        <v>1258560.0000000002</v>
      </c>
      <c r="BQ199" s="30">
        <f ca="1">Repdd!BQ293</f>
        <v>1258560.0000000002</v>
      </c>
      <c r="BR199" s="30">
        <f ca="1">Repdd!BR293</f>
        <v>1258560.0000000002</v>
      </c>
      <c r="BS199" s="30">
        <f ca="1">Repdd!BS293</f>
        <v>1258560.0000000002</v>
      </c>
      <c r="BT199" s="30">
        <f ca="1">Repdd!BT293</f>
        <v>1258560.0000000002</v>
      </c>
      <c r="BU199" s="30">
        <f>Repdd!BU293</f>
        <v>0</v>
      </c>
      <c r="BV199" s="30">
        <f>Repdd!BV293</f>
        <v>0</v>
      </c>
      <c r="BW199" s="30">
        <f>Repdd!BW293</f>
        <v>0</v>
      </c>
      <c r="BX199" s="30">
        <f>Repdd!BX293</f>
        <v>0</v>
      </c>
      <c r="BY199" s="30">
        <f>Repdd!BY293</f>
        <v>0</v>
      </c>
      <c r="BZ199" s="30">
        <f>Repdd!BZ293</f>
        <v>0</v>
      </c>
      <c r="CA199" s="30">
        <f>Repdd!CA293</f>
        <v>0</v>
      </c>
      <c r="CB199" s="30">
        <f>Repdd!CB293</f>
        <v>0</v>
      </c>
      <c r="CC199" s="30">
        <f>Repdd!CC293</f>
        <v>0</v>
      </c>
      <c r="CD199" s="30">
        <f>Repdd!CD293</f>
        <v>0</v>
      </c>
      <c r="CE199" s="30">
        <f>Repdd!CE293</f>
        <v>0</v>
      </c>
      <c r="CF199" s="30">
        <f>Repdd!CF293</f>
        <v>0</v>
      </c>
      <c r="CG199" s="30">
        <f>Repdd!CG293</f>
        <v>0</v>
      </c>
      <c r="CH199" s="30">
        <f>Repdd!CH293</f>
        <v>0</v>
      </c>
      <c r="CI199" s="30">
        <f>Repdd!CI293</f>
        <v>0</v>
      </c>
      <c r="CJ199" s="30">
        <f>Repdd!CJ293</f>
        <v>0</v>
      </c>
      <c r="CK199" s="30">
        <f>Repdd!CK293</f>
        <v>0</v>
      </c>
      <c r="CL199" s="30">
        <f>Repdd!CL293</f>
        <v>0</v>
      </c>
      <c r="CM199" s="30">
        <f>Repdd!CM293</f>
        <v>0</v>
      </c>
      <c r="CN199" s="30">
        <f>Repdd!CN293</f>
        <v>0</v>
      </c>
      <c r="CO199" s="30">
        <f>Repdd!CO293</f>
        <v>0</v>
      </c>
      <c r="CP199" s="30">
        <f>Repdd!CP293</f>
        <v>0</v>
      </c>
      <c r="CQ199" s="30">
        <f>Repdd!CQ293</f>
        <v>0</v>
      </c>
      <c r="CR199" s="30">
        <f>Repdd!CR293</f>
        <v>0</v>
      </c>
      <c r="CS199" s="30">
        <f>Repdd!CS293</f>
        <v>0</v>
      </c>
      <c r="CT199" s="30">
        <f>Repdd!CT293</f>
        <v>0</v>
      </c>
    </row>
    <row r="200" spans="1:98" s="27" customFormat="1" ht="12" x14ac:dyDescent="0.25">
      <c r="A200" s="26">
        <f>ROW()</f>
        <v>200</v>
      </c>
      <c r="B200" s="145"/>
      <c r="C200" s="142"/>
      <c r="E200" s="24"/>
      <c r="F200" s="66" t="str">
        <f t="shared" si="40"/>
        <v>Оплата себестоимостных затрат</v>
      </c>
      <c r="G200" s="27" t="str">
        <f>BP!$F$26</f>
        <v>ФОТ првПерс</v>
      </c>
      <c r="M200" s="27" t="str">
        <f>Lists!$R$8</f>
        <v>руб.</v>
      </c>
      <c r="P200" s="30"/>
      <c r="R200" s="44"/>
      <c r="S200" s="164">
        <f>Repdd!S294</f>
        <v>1</v>
      </c>
      <c r="V200" s="85"/>
      <c r="W200" s="29">
        <f ca="1">SUM(INDIRECT(ADDRESS(ROW(),SUMIFS($1:$1,$5:$5,1))):INDIRECT(ADDRESS(ROW(),SUMIFS($1:$1,$5:$5,MAX($5:$5)))))</f>
        <v>20055010</v>
      </c>
      <c r="Z200" s="30">
        <f>Repdd!Z294</f>
        <v>0</v>
      </c>
      <c r="AA200" s="30">
        <f ca="1">Repdd!AA294</f>
        <v>0</v>
      </c>
      <c r="AB200" s="30">
        <f ca="1">Repdd!AB294</f>
        <v>0</v>
      </c>
      <c r="AC200" s="30">
        <f ca="1">Repdd!AC294</f>
        <v>0</v>
      </c>
      <c r="AD200" s="30">
        <f ca="1">Repdd!AD294</f>
        <v>0</v>
      </c>
      <c r="AE200" s="30">
        <f ca="1">Repdd!AE294</f>
        <v>600</v>
      </c>
      <c r="AF200" s="30">
        <f ca="1">Repdd!AF294</f>
        <v>2400</v>
      </c>
      <c r="AG200" s="30">
        <f ca="1">Repdd!AG294</f>
        <v>4320</v>
      </c>
      <c r="AH200" s="30">
        <f ca="1">Repdd!AH294</f>
        <v>6715</v>
      </c>
      <c r="AI200" s="30">
        <f ca="1">Repdd!AI294</f>
        <v>9655</v>
      </c>
      <c r="AJ200" s="30">
        <f ca="1">Repdd!AJ294</f>
        <v>13461.000000000002</v>
      </c>
      <c r="AK200" s="30">
        <f ca="1">Repdd!AK294</f>
        <v>21391</v>
      </c>
      <c r="AL200" s="30">
        <f ca="1">Repdd!AL294</f>
        <v>33663</v>
      </c>
      <c r="AM200" s="30">
        <f ca="1">Repdd!AM294</f>
        <v>51299.5</v>
      </c>
      <c r="AN200" s="30">
        <f ca="1">Repdd!AN294</f>
        <v>75909</v>
      </c>
      <c r="AO200" s="30">
        <f ca="1">Repdd!AO294</f>
        <v>106037.5</v>
      </c>
      <c r="AP200" s="30">
        <f ca="1">Repdd!AP294</f>
        <v>140884</v>
      </c>
      <c r="AQ200" s="30">
        <f ca="1">Repdd!AQ294</f>
        <v>179342.5</v>
      </c>
      <c r="AR200" s="30">
        <f ca="1">Repdd!AR294</f>
        <v>219884.5</v>
      </c>
      <c r="AS200" s="30">
        <f ca="1">Repdd!AS294</f>
        <v>261600.5</v>
      </c>
      <c r="AT200" s="30">
        <f ca="1">Repdd!AT294</f>
        <v>303877.5</v>
      </c>
      <c r="AU200" s="30">
        <f ca="1">Repdd!AU294</f>
        <v>346450</v>
      </c>
      <c r="AV200" s="30">
        <f ca="1">Repdd!AV294</f>
        <v>389150</v>
      </c>
      <c r="AW200" s="30">
        <f ca="1">Repdd!AW294</f>
        <v>431880</v>
      </c>
      <c r="AX200" s="30">
        <f ca="1">Repdd!AX294</f>
        <v>474625</v>
      </c>
      <c r="AY200" s="30">
        <f ca="1">Repdd!AY294</f>
        <v>517375</v>
      </c>
      <c r="AZ200" s="30">
        <f ca="1">Repdd!AZ294</f>
        <v>560125</v>
      </c>
      <c r="BA200" s="30">
        <f ca="1">Repdd!BA294</f>
        <v>602875</v>
      </c>
      <c r="BB200" s="30">
        <f ca="1">Repdd!BB294</f>
        <v>644125</v>
      </c>
      <c r="BC200" s="30">
        <f ca="1">Repdd!BC294</f>
        <v>680875</v>
      </c>
      <c r="BD200" s="30">
        <f ca="1">Repdd!BD294</f>
        <v>712825</v>
      </c>
      <c r="BE200" s="30">
        <f ca="1">Repdd!BE294</f>
        <v>738787.5</v>
      </c>
      <c r="BF200" s="30">
        <f ca="1">Repdd!BF294</f>
        <v>757400</v>
      </c>
      <c r="BG200" s="30">
        <f ca="1">Repdd!BG294</f>
        <v>770247.5</v>
      </c>
      <c r="BH200" s="30">
        <f ca="1">Repdd!BH294</f>
        <v>778270</v>
      </c>
      <c r="BI200" s="30">
        <f ca="1">Repdd!BI294</f>
        <v>782612.5</v>
      </c>
      <c r="BJ200" s="30">
        <f ca="1">Repdd!BJ294</f>
        <v>784832.5</v>
      </c>
      <c r="BK200" s="30">
        <f ca="1">Repdd!BK294</f>
        <v>785872.5</v>
      </c>
      <c r="BL200" s="30">
        <f ca="1">Repdd!BL294</f>
        <v>786347.5</v>
      </c>
      <c r="BM200" s="30">
        <f ca="1">Repdd!BM294</f>
        <v>786525</v>
      </c>
      <c r="BN200" s="30">
        <f ca="1">Repdd!BN294</f>
        <v>786575</v>
      </c>
      <c r="BO200" s="30">
        <f ca="1">Repdd!BO294</f>
        <v>786595</v>
      </c>
      <c r="BP200" s="30">
        <f ca="1">Repdd!BP294</f>
        <v>786600.00000000012</v>
      </c>
      <c r="BQ200" s="30">
        <f ca="1">Repdd!BQ294</f>
        <v>786600.00000000012</v>
      </c>
      <c r="BR200" s="30">
        <f ca="1">Repdd!BR294</f>
        <v>786600.00000000012</v>
      </c>
      <c r="BS200" s="30">
        <f ca="1">Repdd!BS294</f>
        <v>786600.00000000012</v>
      </c>
      <c r="BT200" s="30">
        <f ca="1">Repdd!BT294</f>
        <v>786600.00000000012</v>
      </c>
      <c r="BU200" s="30">
        <f ca="1">Repdd!BU294</f>
        <v>786600.00000000012</v>
      </c>
      <c r="BV200" s="30">
        <f>Repdd!BV294</f>
        <v>0</v>
      </c>
      <c r="BW200" s="30">
        <f>Repdd!BW294</f>
        <v>0</v>
      </c>
      <c r="BX200" s="30">
        <f>Repdd!BX294</f>
        <v>0</v>
      </c>
      <c r="BY200" s="30">
        <f>Repdd!BY294</f>
        <v>0</v>
      </c>
      <c r="BZ200" s="30">
        <f>Repdd!BZ294</f>
        <v>0</v>
      </c>
      <c r="CA200" s="30">
        <f>Repdd!CA294</f>
        <v>0</v>
      </c>
      <c r="CB200" s="30">
        <f>Repdd!CB294</f>
        <v>0</v>
      </c>
      <c r="CC200" s="30">
        <f>Repdd!CC294</f>
        <v>0</v>
      </c>
      <c r="CD200" s="30">
        <f>Repdd!CD294</f>
        <v>0</v>
      </c>
      <c r="CE200" s="30">
        <f>Repdd!CE294</f>
        <v>0</v>
      </c>
      <c r="CF200" s="30">
        <f>Repdd!CF294</f>
        <v>0</v>
      </c>
      <c r="CG200" s="30">
        <f>Repdd!CG294</f>
        <v>0</v>
      </c>
      <c r="CH200" s="30">
        <f>Repdd!CH294</f>
        <v>0</v>
      </c>
      <c r="CI200" s="30">
        <f>Repdd!CI294</f>
        <v>0</v>
      </c>
      <c r="CJ200" s="30">
        <f>Repdd!CJ294</f>
        <v>0</v>
      </c>
      <c r="CK200" s="30">
        <f>Repdd!CK294</f>
        <v>0</v>
      </c>
      <c r="CL200" s="30">
        <f>Repdd!CL294</f>
        <v>0</v>
      </c>
      <c r="CM200" s="30">
        <f>Repdd!CM294</f>
        <v>0</v>
      </c>
      <c r="CN200" s="30">
        <f>Repdd!CN294</f>
        <v>0</v>
      </c>
      <c r="CO200" s="30">
        <f>Repdd!CO294</f>
        <v>0</v>
      </c>
      <c r="CP200" s="30">
        <f>Repdd!CP294</f>
        <v>0</v>
      </c>
      <c r="CQ200" s="30">
        <f>Repdd!CQ294</f>
        <v>0</v>
      </c>
      <c r="CR200" s="30">
        <f>Repdd!CR294</f>
        <v>0</v>
      </c>
      <c r="CS200" s="30">
        <f>Repdd!CS294</f>
        <v>0</v>
      </c>
      <c r="CT200" s="30">
        <f>Repdd!CT294</f>
        <v>0</v>
      </c>
    </row>
    <row r="201" spans="1:98" s="27" customFormat="1" ht="12" x14ac:dyDescent="0.25">
      <c r="A201" s="26">
        <f>ROW()</f>
        <v>201</v>
      </c>
      <c r="B201" s="145"/>
      <c r="C201" s="142"/>
      <c r="E201" s="24"/>
      <c r="F201" s="66" t="str">
        <f t="shared" si="40"/>
        <v>Оплата себестоимостных затрат</v>
      </c>
      <c r="G201" s="27" t="str">
        <f>BP!$F$27</f>
        <v>ФОТ упак</v>
      </c>
      <c r="M201" s="27" t="str">
        <f>Lists!$R$8</f>
        <v>руб.</v>
      </c>
      <c r="P201" s="30"/>
      <c r="R201" s="44"/>
      <c r="S201" s="164">
        <f>Repdd!S295</f>
        <v>1</v>
      </c>
      <c r="V201" s="85"/>
      <c r="W201" s="29">
        <f ca="1">SUM(INDIRECT(ADDRESS(ROW(),SUMIFS($1:$1,$5:$5,1))):INDIRECT(ADDRESS(ROW(),SUMIFS($1:$1,$5:$5,MAX($5:$5)))))</f>
        <v>9319565</v>
      </c>
      <c r="Z201" s="30">
        <f>Repdd!Z295</f>
        <v>0</v>
      </c>
      <c r="AA201" s="30">
        <f ca="1">Repdd!AA295</f>
        <v>0</v>
      </c>
      <c r="AB201" s="30">
        <f ca="1">Repdd!AB295</f>
        <v>0</v>
      </c>
      <c r="AC201" s="30">
        <f ca="1">Repdd!AC295</f>
        <v>0</v>
      </c>
      <c r="AD201" s="30">
        <f ca="1">Repdd!AD295</f>
        <v>0</v>
      </c>
      <c r="AE201" s="30">
        <f ca="1">Repdd!AE295</f>
        <v>0</v>
      </c>
      <c r="AF201" s="30">
        <f ca="1">Repdd!AF295</f>
        <v>0</v>
      </c>
      <c r="AG201" s="30">
        <f ca="1">Repdd!AG295</f>
        <v>0</v>
      </c>
      <c r="AH201" s="30">
        <f ca="1">Repdd!AH295</f>
        <v>500</v>
      </c>
      <c r="AI201" s="30">
        <f ca="1">Repdd!AI295</f>
        <v>2000</v>
      </c>
      <c r="AJ201" s="30">
        <f ca="1">Repdd!AJ295</f>
        <v>3600</v>
      </c>
      <c r="AK201" s="30">
        <f ca="1">Repdd!AK295</f>
        <v>5262.5</v>
      </c>
      <c r="AL201" s="30">
        <f ca="1">Repdd!AL295</f>
        <v>6712.5</v>
      </c>
      <c r="AM201" s="30">
        <f ca="1">Repdd!AM295</f>
        <v>8817.5000000000018</v>
      </c>
      <c r="AN201" s="30">
        <f ca="1">Repdd!AN295</f>
        <v>14317.500000000002</v>
      </c>
      <c r="AO201" s="30">
        <f ca="1">Repdd!AO295</f>
        <v>23577.5</v>
      </c>
      <c r="AP201" s="30">
        <f ca="1">Repdd!AP295</f>
        <v>36871.25</v>
      </c>
      <c r="AQ201" s="30">
        <f ca="1">Repdd!AQ295</f>
        <v>53712.5</v>
      </c>
      <c r="AR201" s="30">
        <f ca="1">Repdd!AR295</f>
        <v>72646.25</v>
      </c>
      <c r="AS201" s="30">
        <f ca="1">Repdd!AS295</f>
        <v>92822.5</v>
      </c>
      <c r="AT201" s="30">
        <f ca="1">Repdd!AT295</f>
        <v>113643.75</v>
      </c>
      <c r="AU201" s="30">
        <f ca="1">Repdd!AU295</f>
        <v>134806.25</v>
      </c>
      <c r="AV201" s="30">
        <f ca="1">Repdd!AV295</f>
        <v>156118.75</v>
      </c>
      <c r="AW201" s="30">
        <f ca="1">Repdd!AW295</f>
        <v>177468.75</v>
      </c>
      <c r="AX201" s="30">
        <f ca="1">Repdd!AX295</f>
        <v>198837.5</v>
      </c>
      <c r="AY201" s="30">
        <f ca="1">Repdd!AY295</f>
        <v>220212.5</v>
      </c>
      <c r="AZ201" s="30">
        <f ca="1">Repdd!AZ295</f>
        <v>241587.5</v>
      </c>
      <c r="BA201" s="30">
        <f ca="1">Repdd!BA295</f>
        <v>262962.5</v>
      </c>
      <c r="BB201" s="30">
        <f ca="1">Repdd!BB295</f>
        <v>284337.5</v>
      </c>
      <c r="BC201" s="30">
        <f ca="1">Repdd!BC295</f>
        <v>305712.5</v>
      </c>
      <c r="BD201" s="30">
        <f ca="1">Repdd!BD295</f>
        <v>327087.5</v>
      </c>
      <c r="BE201" s="30">
        <f ca="1">Repdd!BE295</f>
        <v>347212.5</v>
      </c>
      <c r="BF201" s="30">
        <f ca="1">Repdd!BF295</f>
        <v>363587.5</v>
      </c>
      <c r="BG201" s="30">
        <f ca="1">Repdd!BG295</f>
        <v>375962.5</v>
      </c>
      <c r="BH201" s="30">
        <f ca="1">Repdd!BH295</f>
        <v>384181.25</v>
      </c>
      <c r="BI201" s="30">
        <f ca="1">Repdd!BI295</f>
        <v>388775</v>
      </c>
      <c r="BJ201" s="30">
        <f ca="1">Repdd!BJ295</f>
        <v>391231.25</v>
      </c>
      <c r="BK201" s="30">
        <f ca="1">Repdd!BK295</f>
        <v>392437.5</v>
      </c>
      <c r="BL201" s="30">
        <f ca="1">Repdd!BL295</f>
        <v>392993.75</v>
      </c>
      <c r="BM201" s="30">
        <f ca="1">Repdd!BM295</f>
        <v>393206.25</v>
      </c>
      <c r="BN201" s="30">
        <f ca="1">Repdd!BN295</f>
        <v>393268.75</v>
      </c>
      <c r="BO201" s="30">
        <f ca="1">Repdd!BO295</f>
        <v>393293.75</v>
      </c>
      <c r="BP201" s="30">
        <f ca="1">Repdd!BP295</f>
        <v>393300.00000000006</v>
      </c>
      <c r="BQ201" s="30">
        <f ca="1">Repdd!BQ295</f>
        <v>393300.00000000006</v>
      </c>
      <c r="BR201" s="30">
        <f ca="1">Repdd!BR295</f>
        <v>393300.00000000006</v>
      </c>
      <c r="BS201" s="30">
        <f ca="1">Repdd!BS295</f>
        <v>393300.00000000006</v>
      </c>
      <c r="BT201" s="30">
        <f ca="1">Repdd!BT295</f>
        <v>393300.00000000006</v>
      </c>
      <c r="BU201" s="30">
        <f ca="1">Repdd!BU295</f>
        <v>393300.00000000006</v>
      </c>
      <c r="BV201" s="30">
        <f>Repdd!BV295</f>
        <v>0</v>
      </c>
      <c r="BW201" s="30">
        <f>Repdd!BW295</f>
        <v>0</v>
      </c>
      <c r="BX201" s="30">
        <f>Repdd!BX295</f>
        <v>0</v>
      </c>
      <c r="BY201" s="30">
        <f>Repdd!BY295</f>
        <v>0</v>
      </c>
      <c r="BZ201" s="30">
        <f>Repdd!BZ295</f>
        <v>0</v>
      </c>
      <c r="CA201" s="30">
        <f>Repdd!CA295</f>
        <v>0</v>
      </c>
      <c r="CB201" s="30">
        <f>Repdd!CB295</f>
        <v>0</v>
      </c>
      <c r="CC201" s="30">
        <f>Repdd!CC295</f>
        <v>0</v>
      </c>
      <c r="CD201" s="30">
        <f>Repdd!CD295</f>
        <v>0</v>
      </c>
      <c r="CE201" s="30">
        <f>Repdd!CE295</f>
        <v>0</v>
      </c>
      <c r="CF201" s="30">
        <f>Repdd!CF295</f>
        <v>0</v>
      </c>
      <c r="CG201" s="30">
        <f>Repdd!CG295</f>
        <v>0</v>
      </c>
      <c r="CH201" s="30">
        <f>Repdd!CH295</f>
        <v>0</v>
      </c>
      <c r="CI201" s="30">
        <f>Repdd!CI295</f>
        <v>0</v>
      </c>
      <c r="CJ201" s="30">
        <f>Repdd!CJ295</f>
        <v>0</v>
      </c>
      <c r="CK201" s="30">
        <f>Repdd!CK295</f>
        <v>0</v>
      </c>
      <c r="CL201" s="30">
        <f>Repdd!CL295</f>
        <v>0</v>
      </c>
      <c r="CM201" s="30">
        <f>Repdd!CM295</f>
        <v>0</v>
      </c>
      <c r="CN201" s="30">
        <f>Repdd!CN295</f>
        <v>0</v>
      </c>
      <c r="CO201" s="30">
        <f>Repdd!CO295</f>
        <v>0</v>
      </c>
      <c r="CP201" s="30">
        <f>Repdd!CP295</f>
        <v>0</v>
      </c>
      <c r="CQ201" s="30">
        <f>Repdd!CQ295</f>
        <v>0</v>
      </c>
      <c r="CR201" s="30">
        <f>Repdd!CR295</f>
        <v>0</v>
      </c>
      <c r="CS201" s="30">
        <f>Repdd!CS295</f>
        <v>0</v>
      </c>
      <c r="CT201" s="30">
        <f>Repdd!CT295</f>
        <v>0</v>
      </c>
    </row>
    <row r="202" spans="1:98" s="27" customFormat="1" ht="12" x14ac:dyDescent="0.25">
      <c r="A202" s="26">
        <f>ROW()</f>
        <v>202</v>
      </c>
      <c r="B202" s="145"/>
      <c r="C202" s="142"/>
      <c r="E202" s="24"/>
      <c r="F202" s="66" t="str">
        <f t="shared" si="40"/>
        <v>Оплата себестоимостных затрат</v>
      </c>
      <c r="G202" s="27" t="str">
        <f>BP!$F$28</f>
        <v>Соцсборы</v>
      </c>
      <c r="M202" s="27" t="str">
        <f>Lists!$R$8</f>
        <v>руб.</v>
      </c>
      <c r="P202" s="30"/>
      <c r="R202" s="44"/>
      <c r="S202" s="164">
        <f>Repdd!S296</f>
        <v>1</v>
      </c>
      <c r="V202" s="85"/>
      <c r="W202" s="29">
        <f ca="1">SUM(INDIRECT(ADDRESS(ROW(),SUMIFS($1:$1,$5:$5,1))):INDIRECT(ADDRESS(ROW(),SUMIFS($1:$1,$5:$5,MAX($5:$5)))))</f>
        <v>8812372.5</v>
      </c>
      <c r="Z202" s="30">
        <f>Repdd!Z296</f>
        <v>0</v>
      </c>
      <c r="AA202" s="30">
        <f ca="1">Repdd!AA296</f>
        <v>0</v>
      </c>
      <c r="AB202" s="30">
        <f ca="1">Repdd!AB296</f>
        <v>0</v>
      </c>
      <c r="AC202" s="30">
        <f ca="1">Repdd!AC296</f>
        <v>0</v>
      </c>
      <c r="AD202" s="30">
        <f ca="1">Repdd!AD296</f>
        <v>0</v>
      </c>
      <c r="AE202" s="30">
        <f ca="1">Repdd!AE296</f>
        <v>180</v>
      </c>
      <c r="AF202" s="30">
        <f ca="1">Repdd!AF296</f>
        <v>720</v>
      </c>
      <c r="AG202" s="30">
        <f ca="1">Repdd!AG296</f>
        <v>1296</v>
      </c>
      <c r="AH202" s="30">
        <f ca="1">Repdd!AH296</f>
        <v>2164.5</v>
      </c>
      <c r="AI202" s="30">
        <f ca="1">Repdd!AI296</f>
        <v>3496.5</v>
      </c>
      <c r="AJ202" s="30">
        <f ca="1">Repdd!AJ296</f>
        <v>5118.3</v>
      </c>
      <c r="AK202" s="30">
        <f ca="1">Repdd!AK296</f>
        <v>7996.0499999999993</v>
      </c>
      <c r="AL202" s="30">
        <f ca="1">Repdd!AL296</f>
        <v>12112.65</v>
      </c>
      <c r="AM202" s="30">
        <f ca="1">Repdd!AM296</f>
        <v>18035.099999999999</v>
      </c>
      <c r="AN202" s="30">
        <f ca="1">Repdd!AN296</f>
        <v>27067.95</v>
      </c>
      <c r="AO202" s="30">
        <f ca="1">Repdd!AO296</f>
        <v>38884.5</v>
      </c>
      <c r="AP202" s="30">
        <f ca="1">Repdd!AP296</f>
        <v>53326.574999999997</v>
      </c>
      <c r="AQ202" s="30">
        <f ca="1">Repdd!AQ296</f>
        <v>69916.5</v>
      </c>
      <c r="AR202" s="30">
        <f ca="1">Repdd!AR296</f>
        <v>87759.224999999991</v>
      </c>
      <c r="AS202" s="30">
        <f ca="1">Repdd!AS296</f>
        <v>106326.9</v>
      </c>
      <c r="AT202" s="30">
        <f ca="1">Repdd!AT296</f>
        <v>125256.375</v>
      </c>
      <c r="AU202" s="30">
        <f ca="1">Repdd!AU296</f>
        <v>144376.875</v>
      </c>
      <c r="AV202" s="30">
        <f ca="1">Repdd!AV296</f>
        <v>163580.625</v>
      </c>
      <c r="AW202" s="30">
        <f ca="1">Repdd!AW296</f>
        <v>182804.625</v>
      </c>
      <c r="AX202" s="30">
        <f ca="1">Repdd!AX296</f>
        <v>202038.75</v>
      </c>
      <c r="AY202" s="30">
        <f ca="1">Repdd!AY296</f>
        <v>221276.25</v>
      </c>
      <c r="AZ202" s="30">
        <f ca="1">Repdd!AZ296</f>
        <v>240513.75</v>
      </c>
      <c r="BA202" s="30">
        <f ca="1">Repdd!BA296</f>
        <v>259751.25</v>
      </c>
      <c r="BB202" s="30">
        <f ca="1">Repdd!BB296</f>
        <v>278538.75</v>
      </c>
      <c r="BC202" s="30">
        <f ca="1">Repdd!BC296</f>
        <v>295976.25</v>
      </c>
      <c r="BD202" s="30">
        <f ca="1">Repdd!BD296</f>
        <v>311973.75</v>
      </c>
      <c r="BE202" s="30">
        <f ca="1">Repdd!BE296</f>
        <v>325800</v>
      </c>
      <c r="BF202" s="30">
        <f ca="1">Repdd!BF296</f>
        <v>336296.25</v>
      </c>
      <c r="BG202" s="30">
        <f ca="1">Repdd!BG296</f>
        <v>343863</v>
      </c>
      <c r="BH202" s="30">
        <f ca="1">Repdd!BH296</f>
        <v>348735.375</v>
      </c>
      <c r="BI202" s="30">
        <f ca="1">Repdd!BI296</f>
        <v>351416.25</v>
      </c>
      <c r="BJ202" s="30">
        <f ca="1">Repdd!BJ296</f>
        <v>352819.125</v>
      </c>
      <c r="BK202" s="30">
        <f ca="1">Repdd!BK296</f>
        <v>353493</v>
      </c>
      <c r="BL202" s="30">
        <f ca="1">Repdd!BL296</f>
        <v>353802.375</v>
      </c>
      <c r="BM202" s="30">
        <f ca="1">Repdd!BM296</f>
        <v>353919.375</v>
      </c>
      <c r="BN202" s="30">
        <f ca="1">Repdd!BN296</f>
        <v>353953.125</v>
      </c>
      <c r="BO202" s="30">
        <f ca="1">Repdd!BO296</f>
        <v>353966.625</v>
      </c>
      <c r="BP202" s="30">
        <f ca="1">Repdd!BP296</f>
        <v>353970.00000000006</v>
      </c>
      <c r="BQ202" s="30">
        <f ca="1">Repdd!BQ296</f>
        <v>353970.00000000006</v>
      </c>
      <c r="BR202" s="30">
        <f ca="1">Repdd!BR296</f>
        <v>353970.00000000006</v>
      </c>
      <c r="BS202" s="30">
        <f ca="1">Repdd!BS296</f>
        <v>353970.00000000006</v>
      </c>
      <c r="BT202" s="30">
        <f ca="1">Repdd!BT296</f>
        <v>353970.00000000006</v>
      </c>
      <c r="BU202" s="30">
        <f ca="1">Repdd!BU296</f>
        <v>353970.00000000006</v>
      </c>
      <c r="BV202" s="30">
        <f>Repdd!BV296</f>
        <v>0</v>
      </c>
      <c r="BW202" s="30">
        <f>Repdd!BW296</f>
        <v>0</v>
      </c>
      <c r="BX202" s="30">
        <f>Repdd!BX296</f>
        <v>0</v>
      </c>
      <c r="BY202" s="30">
        <f>Repdd!BY296</f>
        <v>0</v>
      </c>
      <c r="BZ202" s="30">
        <f>Repdd!BZ296</f>
        <v>0</v>
      </c>
      <c r="CA202" s="30">
        <f>Repdd!CA296</f>
        <v>0</v>
      </c>
      <c r="CB202" s="30">
        <f>Repdd!CB296</f>
        <v>0</v>
      </c>
      <c r="CC202" s="30">
        <f>Repdd!CC296</f>
        <v>0</v>
      </c>
      <c r="CD202" s="30">
        <f>Repdd!CD296</f>
        <v>0</v>
      </c>
      <c r="CE202" s="30">
        <f>Repdd!CE296</f>
        <v>0</v>
      </c>
      <c r="CF202" s="30">
        <f>Repdd!CF296</f>
        <v>0</v>
      </c>
      <c r="CG202" s="30">
        <f>Repdd!CG296</f>
        <v>0</v>
      </c>
      <c r="CH202" s="30">
        <f>Repdd!CH296</f>
        <v>0</v>
      </c>
      <c r="CI202" s="30">
        <f>Repdd!CI296</f>
        <v>0</v>
      </c>
      <c r="CJ202" s="30">
        <f>Repdd!CJ296</f>
        <v>0</v>
      </c>
      <c r="CK202" s="30">
        <f>Repdd!CK296</f>
        <v>0</v>
      </c>
      <c r="CL202" s="30">
        <f>Repdd!CL296</f>
        <v>0</v>
      </c>
      <c r="CM202" s="30">
        <f>Repdd!CM296</f>
        <v>0</v>
      </c>
      <c r="CN202" s="30">
        <f>Repdd!CN296</f>
        <v>0</v>
      </c>
      <c r="CO202" s="30">
        <f>Repdd!CO296</f>
        <v>0</v>
      </c>
      <c r="CP202" s="30">
        <f>Repdd!CP296</f>
        <v>0</v>
      </c>
      <c r="CQ202" s="30">
        <f>Repdd!CQ296</f>
        <v>0</v>
      </c>
      <c r="CR202" s="30">
        <f>Repdd!CR296</f>
        <v>0</v>
      </c>
      <c r="CS202" s="30">
        <f>Repdd!CS296</f>
        <v>0</v>
      </c>
      <c r="CT202" s="30">
        <f>Repdd!CT296</f>
        <v>0</v>
      </c>
    </row>
    <row r="203" spans="1:98" s="27" customFormat="1" ht="12" x14ac:dyDescent="0.25">
      <c r="A203" s="26">
        <f>ROW()</f>
        <v>203</v>
      </c>
      <c r="B203" s="145"/>
      <c r="C203" s="142"/>
      <c r="E203" s="24"/>
      <c r="F203" s="66" t="str">
        <f t="shared" si="40"/>
        <v>Оплата себестоимостных затрат</v>
      </c>
      <c r="G203" s="27" t="str">
        <f>BP!$F$29</f>
        <v>ЭлЭн</v>
      </c>
      <c r="M203" s="27" t="str">
        <f>Lists!$R$8</f>
        <v>руб.</v>
      </c>
      <c r="P203" s="30"/>
      <c r="R203" s="44"/>
      <c r="S203" s="164">
        <f>Repdd!S297</f>
        <v>1</v>
      </c>
      <c r="V203" s="85"/>
      <c r="W203" s="29">
        <f ca="1">SUM(INDIRECT(ADDRESS(ROW(),SUMIFS($1:$1,$5:$5,1))):INDIRECT(ADDRESS(ROW(),SUMIFS($1:$1,$5:$5,MAX($5:$5)))))</f>
        <v>3733542.1599999992</v>
      </c>
      <c r="Z203" s="30">
        <f>Repdd!Z297</f>
        <v>0</v>
      </c>
      <c r="AA203" s="30">
        <f ca="1">Repdd!AA297</f>
        <v>0</v>
      </c>
      <c r="AB203" s="30">
        <f ca="1">Repdd!AB297</f>
        <v>0</v>
      </c>
      <c r="AC203" s="30">
        <f ca="1">Repdd!AC297</f>
        <v>0</v>
      </c>
      <c r="AD203" s="30">
        <f ca="1">Repdd!AD297</f>
        <v>0</v>
      </c>
      <c r="AE203" s="30">
        <f ca="1">Repdd!AE297</f>
        <v>128.79999999999998</v>
      </c>
      <c r="AF203" s="30">
        <f ca="1">Repdd!AF297</f>
        <v>515.19999999999993</v>
      </c>
      <c r="AG203" s="30">
        <f ca="1">Repdd!AG297</f>
        <v>927.3599999999999</v>
      </c>
      <c r="AH203" s="30">
        <f ca="1">Repdd!AH297</f>
        <v>1410.82</v>
      </c>
      <c r="AI203" s="30">
        <f ca="1">Repdd!AI297</f>
        <v>1949.94</v>
      </c>
      <c r="AJ203" s="30">
        <f ca="1">Repdd!AJ297</f>
        <v>2668.828</v>
      </c>
      <c r="AK203" s="30">
        <f ca="1">Repdd!AK297</f>
        <v>4269.1680000000006</v>
      </c>
      <c r="AL203" s="30">
        <f ca="1">Repdd!AL297</f>
        <v>6814.6239999999998</v>
      </c>
      <c r="AM203" s="30">
        <f ca="1">Repdd!AM297</f>
        <v>10471.485999999999</v>
      </c>
      <c r="AN203" s="30">
        <f ca="1">Repdd!AN297</f>
        <v>15416.991999999998</v>
      </c>
      <c r="AO203" s="30">
        <f ca="1">Repdd!AO297</f>
        <v>21316.63</v>
      </c>
      <c r="AP203" s="30">
        <f ca="1">Repdd!AP297</f>
        <v>27981.661999999997</v>
      </c>
      <c r="AQ203" s="30">
        <f ca="1">Repdd!AQ297</f>
        <v>35204.49</v>
      </c>
      <c r="AR203" s="30">
        <f ca="1">Repdd!AR297</f>
        <v>42746.235999999997</v>
      </c>
      <c r="AS203" s="30">
        <f ca="1">Repdd!AS297</f>
        <v>50463.793999999994</v>
      </c>
      <c r="AT203" s="30">
        <f ca="1">Repdd!AT297</f>
        <v>58262.22</v>
      </c>
      <c r="AU203" s="30">
        <f ca="1">Repdd!AU297</f>
        <v>66103.149999999994</v>
      </c>
      <c r="AV203" s="30">
        <f ca="1">Repdd!AV297</f>
        <v>73962.25</v>
      </c>
      <c r="AW203" s="30">
        <f ca="1">Repdd!AW297</f>
        <v>81825.490000000005</v>
      </c>
      <c r="AX203" s="30">
        <f ca="1">Repdd!AX297</f>
        <v>89690.8</v>
      </c>
      <c r="AY203" s="30">
        <f ca="1">Repdd!AY297</f>
        <v>97556.800000000003</v>
      </c>
      <c r="AZ203" s="30">
        <f ca="1">Repdd!AZ297</f>
        <v>105422.8</v>
      </c>
      <c r="BA203" s="30">
        <f ca="1">Repdd!BA297</f>
        <v>113288.8</v>
      </c>
      <c r="BB203" s="30">
        <f ca="1">Repdd!BB297</f>
        <v>120832.79999999999</v>
      </c>
      <c r="BC203" s="30">
        <f ca="1">Repdd!BC297</f>
        <v>127410.80000000002</v>
      </c>
      <c r="BD203" s="30">
        <f ca="1">Repdd!BD297</f>
        <v>132958.39999999999</v>
      </c>
      <c r="BE203" s="30">
        <f ca="1">Repdd!BE297</f>
        <v>137297.35</v>
      </c>
      <c r="BF203" s="30">
        <f ca="1">Repdd!BF297</f>
        <v>140288.5</v>
      </c>
      <c r="BG203" s="30">
        <f ca="1">Repdd!BG297</f>
        <v>142287.43</v>
      </c>
      <c r="BH203" s="30">
        <f ca="1">Repdd!BH297</f>
        <v>143505.51</v>
      </c>
      <c r="BI203" s="30">
        <f ca="1">Repdd!BI297</f>
        <v>144155.95000000001</v>
      </c>
      <c r="BJ203" s="30">
        <f ca="1">Repdd!BJ297</f>
        <v>144481.85999999999</v>
      </c>
      <c r="BK203" s="30">
        <f ca="1">Repdd!BK297</f>
        <v>144631.13</v>
      </c>
      <c r="BL203" s="30">
        <f ca="1">Repdd!BL297</f>
        <v>144698.97999999998</v>
      </c>
      <c r="BM203" s="30">
        <f ca="1">Repdd!BM297</f>
        <v>144724.05000000002</v>
      </c>
      <c r="BN203" s="30">
        <f ca="1">Repdd!BN297</f>
        <v>144730.95000000001</v>
      </c>
      <c r="BO203" s="30">
        <f ca="1">Repdd!BO297</f>
        <v>144733.71000000002</v>
      </c>
      <c r="BP203" s="30">
        <f ca="1">Repdd!BP297</f>
        <v>144734.40000000002</v>
      </c>
      <c r="BQ203" s="30">
        <f ca="1">Repdd!BQ297</f>
        <v>144734.40000000002</v>
      </c>
      <c r="BR203" s="30">
        <f ca="1">Repdd!BR297</f>
        <v>144734.40000000002</v>
      </c>
      <c r="BS203" s="30">
        <f ca="1">Repdd!BS297</f>
        <v>144734.40000000002</v>
      </c>
      <c r="BT203" s="30">
        <f ca="1">Repdd!BT297</f>
        <v>144734.40000000002</v>
      </c>
      <c r="BU203" s="30">
        <f ca="1">Repdd!BU297</f>
        <v>144734.40000000002</v>
      </c>
      <c r="BV203" s="30">
        <f>Repdd!BV297</f>
        <v>0</v>
      </c>
      <c r="BW203" s="30">
        <f>Repdd!BW297</f>
        <v>0</v>
      </c>
      <c r="BX203" s="30">
        <f>Repdd!BX297</f>
        <v>0</v>
      </c>
      <c r="BY203" s="30">
        <f>Repdd!BY297</f>
        <v>0</v>
      </c>
      <c r="BZ203" s="30">
        <f>Repdd!BZ297</f>
        <v>0</v>
      </c>
      <c r="CA203" s="30">
        <f>Repdd!CA297</f>
        <v>0</v>
      </c>
      <c r="CB203" s="30">
        <f>Repdd!CB297</f>
        <v>0</v>
      </c>
      <c r="CC203" s="30">
        <f>Repdd!CC297</f>
        <v>0</v>
      </c>
      <c r="CD203" s="30">
        <f>Repdd!CD297</f>
        <v>0</v>
      </c>
      <c r="CE203" s="30">
        <f>Repdd!CE297</f>
        <v>0</v>
      </c>
      <c r="CF203" s="30">
        <f>Repdd!CF297</f>
        <v>0</v>
      </c>
      <c r="CG203" s="30">
        <f>Repdd!CG297</f>
        <v>0</v>
      </c>
      <c r="CH203" s="30">
        <f>Repdd!CH297</f>
        <v>0</v>
      </c>
      <c r="CI203" s="30">
        <f>Repdd!CI297</f>
        <v>0</v>
      </c>
      <c r="CJ203" s="30">
        <f>Repdd!CJ297</f>
        <v>0</v>
      </c>
      <c r="CK203" s="30">
        <f>Repdd!CK297</f>
        <v>0</v>
      </c>
      <c r="CL203" s="30">
        <f>Repdd!CL297</f>
        <v>0</v>
      </c>
      <c r="CM203" s="30">
        <f>Repdd!CM297</f>
        <v>0</v>
      </c>
      <c r="CN203" s="30">
        <f>Repdd!CN297</f>
        <v>0</v>
      </c>
      <c r="CO203" s="30">
        <f>Repdd!CO297</f>
        <v>0</v>
      </c>
      <c r="CP203" s="30">
        <f>Repdd!CP297</f>
        <v>0</v>
      </c>
      <c r="CQ203" s="30">
        <f>Repdd!CQ297</f>
        <v>0</v>
      </c>
      <c r="CR203" s="30">
        <f>Repdd!CR297</f>
        <v>0</v>
      </c>
      <c r="CS203" s="30">
        <f>Repdd!CS297</f>
        <v>0</v>
      </c>
      <c r="CT203" s="30">
        <f>Repdd!CT297</f>
        <v>0</v>
      </c>
    </row>
    <row r="204" spans="1:98" s="2" customFormat="1" ht="12" x14ac:dyDescent="0.25">
      <c r="A204" s="11">
        <f>ROW()</f>
        <v>204</v>
      </c>
      <c r="B204" s="146"/>
      <c r="C204" s="142"/>
      <c r="E204" s="23" t="str">
        <f>Lists!$N$9</f>
        <v>пустая строка</v>
      </c>
      <c r="P204" s="3"/>
      <c r="R204" s="23"/>
      <c r="S204" s="3"/>
      <c r="V204" s="74"/>
      <c r="W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</row>
    <row r="205" spans="1:98" s="13" customFormat="1" x14ac:dyDescent="0.3">
      <c r="A205" s="12">
        <f>ROW()</f>
        <v>205</v>
      </c>
      <c r="B205" s="144"/>
      <c r="C205" s="142"/>
      <c r="E205" s="92"/>
      <c r="F205" s="13" t="s">
        <v>162</v>
      </c>
      <c r="M205" s="4" t="str">
        <f>Lists!$R$8</f>
        <v>руб.</v>
      </c>
      <c r="P205" s="10"/>
      <c r="R205" s="92"/>
      <c r="S205" s="10"/>
      <c r="V205" s="80">
        <f ca="1">W205-(W193-W194)</f>
        <v>0</v>
      </c>
      <c r="W205" s="10">
        <f ca="1">SUM(INDIRECT(ADDRESS(ROW(),SUMIFS($1:$1,$5:$5,1))):INDIRECT(ADDRESS(ROW(),SUMIFS($1:$1,$5:$5,MAX($5:$5)))))</f>
        <v>413876806.79490012</v>
      </c>
      <c r="Z205" s="10">
        <f ca="1">Repdd!Z299</f>
        <v>0</v>
      </c>
      <c r="AA205" s="10">
        <f ca="1">Repdd!AA299</f>
        <v>0</v>
      </c>
      <c r="AB205" s="10">
        <f ca="1">Repdd!AB299</f>
        <v>-4680</v>
      </c>
      <c r="AC205" s="10">
        <f ca="1">Repdd!AC299</f>
        <v>-20320</v>
      </c>
      <c r="AD205" s="10">
        <f ca="1">Repdd!AD299</f>
        <v>-40656</v>
      </c>
      <c r="AE205" s="10">
        <f ca="1">Repdd!AE299</f>
        <v>-63925.8</v>
      </c>
      <c r="AF205" s="10">
        <f ca="1">Repdd!AF299</f>
        <v>-93936.2</v>
      </c>
      <c r="AG205" s="10">
        <f ca="1">Repdd!AG299</f>
        <v>-148249.16</v>
      </c>
      <c r="AH205" s="10">
        <f ca="1">Repdd!AH299</f>
        <v>-249656.12000000002</v>
      </c>
      <c r="AI205" s="10">
        <f ca="1">Repdd!AI299</f>
        <v>-395531.24</v>
      </c>
      <c r="AJ205" s="10">
        <f ca="1">Repdd!AJ299</f>
        <v>-552354.228</v>
      </c>
      <c r="AK205" s="10">
        <f ca="1">Repdd!AK299</f>
        <v>-701703.27800000005</v>
      </c>
      <c r="AL205" s="10">
        <f ca="1">Repdd!AL299</f>
        <v>-913930.04900000012</v>
      </c>
      <c r="AM205" s="10">
        <f ca="1">Repdd!AM299</f>
        <v>-1233360.8810000001</v>
      </c>
      <c r="AN205" s="10">
        <f ca="1">Repdd!AN299</f>
        <v>-1674178.05</v>
      </c>
      <c r="AO205" s="10">
        <f ca="1">Repdd!AO299</f>
        <v>-2147737.8435</v>
      </c>
      <c r="AP205" s="10">
        <f ca="1">Repdd!AP299</f>
        <v>-2443377.66175</v>
      </c>
      <c r="AQ205" s="10">
        <f ca="1">Repdd!AQ299</f>
        <v>-2442592.2372500002</v>
      </c>
      <c r="AR205" s="10">
        <f ca="1">Repdd!AR299</f>
        <v>-2086956.3524499992</v>
      </c>
      <c r="AS205" s="10">
        <f ca="1">Repdd!AS299</f>
        <v>-1396929.9804500006</v>
      </c>
      <c r="AT205" s="10">
        <f ca="1">Repdd!AT299</f>
        <v>-468851.96509999875</v>
      </c>
      <c r="AU205" s="10">
        <f ca="1">Repdd!AU299</f>
        <v>611143.27827499993</v>
      </c>
      <c r="AV205" s="10">
        <f ca="1">Repdd!AV299</f>
        <v>1778203.6695000008</v>
      </c>
      <c r="AW205" s="10">
        <f ca="1">Repdd!AW299</f>
        <v>2992111.704775</v>
      </c>
      <c r="AX205" s="10">
        <f ca="1">Repdd!AX299</f>
        <v>4228748.5540999994</v>
      </c>
      <c r="AY205" s="10">
        <f ca="1">Repdd!AY299</f>
        <v>5486019.1698749997</v>
      </c>
      <c r="AZ205" s="10">
        <f ca="1">Repdd!AZ299</f>
        <v>6785944.0921249986</v>
      </c>
      <c r="BA205" s="10">
        <f ca="1">Repdd!BA299</f>
        <v>8137988.428375002</v>
      </c>
      <c r="BB205" s="10">
        <f ca="1">Repdd!BB299</f>
        <v>9548527.1181249991</v>
      </c>
      <c r="BC205" s="10">
        <f ca="1">Repdd!BC299</f>
        <v>11034166.52775</v>
      </c>
      <c r="BD205" s="10">
        <f ca="1">Repdd!BD299</f>
        <v>12626350.135250004</v>
      </c>
      <c r="BE205" s="10">
        <f ca="1">Repdd!BE299</f>
        <v>14345051.142750001</v>
      </c>
      <c r="BF205" s="10">
        <f ca="1">Repdd!BF299</f>
        <v>16174339.95025</v>
      </c>
      <c r="BG205" s="10">
        <f ca="1">Repdd!BG299</f>
        <v>17996149.977749996</v>
      </c>
      <c r="BH205" s="10">
        <f ca="1">Repdd!BH299</f>
        <v>19604231.380250007</v>
      </c>
      <c r="BI205" s="10">
        <f ca="1">Repdd!BI299</f>
        <v>20889447.460250001</v>
      </c>
      <c r="BJ205" s="10">
        <f ca="1">Repdd!BJ299</f>
        <v>21803514.870250002</v>
      </c>
      <c r="BK205" s="10">
        <f ca="1">Repdd!BK299</f>
        <v>22373429.952750005</v>
      </c>
      <c r="BL205" s="10">
        <f ca="1">Repdd!BL299</f>
        <v>22699746.219000008</v>
      </c>
      <c r="BM205" s="10">
        <f ca="1">Repdd!BM299</f>
        <v>22871985.293374997</v>
      </c>
      <c r="BN205" s="10">
        <f ca="1">Repdd!BN299</f>
        <v>22956247.375250001</v>
      </c>
      <c r="BO205" s="10">
        <f ca="1">Repdd!BO299</f>
        <v>22993277.988875002</v>
      </c>
      <c r="BP205" s="10">
        <f ca="1">Repdd!BP299</f>
        <v>23007481.734999996</v>
      </c>
      <c r="BQ205" s="10">
        <f ca="1">Repdd!BQ299</f>
        <v>23012726.545875002</v>
      </c>
      <c r="BR205" s="10">
        <f ca="1">Repdd!BR299</f>
        <v>23014412.33112501</v>
      </c>
      <c r="BS205" s="10">
        <f ca="1">Repdd!BS299</f>
        <v>23014818.702375006</v>
      </c>
      <c r="BT205" s="10">
        <f ca="1">Repdd!BT299</f>
        <v>23014905.220125008</v>
      </c>
      <c r="BU205" s="10">
        <f ca="1">Repdd!BU299</f>
        <v>27954765.01800001</v>
      </c>
      <c r="BV205" s="10">
        <f>Repdd!BV299</f>
        <v>0</v>
      </c>
      <c r="BW205" s="10">
        <f>Repdd!BW299</f>
        <v>0</v>
      </c>
      <c r="BX205" s="10">
        <f>Repdd!BX299</f>
        <v>0</v>
      </c>
      <c r="BY205" s="10">
        <f>Repdd!BY299</f>
        <v>0</v>
      </c>
      <c r="BZ205" s="10">
        <f>Repdd!BZ299</f>
        <v>0</v>
      </c>
      <c r="CA205" s="10">
        <f>Repdd!CA299</f>
        <v>0</v>
      </c>
      <c r="CB205" s="10">
        <f>Repdd!CB299</f>
        <v>0</v>
      </c>
      <c r="CC205" s="10">
        <f>Repdd!CC299</f>
        <v>0</v>
      </c>
      <c r="CD205" s="10">
        <f>Repdd!CD299</f>
        <v>0</v>
      </c>
      <c r="CE205" s="10">
        <f>Repdd!CE299</f>
        <v>0</v>
      </c>
      <c r="CF205" s="10">
        <f>Repdd!CF299</f>
        <v>0</v>
      </c>
      <c r="CG205" s="10">
        <f>Repdd!CG299</f>
        <v>0</v>
      </c>
      <c r="CH205" s="10">
        <f>Repdd!CH299</f>
        <v>0</v>
      </c>
      <c r="CI205" s="10">
        <f>Repdd!CI299</f>
        <v>0</v>
      </c>
      <c r="CJ205" s="10">
        <f>Repdd!CJ299</f>
        <v>0</v>
      </c>
      <c r="CK205" s="10">
        <f>Repdd!CK299</f>
        <v>0</v>
      </c>
      <c r="CL205" s="10">
        <f>Repdd!CL299</f>
        <v>0</v>
      </c>
      <c r="CM205" s="10">
        <f>Repdd!CM299</f>
        <v>0</v>
      </c>
      <c r="CN205" s="10">
        <f>Repdd!CN299</f>
        <v>0</v>
      </c>
      <c r="CO205" s="10">
        <f>Repdd!CO299</f>
        <v>0</v>
      </c>
      <c r="CP205" s="10">
        <f>Repdd!CP299</f>
        <v>0</v>
      </c>
      <c r="CQ205" s="10">
        <f>Repdd!CQ299</f>
        <v>0</v>
      </c>
      <c r="CR205" s="10">
        <f>Repdd!CR299</f>
        <v>0</v>
      </c>
      <c r="CS205" s="10">
        <f>Repdd!CS299</f>
        <v>0</v>
      </c>
      <c r="CT205" s="10">
        <f>Repdd!CT299</f>
        <v>0</v>
      </c>
    </row>
    <row r="206" spans="1:98" s="13" customFormat="1" x14ac:dyDescent="0.3">
      <c r="A206" s="12">
        <f>ROW()</f>
        <v>206</v>
      </c>
      <c r="B206" s="144"/>
      <c r="C206" s="142"/>
      <c r="E206" s="92"/>
      <c r="F206" s="13" t="s">
        <v>164</v>
      </c>
      <c r="M206" s="4" t="str">
        <f>Lists!$R$8</f>
        <v>руб.</v>
      </c>
      <c r="P206" s="10"/>
      <c r="R206" s="92"/>
      <c r="S206" s="10"/>
      <c r="V206" s="80">
        <f ca="1">W206-SUM(W207:W210)</f>
        <v>0</v>
      </c>
      <c r="W206" s="10">
        <f ca="1">SUM(INDIRECT(ADDRESS(ROW(),SUMIFS($1:$1,$5:$5,1))):INDIRECT(ADDRESS(ROW(),SUMIFS($1:$1,$5:$5,MAX($5:$5)))))</f>
        <v>87392646.433474019</v>
      </c>
      <c r="Z206" s="10">
        <f ca="1">Repdd!Z300</f>
        <v>150000</v>
      </c>
      <c r="AA206" s="10">
        <f ca="1">Repdd!AA300</f>
        <v>390000</v>
      </c>
      <c r="AB206" s="10">
        <f ca="1">Repdd!AB300</f>
        <v>550000</v>
      </c>
      <c r="AC206" s="10">
        <f ca="1">Repdd!AC300</f>
        <v>700000</v>
      </c>
      <c r="AD206" s="10">
        <f ca="1">Repdd!AD300</f>
        <v>800000</v>
      </c>
      <c r="AE206" s="10">
        <f ca="1">Repdd!AE300</f>
        <v>800000</v>
      </c>
      <c r="AF206" s="10">
        <f ca="1">Repdd!AF300</f>
        <v>800000</v>
      </c>
      <c r="AG206" s="10">
        <f ca="1">Repdd!AG300</f>
        <v>800000</v>
      </c>
      <c r="AH206" s="10">
        <f ca="1">Repdd!AH300</f>
        <v>800062.92200000002</v>
      </c>
      <c r="AI206" s="10">
        <f ca="1">Repdd!AI300</f>
        <v>800859.93400000001</v>
      </c>
      <c r="AJ206" s="10">
        <f ca="1">Repdd!AJ300</f>
        <v>804459.07239999995</v>
      </c>
      <c r="AK206" s="10">
        <f ca="1">Repdd!AK300</f>
        <v>811889.63624999998</v>
      </c>
      <c r="AL206" s="10">
        <f ca="1">Repdd!AL300</f>
        <v>820962.46429999999</v>
      </c>
      <c r="AM206" s="10">
        <f ca="1">Repdd!AM300</f>
        <v>830547.68717000005</v>
      </c>
      <c r="AN206" s="10">
        <f ca="1">Repdd!AN300</f>
        <v>840885.61446499999</v>
      </c>
      <c r="AO206" s="10">
        <f ca="1">Repdd!AO300</f>
        <v>857681.46257750003</v>
      </c>
      <c r="AP206" s="10">
        <f ca="1">Repdd!AP300</f>
        <v>890903.09878999996</v>
      </c>
      <c r="AQ206" s="10">
        <f ca="1">Repdd!AQ300</f>
        <v>945279.86122299999</v>
      </c>
      <c r="AR206" s="10">
        <f ca="1">Repdd!AR300</f>
        <v>1022299.745063</v>
      </c>
      <c r="AS206" s="10">
        <f ca="1">Repdd!AS300</f>
        <v>1119240.6344764999</v>
      </c>
      <c r="AT206" s="10">
        <f ca="1">Repdd!AT300</f>
        <v>1230000.95952775</v>
      </c>
      <c r="AU206" s="10">
        <f ca="1">Repdd!AU300</f>
        <v>1349387.72560875</v>
      </c>
      <c r="AV206" s="10">
        <f ca="1">Repdd!AV300</f>
        <v>1473651.5654227503</v>
      </c>
      <c r="AW206" s="10">
        <f ca="1">Repdd!AW300</f>
        <v>1600505.0545297503</v>
      </c>
      <c r="AX206" s="10">
        <f ca="1">Repdd!AX300</f>
        <v>1728590.1474037501</v>
      </c>
      <c r="AY206" s="10">
        <f ca="1">Repdd!AY300</f>
        <v>1857158.2374150001</v>
      </c>
      <c r="AZ206" s="10">
        <f ca="1">Repdd!AZ300</f>
        <v>1985916.8368900002</v>
      </c>
      <c r="BA206" s="10">
        <f ca="1">Repdd!BA300</f>
        <v>2114742.6056000004</v>
      </c>
      <c r="BB206" s="10">
        <f ca="1">Repdd!BB300</f>
        <v>2243585.11418375</v>
      </c>
      <c r="BC206" s="10">
        <f ca="1">Repdd!BC300</f>
        <v>2372431.4767400003</v>
      </c>
      <c r="BD206" s="10">
        <f ca="1">Repdd!BD300</f>
        <v>2501278.4291900005</v>
      </c>
      <c r="BE206" s="10">
        <f ca="1">Repdd!BE300</f>
        <v>2629968.0766400001</v>
      </c>
      <c r="BF206" s="10">
        <f ca="1">Repdd!BF300</f>
        <v>2756665.1940899999</v>
      </c>
      <c r="BG206" s="10">
        <f ca="1">Repdd!BG300</f>
        <v>2874364.4655400002</v>
      </c>
      <c r="BH206" s="10">
        <f ca="1">Repdd!BH300</f>
        <v>2973487.3273650003</v>
      </c>
      <c r="BI206" s="10">
        <f ca="1">Repdd!BI300</f>
        <v>3049928.1190650002</v>
      </c>
      <c r="BJ206" s="10">
        <f ca="1">Repdd!BJ300</f>
        <v>3102799.1160900006</v>
      </c>
      <c r="BK206" s="10">
        <f ca="1">Repdd!BK300</f>
        <v>3135199.8823775006</v>
      </c>
      <c r="BL206" s="10">
        <f ca="1">Repdd!BL300</f>
        <v>3153480.2308837506</v>
      </c>
      <c r="BM206" s="10">
        <f ca="1">Repdd!BM300</f>
        <v>3163016.7154212501</v>
      </c>
      <c r="BN206" s="10">
        <f ca="1">Repdd!BN300</f>
        <v>3167626.6957512503</v>
      </c>
      <c r="BO206" s="10">
        <f ca="1">Repdd!BO300</f>
        <v>3169626.8550437498</v>
      </c>
      <c r="BP206" s="10">
        <f ca="1">Repdd!BP300</f>
        <v>3170390.25620875</v>
      </c>
      <c r="BQ206" s="10">
        <f ca="1">Repdd!BQ300</f>
        <v>3170669.3546050005</v>
      </c>
      <c r="BR206" s="10">
        <f ca="1">Repdd!BR300</f>
        <v>3170757.7075800006</v>
      </c>
      <c r="BS206" s="10">
        <f ca="1">Repdd!BS300</f>
        <v>3170778.8913200009</v>
      </c>
      <c r="BT206" s="10">
        <f ca="1">Repdd!BT300</f>
        <v>3170783.335186251</v>
      </c>
      <c r="BU206" s="10">
        <f ca="1">Repdd!BU300</f>
        <v>2370783.9250800009</v>
      </c>
      <c r="BV206" s="10">
        <f>Repdd!BV300</f>
        <v>0</v>
      </c>
      <c r="BW206" s="10">
        <f>Repdd!BW300</f>
        <v>0</v>
      </c>
      <c r="BX206" s="10">
        <f>Repdd!BX300</f>
        <v>0</v>
      </c>
      <c r="BY206" s="10">
        <f>Repdd!BY300</f>
        <v>0</v>
      </c>
      <c r="BZ206" s="10">
        <f>Repdd!BZ300</f>
        <v>0</v>
      </c>
      <c r="CA206" s="10">
        <f>Repdd!CA300</f>
        <v>0</v>
      </c>
      <c r="CB206" s="10">
        <f>Repdd!CB300</f>
        <v>0</v>
      </c>
      <c r="CC206" s="10">
        <f>Repdd!CC300</f>
        <v>0</v>
      </c>
      <c r="CD206" s="10">
        <f>Repdd!CD300</f>
        <v>0</v>
      </c>
      <c r="CE206" s="10">
        <f>Repdd!CE300</f>
        <v>0</v>
      </c>
      <c r="CF206" s="10">
        <f>Repdd!CF300</f>
        <v>0</v>
      </c>
      <c r="CG206" s="10">
        <f>Repdd!CG300</f>
        <v>0</v>
      </c>
      <c r="CH206" s="10">
        <f>Repdd!CH300</f>
        <v>0</v>
      </c>
      <c r="CI206" s="10">
        <f>Repdd!CI300</f>
        <v>0</v>
      </c>
      <c r="CJ206" s="10">
        <f>Repdd!CJ300</f>
        <v>0</v>
      </c>
      <c r="CK206" s="10">
        <f>Repdd!CK300</f>
        <v>0</v>
      </c>
      <c r="CL206" s="10">
        <f>Repdd!CL300</f>
        <v>0</v>
      </c>
      <c r="CM206" s="10">
        <f>Repdd!CM300</f>
        <v>0</v>
      </c>
      <c r="CN206" s="10">
        <f>Repdd!CN300</f>
        <v>0</v>
      </c>
      <c r="CO206" s="10">
        <f>Repdd!CO300</f>
        <v>0</v>
      </c>
      <c r="CP206" s="10">
        <f>Repdd!CP300</f>
        <v>0</v>
      </c>
      <c r="CQ206" s="10">
        <f>Repdd!CQ300</f>
        <v>0</v>
      </c>
      <c r="CR206" s="10">
        <f>Repdd!CR300</f>
        <v>0</v>
      </c>
      <c r="CS206" s="10">
        <f>Repdd!CS300</f>
        <v>0</v>
      </c>
      <c r="CT206" s="10">
        <f>Repdd!CT300</f>
        <v>0</v>
      </c>
    </row>
    <row r="207" spans="1:98" s="27" customFormat="1" ht="12" x14ac:dyDescent="0.25">
      <c r="A207" s="26">
        <f>ROW()</f>
        <v>207</v>
      </c>
      <c r="B207" s="145"/>
      <c r="C207" s="142"/>
      <c r="E207" s="24"/>
      <c r="F207" s="66"/>
      <c r="G207" s="27" t="str">
        <f>BP!$F$203</f>
        <v>Маркетинговые расходы</v>
      </c>
      <c r="M207" s="27" t="str">
        <f>Lists!$R$8</f>
        <v>руб.</v>
      </c>
      <c r="P207" s="30"/>
      <c r="R207" s="44"/>
      <c r="S207" s="164">
        <f>Repdd!S301</f>
        <v>-1</v>
      </c>
      <c r="V207" s="85"/>
      <c r="W207" s="29">
        <f ca="1">SUM(INDIRECT(ADDRESS(ROW(),SUMIFS($1:$1,$5:$5,1))):INDIRECT(ADDRESS(ROW(),SUMIFS($1:$1,$5:$5,MAX($5:$5)))))</f>
        <v>36190000</v>
      </c>
      <c r="Z207" s="30">
        <f ca="1">Repdd!Z301</f>
        <v>150000</v>
      </c>
      <c r="AA207" s="30">
        <f ca="1">Repdd!AA301</f>
        <v>390000</v>
      </c>
      <c r="AB207" s="30">
        <f ca="1">Repdd!AB301</f>
        <v>550000</v>
      </c>
      <c r="AC207" s="30">
        <f ca="1">Repdd!AC301</f>
        <v>700000</v>
      </c>
      <c r="AD207" s="30">
        <f ca="1">Repdd!AD301</f>
        <v>800000</v>
      </c>
      <c r="AE207" s="30">
        <f ca="1">Repdd!AE301</f>
        <v>800000</v>
      </c>
      <c r="AF207" s="30">
        <f ca="1">Repdd!AF301</f>
        <v>800000</v>
      </c>
      <c r="AG207" s="30">
        <f ca="1">Repdd!AG301</f>
        <v>800000</v>
      </c>
      <c r="AH207" s="30">
        <f ca="1">Repdd!AH301</f>
        <v>800000</v>
      </c>
      <c r="AI207" s="30">
        <f ca="1">Repdd!AI301</f>
        <v>800000</v>
      </c>
      <c r="AJ207" s="30">
        <f ca="1">Repdd!AJ301</f>
        <v>800000</v>
      </c>
      <c r="AK207" s="30">
        <f ca="1">Repdd!AK301</f>
        <v>800000</v>
      </c>
      <c r="AL207" s="30">
        <f ca="1">Repdd!AL301</f>
        <v>800000</v>
      </c>
      <c r="AM207" s="30">
        <f ca="1">Repdd!AM301</f>
        <v>800000</v>
      </c>
      <c r="AN207" s="30">
        <f ca="1">Repdd!AN301</f>
        <v>800000</v>
      </c>
      <c r="AO207" s="30">
        <f ca="1">Repdd!AO301</f>
        <v>800000</v>
      </c>
      <c r="AP207" s="30">
        <f ca="1">Repdd!AP301</f>
        <v>800000</v>
      </c>
      <c r="AQ207" s="30">
        <f ca="1">Repdd!AQ301</f>
        <v>800000</v>
      </c>
      <c r="AR207" s="30">
        <f ca="1">Repdd!AR301</f>
        <v>800000</v>
      </c>
      <c r="AS207" s="30">
        <f ca="1">Repdd!AS301</f>
        <v>800000</v>
      </c>
      <c r="AT207" s="30">
        <f ca="1">Repdd!AT301</f>
        <v>800000</v>
      </c>
      <c r="AU207" s="30">
        <f ca="1">Repdd!AU301</f>
        <v>800000</v>
      </c>
      <c r="AV207" s="30">
        <f ca="1">Repdd!AV301</f>
        <v>800000</v>
      </c>
      <c r="AW207" s="30">
        <f ca="1">Repdd!AW301</f>
        <v>800000</v>
      </c>
      <c r="AX207" s="30">
        <f ca="1">Repdd!AX301</f>
        <v>800000</v>
      </c>
      <c r="AY207" s="30">
        <f ca="1">Repdd!AY301</f>
        <v>800000</v>
      </c>
      <c r="AZ207" s="30">
        <f ca="1">Repdd!AZ301</f>
        <v>800000</v>
      </c>
      <c r="BA207" s="30">
        <f ca="1">Repdd!BA301</f>
        <v>800000</v>
      </c>
      <c r="BB207" s="30">
        <f ca="1">Repdd!BB301</f>
        <v>800000</v>
      </c>
      <c r="BC207" s="30">
        <f ca="1">Repdd!BC301</f>
        <v>800000</v>
      </c>
      <c r="BD207" s="30">
        <f ca="1">Repdd!BD301</f>
        <v>800000</v>
      </c>
      <c r="BE207" s="30">
        <f ca="1">Repdd!BE301</f>
        <v>800000</v>
      </c>
      <c r="BF207" s="30">
        <f ca="1">Repdd!BF301</f>
        <v>800000</v>
      </c>
      <c r="BG207" s="30">
        <f ca="1">Repdd!BG301</f>
        <v>800000</v>
      </c>
      <c r="BH207" s="30">
        <f ca="1">Repdd!BH301</f>
        <v>800000</v>
      </c>
      <c r="BI207" s="30">
        <f ca="1">Repdd!BI301</f>
        <v>800000</v>
      </c>
      <c r="BJ207" s="30">
        <f ca="1">Repdd!BJ301</f>
        <v>800000</v>
      </c>
      <c r="BK207" s="30">
        <f ca="1">Repdd!BK301</f>
        <v>800000</v>
      </c>
      <c r="BL207" s="30">
        <f ca="1">Repdd!BL301</f>
        <v>800000</v>
      </c>
      <c r="BM207" s="30">
        <f ca="1">Repdd!BM301</f>
        <v>800000</v>
      </c>
      <c r="BN207" s="30">
        <f ca="1">Repdd!BN301</f>
        <v>800000</v>
      </c>
      <c r="BO207" s="30">
        <f ca="1">Repdd!BO301</f>
        <v>800000</v>
      </c>
      <c r="BP207" s="30">
        <f ca="1">Repdd!BP301</f>
        <v>800000</v>
      </c>
      <c r="BQ207" s="30">
        <f ca="1">Repdd!BQ301</f>
        <v>800000</v>
      </c>
      <c r="BR207" s="30">
        <f ca="1">Repdd!BR301</f>
        <v>800000</v>
      </c>
      <c r="BS207" s="30">
        <f ca="1">Repdd!BS301</f>
        <v>800000</v>
      </c>
      <c r="BT207" s="30">
        <f ca="1">Repdd!BT301</f>
        <v>800000</v>
      </c>
      <c r="BU207" s="30">
        <f>Repdd!BU301</f>
        <v>0</v>
      </c>
      <c r="BV207" s="30">
        <f>Repdd!BV301</f>
        <v>0</v>
      </c>
      <c r="BW207" s="30">
        <f>Repdd!BW301</f>
        <v>0</v>
      </c>
      <c r="BX207" s="30">
        <f>Repdd!BX301</f>
        <v>0</v>
      </c>
      <c r="BY207" s="30">
        <f>Repdd!BY301</f>
        <v>0</v>
      </c>
      <c r="BZ207" s="30">
        <f>Repdd!BZ301</f>
        <v>0</v>
      </c>
      <c r="CA207" s="30">
        <f>Repdd!CA301</f>
        <v>0</v>
      </c>
      <c r="CB207" s="30">
        <f>Repdd!CB301</f>
        <v>0</v>
      </c>
      <c r="CC207" s="30">
        <f>Repdd!CC301</f>
        <v>0</v>
      </c>
      <c r="CD207" s="30">
        <f>Repdd!CD301</f>
        <v>0</v>
      </c>
      <c r="CE207" s="30">
        <f>Repdd!CE301</f>
        <v>0</v>
      </c>
      <c r="CF207" s="30">
        <f>Repdd!CF301</f>
        <v>0</v>
      </c>
      <c r="CG207" s="30">
        <f>Repdd!CG301</f>
        <v>0</v>
      </c>
      <c r="CH207" s="30">
        <f>Repdd!CH301</f>
        <v>0</v>
      </c>
      <c r="CI207" s="30">
        <f>Repdd!CI301</f>
        <v>0</v>
      </c>
      <c r="CJ207" s="30">
        <f>Repdd!CJ301</f>
        <v>0</v>
      </c>
      <c r="CK207" s="30">
        <f>Repdd!CK301</f>
        <v>0</v>
      </c>
      <c r="CL207" s="30">
        <f>Repdd!CL301</f>
        <v>0</v>
      </c>
      <c r="CM207" s="30">
        <f>Repdd!CM301</f>
        <v>0</v>
      </c>
      <c r="CN207" s="30">
        <f>Repdd!CN301</f>
        <v>0</v>
      </c>
      <c r="CO207" s="30">
        <f>Repdd!CO301</f>
        <v>0</v>
      </c>
      <c r="CP207" s="30">
        <f>Repdd!CP301</f>
        <v>0</v>
      </c>
      <c r="CQ207" s="30">
        <f>Repdd!CQ301</f>
        <v>0</v>
      </c>
      <c r="CR207" s="30">
        <f>Repdd!CR301</f>
        <v>0</v>
      </c>
      <c r="CS207" s="30">
        <f>Repdd!CS301</f>
        <v>0</v>
      </c>
      <c r="CT207" s="30">
        <f>Repdd!CT301</f>
        <v>0</v>
      </c>
    </row>
    <row r="208" spans="1:98" s="27" customFormat="1" ht="12" x14ac:dyDescent="0.25">
      <c r="A208" s="26">
        <f>ROW()</f>
        <v>208</v>
      </c>
      <c r="B208" s="145"/>
      <c r="C208" s="142"/>
      <c r="E208" s="24"/>
      <c r="F208" s="66"/>
      <c r="G208" s="27" t="s">
        <v>123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R208" s="44"/>
      <c r="S208" s="164">
        <f>Repdd!S302</f>
        <v>1</v>
      </c>
      <c r="V208" s="85"/>
      <c r="W208" s="29">
        <f ca="1">SUM(INDIRECT(ADDRESS(ROW(),SUMIFS($1:$1,$5:$5,1))):INDIRECT(ADDRESS(ROW(),SUMIFS($1:$1,$5:$5,MAX($5:$5)))))</f>
        <v>42339596.482745007</v>
      </c>
      <c r="Z208" s="30">
        <f>Repdd!Z302</f>
        <v>0</v>
      </c>
      <c r="AA208" s="30">
        <f ca="1">Repdd!AA302</f>
        <v>0</v>
      </c>
      <c r="AB208" s="30">
        <f ca="1">Repdd!AB302</f>
        <v>0</v>
      </c>
      <c r="AC208" s="30">
        <f ca="1">Repdd!AC302</f>
        <v>0</v>
      </c>
      <c r="AD208" s="30">
        <f ca="1">Repdd!AD302</f>
        <v>0</v>
      </c>
      <c r="AE208" s="30">
        <f ca="1">Repdd!AE302</f>
        <v>0</v>
      </c>
      <c r="AF208" s="30">
        <f ca="1">Repdd!AF302</f>
        <v>0</v>
      </c>
      <c r="AG208" s="30">
        <f ca="1">Repdd!AG302</f>
        <v>0</v>
      </c>
      <c r="AH208" s="30">
        <f ca="1">Repdd!AH302</f>
        <v>0</v>
      </c>
      <c r="AI208" s="30">
        <f ca="1">Repdd!AI302</f>
        <v>314.61000000000007</v>
      </c>
      <c r="AJ208" s="30">
        <f ca="1">Repdd!AJ302</f>
        <v>2726.6200000000008</v>
      </c>
      <c r="AK208" s="30">
        <f ca="1">Repdd!AK302</f>
        <v>8662.2620000000006</v>
      </c>
      <c r="AL208" s="30">
        <f ca="1">Repdd!AL302</f>
        <v>16136.871250000004</v>
      </c>
      <c r="AM208" s="30">
        <f ca="1">Repdd!AM302</f>
        <v>24127.965250000005</v>
      </c>
      <c r="AN208" s="30">
        <f ca="1">Repdd!AN302</f>
        <v>32098.609600000003</v>
      </c>
      <c r="AO208" s="30">
        <f ca="1">Repdd!AO302</f>
        <v>43935.024325000006</v>
      </c>
      <c r="AP208" s="30">
        <f ca="1">Repdd!AP302</f>
        <v>68732.191262500011</v>
      </c>
      <c r="AQ208" s="30">
        <f ca="1">Repdd!AQ302</f>
        <v>110854.53763750001</v>
      </c>
      <c r="AR208" s="30">
        <f ca="1">Repdd!AR302</f>
        <v>172126.61792750002</v>
      </c>
      <c r="AS208" s="30">
        <f ca="1">Repdd!AS302</f>
        <v>250865.63567749999</v>
      </c>
      <c r="AT208" s="30">
        <f ca="1">Repdd!AT302</f>
        <v>341874.99399500008</v>
      </c>
      <c r="AU208" s="30">
        <f ca="1">Repdd!AU302</f>
        <v>440629.82766375004</v>
      </c>
      <c r="AV208" s="30">
        <f ca="1">Repdd!AV302</f>
        <v>543789.48972500011</v>
      </c>
      <c r="AW208" s="30">
        <f ca="1">Repdd!AW302</f>
        <v>649310.37848875008</v>
      </c>
      <c r="AX208" s="30">
        <f ca="1">Repdd!AX302</f>
        <v>755973.38020500005</v>
      </c>
      <c r="AY208" s="30">
        <f ca="1">Repdd!AY302</f>
        <v>863083.83599375002</v>
      </c>
      <c r="AZ208" s="30">
        <f ca="1">Repdd!AZ302</f>
        <v>970372.00710625004</v>
      </c>
      <c r="BA208" s="30">
        <f ca="1">Repdd!BA302</f>
        <v>1077724.1489187502</v>
      </c>
      <c r="BB208" s="30">
        <f ca="1">Repdd!BB302</f>
        <v>1185092.2834062499</v>
      </c>
      <c r="BC208" s="30">
        <f ca="1">Repdd!BC302</f>
        <v>1292464.1538875001</v>
      </c>
      <c r="BD208" s="30">
        <f ca="1">Repdd!BD302</f>
        <v>1399836.6142625003</v>
      </c>
      <c r="BE208" s="30">
        <f ca="1">Repdd!BE302</f>
        <v>1507209.0746375001</v>
      </c>
      <c r="BF208" s="30">
        <f ca="1">Repdd!BF302</f>
        <v>1613795.0100125</v>
      </c>
      <c r="BG208" s="30">
        <f ca="1">Repdd!BG302</f>
        <v>1714350.9203875</v>
      </c>
      <c r="BH208" s="30">
        <f ca="1">Repdd!BH302</f>
        <v>1800067.7257625004</v>
      </c>
      <c r="BI208" s="30">
        <f ca="1">Repdd!BI302</f>
        <v>1867098.0080125001</v>
      </c>
      <c r="BJ208" s="30">
        <f ca="1">Repdd!BJ302</f>
        <v>1914150.5552625002</v>
      </c>
      <c r="BK208" s="30">
        <f ca="1">Repdd!BK302</f>
        <v>1943242.8041375005</v>
      </c>
      <c r="BL208" s="30">
        <f ca="1">Repdd!BL302</f>
        <v>1959785.3912000004</v>
      </c>
      <c r="BM208" s="30">
        <f ca="1">Repdd!BM302</f>
        <v>1968474.19841875</v>
      </c>
      <c r="BN208" s="30">
        <f ca="1">Repdd!BN302</f>
        <v>1972712.5850125002</v>
      </c>
      <c r="BO208" s="30">
        <f ca="1">Repdd!BO302</f>
        <v>1974570.5536937502</v>
      </c>
      <c r="BP208" s="30">
        <f ca="1">Repdd!BP302</f>
        <v>1975281.5067499999</v>
      </c>
      <c r="BQ208" s="30">
        <f ca="1">Repdd!BQ302</f>
        <v>1975543.7472937503</v>
      </c>
      <c r="BR208" s="30">
        <f ca="1">Repdd!BR302</f>
        <v>1975628.0365562506</v>
      </c>
      <c r="BS208" s="30">
        <f ca="1">Repdd!BS302</f>
        <v>1975648.3551187506</v>
      </c>
      <c r="BT208" s="30">
        <f ca="1">Repdd!BT302</f>
        <v>1975652.6810062507</v>
      </c>
      <c r="BU208" s="30">
        <f ca="1">Repdd!BU302</f>
        <v>1975653.2709000008</v>
      </c>
      <c r="BV208" s="30">
        <f>Repdd!BV302</f>
        <v>0</v>
      </c>
      <c r="BW208" s="30">
        <f>Repdd!BW302</f>
        <v>0</v>
      </c>
      <c r="BX208" s="30">
        <f>Repdd!BX302</f>
        <v>0</v>
      </c>
      <c r="BY208" s="30">
        <f>Repdd!BY302</f>
        <v>0</v>
      </c>
      <c r="BZ208" s="30">
        <f>Repdd!BZ302</f>
        <v>0</v>
      </c>
      <c r="CA208" s="30">
        <f>Repdd!CA302</f>
        <v>0</v>
      </c>
      <c r="CB208" s="30">
        <f>Repdd!CB302</f>
        <v>0</v>
      </c>
      <c r="CC208" s="30">
        <f>Repdd!CC302</f>
        <v>0</v>
      </c>
      <c r="CD208" s="30">
        <f>Repdd!CD302</f>
        <v>0</v>
      </c>
      <c r="CE208" s="30">
        <f>Repdd!CE302</f>
        <v>0</v>
      </c>
      <c r="CF208" s="30">
        <f>Repdd!CF302</f>
        <v>0</v>
      </c>
      <c r="CG208" s="30">
        <f>Repdd!CG302</f>
        <v>0</v>
      </c>
      <c r="CH208" s="30">
        <f>Repdd!CH302</f>
        <v>0</v>
      </c>
      <c r="CI208" s="30">
        <f>Repdd!CI302</f>
        <v>0</v>
      </c>
      <c r="CJ208" s="30">
        <f>Repdd!CJ302</f>
        <v>0</v>
      </c>
      <c r="CK208" s="30">
        <f>Repdd!CK302</f>
        <v>0</v>
      </c>
      <c r="CL208" s="30">
        <f>Repdd!CL302</f>
        <v>0</v>
      </c>
      <c r="CM208" s="30">
        <f>Repdd!CM302</f>
        <v>0</v>
      </c>
      <c r="CN208" s="30">
        <f>Repdd!CN302</f>
        <v>0</v>
      </c>
      <c r="CO208" s="30">
        <f>Repdd!CO302</f>
        <v>0</v>
      </c>
      <c r="CP208" s="30">
        <f>Repdd!CP302</f>
        <v>0</v>
      </c>
      <c r="CQ208" s="30">
        <f>Repdd!CQ302</f>
        <v>0</v>
      </c>
      <c r="CR208" s="30">
        <f>Repdd!CR302</f>
        <v>0</v>
      </c>
      <c r="CS208" s="30">
        <f>Repdd!CS302</f>
        <v>0</v>
      </c>
      <c r="CT208" s="30">
        <f>Repdd!CT302</f>
        <v>0</v>
      </c>
    </row>
    <row r="209" spans="1:98" s="27" customFormat="1" ht="12" x14ac:dyDescent="0.25">
      <c r="A209" s="26">
        <f>ROW()</f>
        <v>209</v>
      </c>
      <c r="B209" s="145"/>
      <c r="C209" s="142"/>
      <c r="E209" s="24"/>
      <c r="F209" s="66"/>
      <c r="G209" s="27" t="s">
        <v>124</v>
      </c>
      <c r="M209" s="27" t="str">
        <f>Lists!$R$8</f>
        <v>руб.</v>
      </c>
      <c r="P209" s="30"/>
      <c r="R209" s="44"/>
      <c r="S209" s="164">
        <f>Repdd!S303</f>
        <v>0</v>
      </c>
      <c r="V209" s="85"/>
      <c r="W209" s="29">
        <f ca="1">SUM(INDIRECT(ADDRESS(ROW(),SUMIFS($1:$1,$5:$5,1))):INDIRECT(ADDRESS(ROW(),SUMIFS($1:$1,$5:$5,MAX($5:$5)))))</f>
        <v>8863049.9507289976</v>
      </c>
      <c r="Z209" s="30">
        <f ca="1">Repdd!Z303</f>
        <v>0</v>
      </c>
      <c r="AA209" s="30">
        <f ca="1">Repdd!AA303</f>
        <v>0</v>
      </c>
      <c r="AB209" s="30">
        <f ca="1">Repdd!AB303</f>
        <v>0</v>
      </c>
      <c r="AC209" s="30">
        <f ca="1">Repdd!AC303</f>
        <v>0</v>
      </c>
      <c r="AD209" s="30">
        <f ca="1">Repdd!AD303</f>
        <v>0</v>
      </c>
      <c r="AE209" s="30">
        <f ca="1">Repdd!AE303</f>
        <v>0</v>
      </c>
      <c r="AF209" s="30">
        <f ca="1">Repdd!AF303</f>
        <v>0</v>
      </c>
      <c r="AG209" s="30">
        <f ca="1">Repdd!AG303</f>
        <v>0</v>
      </c>
      <c r="AH209" s="30">
        <f ca="1">Repdd!AH303</f>
        <v>62.922000000000011</v>
      </c>
      <c r="AI209" s="30">
        <f ca="1">Repdd!AI303</f>
        <v>545.32400000000007</v>
      </c>
      <c r="AJ209" s="30">
        <f ca="1">Repdd!AJ303</f>
        <v>1732.4524000000001</v>
      </c>
      <c r="AK209" s="30">
        <f ca="1">Repdd!AK303</f>
        <v>3227.3742500000008</v>
      </c>
      <c r="AL209" s="30">
        <f ca="1">Repdd!AL303</f>
        <v>4825.5930500000004</v>
      </c>
      <c r="AM209" s="30">
        <f ca="1">Repdd!AM303</f>
        <v>6419.7219200000009</v>
      </c>
      <c r="AN209" s="30">
        <f ca="1">Repdd!AN303</f>
        <v>8787.0048650000008</v>
      </c>
      <c r="AO209" s="30">
        <f ca="1">Repdd!AO303</f>
        <v>13746.438252500002</v>
      </c>
      <c r="AP209" s="30">
        <f ca="1">Repdd!AP303</f>
        <v>22170.9075275</v>
      </c>
      <c r="AQ209" s="30">
        <f ca="1">Repdd!AQ303</f>
        <v>34425.323585500002</v>
      </c>
      <c r="AR209" s="30">
        <f ca="1">Repdd!AR303</f>
        <v>50173.127135499999</v>
      </c>
      <c r="AS209" s="30">
        <f ca="1">Repdd!AS303</f>
        <v>68374.998799000008</v>
      </c>
      <c r="AT209" s="30">
        <f ca="1">Repdd!AT303</f>
        <v>88125.965532750008</v>
      </c>
      <c r="AU209" s="30">
        <f ca="1">Repdd!AU303</f>
        <v>108757.897945</v>
      </c>
      <c r="AV209" s="30">
        <f ca="1">Repdd!AV303</f>
        <v>129862.07569775</v>
      </c>
      <c r="AW209" s="30">
        <f ca="1">Repdd!AW303</f>
        <v>151194.676041</v>
      </c>
      <c r="AX209" s="30">
        <f ca="1">Repdd!AX303</f>
        <v>172616.76719875002</v>
      </c>
      <c r="AY209" s="30">
        <f ca="1">Repdd!AY303</f>
        <v>194074.40142124999</v>
      </c>
      <c r="AZ209" s="30">
        <f ca="1">Repdd!AZ303</f>
        <v>215544.82978375003</v>
      </c>
      <c r="BA209" s="30">
        <f ca="1">Repdd!BA303</f>
        <v>237018.45668125001</v>
      </c>
      <c r="BB209" s="30">
        <f ca="1">Repdd!BB303</f>
        <v>258492.83077750003</v>
      </c>
      <c r="BC209" s="30">
        <f ca="1">Repdd!BC303</f>
        <v>279967.32285250007</v>
      </c>
      <c r="BD209" s="30">
        <f ca="1">Repdd!BD303</f>
        <v>301441.81492750003</v>
      </c>
      <c r="BE209" s="30">
        <f ca="1">Repdd!BE303</f>
        <v>322759.0020025</v>
      </c>
      <c r="BF209" s="30">
        <f ca="1">Repdd!BF303</f>
        <v>342870.18407749996</v>
      </c>
      <c r="BG209" s="30">
        <f ca="1">Repdd!BG303</f>
        <v>360013.54515250004</v>
      </c>
      <c r="BH209" s="30">
        <f ca="1">Repdd!BH303</f>
        <v>373419.60160250001</v>
      </c>
      <c r="BI209" s="30">
        <f ca="1">Repdd!BI303</f>
        <v>382830.11105250003</v>
      </c>
      <c r="BJ209" s="30">
        <f ca="1">Repdd!BJ303</f>
        <v>388648.56082750007</v>
      </c>
      <c r="BK209" s="30">
        <f ca="1">Repdd!BK303</f>
        <v>391957.07824000012</v>
      </c>
      <c r="BL209" s="30">
        <f ca="1">Repdd!BL303</f>
        <v>393694.83968375</v>
      </c>
      <c r="BM209" s="30">
        <f ca="1">Repdd!BM303</f>
        <v>394542.51700250001</v>
      </c>
      <c r="BN209" s="30">
        <f ca="1">Repdd!BN303</f>
        <v>394914.11073875002</v>
      </c>
      <c r="BO209" s="30">
        <f ca="1">Repdd!BO303</f>
        <v>395056.30134999997</v>
      </c>
      <c r="BP209" s="30">
        <f ca="1">Repdd!BP303</f>
        <v>395108.74945875007</v>
      </c>
      <c r="BQ209" s="30">
        <f ca="1">Repdd!BQ303</f>
        <v>395125.60731125012</v>
      </c>
      <c r="BR209" s="30">
        <f ca="1">Repdd!BR303</f>
        <v>395129.6710237501</v>
      </c>
      <c r="BS209" s="30">
        <f ca="1">Repdd!BS303</f>
        <v>395130.5362012501</v>
      </c>
      <c r="BT209" s="30">
        <f ca="1">Repdd!BT303</f>
        <v>395130.65418000013</v>
      </c>
      <c r="BU209" s="30">
        <f ca="1">Repdd!BU303</f>
        <v>395130.65418000013</v>
      </c>
      <c r="BV209" s="30">
        <f>Repdd!BV303</f>
        <v>0</v>
      </c>
      <c r="BW209" s="30">
        <f>Repdd!BW303</f>
        <v>0</v>
      </c>
      <c r="BX209" s="30">
        <f>Repdd!BX303</f>
        <v>0</v>
      </c>
      <c r="BY209" s="30">
        <f>Repdd!BY303</f>
        <v>0</v>
      </c>
      <c r="BZ209" s="30">
        <f>Repdd!BZ303</f>
        <v>0</v>
      </c>
      <c r="CA209" s="30">
        <f>Repdd!CA303</f>
        <v>0</v>
      </c>
      <c r="CB209" s="30">
        <f>Repdd!CB303</f>
        <v>0</v>
      </c>
      <c r="CC209" s="30">
        <f>Repdd!CC303</f>
        <v>0</v>
      </c>
      <c r="CD209" s="30">
        <f>Repdd!CD303</f>
        <v>0</v>
      </c>
      <c r="CE209" s="30">
        <f>Repdd!CE303</f>
        <v>0</v>
      </c>
      <c r="CF209" s="30">
        <f>Repdd!CF303</f>
        <v>0</v>
      </c>
      <c r="CG209" s="30">
        <f>Repdd!CG303</f>
        <v>0</v>
      </c>
      <c r="CH209" s="30">
        <f>Repdd!CH303</f>
        <v>0</v>
      </c>
      <c r="CI209" s="30">
        <f>Repdd!CI303</f>
        <v>0</v>
      </c>
      <c r="CJ209" s="30">
        <f>Repdd!CJ303</f>
        <v>0</v>
      </c>
      <c r="CK209" s="30">
        <f>Repdd!CK303</f>
        <v>0</v>
      </c>
      <c r="CL209" s="30">
        <f>Repdd!CL303</f>
        <v>0</v>
      </c>
      <c r="CM209" s="30">
        <f>Repdd!CM303</f>
        <v>0</v>
      </c>
      <c r="CN209" s="30">
        <f>Repdd!CN303</f>
        <v>0</v>
      </c>
      <c r="CO209" s="30">
        <f>Repdd!CO303</f>
        <v>0</v>
      </c>
      <c r="CP209" s="30">
        <f>Repdd!CP303</f>
        <v>0</v>
      </c>
      <c r="CQ209" s="30">
        <f>Repdd!CQ303</f>
        <v>0</v>
      </c>
      <c r="CR209" s="30">
        <f>Repdd!CR303</f>
        <v>0</v>
      </c>
      <c r="CS209" s="30">
        <f>Repdd!CS303</f>
        <v>0</v>
      </c>
      <c r="CT209" s="30">
        <f>Repdd!CT303</f>
        <v>0</v>
      </c>
    </row>
    <row r="210" spans="1:98" s="2" customFormat="1" ht="12" x14ac:dyDescent="0.25">
      <c r="A210" s="11">
        <f>ROW()</f>
        <v>210</v>
      </c>
      <c r="B210" s="146"/>
      <c r="C210" s="142"/>
      <c r="E210" s="23" t="str">
        <f>Lists!$N$9</f>
        <v>пустая строка</v>
      </c>
      <c r="P210" s="3"/>
      <c r="R210" s="23"/>
      <c r="S210" s="3"/>
      <c r="V210" s="74"/>
      <c r="W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</row>
    <row r="211" spans="1:98" s="13" customFormat="1" x14ac:dyDescent="0.3">
      <c r="A211" s="12">
        <f>ROW()</f>
        <v>211</v>
      </c>
      <c r="B211" s="144"/>
      <c r="C211" s="142"/>
      <c r="E211" s="92"/>
      <c r="F211" s="13" t="s">
        <v>165</v>
      </c>
      <c r="M211" s="4" t="str">
        <f>Lists!$R$8</f>
        <v>руб.</v>
      </c>
      <c r="P211" s="10"/>
      <c r="R211" s="92"/>
      <c r="S211" s="10"/>
      <c r="V211" s="80">
        <f ca="1">W211-SUM(W212:W217)</f>
        <v>0</v>
      </c>
      <c r="W211" s="10">
        <f ca="1">SUM(INDIRECT(ADDRESS(ROW(),SUMIFS($1:$1,$5:$5,1))):INDIRECT(ADDRESS(ROW(),SUMIFS($1:$1,$5:$5,MAX($5:$5)))))</f>
        <v>82700000</v>
      </c>
      <c r="Z211" s="10">
        <f>Repdd!Z305</f>
        <v>750000</v>
      </c>
      <c r="AA211" s="10">
        <f>Repdd!AA305</f>
        <v>1750000</v>
      </c>
      <c r="AB211" s="10">
        <f>Repdd!AB305</f>
        <v>1750000</v>
      </c>
      <c r="AC211" s="10">
        <f>Repdd!AC305</f>
        <v>1750000</v>
      </c>
      <c r="AD211" s="10">
        <f>Repdd!AD305</f>
        <v>1750000</v>
      </c>
      <c r="AE211" s="10">
        <f>Repdd!AE305</f>
        <v>1750000</v>
      </c>
      <c r="AF211" s="10">
        <f>Repdd!AF305</f>
        <v>1750000</v>
      </c>
      <c r="AG211" s="10">
        <f>Repdd!AG305</f>
        <v>1750000</v>
      </c>
      <c r="AH211" s="10">
        <f>Repdd!AH305</f>
        <v>1750000</v>
      </c>
      <c r="AI211" s="10">
        <f>Repdd!AI305</f>
        <v>1750000</v>
      </c>
      <c r="AJ211" s="10">
        <f>Repdd!AJ305</f>
        <v>1750000</v>
      </c>
      <c r="AK211" s="10">
        <f>Repdd!AK305</f>
        <v>1750000</v>
      </c>
      <c r="AL211" s="10">
        <f>Repdd!AL305</f>
        <v>1750000</v>
      </c>
      <c r="AM211" s="10">
        <f>Repdd!AM305</f>
        <v>1750000</v>
      </c>
      <c r="AN211" s="10">
        <f>Repdd!AN305</f>
        <v>1750000</v>
      </c>
      <c r="AO211" s="10">
        <f>Repdd!AO305</f>
        <v>1750000</v>
      </c>
      <c r="AP211" s="10">
        <f>Repdd!AP305</f>
        <v>1750000</v>
      </c>
      <c r="AQ211" s="10">
        <f>Repdd!AQ305</f>
        <v>1750000</v>
      </c>
      <c r="AR211" s="10">
        <f>Repdd!AR305</f>
        <v>1750000</v>
      </c>
      <c r="AS211" s="10">
        <f>Repdd!AS305</f>
        <v>1750000</v>
      </c>
      <c r="AT211" s="10">
        <f>Repdd!AT305</f>
        <v>1750000</v>
      </c>
      <c r="AU211" s="10">
        <f>Repdd!AU305</f>
        <v>1750000</v>
      </c>
      <c r="AV211" s="10">
        <f>Repdd!AV305</f>
        <v>1750000</v>
      </c>
      <c r="AW211" s="10">
        <f>Repdd!AW305</f>
        <v>1750000</v>
      </c>
      <c r="AX211" s="10">
        <f>Repdd!AX305</f>
        <v>1750000</v>
      </c>
      <c r="AY211" s="10">
        <f>Repdd!AY305</f>
        <v>1750000</v>
      </c>
      <c r="AZ211" s="10">
        <f>Repdd!AZ305</f>
        <v>1750000</v>
      </c>
      <c r="BA211" s="10">
        <f>Repdd!BA305</f>
        <v>1750000</v>
      </c>
      <c r="BB211" s="10">
        <f>Repdd!BB305</f>
        <v>1750000</v>
      </c>
      <c r="BC211" s="10">
        <f>Repdd!BC305</f>
        <v>1750000</v>
      </c>
      <c r="BD211" s="10">
        <f>Repdd!BD305</f>
        <v>1750000</v>
      </c>
      <c r="BE211" s="10">
        <f>Repdd!BE305</f>
        <v>1750000</v>
      </c>
      <c r="BF211" s="10">
        <f>Repdd!BF305</f>
        <v>1750000</v>
      </c>
      <c r="BG211" s="10">
        <f>Repdd!BG305</f>
        <v>1750000</v>
      </c>
      <c r="BH211" s="10">
        <f>Repdd!BH305</f>
        <v>1750000</v>
      </c>
      <c r="BI211" s="10">
        <f>Repdd!BI305</f>
        <v>1750000</v>
      </c>
      <c r="BJ211" s="10">
        <f>Repdd!BJ305</f>
        <v>1750000</v>
      </c>
      <c r="BK211" s="10">
        <f>Repdd!BK305</f>
        <v>1750000</v>
      </c>
      <c r="BL211" s="10">
        <f>Repdd!BL305</f>
        <v>1750000</v>
      </c>
      <c r="BM211" s="10">
        <f>Repdd!BM305</f>
        <v>1750000</v>
      </c>
      <c r="BN211" s="10">
        <f>Repdd!BN305</f>
        <v>1750000</v>
      </c>
      <c r="BO211" s="10">
        <f>Repdd!BO305</f>
        <v>1750000</v>
      </c>
      <c r="BP211" s="10">
        <f>Repdd!BP305</f>
        <v>1750000</v>
      </c>
      <c r="BQ211" s="10">
        <f>Repdd!BQ305</f>
        <v>1750000</v>
      </c>
      <c r="BR211" s="10">
        <f>Repdd!BR305</f>
        <v>1750000</v>
      </c>
      <c r="BS211" s="10">
        <f>Repdd!BS305</f>
        <v>1750000</v>
      </c>
      <c r="BT211" s="10">
        <f>Repdd!BT305</f>
        <v>1750000</v>
      </c>
      <c r="BU211" s="10">
        <f>Repdd!BU305</f>
        <v>1450000</v>
      </c>
      <c r="BV211" s="10">
        <f>Repdd!BV305</f>
        <v>0</v>
      </c>
      <c r="BW211" s="10">
        <f>Repdd!BW305</f>
        <v>0</v>
      </c>
      <c r="BX211" s="10">
        <f>Repdd!BX305</f>
        <v>0</v>
      </c>
      <c r="BY211" s="10">
        <f>Repdd!BY305</f>
        <v>0</v>
      </c>
      <c r="BZ211" s="10">
        <f>Repdd!BZ305</f>
        <v>0</v>
      </c>
      <c r="CA211" s="10">
        <f>Repdd!CA305</f>
        <v>0</v>
      </c>
      <c r="CB211" s="10">
        <f>Repdd!CB305</f>
        <v>0</v>
      </c>
      <c r="CC211" s="10">
        <f>Repdd!CC305</f>
        <v>0</v>
      </c>
      <c r="CD211" s="10">
        <f>Repdd!CD305</f>
        <v>0</v>
      </c>
      <c r="CE211" s="10">
        <f>Repdd!CE305</f>
        <v>0</v>
      </c>
      <c r="CF211" s="10">
        <f>Repdd!CF305</f>
        <v>0</v>
      </c>
      <c r="CG211" s="10">
        <f>Repdd!CG305</f>
        <v>0</v>
      </c>
      <c r="CH211" s="10">
        <f>Repdd!CH305</f>
        <v>0</v>
      </c>
      <c r="CI211" s="10">
        <f>Repdd!CI305</f>
        <v>0</v>
      </c>
      <c r="CJ211" s="10">
        <f>Repdd!CJ305</f>
        <v>0</v>
      </c>
      <c r="CK211" s="10">
        <f>Repdd!CK305</f>
        <v>0</v>
      </c>
      <c r="CL211" s="10">
        <f>Repdd!CL305</f>
        <v>0</v>
      </c>
      <c r="CM211" s="10">
        <f>Repdd!CM305</f>
        <v>0</v>
      </c>
      <c r="CN211" s="10">
        <f>Repdd!CN305</f>
        <v>0</v>
      </c>
      <c r="CO211" s="10">
        <f>Repdd!CO305</f>
        <v>0</v>
      </c>
      <c r="CP211" s="10">
        <f>Repdd!CP305</f>
        <v>0</v>
      </c>
      <c r="CQ211" s="10">
        <f>Repdd!CQ305</f>
        <v>0</v>
      </c>
      <c r="CR211" s="10">
        <f>Repdd!CR305</f>
        <v>0</v>
      </c>
      <c r="CS211" s="10">
        <f>Repdd!CS305</f>
        <v>0</v>
      </c>
      <c r="CT211" s="10">
        <f>Repdd!CT305</f>
        <v>0</v>
      </c>
    </row>
    <row r="212" spans="1:98" s="27" customFormat="1" ht="12" x14ac:dyDescent="0.25">
      <c r="A212" s="26">
        <f>ROW()</f>
        <v>212</v>
      </c>
      <c r="B212" s="145"/>
      <c r="C212" s="142"/>
      <c r="E212" s="24"/>
      <c r="F212" s="66"/>
      <c r="G212" s="27" t="s">
        <v>128</v>
      </c>
      <c r="M212" s="27" t="str">
        <f>Lists!$R$8</f>
        <v>руб.</v>
      </c>
      <c r="P212" s="30"/>
      <c r="R212" s="44"/>
      <c r="S212" s="164">
        <f>Repdd!S306</f>
        <v>1</v>
      </c>
      <c r="V212" s="85"/>
      <c r="W212" s="29">
        <f ca="1">SUM(INDIRECT(ADDRESS(ROW(),SUMIFS($1:$1,$5:$5,1))):INDIRECT(ADDRESS(ROW(),SUMIFS($1:$1,$5:$5,MAX($5:$5)))))</f>
        <v>47000000</v>
      </c>
      <c r="Z212" s="30">
        <f>Repdd!Z306</f>
        <v>0</v>
      </c>
      <c r="AA212" s="30">
        <f>Repdd!AA306</f>
        <v>1000000</v>
      </c>
      <c r="AB212" s="30">
        <f>Repdd!AB306</f>
        <v>1000000</v>
      </c>
      <c r="AC212" s="30">
        <f>Repdd!AC306</f>
        <v>1000000</v>
      </c>
      <c r="AD212" s="30">
        <f>Repdd!AD306</f>
        <v>1000000</v>
      </c>
      <c r="AE212" s="30">
        <f>Repdd!AE306</f>
        <v>1000000</v>
      </c>
      <c r="AF212" s="30">
        <f>Repdd!AF306</f>
        <v>1000000</v>
      </c>
      <c r="AG212" s="30">
        <f>Repdd!AG306</f>
        <v>1000000</v>
      </c>
      <c r="AH212" s="30">
        <f>Repdd!AH306</f>
        <v>1000000</v>
      </c>
      <c r="AI212" s="30">
        <f>Repdd!AI306</f>
        <v>1000000</v>
      </c>
      <c r="AJ212" s="30">
        <f>Repdd!AJ306</f>
        <v>1000000</v>
      </c>
      <c r="AK212" s="30">
        <f>Repdd!AK306</f>
        <v>1000000</v>
      </c>
      <c r="AL212" s="30">
        <f>Repdd!AL306</f>
        <v>1000000</v>
      </c>
      <c r="AM212" s="30">
        <f>Repdd!AM306</f>
        <v>1000000</v>
      </c>
      <c r="AN212" s="30">
        <f>Repdd!AN306</f>
        <v>1000000</v>
      </c>
      <c r="AO212" s="30">
        <f>Repdd!AO306</f>
        <v>1000000</v>
      </c>
      <c r="AP212" s="30">
        <f>Repdd!AP306</f>
        <v>1000000</v>
      </c>
      <c r="AQ212" s="30">
        <f>Repdd!AQ306</f>
        <v>1000000</v>
      </c>
      <c r="AR212" s="30">
        <f>Repdd!AR306</f>
        <v>1000000</v>
      </c>
      <c r="AS212" s="30">
        <f>Repdd!AS306</f>
        <v>1000000</v>
      </c>
      <c r="AT212" s="30">
        <f>Repdd!AT306</f>
        <v>1000000</v>
      </c>
      <c r="AU212" s="30">
        <f>Repdd!AU306</f>
        <v>1000000</v>
      </c>
      <c r="AV212" s="30">
        <f>Repdd!AV306</f>
        <v>1000000</v>
      </c>
      <c r="AW212" s="30">
        <f>Repdd!AW306</f>
        <v>1000000</v>
      </c>
      <c r="AX212" s="30">
        <f>Repdd!AX306</f>
        <v>1000000</v>
      </c>
      <c r="AY212" s="30">
        <f>Repdd!AY306</f>
        <v>1000000</v>
      </c>
      <c r="AZ212" s="30">
        <f>Repdd!AZ306</f>
        <v>1000000</v>
      </c>
      <c r="BA212" s="30">
        <f>Repdd!BA306</f>
        <v>1000000</v>
      </c>
      <c r="BB212" s="30">
        <f>Repdd!BB306</f>
        <v>1000000</v>
      </c>
      <c r="BC212" s="30">
        <f>Repdd!BC306</f>
        <v>1000000</v>
      </c>
      <c r="BD212" s="30">
        <f>Repdd!BD306</f>
        <v>1000000</v>
      </c>
      <c r="BE212" s="30">
        <f>Repdd!BE306</f>
        <v>1000000</v>
      </c>
      <c r="BF212" s="30">
        <f>Repdd!BF306</f>
        <v>1000000</v>
      </c>
      <c r="BG212" s="30">
        <f>Repdd!BG306</f>
        <v>1000000</v>
      </c>
      <c r="BH212" s="30">
        <f>Repdd!BH306</f>
        <v>1000000</v>
      </c>
      <c r="BI212" s="30">
        <f>Repdd!BI306</f>
        <v>1000000</v>
      </c>
      <c r="BJ212" s="30">
        <f>Repdd!BJ306</f>
        <v>1000000</v>
      </c>
      <c r="BK212" s="30">
        <f>Repdd!BK306</f>
        <v>1000000</v>
      </c>
      <c r="BL212" s="30">
        <f>Repdd!BL306</f>
        <v>1000000</v>
      </c>
      <c r="BM212" s="30">
        <f>Repdd!BM306</f>
        <v>1000000</v>
      </c>
      <c r="BN212" s="30">
        <f>Repdd!BN306</f>
        <v>1000000</v>
      </c>
      <c r="BO212" s="30">
        <f>Repdd!BO306</f>
        <v>1000000</v>
      </c>
      <c r="BP212" s="30">
        <f>Repdd!BP306</f>
        <v>1000000</v>
      </c>
      <c r="BQ212" s="30">
        <f>Repdd!BQ306</f>
        <v>1000000</v>
      </c>
      <c r="BR212" s="30">
        <f>Repdd!BR306</f>
        <v>1000000</v>
      </c>
      <c r="BS212" s="30">
        <f>Repdd!BS306</f>
        <v>1000000</v>
      </c>
      <c r="BT212" s="30">
        <f>Repdd!BT306</f>
        <v>1000000</v>
      </c>
      <c r="BU212" s="30">
        <f>Repdd!BU306</f>
        <v>1000000</v>
      </c>
      <c r="BV212" s="30">
        <f>Repdd!BV306</f>
        <v>0</v>
      </c>
      <c r="BW212" s="30">
        <f>Repdd!BW306</f>
        <v>0</v>
      </c>
      <c r="BX212" s="30">
        <f>Repdd!BX306</f>
        <v>0</v>
      </c>
      <c r="BY212" s="30">
        <f>Repdd!BY306</f>
        <v>0</v>
      </c>
      <c r="BZ212" s="30">
        <f>Repdd!BZ306</f>
        <v>0</v>
      </c>
      <c r="CA212" s="30">
        <f>Repdd!CA306</f>
        <v>0</v>
      </c>
      <c r="CB212" s="30">
        <f>Repdd!CB306</f>
        <v>0</v>
      </c>
      <c r="CC212" s="30">
        <f>Repdd!CC306</f>
        <v>0</v>
      </c>
      <c r="CD212" s="30">
        <f>Repdd!CD306</f>
        <v>0</v>
      </c>
      <c r="CE212" s="30">
        <f>Repdd!CE306</f>
        <v>0</v>
      </c>
      <c r="CF212" s="30">
        <f>Repdd!CF306</f>
        <v>0</v>
      </c>
      <c r="CG212" s="30">
        <f>Repdd!CG306</f>
        <v>0</v>
      </c>
      <c r="CH212" s="30">
        <f>Repdd!CH306</f>
        <v>0</v>
      </c>
      <c r="CI212" s="30">
        <f>Repdd!CI306</f>
        <v>0</v>
      </c>
      <c r="CJ212" s="30">
        <f>Repdd!CJ306</f>
        <v>0</v>
      </c>
      <c r="CK212" s="30">
        <f>Repdd!CK306</f>
        <v>0</v>
      </c>
      <c r="CL212" s="30">
        <f>Repdd!CL306</f>
        <v>0</v>
      </c>
      <c r="CM212" s="30">
        <f>Repdd!CM306</f>
        <v>0</v>
      </c>
      <c r="CN212" s="30">
        <f>Repdd!CN306</f>
        <v>0</v>
      </c>
      <c r="CO212" s="30">
        <f>Repdd!CO306</f>
        <v>0</v>
      </c>
      <c r="CP212" s="30">
        <f>Repdd!CP306</f>
        <v>0</v>
      </c>
      <c r="CQ212" s="30">
        <f>Repdd!CQ306</f>
        <v>0</v>
      </c>
      <c r="CR212" s="30">
        <f>Repdd!CR306</f>
        <v>0</v>
      </c>
      <c r="CS212" s="30">
        <f>Repdd!CS306</f>
        <v>0</v>
      </c>
      <c r="CT212" s="30">
        <f>Repdd!CT306</f>
        <v>0</v>
      </c>
    </row>
    <row r="213" spans="1:98" s="27" customFormat="1" ht="12" x14ac:dyDescent="0.25">
      <c r="A213" s="26">
        <f>ROW()</f>
        <v>213</v>
      </c>
      <c r="B213" s="145"/>
      <c r="C213" s="142"/>
      <c r="E213" s="24"/>
      <c r="F213" s="66"/>
      <c r="G213" s="27" t="s">
        <v>46</v>
      </c>
      <c r="H213" s="67"/>
      <c r="I213" s="67"/>
      <c r="J213" s="67"/>
      <c r="K213" s="67"/>
      <c r="L213" s="67"/>
      <c r="M213" s="27" t="str">
        <f>Lists!$R$8</f>
        <v>руб.</v>
      </c>
      <c r="P213" s="30"/>
      <c r="Q213" s="124"/>
      <c r="R213" s="44"/>
      <c r="S213" s="164">
        <f>Repdd!S307</f>
        <v>1</v>
      </c>
      <c r="V213" s="85"/>
      <c r="W213" s="29">
        <f ca="1">SUM(INDIRECT(ADDRESS(ROW(),SUMIFS($1:$1,$5:$5,1))):INDIRECT(ADDRESS(ROW(),SUMIFS($1:$1,$5:$5,MAX($5:$5)))))</f>
        <v>14100000</v>
      </c>
      <c r="Z213" s="30">
        <f>Repdd!Z307</f>
        <v>0</v>
      </c>
      <c r="AA213" s="30">
        <f>Repdd!AA307</f>
        <v>300000</v>
      </c>
      <c r="AB213" s="30">
        <f>Repdd!AB307</f>
        <v>300000</v>
      </c>
      <c r="AC213" s="30">
        <f>Repdd!AC307</f>
        <v>300000</v>
      </c>
      <c r="AD213" s="30">
        <f>Repdd!AD307</f>
        <v>300000</v>
      </c>
      <c r="AE213" s="30">
        <f>Repdd!AE307</f>
        <v>300000</v>
      </c>
      <c r="AF213" s="30">
        <f>Repdd!AF307</f>
        <v>300000</v>
      </c>
      <c r="AG213" s="30">
        <f>Repdd!AG307</f>
        <v>300000</v>
      </c>
      <c r="AH213" s="30">
        <f>Repdd!AH307</f>
        <v>300000</v>
      </c>
      <c r="AI213" s="30">
        <f>Repdd!AI307</f>
        <v>300000</v>
      </c>
      <c r="AJ213" s="30">
        <f>Repdd!AJ307</f>
        <v>300000</v>
      </c>
      <c r="AK213" s="30">
        <f>Repdd!AK307</f>
        <v>300000</v>
      </c>
      <c r="AL213" s="30">
        <f>Repdd!AL307</f>
        <v>300000</v>
      </c>
      <c r="AM213" s="30">
        <f>Repdd!AM307</f>
        <v>300000</v>
      </c>
      <c r="AN213" s="30">
        <f>Repdd!AN307</f>
        <v>300000</v>
      </c>
      <c r="AO213" s="30">
        <f>Repdd!AO307</f>
        <v>300000</v>
      </c>
      <c r="AP213" s="30">
        <f>Repdd!AP307</f>
        <v>300000</v>
      </c>
      <c r="AQ213" s="30">
        <f>Repdd!AQ307</f>
        <v>300000</v>
      </c>
      <c r="AR213" s="30">
        <f>Repdd!AR307</f>
        <v>300000</v>
      </c>
      <c r="AS213" s="30">
        <f>Repdd!AS307</f>
        <v>300000</v>
      </c>
      <c r="AT213" s="30">
        <f>Repdd!AT307</f>
        <v>300000</v>
      </c>
      <c r="AU213" s="30">
        <f>Repdd!AU307</f>
        <v>300000</v>
      </c>
      <c r="AV213" s="30">
        <f>Repdd!AV307</f>
        <v>300000</v>
      </c>
      <c r="AW213" s="30">
        <f>Repdd!AW307</f>
        <v>300000</v>
      </c>
      <c r="AX213" s="30">
        <f>Repdd!AX307</f>
        <v>300000</v>
      </c>
      <c r="AY213" s="30">
        <f>Repdd!AY307</f>
        <v>300000</v>
      </c>
      <c r="AZ213" s="30">
        <f>Repdd!AZ307</f>
        <v>300000</v>
      </c>
      <c r="BA213" s="30">
        <f>Repdd!BA307</f>
        <v>300000</v>
      </c>
      <c r="BB213" s="30">
        <f>Repdd!BB307</f>
        <v>300000</v>
      </c>
      <c r="BC213" s="30">
        <f>Repdd!BC307</f>
        <v>300000</v>
      </c>
      <c r="BD213" s="30">
        <f>Repdd!BD307</f>
        <v>300000</v>
      </c>
      <c r="BE213" s="30">
        <f>Repdd!BE307</f>
        <v>300000</v>
      </c>
      <c r="BF213" s="30">
        <f>Repdd!BF307</f>
        <v>300000</v>
      </c>
      <c r="BG213" s="30">
        <f>Repdd!BG307</f>
        <v>300000</v>
      </c>
      <c r="BH213" s="30">
        <f>Repdd!BH307</f>
        <v>300000</v>
      </c>
      <c r="BI213" s="30">
        <f>Repdd!BI307</f>
        <v>300000</v>
      </c>
      <c r="BJ213" s="30">
        <f>Repdd!BJ307</f>
        <v>300000</v>
      </c>
      <c r="BK213" s="30">
        <f>Repdd!BK307</f>
        <v>300000</v>
      </c>
      <c r="BL213" s="30">
        <f>Repdd!BL307</f>
        <v>300000</v>
      </c>
      <c r="BM213" s="30">
        <f>Repdd!BM307</f>
        <v>300000</v>
      </c>
      <c r="BN213" s="30">
        <f>Repdd!BN307</f>
        <v>300000</v>
      </c>
      <c r="BO213" s="30">
        <f>Repdd!BO307</f>
        <v>300000</v>
      </c>
      <c r="BP213" s="30">
        <f>Repdd!BP307</f>
        <v>300000</v>
      </c>
      <c r="BQ213" s="30">
        <f>Repdd!BQ307</f>
        <v>300000</v>
      </c>
      <c r="BR213" s="30">
        <f>Repdd!BR307</f>
        <v>300000</v>
      </c>
      <c r="BS213" s="30">
        <f>Repdd!BS307</f>
        <v>300000</v>
      </c>
      <c r="BT213" s="30">
        <f>Repdd!BT307</f>
        <v>300000</v>
      </c>
      <c r="BU213" s="30">
        <f>Repdd!BU307</f>
        <v>300000</v>
      </c>
      <c r="BV213" s="30">
        <f>Repdd!BV307</f>
        <v>0</v>
      </c>
      <c r="BW213" s="30">
        <f>Repdd!BW307</f>
        <v>0</v>
      </c>
      <c r="BX213" s="30">
        <f>Repdd!BX307</f>
        <v>0</v>
      </c>
      <c r="BY213" s="30">
        <f>Repdd!BY307</f>
        <v>0</v>
      </c>
      <c r="BZ213" s="30">
        <f>Repdd!BZ307</f>
        <v>0</v>
      </c>
      <c r="CA213" s="30">
        <f>Repdd!CA307</f>
        <v>0</v>
      </c>
      <c r="CB213" s="30">
        <f>Repdd!CB307</f>
        <v>0</v>
      </c>
      <c r="CC213" s="30">
        <f>Repdd!CC307</f>
        <v>0</v>
      </c>
      <c r="CD213" s="30">
        <f>Repdd!CD307</f>
        <v>0</v>
      </c>
      <c r="CE213" s="30">
        <f>Repdd!CE307</f>
        <v>0</v>
      </c>
      <c r="CF213" s="30">
        <f>Repdd!CF307</f>
        <v>0</v>
      </c>
      <c r="CG213" s="30">
        <f>Repdd!CG307</f>
        <v>0</v>
      </c>
      <c r="CH213" s="30">
        <f>Repdd!CH307</f>
        <v>0</v>
      </c>
      <c r="CI213" s="30">
        <f>Repdd!CI307</f>
        <v>0</v>
      </c>
      <c r="CJ213" s="30">
        <f>Repdd!CJ307</f>
        <v>0</v>
      </c>
      <c r="CK213" s="30">
        <f>Repdd!CK307</f>
        <v>0</v>
      </c>
      <c r="CL213" s="30">
        <f>Repdd!CL307</f>
        <v>0</v>
      </c>
      <c r="CM213" s="30">
        <f>Repdd!CM307</f>
        <v>0</v>
      </c>
      <c r="CN213" s="30">
        <f>Repdd!CN307</f>
        <v>0</v>
      </c>
      <c r="CO213" s="30">
        <f>Repdd!CO307</f>
        <v>0</v>
      </c>
      <c r="CP213" s="30">
        <f>Repdd!CP307</f>
        <v>0</v>
      </c>
      <c r="CQ213" s="30">
        <f>Repdd!CQ307</f>
        <v>0</v>
      </c>
      <c r="CR213" s="30">
        <f>Repdd!CR307</f>
        <v>0</v>
      </c>
      <c r="CS213" s="30">
        <f>Repdd!CS307</f>
        <v>0</v>
      </c>
      <c r="CT213" s="30">
        <f>Repdd!CT307</f>
        <v>0</v>
      </c>
    </row>
    <row r="214" spans="1:98" s="27" customFormat="1" ht="12" x14ac:dyDescent="0.25">
      <c r="A214" s="26">
        <f>ROW()</f>
        <v>214</v>
      </c>
      <c r="B214" s="145"/>
      <c r="C214" s="142"/>
      <c r="E214" s="24"/>
      <c r="F214" s="66"/>
      <c r="G214" s="27" t="s">
        <v>129</v>
      </c>
      <c r="M214" s="27" t="str">
        <f>Lists!$R$8</f>
        <v>руб.</v>
      </c>
      <c r="P214" s="30"/>
      <c r="R214" s="44"/>
      <c r="S214" s="164">
        <f>Repdd!S308</f>
        <v>-1</v>
      </c>
      <c r="V214" s="85"/>
      <c r="W214" s="29">
        <f ca="1">SUM(INDIRECT(ADDRESS(ROW(),SUMIFS($1:$1,$5:$5,1))):INDIRECT(ADDRESS(ROW(),SUMIFS($1:$1,$5:$5,MAX($5:$5)))))</f>
        <v>14400000</v>
      </c>
      <c r="Z214" s="30">
        <f>Repdd!Z308</f>
        <v>600000</v>
      </c>
      <c r="AA214" s="30">
        <f>Repdd!AA308</f>
        <v>300000</v>
      </c>
      <c r="AB214" s="30">
        <f>Repdd!AB308</f>
        <v>300000</v>
      </c>
      <c r="AC214" s="30">
        <f>Repdd!AC308</f>
        <v>300000</v>
      </c>
      <c r="AD214" s="30">
        <f>Repdd!AD308</f>
        <v>300000</v>
      </c>
      <c r="AE214" s="30">
        <f>Repdd!AE308</f>
        <v>300000</v>
      </c>
      <c r="AF214" s="30">
        <f>Repdd!AF308</f>
        <v>300000</v>
      </c>
      <c r="AG214" s="30">
        <f>Repdd!AG308</f>
        <v>300000</v>
      </c>
      <c r="AH214" s="30">
        <f>Repdd!AH308</f>
        <v>300000</v>
      </c>
      <c r="AI214" s="30">
        <f>Repdd!AI308</f>
        <v>300000</v>
      </c>
      <c r="AJ214" s="30">
        <f>Repdd!AJ308</f>
        <v>300000</v>
      </c>
      <c r="AK214" s="30">
        <f>Repdd!AK308</f>
        <v>300000</v>
      </c>
      <c r="AL214" s="30">
        <f>Repdd!AL308</f>
        <v>300000</v>
      </c>
      <c r="AM214" s="30">
        <f>Repdd!AM308</f>
        <v>300000</v>
      </c>
      <c r="AN214" s="30">
        <f>Repdd!AN308</f>
        <v>300000</v>
      </c>
      <c r="AO214" s="30">
        <f>Repdd!AO308</f>
        <v>300000</v>
      </c>
      <c r="AP214" s="30">
        <f>Repdd!AP308</f>
        <v>300000</v>
      </c>
      <c r="AQ214" s="30">
        <f>Repdd!AQ308</f>
        <v>300000</v>
      </c>
      <c r="AR214" s="30">
        <f>Repdd!AR308</f>
        <v>300000</v>
      </c>
      <c r="AS214" s="30">
        <f>Repdd!AS308</f>
        <v>300000</v>
      </c>
      <c r="AT214" s="30">
        <f>Repdd!AT308</f>
        <v>300000</v>
      </c>
      <c r="AU214" s="30">
        <f>Repdd!AU308</f>
        <v>300000</v>
      </c>
      <c r="AV214" s="30">
        <f>Repdd!AV308</f>
        <v>300000</v>
      </c>
      <c r="AW214" s="30">
        <f>Repdd!AW308</f>
        <v>300000</v>
      </c>
      <c r="AX214" s="30">
        <f>Repdd!AX308</f>
        <v>300000</v>
      </c>
      <c r="AY214" s="30">
        <f>Repdd!AY308</f>
        <v>300000</v>
      </c>
      <c r="AZ214" s="30">
        <f>Repdd!AZ308</f>
        <v>300000</v>
      </c>
      <c r="BA214" s="30">
        <f>Repdd!BA308</f>
        <v>300000</v>
      </c>
      <c r="BB214" s="30">
        <f>Repdd!BB308</f>
        <v>300000</v>
      </c>
      <c r="BC214" s="30">
        <f>Repdd!BC308</f>
        <v>300000</v>
      </c>
      <c r="BD214" s="30">
        <f>Repdd!BD308</f>
        <v>300000</v>
      </c>
      <c r="BE214" s="30">
        <f>Repdd!BE308</f>
        <v>300000</v>
      </c>
      <c r="BF214" s="30">
        <f>Repdd!BF308</f>
        <v>300000</v>
      </c>
      <c r="BG214" s="30">
        <f>Repdd!BG308</f>
        <v>300000</v>
      </c>
      <c r="BH214" s="30">
        <f>Repdd!BH308</f>
        <v>300000</v>
      </c>
      <c r="BI214" s="30">
        <f>Repdd!BI308</f>
        <v>300000</v>
      </c>
      <c r="BJ214" s="30">
        <f>Repdd!BJ308</f>
        <v>300000</v>
      </c>
      <c r="BK214" s="30">
        <f>Repdd!BK308</f>
        <v>300000</v>
      </c>
      <c r="BL214" s="30">
        <f>Repdd!BL308</f>
        <v>300000</v>
      </c>
      <c r="BM214" s="30">
        <f>Repdd!BM308</f>
        <v>300000</v>
      </c>
      <c r="BN214" s="30">
        <f>Repdd!BN308</f>
        <v>300000</v>
      </c>
      <c r="BO214" s="30">
        <f>Repdd!BO308</f>
        <v>300000</v>
      </c>
      <c r="BP214" s="30">
        <f>Repdd!BP308</f>
        <v>300000</v>
      </c>
      <c r="BQ214" s="30">
        <f>Repdd!BQ308</f>
        <v>300000</v>
      </c>
      <c r="BR214" s="30">
        <f>Repdd!BR308</f>
        <v>300000</v>
      </c>
      <c r="BS214" s="30">
        <f>Repdd!BS308</f>
        <v>300000</v>
      </c>
      <c r="BT214" s="30">
        <f>Repdd!BT308</f>
        <v>300000</v>
      </c>
      <c r="BU214" s="30">
        <f>Repdd!BU308</f>
        <v>0</v>
      </c>
      <c r="BV214" s="30">
        <f>Repdd!BV308</f>
        <v>0</v>
      </c>
      <c r="BW214" s="30">
        <f>Repdd!BW308</f>
        <v>0</v>
      </c>
      <c r="BX214" s="30">
        <f>Repdd!BX308</f>
        <v>0</v>
      </c>
      <c r="BY214" s="30">
        <f>Repdd!BY308</f>
        <v>0</v>
      </c>
      <c r="BZ214" s="30">
        <f>Repdd!BZ308</f>
        <v>0</v>
      </c>
      <c r="CA214" s="30">
        <f>Repdd!CA308</f>
        <v>0</v>
      </c>
      <c r="CB214" s="30">
        <f>Repdd!CB308</f>
        <v>0</v>
      </c>
      <c r="CC214" s="30">
        <f>Repdd!CC308</f>
        <v>0</v>
      </c>
      <c r="CD214" s="30">
        <f>Repdd!CD308</f>
        <v>0</v>
      </c>
      <c r="CE214" s="30">
        <f>Repdd!CE308</f>
        <v>0</v>
      </c>
      <c r="CF214" s="30">
        <f>Repdd!CF308</f>
        <v>0</v>
      </c>
      <c r="CG214" s="30">
        <f>Repdd!CG308</f>
        <v>0</v>
      </c>
      <c r="CH214" s="30">
        <f>Repdd!CH308</f>
        <v>0</v>
      </c>
      <c r="CI214" s="30">
        <f>Repdd!CI308</f>
        <v>0</v>
      </c>
      <c r="CJ214" s="30">
        <f>Repdd!CJ308</f>
        <v>0</v>
      </c>
      <c r="CK214" s="30">
        <f>Repdd!CK308</f>
        <v>0</v>
      </c>
      <c r="CL214" s="30">
        <f>Repdd!CL308</f>
        <v>0</v>
      </c>
      <c r="CM214" s="30">
        <f>Repdd!CM308</f>
        <v>0</v>
      </c>
      <c r="CN214" s="30">
        <f>Repdd!CN308</f>
        <v>0</v>
      </c>
      <c r="CO214" s="30">
        <f>Repdd!CO308</f>
        <v>0</v>
      </c>
      <c r="CP214" s="30">
        <f>Repdd!CP308</f>
        <v>0</v>
      </c>
      <c r="CQ214" s="30">
        <f>Repdd!CQ308</f>
        <v>0</v>
      </c>
      <c r="CR214" s="30">
        <f>Repdd!CR308</f>
        <v>0</v>
      </c>
      <c r="CS214" s="30">
        <f>Repdd!CS308</f>
        <v>0</v>
      </c>
      <c r="CT214" s="30">
        <f>Repdd!CT308</f>
        <v>0</v>
      </c>
    </row>
    <row r="215" spans="1:98" s="27" customFormat="1" ht="12" x14ac:dyDescent="0.25">
      <c r="A215" s="26">
        <f>ROW()</f>
        <v>215</v>
      </c>
      <c r="B215" s="145"/>
      <c r="C215" s="142"/>
      <c r="E215" s="24"/>
      <c r="F215" s="66"/>
      <c r="G215" s="27" t="s">
        <v>130</v>
      </c>
      <c r="M215" s="27" t="str">
        <f>Lists!$R$8</f>
        <v>руб.</v>
      </c>
      <c r="P215" s="30"/>
      <c r="R215" s="44"/>
      <c r="S215" s="164">
        <f>Repdd!S309</f>
        <v>0</v>
      </c>
      <c r="V215" s="85"/>
      <c r="W215" s="29">
        <f ca="1">SUM(INDIRECT(ADDRESS(ROW(),SUMIFS($1:$1,$5:$5,1))):INDIRECT(ADDRESS(ROW(),SUMIFS($1:$1,$5:$5,MAX($5:$5)))))</f>
        <v>4800000</v>
      </c>
      <c r="Z215" s="30">
        <f>Repdd!Z309</f>
        <v>100000</v>
      </c>
      <c r="AA215" s="30">
        <f>Repdd!AA309</f>
        <v>100000</v>
      </c>
      <c r="AB215" s="30">
        <f>Repdd!AB309</f>
        <v>100000</v>
      </c>
      <c r="AC215" s="30">
        <f>Repdd!AC309</f>
        <v>100000</v>
      </c>
      <c r="AD215" s="30">
        <f>Repdd!AD309</f>
        <v>100000</v>
      </c>
      <c r="AE215" s="30">
        <f>Repdd!AE309</f>
        <v>100000</v>
      </c>
      <c r="AF215" s="30">
        <f>Repdd!AF309</f>
        <v>100000</v>
      </c>
      <c r="AG215" s="30">
        <f>Repdd!AG309</f>
        <v>100000</v>
      </c>
      <c r="AH215" s="30">
        <f>Repdd!AH309</f>
        <v>100000</v>
      </c>
      <c r="AI215" s="30">
        <f>Repdd!AI309</f>
        <v>100000</v>
      </c>
      <c r="AJ215" s="30">
        <f>Repdd!AJ309</f>
        <v>100000</v>
      </c>
      <c r="AK215" s="30">
        <f>Repdd!AK309</f>
        <v>100000</v>
      </c>
      <c r="AL215" s="30">
        <f>Repdd!AL309</f>
        <v>100000</v>
      </c>
      <c r="AM215" s="30">
        <f>Repdd!AM309</f>
        <v>100000</v>
      </c>
      <c r="AN215" s="30">
        <f>Repdd!AN309</f>
        <v>100000</v>
      </c>
      <c r="AO215" s="30">
        <f>Repdd!AO309</f>
        <v>100000</v>
      </c>
      <c r="AP215" s="30">
        <f>Repdd!AP309</f>
        <v>100000</v>
      </c>
      <c r="AQ215" s="30">
        <f>Repdd!AQ309</f>
        <v>100000</v>
      </c>
      <c r="AR215" s="30">
        <f>Repdd!AR309</f>
        <v>100000</v>
      </c>
      <c r="AS215" s="30">
        <f>Repdd!AS309</f>
        <v>100000</v>
      </c>
      <c r="AT215" s="30">
        <f>Repdd!AT309</f>
        <v>100000</v>
      </c>
      <c r="AU215" s="30">
        <f>Repdd!AU309</f>
        <v>100000</v>
      </c>
      <c r="AV215" s="30">
        <f>Repdd!AV309</f>
        <v>100000</v>
      </c>
      <c r="AW215" s="30">
        <f>Repdd!AW309</f>
        <v>100000</v>
      </c>
      <c r="AX215" s="30">
        <f>Repdd!AX309</f>
        <v>100000</v>
      </c>
      <c r="AY215" s="30">
        <f>Repdd!AY309</f>
        <v>100000</v>
      </c>
      <c r="AZ215" s="30">
        <f>Repdd!AZ309</f>
        <v>100000</v>
      </c>
      <c r="BA215" s="30">
        <f>Repdd!BA309</f>
        <v>100000</v>
      </c>
      <c r="BB215" s="30">
        <f>Repdd!BB309</f>
        <v>100000</v>
      </c>
      <c r="BC215" s="30">
        <f>Repdd!BC309</f>
        <v>100000</v>
      </c>
      <c r="BD215" s="30">
        <f>Repdd!BD309</f>
        <v>100000</v>
      </c>
      <c r="BE215" s="30">
        <f>Repdd!BE309</f>
        <v>100000</v>
      </c>
      <c r="BF215" s="30">
        <f>Repdd!BF309</f>
        <v>100000</v>
      </c>
      <c r="BG215" s="30">
        <f>Repdd!BG309</f>
        <v>100000</v>
      </c>
      <c r="BH215" s="30">
        <f>Repdd!BH309</f>
        <v>100000</v>
      </c>
      <c r="BI215" s="30">
        <f>Repdd!BI309</f>
        <v>100000</v>
      </c>
      <c r="BJ215" s="30">
        <f>Repdd!BJ309</f>
        <v>100000</v>
      </c>
      <c r="BK215" s="30">
        <f>Repdd!BK309</f>
        <v>100000</v>
      </c>
      <c r="BL215" s="30">
        <f>Repdd!BL309</f>
        <v>100000</v>
      </c>
      <c r="BM215" s="30">
        <f>Repdd!BM309</f>
        <v>100000</v>
      </c>
      <c r="BN215" s="30">
        <f>Repdd!BN309</f>
        <v>100000</v>
      </c>
      <c r="BO215" s="30">
        <f>Repdd!BO309</f>
        <v>100000</v>
      </c>
      <c r="BP215" s="30">
        <f>Repdd!BP309</f>
        <v>100000</v>
      </c>
      <c r="BQ215" s="30">
        <f>Repdd!BQ309</f>
        <v>100000</v>
      </c>
      <c r="BR215" s="30">
        <f>Repdd!BR309</f>
        <v>100000</v>
      </c>
      <c r="BS215" s="30">
        <f>Repdd!BS309</f>
        <v>100000</v>
      </c>
      <c r="BT215" s="30">
        <f>Repdd!BT309</f>
        <v>100000</v>
      </c>
      <c r="BU215" s="30">
        <f>Repdd!BU309</f>
        <v>100000</v>
      </c>
      <c r="BV215" s="30">
        <f>Repdd!BV309</f>
        <v>0</v>
      </c>
      <c r="BW215" s="30">
        <f>Repdd!BW309</f>
        <v>0</v>
      </c>
      <c r="BX215" s="30">
        <f>Repdd!BX309</f>
        <v>0</v>
      </c>
      <c r="BY215" s="30">
        <f>Repdd!BY309</f>
        <v>0</v>
      </c>
      <c r="BZ215" s="30">
        <f>Repdd!BZ309</f>
        <v>0</v>
      </c>
      <c r="CA215" s="30">
        <f>Repdd!CA309</f>
        <v>0</v>
      </c>
      <c r="CB215" s="30">
        <f>Repdd!CB309</f>
        <v>0</v>
      </c>
      <c r="CC215" s="30">
        <f>Repdd!CC309</f>
        <v>0</v>
      </c>
      <c r="CD215" s="30">
        <f>Repdd!CD309</f>
        <v>0</v>
      </c>
      <c r="CE215" s="30">
        <f>Repdd!CE309</f>
        <v>0</v>
      </c>
      <c r="CF215" s="30">
        <f>Repdd!CF309</f>
        <v>0</v>
      </c>
      <c r="CG215" s="30">
        <f>Repdd!CG309</f>
        <v>0</v>
      </c>
      <c r="CH215" s="30">
        <f>Repdd!CH309</f>
        <v>0</v>
      </c>
      <c r="CI215" s="30">
        <f>Repdd!CI309</f>
        <v>0</v>
      </c>
      <c r="CJ215" s="30">
        <f>Repdd!CJ309</f>
        <v>0</v>
      </c>
      <c r="CK215" s="30">
        <f>Repdd!CK309</f>
        <v>0</v>
      </c>
      <c r="CL215" s="30">
        <f>Repdd!CL309</f>
        <v>0</v>
      </c>
      <c r="CM215" s="30">
        <f>Repdd!CM309</f>
        <v>0</v>
      </c>
      <c r="CN215" s="30">
        <f>Repdd!CN309</f>
        <v>0</v>
      </c>
      <c r="CO215" s="30">
        <f>Repdd!CO309</f>
        <v>0</v>
      </c>
      <c r="CP215" s="30">
        <f>Repdd!CP309</f>
        <v>0</v>
      </c>
      <c r="CQ215" s="30">
        <f>Repdd!CQ309</f>
        <v>0</v>
      </c>
      <c r="CR215" s="30">
        <f>Repdd!CR309</f>
        <v>0</v>
      </c>
      <c r="CS215" s="30">
        <f>Repdd!CS309</f>
        <v>0</v>
      </c>
      <c r="CT215" s="30">
        <f>Repdd!CT309</f>
        <v>0</v>
      </c>
    </row>
    <row r="216" spans="1:98" s="27" customFormat="1" ht="12" x14ac:dyDescent="0.25">
      <c r="A216" s="26">
        <f>ROW()</f>
        <v>216</v>
      </c>
      <c r="B216" s="145"/>
      <c r="C216" s="142"/>
      <c r="E216" s="24"/>
      <c r="F216" s="66"/>
      <c r="G216" s="27" t="s">
        <v>131</v>
      </c>
      <c r="M216" s="27" t="str">
        <f>Lists!$R$8</f>
        <v>руб.</v>
      </c>
      <c r="P216" s="30"/>
      <c r="R216" s="44"/>
      <c r="S216" s="164">
        <f>Repdd!S310</f>
        <v>0</v>
      </c>
      <c r="V216" s="85"/>
      <c r="W216" s="29">
        <f ca="1">SUM(INDIRECT(ADDRESS(ROW(),SUMIFS($1:$1,$5:$5,1))):INDIRECT(ADDRESS(ROW(),SUMIFS($1:$1,$5:$5,MAX($5:$5)))))</f>
        <v>2400000</v>
      </c>
      <c r="Z216" s="30">
        <f>Repdd!Z310</f>
        <v>50000</v>
      </c>
      <c r="AA216" s="30">
        <f>Repdd!AA310</f>
        <v>50000</v>
      </c>
      <c r="AB216" s="30">
        <f>Repdd!AB310</f>
        <v>50000</v>
      </c>
      <c r="AC216" s="30">
        <f>Repdd!AC310</f>
        <v>50000</v>
      </c>
      <c r="AD216" s="30">
        <f>Repdd!AD310</f>
        <v>50000</v>
      </c>
      <c r="AE216" s="30">
        <f>Repdd!AE310</f>
        <v>50000</v>
      </c>
      <c r="AF216" s="30">
        <f>Repdd!AF310</f>
        <v>50000</v>
      </c>
      <c r="AG216" s="30">
        <f>Repdd!AG310</f>
        <v>50000</v>
      </c>
      <c r="AH216" s="30">
        <f>Repdd!AH310</f>
        <v>50000</v>
      </c>
      <c r="AI216" s="30">
        <f>Repdd!AI310</f>
        <v>50000</v>
      </c>
      <c r="AJ216" s="30">
        <f>Repdd!AJ310</f>
        <v>50000</v>
      </c>
      <c r="AK216" s="30">
        <f>Repdd!AK310</f>
        <v>50000</v>
      </c>
      <c r="AL216" s="30">
        <f>Repdd!AL310</f>
        <v>50000</v>
      </c>
      <c r="AM216" s="30">
        <f>Repdd!AM310</f>
        <v>50000</v>
      </c>
      <c r="AN216" s="30">
        <f>Repdd!AN310</f>
        <v>50000</v>
      </c>
      <c r="AO216" s="30">
        <f>Repdd!AO310</f>
        <v>50000</v>
      </c>
      <c r="AP216" s="30">
        <f>Repdd!AP310</f>
        <v>50000</v>
      </c>
      <c r="AQ216" s="30">
        <f>Repdd!AQ310</f>
        <v>50000</v>
      </c>
      <c r="AR216" s="30">
        <f>Repdd!AR310</f>
        <v>50000</v>
      </c>
      <c r="AS216" s="30">
        <f>Repdd!AS310</f>
        <v>50000</v>
      </c>
      <c r="AT216" s="30">
        <f>Repdd!AT310</f>
        <v>50000</v>
      </c>
      <c r="AU216" s="30">
        <f>Repdd!AU310</f>
        <v>50000</v>
      </c>
      <c r="AV216" s="30">
        <f>Repdd!AV310</f>
        <v>50000</v>
      </c>
      <c r="AW216" s="30">
        <f>Repdd!AW310</f>
        <v>50000</v>
      </c>
      <c r="AX216" s="30">
        <f>Repdd!AX310</f>
        <v>50000</v>
      </c>
      <c r="AY216" s="30">
        <f>Repdd!AY310</f>
        <v>50000</v>
      </c>
      <c r="AZ216" s="30">
        <f>Repdd!AZ310</f>
        <v>50000</v>
      </c>
      <c r="BA216" s="30">
        <f>Repdd!BA310</f>
        <v>50000</v>
      </c>
      <c r="BB216" s="30">
        <f>Repdd!BB310</f>
        <v>50000</v>
      </c>
      <c r="BC216" s="30">
        <f>Repdd!BC310</f>
        <v>50000</v>
      </c>
      <c r="BD216" s="30">
        <f>Repdd!BD310</f>
        <v>50000</v>
      </c>
      <c r="BE216" s="30">
        <f>Repdd!BE310</f>
        <v>50000</v>
      </c>
      <c r="BF216" s="30">
        <f>Repdd!BF310</f>
        <v>50000</v>
      </c>
      <c r="BG216" s="30">
        <f>Repdd!BG310</f>
        <v>50000</v>
      </c>
      <c r="BH216" s="30">
        <f>Repdd!BH310</f>
        <v>50000</v>
      </c>
      <c r="BI216" s="30">
        <f>Repdd!BI310</f>
        <v>50000</v>
      </c>
      <c r="BJ216" s="30">
        <f>Repdd!BJ310</f>
        <v>50000</v>
      </c>
      <c r="BK216" s="30">
        <f>Repdd!BK310</f>
        <v>50000</v>
      </c>
      <c r="BL216" s="30">
        <f>Repdd!BL310</f>
        <v>50000</v>
      </c>
      <c r="BM216" s="30">
        <f>Repdd!BM310</f>
        <v>50000</v>
      </c>
      <c r="BN216" s="30">
        <f>Repdd!BN310</f>
        <v>50000</v>
      </c>
      <c r="BO216" s="30">
        <f>Repdd!BO310</f>
        <v>50000</v>
      </c>
      <c r="BP216" s="30">
        <f>Repdd!BP310</f>
        <v>50000</v>
      </c>
      <c r="BQ216" s="30">
        <f>Repdd!BQ310</f>
        <v>50000</v>
      </c>
      <c r="BR216" s="30">
        <f>Repdd!BR310</f>
        <v>50000</v>
      </c>
      <c r="BS216" s="30">
        <f>Repdd!BS310</f>
        <v>50000</v>
      </c>
      <c r="BT216" s="30">
        <f>Repdd!BT310</f>
        <v>50000</v>
      </c>
      <c r="BU216" s="30">
        <f>Repdd!BU310</f>
        <v>50000</v>
      </c>
      <c r="BV216" s="30">
        <f>Repdd!BV310</f>
        <v>0</v>
      </c>
      <c r="BW216" s="30">
        <f>Repdd!BW310</f>
        <v>0</v>
      </c>
      <c r="BX216" s="30">
        <f>Repdd!BX310</f>
        <v>0</v>
      </c>
      <c r="BY216" s="30">
        <f>Repdd!BY310</f>
        <v>0</v>
      </c>
      <c r="BZ216" s="30">
        <f>Repdd!BZ310</f>
        <v>0</v>
      </c>
      <c r="CA216" s="30">
        <f>Repdd!CA310</f>
        <v>0</v>
      </c>
      <c r="CB216" s="30">
        <f>Repdd!CB310</f>
        <v>0</v>
      </c>
      <c r="CC216" s="30">
        <f>Repdd!CC310</f>
        <v>0</v>
      </c>
      <c r="CD216" s="30">
        <f>Repdd!CD310</f>
        <v>0</v>
      </c>
      <c r="CE216" s="30">
        <f>Repdd!CE310</f>
        <v>0</v>
      </c>
      <c r="CF216" s="30">
        <f>Repdd!CF310</f>
        <v>0</v>
      </c>
      <c r="CG216" s="30">
        <f>Repdd!CG310</f>
        <v>0</v>
      </c>
      <c r="CH216" s="30">
        <f>Repdd!CH310</f>
        <v>0</v>
      </c>
      <c r="CI216" s="30">
        <f>Repdd!CI310</f>
        <v>0</v>
      </c>
      <c r="CJ216" s="30">
        <f>Repdd!CJ310</f>
        <v>0</v>
      </c>
      <c r="CK216" s="30">
        <f>Repdd!CK310</f>
        <v>0</v>
      </c>
      <c r="CL216" s="30">
        <f>Repdd!CL310</f>
        <v>0</v>
      </c>
      <c r="CM216" s="30">
        <f>Repdd!CM310</f>
        <v>0</v>
      </c>
      <c r="CN216" s="30">
        <f>Repdd!CN310</f>
        <v>0</v>
      </c>
      <c r="CO216" s="30">
        <f>Repdd!CO310</f>
        <v>0</v>
      </c>
      <c r="CP216" s="30">
        <f>Repdd!CP310</f>
        <v>0</v>
      </c>
      <c r="CQ216" s="30">
        <f>Repdd!CQ310</f>
        <v>0</v>
      </c>
      <c r="CR216" s="30">
        <f>Repdd!CR310</f>
        <v>0</v>
      </c>
      <c r="CS216" s="30">
        <f>Repdd!CS310</f>
        <v>0</v>
      </c>
      <c r="CT216" s="30">
        <f>Repdd!CT310</f>
        <v>0</v>
      </c>
    </row>
    <row r="217" spans="1:98" s="2" customFormat="1" ht="12" x14ac:dyDescent="0.25">
      <c r="A217" s="11">
        <f>ROW()</f>
        <v>217</v>
      </c>
      <c r="B217" s="146"/>
      <c r="C217" s="142"/>
      <c r="E217" s="23" t="str">
        <f>Lists!$N$9</f>
        <v>пустая строка</v>
      </c>
      <c r="P217" s="3"/>
      <c r="R217" s="23"/>
      <c r="S217" s="3"/>
      <c r="V217" s="74"/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48"/>
      <c r="C218" s="142"/>
      <c r="E218" s="92"/>
      <c r="F218" s="13" t="s">
        <v>166</v>
      </c>
      <c r="M218" s="4" t="str">
        <f>Lists!$R$8</f>
        <v>руб.</v>
      </c>
      <c r="P218" s="10"/>
      <c r="R218" s="92"/>
      <c r="S218" s="10"/>
      <c r="V218" s="80">
        <f ca="1">W218-(W205-W206-W211)</f>
        <v>0</v>
      </c>
      <c r="W218" s="10">
        <f ca="1">SUM(INDIRECT(ADDRESS(ROW(),SUMIFS($1:$1,$5:$5,1))):INDIRECT(ADDRESS(ROW(),SUMIFS($1:$1,$5:$5,MAX($5:$5)))))</f>
        <v>243784160.361426</v>
      </c>
      <c r="Z218" s="10">
        <f ca="1">Repdd!Z312</f>
        <v>-900000</v>
      </c>
      <c r="AA218" s="10">
        <f ca="1">Repdd!AA312</f>
        <v>-2140000</v>
      </c>
      <c r="AB218" s="10">
        <f ca="1">Repdd!AB312</f>
        <v>-2304680</v>
      </c>
      <c r="AC218" s="10">
        <f ca="1">Repdd!AC312</f>
        <v>-2470320</v>
      </c>
      <c r="AD218" s="10">
        <f ca="1">Repdd!AD312</f>
        <v>-2590656</v>
      </c>
      <c r="AE218" s="10">
        <f ca="1">Repdd!AE312</f>
        <v>-2613925.7999999998</v>
      </c>
      <c r="AF218" s="10">
        <f ca="1">Repdd!AF312</f>
        <v>-2643936.2000000002</v>
      </c>
      <c r="AG218" s="10">
        <f ca="1">Repdd!AG312</f>
        <v>-2698249.16</v>
      </c>
      <c r="AH218" s="10">
        <f ca="1">Repdd!AH312</f>
        <v>-2799719.0420000004</v>
      </c>
      <c r="AI218" s="10">
        <f ca="1">Repdd!AI312</f>
        <v>-2946391.1740000001</v>
      </c>
      <c r="AJ218" s="10">
        <f ca="1">Repdd!AJ312</f>
        <v>-3106813.3004000001</v>
      </c>
      <c r="AK218" s="10">
        <f ca="1">Repdd!AK312</f>
        <v>-3263592.9142499999</v>
      </c>
      <c r="AL218" s="10">
        <f ca="1">Repdd!AL312</f>
        <v>-3484892.5133000002</v>
      </c>
      <c r="AM218" s="10">
        <f ca="1">Repdd!AM312</f>
        <v>-3813908.5681699999</v>
      </c>
      <c r="AN218" s="10">
        <f ca="1">Repdd!AN312</f>
        <v>-4265063.6644649999</v>
      </c>
      <c r="AO218" s="10">
        <f ca="1">Repdd!AO312</f>
        <v>-4755419.3060774999</v>
      </c>
      <c r="AP218" s="10">
        <f ca="1">Repdd!AP312</f>
        <v>-5084280.7605400002</v>
      </c>
      <c r="AQ218" s="10">
        <f ca="1">Repdd!AQ312</f>
        <v>-5137872.0984730003</v>
      </c>
      <c r="AR218" s="10">
        <f ca="1">Repdd!AR312</f>
        <v>-4859256.0975129995</v>
      </c>
      <c r="AS218" s="10">
        <f ca="1">Repdd!AS312</f>
        <v>-4266170.6149265002</v>
      </c>
      <c r="AT218" s="10">
        <f ca="1">Repdd!AT312</f>
        <v>-3448852.9246277488</v>
      </c>
      <c r="AU218" s="10">
        <f ca="1">Repdd!AU312</f>
        <v>-2488244.4473337503</v>
      </c>
      <c r="AV218" s="10">
        <f ca="1">Repdd!AV312</f>
        <v>-1445447.8959227495</v>
      </c>
      <c r="AW218" s="10">
        <f ca="1">Repdd!AW312</f>
        <v>-358393.34975475026</v>
      </c>
      <c r="AX218" s="10">
        <f ca="1">Repdd!AX312</f>
        <v>750158.40669624927</v>
      </c>
      <c r="AY218" s="10">
        <f ca="1">Repdd!AY312</f>
        <v>1878860.9324599998</v>
      </c>
      <c r="AZ218" s="10">
        <f ca="1">Repdd!AZ312</f>
        <v>3050027.2552349987</v>
      </c>
      <c r="BA218" s="10">
        <f ca="1">Repdd!BA312</f>
        <v>4273245.8227750016</v>
      </c>
      <c r="BB218" s="10">
        <f ca="1">Repdd!BB312</f>
        <v>5554942.0039412491</v>
      </c>
      <c r="BC218" s="10">
        <f ca="1">Repdd!BC312</f>
        <v>6911735.0510099996</v>
      </c>
      <c r="BD218" s="10">
        <f ca="1">Repdd!BD312</f>
        <v>8375071.7060600035</v>
      </c>
      <c r="BE218" s="10">
        <f ca="1">Repdd!BE312</f>
        <v>9965083.06611</v>
      </c>
      <c r="BF218" s="10">
        <f ca="1">Repdd!BF312</f>
        <v>11667674.75616</v>
      </c>
      <c r="BG218" s="10">
        <f ca="1">Repdd!BG312</f>
        <v>13371785.512209997</v>
      </c>
      <c r="BH218" s="10">
        <f ca="1">Repdd!BH312</f>
        <v>14880744.052885007</v>
      </c>
      <c r="BI218" s="10">
        <f ca="1">Repdd!BI312</f>
        <v>16089519.341185</v>
      </c>
      <c r="BJ218" s="10">
        <f ca="1">Repdd!BJ312</f>
        <v>16950715.754160002</v>
      </c>
      <c r="BK218" s="10">
        <f ca="1">Repdd!BK312</f>
        <v>17488230.070372503</v>
      </c>
      <c r="BL218" s="10">
        <f ca="1">Repdd!BL312</f>
        <v>17796265.988116257</v>
      </c>
      <c r="BM218" s="10">
        <f ca="1">Repdd!BM312</f>
        <v>17958968.577953748</v>
      </c>
      <c r="BN218" s="10">
        <f ca="1">Repdd!BN312</f>
        <v>18038620.679498751</v>
      </c>
      <c r="BO218" s="10">
        <f ca="1">Repdd!BO312</f>
        <v>18073651.133831251</v>
      </c>
      <c r="BP218" s="10">
        <f ca="1">Repdd!BP312</f>
        <v>18087091.478791244</v>
      </c>
      <c r="BQ218" s="10">
        <f ca="1">Repdd!BQ312</f>
        <v>18092057.191270001</v>
      </c>
      <c r="BR218" s="10">
        <f ca="1">Repdd!BR312</f>
        <v>18093654.62354501</v>
      </c>
      <c r="BS218" s="10">
        <f ca="1">Repdd!BS312</f>
        <v>18094039.811055005</v>
      </c>
      <c r="BT218" s="10">
        <f ca="1">Repdd!BT312</f>
        <v>18094121.884938758</v>
      </c>
      <c r="BU218" s="10">
        <f ca="1">Repdd!BU312</f>
        <v>24133981.092920009</v>
      </c>
      <c r="BV218" s="10">
        <f>Repdd!BV312</f>
        <v>0</v>
      </c>
      <c r="BW218" s="10">
        <f>Repdd!BW312</f>
        <v>0</v>
      </c>
      <c r="BX218" s="10">
        <f>Repdd!BX312</f>
        <v>0</v>
      </c>
      <c r="BY218" s="10">
        <f>Repdd!BY312</f>
        <v>0</v>
      </c>
      <c r="BZ218" s="10">
        <f>Repdd!BZ312</f>
        <v>0</v>
      </c>
      <c r="CA218" s="10">
        <f>Repdd!CA312</f>
        <v>0</v>
      </c>
      <c r="CB218" s="10">
        <f>Repdd!CB312</f>
        <v>0</v>
      </c>
      <c r="CC218" s="10">
        <f>Repdd!CC312</f>
        <v>0</v>
      </c>
      <c r="CD218" s="10">
        <f>Repdd!CD312</f>
        <v>0</v>
      </c>
      <c r="CE218" s="10">
        <f>Repdd!CE312</f>
        <v>0</v>
      </c>
      <c r="CF218" s="10">
        <f>Repdd!CF312</f>
        <v>0</v>
      </c>
      <c r="CG218" s="10">
        <f>Repdd!CG312</f>
        <v>0</v>
      </c>
      <c r="CH218" s="10">
        <f>Repdd!CH312</f>
        <v>0</v>
      </c>
      <c r="CI218" s="10">
        <f>Repdd!CI312</f>
        <v>0</v>
      </c>
      <c r="CJ218" s="10">
        <f>Repdd!CJ312</f>
        <v>0</v>
      </c>
      <c r="CK218" s="10">
        <f>Repdd!CK312</f>
        <v>0</v>
      </c>
      <c r="CL218" s="10">
        <f>Repdd!CL312</f>
        <v>0</v>
      </c>
      <c r="CM218" s="10">
        <f>Repdd!CM312</f>
        <v>0</v>
      </c>
      <c r="CN218" s="10">
        <f>Repdd!CN312</f>
        <v>0</v>
      </c>
      <c r="CO218" s="10">
        <f>Repdd!CO312</f>
        <v>0</v>
      </c>
      <c r="CP218" s="10">
        <f>Repdd!CP312</f>
        <v>0</v>
      </c>
      <c r="CQ218" s="10">
        <f>Repdd!CQ312</f>
        <v>0</v>
      </c>
      <c r="CR218" s="10">
        <f>Repdd!CR312</f>
        <v>0</v>
      </c>
      <c r="CS218" s="10">
        <f>Repdd!CS312</f>
        <v>0</v>
      </c>
      <c r="CT218" s="10">
        <f>Repdd!CT312</f>
        <v>0</v>
      </c>
    </row>
    <row r="219" spans="1:98" x14ac:dyDescent="0.3">
      <c r="A219" s="11">
        <f>ROW()</f>
        <v>219</v>
      </c>
      <c r="B219" s="144"/>
      <c r="F219" s="104" t="s">
        <v>167</v>
      </c>
    </row>
    <row r="220" spans="1:98" s="13" customFormat="1" x14ac:dyDescent="0.3">
      <c r="A220" s="12">
        <f>ROW()</f>
        <v>220</v>
      </c>
      <c r="B220" s="144"/>
      <c r="C220" s="142" t="str">
        <f>Lists!$N$10</f>
        <v>с ндс</v>
      </c>
      <c r="E220" s="92"/>
      <c r="F220" s="13" t="s">
        <v>168</v>
      </c>
      <c r="M220" s="14" t="str">
        <f>Lists!$R$8</f>
        <v>руб.</v>
      </c>
      <c r="P220" s="10"/>
      <c r="R220" s="44"/>
      <c r="S220" s="164">
        <f>Repdd!S314</f>
        <v>-1</v>
      </c>
      <c r="V220" s="74"/>
      <c r="W220" s="10">
        <f ca="1">SUM(INDIRECT(ADDRESS(ROW(),SUMIFS($1:$1,$5:$5,1))):INDIRECT(ADDRESS(ROW(),SUMIFS($1:$1,$5:$5,MAX($5:$5)))))</f>
        <v>60000000</v>
      </c>
      <c r="Z220" s="10">
        <f ca="1">Repdd!Z314</f>
        <v>20000000</v>
      </c>
      <c r="AA220" s="10">
        <f ca="1">Repdd!AA314</f>
        <v>10000000</v>
      </c>
      <c r="AB220" s="10">
        <f ca="1">Repdd!AB314</f>
        <v>0</v>
      </c>
      <c r="AC220" s="10">
        <f ca="1">Repdd!AC314</f>
        <v>0</v>
      </c>
      <c r="AD220" s="10">
        <f ca="1">Repdd!AD314</f>
        <v>0</v>
      </c>
      <c r="AE220" s="10">
        <f ca="1">Repdd!AE314</f>
        <v>0</v>
      </c>
      <c r="AF220" s="10">
        <f ca="1">Repdd!AF314</f>
        <v>0</v>
      </c>
      <c r="AG220" s="10">
        <f ca="1">Repdd!AG314</f>
        <v>0</v>
      </c>
      <c r="AH220" s="10">
        <f ca="1">Repdd!AH314</f>
        <v>0</v>
      </c>
      <c r="AI220" s="10">
        <f ca="1">Repdd!AI314</f>
        <v>0</v>
      </c>
      <c r="AJ220" s="10">
        <f ca="1">Repdd!AJ314</f>
        <v>0</v>
      </c>
      <c r="AK220" s="10">
        <f ca="1">Repdd!AK314</f>
        <v>0</v>
      </c>
      <c r="AL220" s="10">
        <f ca="1">Repdd!AL314</f>
        <v>0</v>
      </c>
      <c r="AM220" s="10">
        <f ca="1">Repdd!AM314</f>
        <v>0</v>
      </c>
      <c r="AN220" s="10">
        <f ca="1">Repdd!AN314</f>
        <v>0</v>
      </c>
      <c r="AO220" s="10">
        <f ca="1">Repdd!AO314</f>
        <v>0</v>
      </c>
      <c r="AP220" s="10">
        <f ca="1">Repdd!AP314</f>
        <v>0</v>
      </c>
      <c r="AQ220" s="10">
        <f ca="1">Repdd!AQ314</f>
        <v>0</v>
      </c>
      <c r="AR220" s="10">
        <f ca="1">Repdd!AR314</f>
        <v>0</v>
      </c>
      <c r="AS220" s="10">
        <f ca="1">Repdd!AS314</f>
        <v>0</v>
      </c>
      <c r="AT220" s="10">
        <f ca="1">Repdd!AT314</f>
        <v>5000000</v>
      </c>
      <c r="AU220" s="10">
        <f ca="1">Repdd!AU314</f>
        <v>15000000</v>
      </c>
      <c r="AV220" s="10">
        <f ca="1">Repdd!AV314</f>
        <v>10000000</v>
      </c>
      <c r="AW220" s="10">
        <f ca="1">Repdd!AW314</f>
        <v>0</v>
      </c>
      <c r="AX220" s="10">
        <f ca="1">Repdd!AX314</f>
        <v>0</v>
      </c>
      <c r="AY220" s="10">
        <f ca="1">Repdd!AY314</f>
        <v>0</v>
      </c>
      <c r="AZ220" s="10">
        <f ca="1">Repdd!AZ314</f>
        <v>0</v>
      </c>
      <c r="BA220" s="10">
        <f ca="1">Repdd!BA314</f>
        <v>0</v>
      </c>
      <c r="BB220" s="10">
        <f ca="1">Repdd!BB314</f>
        <v>0</v>
      </c>
      <c r="BC220" s="10">
        <f ca="1">Repdd!BC314</f>
        <v>0</v>
      </c>
      <c r="BD220" s="10">
        <f ca="1">Repdd!BD314</f>
        <v>0</v>
      </c>
      <c r="BE220" s="10">
        <f ca="1">Repdd!BE314</f>
        <v>0</v>
      </c>
      <c r="BF220" s="10">
        <f ca="1">Repdd!BF314</f>
        <v>0</v>
      </c>
      <c r="BG220" s="10">
        <f ca="1">Repdd!BG314</f>
        <v>0</v>
      </c>
      <c r="BH220" s="10">
        <f ca="1">Repdd!BH314</f>
        <v>0</v>
      </c>
      <c r="BI220" s="10">
        <f ca="1">Repdd!BI314</f>
        <v>0</v>
      </c>
      <c r="BJ220" s="10">
        <f ca="1">Repdd!BJ314</f>
        <v>0</v>
      </c>
      <c r="BK220" s="10">
        <f ca="1">Repdd!BK314</f>
        <v>0</v>
      </c>
      <c r="BL220" s="10">
        <f ca="1">Repdd!BL314</f>
        <v>0</v>
      </c>
      <c r="BM220" s="10">
        <f ca="1">Repdd!BM314</f>
        <v>0</v>
      </c>
      <c r="BN220" s="10">
        <f ca="1">Repdd!BN314</f>
        <v>0</v>
      </c>
      <c r="BO220" s="10">
        <f ca="1">Repdd!BO314</f>
        <v>0</v>
      </c>
      <c r="BP220" s="10">
        <f ca="1">Repdd!BP314</f>
        <v>0</v>
      </c>
      <c r="BQ220" s="10">
        <f ca="1">Repdd!BQ314</f>
        <v>0</v>
      </c>
      <c r="BR220" s="10">
        <f ca="1">Repdd!BR314</f>
        <v>0</v>
      </c>
      <c r="BS220" s="10">
        <f ca="1">Repdd!BS314</f>
        <v>0</v>
      </c>
      <c r="BT220" s="10">
        <f ca="1">Repdd!BT314</f>
        <v>0</v>
      </c>
      <c r="BU220" s="10">
        <f>Repdd!BU314</f>
        <v>0</v>
      </c>
      <c r="BV220" s="10">
        <f>Repdd!BV314</f>
        <v>0</v>
      </c>
      <c r="BW220" s="10">
        <f>Repdd!BW314</f>
        <v>0</v>
      </c>
      <c r="BX220" s="10">
        <f>Repdd!BX314</f>
        <v>0</v>
      </c>
      <c r="BY220" s="10">
        <f>Repdd!BY314</f>
        <v>0</v>
      </c>
      <c r="BZ220" s="10">
        <f>Repdd!BZ314</f>
        <v>0</v>
      </c>
      <c r="CA220" s="10">
        <f>Repdd!CA314</f>
        <v>0</v>
      </c>
      <c r="CB220" s="10">
        <f>Repdd!CB314</f>
        <v>0</v>
      </c>
      <c r="CC220" s="10">
        <f>Repdd!CC314</f>
        <v>0</v>
      </c>
      <c r="CD220" s="10">
        <f>Repdd!CD314</f>
        <v>0</v>
      </c>
      <c r="CE220" s="10">
        <f>Repdd!CE314</f>
        <v>0</v>
      </c>
      <c r="CF220" s="10">
        <f>Repdd!CF314</f>
        <v>0</v>
      </c>
      <c r="CG220" s="10">
        <f>Repdd!CG314</f>
        <v>0</v>
      </c>
      <c r="CH220" s="10">
        <f>Repdd!CH314</f>
        <v>0</v>
      </c>
      <c r="CI220" s="10">
        <f>Repdd!CI314</f>
        <v>0</v>
      </c>
      <c r="CJ220" s="10">
        <f>Repdd!CJ314</f>
        <v>0</v>
      </c>
      <c r="CK220" s="10">
        <f>Repdd!CK314</f>
        <v>0</v>
      </c>
      <c r="CL220" s="10">
        <f>Repdd!CL314</f>
        <v>0</v>
      </c>
      <c r="CM220" s="10">
        <f>Repdd!CM314</f>
        <v>0</v>
      </c>
      <c r="CN220" s="10">
        <f>Repdd!CN314</f>
        <v>0</v>
      </c>
      <c r="CO220" s="10">
        <f>Repdd!CO314</f>
        <v>0</v>
      </c>
      <c r="CP220" s="10">
        <f>Repdd!CP314</f>
        <v>0</v>
      </c>
      <c r="CQ220" s="10">
        <f>Repdd!CQ314</f>
        <v>0</v>
      </c>
      <c r="CR220" s="10">
        <f>Repdd!CR314</f>
        <v>0</v>
      </c>
      <c r="CS220" s="10">
        <f>Repdd!CS314</f>
        <v>0</v>
      </c>
      <c r="CT220" s="10">
        <f>Repdd!CT314</f>
        <v>0</v>
      </c>
    </row>
    <row r="221" spans="1:98" s="13" customFormat="1" x14ac:dyDescent="0.3">
      <c r="A221" s="12">
        <f>ROW()</f>
        <v>221</v>
      </c>
      <c r="B221" s="148"/>
      <c r="C221" s="142"/>
      <c r="E221" s="92"/>
      <c r="F221" s="13" t="s">
        <v>170</v>
      </c>
      <c r="M221" s="4" t="str">
        <f>Lists!$R$8</f>
        <v>руб.</v>
      </c>
      <c r="P221" s="10"/>
      <c r="R221" s="92"/>
      <c r="S221" s="10"/>
      <c r="V221" s="80"/>
      <c r="W221" s="10">
        <f ca="1">SUM(INDIRECT(ADDRESS(ROW(),SUMIFS($1:$1,$5:$5,1))):INDIRECT(ADDRESS(ROW(),SUMIFS($1:$1,$5:$5,MAX($5:$5)))))</f>
        <v>-60000000</v>
      </c>
      <c r="Z221" s="10">
        <f ca="1">Repdd!Z315</f>
        <v>-20000000</v>
      </c>
      <c r="AA221" s="10">
        <f ca="1">Repdd!AA315</f>
        <v>-10000000</v>
      </c>
      <c r="AB221" s="10">
        <f ca="1">Repdd!AB315</f>
        <v>0</v>
      </c>
      <c r="AC221" s="10">
        <f ca="1">Repdd!AC315</f>
        <v>0</v>
      </c>
      <c r="AD221" s="10">
        <f ca="1">Repdd!AD315</f>
        <v>0</v>
      </c>
      <c r="AE221" s="10">
        <f ca="1">Repdd!AE315</f>
        <v>0</v>
      </c>
      <c r="AF221" s="10">
        <f ca="1">Repdd!AF315</f>
        <v>0</v>
      </c>
      <c r="AG221" s="10">
        <f ca="1">Repdd!AG315</f>
        <v>0</v>
      </c>
      <c r="AH221" s="10">
        <f ca="1">Repdd!AH315</f>
        <v>0</v>
      </c>
      <c r="AI221" s="10">
        <f ca="1">Repdd!AI315</f>
        <v>0</v>
      </c>
      <c r="AJ221" s="10">
        <f ca="1">Repdd!AJ315</f>
        <v>0</v>
      </c>
      <c r="AK221" s="10">
        <f ca="1">Repdd!AK315</f>
        <v>0</v>
      </c>
      <c r="AL221" s="10">
        <f ca="1">Repdd!AL315</f>
        <v>0</v>
      </c>
      <c r="AM221" s="10">
        <f ca="1">Repdd!AM315</f>
        <v>0</v>
      </c>
      <c r="AN221" s="10">
        <f ca="1">Repdd!AN315</f>
        <v>0</v>
      </c>
      <c r="AO221" s="10">
        <f ca="1">Repdd!AO315</f>
        <v>0</v>
      </c>
      <c r="AP221" s="10">
        <f ca="1">Repdd!AP315</f>
        <v>0</v>
      </c>
      <c r="AQ221" s="10">
        <f ca="1">Repdd!AQ315</f>
        <v>0</v>
      </c>
      <c r="AR221" s="10">
        <f ca="1">Repdd!AR315</f>
        <v>0</v>
      </c>
      <c r="AS221" s="10">
        <f ca="1">Repdd!AS315</f>
        <v>0</v>
      </c>
      <c r="AT221" s="10">
        <f ca="1">Repdd!AT315</f>
        <v>-5000000</v>
      </c>
      <c r="AU221" s="10">
        <f ca="1">Repdd!AU315</f>
        <v>-15000000</v>
      </c>
      <c r="AV221" s="10">
        <f ca="1">Repdd!AV315</f>
        <v>-10000000</v>
      </c>
      <c r="AW221" s="10">
        <f ca="1">Repdd!AW315</f>
        <v>0</v>
      </c>
      <c r="AX221" s="10">
        <f ca="1">Repdd!AX315</f>
        <v>0</v>
      </c>
      <c r="AY221" s="10">
        <f ca="1">Repdd!AY315</f>
        <v>0</v>
      </c>
      <c r="AZ221" s="10">
        <f ca="1">Repdd!AZ315</f>
        <v>0</v>
      </c>
      <c r="BA221" s="10">
        <f ca="1">Repdd!BA315</f>
        <v>0</v>
      </c>
      <c r="BB221" s="10">
        <f ca="1">Repdd!BB315</f>
        <v>0</v>
      </c>
      <c r="BC221" s="10">
        <f ca="1">Repdd!BC315</f>
        <v>0</v>
      </c>
      <c r="BD221" s="10">
        <f ca="1">Repdd!BD315</f>
        <v>0</v>
      </c>
      <c r="BE221" s="10">
        <f ca="1">Repdd!BE315</f>
        <v>0</v>
      </c>
      <c r="BF221" s="10">
        <f ca="1">Repdd!BF315</f>
        <v>0</v>
      </c>
      <c r="BG221" s="10">
        <f ca="1">Repdd!BG315</f>
        <v>0</v>
      </c>
      <c r="BH221" s="10">
        <f ca="1">Repdd!BH315</f>
        <v>0</v>
      </c>
      <c r="BI221" s="10">
        <f ca="1">Repdd!BI315</f>
        <v>0</v>
      </c>
      <c r="BJ221" s="10">
        <f ca="1">Repdd!BJ315</f>
        <v>0</v>
      </c>
      <c r="BK221" s="10">
        <f ca="1">Repdd!BK315</f>
        <v>0</v>
      </c>
      <c r="BL221" s="10">
        <f ca="1">Repdd!BL315</f>
        <v>0</v>
      </c>
      <c r="BM221" s="10">
        <f ca="1">Repdd!BM315</f>
        <v>0</v>
      </c>
      <c r="BN221" s="10">
        <f ca="1">Repdd!BN315</f>
        <v>0</v>
      </c>
      <c r="BO221" s="10">
        <f ca="1">Repdd!BO315</f>
        <v>0</v>
      </c>
      <c r="BP221" s="10">
        <f ca="1">Repdd!BP315</f>
        <v>0</v>
      </c>
      <c r="BQ221" s="10">
        <f ca="1">Repdd!BQ315</f>
        <v>0</v>
      </c>
      <c r="BR221" s="10">
        <f ca="1">Repdd!BR315</f>
        <v>0</v>
      </c>
      <c r="BS221" s="10">
        <f ca="1">Repdd!BS315</f>
        <v>0</v>
      </c>
      <c r="BT221" s="10">
        <f ca="1">Repdd!BT315</f>
        <v>0</v>
      </c>
      <c r="BU221" s="10">
        <f>Repdd!BU315</f>
        <v>0</v>
      </c>
      <c r="BV221" s="10">
        <f>Repdd!BV315</f>
        <v>0</v>
      </c>
      <c r="BW221" s="10">
        <f>Repdd!BW315</f>
        <v>0</v>
      </c>
      <c r="BX221" s="10">
        <f>Repdd!BX315</f>
        <v>0</v>
      </c>
      <c r="BY221" s="10">
        <f>Repdd!BY315</f>
        <v>0</v>
      </c>
      <c r="BZ221" s="10">
        <f>Repdd!BZ315</f>
        <v>0</v>
      </c>
      <c r="CA221" s="10">
        <f>Repdd!CA315</f>
        <v>0</v>
      </c>
      <c r="CB221" s="10">
        <f>Repdd!CB315</f>
        <v>0</v>
      </c>
      <c r="CC221" s="10">
        <f>Repdd!CC315</f>
        <v>0</v>
      </c>
      <c r="CD221" s="10">
        <f>Repdd!CD315</f>
        <v>0</v>
      </c>
      <c r="CE221" s="10">
        <f>Repdd!CE315</f>
        <v>0</v>
      </c>
      <c r="CF221" s="10">
        <f>Repdd!CF315</f>
        <v>0</v>
      </c>
      <c r="CG221" s="10">
        <f>Repdd!CG315</f>
        <v>0</v>
      </c>
      <c r="CH221" s="10">
        <f>Repdd!CH315</f>
        <v>0</v>
      </c>
      <c r="CI221" s="10">
        <f>Repdd!CI315</f>
        <v>0</v>
      </c>
      <c r="CJ221" s="10">
        <f>Repdd!CJ315</f>
        <v>0</v>
      </c>
      <c r="CK221" s="10">
        <f>Repdd!CK315</f>
        <v>0</v>
      </c>
      <c r="CL221" s="10">
        <f>Repdd!CL315</f>
        <v>0</v>
      </c>
      <c r="CM221" s="10">
        <f>Repdd!CM315</f>
        <v>0</v>
      </c>
      <c r="CN221" s="10">
        <f>Repdd!CN315</f>
        <v>0</v>
      </c>
      <c r="CO221" s="10">
        <f>Repdd!CO315</f>
        <v>0</v>
      </c>
      <c r="CP221" s="10">
        <f>Repdd!CP315</f>
        <v>0</v>
      </c>
      <c r="CQ221" s="10">
        <f>Repdd!CQ315</f>
        <v>0</v>
      </c>
      <c r="CR221" s="10">
        <f>Repdd!CR315</f>
        <v>0</v>
      </c>
      <c r="CS221" s="10">
        <f>Repdd!CS315</f>
        <v>0</v>
      </c>
      <c r="CT221" s="10">
        <f>Repdd!CT315</f>
        <v>0</v>
      </c>
    </row>
    <row r="222" spans="1:98" s="13" customFormat="1" x14ac:dyDescent="0.3">
      <c r="A222" s="12">
        <f>ROW()</f>
        <v>222</v>
      </c>
      <c r="B222" s="101"/>
      <c r="C222" s="142"/>
      <c r="E222" s="92"/>
      <c r="F222" s="13" t="s">
        <v>169</v>
      </c>
      <c r="M222" s="4" t="str">
        <f>Lists!$R$8</f>
        <v>руб.</v>
      </c>
      <c r="P222" s="10"/>
      <c r="R222" s="92"/>
      <c r="S222" s="10"/>
      <c r="V222" s="80">
        <f ca="1">(W223-W224-W225)-W222</f>
        <v>0</v>
      </c>
      <c r="W222" s="10">
        <f ca="1">SUM(INDIRECT(ADDRESS(ROW(),SUMIFS($1:$1,$5:$5,1))):INDIRECT(ADDRESS(ROW(),SUMIFS($1:$1,$5:$5,MAX($5:$5)))))</f>
        <v>-130346359.07962497</v>
      </c>
      <c r="Z222" s="10">
        <f>Repdd!Z316</f>
        <v>0</v>
      </c>
      <c r="AA222" s="10">
        <f ca="1">Repdd!AA316</f>
        <v>57878.78787878788</v>
      </c>
      <c r="AB222" s="10">
        <f ca="1">Repdd!AB316</f>
        <v>76212.121212121216</v>
      </c>
      <c r="AC222" s="10">
        <f ca="1">Repdd!AC316</f>
        <v>952878.78787878808</v>
      </c>
      <c r="AD222" s="10">
        <f ca="1">Repdd!AD316</f>
        <v>2646992.1212121211</v>
      </c>
      <c r="AE222" s="10">
        <f ca="1">Repdd!AE316</f>
        <v>1841380.2545454549</v>
      </c>
      <c r="AF222" s="10">
        <f ca="1">Repdd!AF316</f>
        <v>195020.65454545457</v>
      </c>
      <c r="AG222" s="10">
        <f ca="1">Repdd!AG316</f>
        <v>198834.8478787879</v>
      </c>
      <c r="AH222" s="10">
        <f ca="1">Repdd!AH316</f>
        <v>202374.42454545456</v>
      </c>
      <c r="AI222" s="10">
        <f ca="1">Repdd!AI316</f>
        <v>205801.53306060607</v>
      </c>
      <c r="AJ222" s="10">
        <f ca="1">Repdd!AJ316</f>
        <v>208422.77078787884</v>
      </c>
      <c r="AK222" s="10">
        <f ca="1">Repdd!AK316</f>
        <v>208406.81521818181</v>
      </c>
      <c r="AL222" s="10">
        <f ca="1">Repdd!AL316</f>
        <v>212702.81391287877</v>
      </c>
      <c r="AM222" s="10">
        <f ca="1">Repdd!AM316</f>
        <v>223996.30253106062</v>
      </c>
      <c r="AN222" s="10">
        <f ca="1">Repdd!AN316</f>
        <v>241387.45056242423</v>
      </c>
      <c r="AO222" s="10">
        <f ca="1">Repdd!AO316</f>
        <v>250211.20114037883</v>
      </c>
      <c r="AP222" s="10">
        <f ca="1">Repdd!AP316</f>
        <v>220256.58541897728</v>
      </c>
      <c r="AQ222" s="10">
        <f ca="1">Repdd!AQ316</f>
        <v>136843.62074132569</v>
      </c>
      <c r="AR222" s="10">
        <f ca="1">Repdd!AR316</f>
        <v>-6329.1380202197679</v>
      </c>
      <c r="AS222" s="10">
        <f ca="1">Repdd!AS316</f>
        <v>-204300.48272400751</v>
      </c>
      <c r="AT222" s="10">
        <f ca="1">Repdd!AT316</f>
        <v>-440835.08079031849</v>
      </c>
      <c r="AU222" s="10">
        <f ca="1">Repdd!AU316</f>
        <v>-701725.85664435208</v>
      </c>
      <c r="AV222" s="10">
        <f ca="1">Repdd!AV316</f>
        <v>-976477.63961901562</v>
      </c>
      <c r="AW222" s="10">
        <f ca="1">Repdd!AW316</f>
        <v>-1258663.0190903372</v>
      </c>
      <c r="AX222" s="10">
        <f ca="1">Repdd!AX316</f>
        <v>-711110.64555453043</v>
      </c>
      <c r="AY222" s="10">
        <f ca="1">Repdd!AY316</f>
        <v>668366.37394695031</v>
      </c>
      <c r="AZ222" s="10">
        <f ca="1">Repdd!AZ316</f>
        <v>-452716.14055573847</v>
      </c>
      <c r="BA222" s="10">
        <f ca="1">Repdd!BA316</f>
        <v>-2409283.3991714595</v>
      </c>
      <c r="BB222" s="10">
        <f ca="1">Repdd!BB316</f>
        <v>-2706038.0104821022</v>
      </c>
      <c r="BC222" s="10">
        <f ca="1">Repdd!BC316</f>
        <v>-3011905.3845124631</v>
      </c>
      <c r="BD222" s="10">
        <f ca="1">Repdd!BD316</f>
        <v>-3992963.4346065912</v>
      </c>
      <c r="BE222" s="10">
        <f ca="1">Repdd!BE316</f>
        <v>-5441121.6609490495</v>
      </c>
      <c r="BF222" s="10">
        <f ca="1">Repdd!BF316</f>
        <v>-5934386.031697534</v>
      </c>
      <c r="BG222" s="10">
        <f ca="1">Repdd!BG316</f>
        <v>-6401364.8579005627</v>
      </c>
      <c r="BH222" s="10">
        <f ca="1">Repdd!BH316</f>
        <v>-6797712.6831642035</v>
      </c>
      <c r="BI222" s="10">
        <f ca="1">Repdd!BI316</f>
        <v>-7105382.0377005665</v>
      </c>
      <c r="BJ222" s="10">
        <f ca="1">Repdd!BJ316</f>
        <v>-7318870.9410399571</v>
      </c>
      <c r="BK222" s="10">
        <f ca="1">Repdd!BK316</f>
        <v>-7448722.0260596592</v>
      </c>
      <c r="BL222" s="10">
        <f ca="1">Repdd!BL316</f>
        <v>-7521357.6374414759</v>
      </c>
      <c r="BM222" s="10">
        <f ca="1">Repdd!BM316</f>
        <v>-7558927.7290543551</v>
      </c>
      <c r="BN222" s="10">
        <f ca="1">Repdd!BN316</f>
        <v>-7577013.1744248057</v>
      </c>
      <c r="BO222" s="10">
        <f ca="1">Repdd!BO316</f>
        <v>-7584757.4456598097</v>
      </c>
      <c r="BP222" s="10">
        <f ca="1">Repdd!BP316</f>
        <v>-7587614.708675107</v>
      </c>
      <c r="BQ222" s="10">
        <f ca="1">Repdd!BQ316</f>
        <v>-7588644.882672538</v>
      </c>
      <c r="BR222" s="10">
        <f ca="1">Repdd!BR316</f>
        <v>-7588966.1820722353</v>
      </c>
      <c r="BS222" s="10">
        <f ca="1">Repdd!BS316</f>
        <v>-7589036.8234328423</v>
      </c>
      <c r="BT222" s="10">
        <f ca="1">Repdd!BT316</f>
        <v>-7589049.1322628427</v>
      </c>
      <c r="BU222" s="10">
        <f ca="1">Repdd!BU316</f>
        <v>-7589050.3606639039</v>
      </c>
      <c r="BV222" s="10">
        <f>Repdd!BV316</f>
        <v>0</v>
      </c>
      <c r="BW222" s="10">
        <f>Repdd!BW316</f>
        <v>0</v>
      </c>
      <c r="BX222" s="10">
        <f>Repdd!BX316</f>
        <v>0</v>
      </c>
      <c r="BY222" s="10">
        <f>Repdd!BY316</f>
        <v>0</v>
      </c>
      <c r="BZ222" s="10">
        <f>Repdd!BZ316</f>
        <v>0</v>
      </c>
      <c r="CA222" s="10">
        <f>Repdd!CA316</f>
        <v>0</v>
      </c>
      <c r="CB222" s="10">
        <f>Repdd!CB316</f>
        <v>0</v>
      </c>
      <c r="CC222" s="10">
        <f>Repdd!CC316</f>
        <v>0</v>
      </c>
      <c r="CD222" s="10">
        <f>Repdd!CD316</f>
        <v>0</v>
      </c>
      <c r="CE222" s="10">
        <f>Repdd!CE316</f>
        <v>0</v>
      </c>
      <c r="CF222" s="10">
        <f>Repdd!CF316</f>
        <v>0</v>
      </c>
      <c r="CG222" s="10">
        <f>Repdd!CG316</f>
        <v>0</v>
      </c>
      <c r="CH222" s="10">
        <f>Repdd!CH316</f>
        <v>0</v>
      </c>
      <c r="CI222" s="10">
        <f>Repdd!CI316</f>
        <v>0</v>
      </c>
      <c r="CJ222" s="10">
        <f>Repdd!CJ316</f>
        <v>0</v>
      </c>
      <c r="CK222" s="10">
        <f>Repdd!CK316</f>
        <v>0</v>
      </c>
      <c r="CL222" s="10">
        <f>Repdd!CL316</f>
        <v>0</v>
      </c>
      <c r="CM222" s="10">
        <f>Repdd!CM316</f>
        <v>0</v>
      </c>
      <c r="CN222" s="10">
        <f>Repdd!CN316</f>
        <v>0</v>
      </c>
      <c r="CO222" s="10">
        <f>Repdd!CO316</f>
        <v>0</v>
      </c>
      <c r="CP222" s="10">
        <f>Repdd!CP316</f>
        <v>0</v>
      </c>
      <c r="CQ222" s="10">
        <f>Repdd!CQ316</f>
        <v>0</v>
      </c>
      <c r="CR222" s="10">
        <f>Repdd!CR316</f>
        <v>0</v>
      </c>
      <c r="CS222" s="10">
        <f>Repdd!CS316</f>
        <v>0</v>
      </c>
      <c r="CT222" s="10">
        <f>Repdd!CT316</f>
        <v>0</v>
      </c>
    </row>
    <row r="223" spans="1:98" s="27" customFormat="1" ht="12" x14ac:dyDescent="0.25">
      <c r="A223" s="26">
        <f>ROW()</f>
        <v>223</v>
      </c>
      <c r="B223" s="145"/>
      <c r="C223" s="142"/>
      <c r="E223" s="24"/>
      <c r="F223" s="66"/>
      <c r="G223" s="27" t="s">
        <v>171</v>
      </c>
      <c r="M223" s="27" t="str">
        <f>Lists!$R$8</f>
        <v>руб.</v>
      </c>
      <c r="P223" s="30"/>
      <c r="R223" s="44"/>
      <c r="S223" s="164">
        <f>Repdd!S317</f>
        <v>3</v>
      </c>
      <c r="V223" s="85"/>
      <c r="W223" s="29">
        <f ca="1">SUM(INDIRECT(ADDRESS(ROW(),SUMIFS($1:$1,$5:$5,1))):INDIRECT(ADDRESS(ROW(),SUMIFS($1:$1,$5:$5,MAX($5:$5)))))</f>
        <v>10000000</v>
      </c>
      <c r="Z223" s="30">
        <f>Repdd!Z317</f>
        <v>0</v>
      </c>
      <c r="AA223" s="30">
        <f>Repdd!AA317</f>
        <v>0</v>
      </c>
      <c r="AB223" s="30">
        <f>Repdd!AB317</f>
        <v>0</v>
      </c>
      <c r="AC223" s="30">
        <f ca="1">Repdd!AC317</f>
        <v>833333.33333333349</v>
      </c>
      <c r="AD223" s="30">
        <f ca="1">Repdd!AD317</f>
        <v>2500000</v>
      </c>
      <c r="AE223" s="30">
        <f ca="1">Repdd!AE317</f>
        <v>1666666.666666667</v>
      </c>
      <c r="AF223" s="30">
        <f ca="1">Repdd!AF317</f>
        <v>0</v>
      </c>
      <c r="AG223" s="30">
        <f ca="1">Repdd!AG317</f>
        <v>0</v>
      </c>
      <c r="AH223" s="30">
        <f ca="1">Repdd!AH317</f>
        <v>0</v>
      </c>
      <c r="AI223" s="30">
        <f ca="1">Repdd!AI317</f>
        <v>0</v>
      </c>
      <c r="AJ223" s="30">
        <f ca="1">Repdd!AJ317</f>
        <v>0</v>
      </c>
      <c r="AK223" s="30">
        <f ca="1">Repdd!AK317</f>
        <v>0</v>
      </c>
      <c r="AL223" s="30">
        <f ca="1">Repdd!AL317</f>
        <v>0</v>
      </c>
      <c r="AM223" s="30">
        <f ca="1">Repdd!AM317</f>
        <v>0</v>
      </c>
      <c r="AN223" s="30">
        <f ca="1">Repdd!AN317</f>
        <v>0</v>
      </c>
      <c r="AO223" s="30">
        <f ca="1">Repdd!AO317</f>
        <v>0</v>
      </c>
      <c r="AP223" s="30">
        <f ca="1">Repdd!AP317</f>
        <v>0</v>
      </c>
      <c r="AQ223" s="30">
        <f ca="1">Repdd!AQ317</f>
        <v>0</v>
      </c>
      <c r="AR223" s="30">
        <f ca="1">Repdd!AR317</f>
        <v>0</v>
      </c>
      <c r="AS223" s="30">
        <f ca="1">Repdd!AS317</f>
        <v>0</v>
      </c>
      <c r="AT223" s="30">
        <f ca="1">Repdd!AT317</f>
        <v>0</v>
      </c>
      <c r="AU223" s="30">
        <f ca="1">Repdd!AU317</f>
        <v>0</v>
      </c>
      <c r="AV223" s="30">
        <f ca="1">Repdd!AV317</f>
        <v>0</v>
      </c>
      <c r="AW223" s="30">
        <f ca="1">Repdd!AW317</f>
        <v>0</v>
      </c>
      <c r="AX223" s="30">
        <f ca="1">Repdd!AX317</f>
        <v>833333.33333333349</v>
      </c>
      <c r="AY223" s="30">
        <f ca="1">Repdd!AY317</f>
        <v>2500000</v>
      </c>
      <c r="AZ223" s="30">
        <f ca="1">Repdd!AZ317</f>
        <v>1666666.666666667</v>
      </c>
      <c r="BA223" s="30">
        <f ca="1">Repdd!BA317</f>
        <v>0</v>
      </c>
      <c r="BB223" s="30">
        <f ca="1">Repdd!BB317</f>
        <v>0</v>
      </c>
      <c r="BC223" s="30">
        <f ca="1">Repdd!BC317</f>
        <v>0</v>
      </c>
      <c r="BD223" s="30">
        <f ca="1">Repdd!BD317</f>
        <v>0</v>
      </c>
      <c r="BE223" s="30">
        <f ca="1">Repdd!BE317</f>
        <v>0</v>
      </c>
      <c r="BF223" s="30">
        <f ca="1">Repdd!BF317</f>
        <v>0</v>
      </c>
      <c r="BG223" s="30">
        <f ca="1">Repdd!BG317</f>
        <v>0</v>
      </c>
      <c r="BH223" s="30">
        <f ca="1">Repdd!BH317</f>
        <v>0</v>
      </c>
      <c r="BI223" s="30">
        <f ca="1">Repdd!BI317</f>
        <v>0</v>
      </c>
      <c r="BJ223" s="30">
        <f ca="1">Repdd!BJ317</f>
        <v>0</v>
      </c>
      <c r="BK223" s="30">
        <f ca="1">Repdd!BK317</f>
        <v>0</v>
      </c>
      <c r="BL223" s="30">
        <f ca="1">Repdd!BL317</f>
        <v>0</v>
      </c>
      <c r="BM223" s="30">
        <f ca="1">Repdd!BM317</f>
        <v>0</v>
      </c>
      <c r="BN223" s="30">
        <f ca="1">Repdd!BN317</f>
        <v>0</v>
      </c>
      <c r="BO223" s="30">
        <f ca="1">Repdd!BO317</f>
        <v>0</v>
      </c>
      <c r="BP223" s="30">
        <f ca="1">Repdd!BP317</f>
        <v>0</v>
      </c>
      <c r="BQ223" s="30">
        <f ca="1">Repdd!BQ317</f>
        <v>0</v>
      </c>
      <c r="BR223" s="30">
        <f ca="1">Repdd!BR317</f>
        <v>0</v>
      </c>
      <c r="BS223" s="30">
        <f ca="1">Repdd!BS317</f>
        <v>0</v>
      </c>
      <c r="BT223" s="30">
        <f ca="1">Repdd!BT317</f>
        <v>0</v>
      </c>
      <c r="BU223" s="30">
        <f ca="1">Repdd!BU317</f>
        <v>0</v>
      </c>
      <c r="BV223" s="30">
        <f>Repdd!BV317</f>
        <v>0</v>
      </c>
      <c r="BW223" s="30">
        <f>Repdd!BW317</f>
        <v>0</v>
      </c>
      <c r="BX223" s="30">
        <f>Repdd!BX317</f>
        <v>0</v>
      </c>
      <c r="BY223" s="30">
        <f>Repdd!BY317</f>
        <v>0</v>
      </c>
      <c r="BZ223" s="30">
        <f>Repdd!BZ317</f>
        <v>0</v>
      </c>
      <c r="CA223" s="30">
        <f>Repdd!CA317</f>
        <v>0</v>
      </c>
      <c r="CB223" s="30">
        <f>Repdd!CB317</f>
        <v>0</v>
      </c>
      <c r="CC223" s="30">
        <f>Repdd!CC317</f>
        <v>0</v>
      </c>
      <c r="CD223" s="30">
        <f>Repdd!CD317</f>
        <v>0</v>
      </c>
      <c r="CE223" s="30">
        <f>Repdd!CE317</f>
        <v>0</v>
      </c>
      <c r="CF223" s="30">
        <f>Repdd!CF317</f>
        <v>0</v>
      </c>
      <c r="CG223" s="30">
        <f>Repdd!CG317</f>
        <v>0</v>
      </c>
      <c r="CH223" s="30">
        <f>Repdd!CH317</f>
        <v>0</v>
      </c>
      <c r="CI223" s="30">
        <f>Repdd!CI317</f>
        <v>0</v>
      </c>
      <c r="CJ223" s="30">
        <f>Repdd!CJ317</f>
        <v>0</v>
      </c>
      <c r="CK223" s="30">
        <f>Repdd!CK317</f>
        <v>0</v>
      </c>
      <c r="CL223" s="30">
        <f>Repdd!CL317</f>
        <v>0</v>
      </c>
      <c r="CM223" s="30">
        <f>Repdd!CM317</f>
        <v>0</v>
      </c>
      <c r="CN223" s="30">
        <f>Repdd!CN317</f>
        <v>0</v>
      </c>
      <c r="CO223" s="30">
        <f>Repdd!CO317</f>
        <v>0</v>
      </c>
      <c r="CP223" s="30">
        <f>Repdd!CP317</f>
        <v>0</v>
      </c>
      <c r="CQ223" s="30">
        <f>Repdd!CQ317</f>
        <v>0</v>
      </c>
      <c r="CR223" s="30">
        <f>Repdd!CR317</f>
        <v>0</v>
      </c>
      <c r="CS223" s="30">
        <f>Repdd!CS317</f>
        <v>0</v>
      </c>
      <c r="CT223" s="30">
        <f>Repdd!CT317</f>
        <v>0</v>
      </c>
    </row>
    <row r="224" spans="1:98" s="27" customFormat="1" ht="12" x14ac:dyDescent="0.25">
      <c r="A224" s="26">
        <f>ROW()</f>
        <v>224</v>
      </c>
      <c r="B224" s="145"/>
      <c r="C224" s="142"/>
      <c r="E224" s="24"/>
      <c r="F224" s="66"/>
      <c r="G224" s="27" t="s">
        <v>172</v>
      </c>
      <c r="H224" s="67"/>
      <c r="I224" s="67"/>
      <c r="J224" s="67"/>
      <c r="K224" s="67"/>
      <c r="L224" s="67"/>
      <c r="M224" s="27" t="str">
        <f>Lists!$R$8</f>
        <v>руб.</v>
      </c>
      <c r="P224" s="30"/>
      <c r="R224" s="44"/>
      <c r="S224" s="164">
        <f>Repdd!S318</f>
        <v>1</v>
      </c>
      <c r="V224" s="85"/>
      <c r="W224" s="29">
        <f ca="1">SUM(INDIRECT(ADDRESS(ROW(),SUMIFS($1:$1,$5:$5,1))):INDIRECT(ADDRESS(ROW(),SUMIFS($1:$1,$5:$5,MAX($5:$5)))))</f>
        <v>99669023.093248695</v>
      </c>
      <c r="Z224" s="30">
        <f>Repdd!Z318</f>
        <v>0</v>
      </c>
      <c r="AA224" s="30">
        <f ca="1">Repdd!AA318</f>
        <v>-57878.78787878788</v>
      </c>
      <c r="AB224" s="30">
        <f ca="1">Repdd!AB318</f>
        <v>-76212.121212121216</v>
      </c>
      <c r="AC224" s="30">
        <f ca="1">Repdd!AC318</f>
        <v>-119545.45454545454</v>
      </c>
      <c r="AD224" s="30">
        <f ca="1">Repdd!AD318</f>
        <v>-146992.12121212124</v>
      </c>
      <c r="AE224" s="30">
        <f ca="1">Repdd!AE318</f>
        <v>-174713.58787878792</v>
      </c>
      <c r="AF224" s="30">
        <f ca="1">Repdd!AF318</f>
        <v>-195020.65454545457</v>
      </c>
      <c r="AG224" s="30">
        <f ca="1">Repdd!AG318</f>
        <v>-198834.8478787879</v>
      </c>
      <c r="AH224" s="30">
        <f ca="1">Repdd!AH318</f>
        <v>-202374.42454545456</v>
      </c>
      <c r="AI224" s="30">
        <f ca="1">Repdd!AI318</f>
        <v>-205801.53306060607</v>
      </c>
      <c r="AJ224" s="30">
        <f ca="1">Repdd!AJ318</f>
        <v>-208422.77078787884</v>
      </c>
      <c r="AK224" s="30">
        <f ca="1">Repdd!AK318</f>
        <v>-208406.81521818181</v>
      </c>
      <c r="AL224" s="30">
        <f ca="1">Repdd!AL318</f>
        <v>-212702.81391287877</v>
      </c>
      <c r="AM224" s="30">
        <f ca="1">Repdd!AM318</f>
        <v>-223996.30253106062</v>
      </c>
      <c r="AN224" s="30">
        <f ca="1">Repdd!AN318</f>
        <v>-241387.45056242423</v>
      </c>
      <c r="AO224" s="30">
        <f ca="1">Repdd!AO318</f>
        <v>-250211.20114037883</v>
      </c>
      <c r="AP224" s="30">
        <f ca="1">Repdd!AP318</f>
        <v>-220256.58541897728</v>
      </c>
      <c r="AQ224" s="30">
        <f ca="1">Repdd!AQ318</f>
        <v>-136843.62074132569</v>
      </c>
      <c r="AR224" s="30">
        <f ca="1">Repdd!AR318</f>
        <v>6329.1380202197679</v>
      </c>
      <c r="AS224" s="30">
        <f ca="1">Repdd!AS318</f>
        <v>204300.48272400751</v>
      </c>
      <c r="AT224" s="30">
        <f ca="1">Repdd!AT318</f>
        <v>440835.08079031849</v>
      </c>
      <c r="AU224" s="30">
        <f ca="1">Repdd!AU318</f>
        <v>701725.85664435208</v>
      </c>
      <c r="AV224" s="30">
        <f ca="1">Repdd!AV318</f>
        <v>976477.63961901562</v>
      </c>
      <c r="AW224" s="30">
        <f ca="1">Repdd!AW318</f>
        <v>1258663.0190903372</v>
      </c>
      <c r="AX224" s="30">
        <f ca="1">Repdd!AX318</f>
        <v>1544443.9788878639</v>
      </c>
      <c r="AY224" s="30">
        <f ca="1">Repdd!AY318</f>
        <v>1831633.6260530497</v>
      </c>
      <c r="AZ224" s="30">
        <f ca="1">Repdd!AZ318</f>
        <v>2119382.8072224054</v>
      </c>
      <c r="BA224" s="30">
        <f ca="1">Repdd!BA318</f>
        <v>2409283.3991714595</v>
      </c>
      <c r="BB224" s="30">
        <f ca="1">Repdd!BB318</f>
        <v>2706038.0104821022</v>
      </c>
      <c r="BC224" s="30">
        <f ca="1">Repdd!BC318</f>
        <v>3011905.3845124631</v>
      </c>
      <c r="BD224" s="30">
        <f ca="1">Repdd!BD318</f>
        <v>3327310.09914769</v>
      </c>
      <c r="BE224" s="30">
        <f ca="1">Repdd!BE318</f>
        <v>3651563.7554495847</v>
      </c>
      <c r="BF224" s="30">
        <f ca="1">Repdd!BF318</f>
        <v>3979510.183039357</v>
      </c>
      <c r="BG224" s="30">
        <f ca="1">Repdd!BG318</f>
        <v>4292125.5382806445</v>
      </c>
      <c r="BH224" s="30">
        <f ca="1">Repdd!BH318</f>
        <v>4560064.3379310258</v>
      </c>
      <c r="BI224" s="30">
        <f ca="1">Repdd!BI318</f>
        <v>4770267.7593181459</v>
      </c>
      <c r="BJ224" s="30">
        <f ca="1">Repdd!BJ318</f>
        <v>4918107.1730840541</v>
      </c>
      <c r="BK224" s="30">
        <f ca="1">Repdd!BK318</f>
        <v>5009594.7995420117</v>
      </c>
      <c r="BL224" s="30">
        <f ca="1">Repdd!BL318</f>
        <v>5061639.8259297004</v>
      </c>
      <c r="BM224" s="30">
        <f ca="1">Repdd!BM318</f>
        <v>5088987.7254760051</v>
      </c>
      <c r="BN224" s="30">
        <f ca="1">Repdd!BN318</f>
        <v>5102331.07144845</v>
      </c>
      <c r="BO224" s="30">
        <f ca="1">Repdd!BO318</f>
        <v>5108180.3976903232</v>
      </c>
      <c r="BP224" s="30">
        <f ca="1">Repdd!BP318</f>
        <v>5110418.7076159101</v>
      </c>
      <c r="BQ224" s="30">
        <f ca="1">Repdd!BQ318</f>
        <v>5111244.3679945664</v>
      </c>
      <c r="BR224" s="30">
        <f ca="1">Repdd!BR318</f>
        <v>5111509.7514604386</v>
      </c>
      <c r="BS224" s="30">
        <f ca="1">Repdd!BS318</f>
        <v>5111573.7241466139</v>
      </c>
      <c r="BT224" s="30">
        <f ca="1">Repdd!BT318</f>
        <v>5111587.3441378642</v>
      </c>
      <c r="BU224" s="30">
        <f ca="1">Repdd!BU318</f>
        <v>5111589.2014093976</v>
      </c>
      <c r="BV224" s="30">
        <f>Repdd!BV318</f>
        <v>0</v>
      </c>
      <c r="BW224" s="30">
        <f>Repdd!BW318</f>
        <v>0</v>
      </c>
      <c r="BX224" s="30">
        <f>Repdd!BX318</f>
        <v>0</v>
      </c>
      <c r="BY224" s="30">
        <f>Repdd!BY318</f>
        <v>0</v>
      </c>
      <c r="BZ224" s="30">
        <f>Repdd!BZ318</f>
        <v>0</v>
      </c>
      <c r="CA224" s="30">
        <f>Repdd!CA318</f>
        <v>0</v>
      </c>
      <c r="CB224" s="30">
        <f>Repdd!CB318</f>
        <v>0</v>
      </c>
      <c r="CC224" s="30">
        <f>Repdd!CC318</f>
        <v>0</v>
      </c>
      <c r="CD224" s="30">
        <f>Repdd!CD318</f>
        <v>0</v>
      </c>
      <c r="CE224" s="30">
        <f>Repdd!CE318</f>
        <v>0</v>
      </c>
      <c r="CF224" s="30">
        <f>Repdd!CF318</f>
        <v>0</v>
      </c>
      <c r="CG224" s="30">
        <f>Repdd!CG318</f>
        <v>0</v>
      </c>
      <c r="CH224" s="30">
        <f>Repdd!CH318</f>
        <v>0</v>
      </c>
      <c r="CI224" s="30">
        <f>Repdd!CI318</f>
        <v>0</v>
      </c>
      <c r="CJ224" s="30">
        <f>Repdd!CJ318</f>
        <v>0</v>
      </c>
      <c r="CK224" s="30">
        <f>Repdd!CK318</f>
        <v>0</v>
      </c>
      <c r="CL224" s="30">
        <f>Repdd!CL318</f>
        <v>0</v>
      </c>
      <c r="CM224" s="30">
        <f>Repdd!CM318</f>
        <v>0</v>
      </c>
      <c r="CN224" s="30">
        <f>Repdd!CN318</f>
        <v>0</v>
      </c>
      <c r="CO224" s="30">
        <f>Repdd!CO318</f>
        <v>0</v>
      </c>
      <c r="CP224" s="30">
        <f>Repdd!CP318</f>
        <v>0</v>
      </c>
      <c r="CQ224" s="30">
        <f>Repdd!CQ318</f>
        <v>0</v>
      </c>
      <c r="CR224" s="30">
        <f>Repdd!CR318</f>
        <v>0</v>
      </c>
      <c r="CS224" s="30">
        <f>Repdd!CS318</f>
        <v>0</v>
      </c>
      <c r="CT224" s="30">
        <f>Repdd!CT318</f>
        <v>0</v>
      </c>
    </row>
    <row r="225" spans="1:98" s="27" customFormat="1" ht="12" x14ac:dyDescent="0.25">
      <c r="A225" s="26">
        <f>ROW()</f>
        <v>225</v>
      </c>
      <c r="B225" s="145"/>
      <c r="C225" s="142"/>
      <c r="E225" s="24"/>
      <c r="F225" s="66"/>
      <c r="G225" s="27" t="s">
        <v>173</v>
      </c>
      <c r="M225" s="27" t="str">
        <f>Lists!$R$8</f>
        <v>руб.</v>
      </c>
      <c r="P225" s="30"/>
      <c r="R225" s="44"/>
      <c r="S225" s="164">
        <f>Repdd!S319</f>
        <v>1</v>
      </c>
      <c r="V225" s="85"/>
      <c r="W225" s="29">
        <f ca="1">SUM(INDIRECT(ADDRESS(ROW(),SUMIFS($1:$1,$5:$5,1))):INDIRECT(ADDRESS(ROW(),SUMIFS($1:$1,$5:$5,MAX($5:$5)))))</f>
        <v>40677335.986376256</v>
      </c>
      <c r="Z225" s="30">
        <f>Repdd!Z319</f>
        <v>0</v>
      </c>
      <c r="AA225" s="30">
        <f ca="1">Repdd!AA319</f>
        <v>0</v>
      </c>
      <c r="AB225" s="30">
        <f ca="1">Repdd!AB319</f>
        <v>0</v>
      </c>
      <c r="AC225" s="30">
        <f ca="1">Repdd!AC319</f>
        <v>0</v>
      </c>
      <c r="AD225" s="30">
        <f ca="1">Repdd!AD319</f>
        <v>0</v>
      </c>
      <c r="AE225" s="30">
        <f ca="1">Repdd!AE319</f>
        <v>0</v>
      </c>
      <c r="AF225" s="30">
        <f ca="1">Repdd!AF319</f>
        <v>0</v>
      </c>
      <c r="AG225" s="30">
        <f ca="1">Repdd!AG319</f>
        <v>0</v>
      </c>
      <c r="AH225" s="30">
        <f ca="1">Repdd!AH319</f>
        <v>0</v>
      </c>
      <c r="AI225" s="30">
        <f ca="1">Repdd!AI319</f>
        <v>0</v>
      </c>
      <c r="AJ225" s="30">
        <f ca="1">Repdd!AJ319</f>
        <v>0</v>
      </c>
      <c r="AK225" s="30">
        <f ca="1">Repdd!AK319</f>
        <v>0</v>
      </c>
      <c r="AL225" s="30">
        <f ca="1">Repdd!AL319</f>
        <v>0</v>
      </c>
      <c r="AM225" s="30">
        <f ca="1">Repdd!AM319</f>
        <v>0</v>
      </c>
      <c r="AN225" s="30">
        <f ca="1">Repdd!AN319</f>
        <v>0</v>
      </c>
      <c r="AO225" s="30">
        <f ca="1">Repdd!AO319</f>
        <v>0</v>
      </c>
      <c r="AP225" s="30">
        <f ca="1">Repdd!AP319</f>
        <v>0</v>
      </c>
      <c r="AQ225" s="30">
        <f ca="1">Repdd!AQ319</f>
        <v>0</v>
      </c>
      <c r="AR225" s="30">
        <f ca="1">Repdd!AR319</f>
        <v>0</v>
      </c>
      <c r="AS225" s="30">
        <f ca="1">Repdd!AS319</f>
        <v>0</v>
      </c>
      <c r="AT225" s="30">
        <f ca="1">Repdd!AT319</f>
        <v>0</v>
      </c>
      <c r="AU225" s="30">
        <f ca="1">Repdd!AU319</f>
        <v>0</v>
      </c>
      <c r="AV225" s="30">
        <f ca="1">Repdd!AV319</f>
        <v>0</v>
      </c>
      <c r="AW225" s="30">
        <f ca="1">Repdd!AW319</f>
        <v>0</v>
      </c>
      <c r="AX225" s="30">
        <f ca="1">Repdd!AX319</f>
        <v>0</v>
      </c>
      <c r="AY225" s="30">
        <f ca="1">Repdd!AY319</f>
        <v>0</v>
      </c>
      <c r="AZ225" s="30">
        <f ca="1">Repdd!AZ319</f>
        <v>0</v>
      </c>
      <c r="BA225" s="30">
        <f ca="1">Repdd!BA319</f>
        <v>0</v>
      </c>
      <c r="BB225" s="30">
        <f ca="1">Repdd!BB319</f>
        <v>0</v>
      </c>
      <c r="BC225" s="30">
        <f ca="1">Repdd!BC319</f>
        <v>0</v>
      </c>
      <c r="BD225" s="30">
        <f ca="1">Repdd!BD319</f>
        <v>665653.33545890125</v>
      </c>
      <c r="BE225" s="30">
        <f ca="1">Repdd!BE319</f>
        <v>1789557.9054994648</v>
      </c>
      <c r="BF225" s="30">
        <f ca="1">Repdd!BF319</f>
        <v>1954875.8486581766</v>
      </c>
      <c r="BG225" s="30">
        <f ca="1">Repdd!BG319</f>
        <v>2109239.3196199182</v>
      </c>
      <c r="BH225" s="30">
        <f ca="1">Repdd!BH319</f>
        <v>2237648.3452331778</v>
      </c>
      <c r="BI225" s="30">
        <f ca="1">Repdd!BI319</f>
        <v>2335114.2783824205</v>
      </c>
      <c r="BJ225" s="30">
        <f ca="1">Repdd!BJ319</f>
        <v>2400763.767955903</v>
      </c>
      <c r="BK225" s="30">
        <f ca="1">Repdd!BK319</f>
        <v>2439127.2265176475</v>
      </c>
      <c r="BL225" s="30">
        <f ca="1">Repdd!BL319</f>
        <v>2459717.8115117755</v>
      </c>
      <c r="BM225" s="30">
        <f ca="1">Repdd!BM319</f>
        <v>2469940.0035783499</v>
      </c>
      <c r="BN225" s="30">
        <f ca="1">Repdd!BN319</f>
        <v>2474682.1029763557</v>
      </c>
      <c r="BO225" s="30">
        <f ca="1">Repdd!BO319</f>
        <v>2476577.0479694866</v>
      </c>
      <c r="BP225" s="30">
        <f ca="1">Repdd!BP319</f>
        <v>2477196.0010591969</v>
      </c>
      <c r="BQ225" s="30">
        <f ca="1">Repdd!BQ319</f>
        <v>2477400.5146779716</v>
      </c>
      <c r="BR225" s="30">
        <f ca="1">Repdd!BR319</f>
        <v>2477456.4306117967</v>
      </c>
      <c r="BS225" s="30">
        <f ca="1">Repdd!BS319</f>
        <v>2477463.0992862284</v>
      </c>
      <c r="BT225" s="30">
        <f ca="1">Repdd!BT319</f>
        <v>2477461.7881249785</v>
      </c>
      <c r="BU225" s="30">
        <f ca="1">Repdd!BU319</f>
        <v>2477461.1592545062</v>
      </c>
      <c r="BV225" s="30">
        <f>Repdd!BV319</f>
        <v>0</v>
      </c>
      <c r="BW225" s="30">
        <f>Repdd!BW319</f>
        <v>0</v>
      </c>
      <c r="BX225" s="30">
        <f>Repdd!BX319</f>
        <v>0</v>
      </c>
      <c r="BY225" s="30">
        <f>Repdd!BY319</f>
        <v>0</v>
      </c>
      <c r="BZ225" s="30">
        <f>Repdd!BZ319</f>
        <v>0</v>
      </c>
      <c r="CA225" s="30">
        <f>Repdd!CA319</f>
        <v>0</v>
      </c>
      <c r="CB225" s="30">
        <f>Repdd!CB319</f>
        <v>0</v>
      </c>
      <c r="CC225" s="30">
        <f>Repdd!CC319</f>
        <v>0</v>
      </c>
      <c r="CD225" s="30">
        <f>Repdd!CD319</f>
        <v>0</v>
      </c>
      <c r="CE225" s="30">
        <f>Repdd!CE319</f>
        <v>0</v>
      </c>
      <c r="CF225" s="30">
        <f>Repdd!CF319</f>
        <v>0</v>
      </c>
      <c r="CG225" s="30">
        <f>Repdd!CG319</f>
        <v>0</v>
      </c>
      <c r="CH225" s="30">
        <f>Repdd!CH319</f>
        <v>0</v>
      </c>
      <c r="CI225" s="30">
        <f>Repdd!CI319</f>
        <v>0</v>
      </c>
      <c r="CJ225" s="30">
        <f>Repdd!CJ319</f>
        <v>0</v>
      </c>
      <c r="CK225" s="30">
        <f>Repdd!CK319</f>
        <v>0</v>
      </c>
      <c r="CL225" s="30">
        <f>Repdd!CL319</f>
        <v>0</v>
      </c>
      <c r="CM225" s="30">
        <f>Repdd!CM319</f>
        <v>0</v>
      </c>
      <c r="CN225" s="30">
        <f>Repdd!CN319</f>
        <v>0</v>
      </c>
      <c r="CO225" s="30">
        <f>Repdd!CO319</f>
        <v>0</v>
      </c>
      <c r="CP225" s="30">
        <f>Repdd!CP319</f>
        <v>0</v>
      </c>
      <c r="CQ225" s="30">
        <f>Repdd!CQ319</f>
        <v>0</v>
      </c>
      <c r="CR225" s="30">
        <f>Repdd!CR319</f>
        <v>0</v>
      </c>
      <c r="CS225" s="30">
        <f>Repdd!CS319</f>
        <v>0</v>
      </c>
      <c r="CT225" s="30">
        <f>Repdd!CT319</f>
        <v>0</v>
      </c>
    </row>
    <row r="226" spans="1:98" s="2" customFormat="1" ht="12" x14ac:dyDescent="0.25">
      <c r="A226" s="11">
        <f>ROW()</f>
        <v>226</v>
      </c>
      <c r="B226" s="146"/>
      <c r="C226" s="142"/>
      <c r="E226" s="23" t="str">
        <f>Lists!$N$9</f>
        <v>пустая строка</v>
      </c>
      <c r="P226" s="3"/>
      <c r="R226" s="23"/>
      <c r="S226" s="3"/>
      <c r="V226" s="74"/>
      <c r="W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</row>
    <row r="227" spans="1:98" s="13" customFormat="1" x14ac:dyDescent="0.3">
      <c r="A227" s="12">
        <f>ROW()</f>
        <v>227</v>
      </c>
      <c r="B227" s="147"/>
      <c r="C227" s="142"/>
      <c r="E227" s="92"/>
      <c r="F227" s="13" t="s">
        <v>174</v>
      </c>
      <c r="M227" s="4" t="str">
        <f>Lists!$R$8</f>
        <v>руб.</v>
      </c>
      <c r="P227" s="10"/>
      <c r="R227" s="92"/>
      <c r="S227" s="10"/>
      <c r="V227" s="80"/>
      <c r="W227" s="10">
        <f ca="1">SUM(INDIRECT(ADDRESS(ROW(),SUMIFS($1:$1,$5:$5,1))):INDIRECT(ADDRESS(ROW(),SUMIFS($1:$1,$5:$5,MAX($5:$5)))))</f>
        <v>53437801.281801082</v>
      </c>
      <c r="Z227" s="10">
        <f ca="1">Repdd!Z321</f>
        <v>-20900000</v>
      </c>
      <c r="AA227" s="10">
        <f ca="1">Repdd!AA321</f>
        <v>-12082121.212121213</v>
      </c>
      <c r="AB227" s="10">
        <f ca="1">Repdd!AB321</f>
        <v>-2228467.8787878789</v>
      </c>
      <c r="AC227" s="10">
        <f ca="1">Repdd!AC321</f>
        <v>-1517441.2121212119</v>
      </c>
      <c r="AD227" s="10">
        <f ca="1">Repdd!AD321</f>
        <v>56336.121212121099</v>
      </c>
      <c r="AE227" s="10">
        <f ca="1">Repdd!AE321</f>
        <v>-772545.54545454495</v>
      </c>
      <c r="AF227" s="10">
        <f ca="1">Repdd!AF321</f>
        <v>-2448915.5454545454</v>
      </c>
      <c r="AG227" s="10">
        <f ca="1">Repdd!AG321</f>
        <v>-2499414.3121212125</v>
      </c>
      <c r="AH227" s="10">
        <f ca="1">Repdd!AH321</f>
        <v>-2597344.6174545456</v>
      </c>
      <c r="AI227" s="10">
        <f ca="1">Repdd!AI321</f>
        <v>-2740589.640939394</v>
      </c>
      <c r="AJ227" s="10">
        <f ca="1">Repdd!AJ321</f>
        <v>-2898390.5296121212</v>
      </c>
      <c r="AK227" s="10">
        <f ca="1">Repdd!AK321</f>
        <v>-3055186.0990318181</v>
      </c>
      <c r="AL227" s="10">
        <f ca="1">Repdd!AL321</f>
        <v>-3272189.6993871215</v>
      </c>
      <c r="AM227" s="10">
        <f ca="1">Repdd!AM321</f>
        <v>-3589912.2656389391</v>
      </c>
      <c r="AN227" s="10">
        <f ca="1">Repdd!AN321</f>
        <v>-4023676.2139025759</v>
      </c>
      <c r="AO227" s="10">
        <f ca="1">Repdd!AO321</f>
        <v>-4505208.1049371213</v>
      </c>
      <c r="AP227" s="10">
        <f ca="1">Repdd!AP321</f>
        <v>-4864024.1751210233</v>
      </c>
      <c r="AQ227" s="10">
        <f ca="1">Repdd!AQ321</f>
        <v>-5001028.4777316749</v>
      </c>
      <c r="AR227" s="10">
        <f ca="1">Repdd!AR321</f>
        <v>-4865585.2355332198</v>
      </c>
      <c r="AS227" s="10">
        <f ca="1">Repdd!AS321</f>
        <v>-4470471.0976505075</v>
      </c>
      <c r="AT227" s="10">
        <f ca="1">Repdd!AT321</f>
        <v>-8889688.0054180678</v>
      </c>
      <c r="AU227" s="10">
        <f ca="1">Repdd!AU321</f>
        <v>-18189970.3039781</v>
      </c>
      <c r="AV227" s="10">
        <f ca="1">Repdd!AV321</f>
        <v>-12421925.535541765</v>
      </c>
      <c r="AW227" s="10">
        <f ca="1">Repdd!AW321</f>
        <v>-1617056.3688450875</v>
      </c>
      <c r="AX227" s="10">
        <f ca="1">Repdd!AX321</f>
        <v>39047.761141718831</v>
      </c>
      <c r="AY227" s="10">
        <f ca="1">Repdd!AY321</f>
        <v>2547227.3064069501</v>
      </c>
      <c r="AZ227" s="10">
        <f ca="1">Repdd!AZ321</f>
        <v>2597311.1146792602</v>
      </c>
      <c r="BA227" s="10">
        <f ca="1">Repdd!BA321</f>
        <v>1863962.4236035421</v>
      </c>
      <c r="BB227" s="10">
        <f ca="1">Repdd!BB321</f>
        <v>2848903.9934591469</v>
      </c>
      <c r="BC227" s="10">
        <f ca="1">Repdd!BC321</f>
        <v>3899829.6664975365</v>
      </c>
      <c r="BD227" s="10">
        <f ca="1">Repdd!BD321</f>
        <v>4382108.2714534122</v>
      </c>
      <c r="BE227" s="10">
        <f ca="1">Repdd!BE321</f>
        <v>4523961.4051609505</v>
      </c>
      <c r="BF227" s="10">
        <f ca="1">Repdd!BF321</f>
        <v>5733288.7244624663</v>
      </c>
      <c r="BG227" s="10">
        <f ca="1">Repdd!BG321</f>
        <v>6970420.6543094339</v>
      </c>
      <c r="BH227" s="10">
        <f ca="1">Repdd!BH321</f>
        <v>8083031.3697208036</v>
      </c>
      <c r="BI227" s="10">
        <f ca="1">Repdd!BI321</f>
        <v>8984137.3034844324</v>
      </c>
      <c r="BJ227" s="10">
        <f ca="1">Repdd!BJ321</f>
        <v>9631844.8131200448</v>
      </c>
      <c r="BK227" s="10">
        <f ca="1">Repdd!BK321</f>
        <v>10039508.044312844</v>
      </c>
      <c r="BL227" s="10">
        <f ca="1">Repdd!BL321</f>
        <v>10274908.350674782</v>
      </c>
      <c r="BM227" s="10">
        <f ca="1">Repdd!BM321</f>
        <v>10400040.848899394</v>
      </c>
      <c r="BN227" s="10">
        <f ca="1">Repdd!BN321</f>
        <v>10461607.505073946</v>
      </c>
      <c r="BO227" s="10">
        <f ca="1">Repdd!BO321</f>
        <v>10488893.688171443</v>
      </c>
      <c r="BP227" s="10">
        <f ca="1">Repdd!BP321</f>
        <v>10499476.770116137</v>
      </c>
      <c r="BQ227" s="10">
        <f ca="1">Repdd!BQ321</f>
        <v>10503412.308597464</v>
      </c>
      <c r="BR227" s="10">
        <f ca="1">Repdd!BR321</f>
        <v>10504688.441472774</v>
      </c>
      <c r="BS227" s="10">
        <f ca="1">Repdd!BS321</f>
        <v>10505002.987622162</v>
      </c>
      <c r="BT227" s="10">
        <f ca="1">Repdd!BT321</f>
        <v>10505072.752675915</v>
      </c>
      <c r="BU227" s="10">
        <f ca="1">Repdd!BU321</f>
        <v>16544930.732256105</v>
      </c>
      <c r="BV227" s="10">
        <f>Repdd!BV321</f>
        <v>0</v>
      </c>
      <c r="BW227" s="10">
        <f>Repdd!BW321</f>
        <v>0</v>
      </c>
      <c r="BX227" s="10">
        <f>Repdd!BX321</f>
        <v>0</v>
      </c>
      <c r="BY227" s="10">
        <f>Repdd!BY321</f>
        <v>0</v>
      </c>
      <c r="BZ227" s="10">
        <f>Repdd!BZ321</f>
        <v>0</v>
      </c>
      <c r="CA227" s="10">
        <f>Repdd!CA321</f>
        <v>0</v>
      </c>
      <c r="CB227" s="10">
        <f>Repdd!CB321</f>
        <v>0</v>
      </c>
      <c r="CC227" s="10">
        <f>Repdd!CC321</f>
        <v>0</v>
      </c>
      <c r="CD227" s="10">
        <f>Repdd!CD321</f>
        <v>0</v>
      </c>
      <c r="CE227" s="10">
        <f>Repdd!CE321</f>
        <v>0</v>
      </c>
      <c r="CF227" s="10">
        <f>Repdd!CF321</f>
        <v>0</v>
      </c>
      <c r="CG227" s="10">
        <f>Repdd!CG321</f>
        <v>0</v>
      </c>
      <c r="CH227" s="10">
        <f>Repdd!CH321</f>
        <v>0</v>
      </c>
      <c r="CI227" s="10">
        <f>Repdd!CI321</f>
        <v>0</v>
      </c>
      <c r="CJ227" s="10">
        <f>Repdd!CJ321</f>
        <v>0</v>
      </c>
      <c r="CK227" s="10">
        <f>Repdd!CK321</f>
        <v>0</v>
      </c>
      <c r="CL227" s="10">
        <f>Repdd!CL321</f>
        <v>0</v>
      </c>
      <c r="CM227" s="10">
        <f>Repdd!CM321</f>
        <v>0</v>
      </c>
      <c r="CN227" s="10">
        <f>Repdd!CN321</f>
        <v>0</v>
      </c>
      <c r="CO227" s="10">
        <f>Repdd!CO321</f>
        <v>0</v>
      </c>
      <c r="CP227" s="10">
        <f>Repdd!CP321</f>
        <v>0</v>
      </c>
      <c r="CQ227" s="10">
        <f>Repdd!CQ321</f>
        <v>0</v>
      </c>
      <c r="CR227" s="10">
        <f>Repdd!CR321</f>
        <v>0</v>
      </c>
      <c r="CS227" s="10">
        <f>Repdd!CS321</f>
        <v>0</v>
      </c>
      <c r="CT227" s="10">
        <f>Repdd!CT321</f>
        <v>0</v>
      </c>
    </row>
    <row r="228" spans="1:98" s="13" customFormat="1" x14ac:dyDescent="0.3">
      <c r="A228" s="12">
        <f>ROW()</f>
        <v>228</v>
      </c>
      <c r="B228" s="147"/>
      <c r="C228" s="142"/>
      <c r="E228" s="92"/>
      <c r="F228" s="38" t="s">
        <v>175</v>
      </c>
      <c r="M228" s="4" t="str">
        <f>Lists!$R$8</f>
        <v>руб.</v>
      </c>
      <c r="P228" s="10"/>
      <c r="R228" s="92"/>
      <c r="S228" s="10"/>
      <c r="V228" s="80"/>
      <c r="W228" s="10">
        <f ca="1">INDIRECT(ADDRESS(ROW(),SUMIFS($1:$1,$5:$5,MAX($5:$5))))</f>
        <v>53437801.281801082</v>
      </c>
      <c r="Z228" s="10">
        <f ca="1">IF(Z$5="",0,SUM($Y227:Z227))</f>
        <v>-20900000</v>
      </c>
      <c r="AA228" s="10">
        <f ca="1">IF(AA$5="",0,SUM($Y227:AA227))</f>
        <v>-32982121.212121211</v>
      </c>
      <c r="AB228" s="10">
        <f ca="1">IF(AB$5="",0,SUM($Y227:AB227))</f>
        <v>-35210589.090909094</v>
      </c>
      <c r="AC228" s="10">
        <f ca="1">IF(AC$5="",0,SUM($Y227:AC227))</f>
        <v>-36728030.303030305</v>
      </c>
      <c r="AD228" s="10">
        <f ca="1">IF(AD$5="",0,SUM($Y227:AD227))</f>
        <v>-36671694.181818187</v>
      </c>
      <c r="AE228" s="10">
        <f ca="1">IF(AE$5="",0,SUM($Y227:AE227))</f>
        <v>-37444239.727272734</v>
      </c>
      <c r="AF228" s="10">
        <f ca="1">IF(AF$5="",0,SUM($Y227:AF227))</f>
        <v>-39893155.272727281</v>
      </c>
      <c r="AG228" s="10">
        <f ca="1">IF(AG$5="",0,SUM($Y227:AG227))</f>
        <v>-42392569.584848493</v>
      </c>
      <c r="AH228" s="10">
        <f ca="1">IF(AH$5="",0,SUM($Y227:AH227))</f>
        <v>-44989914.202303037</v>
      </c>
      <c r="AI228" s="10">
        <f ca="1">IF(AI$5="",0,SUM($Y227:AI227))</f>
        <v>-47730503.843242429</v>
      </c>
      <c r="AJ228" s="10">
        <f ca="1">IF(AJ$5="",0,SUM($Y227:AJ227))</f>
        <v>-50628894.372854553</v>
      </c>
      <c r="AK228" s="10">
        <f ca="1">IF(AK$5="",0,SUM($Y227:AK227))</f>
        <v>-53684080.471886374</v>
      </c>
      <c r="AL228" s="10">
        <f ca="1">IF(AL$5="",0,SUM($Y227:AL227))</f>
        <v>-56956270.171273492</v>
      </c>
      <c r="AM228" s="10">
        <f ca="1">IF(AM$5="",0,SUM($Y227:AM227))</f>
        <v>-60546182.436912432</v>
      </c>
      <c r="AN228" s="10">
        <f ca="1">IF(AN$5="",0,SUM($Y227:AN227))</f>
        <v>-64569858.65081501</v>
      </c>
      <c r="AO228" s="10">
        <f ca="1">IF(AO$5="",0,SUM($Y227:AO227))</f>
        <v>-69075066.755752131</v>
      </c>
      <c r="AP228" s="10">
        <f ca="1">IF(AP$5="",0,SUM($Y227:AP227))</f>
        <v>-73939090.930873156</v>
      </c>
      <c r="AQ228" s="10">
        <f ca="1">IF(AQ$5="",0,SUM($Y227:AQ227))</f>
        <v>-78940119.408604831</v>
      </c>
      <c r="AR228" s="10">
        <f ca="1">IF(AR$5="",0,SUM($Y227:AR227))</f>
        <v>-83805704.644138053</v>
      </c>
      <c r="AS228" s="10">
        <f ca="1">IF(AS$5="",0,SUM($Y227:AS227))</f>
        <v>-88276175.741788566</v>
      </c>
      <c r="AT228" s="10">
        <f ca="1">IF(AT$5="",0,SUM($Y227:AT227))</f>
        <v>-97165863.747206628</v>
      </c>
      <c r="AU228" s="10">
        <f ca="1">IF(AU$5="",0,SUM($Y227:AU227))</f>
        <v>-115355834.05118473</v>
      </c>
      <c r="AV228" s="10">
        <f ca="1">IF(AV$5="",0,SUM($Y227:AV227))</f>
        <v>-127777759.58672649</v>
      </c>
      <c r="AW228" s="10">
        <f ca="1">IF(AW$5="",0,SUM($Y227:AW227))</f>
        <v>-129394815.95557158</v>
      </c>
      <c r="AX228" s="10">
        <f ca="1">IF(AX$5="",0,SUM($Y227:AX227))</f>
        <v>-129355768.19442986</v>
      </c>
      <c r="AY228" s="10">
        <f ca="1">IF(AY$5="",0,SUM($Y227:AY227))</f>
        <v>-126808540.88802291</v>
      </c>
      <c r="AZ228" s="10">
        <f ca="1">IF(AZ$5="",0,SUM($Y227:AZ227))</f>
        <v>-124211229.77334365</v>
      </c>
      <c r="BA228" s="10">
        <f ca="1">IF(BA$5="",0,SUM($Y227:BA227))</f>
        <v>-122347267.34974012</v>
      </c>
      <c r="BB228" s="10">
        <f ca="1">IF(BB$5="",0,SUM($Y227:BB227))</f>
        <v>-119498363.35628097</v>
      </c>
      <c r="BC228" s="10">
        <f ca="1">IF(BC$5="",0,SUM($Y227:BC227))</f>
        <v>-115598533.68978342</v>
      </c>
      <c r="BD228" s="10">
        <f ca="1">IF(BD$5="",0,SUM($Y227:BD227))</f>
        <v>-111216425.41833001</v>
      </c>
      <c r="BE228" s="10">
        <f ca="1">IF(BE$5="",0,SUM($Y227:BE227))</f>
        <v>-106692464.01316907</v>
      </c>
      <c r="BF228" s="10">
        <f ca="1">IF(BF$5="",0,SUM($Y227:BF227))</f>
        <v>-100959175.2887066</v>
      </c>
      <c r="BG228" s="10">
        <f ca="1">IF(BG$5="",0,SUM($Y227:BG227))</f>
        <v>-93988754.634397164</v>
      </c>
      <c r="BH228" s="10">
        <f ca="1">IF(BH$5="",0,SUM($Y227:BH227))</f>
        <v>-85905723.264676362</v>
      </c>
      <c r="BI228" s="10">
        <f ca="1">IF(BI$5="",0,SUM($Y227:BI227))</f>
        <v>-76921585.961191922</v>
      </c>
      <c r="BJ228" s="10">
        <f ca="1">IF(BJ$5="",0,SUM($Y227:BJ227))</f>
        <v>-67289741.148071885</v>
      </c>
      <c r="BK228" s="10">
        <f ca="1">IF(BK$5="",0,SUM($Y227:BK227))</f>
        <v>-57250233.103759043</v>
      </c>
      <c r="BL228" s="10">
        <f ca="1">IF(BL$5="",0,SUM($Y227:BL227))</f>
        <v>-46975324.753084257</v>
      </c>
      <c r="BM228" s="10">
        <f ca="1">IF(BM$5="",0,SUM($Y227:BM227))</f>
        <v>-36575283.904184863</v>
      </c>
      <c r="BN228" s="10">
        <f ca="1">IF(BN$5="",0,SUM($Y227:BN227))</f>
        <v>-26113676.399110917</v>
      </c>
      <c r="BO228" s="10">
        <f ca="1">IF(BO$5="",0,SUM($Y227:BO227))</f>
        <v>-15624782.710939474</v>
      </c>
      <c r="BP228" s="10">
        <f ca="1">IF(BP$5="",0,SUM($Y227:BP227))</f>
        <v>-5125305.9408233371</v>
      </c>
      <c r="BQ228" s="10">
        <f ca="1">IF(BQ$5="",0,SUM($Y227:BQ227))</f>
        <v>5378106.3677741271</v>
      </c>
      <c r="BR228" s="10">
        <f ca="1">IF(BR$5="",0,SUM($Y227:BR227))</f>
        <v>15882794.809246901</v>
      </c>
      <c r="BS228" s="10">
        <f ca="1">IF(BS$5="",0,SUM($Y227:BS227))</f>
        <v>26387797.796869062</v>
      </c>
      <c r="BT228" s="10">
        <f ca="1">IF(BT$5="",0,SUM($Y227:BT227))</f>
        <v>36892870.549544975</v>
      </c>
      <c r="BU228" s="10">
        <f ca="1">IF(BU$5="",0,SUM($Y227:BU227))</f>
        <v>53437801.281801082</v>
      </c>
      <c r="BV228" s="10">
        <f>IF(BV$5="",0,SUM($Y227:BV227))</f>
        <v>0</v>
      </c>
      <c r="BW228" s="10">
        <f>IF(BW$5="",0,SUM($Y227:BW227))</f>
        <v>0</v>
      </c>
      <c r="BX228" s="10">
        <f>IF(BX$5="",0,SUM($Y227:BX227))</f>
        <v>0</v>
      </c>
      <c r="BY228" s="10">
        <f>IF(BY$5="",0,SUM($Y227:BY227))</f>
        <v>0</v>
      </c>
      <c r="BZ228" s="10">
        <f>IF(BZ$5="",0,SUM($Y227:BZ227))</f>
        <v>0</v>
      </c>
      <c r="CA228" s="10">
        <f>IF(CA$5="",0,SUM($Y227:CA227))</f>
        <v>0</v>
      </c>
      <c r="CB228" s="10">
        <f>IF(CB$5="",0,SUM($Y227:CB227))</f>
        <v>0</v>
      </c>
      <c r="CC228" s="10">
        <f>IF(CC$5="",0,SUM($Y227:CC227))</f>
        <v>0</v>
      </c>
      <c r="CD228" s="10">
        <f>IF(CD$5="",0,SUM($Y227:CD227))</f>
        <v>0</v>
      </c>
      <c r="CE228" s="10">
        <f>IF(CE$5="",0,SUM($Y227:CE227))</f>
        <v>0</v>
      </c>
      <c r="CF228" s="10">
        <f>IF(CF$5="",0,SUM($Y227:CF227))</f>
        <v>0</v>
      </c>
      <c r="CG228" s="10">
        <f>IF(CG$5="",0,SUM($Y227:CG227))</f>
        <v>0</v>
      </c>
      <c r="CH228" s="10">
        <f>IF(CH$5="",0,SUM($Y227:CH227))</f>
        <v>0</v>
      </c>
      <c r="CI228" s="10">
        <f>IF(CI$5="",0,SUM($Y227:CI227))</f>
        <v>0</v>
      </c>
      <c r="CJ228" s="10">
        <f>IF(CJ$5="",0,SUM($Y227:CJ227))</f>
        <v>0</v>
      </c>
      <c r="CK228" s="10">
        <f>IF(CK$5="",0,SUM($Y227:CK227))</f>
        <v>0</v>
      </c>
      <c r="CL228" s="10">
        <f>IF(CL$5="",0,SUM($Y227:CL227))</f>
        <v>0</v>
      </c>
      <c r="CM228" s="10">
        <f>IF(CM$5="",0,SUM($Y227:CM227))</f>
        <v>0</v>
      </c>
      <c r="CN228" s="10">
        <f>IF(CN$5="",0,SUM($Y227:CN227))</f>
        <v>0</v>
      </c>
      <c r="CO228" s="10">
        <f>IF(CO$5="",0,SUM($Y227:CO227))</f>
        <v>0</v>
      </c>
      <c r="CP228" s="10">
        <f>IF(CP$5="",0,SUM($Y227:CP227))</f>
        <v>0</v>
      </c>
      <c r="CQ228" s="10">
        <f>IF(CQ$5="",0,SUM($Y227:CQ227))</f>
        <v>0</v>
      </c>
      <c r="CR228" s="10">
        <f>IF(CR$5="",0,SUM($Y227:CR227))</f>
        <v>0</v>
      </c>
      <c r="CS228" s="10">
        <f>IF(CS$5="",0,SUM($Y227:CS227))</f>
        <v>0</v>
      </c>
      <c r="CT228" s="10">
        <f>IF(CT$5="",0,SUM($Y227:CT227))</f>
        <v>0</v>
      </c>
    </row>
    <row r="229" spans="1:98" s="13" customFormat="1" x14ac:dyDescent="0.3">
      <c r="A229" s="12">
        <f>ROW()</f>
        <v>229</v>
      </c>
      <c r="B229" s="147"/>
      <c r="C229" s="142"/>
      <c r="E229" s="92"/>
      <c r="F229" s="13" t="s">
        <v>177</v>
      </c>
      <c r="M229" s="4" t="str">
        <f>Lists!$R$8</f>
        <v>руб.</v>
      </c>
      <c r="P229" s="10"/>
      <c r="R229" s="92"/>
      <c r="S229" s="10"/>
      <c r="V229" s="80"/>
      <c r="W229" s="10">
        <f ca="1">Repdd!W323</f>
        <v>129394815.95557158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1:98" s="27" customFormat="1" ht="12" x14ac:dyDescent="0.25">
      <c r="A230" s="26">
        <f>ROW()</f>
        <v>230</v>
      </c>
      <c r="B230" s="145"/>
      <c r="C230" s="142"/>
      <c r="E230" s="24"/>
      <c r="F230" s="127" t="s">
        <v>178</v>
      </c>
      <c r="M230" s="27" t="s">
        <v>179</v>
      </c>
      <c r="P230" s="30"/>
      <c r="R230" s="44"/>
      <c r="S230" s="149"/>
      <c r="V230" s="85"/>
      <c r="W230" s="29">
        <f ca="1">Repdd!W324</f>
        <v>1</v>
      </c>
      <c r="Z230" s="30">
        <f ca="1">IF(Z$5="",0,IF(SUM($Y230:Y230)&gt;=1,0,IF($W229=0,1,IF(AND(Y228&lt;0,Z228&gt;=0,MIN(Z228:INDIRECT(ADDRESS($A228,SUMIFS($1:$1,$5:$5,MAX($5:$5)))))&gt;=0),1,0))))</f>
        <v>0</v>
      </c>
      <c r="AA230" s="30">
        <f ca="1">IF(AA$5="",0,IF(SUM($Y230:Z230)&gt;=1,0,IF($W229=0,1,IF(AND(Z228&lt;0,AA228&gt;=0,MIN(AA228:INDIRECT(ADDRESS($A228,SUMIFS($1:$1,$5:$5,MAX($5:$5)))))&gt;=0),1,0))))</f>
        <v>0</v>
      </c>
      <c r="AB230" s="30">
        <f ca="1">IF(AB$5="",0,IF(SUM($Y230:AA230)&gt;=1,0,IF($W229=0,1,IF(AND(AA228&lt;0,AB228&gt;=0,MIN(AB228:INDIRECT(ADDRESS($A228,SUMIFS($1:$1,$5:$5,MAX($5:$5)))))&gt;=0),1,0))))</f>
        <v>0</v>
      </c>
      <c r="AC230" s="30">
        <f ca="1">IF(AC$5="",0,IF(SUM($Y230:AB230)&gt;=1,0,IF($W229=0,1,IF(AND(AB228&lt;0,AC228&gt;=0,MIN(AC228:INDIRECT(ADDRESS($A228,SUMIFS($1:$1,$5:$5,MAX($5:$5)))))&gt;=0),1,0))))</f>
        <v>0</v>
      </c>
      <c r="AD230" s="30">
        <f ca="1">IF(AD$5="",0,IF(SUM($Y230:AC230)&gt;=1,0,IF($W229=0,1,IF(AND(AC228&lt;0,AD228&gt;=0,MIN(AD228:INDIRECT(ADDRESS($A228,SUMIFS($1:$1,$5:$5,MAX($5:$5)))))&gt;=0),1,0))))</f>
        <v>0</v>
      </c>
      <c r="AE230" s="30">
        <f ca="1">IF(AE$5="",0,IF(SUM($Y230:AD230)&gt;=1,0,IF($W229=0,1,IF(AND(AD228&lt;0,AE228&gt;=0,MIN(AE228:INDIRECT(ADDRESS($A228,SUMIFS($1:$1,$5:$5,MAX($5:$5)))))&gt;=0),1,0))))</f>
        <v>0</v>
      </c>
      <c r="AF230" s="30">
        <f ca="1">IF(AF$5="",0,IF(SUM($Y230:AE230)&gt;=1,0,IF($W229=0,1,IF(AND(AE228&lt;0,AF228&gt;=0,MIN(AF228:INDIRECT(ADDRESS($A228,SUMIFS($1:$1,$5:$5,MAX($5:$5)))))&gt;=0),1,0))))</f>
        <v>0</v>
      </c>
      <c r="AG230" s="30">
        <f ca="1">IF(AG$5="",0,IF(SUM($Y230:AF230)&gt;=1,0,IF($W229=0,1,IF(AND(AF228&lt;0,AG228&gt;=0,MIN(AG228:INDIRECT(ADDRESS($A228,SUMIFS($1:$1,$5:$5,MAX($5:$5)))))&gt;=0),1,0))))</f>
        <v>0</v>
      </c>
      <c r="AH230" s="30">
        <f ca="1">IF(AH$5="",0,IF(SUM($Y230:AG230)&gt;=1,0,IF($W229=0,1,IF(AND(AG228&lt;0,AH228&gt;=0,MIN(AH228:INDIRECT(ADDRESS($A228,SUMIFS($1:$1,$5:$5,MAX($5:$5)))))&gt;=0),1,0))))</f>
        <v>0</v>
      </c>
      <c r="AI230" s="30">
        <f ca="1">IF(AI$5="",0,IF(SUM($Y230:AH230)&gt;=1,0,IF($W229=0,1,IF(AND(AH228&lt;0,AI228&gt;=0,MIN(AI228:INDIRECT(ADDRESS($A228,SUMIFS($1:$1,$5:$5,MAX($5:$5)))))&gt;=0),1,0))))</f>
        <v>0</v>
      </c>
      <c r="AJ230" s="30">
        <f ca="1">IF(AJ$5="",0,IF(SUM($Y230:AI230)&gt;=1,0,IF($W229=0,1,IF(AND(AI228&lt;0,AJ228&gt;=0,MIN(AJ228:INDIRECT(ADDRESS($A228,SUMIFS($1:$1,$5:$5,MAX($5:$5)))))&gt;=0),1,0))))</f>
        <v>0</v>
      </c>
      <c r="AK230" s="30">
        <f ca="1">IF(AK$5="",0,IF(SUM($Y230:AJ230)&gt;=1,0,IF($W229=0,1,IF(AND(AJ228&lt;0,AK228&gt;=0,MIN(AK228:INDIRECT(ADDRESS($A228,SUMIFS($1:$1,$5:$5,MAX($5:$5)))))&gt;=0),1,0))))</f>
        <v>0</v>
      </c>
      <c r="AL230" s="30">
        <f ca="1">IF(AL$5="",0,IF(SUM($Y230:AK230)&gt;=1,0,IF($W229=0,1,IF(AND(AK228&lt;0,AL228&gt;=0,MIN(AL228:INDIRECT(ADDRESS($A228,SUMIFS($1:$1,$5:$5,MAX($5:$5)))))&gt;=0),1,0))))</f>
        <v>0</v>
      </c>
      <c r="AM230" s="30">
        <f ca="1">IF(AM$5="",0,IF(SUM($Y230:AL230)&gt;=1,0,IF($W229=0,1,IF(AND(AL228&lt;0,AM228&gt;=0,MIN(AM228:INDIRECT(ADDRESS($A228,SUMIFS($1:$1,$5:$5,MAX($5:$5)))))&gt;=0),1,0))))</f>
        <v>0</v>
      </c>
      <c r="AN230" s="30">
        <f ca="1">IF(AN$5="",0,IF(SUM($Y230:AM230)&gt;=1,0,IF($W229=0,1,IF(AND(AM228&lt;0,AN228&gt;=0,MIN(AN228:INDIRECT(ADDRESS($A228,SUMIFS($1:$1,$5:$5,MAX($5:$5)))))&gt;=0),1,0))))</f>
        <v>0</v>
      </c>
      <c r="AO230" s="30">
        <f ca="1">IF(AO$5="",0,IF(SUM($Y230:AN230)&gt;=1,0,IF($W229=0,1,IF(AND(AN228&lt;0,AO228&gt;=0,MIN(AO228:INDIRECT(ADDRESS($A228,SUMIFS($1:$1,$5:$5,MAX($5:$5)))))&gt;=0),1,0))))</f>
        <v>0</v>
      </c>
      <c r="AP230" s="30">
        <f ca="1">IF(AP$5="",0,IF(SUM($Y230:AO230)&gt;=1,0,IF($W229=0,1,IF(AND(AO228&lt;0,AP228&gt;=0,MIN(AP228:INDIRECT(ADDRESS($A228,SUMIFS($1:$1,$5:$5,MAX($5:$5)))))&gt;=0),1,0))))</f>
        <v>0</v>
      </c>
      <c r="AQ230" s="30">
        <f ca="1">IF(AQ$5="",0,IF(SUM($Y230:AP230)&gt;=1,0,IF($W229=0,1,IF(AND(AP228&lt;0,AQ228&gt;=0,MIN(AQ228:INDIRECT(ADDRESS($A228,SUMIFS($1:$1,$5:$5,MAX($5:$5)))))&gt;=0),1,0))))</f>
        <v>0</v>
      </c>
      <c r="AR230" s="30">
        <f ca="1">IF(AR$5="",0,IF(SUM($Y230:AQ230)&gt;=1,0,IF($W229=0,1,IF(AND(AQ228&lt;0,AR228&gt;=0,MIN(AR228:INDIRECT(ADDRESS($A228,SUMIFS($1:$1,$5:$5,MAX($5:$5)))))&gt;=0),1,0))))</f>
        <v>0</v>
      </c>
      <c r="AS230" s="30">
        <f ca="1">IF(AS$5="",0,IF(SUM($Y230:AR230)&gt;=1,0,IF($W229=0,1,IF(AND(AR228&lt;0,AS228&gt;=0,MIN(AS228:INDIRECT(ADDRESS($A228,SUMIFS($1:$1,$5:$5,MAX($5:$5)))))&gt;=0),1,0))))</f>
        <v>0</v>
      </c>
      <c r="AT230" s="30">
        <f ca="1">IF(AT$5="",0,IF(SUM($Y230:AS230)&gt;=1,0,IF($W229=0,1,IF(AND(AS228&lt;0,AT228&gt;=0,MIN(AT228:INDIRECT(ADDRESS($A228,SUMIFS($1:$1,$5:$5,MAX($5:$5)))))&gt;=0),1,0))))</f>
        <v>0</v>
      </c>
      <c r="AU230" s="30">
        <f ca="1">IF(AU$5="",0,IF(SUM($Y230:AT230)&gt;=1,0,IF($W229=0,1,IF(AND(AT228&lt;0,AU228&gt;=0,MIN(AU228:INDIRECT(ADDRESS($A228,SUMIFS($1:$1,$5:$5,MAX($5:$5)))))&gt;=0),1,0))))</f>
        <v>0</v>
      </c>
      <c r="AV230" s="30">
        <f ca="1">IF(AV$5="",0,IF(SUM($Y230:AU230)&gt;=1,0,IF($W229=0,1,IF(AND(AU228&lt;0,AV228&gt;=0,MIN(AV228:INDIRECT(ADDRESS($A228,SUMIFS($1:$1,$5:$5,MAX($5:$5)))))&gt;=0),1,0))))</f>
        <v>0</v>
      </c>
      <c r="AW230" s="30">
        <f ca="1">IF(AW$5="",0,IF(SUM($Y230:AV230)&gt;=1,0,IF($W229=0,1,IF(AND(AV228&lt;0,AW228&gt;=0,MIN(AW228:INDIRECT(ADDRESS($A228,SUMIFS($1:$1,$5:$5,MAX($5:$5)))))&gt;=0),1,0))))</f>
        <v>0</v>
      </c>
      <c r="AX230" s="30">
        <f ca="1">IF(AX$5="",0,IF(SUM($Y230:AW230)&gt;=1,0,IF($W229=0,1,IF(AND(AW228&lt;0,AX228&gt;=0,MIN(AX228:INDIRECT(ADDRESS($A228,SUMIFS($1:$1,$5:$5,MAX($5:$5)))))&gt;=0),1,0))))</f>
        <v>0</v>
      </c>
      <c r="AY230" s="30">
        <f ca="1">IF(AY$5="",0,IF(SUM($Y230:AX230)&gt;=1,0,IF($W229=0,1,IF(AND(AX228&lt;0,AY228&gt;=0,MIN(AY228:INDIRECT(ADDRESS($A228,SUMIFS($1:$1,$5:$5,MAX($5:$5)))))&gt;=0),1,0))))</f>
        <v>0</v>
      </c>
      <c r="AZ230" s="30">
        <f ca="1">IF(AZ$5="",0,IF(SUM($Y230:AY230)&gt;=1,0,IF($W229=0,1,IF(AND(AY228&lt;0,AZ228&gt;=0,MIN(AZ228:INDIRECT(ADDRESS($A228,SUMIFS($1:$1,$5:$5,MAX($5:$5)))))&gt;=0),1,0))))</f>
        <v>0</v>
      </c>
      <c r="BA230" s="30">
        <f ca="1">IF(BA$5="",0,IF(SUM($Y230:AZ230)&gt;=1,0,IF($W229=0,1,IF(AND(AZ228&lt;0,BA228&gt;=0,MIN(BA228:INDIRECT(ADDRESS($A228,SUMIFS($1:$1,$5:$5,MAX($5:$5)))))&gt;=0),1,0))))</f>
        <v>0</v>
      </c>
      <c r="BB230" s="30">
        <f ca="1">IF(BB$5="",0,IF(SUM($Y230:BA230)&gt;=1,0,IF($W229=0,1,IF(AND(BA228&lt;0,BB228&gt;=0,MIN(BB228:INDIRECT(ADDRESS($A228,SUMIFS($1:$1,$5:$5,MAX($5:$5)))))&gt;=0),1,0))))</f>
        <v>0</v>
      </c>
      <c r="BC230" s="30">
        <f ca="1">IF(BC$5="",0,IF(SUM($Y230:BB230)&gt;=1,0,IF($W229=0,1,IF(AND(BB228&lt;0,BC228&gt;=0,MIN(BC228:INDIRECT(ADDRESS($A228,SUMIFS($1:$1,$5:$5,MAX($5:$5)))))&gt;=0),1,0))))</f>
        <v>0</v>
      </c>
      <c r="BD230" s="30">
        <f ca="1">IF(BD$5="",0,IF(SUM($Y230:BC230)&gt;=1,0,IF($W229=0,1,IF(AND(BC228&lt;0,BD228&gt;=0,MIN(BD228:INDIRECT(ADDRESS($A228,SUMIFS($1:$1,$5:$5,MAX($5:$5)))))&gt;=0),1,0))))</f>
        <v>0</v>
      </c>
      <c r="BE230" s="30">
        <f ca="1">IF(BE$5="",0,IF(SUM($Y230:BD230)&gt;=1,0,IF($W229=0,1,IF(AND(BD228&lt;0,BE228&gt;=0,MIN(BE228:INDIRECT(ADDRESS($A228,SUMIFS($1:$1,$5:$5,MAX($5:$5)))))&gt;=0),1,0))))</f>
        <v>0</v>
      </c>
      <c r="BF230" s="30">
        <f ca="1">IF(BF$5="",0,IF(SUM($Y230:BE230)&gt;=1,0,IF($W229=0,1,IF(AND(BE228&lt;0,BF228&gt;=0,MIN(BF228:INDIRECT(ADDRESS($A228,SUMIFS($1:$1,$5:$5,MAX($5:$5)))))&gt;=0),1,0))))</f>
        <v>0</v>
      </c>
      <c r="BG230" s="30">
        <f ca="1">IF(BG$5="",0,IF(SUM($Y230:BF230)&gt;=1,0,IF($W229=0,1,IF(AND(BF228&lt;0,BG228&gt;=0,MIN(BG228:INDIRECT(ADDRESS($A228,SUMIFS($1:$1,$5:$5,MAX($5:$5)))))&gt;=0),1,0))))</f>
        <v>0</v>
      </c>
      <c r="BH230" s="30">
        <f ca="1">IF(BH$5="",0,IF(SUM($Y230:BG230)&gt;=1,0,IF($W229=0,1,IF(AND(BG228&lt;0,BH228&gt;=0,MIN(BH228:INDIRECT(ADDRESS($A228,SUMIFS($1:$1,$5:$5,MAX($5:$5)))))&gt;=0),1,0))))</f>
        <v>0</v>
      </c>
      <c r="BI230" s="30">
        <f ca="1">IF(BI$5="",0,IF(SUM($Y230:BH230)&gt;=1,0,IF($W229=0,1,IF(AND(BH228&lt;0,BI228&gt;=0,MIN(BI228:INDIRECT(ADDRESS($A228,SUMIFS($1:$1,$5:$5,MAX($5:$5)))))&gt;=0),1,0))))</f>
        <v>0</v>
      </c>
      <c r="BJ230" s="30">
        <f ca="1">IF(BJ$5="",0,IF(SUM($Y230:BI230)&gt;=1,0,IF($W229=0,1,IF(AND(BI228&lt;0,BJ228&gt;=0,MIN(BJ228:INDIRECT(ADDRESS($A228,SUMIFS($1:$1,$5:$5,MAX($5:$5)))))&gt;=0),1,0))))</f>
        <v>0</v>
      </c>
      <c r="BK230" s="30">
        <f ca="1">IF(BK$5="",0,IF(SUM($Y230:BJ230)&gt;=1,0,IF($W229=0,1,IF(AND(BJ228&lt;0,BK228&gt;=0,MIN(BK228:INDIRECT(ADDRESS($A228,SUMIFS($1:$1,$5:$5,MAX($5:$5)))))&gt;=0),1,0))))</f>
        <v>0</v>
      </c>
      <c r="BL230" s="30">
        <f ca="1">IF(BL$5="",0,IF(SUM($Y230:BK230)&gt;=1,0,IF($W229=0,1,IF(AND(BK228&lt;0,BL228&gt;=0,MIN(BL228:INDIRECT(ADDRESS($A228,SUMIFS($1:$1,$5:$5,MAX($5:$5)))))&gt;=0),1,0))))</f>
        <v>0</v>
      </c>
      <c r="BM230" s="30">
        <f ca="1">IF(BM$5="",0,IF(SUM($Y230:BL230)&gt;=1,0,IF($W229=0,1,IF(AND(BL228&lt;0,BM228&gt;=0,MIN(BM228:INDIRECT(ADDRESS($A228,SUMIFS($1:$1,$5:$5,MAX($5:$5)))))&gt;=0),1,0))))</f>
        <v>0</v>
      </c>
      <c r="BN230" s="30">
        <f ca="1">IF(BN$5="",0,IF(SUM($Y230:BM230)&gt;=1,0,IF($W229=0,1,IF(AND(BM228&lt;0,BN228&gt;=0,MIN(BN228:INDIRECT(ADDRESS($A228,SUMIFS($1:$1,$5:$5,MAX($5:$5)))))&gt;=0),1,0))))</f>
        <v>0</v>
      </c>
      <c r="BO230" s="30">
        <f ca="1">IF(BO$5="",0,IF(SUM($Y230:BN230)&gt;=1,0,IF($W229=0,1,IF(AND(BN228&lt;0,BO228&gt;=0,MIN(BO228:INDIRECT(ADDRESS($A228,SUMIFS($1:$1,$5:$5,MAX($5:$5)))))&gt;=0),1,0))))</f>
        <v>0</v>
      </c>
      <c r="BP230" s="30">
        <f ca="1">IF(BP$5="",0,IF(SUM($Y230:BO230)&gt;=1,0,IF($W229=0,1,IF(AND(BO228&lt;0,BP228&gt;=0,MIN(BP228:INDIRECT(ADDRESS($A228,SUMIFS($1:$1,$5:$5,MAX($5:$5)))))&gt;=0),1,0))))</f>
        <v>0</v>
      </c>
      <c r="BQ230" s="30">
        <f ca="1">IF(BQ$5="",0,IF(SUM($Y230:BP230)&gt;=1,0,IF($W229=0,1,IF(AND(BP228&lt;0,BQ228&gt;=0,MIN(BQ228:INDIRECT(ADDRESS($A228,SUMIFS($1:$1,$5:$5,MAX($5:$5)))))&gt;=0),1,0))))</f>
        <v>1</v>
      </c>
      <c r="BR230" s="30">
        <f ca="1">IF(BR$5="",0,IF(SUM($Y230:BQ230)&gt;=1,0,IF($W229=0,1,IF(AND(BQ228&lt;0,BR228&gt;=0,MIN(BR228:INDIRECT(ADDRESS($A228,SUMIFS($1:$1,$5:$5,MAX($5:$5)))))&gt;=0),1,0))))</f>
        <v>0</v>
      </c>
      <c r="BS230" s="30">
        <f ca="1">IF(BS$5="",0,IF(SUM($Y230:BR230)&gt;=1,0,IF($W229=0,1,IF(AND(BR228&lt;0,BS228&gt;=0,MIN(BS228:INDIRECT(ADDRESS($A228,SUMIFS($1:$1,$5:$5,MAX($5:$5)))))&gt;=0),1,0))))</f>
        <v>0</v>
      </c>
      <c r="BT230" s="30">
        <f ca="1">IF(BT$5="",0,IF(SUM($Y230:BS230)&gt;=1,0,IF($W229=0,1,IF(AND(BS228&lt;0,BT228&gt;=0,MIN(BT228:INDIRECT(ADDRESS($A228,SUMIFS($1:$1,$5:$5,MAX($5:$5)))))&gt;=0),1,0))))</f>
        <v>0</v>
      </c>
      <c r="BU230" s="30">
        <f ca="1">IF(BU$5="",0,IF(SUM($Y230:BT230)&gt;=1,0,IF($W229=0,1,IF(AND(BT228&lt;0,BU228&gt;=0,MIN(BU228:INDIRECT(ADDRESS($A228,SUMIFS($1:$1,$5:$5,MAX($5:$5)))))&gt;=0),1,0))))</f>
        <v>0</v>
      </c>
      <c r="BV230" s="30">
        <f ca="1">IF(BV$5="",0,IF(SUM($Y230:BU230)&gt;=1,0,IF($W229=0,1,IF(AND(BU228&lt;0,BV228&gt;=0,MIN(BV228:INDIRECT(ADDRESS($A228,SUMIFS($1:$1,$5:$5,MAX($5:$5)))))&gt;=0),1,0))))</f>
        <v>0</v>
      </c>
      <c r="BW230" s="30">
        <f ca="1">IF(BW$5="",0,IF(SUM($Y230:BV230)&gt;=1,0,IF($W229=0,1,IF(AND(BV228&lt;0,BW228&gt;=0,MIN(BW228:INDIRECT(ADDRESS($A228,SUMIFS($1:$1,$5:$5,MAX($5:$5)))))&gt;=0),1,0))))</f>
        <v>0</v>
      </c>
      <c r="BX230" s="30">
        <f ca="1">IF(BX$5="",0,IF(SUM($Y230:BW230)&gt;=1,0,IF($W229=0,1,IF(AND(BW228&lt;0,BX228&gt;=0,MIN(BX228:INDIRECT(ADDRESS($A228,SUMIFS($1:$1,$5:$5,MAX($5:$5)))))&gt;=0),1,0))))</f>
        <v>0</v>
      </c>
      <c r="BY230" s="30">
        <f ca="1">IF(BY$5="",0,IF(SUM($Y230:BX230)&gt;=1,0,IF($W229=0,1,IF(AND(BX228&lt;0,BY228&gt;=0,MIN(BY228:INDIRECT(ADDRESS($A228,SUMIFS($1:$1,$5:$5,MAX($5:$5)))))&gt;=0),1,0))))</f>
        <v>0</v>
      </c>
      <c r="BZ230" s="30">
        <f ca="1">IF(BZ$5="",0,IF(SUM($Y230:BY230)&gt;=1,0,IF($W229=0,1,IF(AND(BY228&lt;0,BZ228&gt;=0,MIN(BZ228:INDIRECT(ADDRESS($A228,SUMIFS($1:$1,$5:$5,MAX($5:$5)))))&gt;=0),1,0))))</f>
        <v>0</v>
      </c>
      <c r="CA230" s="30">
        <f ca="1">IF(CA$5="",0,IF(SUM($Y230:BZ230)&gt;=1,0,IF($W229=0,1,IF(AND(BZ228&lt;0,CA228&gt;=0,MIN(CA228:INDIRECT(ADDRESS($A228,SUMIFS($1:$1,$5:$5,MAX($5:$5)))))&gt;=0),1,0))))</f>
        <v>0</v>
      </c>
      <c r="CB230" s="30">
        <f ca="1">IF(CB$5="",0,IF(SUM($Y230:CA230)&gt;=1,0,IF($W229=0,1,IF(AND(CA228&lt;0,CB228&gt;=0,MIN(CB228:INDIRECT(ADDRESS($A228,SUMIFS($1:$1,$5:$5,MAX($5:$5)))))&gt;=0),1,0))))</f>
        <v>0</v>
      </c>
      <c r="CC230" s="30">
        <f ca="1">IF(CC$5="",0,IF(SUM($Y230:CB230)&gt;=1,0,IF($W229=0,1,IF(AND(CB228&lt;0,CC228&gt;=0,MIN(CC228:INDIRECT(ADDRESS($A228,SUMIFS($1:$1,$5:$5,MAX($5:$5)))))&gt;=0),1,0))))</f>
        <v>0</v>
      </c>
      <c r="CD230" s="30">
        <f ca="1">IF(CD$5="",0,IF(SUM($Y230:CC230)&gt;=1,0,IF($W229=0,1,IF(AND(CC228&lt;0,CD228&gt;=0,MIN(CD228:INDIRECT(ADDRESS($A228,SUMIFS($1:$1,$5:$5,MAX($5:$5)))))&gt;=0),1,0))))</f>
        <v>0</v>
      </c>
      <c r="CE230" s="30">
        <f ca="1">IF(CE$5="",0,IF(SUM($Y230:CD230)&gt;=1,0,IF($W229=0,1,IF(AND(CD228&lt;0,CE228&gt;=0,MIN(CE228:INDIRECT(ADDRESS($A228,SUMIFS($1:$1,$5:$5,MAX($5:$5)))))&gt;=0),1,0))))</f>
        <v>0</v>
      </c>
      <c r="CF230" s="30">
        <f ca="1">IF(CF$5="",0,IF(SUM($Y230:CE230)&gt;=1,0,IF($W229=0,1,IF(AND(CE228&lt;0,CF228&gt;=0,MIN(CF228:INDIRECT(ADDRESS($A228,SUMIFS($1:$1,$5:$5,MAX($5:$5)))))&gt;=0),1,0))))</f>
        <v>0</v>
      </c>
      <c r="CG230" s="30">
        <f ca="1">IF(CG$5="",0,IF(SUM($Y230:CF230)&gt;=1,0,IF($W229=0,1,IF(AND(CF228&lt;0,CG228&gt;=0,MIN(CG228:INDIRECT(ADDRESS($A228,SUMIFS($1:$1,$5:$5,MAX($5:$5)))))&gt;=0),1,0))))</f>
        <v>0</v>
      </c>
      <c r="CH230" s="30">
        <f ca="1">IF(CH$5="",0,IF(SUM($Y230:CG230)&gt;=1,0,IF($W229=0,1,IF(AND(CG228&lt;0,CH228&gt;=0,MIN(CH228:INDIRECT(ADDRESS($A228,SUMIFS($1:$1,$5:$5,MAX($5:$5)))))&gt;=0),1,0))))</f>
        <v>0</v>
      </c>
      <c r="CI230" s="30">
        <f ca="1">IF(CI$5="",0,IF(SUM($Y230:CH230)&gt;=1,0,IF($W229=0,1,IF(AND(CH228&lt;0,CI228&gt;=0,MIN(CI228:INDIRECT(ADDRESS($A228,SUMIFS($1:$1,$5:$5,MAX($5:$5)))))&gt;=0),1,0))))</f>
        <v>0</v>
      </c>
      <c r="CJ230" s="30">
        <f ca="1">IF(CJ$5="",0,IF(SUM($Y230:CI230)&gt;=1,0,IF($W229=0,1,IF(AND(CI228&lt;0,CJ228&gt;=0,MIN(CJ228:INDIRECT(ADDRESS($A228,SUMIFS($1:$1,$5:$5,MAX($5:$5)))))&gt;=0),1,0))))</f>
        <v>0</v>
      </c>
      <c r="CK230" s="30">
        <f ca="1">IF(CK$5="",0,IF(SUM($Y230:CJ230)&gt;=1,0,IF($W229=0,1,IF(AND(CJ228&lt;0,CK228&gt;=0,MIN(CK228:INDIRECT(ADDRESS($A228,SUMIFS($1:$1,$5:$5,MAX($5:$5)))))&gt;=0),1,0))))</f>
        <v>0</v>
      </c>
      <c r="CL230" s="30">
        <f ca="1">IF(CL$5="",0,IF(SUM($Y230:CK230)&gt;=1,0,IF($W229=0,1,IF(AND(CK228&lt;0,CL228&gt;=0,MIN(CL228:INDIRECT(ADDRESS($A228,SUMIFS($1:$1,$5:$5,MAX($5:$5)))))&gt;=0),1,0))))</f>
        <v>0</v>
      </c>
      <c r="CM230" s="30">
        <f ca="1">IF(CM$5="",0,IF(SUM($Y230:CL230)&gt;=1,0,IF($W229=0,1,IF(AND(CL228&lt;0,CM228&gt;=0,MIN(CM228:INDIRECT(ADDRESS($A228,SUMIFS($1:$1,$5:$5,MAX($5:$5)))))&gt;=0),1,0))))</f>
        <v>0</v>
      </c>
      <c r="CN230" s="30">
        <f ca="1">IF(CN$5="",0,IF(SUM($Y230:CM230)&gt;=1,0,IF($W229=0,1,IF(AND(CM228&lt;0,CN228&gt;=0,MIN(CN228:INDIRECT(ADDRESS($A228,SUMIFS($1:$1,$5:$5,MAX($5:$5)))))&gt;=0),1,0))))</f>
        <v>0</v>
      </c>
      <c r="CO230" s="30">
        <f ca="1">IF(CO$5="",0,IF(SUM($Y230:CN230)&gt;=1,0,IF($W229=0,1,IF(AND(CN228&lt;0,CO228&gt;=0,MIN(CO228:INDIRECT(ADDRESS($A228,SUMIFS($1:$1,$5:$5,MAX($5:$5)))))&gt;=0),1,0))))</f>
        <v>0</v>
      </c>
      <c r="CP230" s="30">
        <f ca="1">IF(CP$5="",0,IF(SUM($Y230:CO230)&gt;=1,0,IF($W229=0,1,IF(AND(CO228&lt;0,CP228&gt;=0,MIN(CP228:INDIRECT(ADDRESS($A228,SUMIFS($1:$1,$5:$5,MAX($5:$5)))))&gt;=0),1,0))))</f>
        <v>0</v>
      </c>
      <c r="CQ230" s="30">
        <f ca="1">IF(CQ$5="",0,IF(SUM($Y230:CP230)&gt;=1,0,IF($W229=0,1,IF(AND(CP228&lt;0,CQ228&gt;=0,MIN(CQ228:INDIRECT(ADDRESS($A228,SUMIFS($1:$1,$5:$5,MAX($5:$5)))))&gt;=0),1,0))))</f>
        <v>0</v>
      </c>
      <c r="CR230" s="30">
        <f ca="1">IF(CR$5="",0,IF(SUM($Y230:CQ230)&gt;=1,0,IF($W229=0,1,IF(AND(CQ228&lt;0,CR228&gt;=0,MIN(CR228:INDIRECT(ADDRESS($A228,SUMIFS($1:$1,$5:$5,MAX($5:$5)))))&gt;=0),1,0))))</f>
        <v>0</v>
      </c>
      <c r="CS230" s="30">
        <f ca="1">IF(CS$5="",0,IF(SUM($Y230:CR230)&gt;=1,0,IF($W229=0,1,IF(AND(CR228&lt;0,CS228&gt;=0,MIN(CS228:INDIRECT(ADDRESS($A228,SUMIFS($1:$1,$5:$5,MAX($5:$5)))))&gt;=0),1,0))))</f>
        <v>0</v>
      </c>
      <c r="CT230" s="30">
        <f ca="1">IF(CT$5="",0,IF(SUM($Y230:CS230)&gt;=1,0,IF($W229=0,1,IF(AND(CS228&lt;0,CT228&gt;=0,MIN(CT228:INDIRECT(ADDRESS($A228,SUMIFS($1:$1,$5:$5,MAX($5:$5)))))&gt;=0),1,0))))</f>
        <v>0</v>
      </c>
    </row>
    <row r="231" spans="1:98" s="13" customFormat="1" x14ac:dyDescent="0.3">
      <c r="A231" s="78">
        <f>ROW()</f>
        <v>231</v>
      </c>
      <c r="B231" s="144"/>
      <c r="E231" s="43"/>
      <c r="F231" s="161" t="s">
        <v>210</v>
      </c>
      <c r="M231" s="13" t="s">
        <v>180</v>
      </c>
      <c r="P231" s="10"/>
      <c r="R231" s="43"/>
      <c r="S231" s="64"/>
      <c r="V231" s="162"/>
      <c r="W231" s="57">
        <f ca="1">Repdd!W325</f>
        <v>3.6666666666666665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1:98" x14ac:dyDescent="0.3">
      <c r="A232" s="11">
        <f>ROW()</f>
        <v>232</v>
      </c>
      <c r="B232" s="144"/>
      <c r="F232" s="104" t="s">
        <v>181</v>
      </c>
    </row>
    <row r="233" spans="1:98" s="13" customFormat="1" x14ac:dyDescent="0.3">
      <c r="A233" s="12">
        <f>ROW()</f>
        <v>233</v>
      </c>
      <c r="B233" s="113"/>
      <c r="C233" s="142"/>
      <c r="E233" s="92">
        <v>1</v>
      </c>
      <c r="F233" s="13" t="s">
        <v>182</v>
      </c>
      <c r="M233" s="4" t="str">
        <f>Lists!$R$8</f>
        <v>руб.</v>
      </c>
      <c r="P233" s="10"/>
      <c r="R233" s="92"/>
      <c r="S233" s="10"/>
      <c r="V233" s="80"/>
      <c r="W233" s="10">
        <f ca="1">SUM(INDIRECT(ADDRESS(ROW(),SUMIFS($1:$1,$5:$5,1))):INDIRECT(ADDRESS(ROW(),SUMIFS($1:$1,$5:$5,MAX($5:$5)))))</f>
        <v>15000000</v>
      </c>
      <c r="Z233" s="10">
        <f>Repdd!Z327</f>
        <v>10000000</v>
      </c>
      <c r="AA233" s="10">
        <f>Repdd!AA327</f>
        <v>3000000</v>
      </c>
      <c r="AB233" s="10">
        <f>Repdd!AB327</f>
        <v>1000000</v>
      </c>
      <c r="AC233" s="10">
        <f>Repdd!AC327</f>
        <v>1000000</v>
      </c>
      <c r="AD233" s="10">
        <f>Repdd!AD327</f>
        <v>0</v>
      </c>
      <c r="AE233" s="10">
        <f>Repdd!AE327</f>
        <v>0</v>
      </c>
      <c r="AF233" s="10">
        <f>Repdd!AF327</f>
        <v>0</v>
      </c>
      <c r="AG233" s="10">
        <f>Repdd!AG327</f>
        <v>0</v>
      </c>
      <c r="AH233" s="10">
        <f>Repdd!AH327</f>
        <v>0</v>
      </c>
      <c r="AI233" s="10">
        <f>Repdd!AI327</f>
        <v>0</v>
      </c>
      <c r="AJ233" s="10">
        <f>Repdd!AJ327</f>
        <v>0</v>
      </c>
      <c r="AK233" s="10">
        <f>Repdd!AK327</f>
        <v>0</v>
      </c>
      <c r="AL233" s="10">
        <f>Repdd!AL327</f>
        <v>0</v>
      </c>
      <c r="AM233" s="10">
        <f>Repdd!AM327</f>
        <v>0</v>
      </c>
      <c r="AN233" s="10">
        <f>Repdd!AN327</f>
        <v>0</v>
      </c>
      <c r="AO233" s="10">
        <f>Repdd!AO327</f>
        <v>0</v>
      </c>
      <c r="AP233" s="10">
        <f>Repdd!AP327</f>
        <v>0</v>
      </c>
      <c r="AQ233" s="10">
        <f>Repdd!AQ327</f>
        <v>0</v>
      </c>
      <c r="AR233" s="10">
        <f>Repdd!AR327</f>
        <v>0</v>
      </c>
      <c r="AS233" s="10">
        <f>Repdd!AS327</f>
        <v>0</v>
      </c>
      <c r="AT233" s="10">
        <f>Repdd!AT327</f>
        <v>0</v>
      </c>
      <c r="AU233" s="10">
        <f>Repdd!AU327</f>
        <v>0</v>
      </c>
      <c r="AV233" s="10">
        <f>Repdd!AV327</f>
        <v>0</v>
      </c>
      <c r="AW233" s="10">
        <f>Repdd!AW327</f>
        <v>0</v>
      </c>
      <c r="AX233" s="10">
        <f>Repdd!AX327</f>
        <v>0</v>
      </c>
      <c r="AY233" s="10">
        <f>Repdd!AY327</f>
        <v>0</v>
      </c>
      <c r="AZ233" s="10">
        <f>Repdd!AZ327</f>
        <v>0</v>
      </c>
      <c r="BA233" s="10">
        <f>Repdd!BA327</f>
        <v>0</v>
      </c>
      <c r="BB233" s="10">
        <f>Repdd!BB327</f>
        <v>0</v>
      </c>
      <c r="BC233" s="10">
        <f>Repdd!BC327</f>
        <v>0</v>
      </c>
      <c r="BD233" s="10">
        <f>Repdd!BD327</f>
        <v>0</v>
      </c>
      <c r="BE233" s="10">
        <f>Repdd!BE327</f>
        <v>0</v>
      </c>
      <c r="BF233" s="10">
        <f>Repdd!BF327</f>
        <v>0</v>
      </c>
      <c r="BG233" s="10">
        <f>Repdd!BG327</f>
        <v>0</v>
      </c>
      <c r="BH233" s="10">
        <f>Repdd!BH327</f>
        <v>0</v>
      </c>
      <c r="BI233" s="10">
        <f>Repdd!BI327</f>
        <v>0</v>
      </c>
      <c r="BJ233" s="10">
        <f>Repdd!BJ327</f>
        <v>0</v>
      </c>
      <c r="BK233" s="10">
        <f>Repdd!BK327</f>
        <v>0</v>
      </c>
      <c r="BL233" s="10">
        <f>Repdd!BL327</f>
        <v>0</v>
      </c>
      <c r="BM233" s="10">
        <f>Repdd!BM327</f>
        <v>0</v>
      </c>
      <c r="BN233" s="10">
        <f>Repdd!BN327</f>
        <v>0</v>
      </c>
      <c r="BO233" s="10">
        <f>Repdd!BO327</f>
        <v>0</v>
      </c>
      <c r="BP233" s="10">
        <f>Repdd!BP327</f>
        <v>0</v>
      </c>
      <c r="BQ233" s="10">
        <f>Repdd!BQ327</f>
        <v>0</v>
      </c>
      <c r="BR233" s="10">
        <f>Repdd!BR327</f>
        <v>0</v>
      </c>
      <c r="BS233" s="10">
        <f>Repdd!BS327</f>
        <v>0</v>
      </c>
      <c r="BT233" s="10">
        <f>Repdd!BT327</f>
        <v>0</v>
      </c>
      <c r="BU233" s="10">
        <f>Repdd!BU327</f>
        <v>0</v>
      </c>
      <c r="BV233" s="10">
        <f>Repdd!BV327</f>
        <v>0</v>
      </c>
      <c r="BW233" s="10">
        <f>Repdd!BW327</f>
        <v>0</v>
      </c>
      <c r="BX233" s="10">
        <f>Repdd!BX327</f>
        <v>0</v>
      </c>
      <c r="BY233" s="10">
        <f>Repdd!BY327</f>
        <v>0</v>
      </c>
      <c r="BZ233" s="10">
        <f>Repdd!BZ327</f>
        <v>0</v>
      </c>
      <c r="CA233" s="10">
        <f>Repdd!CA327</f>
        <v>0</v>
      </c>
      <c r="CB233" s="10">
        <f>Repdd!CB327</f>
        <v>0</v>
      </c>
      <c r="CC233" s="10">
        <f>Repdd!CC327</f>
        <v>0</v>
      </c>
      <c r="CD233" s="10">
        <f>Repdd!CD327</f>
        <v>0</v>
      </c>
      <c r="CE233" s="10">
        <f>Repdd!CE327</f>
        <v>0</v>
      </c>
      <c r="CF233" s="10">
        <f>Repdd!CF327</f>
        <v>0</v>
      </c>
      <c r="CG233" s="10">
        <f>Repdd!CG327</f>
        <v>0</v>
      </c>
      <c r="CH233" s="10">
        <f>Repdd!CH327</f>
        <v>0</v>
      </c>
      <c r="CI233" s="10">
        <f>Repdd!CI327</f>
        <v>0</v>
      </c>
      <c r="CJ233" s="10">
        <f>Repdd!CJ327</f>
        <v>0</v>
      </c>
      <c r="CK233" s="10">
        <f>Repdd!CK327</f>
        <v>0</v>
      </c>
      <c r="CL233" s="10">
        <f>Repdd!CL327</f>
        <v>0</v>
      </c>
      <c r="CM233" s="10">
        <f>Repdd!CM327</f>
        <v>0</v>
      </c>
      <c r="CN233" s="10">
        <f>Repdd!CN327</f>
        <v>0</v>
      </c>
      <c r="CO233" s="10">
        <f>Repdd!CO327</f>
        <v>0</v>
      </c>
      <c r="CP233" s="10">
        <f>Repdd!CP327</f>
        <v>0</v>
      </c>
      <c r="CQ233" s="10">
        <f>Repdd!CQ327</f>
        <v>0</v>
      </c>
      <c r="CR233" s="10">
        <f>Repdd!CR327</f>
        <v>0</v>
      </c>
      <c r="CS233" s="10">
        <f>Repdd!CS327</f>
        <v>0</v>
      </c>
      <c r="CT233" s="10">
        <f>Repdd!CT327</f>
        <v>0</v>
      </c>
    </row>
    <row r="234" spans="1:98" s="13" customFormat="1" x14ac:dyDescent="0.3">
      <c r="A234" s="12">
        <f>ROW()</f>
        <v>234</v>
      </c>
      <c r="B234" s="147"/>
      <c r="C234" s="142"/>
      <c r="E234" s="92"/>
      <c r="F234" s="13" t="s">
        <v>183</v>
      </c>
      <c r="M234" s="4" t="str">
        <f>Lists!$R$8</f>
        <v>руб.</v>
      </c>
      <c r="P234" s="10"/>
      <c r="R234" s="92"/>
      <c r="S234" s="10"/>
      <c r="V234" s="80"/>
      <c r="W234" s="10">
        <f ca="1">SUM(INDIRECT(ADDRESS(ROW(),SUMIFS($1:$1,$5:$5,1))):INDIRECT(ADDRESS(ROW(),SUMIFS($1:$1,$5:$5,MAX($5:$5)))))</f>
        <v>68437801.281801075</v>
      </c>
      <c r="Z234" s="10">
        <f ca="1">Repdd!Z328</f>
        <v>-10900000</v>
      </c>
      <c r="AA234" s="10">
        <f ca="1">Repdd!AA328</f>
        <v>-9082121.2121212129</v>
      </c>
      <c r="AB234" s="10">
        <f ca="1">Repdd!AB328</f>
        <v>-1228467.8787878789</v>
      </c>
      <c r="AC234" s="10">
        <f ca="1">Repdd!AC328</f>
        <v>-517441.21212121192</v>
      </c>
      <c r="AD234" s="10">
        <f ca="1">Repdd!AD328</f>
        <v>56336.121212121099</v>
      </c>
      <c r="AE234" s="10">
        <f ca="1">Repdd!AE328</f>
        <v>-772545.54545454495</v>
      </c>
      <c r="AF234" s="10">
        <f ca="1">Repdd!AF328</f>
        <v>-2448915.5454545454</v>
      </c>
      <c r="AG234" s="10">
        <f ca="1">Repdd!AG328</f>
        <v>-2499414.3121212125</v>
      </c>
      <c r="AH234" s="10">
        <f ca="1">Repdd!AH328</f>
        <v>-2597344.6174545456</v>
      </c>
      <c r="AI234" s="10">
        <f ca="1">Repdd!AI328</f>
        <v>-2740589.640939394</v>
      </c>
      <c r="AJ234" s="10">
        <f ca="1">Repdd!AJ328</f>
        <v>-2898390.5296121212</v>
      </c>
      <c r="AK234" s="10">
        <f ca="1">Repdd!AK328</f>
        <v>-3055186.0990318181</v>
      </c>
      <c r="AL234" s="10">
        <f ca="1">Repdd!AL328</f>
        <v>-3272189.6993871215</v>
      </c>
      <c r="AM234" s="10">
        <f ca="1">Repdd!AM328</f>
        <v>-3589912.2656389391</v>
      </c>
      <c r="AN234" s="10">
        <f ca="1">Repdd!AN328</f>
        <v>-4023676.2139025759</v>
      </c>
      <c r="AO234" s="10">
        <f ca="1">Repdd!AO328</f>
        <v>-4505208.1049371213</v>
      </c>
      <c r="AP234" s="10">
        <f ca="1">Repdd!AP328</f>
        <v>-4864024.1751210233</v>
      </c>
      <c r="AQ234" s="10">
        <f ca="1">Repdd!AQ328</f>
        <v>-5001028.4777316749</v>
      </c>
      <c r="AR234" s="10">
        <f ca="1">Repdd!AR328</f>
        <v>-4865585.2355332198</v>
      </c>
      <c r="AS234" s="10">
        <f ca="1">Repdd!AS328</f>
        <v>-4470471.0976505075</v>
      </c>
      <c r="AT234" s="10">
        <f ca="1">Repdd!AT328</f>
        <v>-8889688.0054180678</v>
      </c>
      <c r="AU234" s="10">
        <f ca="1">Repdd!AU328</f>
        <v>-18189970.3039781</v>
      </c>
      <c r="AV234" s="10">
        <f ca="1">Repdd!AV328</f>
        <v>-12421925.535541765</v>
      </c>
      <c r="AW234" s="10">
        <f ca="1">Repdd!AW328</f>
        <v>-1617056.3688450875</v>
      </c>
      <c r="AX234" s="10">
        <f ca="1">Repdd!AX328</f>
        <v>39047.761141718831</v>
      </c>
      <c r="AY234" s="10">
        <f ca="1">Repdd!AY328</f>
        <v>2547227.3064069501</v>
      </c>
      <c r="AZ234" s="10">
        <f ca="1">Repdd!AZ328</f>
        <v>2597311.1146792602</v>
      </c>
      <c r="BA234" s="10">
        <f ca="1">Repdd!BA328</f>
        <v>1863962.4236035421</v>
      </c>
      <c r="BB234" s="10">
        <f ca="1">Repdd!BB328</f>
        <v>2848903.9934591469</v>
      </c>
      <c r="BC234" s="10">
        <f ca="1">Repdd!BC328</f>
        <v>3899829.6664975365</v>
      </c>
      <c r="BD234" s="10">
        <f ca="1">Repdd!BD328</f>
        <v>4382108.2714534122</v>
      </c>
      <c r="BE234" s="10">
        <f ca="1">Repdd!BE328</f>
        <v>4523961.4051609505</v>
      </c>
      <c r="BF234" s="10">
        <f ca="1">Repdd!BF328</f>
        <v>5733288.7244624663</v>
      </c>
      <c r="BG234" s="10">
        <f ca="1">Repdd!BG328</f>
        <v>6970420.6543094339</v>
      </c>
      <c r="BH234" s="10">
        <f ca="1">Repdd!BH328</f>
        <v>8083031.3697208036</v>
      </c>
      <c r="BI234" s="10">
        <f ca="1">Repdd!BI328</f>
        <v>8984137.3034844324</v>
      </c>
      <c r="BJ234" s="10">
        <f ca="1">Repdd!BJ328</f>
        <v>9631844.8131200448</v>
      </c>
      <c r="BK234" s="10">
        <f ca="1">Repdd!BK328</f>
        <v>10039508.044312844</v>
      </c>
      <c r="BL234" s="10">
        <f ca="1">Repdd!BL328</f>
        <v>10274908.350674782</v>
      </c>
      <c r="BM234" s="10">
        <f ca="1">Repdd!BM328</f>
        <v>10400040.848899394</v>
      </c>
      <c r="BN234" s="10">
        <f ca="1">Repdd!BN328</f>
        <v>10461607.505073946</v>
      </c>
      <c r="BO234" s="10">
        <f ca="1">Repdd!BO328</f>
        <v>10488893.688171443</v>
      </c>
      <c r="BP234" s="10">
        <f ca="1">Repdd!BP328</f>
        <v>10499476.770116137</v>
      </c>
      <c r="BQ234" s="10">
        <f ca="1">Repdd!BQ328</f>
        <v>10503412.308597464</v>
      </c>
      <c r="BR234" s="10">
        <f ca="1">Repdd!BR328</f>
        <v>10504688.441472774</v>
      </c>
      <c r="BS234" s="10">
        <f ca="1">Repdd!BS328</f>
        <v>10505002.987622162</v>
      </c>
      <c r="BT234" s="10">
        <f ca="1">Repdd!BT328</f>
        <v>10505072.752675915</v>
      </c>
      <c r="BU234" s="10">
        <f ca="1">Repdd!BU328</f>
        <v>16544930.732256105</v>
      </c>
      <c r="BV234" s="10">
        <f>Repdd!BV328</f>
        <v>0</v>
      </c>
      <c r="BW234" s="10">
        <f>Repdd!BW328</f>
        <v>0</v>
      </c>
      <c r="BX234" s="10">
        <f>Repdd!BX328</f>
        <v>0</v>
      </c>
      <c r="BY234" s="10">
        <f>Repdd!BY328</f>
        <v>0</v>
      </c>
      <c r="BZ234" s="10">
        <f>Repdd!BZ328</f>
        <v>0</v>
      </c>
      <c r="CA234" s="10">
        <f>Repdd!CA328</f>
        <v>0</v>
      </c>
      <c r="CB234" s="10">
        <f>Repdd!CB328</f>
        <v>0</v>
      </c>
      <c r="CC234" s="10">
        <f>Repdd!CC328</f>
        <v>0</v>
      </c>
      <c r="CD234" s="10">
        <f>Repdd!CD328</f>
        <v>0</v>
      </c>
      <c r="CE234" s="10">
        <f>Repdd!CE328</f>
        <v>0</v>
      </c>
      <c r="CF234" s="10">
        <f>Repdd!CF328</f>
        <v>0</v>
      </c>
      <c r="CG234" s="10">
        <f>Repdd!CG328</f>
        <v>0</v>
      </c>
      <c r="CH234" s="10">
        <f>Repdd!CH328</f>
        <v>0</v>
      </c>
      <c r="CI234" s="10">
        <f>Repdd!CI328</f>
        <v>0</v>
      </c>
      <c r="CJ234" s="10">
        <f>Repdd!CJ328</f>
        <v>0</v>
      </c>
      <c r="CK234" s="10">
        <f>Repdd!CK328</f>
        <v>0</v>
      </c>
      <c r="CL234" s="10">
        <f>Repdd!CL328</f>
        <v>0</v>
      </c>
      <c r="CM234" s="10">
        <f>Repdd!CM328</f>
        <v>0</v>
      </c>
      <c r="CN234" s="10">
        <f>Repdd!CN328</f>
        <v>0</v>
      </c>
      <c r="CO234" s="10">
        <f>Repdd!CO328</f>
        <v>0</v>
      </c>
      <c r="CP234" s="10">
        <f>Repdd!CP328</f>
        <v>0</v>
      </c>
      <c r="CQ234" s="10">
        <f>Repdd!CQ328</f>
        <v>0</v>
      </c>
      <c r="CR234" s="10">
        <f>Repdd!CR328</f>
        <v>0</v>
      </c>
      <c r="CS234" s="10">
        <f>Repdd!CS328</f>
        <v>0</v>
      </c>
      <c r="CT234" s="10">
        <f>Repdd!CT328</f>
        <v>0</v>
      </c>
    </row>
    <row r="235" spans="1:98" s="13" customFormat="1" x14ac:dyDescent="0.3">
      <c r="A235" s="12">
        <f>ROW()</f>
        <v>235</v>
      </c>
      <c r="B235" s="147"/>
      <c r="C235" s="142"/>
      <c r="E235" s="92"/>
      <c r="F235" s="38" t="s">
        <v>184</v>
      </c>
      <c r="M235" s="4" t="str">
        <f>Lists!$R$8</f>
        <v>руб.</v>
      </c>
      <c r="P235" s="10"/>
      <c r="R235" s="92"/>
      <c r="S235" s="10"/>
      <c r="V235" s="80"/>
      <c r="W235" s="10">
        <f ca="1">INDIRECT(ADDRESS(ROW(),SUMIFS($1:$1,$5:$5,MAX($5:$5))))</f>
        <v>68437801.281801075</v>
      </c>
      <c r="Z235" s="10">
        <f ca="1">IF(Z$5="",0,SUM($Y234:Z234))</f>
        <v>-10900000</v>
      </c>
      <c r="AA235" s="10">
        <f ca="1">IF(AA$5="",0,SUM($Y234:AA234))</f>
        <v>-19982121.212121211</v>
      </c>
      <c r="AB235" s="10">
        <f ca="1">IF(AB$5="",0,SUM($Y234:AB234))</f>
        <v>-21210589.09090909</v>
      </c>
      <c r="AC235" s="10">
        <f ca="1">IF(AC$5="",0,SUM($Y234:AC234))</f>
        <v>-21728030.303030301</v>
      </c>
      <c r="AD235" s="10">
        <f ca="1">IF(AD$5="",0,SUM($Y234:AD234))</f>
        <v>-21671694.18181818</v>
      </c>
      <c r="AE235" s="10">
        <f ca="1">IF(AE$5="",0,SUM($Y234:AE234))</f>
        <v>-22444239.727272727</v>
      </c>
      <c r="AF235" s="10">
        <f ca="1">IF(AF$5="",0,SUM($Y234:AF234))</f>
        <v>-24893155.272727273</v>
      </c>
      <c r="AG235" s="10">
        <f ca="1">IF(AG$5="",0,SUM($Y234:AG234))</f>
        <v>-27392569.584848486</v>
      </c>
      <c r="AH235" s="10">
        <f ca="1">IF(AH$5="",0,SUM($Y234:AH234))</f>
        <v>-29989914.20230303</v>
      </c>
      <c r="AI235" s="10">
        <f ca="1">IF(AI$5="",0,SUM($Y234:AI234))</f>
        <v>-32730503.843242422</v>
      </c>
      <c r="AJ235" s="10">
        <f ca="1">IF(AJ$5="",0,SUM($Y234:AJ234))</f>
        <v>-35628894.372854546</v>
      </c>
      <c r="AK235" s="10">
        <f ca="1">IF(AK$5="",0,SUM($Y234:AK234))</f>
        <v>-38684080.471886367</v>
      </c>
      <c r="AL235" s="10">
        <f ca="1">IF(AL$5="",0,SUM($Y234:AL234))</f>
        <v>-41956270.171273485</v>
      </c>
      <c r="AM235" s="10">
        <f ca="1">IF(AM$5="",0,SUM($Y234:AM234))</f>
        <v>-45546182.436912425</v>
      </c>
      <c r="AN235" s="10">
        <f ca="1">IF(AN$5="",0,SUM($Y234:AN234))</f>
        <v>-49569858.650815003</v>
      </c>
      <c r="AO235" s="10">
        <f ca="1">IF(AO$5="",0,SUM($Y234:AO234))</f>
        <v>-54075066.755752124</v>
      </c>
      <c r="AP235" s="10">
        <f ca="1">IF(AP$5="",0,SUM($Y234:AP234))</f>
        <v>-58939090.930873148</v>
      </c>
      <c r="AQ235" s="10">
        <f ca="1">IF(AQ$5="",0,SUM($Y234:AQ234))</f>
        <v>-63940119.408604823</v>
      </c>
      <c r="AR235" s="10">
        <f ca="1">IF(AR$5="",0,SUM($Y234:AR234))</f>
        <v>-68805704.644138038</v>
      </c>
      <c r="AS235" s="10">
        <f ca="1">IF(AS$5="",0,SUM($Y234:AS234))</f>
        <v>-73276175.741788551</v>
      </c>
      <c r="AT235" s="10">
        <f ca="1">IF(AT$5="",0,SUM($Y234:AT234))</f>
        <v>-82165863.747206613</v>
      </c>
      <c r="AU235" s="10">
        <f ca="1">IF(AU$5="",0,SUM($Y234:AU234))</f>
        <v>-100355834.05118471</v>
      </c>
      <c r="AV235" s="10">
        <f ca="1">IF(AV$5="",0,SUM($Y234:AV234))</f>
        <v>-112777759.58672649</v>
      </c>
      <c r="AW235" s="10">
        <f ca="1">IF(AW$5="",0,SUM($Y234:AW234))</f>
        <v>-114394815.95557158</v>
      </c>
      <c r="AX235" s="10">
        <f ca="1">IF(AX$5="",0,SUM($Y234:AX234))</f>
        <v>-114355768.19442986</v>
      </c>
      <c r="AY235" s="10">
        <f ca="1">IF(AY$5="",0,SUM($Y234:AY234))</f>
        <v>-111808540.88802291</v>
      </c>
      <c r="AZ235" s="10">
        <f ca="1">IF(AZ$5="",0,SUM($Y234:AZ234))</f>
        <v>-109211229.77334365</v>
      </c>
      <c r="BA235" s="10">
        <f ca="1">IF(BA$5="",0,SUM($Y234:BA234))</f>
        <v>-107347267.34974012</v>
      </c>
      <c r="BB235" s="10">
        <f ca="1">IF(BB$5="",0,SUM($Y234:BB234))</f>
        <v>-104498363.35628097</v>
      </c>
      <c r="BC235" s="10">
        <f ca="1">IF(BC$5="",0,SUM($Y234:BC234))</f>
        <v>-100598533.68978342</v>
      </c>
      <c r="BD235" s="10">
        <f ca="1">IF(BD$5="",0,SUM($Y234:BD234))</f>
        <v>-96216425.418330014</v>
      </c>
      <c r="BE235" s="10">
        <f ca="1">IF(BE$5="",0,SUM($Y234:BE234))</f>
        <v>-91692464.013169065</v>
      </c>
      <c r="BF235" s="10">
        <f ca="1">IF(BF$5="",0,SUM($Y234:BF234))</f>
        <v>-85959175.288706601</v>
      </c>
      <c r="BG235" s="10">
        <f ca="1">IF(BG$5="",0,SUM($Y234:BG234))</f>
        <v>-78988754.634397164</v>
      </c>
      <c r="BH235" s="10">
        <f ca="1">IF(BH$5="",0,SUM($Y234:BH234))</f>
        <v>-70905723.264676362</v>
      </c>
      <c r="BI235" s="10">
        <f ca="1">IF(BI$5="",0,SUM($Y234:BI234))</f>
        <v>-61921585.96119193</v>
      </c>
      <c r="BJ235" s="10">
        <f ca="1">IF(BJ$5="",0,SUM($Y234:BJ234))</f>
        <v>-52289741.148071885</v>
      </c>
      <c r="BK235" s="10">
        <f ca="1">IF(BK$5="",0,SUM($Y234:BK234))</f>
        <v>-42250233.103759043</v>
      </c>
      <c r="BL235" s="10">
        <f ca="1">IF(BL$5="",0,SUM($Y234:BL234))</f>
        <v>-31975324.753084261</v>
      </c>
      <c r="BM235" s="10">
        <f ca="1">IF(BM$5="",0,SUM($Y234:BM234))</f>
        <v>-21575283.904184867</v>
      </c>
      <c r="BN235" s="10">
        <f ca="1">IF(BN$5="",0,SUM($Y234:BN234))</f>
        <v>-11113676.399110921</v>
      </c>
      <c r="BO235" s="10">
        <f ca="1">IF(BO$5="",0,SUM($Y234:BO234))</f>
        <v>-624782.71093947813</v>
      </c>
      <c r="BP235" s="10">
        <f ca="1">IF(BP$5="",0,SUM($Y234:BP234))</f>
        <v>9874694.0591766592</v>
      </c>
      <c r="BQ235" s="10">
        <f ca="1">IF(BQ$5="",0,SUM($Y234:BQ234))</f>
        <v>20378106.367774121</v>
      </c>
      <c r="BR235" s="10">
        <f ca="1">IF(BR$5="",0,SUM($Y234:BR234))</f>
        <v>30882794.809246898</v>
      </c>
      <c r="BS235" s="10">
        <f ca="1">IF(BS$5="",0,SUM($Y234:BS234))</f>
        <v>41387797.796869062</v>
      </c>
      <c r="BT235" s="10">
        <f ca="1">IF(BT$5="",0,SUM($Y234:BT234))</f>
        <v>51892870.549544975</v>
      </c>
      <c r="BU235" s="10">
        <f ca="1">IF(BU$5="",0,SUM($Y234:BU234))</f>
        <v>68437801.281801075</v>
      </c>
      <c r="BV235" s="10">
        <f>IF(BV$5="",0,SUM($Y234:BV234))</f>
        <v>0</v>
      </c>
      <c r="BW235" s="10">
        <f>IF(BW$5="",0,SUM($Y234:BW234))</f>
        <v>0</v>
      </c>
      <c r="BX235" s="10">
        <f>IF(BX$5="",0,SUM($Y234:BX234))</f>
        <v>0</v>
      </c>
      <c r="BY235" s="10">
        <f>IF(BY$5="",0,SUM($Y234:BY234))</f>
        <v>0</v>
      </c>
      <c r="BZ235" s="10">
        <f>IF(BZ$5="",0,SUM($Y234:BZ234))</f>
        <v>0</v>
      </c>
      <c r="CA235" s="10">
        <f>IF(CA$5="",0,SUM($Y234:CA234))</f>
        <v>0</v>
      </c>
      <c r="CB235" s="10">
        <f>IF(CB$5="",0,SUM($Y234:CB234))</f>
        <v>0</v>
      </c>
      <c r="CC235" s="10">
        <f>IF(CC$5="",0,SUM($Y234:CC234))</f>
        <v>0</v>
      </c>
      <c r="CD235" s="10">
        <f>IF(CD$5="",0,SUM($Y234:CD234))</f>
        <v>0</v>
      </c>
      <c r="CE235" s="10">
        <f>IF(CE$5="",0,SUM($Y234:CE234))</f>
        <v>0</v>
      </c>
      <c r="CF235" s="10">
        <f>IF(CF$5="",0,SUM($Y234:CF234))</f>
        <v>0</v>
      </c>
      <c r="CG235" s="10">
        <f>IF(CG$5="",0,SUM($Y234:CG234))</f>
        <v>0</v>
      </c>
      <c r="CH235" s="10">
        <f>IF(CH$5="",0,SUM($Y234:CH234))</f>
        <v>0</v>
      </c>
      <c r="CI235" s="10">
        <f>IF(CI$5="",0,SUM($Y234:CI234))</f>
        <v>0</v>
      </c>
      <c r="CJ235" s="10">
        <f>IF(CJ$5="",0,SUM($Y234:CJ234))</f>
        <v>0</v>
      </c>
      <c r="CK235" s="10">
        <f>IF(CK$5="",0,SUM($Y234:CK234))</f>
        <v>0</v>
      </c>
      <c r="CL235" s="10">
        <f>IF(CL$5="",0,SUM($Y234:CL234))</f>
        <v>0</v>
      </c>
      <c r="CM235" s="10">
        <f>IF(CM$5="",0,SUM($Y234:CM234))</f>
        <v>0</v>
      </c>
      <c r="CN235" s="10">
        <f>IF(CN$5="",0,SUM($Y234:CN234))</f>
        <v>0</v>
      </c>
      <c r="CO235" s="10">
        <f>IF(CO$5="",0,SUM($Y234:CO234))</f>
        <v>0</v>
      </c>
      <c r="CP235" s="10">
        <f>IF(CP$5="",0,SUM($Y234:CP234))</f>
        <v>0</v>
      </c>
      <c r="CQ235" s="10">
        <f>IF(CQ$5="",0,SUM($Y234:CQ234))</f>
        <v>0</v>
      </c>
      <c r="CR235" s="10">
        <f>IF(CR$5="",0,SUM($Y234:CR234))</f>
        <v>0</v>
      </c>
      <c r="CS235" s="10">
        <f>IF(CS$5="",0,SUM($Y234:CS234))</f>
        <v>0</v>
      </c>
      <c r="CT235" s="10">
        <f>IF(CT$5="",0,SUM($Y234:CT234))</f>
        <v>0</v>
      </c>
    </row>
    <row r="236" spans="1:98" s="13" customFormat="1" x14ac:dyDescent="0.3">
      <c r="A236" s="12">
        <f>ROW()</f>
        <v>236</v>
      </c>
      <c r="B236" s="147"/>
      <c r="C236" s="142"/>
      <c r="E236" s="92"/>
      <c r="F236" s="13" t="s">
        <v>177</v>
      </c>
      <c r="M236" s="4" t="str">
        <f>Lists!$R$8</f>
        <v>руб.</v>
      </c>
      <c r="P236" s="10"/>
      <c r="R236" s="92"/>
      <c r="S236" s="10"/>
      <c r="V236" s="80"/>
      <c r="W236" s="10">
        <f ca="1">Repdd!W330</f>
        <v>114394815.95557158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1:98" s="27" customFormat="1" ht="12" x14ac:dyDescent="0.25">
      <c r="A237" s="26">
        <f>ROW()</f>
        <v>237</v>
      </c>
      <c r="B237" s="145"/>
      <c r="C237" s="142"/>
      <c r="E237" s="24"/>
      <c r="F237" s="127" t="s">
        <v>205</v>
      </c>
      <c r="M237" s="27" t="s">
        <v>74</v>
      </c>
      <c r="P237" s="30"/>
      <c r="R237" s="44"/>
      <c r="S237" s="165">
        <f>Repdd!S331</f>
        <v>0.15</v>
      </c>
      <c r="V237" s="85"/>
      <c r="W237" s="29"/>
      <c r="Z237" s="160">
        <f>IF(Z$5="",0,POWER(1+$S237,Z$5/12))</f>
        <v>1.0117149169198534</v>
      </c>
      <c r="AA237" s="160">
        <f t="shared" ref="AA237:CL237" si="41">IF(AA$5="",0,POWER(1+$S237,AA$5/12))</f>
        <v>1.0235670731181457</v>
      </c>
      <c r="AB237" s="160">
        <f t="shared" si="41"/>
        <v>1.0355580763416221</v>
      </c>
      <c r="AC237" s="160">
        <f t="shared" si="41"/>
        <v>1.0476895531716472</v>
      </c>
      <c r="AD237" s="160">
        <f t="shared" si="41"/>
        <v>1.0599631492448514</v>
      </c>
      <c r="AE237" s="160">
        <f t="shared" si="41"/>
        <v>1.0723805294763609</v>
      </c>
      <c r="AF237" s="160">
        <f t="shared" si="41"/>
        <v>1.0849433782856446</v>
      </c>
      <c r="AG237" s="160">
        <f t="shared" si="41"/>
        <v>1.097653399825006</v>
      </c>
      <c r="AH237" s="160">
        <f t="shared" si="41"/>
        <v>1.1105123182107504</v>
      </c>
      <c r="AI237" s="160">
        <f t="shared" si="41"/>
        <v>1.123521877757063</v>
      </c>
      <c r="AJ237" s="160">
        <f t="shared" si="41"/>
        <v>1.1366838432126245</v>
      </c>
      <c r="AK237" s="160">
        <f t="shared" si="41"/>
        <v>1.1499999999999999</v>
      </c>
      <c r="AL237" s="160">
        <f t="shared" si="41"/>
        <v>1.1634721544578313</v>
      </c>
      <c r="AM237" s="160">
        <f t="shared" si="41"/>
        <v>1.1771021340858674</v>
      </c>
      <c r="AN237" s="160">
        <f t="shared" si="41"/>
        <v>1.1908917877928653</v>
      </c>
      <c r="AO237" s="160">
        <f t="shared" si="41"/>
        <v>1.2048429861473944</v>
      </c>
      <c r="AP237" s="160">
        <f t="shared" si="41"/>
        <v>1.2189576216315789</v>
      </c>
      <c r="AQ237" s="160">
        <f t="shared" si="41"/>
        <v>1.2332376088978148</v>
      </c>
      <c r="AR237" s="160">
        <f t="shared" si="41"/>
        <v>1.2476848850284912</v>
      </c>
      <c r="AS237" s="160">
        <f t="shared" si="41"/>
        <v>1.2623014097987566</v>
      </c>
      <c r="AT237" s="160">
        <f t="shared" si="41"/>
        <v>1.2770891659423629</v>
      </c>
      <c r="AU237" s="160">
        <f t="shared" si="41"/>
        <v>1.2920501594206222</v>
      </c>
      <c r="AV237" s="160">
        <f t="shared" si="41"/>
        <v>1.3071864196945182</v>
      </c>
      <c r="AW237" s="160">
        <f t="shared" si="41"/>
        <v>1.3224999999999998</v>
      </c>
      <c r="AX237" s="160">
        <f t="shared" si="41"/>
        <v>1.3379929776265058</v>
      </c>
      <c r="AY237" s="160">
        <f t="shared" si="41"/>
        <v>1.3536674541987472</v>
      </c>
      <c r="AZ237" s="160">
        <f t="shared" si="41"/>
        <v>1.3695255559617949</v>
      </c>
      <c r="BA237" s="160">
        <f t="shared" si="41"/>
        <v>1.3855694340695033</v>
      </c>
      <c r="BB237" s="160">
        <f t="shared" si="41"/>
        <v>1.4018012648763156</v>
      </c>
      <c r="BC237" s="160">
        <f t="shared" si="41"/>
        <v>1.418223250232487</v>
      </c>
      <c r="BD237" s="160">
        <f t="shared" si="41"/>
        <v>1.4348376177827649</v>
      </c>
      <c r="BE237" s="160">
        <f t="shared" si="41"/>
        <v>1.4516466212685701</v>
      </c>
      <c r="BF237" s="160">
        <f t="shared" si="41"/>
        <v>1.468652540833717</v>
      </c>
      <c r="BG237" s="160">
        <f t="shared" si="41"/>
        <v>1.4858576833337156</v>
      </c>
      <c r="BH237" s="160">
        <f t="shared" si="41"/>
        <v>1.5032643826486958</v>
      </c>
      <c r="BI237" s="160">
        <f t="shared" si="41"/>
        <v>1.5208749999999995</v>
      </c>
      <c r="BJ237" s="160">
        <f t="shared" si="41"/>
        <v>1.5386919242704815</v>
      </c>
      <c r="BK237" s="160">
        <f t="shared" si="41"/>
        <v>1.5567175723285593</v>
      </c>
      <c r="BL237" s="160">
        <f t="shared" si="41"/>
        <v>1.5749543893560642</v>
      </c>
      <c r="BM237" s="160">
        <f t="shared" si="41"/>
        <v>1.5934048491799286</v>
      </c>
      <c r="BN237" s="160">
        <f t="shared" si="41"/>
        <v>1.6120714546077628</v>
      </c>
      <c r="BO237" s="160">
        <f t="shared" si="41"/>
        <v>1.6309567377673599</v>
      </c>
      <c r="BP237" s="160">
        <f t="shared" si="41"/>
        <v>1.6500632604501795</v>
      </c>
      <c r="BQ237" s="160">
        <f t="shared" si="41"/>
        <v>1.6693936144588555</v>
      </c>
      <c r="BR237" s="160">
        <f t="shared" si="41"/>
        <v>1.6889504219587745</v>
      </c>
      <c r="BS237" s="160">
        <f t="shared" si="41"/>
        <v>1.7087363358337728</v>
      </c>
      <c r="BT237" s="160">
        <f t="shared" si="41"/>
        <v>1.728754040046</v>
      </c>
      <c r="BU237" s="160">
        <f t="shared" si="41"/>
        <v>1.7490062499999994</v>
      </c>
      <c r="BV237" s="160">
        <f t="shared" si="41"/>
        <v>0</v>
      </c>
      <c r="BW237" s="160">
        <f t="shared" si="41"/>
        <v>0</v>
      </c>
      <c r="BX237" s="160">
        <f t="shared" si="41"/>
        <v>0</v>
      </c>
      <c r="BY237" s="160">
        <f t="shared" si="41"/>
        <v>0</v>
      </c>
      <c r="BZ237" s="160">
        <f t="shared" si="41"/>
        <v>0</v>
      </c>
      <c r="CA237" s="160">
        <f t="shared" si="41"/>
        <v>0</v>
      </c>
      <c r="CB237" s="160">
        <f t="shared" si="41"/>
        <v>0</v>
      </c>
      <c r="CC237" s="160">
        <f t="shared" si="41"/>
        <v>0</v>
      </c>
      <c r="CD237" s="160">
        <f t="shared" si="41"/>
        <v>0</v>
      </c>
      <c r="CE237" s="160">
        <f t="shared" si="41"/>
        <v>0</v>
      </c>
      <c r="CF237" s="160">
        <f t="shared" si="41"/>
        <v>0</v>
      </c>
      <c r="CG237" s="160">
        <f t="shared" si="41"/>
        <v>0</v>
      </c>
      <c r="CH237" s="160">
        <f t="shared" si="41"/>
        <v>0</v>
      </c>
      <c r="CI237" s="160">
        <f t="shared" si="41"/>
        <v>0</v>
      </c>
      <c r="CJ237" s="160">
        <f t="shared" si="41"/>
        <v>0</v>
      </c>
      <c r="CK237" s="160">
        <f t="shared" si="41"/>
        <v>0</v>
      </c>
      <c r="CL237" s="160">
        <f t="shared" si="41"/>
        <v>0</v>
      </c>
      <c r="CM237" s="160">
        <f t="shared" ref="CM237:CT237" si="42">IF(CM$5="",0,POWER(1+$S237,CM$5/12))</f>
        <v>0</v>
      </c>
      <c r="CN237" s="160">
        <f t="shared" si="42"/>
        <v>0</v>
      </c>
      <c r="CO237" s="160">
        <f t="shared" si="42"/>
        <v>0</v>
      </c>
      <c r="CP237" s="160">
        <f t="shared" si="42"/>
        <v>0</v>
      </c>
      <c r="CQ237" s="160">
        <f t="shared" si="42"/>
        <v>0</v>
      </c>
      <c r="CR237" s="160">
        <f t="shared" si="42"/>
        <v>0</v>
      </c>
      <c r="CS237" s="160">
        <f t="shared" si="42"/>
        <v>0</v>
      </c>
      <c r="CT237" s="160">
        <f t="shared" si="42"/>
        <v>0</v>
      </c>
    </row>
    <row r="238" spans="1:98" s="13" customFormat="1" x14ac:dyDescent="0.3">
      <c r="A238" s="12">
        <f>ROW()</f>
        <v>238</v>
      </c>
      <c r="B238" s="147"/>
      <c r="C238" s="142"/>
      <c r="E238" s="92"/>
      <c r="F238" s="13" t="s">
        <v>206</v>
      </c>
      <c r="M238" s="4" t="str">
        <f>Lists!$R$8</f>
        <v>руб.</v>
      </c>
      <c r="P238" s="10"/>
      <c r="R238" s="92"/>
      <c r="S238" s="10"/>
      <c r="V238" s="80"/>
      <c r="W238" s="10">
        <f ca="1">SUM(INDIRECT(ADDRESS(ROW(),SUMIFS($1:$1,$5:$5,1))):INDIRECT(ADDRESS(ROW(),SUMIFS($1:$1,$5:$5,MAX($5:$5)))))</f>
        <v>3743359.4634670038</v>
      </c>
      <c r="Z238" s="10">
        <f ca="1">Repdd!Z332</f>
        <v>-20657993.324472915</v>
      </c>
      <c r="AA238" s="10">
        <f ca="1">Repdd!AA332</f>
        <v>-11803936.966548581</v>
      </c>
      <c r="AB238" s="10">
        <f ca="1">Repdd!AB332</f>
        <v>-2151948.7218529745</v>
      </c>
      <c r="AC238" s="10">
        <f ca="1">Repdd!AC332</f>
        <v>-1448369.1352342837</v>
      </c>
      <c r="AD238" s="10">
        <f ca="1">Repdd!AD332</f>
        <v>53149.131884685419</v>
      </c>
      <c r="AE238" s="10">
        <f ca="1">Repdd!AE332</f>
        <v>-720402.43572099903</v>
      </c>
      <c r="AF238" s="10">
        <f ca="1">Repdd!AF332</f>
        <v>-2257182.811995368</v>
      </c>
      <c r="AG238" s="10">
        <f ca="1">Repdd!AG332</f>
        <v>-2277052.4033539942</v>
      </c>
      <c r="AH238" s="10">
        <f ca="1">Repdd!AH332</f>
        <v>-2338870.6049108659</v>
      </c>
      <c r="AI238" s="10">
        <f ca="1">Repdd!AI332</f>
        <v>-2439284.623821083</v>
      </c>
      <c r="AJ238" s="10">
        <f ca="1">Repdd!AJ332</f>
        <v>-2549865.1598850582</v>
      </c>
      <c r="AK238" s="10">
        <f ca="1">Repdd!AK332</f>
        <v>-2656683.5643754941</v>
      </c>
      <c r="AL238" s="10">
        <f ca="1">Repdd!AL332</f>
        <v>-2812434.9060265529</v>
      </c>
      <c r="AM238" s="10">
        <f ca="1">Repdd!AM332</f>
        <v>-3049788.2568421727</v>
      </c>
      <c r="AN238" s="10">
        <f ca="1">Repdd!AN332</f>
        <v>-3378708.5066392478</v>
      </c>
      <c r="AO238" s="10">
        <f ca="1">Repdd!AO332</f>
        <v>-3739249.1442747852</v>
      </c>
      <c r="AP238" s="10">
        <f ca="1">Repdd!AP332</f>
        <v>-3990314.4201276745</v>
      </c>
      <c r="AQ238" s="10">
        <f ca="1">Repdd!AQ332</f>
        <v>-4055202.697070891</v>
      </c>
      <c r="AR238" s="10">
        <f ca="1">Repdd!AR332</f>
        <v>-3899690.774423474</v>
      </c>
      <c r="AS238" s="10">
        <f ca="1">Repdd!AS332</f>
        <v>-3541524.2848878824</v>
      </c>
      <c r="AT238" s="10">
        <f ca="1">Repdd!AT332</f>
        <v>-6960898.4575938955</v>
      </c>
      <c r="AU238" s="10">
        <f ca="1">Repdd!AU332</f>
        <v>-14078377.817881931</v>
      </c>
      <c r="AV238" s="10">
        <f ca="1">Repdd!AV332</f>
        <v>-9502795.7362383679</v>
      </c>
      <c r="AW238" s="10">
        <f ca="1">Repdd!AW332</f>
        <v>-1222726.9329641496</v>
      </c>
      <c r="AX238" s="10">
        <f ca="1">Repdd!AX332</f>
        <v>29183.831152078605</v>
      </c>
      <c r="AY238" s="10">
        <f ca="1">Repdd!AY332</f>
        <v>1881723.0912260397</v>
      </c>
      <c r="AZ238" s="10">
        <f ca="1">Repdd!AZ332</f>
        <v>1896504.3064532024</v>
      </c>
      <c r="BA238" s="10">
        <f ca="1">Repdd!BA332</f>
        <v>1345268.1459123769</v>
      </c>
      <c r="BB238" s="10">
        <f ca="1">Repdd!BB332</f>
        <v>2032316.609238124</v>
      </c>
      <c r="BC238" s="10">
        <f ca="1">Repdd!BC332</f>
        <v>2749799.5579033443</v>
      </c>
      <c r="BD238" s="10">
        <f ca="1">Repdd!BD332</f>
        <v>3054079.5816498208</v>
      </c>
      <c r="BE238" s="10">
        <f ca="1">Repdd!BE332</f>
        <v>3116434.3572869925</v>
      </c>
      <c r="BF238" s="10">
        <f ca="1">Repdd!BF332</f>
        <v>3903774.7629591292</v>
      </c>
      <c r="BG238" s="10">
        <f ca="1">Repdd!BG332</f>
        <v>4691176.5053234342</v>
      </c>
      <c r="BH238" s="10">
        <f ca="1">Repdd!BH332</f>
        <v>5376985.8868596377</v>
      </c>
      <c r="BI238" s="10">
        <f ca="1">Repdd!BI332</f>
        <v>5907216.1114387671</v>
      </c>
      <c r="BJ238" s="10">
        <f ca="1">Repdd!BJ332</f>
        <v>6259761.7243534029</v>
      </c>
      <c r="BK238" s="10">
        <f ca="1">Repdd!BK332</f>
        <v>6449151.8710716497</v>
      </c>
      <c r="BL238" s="10">
        <f ca="1">Repdd!BL332</f>
        <v>6523940.2614546698</v>
      </c>
      <c r="BM238" s="10">
        <f ca="1">Repdd!BM332</f>
        <v>6526929.3326501055</v>
      </c>
      <c r="BN238" s="10">
        <f ca="1">Repdd!BN332</f>
        <v>6489543.2985750539</v>
      </c>
      <c r="BO238" s="10">
        <f ca="1">Repdd!BO332</f>
        <v>6431129.3152569085</v>
      </c>
      <c r="BP238" s="10">
        <f ca="1">Repdd!BP332</f>
        <v>6363075.2964293091</v>
      </c>
      <c r="BQ238" s="10">
        <f ca="1">Repdd!BQ332</f>
        <v>6291753.0159609551</v>
      </c>
      <c r="BR238" s="10">
        <f ca="1">Repdd!BR332</f>
        <v>6219654.7067911401</v>
      </c>
      <c r="BS238" s="10">
        <f ca="1">Repdd!BS332</f>
        <v>6147819.7468635663</v>
      </c>
      <c r="BT238" s="10">
        <f ca="1">Repdd!BT332</f>
        <v>6076672.8576358892</v>
      </c>
      <c r="BU238" s="10">
        <f ca="1">Repdd!BU332</f>
        <v>9459617.8442793507</v>
      </c>
      <c r="BV238" s="10">
        <f>Repdd!BV332</f>
        <v>0</v>
      </c>
      <c r="BW238" s="10">
        <f>Repdd!BW332</f>
        <v>0</v>
      </c>
      <c r="BX238" s="10">
        <f>Repdd!BX332</f>
        <v>0</v>
      </c>
      <c r="BY238" s="10">
        <f>Repdd!BY332</f>
        <v>0</v>
      </c>
      <c r="BZ238" s="10">
        <f>Repdd!BZ332</f>
        <v>0</v>
      </c>
      <c r="CA238" s="10">
        <f>Repdd!CA332</f>
        <v>0</v>
      </c>
      <c r="CB238" s="10">
        <f>Repdd!CB332</f>
        <v>0</v>
      </c>
      <c r="CC238" s="10">
        <f>Repdd!CC332</f>
        <v>0</v>
      </c>
      <c r="CD238" s="10">
        <f>Repdd!CD332</f>
        <v>0</v>
      </c>
      <c r="CE238" s="10">
        <f>Repdd!CE332</f>
        <v>0</v>
      </c>
      <c r="CF238" s="10">
        <f>Repdd!CF332</f>
        <v>0</v>
      </c>
      <c r="CG238" s="10">
        <f>Repdd!CG332</f>
        <v>0</v>
      </c>
      <c r="CH238" s="10">
        <f>Repdd!CH332</f>
        <v>0</v>
      </c>
      <c r="CI238" s="10">
        <f>Repdd!CI332</f>
        <v>0</v>
      </c>
      <c r="CJ238" s="10">
        <f>Repdd!CJ332</f>
        <v>0</v>
      </c>
      <c r="CK238" s="10">
        <f>Repdd!CK332</f>
        <v>0</v>
      </c>
      <c r="CL238" s="10">
        <f>Repdd!CL332</f>
        <v>0</v>
      </c>
      <c r="CM238" s="10">
        <f>Repdd!CM332</f>
        <v>0</v>
      </c>
      <c r="CN238" s="10">
        <f>Repdd!CN332</f>
        <v>0</v>
      </c>
      <c r="CO238" s="10">
        <f>Repdd!CO332</f>
        <v>0</v>
      </c>
      <c r="CP238" s="10">
        <f>Repdd!CP332</f>
        <v>0</v>
      </c>
      <c r="CQ238" s="10">
        <f>Repdd!CQ332</f>
        <v>0</v>
      </c>
      <c r="CR238" s="10">
        <f>Repdd!CR332</f>
        <v>0</v>
      </c>
      <c r="CS238" s="10">
        <f>Repdd!CS332</f>
        <v>0</v>
      </c>
      <c r="CT238" s="10">
        <f>Repdd!CT332</f>
        <v>0</v>
      </c>
    </row>
    <row r="239" spans="1:98" s="13" customFormat="1" x14ac:dyDescent="0.3">
      <c r="A239" s="12">
        <f>ROW()</f>
        <v>239</v>
      </c>
      <c r="B239" s="147"/>
      <c r="C239" s="142"/>
      <c r="E239" s="92"/>
      <c r="F239" s="38" t="s">
        <v>208</v>
      </c>
      <c r="M239" s="4" t="str">
        <f>Lists!$R$8</f>
        <v>руб.</v>
      </c>
      <c r="P239" s="10"/>
      <c r="R239" s="92"/>
      <c r="S239" s="10"/>
      <c r="V239" s="80"/>
      <c r="W239" s="10">
        <f ca="1">INDIRECT(ADDRESS(ROW(),SUMIFS($1:$1,$5:$5,MAX($5:$5))))</f>
        <v>3743359.4634670038</v>
      </c>
      <c r="Z239" s="10">
        <f ca="1">IF(Z$5="",0,SUM($Y238:Z238))</f>
        <v>-20657993.324472915</v>
      </c>
      <c r="AA239" s="10">
        <f ca="1">IF(AA$5="",0,SUM($Y238:AA238))</f>
        <v>-32461930.291021496</v>
      </c>
      <c r="AB239" s="10">
        <f ca="1">IF(AB$5="",0,SUM($Y238:AB238))</f>
        <v>-34613879.012874469</v>
      </c>
      <c r="AC239" s="10">
        <f ca="1">IF(AC$5="",0,SUM($Y238:AC238))</f>
        <v>-36062248.148108751</v>
      </c>
      <c r="AD239" s="10">
        <f ca="1">IF(AD$5="",0,SUM($Y238:AD238))</f>
        <v>-36009099.016224064</v>
      </c>
      <c r="AE239" s="10">
        <f ca="1">IF(AE$5="",0,SUM($Y238:AE238))</f>
        <v>-36729501.451945066</v>
      </c>
      <c r="AF239" s="10">
        <f ca="1">IF(AF$5="",0,SUM($Y238:AF238))</f>
        <v>-38986684.263940431</v>
      </c>
      <c r="AG239" s="10">
        <f ca="1">IF(AG$5="",0,SUM($Y238:AG238))</f>
        <v>-41263736.667294428</v>
      </c>
      <c r="AH239" s="10">
        <f ca="1">IF(AH$5="",0,SUM($Y238:AH238))</f>
        <v>-43602607.272205293</v>
      </c>
      <c r="AI239" s="10">
        <f ca="1">IF(AI$5="",0,SUM($Y238:AI238))</f>
        <v>-46041891.896026373</v>
      </c>
      <c r="AJ239" s="10">
        <f ca="1">IF(AJ$5="",0,SUM($Y238:AJ238))</f>
        <v>-48591757.055911429</v>
      </c>
      <c r="AK239" s="10">
        <f ca="1">IF(AK$5="",0,SUM($Y238:AK238))</f>
        <v>-51248440.620286927</v>
      </c>
      <c r="AL239" s="10">
        <f ca="1">IF(AL$5="",0,SUM($Y238:AL238))</f>
        <v>-54060875.526313476</v>
      </c>
      <c r="AM239" s="10">
        <f ca="1">IF(AM$5="",0,SUM($Y238:AM238))</f>
        <v>-57110663.78315565</v>
      </c>
      <c r="AN239" s="10">
        <f ca="1">IF(AN$5="",0,SUM($Y238:AN238))</f>
        <v>-60489372.2897949</v>
      </c>
      <c r="AO239" s="10">
        <f ca="1">IF(AO$5="",0,SUM($Y238:AO238))</f>
        <v>-64228621.434069686</v>
      </c>
      <c r="AP239" s="10">
        <f ca="1">IF(AP$5="",0,SUM($Y238:AP238))</f>
        <v>-68218935.854197353</v>
      </c>
      <c r="AQ239" s="10">
        <f ca="1">IF(AQ$5="",0,SUM($Y238:AQ238))</f>
        <v>-72274138.55126825</v>
      </c>
      <c r="AR239" s="10">
        <f ca="1">IF(AR$5="",0,SUM($Y238:AR238))</f>
        <v>-76173829.32569173</v>
      </c>
      <c r="AS239" s="10">
        <f ca="1">IF(AS$5="",0,SUM($Y238:AS238))</f>
        <v>-79715353.61057961</v>
      </c>
      <c r="AT239" s="10">
        <f ca="1">IF(AT$5="",0,SUM($Y238:AT238))</f>
        <v>-86676252.068173498</v>
      </c>
      <c r="AU239" s="10">
        <f ca="1">IF(AU$5="",0,SUM($Y238:AU238))</f>
        <v>-100754629.88605542</v>
      </c>
      <c r="AV239" s="10">
        <f ca="1">IF(AV$5="",0,SUM($Y238:AV238))</f>
        <v>-110257425.6222938</v>
      </c>
      <c r="AW239" s="10">
        <f ca="1">IF(AW$5="",0,SUM($Y238:AW238))</f>
        <v>-111480152.55525795</v>
      </c>
      <c r="AX239" s="10">
        <f ca="1">IF(AX$5="",0,SUM($Y238:AX238))</f>
        <v>-111450968.72410586</v>
      </c>
      <c r="AY239" s="10">
        <f ca="1">IF(AY$5="",0,SUM($Y238:AY238))</f>
        <v>-109569245.63287982</v>
      </c>
      <c r="AZ239" s="10">
        <f ca="1">IF(AZ$5="",0,SUM($Y238:AZ238))</f>
        <v>-107672741.32642663</v>
      </c>
      <c r="BA239" s="10">
        <f ca="1">IF(BA$5="",0,SUM($Y238:BA238))</f>
        <v>-106327473.18051425</v>
      </c>
      <c r="BB239" s="10">
        <f ca="1">IF(BB$5="",0,SUM($Y238:BB238))</f>
        <v>-104295156.57127613</v>
      </c>
      <c r="BC239" s="10">
        <f ca="1">IF(BC$5="",0,SUM($Y238:BC238))</f>
        <v>-101545357.01337278</v>
      </c>
      <c r="BD239" s="10">
        <f ca="1">IF(BD$5="",0,SUM($Y238:BD238))</f>
        <v>-98491277.431722954</v>
      </c>
      <c r="BE239" s="10">
        <f ca="1">IF(BE$5="",0,SUM($Y238:BE238))</f>
        <v>-95374843.074435964</v>
      </c>
      <c r="BF239" s="10">
        <f ca="1">IF(BF$5="",0,SUM($Y238:BF238))</f>
        <v>-91471068.311476842</v>
      </c>
      <c r="BG239" s="10">
        <f ca="1">IF(BG$5="",0,SUM($Y238:BG238))</f>
        <v>-86779891.806153402</v>
      </c>
      <c r="BH239" s="10">
        <f ca="1">IF(BH$5="",0,SUM($Y238:BH238))</f>
        <v>-81402905.919293761</v>
      </c>
      <c r="BI239" s="10">
        <f ca="1">IF(BI$5="",0,SUM($Y238:BI238))</f>
        <v>-75495689.807854995</v>
      </c>
      <c r="BJ239" s="10">
        <f ca="1">IF(BJ$5="",0,SUM($Y238:BJ238))</f>
        <v>-69235928.083501592</v>
      </c>
      <c r="BK239" s="10">
        <f ca="1">IF(BK$5="",0,SUM($Y238:BK238))</f>
        <v>-62786776.212429941</v>
      </c>
      <c r="BL239" s="10">
        <f ca="1">IF(BL$5="",0,SUM($Y238:BL238))</f>
        <v>-56262835.950975269</v>
      </c>
      <c r="BM239" s="10">
        <f ca="1">IF(BM$5="",0,SUM($Y238:BM238))</f>
        <v>-49735906.618325166</v>
      </c>
      <c r="BN239" s="10">
        <f ca="1">IF(BN$5="",0,SUM($Y238:BN238))</f>
        <v>-43246363.319750115</v>
      </c>
      <c r="BO239" s="10">
        <f ca="1">IF(BO$5="",0,SUM($Y238:BO238))</f>
        <v>-36815234.004493207</v>
      </c>
      <c r="BP239" s="10">
        <f ca="1">IF(BP$5="",0,SUM($Y238:BP238))</f>
        <v>-30452158.708063897</v>
      </c>
      <c r="BQ239" s="10">
        <f ca="1">IF(BQ$5="",0,SUM($Y238:BQ238))</f>
        <v>-24160405.692102943</v>
      </c>
      <c r="BR239" s="10">
        <f ca="1">IF(BR$5="",0,SUM($Y238:BR238))</f>
        <v>-17940750.985311802</v>
      </c>
      <c r="BS239" s="10">
        <f ca="1">IF(BS$5="",0,SUM($Y238:BS238))</f>
        <v>-11792931.238448236</v>
      </c>
      <c r="BT239" s="10">
        <f ca="1">IF(BT$5="",0,SUM($Y238:BT238))</f>
        <v>-5716258.3808123469</v>
      </c>
      <c r="BU239" s="10">
        <f ca="1">IF(BU$5="",0,SUM($Y238:BU238))</f>
        <v>3743359.4634670038</v>
      </c>
      <c r="BV239" s="10">
        <f>IF(BV$5="",0,SUM($Y238:BV238))</f>
        <v>0</v>
      </c>
      <c r="BW239" s="10">
        <f>IF(BW$5="",0,SUM($Y238:BW238))</f>
        <v>0</v>
      </c>
      <c r="BX239" s="10">
        <f>IF(BX$5="",0,SUM($Y238:BX238))</f>
        <v>0</v>
      </c>
      <c r="BY239" s="10">
        <f>IF(BY$5="",0,SUM($Y238:BY238))</f>
        <v>0</v>
      </c>
      <c r="BZ239" s="10">
        <f>IF(BZ$5="",0,SUM($Y238:BZ238))</f>
        <v>0</v>
      </c>
      <c r="CA239" s="10">
        <f>IF(CA$5="",0,SUM($Y238:CA238))</f>
        <v>0</v>
      </c>
      <c r="CB239" s="10">
        <f>IF(CB$5="",0,SUM($Y238:CB238))</f>
        <v>0</v>
      </c>
      <c r="CC239" s="10">
        <f>IF(CC$5="",0,SUM($Y238:CC238))</f>
        <v>0</v>
      </c>
      <c r="CD239" s="10">
        <f>IF(CD$5="",0,SUM($Y238:CD238))</f>
        <v>0</v>
      </c>
      <c r="CE239" s="10">
        <f>IF(CE$5="",0,SUM($Y238:CE238))</f>
        <v>0</v>
      </c>
      <c r="CF239" s="10">
        <f>IF(CF$5="",0,SUM($Y238:CF238))</f>
        <v>0</v>
      </c>
      <c r="CG239" s="10">
        <f>IF(CG$5="",0,SUM($Y238:CG238))</f>
        <v>0</v>
      </c>
      <c r="CH239" s="10">
        <f>IF(CH$5="",0,SUM($Y238:CH238))</f>
        <v>0</v>
      </c>
      <c r="CI239" s="10">
        <f>IF(CI$5="",0,SUM($Y238:CI238))</f>
        <v>0</v>
      </c>
      <c r="CJ239" s="10">
        <f>IF(CJ$5="",0,SUM($Y238:CJ238))</f>
        <v>0</v>
      </c>
      <c r="CK239" s="10">
        <f>IF(CK$5="",0,SUM($Y238:CK238))</f>
        <v>0</v>
      </c>
      <c r="CL239" s="10">
        <f>IF(CL$5="",0,SUM($Y238:CL238))</f>
        <v>0</v>
      </c>
      <c r="CM239" s="10">
        <f>IF(CM$5="",0,SUM($Y238:CM238))</f>
        <v>0</v>
      </c>
      <c r="CN239" s="10">
        <f>IF(CN$5="",0,SUM($Y238:CN238))</f>
        <v>0</v>
      </c>
      <c r="CO239" s="10">
        <f>IF(CO$5="",0,SUM($Y238:CO238))</f>
        <v>0</v>
      </c>
      <c r="CP239" s="10">
        <f>IF(CP$5="",0,SUM($Y238:CP238))</f>
        <v>0</v>
      </c>
      <c r="CQ239" s="10">
        <f>IF(CQ$5="",0,SUM($Y238:CQ238))</f>
        <v>0</v>
      </c>
      <c r="CR239" s="10">
        <f>IF(CR$5="",0,SUM($Y238:CR238))</f>
        <v>0</v>
      </c>
      <c r="CS239" s="10">
        <f>IF(CS$5="",0,SUM($Y238:CS238))</f>
        <v>0</v>
      </c>
      <c r="CT239" s="10">
        <f>IF(CT$5="",0,SUM($Y238:CT238))</f>
        <v>0</v>
      </c>
    </row>
    <row r="240" spans="1:98" s="13" customFormat="1" x14ac:dyDescent="0.3">
      <c r="A240" s="12">
        <f>ROW()</f>
        <v>240</v>
      </c>
      <c r="B240" s="147"/>
      <c r="C240" s="142"/>
      <c r="E240" s="92"/>
      <c r="F240" s="13" t="s">
        <v>209</v>
      </c>
      <c r="M240" s="4" t="str">
        <f>Lists!$R$8</f>
        <v>руб.</v>
      </c>
      <c r="P240" s="10"/>
      <c r="R240" s="92"/>
      <c r="S240" s="10"/>
      <c r="V240" s="80"/>
      <c r="W240" s="10">
        <f ca="1">Repdd!W334</f>
        <v>111480152.55525795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1:98" s="27" customFormat="1" ht="12" x14ac:dyDescent="0.25">
      <c r="A241" s="26">
        <f>ROW()</f>
        <v>241</v>
      </c>
      <c r="B241" s="145"/>
      <c r="C241" s="142"/>
      <c r="E241" s="24"/>
      <c r="F241" s="127" t="s">
        <v>207</v>
      </c>
      <c r="M241" s="27" t="s">
        <v>179</v>
      </c>
      <c r="P241" s="30"/>
      <c r="R241" s="44"/>
      <c r="S241" s="149"/>
      <c r="V241" s="85"/>
      <c r="W241" s="29">
        <f ca="1">Repdd!W335</f>
        <v>1</v>
      </c>
      <c r="Z241" s="30">
        <f ca="1">IF(Z$5="",0,IF(SUM($Y241:Y241)&gt;=1,0,IF($W240=0,1,IF(AND(Y239&lt;0,Z239&gt;=0,MIN(Z239:INDIRECT(ADDRESS($A239,SUMIFS($1:$1,$5:$5,MAX($5:$5)))))&gt;=0),1,0))))</f>
        <v>0</v>
      </c>
      <c r="AA241" s="30">
        <f ca="1">IF(AA$5="",0,IF(SUM($Y241:Z241)&gt;=1,0,IF($W240=0,1,IF(AND(Z239&lt;0,AA239&gt;=0,MIN(AA239:INDIRECT(ADDRESS($A239,SUMIFS($1:$1,$5:$5,MAX($5:$5)))))&gt;=0),1,0))))</f>
        <v>0</v>
      </c>
      <c r="AB241" s="30">
        <f ca="1">IF(AB$5="",0,IF(SUM($Y241:AA241)&gt;=1,0,IF($W240=0,1,IF(AND(AA239&lt;0,AB239&gt;=0,MIN(AB239:INDIRECT(ADDRESS($A239,SUMIFS($1:$1,$5:$5,MAX($5:$5)))))&gt;=0),1,0))))</f>
        <v>0</v>
      </c>
      <c r="AC241" s="30">
        <f ca="1">IF(AC$5="",0,IF(SUM($Y241:AB241)&gt;=1,0,IF($W240=0,1,IF(AND(AB239&lt;0,AC239&gt;=0,MIN(AC239:INDIRECT(ADDRESS($A239,SUMIFS($1:$1,$5:$5,MAX($5:$5)))))&gt;=0),1,0))))</f>
        <v>0</v>
      </c>
      <c r="AD241" s="30">
        <f ca="1">IF(AD$5="",0,IF(SUM($Y241:AC241)&gt;=1,0,IF($W240=0,1,IF(AND(AC239&lt;0,AD239&gt;=0,MIN(AD239:INDIRECT(ADDRESS($A239,SUMIFS($1:$1,$5:$5,MAX($5:$5)))))&gt;=0),1,0))))</f>
        <v>0</v>
      </c>
      <c r="AE241" s="30">
        <f ca="1">IF(AE$5="",0,IF(SUM($Y241:AD241)&gt;=1,0,IF($W240=0,1,IF(AND(AD239&lt;0,AE239&gt;=0,MIN(AE239:INDIRECT(ADDRESS($A239,SUMIFS($1:$1,$5:$5,MAX($5:$5)))))&gt;=0),1,0))))</f>
        <v>0</v>
      </c>
      <c r="AF241" s="30">
        <f ca="1">IF(AF$5="",0,IF(SUM($Y241:AE241)&gt;=1,0,IF($W240=0,1,IF(AND(AE239&lt;0,AF239&gt;=0,MIN(AF239:INDIRECT(ADDRESS($A239,SUMIFS($1:$1,$5:$5,MAX($5:$5)))))&gt;=0),1,0))))</f>
        <v>0</v>
      </c>
      <c r="AG241" s="30">
        <f ca="1">IF(AG$5="",0,IF(SUM($Y241:AF241)&gt;=1,0,IF($W240=0,1,IF(AND(AF239&lt;0,AG239&gt;=0,MIN(AG239:INDIRECT(ADDRESS($A239,SUMIFS($1:$1,$5:$5,MAX($5:$5)))))&gt;=0),1,0))))</f>
        <v>0</v>
      </c>
      <c r="AH241" s="30">
        <f ca="1">IF(AH$5="",0,IF(SUM($Y241:AG241)&gt;=1,0,IF($W240=0,1,IF(AND(AG239&lt;0,AH239&gt;=0,MIN(AH239:INDIRECT(ADDRESS($A239,SUMIFS($1:$1,$5:$5,MAX($5:$5)))))&gt;=0),1,0))))</f>
        <v>0</v>
      </c>
      <c r="AI241" s="30">
        <f ca="1">IF(AI$5="",0,IF(SUM($Y241:AH241)&gt;=1,0,IF($W240=0,1,IF(AND(AH239&lt;0,AI239&gt;=0,MIN(AI239:INDIRECT(ADDRESS($A239,SUMIFS($1:$1,$5:$5,MAX($5:$5)))))&gt;=0),1,0))))</f>
        <v>0</v>
      </c>
      <c r="AJ241" s="30">
        <f ca="1">IF(AJ$5="",0,IF(SUM($Y241:AI241)&gt;=1,0,IF($W240=0,1,IF(AND(AI239&lt;0,AJ239&gt;=0,MIN(AJ239:INDIRECT(ADDRESS($A239,SUMIFS($1:$1,$5:$5,MAX($5:$5)))))&gt;=0),1,0))))</f>
        <v>0</v>
      </c>
      <c r="AK241" s="30">
        <f ca="1">IF(AK$5="",0,IF(SUM($Y241:AJ241)&gt;=1,0,IF($W240=0,1,IF(AND(AJ239&lt;0,AK239&gt;=0,MIN(AK239:INDIRECT(ADDRESS($A239,SUMIFS($1:$1,$5:$5,MAX($5:$5)))))&gt;=0),1,0))))</f>
        <v>0</v>
      </c>
      <c r="AL241" s="30">
        <f ca="1">IF(AL$5="",0,IF(SUM($Y241:AK241)&gt;=1,0,IF($W240=0,1,IF(AND(AK239&lt;0,AL239&gt;=0,MIN(AL239:INDIRECT(ADDRESS($A239,SUMIFS($1:$1,$5:$5,MAX($5:$5)))))&gt;=0),1,0))))</f>
        <v>0</v>
      </c>
      <c r="AM241" s="30">
        <f ca="1">IF(AM$5="",0,IF(SUM($Y241:AL241)&gt;=1,0,IF($W240=0,1,IF(AND(AL239&lt;0,AM239&gt;=0,MIN(AM239:INDIRECT(ADDRESS($A239,SUMIFS($1:$1,$5:$5,MAX($5:$5)))))&gt;=0),1,0))))</f>
        <v>0</v>
      </c>
      <c r="AN241" s="30">
        <f ca="1">IF(AN$5="",0,IF(SUM($Y241:AM241)&gt;=1,0,IF($W240=0,1,IF(AND(AM239&lt;0,AN239&gt;=0,MIN(AN239:INDIRECT(ADDRESS($A239,SUMIFS($1:$1,$5:$5,MAX($5:$5)))))&gt;=0),1,0))))</f>
        <v>0</v>
      </c>
      <c r="AO241" s="30">
        <f ca="1">IF(AO$5="",0,IF(SUM($Y241:AN241)&gt;=1,0,IF($W240=0,1,IF(AND(AN239&lt;0,AO239&gt;=0,MIN(AO239:INDIRECT(ADDRESS($A239,SUMIFS($1:$1,$5:$5,MAX($5:$5)))))&gt;=0),1,0))))</f>
        <v>0</v>
      </c>
      <c r="AP241" s="30">
        <f ca="1">IF(AP$5="",0,IF(SUM($Y241:AO241)&gt;=1,0,IF($W240=0,1,IF(AND(AO239&lt;0,AP239&gt;=0,MIN(AP239:INDIRECT(ADDRESS($A239,SUMIFS($1:$1,$5:$5,MAX($5:$5)))))&gt;=0),1,0))))</f>
        <v>0</v>
      </c>
      <c r="AQ241" s="30">
        <f ca="1">IF(AQ$5="",0,IF(SUM($Y241:AP241)&gt;=1,0,IF($W240=0,1,IF(AND(AP239&lt;0,AQ239&gt;=0,MIN(AQ239:INDIRECT(ADDRESS($A239,SUMIFS($1:$1,$5:$5,MAX($5:$5)))))&gt;=0),1,0))))</f>
        <v>0</v>
      </c>
      <c r="AR241" s="30">
        <f ca="1">IF(AR$5="",0,IF(SUM($Y241:AQ241)&gt;=1,0,IF($W240=0,1,IF(AND(AQ239&lt;0,AR239&gt;=0,MIN(AR239:INDIRECT(ADDRESS($A239,SUMIFS($1:$1,$5:$5,MAX($5:$5)))))&gt;=0),1,0))))</f>
        <v>0</v>
      </c>
      <c r="AS241" s="30">
        <f ca="1">IF(AS$5="",0,IF(SUM($Y241:AR241)&gt;=1,0,IF($W240=0,1,IF(AND(AR239&lt;0,AS239&gt;=0,MIN(AS239:INDIRECT(ADDRESS($A239,SUMIFS($1:$1,$5:$5,MAX($5:$5)))))&gt;=0),1,0))))</f>
        <v>0</v>
      </c>
      <c r="AT241" s="30">
        <f ca="1">IF(AT$5="",0,IF(SUM($Y241:AS241)&gt;=1,0,IF($W240=0,1,IF(AND(AS239&lt;0,AT239&gt;=0,MIN(AT239:INDIRECT(ADDRESS($A239,SUMIFS($1:$1,$5:$5,MAX($5:$5)))))&gt;=0),1,0))))</f>
        <v>0</v>
      </c>
      <c r="AU241" s="30">
        <f ca="1">IF(AU$5="",0,IF(SUM($Y241:AT241)&gt;=1,0,IF($W240=0,1,IF(AND(AT239&lt;0,AU239&gt;=0,MIN(AU239:INDIRECT(ADDRESS($A239,SUMIFS($1:$1,$5:$5,MAX($5:$5)))))&gt;=0),1,0))))</f>
        <v>0</v>
      </c>
      <c r="AV241" s="30">
        <f ca="1">IF(AV$5="",0,IF(SUM($Y241:AU241)&gt;=1,0,IF($W240=0,1,IF(AND(AU239&lt;0,AV239&gt;=0,MIN(AV239:INDIRECT(ADDRESS($A239,SUMIFS($1:$1,$5:$5,MAX($5:$5)))))&gt;=0),1,0))))</f>
        <v>0</v>
      </c>
      <c r="AW241" s="30">
        <f ca="1">IF(AW$5="",0,IF(SUM($Y241:AV241)&gt;=1,0,IF($W240=0,1,IF(AND(AV239&lt;0,AW239&gt;=0,MIN(AW239:INDIRECT(ADDRESS($A239,SUMIFS($1:$1,$5:$5,MAX($5:$5)))))&gt;=0),1,0))))</f>
        <v>0</v>
      </c>
      <c r="AX241" s="30">
        <f ca="1">IF(AX$5="",0,IF(SUM($Y241:AW241)&gt;=1,0,IF($W240=0,1,IF(AND(AW239&lt;0,AX239&gt;=0,MIN(AX239:INDIRECT(ADDRESS($A239,SUMIFS($1:$1,$5:$5,MAX($5:$5)))))&gt;=0),1,0))))</f>
        <v>0</v>
      </c>
      <c r="AY241" s="30">
        <f ca="1">IF(AY$5="",0,IF(SUM($Y241:AX241)&gt;=1,0,IF($W240=0,1,IF(AND(AX239&lt;0,AY239&gt;=0,MIN(AY239:INDIRECT(ADDRESS($A239,SUMIFS($1:$1,$5:$5,MAX($5:$5)))))&gt;=0),1,0))))</f>
        <v>0</v>
      </c>
      <c r="AZ241" s="30">
        <f ca="1">IF(AZ$5="",0,IF(SUM($Y241:AY241)&gt;=1,0,IF($W240=0,1,IF(AND(AY239&lt;0,AZ239&gt;=0,MIN(AZ239:INDIRECT(ADDRESS($A239,SUMIFS($1:$1,$5:$5,MAX($5:$5)))))&gt;=0),1,0))))</f>
        <v>0</v>
      </c>
      <c r="BA241" s="30">
        <f ca="1">IF(BA$5="",0,IF(SUM($Y241:AZ241)&gt;=1,0,IF($W240=0,1,IF(AND(AZ239&lt;0,BA239&gt;=0,MIN(BA239:INDIRECT(ADDRESS($A239,SUMIFS($1:$1,$5:$5,MAX($5:$5)))))&gt;=0),1,0))))</f>
        <v>0</v>
      </c>
      <c r="BB241" s="30">
        <f ca="1">IF(BB$5="",0,IF(SUM($Y241:BA241)&gt;=1,0,IF($W240=0,1,IF(AND(BA239&lt;0,BB239&gt;=0,MIN(BB239:INDIRECT(ADDRESS($A239,SUMIFS($1:$1,$5:$5,MAX($5:$5)))))&gt;=0),1,0))))</f>
        <v>0</v>
      </c>
      <c r="BC241" s="30">
        <f ca="1">IF(BC$5="",0,IF(SUM($Y241:BB241)&gt;=1,0,IF($W240=0,1,IF(AND(BB239&lt;0,BC239&gt;=0,MIN(BC239:INDIRECT(ADDRESS($A239,SUMIFS($1:$1,$5:$5,MAX($5:$5)))))&gt;=0),1,0))))</f>
        <v>0</v>
      </c>
      <c r="BD241" s="30">
        <f ca="1">IF(BD$5="",0,IF(SUM($Y241:BC241)&gt;=1,0,IF($W240=0,1,IF(AND(BC239&lt;0,BD239&gt;=0,MIN(BD239:INDIRECT(ADDRESS($A239,SUMIFS($1:$1,$5:$5,MAX($5:$5)))))&gt;=0),1,0))))</f>
        <v>0</v>
      </c>
      <c r="BE241" s="30">
        <f ca="1">IF(BE$5="",0,IF(SUM($Y241:BD241)&gt;=1,0,IF($W240=0,1,IF(AND(BD239&lt;0,BE239&gt;=0,MIN(BE239:INDIRECT(ADDRESS($A239,SUMIFS($1:$1,$5:$5,MAX($5:$5)))))&gt;=0),1,0))))</f>
        <v>0</v>
      </c>
      <c r="BF241" s="30">
        <f ca="1">IF(BF$5="",0,IF(SUM($Y241:BE241)&gt;=1,0,IF($W240=0,1,IF(AND(BE239&lt;0,BF239&gt;=0,MIN(BF239:INDIRECT(ADDRESS($A239,SUMIFS($1:$1,$5:$5,MAX($5:$5)))))&gt;=0),1,0))))</f>
        <v>0</v>
      </c>
      <c r="BG241" s="30">
        <f ca="1">IF(BG$5="",0,IF(SUM($Y241:BF241)&gt;=1,0,IF($W240=0,1,IF(AND(BF239&lt;0,BG239&gt;=0,MIN(BG239:INDIRECT(ADDRESS($A239,SUMIFS($1:$1,$5:$5,MAX($5:$5)))))&gt;=0),1,0))))</f>
        <v>0</v>
      </c>
      <c r="BH241" s="30">
        <f ca="1">IF(BH$5="",0,IF(SUM($Y241:BG241)&gt;=1,0,IF($W240=0,1,IF(AND(BG239&lt;0,BH239&gt;=0,MIN(BH239:INDIRECT(ADDRESS($A239,SUMIFS($1:$1,$5:$5,MAX($5:$5)))))&gt;=0),1,0))))</f>
        <v>0</v>
      </c>
      <c r="BI241" s="30">
        <f ca="1">IF(BI$5="",0,IF(SUM($Y241:BH241)&gt;=1,0,IF($W240=0,1,IF(AND(BH239&lt;0,BI239&gt;=0,MIN(BI239:INDIRECT(ADDRESS($A239,SUMIFS($1:$1,$5:$5,MAX($5:$5)))))&gt;=0),1,0))))</f>
        <v>0</v>
      </c>
      <c r="BJ241" s="30">
        <f ca="1">IF(BJ$5="",0,IF(SUM($Y241:BI241)&gt;=1,0,IF($W240=0,1,IF(AND(BI239&lt;0,BJ239&gt;=0,MIN(BJ239:INDIRECT(ADDRESS($A239,SUMIFS($1:$1,$5:$5,MAX($5:$5)))))&gt;=0),1,0))))</f>
        <v>0</v>
      </c>
      <c r="BK241" s="30">
        <f ca="1">IF(BK$5="",0,IF(SUM($Y241:BJ241)&gt;=1,0,IF($W240=0,1,IF(AND(BJ239&lt;0,BK239&gt;=0,MIN(BK239:INDIRECT(ADDRESS($A239,SUMIFS($1:$1,$5:$5,MAX($5:$5)))))&gt;=0),1,0))))</f>
        <v>0</v>
      </c>
      <c r="BL241" s="30">
        <f ca="1">IF(BL$5="",0,IF(SUM($Y241:BK241)&gt;=1,0,IF($W240=0,1,IF(AND(BK239&lt;0,BL239&gt;=0,MIN(BL239:INDIRECT(ADDRESS($A239,SUMIFS($1:$1,$5:$5,MAX($5:$5)))))&gt;=0),1,0))))</f>
        <v>0</v>
      </c>
      <c r="BM241" s="30">
        <f ca="1">IF(BM$5="",0,IF(SUM($Y241:BL241)&gt;=1,0,IF($W240=0,1,IF(AND(BL239&lt;0,BM239&gt;=0,MIN(BM239:INDIRECT(ADDRESS($A239,SUMIFS($1:$1,$5:$5,MAX($5:$5)))))&gt;=0),1,0))))</f>
        <v>0</v>
      </c>
      <c r="BN241" s="30">
        <f ca="1">IF(BN$5="",0,IF(SUM($Y241:BM241)&gt;=1,0,IF($W240=0,1,IF(AND(BM239&lt;0,BN239&gt;=0,MIN(BN239:INDIRECT(ADDRESS($A239,SUMIFS($1:$1,$5:$5,MAX($5:$5)))))&gt;=0),1,0))))</f>
        <v>0</v>
      </c>
      <c r="BO241" s="30">
        <f ca="1">IF(BO$5="",0,IF(SUM($Y241:BN241)&gt;=1,0,IF($W240=0,1,IF(AND(BN239&lt;0,BO239&gt;=0,MIN(BO239:INDIRECT(ADDRESS($A239,SUMIFS($1:$1,$5:$5,MAX($5:$5)))))&gt;=0),1,0))))</f>
        <v>0</v>
      </c>
      <c r="BP241" s="30">
        <f ca="1">IF(BP$5="",0,IF(SUM($Y241:BO241)&gt;=1,0,IF($W240=0,1,IF(AND(BO239&lt;0,BP239&gt;=0,MIN(BP239:INDIRECT(ADDRESS($A239,SUMIFS($1:$1,$5:$5,MAX($5:$5)))))&gt;=0),1,0))))</f>
        <v>0</v>
      </c>
      <c r="BQ241" s="30">
        <f ca="1">IF(BQ$5="",0,IF(SUM($Y241:BP241)&gt;=1,0,IF($W240=0,1,IF(AND(BP239&lt;0,BQ239&gt;=0,MIN(BQ239:INDIRECT(ADDRESS($A239,SUMIFS($1:$1,$5:$5,MAX($5:$5)))))&gt;=0),1,0))))</f>
        <v>0</v>
      </c>
      <c r="BR241" s="30">
        <f ca="1">IF(BR$5="",0,IF(SUM($Y241:BQ241)&gt;=1,0,IF($W240=0,1,IF(AND(BQ239&lt;0,BR239&gt;=0,MIN(BR239:INDIRECT(ADDRESS($A239,SUMIFS($1:$1,$5:$5,MAX($5:$5)))))&gt;=0),1,0))))</f>
        <v>0</v>
      </c>
      <c r="BS241" s="30">
        <f ca="1">IF(BS$5="",0,IF(SUM($Y241:BR241)&gt;=1,0,IF($W240=0,1,IF(AND(BR239&lt;0,BS239&gt;=0,MIN(BS239:INDIRECT(ADDRESS($A239,SUMIFS($1:$1,$5:$5,MAX($5:$5)))))&gt;=0),1,0))))</f>
        <v>0</v>
      </c>
      <c r="BT241" s="30">
        <f ca="1">IF(BT$5="",0,IF(SUM($Y241:BS241)&gt;=1,0,IF($W240=0,1,IF(AND(BS239&lt;0,BT239&gt;=0,MIN(BT239:INDIRECT(ADDRESS($A239,SUMIFS($1:$1,$5:$5,MAX($5:$5)))))&gt;=0),1,0))))</f>
        <v>0</v>
      </c>
      <c r="BU241" s="30">
        <f ca="1">IF(BU$5="",0,IF(SUM($Y241:BT241)&gt;=1,0,IF($W240=0,1,IF(AND(BT239&lt;0,BU239&gt;=0,MIN(BU239:INDIRECT(ADDRESS($A239,SUMIFS($1:$1,$5:$5,MAX($5:$5)))))&gt;=0),1,0))))</f>
        <v>1</v>
      </c>
      <c r="BV241" s="30">
        <f ca="1">IF(BV$5="",0,IF(SUM($Y241:BU241)&gt;=1,0,IF($W240=0,1,IF(AND(BU239&lt;0,BV239&gt;=0,MIN(BV239:INDIRECT(ADDRESS($A239,SUMIFS($1:$1,$5:$5,MAX($5:$5)))))&gt;=0),1,0))))</f>
        <v>0</v>
      </c>
      <c r="BW241" s="30">
        <f ca="1">IF(BW$5="",0,IF(SUM($Y241:BV241)&gt;=1,0,IF($W240=0,1,IF(AND(BV239&lt;0,BW239&gt;=0,MIN(BW239:INDIRECT(ADDRESS($A239,SUMIFS($1:$1,$5:$5,MAX($5:$5)))))&gt;=0),1,0))))</f>
        <v>0</v>
      </c>
      <c r="BX241" s="30">
        <f ca="1">IF(BX$5="",0,IF(SUM($Y241:BW241)&gt;=1,0,IF($W240=0,1,IF(AND(BW239&lt;0,BX239&gt;=0,MIN(BX239:INDIRECT(ADDRESS($A239,SUMIFS($1:$1,$5:$5,MAX($5:$5)))))&gt;=0),1,0))))</f>
        <v>0</v>
      </c>
      <c r="BY241" s="30">
        <f ca="1">IF(BY$5="",0,IF(SUM($Y241:BX241)&gt;=1,0,IF($W240=0,1,IF(AND(BX239&lt;0,BY239&gt;=0,MIN(BY239:INDIRECT(ADDRESS($A239,SUMIFS($1:$1,$5:$5,MAX($5:$5)))))&gt;=0),1,0))))</f>
        <v>0</v>
      </c>
      <c r="BZ241" s="30">
        <f ca="1">IF(BZ$5="",0,IF(SUM($Y241:BY241)&gt;=1,0,IF($W240=0,1,IF(AND(BY239&lt;0,BZ239&gt;=0,MIN(BZ239:INDIRECT(ADDRESS($A239,SUMIFS($1:$1,$5:$5,MAX($5:$5)))))&gt;=0),1,0))))</f>
        <v>0</v>
      </c>
      <c r="CA241" s="30">
        <f ca="1">IF(CA$5="",0,IF(SUM($Y241:BZ241)&gt;=1,0,IF($W240=0,1,IF(AND(BZ239&lt;0,CA239&gt;=0,MIN(CA239:INDIRECT(ADDRESS($A239,SUMIFS($1:$1,$5:$5,MAX($5:$5)))))&gt;=0),1,0))))</f>
        <v>0</v>
      </c>
      <c r="CB241" s="30">
        <f ca="1">IF(CB$5="",0,IF(SUM($Y241:CA241)&gt;=1,0,IF($W240=0,1,IF(AND(CA239&lt;0,CB239&gt;=0,MIN(CB239:INDIRECT(ADDRESS($A239,SUMIFS($1:$1,$5:$5,MAX($5:$5)))))&gt;=0),1,0))))</f>
        <v>0</v>
      </c>
      <c r="CC241" s="30">
        <f ca="1">IF(CC$5="",0,IF(SUM($Y241:CB241)&gt;=1,0,IF($W240=0,1,IF(AND(CB239&lt;0,CC239&gt;=0,MIN(CC239:INDIRECT(ADDRESS($A239,SUMIFS($1:$1,$5:$5,MAX($5:$5)))))&gt;=0),1,0))))</f>
        <v>0</v>
      </c>
      <c r="CD241" s="30">
        <f ca="1">IF(CD$5="",0,IF(SUM($Y241:CC241)&gt;=1,0,IF($W240=0,1,IF(AND(CC239&lt;0,CD239&gt;=0,MIN(CD239:INDIRECT(ADDRESS($A239,SUMIFS($1:$1,$5:$5,MAX($5:$5)))))&gt;=0),1,0))))</f>
        <v>0</v>
      </c>
      <c r="CE241" s="30">
        <f ca="1">IF(CE$5="",0,IF(SUM($Y241:CD241)&gt;=1,0,IF($W240=0,1,IF(AND(CD239&lt;0,CE239&gt;=0,MIN(CE239:INDIRECT(ADDRESS($A239,SUMIFS($1:$1,$5:$5,MAX($5:$5)))))&gt;=0),1,0))))</f>
        <v>0</v>
      </c>
      <c r="CF241" s="30">
        <f ca="1">IF(CF$5="",0,IF(SUM($Y241:CE241)&gt;=1,0,IF($W240=0,1,IF(AND(CE239&lt;0,CF239&gt;=0,MIN(CF239:INDIRECT(ADDRESS($A239,SUMIFS($1:$1,$5:$5,MAX($5:$5)))))&gt;=0),1,0))))</f>
        <v>0</v>
      </c>
      <c r="CG241" s="30">
        <f ca="1">IF(CG$5="",0,IF(SUM($Y241:CF241)&gt;=1,0,IF($W240=0,1,IF(AND(CF239&lt;0,CG239&gt;=0,MIN(CG239:INDIRECT(ADDRESS($A239,SUMIFS($1:$1,$5:$5,MAX($5:$5)))))&gt;=0),1,0))))</f>
        <v>0</v>
      </c>
      <c r="CH241" s="30">
        <f ca="1">IF(CH$5="",0,IF(SUM($Y241:CG241)&gt;=1,0,IF($W240=0,1,IF(AND(CG239&lt;0,CH239&gt;=0,MIN(CH239:INDIRECT(ADDRESS($A239,SUMIFS($1:$1,$5:$5,MAX($5:$5)))))&gt;=0),1,0))))</f>
        <v>0</v>
      </c>
      <c r="CI241" s="30">
        <f ca="1">IF(CI$5="",0,IF(SUM($Y241:CH241)&gt;=1,0,IF($W240=0,1,IF(AND(CH239&lt;0,CI239&gt;=0,MIN(CI239:INDIRECT(ADDRESS($A239,SUMIFS($1:$1,$5:$5,MAX($5:$5)))))&gt;=0),1,0))))</f>
        <v>0</v>
      </c>
      <c r="CJ241" s="30">
        <f ca="1">IF(CJ$5="",0,IF(SUM($Y241:CI241)&gt;=1,0,IF($W240=0,1,IF(AND(CI239&lt;0,CJ239&gt;=0,MIN(CJ239:INDIRECT(ADDRESS($A239,SUMIFS($1:$1,$5:$5,MAX($5:$5)))))&gt;=0),1,0))))</f>
        <v>0</v>
      </c>
      <c r="CK241" s="30">
        <f ca="1">IF(CK$5="",0,IF(SUM($Y241:CJ241)&gt;=1,0,IF($W240=0,1,IF(AND(CJ239&lt;0,CK239&gt;=0,MIN(CK239:INDIRECT(ADDRESS($A239,SUMIFS($1:$1,$5:$5,MAX($5:$5)))))&gt;=0),1,0))))</f>
        <v>0</v>
      </c>
      <c r="CL241" s="30">
        <f ca="1">IF(CL$5="",0,IF(SUM($Y241:CK241)&gt;=1,0,IF($W240=0,1,IF(AND(CK239&lt;0,CL239&gt;=0,MIN(CL239:INDIRECT(ADDRESS($A239,SUMIFS($1:$1,$5:$5,MAX($5:$5)))))&gt;=0),1,0))))</f>
        <v>0</v>
      </c>
      <c r="CM241" s="30">
        <f ca="1">IF(CM$5="",0,IF(SUM($Y241:CL241)&gt;=1,0,IF($W240=0,1,IF(AND(CL239&lt;0,CM239&gt;=0,MIN(CM239:INDIRECT(ADDRESS($A239,SUMIFS($1:$1,$5:$5,MAX($5:$5)))))&gt;=0),1,0))))</f>
        <v>0</v>
      </c>
      <c r="CN241" s="30">
        <f ca="1">IF(CN$5="",0,IF(SUM($Y241:CM241)&gt;=1,0,IF($W240=0,1,IF(AND(CM239&lt;0,CN239&gt;=0,MIN(CN239:INDIRECT(ADDRESS($A239,SUMIFS($1:$1,$5:$5,MAX($5:$5)))))&gt;=0),1,0))))</f>
        <v>0</v>
      </c>
      <c r="CO241" s="30">
        <f ca="1">IF(CO$5="",0,IF(SUM($Y241:CN241)&gt;=1,0,IF($W240=0,1,IF(AND(CN239&lt;0,CO239&gt;=0,MIN(CO239:INDIRECT(ADDRESS($A239,SUMIFS($1:$1,$5:$5,MAX($5:$5)))))&gt;=0),1,0))))</f>
        <v>0</v>
      </c>
      <c r="CP241" s="30">
        <f ca="1">IF(CP$5="",0,IF(SUM($Y241:CO241)&gt;=1,0,IF($W240=0,1,IF(AND(CO239&lt;0,CP239&gt;=0,MIN(CP239:INDIRECT(ADDRESS($A239,SUMIFS($1:$1,$5:$5,MAX($5:$5)))))&gt;=0),1,0))))</f>
        <v>0</v>
      </c>
      <c r="CQ241" s="30">
        <f ca="1">IF(CQ$5="",0,IF(SUM($Y241:CP241)&gt;=1,0,IF($W240=0,1,IF(AND(CP239&lt;0,CQ239&gt;=0,MIN(CQ239:INDIRECT(ADDRESS($A239,SUMIFS($1:$1,$5:$5,MAX($5:$5)))))&gt;=0),1,0))))</f>
        <v>0</v>
      </c>
      <c r="CR241" s="30">
        <f ca="1">IF(CR$5="",0,IF(SUM($Y241:CQ241)&gt;=1,0,IF($W240=0,1,IF(AND(CQ239&lt;0,CR239&gt;=0,MIN(CR239:INDIRECT(ADDRESS($A239,SUMIFS($1:$1,$5:$5,MAX($5:$5)))))&gt;=0),1,0))))</f>
        <v>0</v>
      </c>
      <c r="CS241" s="30">
        <f ca="1">IF(CS$5="",0,IF(SUM($Y241:CR241)&gt;=1,0,IF($W240=0,1,IF(AND(CR239&lt;0,CS239&gt;=0,MIN(CS239:INDIRECT(ADDRESS($A239,SUMIFS($1:$1,$5:$5,MAX($5:$5)))))&gt;=0),1,0))))</f>
        <v>0</v>
      </c>
      <c r="CT241" s="30">
        <f ca="1">IF(CT$5="",0,IF(SUM($Y241:CS241)&gt;=1,0,IF($W240=0,1,IF(AND(CS239&lt;0,CT239&gt;=0,MIN(CT239:INDIRECT(ADDRESS($A239,SUMIFS($1:$1,$5:$5,MAX($5:$5)))))&gt;=0),1,0))))</f>
        <v>0</v>
      </c>
    </row>
    <row r="242" spans="1:98" s="13" customFormat="1" x14ac:dyDescent="0.3">
      <c r="A242" s="78">
        <f>ROW()</f>
        <v>242</v>
      </c>
      <c r="B242" s="144"/>
      <c r="E242" s="43"/>
      <c r="F242" s="161" t="s">
        <v>211</v>
      </c>
      <c r="M242" s="13" t="s">
        <v>180</v>
      </c>
      <c r="P242" s="10"/>
      <c r="R242" s="43"/>
      <c r="S242" s="64"/>
      <c r="V242" s="162"/>
      <c r="W242" s="57">
        <f ca="1">Repdd!W336</f>
        <v>4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1:98" s="13" customFormat="1" x14ac:dyDescent="0.3">
      <c r="A243" s="12">
        <f>ROW()</f>
        <v>243</v>
      </c>
      <c r="B243" s="148"/>
      <c r="C243" s="142"/>
      <c r="E243" s="92"/>
      <c r="F243" s="13" t="s">
        <v>212</v>
      </c>
      <c r="M243" s="4" t="str">
        <f>Lists!$R$8</f>
        <v>руб.</v>
      </c>
      <c r="P243" s="10"/>
      <c r="R243" s="44"/>
      <c r="S243" s="165">
        <f>Repdd!S337</f>
        <v>0.05</v>
      </c>
      <c r="V243" s="80"/>
      <c r="W243" s="10">
        <f ca="1">SUM(INDIRECT(ADDRESS(ROW(),SUMIFS($1:$1,$5:$5,1))):INDIRECT(ADDRESS(ROW(),SUMIFS($1:$1,$5:$5,MAX($5:$5)))))</f>
        <v>2084661272.2642694</v>
      </c>
      <c r="Z243" s="10">
        <f>Repdd!Z337</f>
        <v>0</v>
      </c>
      <c r="AA243" s="10">
        <f>Repdd!AA337</f>
        <v>0</v>
      </c>
      <c r="AB243" s="10">
        <f>Repdd!AB337</f>
        <v>0</v>
      </c>
      <c r="AC243" s="10">
        <f>Repdd!AC337</f>
        <v>0</v>
      </c>
      <c r="AD243" s="10">
        <f>Repdd!AD337</f>
        <v>0</v>
      </c>
      <c r="AE243" s="10">
        <f>Repdd!AE337</f>
        <v>0</v>
      </c>
      <c r="AF243" s="10">
        <f>Repdd!AF337</f>
        <v>0</v>
      </c>
      <c r="AG243" s="10">
        <f>Repdd!AG337</f>
        <v>0</v>
      </c>
      <c r="AH243" s="10">
        <f>Repdd!AH337</f>
        <v>0</v>
      </c>
      <c r="AI243" s="10">
        <f>Repdd!AI337</f>
        <v>0</v>
      </c>
      <c r="AJ243" s="10">
        <f>Repdd!AJ337</f>
        <v>0</v>
      </c>
      <c r="AK243" s="10">
        <f>Repdd!AK337</f>
        <v>0</v>
      </c>
      <c r="AL243" s="10">
        <f>Repdd!AL337</f>
        <v>0</v>
      </c>
      <c r="AM243" s="10">
        <f>Repdd!AM337</f>
        <v>0</v>
      </c>
      <c r="AN243" s="10">
        <f>Repdd!AN337</f>
        <v>0</v>
      </c>
      <c r="AO243" s="10">
        <f>Repdd!AO337</f>
        <v>0</v>
      </c>
      <c r="AP243" s="10">
        <f>Repdd!AP337</f>
        <v>0</v>
      </c>
      <c r="AQ243" s="10">
        <f>Repdd!AQ337</f>
        <v>0</v>
      </c>
      <c r="AR243" s="10">
        <f>Repdd!AR337</f>
        <v>0</v>
      </c>
      <c r="AS243" s="10">
        <f>Repdd!AS337</f>
        <v>0</v>
      </c>
      <c r="AT243" s="10">
        <f>Repdd!AT337</f>
        <v>0</v>
      </c>
      <c r="AU243" s="10">
        <f>Repdd!AU337</f>
        <v>0</v>
      </c>
      <c r="AV243" s="10">
        <f>Repdd!AV337</f>
        <v>0</v>
      </c>
      <c r="AW243" s="10">
        <f>Repdd!AW337</f>
        <v>0</v>
      </c>
      <c r="AX243" s="10">
        <f>Repdd!AX337</f>
        <v>0</v>
      </c>
      <c r="AY243" s="10">
        <f>Repdd!AY337</f>
        <v>0</v>
      </c>
      <c r="AZ243" s="10">
        <f>Repdd!AZ337</f>
        <v>0</v>
      </c>
      <c r="BA243" s="10">
        <f>Repdd!BA337</f>
        <v>0</v>
      </c>
      <c r="BB243" s="10">
        <f>Repdd!BB337</f>
        <v>0</v>
      </c>
      <c r="BC243" s="10">
        <f>Repdd!BC337</f>
        <v>0</v>
      </c>
      <c r="BD243" s="10">
        <f>Repdd!BD337</f>
        <v>0</v>
      </c>
      <c r="BE243" s="10">
        <f>Repdd!BE337</f>
        <v>0</v>
      </c>
      <c r="BF243" s="10">
        <f>Repdd!BF337</f>
        <v>0</v>
      </c>
      <c r="BG243" s="10">
        <f>Repdd!BG337</f>
        <v>0</v>
      </c>
      <c r="BH243" s="10">
        <f>Repdd!BH337</f>
        <v>0</v>
      </c>
      <c r="BI243" s="10">
        <f>Repdd!BI337</f>
        <v>0</v>
      </c>
      <c r="BJ243" s="10">
        <f>Repdd!BJ337</f>
        <v>0</v>
      </c>
      <c r="BK243" s="10">
        <f>Repdd!BK337</f>
        <v>0</v>
      </c>
      <c r="BL243" s="10">
        <f>Repdd!BL337</f>
        <v>0</v>
      </c>
      <c r="BM243" s="10">
        <f>Repdd!BM337</f>
        <v>0</v>
      </c>
      <c r="BN243" s="10">
        <f>Repdd!BN337</f>
        <v>0</v>
      </c>
      <c r="BO243" s="10">
        <f>Repdd!BO337</f>
        <v>0</v>
      </c>
      <c r="BP243" s="10">
        <f>Repdd!BP337</f>
        <v>0</v>
      </c>
      <c r="BQ243" s="10">
        <f>Repdd!BQ337</f>
        <v>0</v>
      </c>
      <c r="BR243" s="10">
        <f>Repdd!BR337</f>
        <v>0</v>
      </c>
      <c r="BS243" s="10">
        <f>Repdd!BS337</f>
        <v>0</v>
      </c>
      <c r="BT243" s="10">
        <f>Repdd!BT337</f>
        <v>0</v>
      </c>
      <c r="BU243" s="10">
        <f ca="1">Repdd!BU337</f>
        <v>2084661272.2642694</v>
      </c>
      <c r="BV243" s="10">
        <f>Repdd!BV337</f>
        <v>0</v>
      </c>
      <c r="BW243" s="10">
        <f>Repdd!BW337</f>
        <v>0</v>
      </c>
      <c r="BX243" s="10">
        <f>Repdd!BX337</f>
        <v>0</v>
      </c>
      <c r="BY243" s="10">
        <f>Repdd!BY337</f>
        <v>0</v>
      </c>
      <c r="BZ243" s="10">
        <f>Repdd!BZ337</f>
        <v>0</v>
      </c>
      <c r="CA243" s="10">
        <f>Repdd!CA337</f>
        <v>0</v>
      </c>
      <c r="CB243" s="10">
        <f>Repdd!CB337</f>
        <v>0</v>
      </c>
      <c r="CC243" s="10">
        <f>Repdd!CC337</f>
        <v>0</v>
      </c>
      <c r="CD243" s="10">
        <f>Repdd!CD337</f>
        <v>0</v>
      </c>
      <c r="CE243" s="10">
        <f>Repdd!CE337</f>
        <v>0</v>
      </c>
      <c r="CF243" s="10">
        <f>Repdd!CF337</f>
        <v>0</v>
      </c>
      <c r="CG243" s="10">
        <f>Repdd!CG337</f>
        <v>0</v>
      </c>
      <c r="CH243" s="10">
        <f>Repdd!CH337</f>
        <v>0</v>
      </c>
      <c r="CI243" s="10">
        <f>Repdd!CI337</f>
        <v>0</v>
      </c>
      <c r="CJ243" s="10">
        <f>Repdd!CJ337</f>
        <v>0</v>
      </c>
      <c r="CK243" s="10">
        <f>Repdd!CK337</f>
        <v>0</v>
      </c>
      <c r="CL243" s="10">
        <f>Repdd!CL337</f>
        <v>0</v>
      </c>
      <c r="CM243" s="10">
        <f>Repdd!CM337</f>
        <v>0</v>
      </c>
      <c r="CN243" s="10">
        <f>Repdd!CN337</f>
        <v>0</v>
      </c>
      <c r="CO243" s="10">
        <f>Repdd!CO337</f>
        <v>0</v>
      </c>
      <c r="CP243" s="10">
        <f>Repdd!CP337</f>
        <v>0</v>
      </c>
      <c r="CQ243" s="10">
        <f>Repdd!CQ337</f>
        <v>0</v>
      </c>
      <c r="CR243" s="10">
        <f>Repdd!CR337</f>
        <v>0</v>
      </c>
      <c r="CS243" s="10">
        <f>Repdd!CS337</f>
        <v>0</v>
      </c>
      <c r="CT243" s="10">
        <f>Repdd!CT337</f>
        <v>0</v>
      </c>
    </row>
    <row r="244" spans="1:98" s="13" customFormat="1" x14ac:dyDescent="0.3">
      <c r="A244" s="12">
        <f>ROW()</f>
        <v>244</v>
      </c>
      <c r="B244" s="147"/>
      <c r="C244" s="142"/>
      <c r="E244" s="92"/>
      <c r="F244" s="13" t="s">
        <v>197</v>
      </c>
      <c r="M244" s="4" t="str">
        <f>Lists!$R$8</f>
        <v>руб.</v>
      </c>
      <c r="P244" s="10"/>
      <c r="R244" s="92"/>
      <c r="S244" s="10"/>
      <c r="V244" s="80"/>
      <c r="W244" s="10">
        <f ca="1">SUM(INDIRECT(ADDRESS(ROW(),SUMIFS($1:$1,$5:$5,1))):INDIRECT(ADDRESS(ROW(),SUMIFS($1:$1,$5:$5,MAX($5:$5)))))</f>
        <v>1191911848.3791983</v>
      </c>
      <c r="Z244" s="10">
        <f>Repdd!Z338</f>
        <v>0</v>
      </c>
      <c r="AA244" s="10">
        <f>Repdd!AA338</f>
        <v>0</v>
      </c>
      <c r="AB244" s="10">
        <f>Repdd!AB338</f>
        <v>0</v>
      </c>
      <c r="AC244" s="10">
        <f>Repdd!AC338</f>
        <v>0</v>
      </c>
      <c r="AD244" s="10">
        <f>Repdd!AD338</f>
        <v>0</v>
      </c>
      <c r="AE244" s="10">
        <f>Repdd!AE338</f>
        <v>0</v>
      </c>
      <c r="AF244" s="10">
        <f>Repdd!AF338</f>
        <v>0</v>
      </c>
      <c r="AG244" s="10">
        <f>Repdd!AG338</f>
        <v>0</v>
      </c>
      <c r="AH244" s="10">
        <f>Repdd!AH338</f>
        <v>0</v>
      </c>
      <c r="AI244" s="10">
        <f>Repdd!AI338</f>
        <v>0</v>
      </c>
      <c r="AJ244" s="10">
        <f>Repdd!AJ338</f>
        <v>0</v>
      </c>
      <c r="AK244" s="10">
        <f>Repdd!AK338</f>
        <v>0</v>
      </c>
      <c r="AL244" s="10">
        <f>Repdd!AL338</f>
        <v>0</v>
      </c>
      <c r="AM244" s="10">
        <f>Repdd!AM338</f>
        <v>0</v>
      </c>
      <c r="AN244" s="10">
        <f>Repdd!AN338</f>
        <v>0</v>
      </c>
      <c r="AO244" s="10">
        <f>Repdd!AO338</f>
        <v>0</v>
      </c>
      <c r="AP244" s="10">
        <f>Repdd!AP338</f>
        <v>0</v>
      </c>
      <c r="AQ244" s="10">
        <f>Repdd!AQ338</f>
        <v>0</v>
      </c>
      <c r="AR244" s="10">
        <f>Repdd!AR338</f>
        <v>0</v>
      </c>
      <c r="AS244" s="10">
        <f>Repdd!AS338</f>
        <v>0</v>
      </c>
      <c r="AT244" s="10">
        <f>Repdd!AT338</f>
        <v>0</v>
      </c>
      <c r="AU244" s="10">
        <f>Repdd!AU338</f>
        <v>0</v>
      </c>
      <c r="AV244" s="10">
        <f>Repdd!AV338</f>
        <v>0</v>
      </c>
      <c r="AW244" s="10">
        <f>Repdd!AW338</f>
        <v>0</v>
      </c>
      <c r="AX244" s="10">
        <f>Repdd!AX338</f>
        <v>0</v>
      </c>
      <c r="AY244" s="10">
        <f>Repdd!AY338</f>
        <v>0</v>
      </c>
      <c r="AZ244" s="10">
        <f>Repdd!AZ338</f>
        <v>0</v>
      </c>
      <c r="BA244" s="10">
        <f>Repdd!BA338</f>
        <v>0</v>
      </c>
      <c r="BB244" s="10">
        <f>Repdd!BB338</f>
        <v>0</v>
      </c>
      <c r="BC244" s="10">
        <f>Repdd!BC338</f>
        <v>0</v>
      </c>
      <c r="BD244" s="10">
        <f>Repdd!BD338</f>
        <v>0</v>
      </c>
      <c r="BE244" s="10">
        <f>Repdd!BE338</f>
        <v>0</v>
      </c>
      <c r="BF244" s="10">
        <f>Repdd!BF338</f>
        <v>0</v>
      </c>
      <c r="BG244" s="10">
        <f>Repdd!BG338</f>
        <v>0</v>
      </c>
      <c r="BH244" s="10">
        <f>Repdd!BH338</f>
        <v>0</v>
      </c>
      <c r="BI244" s="10">
        <f>Repdd!BI338</f>
        <v>0</v>
      </c>
      <c r="BJ244" s="10">
        <f>Repdd!BJ338</f>
        <v>0</v>
      </c>
      <c r="BK244" s="10">
        <f>Repdd!BK338</f>
        <v>0</v>
      </c>
      <c r="BL244" s="10">
        <f>Repdd!BL338</f>
        <v>0</v>
      </c>
      <c r="BM244" s="10">
        <f>Repdd!BM338</f>
        <v>0</v>
      </c>
      <c r="BN244" s="10">
        <f>Repdd!BN338</f>
        <v>0</v>
      </c>
      <c r="BO244" s="10">
        <f>Repdd!BO338</f>
        <v>0</v>
      </c>
      <c r="BP244" s="10">
        <f>Repdd!BP338</f>
        <v>0</v>
      </c>
      <c r="BQ244" s="10">
        <f>Repdd!BQ338</f>
        <v>0</v>
      </c>
      <c r="BR244" s="10">
        <f>Repdd!BR338</f>
        <v>0</v>
      </c>
      <c r="BS244" s="10">
        <f>Repdd!BS338</f>
        <v>0</v>
      </c>
      <c r="BT244" s="10">
        <f>Repdd!BT338</f>
        <v>0</v>
      </c>
      <c r="BU244" s="10">
        <f ca="1">Repdd!BU338</f>
        <v>1191911848.3791983</v>
      </c>
      <c r="BV244" s="10">
        <f>Repdd!BV338</f>
        <v>0</v>
      </c>
      <c r="BW244" s="10">
        <f>Repdd!BW338</f>
        <v>0</v>
      </c>
      <c r="BX244" s="10">
        <f>Repdd!BX338</f>
        <v>0</v>
      </c>
      <c r="BY244" s="10">
        <f>Repdd!BY338</f>
        <v>0</v>
      </c>
      <c r="BZ244" s="10">
        <f>Repdd!BZ338</f>
        <v>0</v>
      </c>
      <c r="CA244" s="10">
        <f>Repdd!CA338</f>
        <v>0</v>
      </c>
      <c r="CB244" s="10">
        <f>Repdd!CB338</f>
        <v>0</v>
      </c>
      <c r="CC244" s="10">
        <f>Repdd!CC338</f>
        <v>0</v>
      </c>
      <c r="CD244" s="10">
        <f>Repdd!CD338</f>
        <v>0</v>
      </c>
      <c r="CE244" s="10">
        <f>Repdd!CE338</f>
        <v>0</v>
      </c>
      <c r="CF244" s="10">
        <f>Repdd!CF338</f>
        <v>0</v>
      </c>
      <c r="CG244" s="10">
        <f>Repdd!CG338</f>
        <v>0</v>
      </c>
      <c r="CH244" s="10">
        <f>Repdd!CH338</f>
        <v>0</v>
      </c>
      <c r="CI244" s="10">
        <f>Repdd!CI338</f>
        <v>0</v>
      </c>
      <c r="CJ244" s="10">
        <f>Repdd!CJ338</f>
        <v>0</v>
      </c>
      <c r="CK244" s="10">
        <f>Repdd!CK338</f>
        <v>0</v>
      </c>
      <c r="CL244" s="10">
        <f>Repdd!CL338</f>
        <v>0</v>
      </c>
      <c r="CM244" s="10">
        <f>Repdd!CM338</f>
        <v>0</v>
      </c>
      <c r="CN244" s="10">
        <f>Repdd!CN338</f>
        <v>0</v>
      </c>
      <c r="CO244" s="10">
        <f>Repdd!CO338</f>
        <v>0</v>
      </c>
      <c r="CP244" s="10">
        <f>Repdd!CP338</f>
        <v>0</v>
      </c>
      <c r="CQ244" s="10">
        <f>Repdd!CQ338</f>
        <v>0</v>
      </c>
      <c r="CR244" s="10">
        <f>Repdd!CR338</f>
        <v>0</v>
      </c>
      <c r="CS244" s="10">
        <f>Repdd!CS338</f>
        <v>0</v>
      </c>
      <c r="CT244" s="10">
        <f>Repdd!CT338</f>
        <v>0</v>
      </c>
    </row>
    <row r="245" spans="1:98" s="13" customFormat="1" x14ac:dyDescent="0.3">
      <c r="A245" s="12">
        <f>ROW()</f>
        <v>245</v>
      </c>
      <c r="B245" s="147"/>
      <c r="C245" s="142"/>
      <c r="E245" s="92"/>
      <c r="F245" s="13" t="s">
        <v>213</v>
      </c>
      <c r="M245" s="4" t="str">
        <f>Lists!$R$8</f>
        <v>руб.</v>
      </c>
      <c r="P245" s="10"/>
      <c r="R245" s="92"/>
      <c r="S245" s="10"/>
      <c r="V245" s="80"/>
      <c r="W245" s="10">
        <f ca="1">W238+W244</f>
        <v>1195655207.8426654</v>
      </c>
      <c r="Z245" s="10">
        <f ca="1">Repdd!Z339</f>
        <v>1209662209.2673323</v>
      </c>
      <c r="AA245" s="10">
        <f ca="1">Repdd!AA339</f>
        <v>1223833301.5499852</v>
      </c>
      <c r="AB245" s="10">
        <f ca="1">Repdd!AB339</f>
        <v>1238170407.0013931</v>
      </c>
      <c r="AC245" s="10">
        <f ca="1">Repdd!AC339</f>
        <v>1252675470.4520352</v>
      </c>
      <c r="AD245" s="10">
        <f ca="1">Repdd!AD339</f>
        <v>1267350459.515919</v>
      </c>
      <c r="AE245" s="10">
        <f ca="1">Repdd!AE339</f>
        <v>1282197364.8574858</v>
      </c>
      <c r="AF245" s="10">
        <f ca="1">Repdd!AF339</f>
        <v>1297218200.4616458</v>
      </c>
      <c r="AG245" s="10">
        <f ca="1">Repdd!AG339</f>
        <v>1312415003.906976</v>
      </c>
      <c r="AH245" s="10">
        <f ca="1">Repdd!AH339</f>
        <v>1327789836.6421149</v>
      </c>
      <c r="AI245" s="10">
        <f ca="1">Repdd!AI339</f>
        <v>1343344784.265403</v>
      </c>
      <c r="AJ245" s="10">
        <f ca="1">Repdd!AJ339</f>
        <v>1359081956.8077903</v>
      </c>
      <c r="AK245" s="10">
        <f ca="1">Repdd!AK339</f>
        <v>1375003489.0190651</v>
      </c>
      <c r="AL245" s="10">
        <f ca="1">Repdd!AL339</f>
        <v>1391111540.6574321</v>
      </c>
      <c r="AM245" s="10">
        <f ca="1">Repdd!AM339</f>
        <v>1407408296.7824829</v>
      </c>
      <c r="AN245" s="10">
        <f ca="1">Repdd!AN339</f>
        <v>1423895968.0516019</v>
      </c>
      <c r="AO245" s="10">
        <f ca="1">Repdd!AO339</f>
        <v>1440576791.0198405</v>
      </c>
      <c r="AP245" s="10">
        <f ca="1">Repdd!AP339</f>
        <v>1457453028.4433067</v>
      </c>
      <c r="AQ245" s="10">
        <f ca="1">Repdd!AQ339</f>
        <v>1474526969.5861084</v>
      </c>
      <c r="AR245" s="10">
        <f ca="1">Repdd!AR339</f>
        <v>1491800930.5308928</v>
      </c>
      <c r="AS245" s="10">
        <f ca="1">Repdd!AS339</f>
        <v>1509277254.493022</v>
      </c>
      <c r="AT245" s="10">
        <f ca="1">Repdd!AT339</f>
        <v>1526958312.138432</v>
      </c>
      <c r="AU245" s="10">
        <f ca="1">Repdd!AU339</f>
        <v>1544846501.9052131</v>
      </c>
      <c r="AV245" s="10">
        <f ca="1">Repdd!AV339</f>
        <v>1562944250.3289587</v>
      </c>
      <c r="AW245" s="10">
        <f ca="1">Repdd!AW339</f>
        <v>1581254012.3719249</v>
      </c>
      <c r="AX245" s="10">
        <f ca="1">Repdd!AX339</f>
        <v>1599778271.7560465</v>
      </c>
      <c r="AY245" s="10">
        <f ca="1">Repdd!AY339</f>
        <v>1618519541.299855</v>
      </c>
      <c r="AZ245" s="10">
        <f ca="1">Repdd!AZ339</f>
        <v>1637480363.259342</v>
      </c>
      <c r="BA245" s="10">
        <f ca="1">Repdd!BA339</f>
        <v>1656663309.6728163</v>
      </c>
      <c r="BB245" s="10">
        <f ca="1">Repdd!BB339</f>
        <v>1676070982.7098024</v>
      </c>
      <c r="BC245" s="10">
        <f ca="1">Repdd!BC339</f>
        <v>1695706015.0240247</v>
      </c>
      <c r="BD245" s="10">
        <f ca="1">Repdd!BD339</f>
        <v>1715571070.1105266</v>
      </c>
      <c r="BE245" s="10">
        <f ca="1">Repdd!BE339</f>
        <v>1735668842.6669753</v>
      </c>
      <c r="BF245" s="10">
        <f ca="1">Repdd!BF339</f>
        <v>1756002058.9591966</v>
      </c>
      <c r="BG245" s="10">
        <f ca="1">Repdd!BG339</f>
        <v>1776573477.190995</v>
      </c>
      <c r="BH245" s="10">
        <f ca="1">Repdd!BH339</f>
        <v>1797385887.8783026</v>
      </c>
      <c r="BI245" s="10">
        <f ca="1">Repdd!BI339</f>
        <v>1818442114.2277133</v>
      </c>
      <c r="BJ245" s="10">
        <f ca="1">Repdd!BJ339</f>
        <v>1839745012.5194533</v>
      </c>
      <c r="BK245" s="10">
        <f ca="1">Repdd!BK339</f>
        <v>1861297472.4948332</v>
      </c>
      <c r="BL245" s="10">
        <f ca="1">Repdd!BL339</f>
        <v>1883102417.7482433</v>
      </c>
      <c r="BM245" s="10">
        <f ca="1">Repdd!BM339</f>
        <v>1905162806.1237385</v>
      </c>
      <c r="BN245" s="10">
        <f ca="1">Repdd!BN339</f>
        <v>1927481630.1162727</v>
      </c>
      <c r="BO245" s="10">
        <f ca="1">Repdd!BO339</f>
        <v>1950061917.2776284</v>
      </c>
      <c r="BP245" s="10">
        <f ca="1">Repdd!BP339</f>
        <v>1972906730.6271055</v>
      </c>
      <c r="BQ245" s="10">
        <f ca="1">Repdd!BQ339</f>
        <v>1996019169.0670214</v>
      </c>
      <c r="BR245" s="10">
        <f ca="1">Repdd!BR339</f>
        <v>2019402367.803076</v>
      </c>
      <c r="BS245" s="10">
        <f ca="1">Repdd!BS339</f>
        <v>2043059498.7696443</v>
      </c>
      <c r="BT245" s="10">
        <f ca="1">Repdd!BT339</f>
        <v>2066993771.0600476</v>
      </c>
      <c r="BU245" s="10">
        <f ca="1">Repdd!BU339</f>
        <v>2091208431.3618703</v>
      </c>
      <c r="BV245" s="10">
        <f>Repdd!BV339</f>
        <v>0</v>
      </c>
      <c r="BW245" s="10">
        <f>Repdd!BW339</f>
        <v>0</v>
      </c>
      <c r="BX245" s="10">
        <f>Repdd!BX339</f>
        <v>0</v>
      </c>
      <c r="BY245" s="10">
        <f>Repdd!BY339</f>
        <v>0</v>
      </c>
      <c r="BZ245" s="10">
        <f>Repdd!BZ339</f>
        <v>0</v>
      </c>
      <c r="CA245" s="10">
        <f>Repdd!CA339</f>
        <v>0</v>
      </c>
      <c r="CB245" s="10">
        <f>Repdd!CB339</f>
        <v>0</v>
      </c>
      <c r="CC245" s="10">
        <f>Repdd!CC339</f>
        <v>0</v>
      </c>
      <c r="CD245" s="10">
        <f>Repdd!CD339</f>
        <v>0</v>
      </c>
      <c r="CE245" s="10">
        <f>Repdd!CE339</f>
        <v>0</v>
      </c>
      <c r="CF245" s="10">
        <f>Repdd!CF339</f>
        <v>0</v>
      </c>
      <c r="CG245" s="10">
        <f>Repdd!CG339</f>
        <v>0</v>
      </c>
      <c r="CH245" s="10">
        <f>Repdd!CH339</f>
        <v>0</v>
      </c>
      <c r="CI245" s="10">
        <f>Repdd!CI339</f>
        <v>0</v>
      </c>
      <c r="CJ245" s="10">
        <f>Repdd!CJ339</f>
        <v>0</v>
      </c>
      <c r="CK245" s="10">
        <f>Repdd!CK339</f>
        <v>0</v>
      </c>
      <c r="CL245" s="10">
        <f>Repdd!CL339</f>
        <v>0</v>
      </c>
      <c r="CM245" s="10">
        <f>Repdd!CM339</f>
        <v>0</v>
      </c>
      <c r="CN245" s="10">
        <f>Repdd!CN339</f>
        <v>0</v>
      </c>
      <c r="CO245" s="10">
        <f>Repdd!CO339</f>
        <v>0</v>
      </c>
      <c r="CP245" s="10">
        <f>Repdd!CP339</f>
        <v>0</v>
      </c>
      <c r="CQ245" s="10">
        <f>Repdd!CQ339</f>
        <v>0</v>
      </c>
      <c r="CR245" s="10">
        <f>Repdd!CR339</f>
        <v>0</v>
      </c>
      <c r="CS245" s="10">
        <f>Repdd!CS339</f>
        <v>0</v>
      </c>
      <c r="CT245" s="10">
        <f>Repdd!CT339</f>
        <v>0</v>
      </c>
    </row>
    <row r="246" spans="1:98" s="13" customFormat="1" x14ac:dyDescent="0.3">
      <c r="A246" s="12">
        <f>ROW()</f>
        <v>246</v>
      </c>
      <c r="B246" s="147"/>
      <c r="C246" s="142"/>
      <c r="E246" s="92">
        <v>2</v>
      </c>
      <c r="F246" s="13" t="s">
        <v>214</v>
      </c>
      <c r="M246" s="4" t="str">
        <f>Lists!$R$8</f>
        <v>руб.</v>
      </c>
      <c r="P246" s="10"/>
      <c r="R246" s="92"/>
      <c r="S246" s="10"/>
      <c r="V246" s="80"/>
      <c r="W246" s="10">
        <f ca="1">SUM(INDIRECT(ADDRESS(ROW(),SUMIFS($1:$1,$5:$5,1))):INDIRECT(ADDRESS(ROW(),SUMIFS($1:$1,$5:$5,MAX($5:$5)))))</f>
        <v>72579732.556039944</v>
      </c>
      <c r="Z246" s="10">
        <f ca="1">Repdd!Z340</f>
        <v>72579732.556039944</v>
      </c>
      <c r="AA246" s="10">
        <f>Repdd!AA340</f>
        <v>0</v>
      </c>
      <c r="AB246" s="10">
        <f>Repdd!AB340</f>
        <v>0</v>
      </c>
      <c r="AC246" s="10">
        <f>Repdd!AC340</f>
        <v>0</v>
      </c>
      <c r="AD246" s="10">
        <f>Repdd!AD340</f>
        <v>0</v>
      </c>
      <c r="AE246" s="10">
        <f>Repdd!AE340</f>
        <v>0</v>
      </c>
      <c r="AF246" s="10">
        <f>Repdd!AF340</f>
        <v>0</v>
      </c>
      <c r="AG246" s="10">
        <f>Repdd!AG340</f>
        <v>0</v>
      </c>
      <c r="AH246" s="10">
        <f>Repdd!AH340</f>
        <v>0</v>
      </c>
      <c r="AI246" s="10">
        <f>Repdd!AI340</f>
        <v>0</v>
      </c>
      <c r="AJ246" s="10">
        <f>Repdd!AJ340</f>
        <v>0</v>
      </c>
      <c r="AK246" s="10">
        <f>Repdd!AK340</f>
        <v>0</v>
      </c>
      <c r="AL246" s="10">
        <f>Repdd!AL340</f>
        <v>0</v>
      </c>
      <c r="AM246" s="10">
        <f>Repdd!AM340</f>
        <v>0</v>
      </c>
      <c r="AN246" s="10">
        <f>Repdd!AN340</f>
        <v>0</v>
      </c>
      <c r="AO246" s="10">
        <f>Repdd!AO340</f>
        <v>0</v>
      </c>
      <c r="AP246" s="10">
        <f>Repdd!AP340</f>
        <v>0</v>
      </c>
      <c r="AQ246" s="10">
        <f>Repdd!AQ340</f>
        <v>0</v>
      </c>
      <c r="AR246" s="10">
        <f>Repdd!AR340</f>
        <v>0</v>
      </c>
      <c r="AS246" s="10">
        <f>Repdd!AS340</f>
        <v>0</v>
      </c>
      <c r="AT246" s="10">
        <f>Repdd!AT340</f>
        <v>0</v>
      </c>
      <c r="AU246" s="10">
        <f>Repdd!AU340</f>
        <v>0</v>
      </c>
      <c r="AV246" s="10">
        <f>Repdd!AV340</f>
        <v>0</v>
      </c>
      <c r="AW246" s="10">
        <f>Repdd!AW340</f>
        <v>0</v>
      </c>
      <c r="AX246" s="10">
        <f>Repdd!AX340</f>
        <v>0</v>
      </c>
      <c r="AY246" s="10">
        <f>Repdd!AY340</f>
        <v>0</v>
      </c>
      <c r="AZ246" s="10">
        <f>Repdd!AZ340</f>
        <v>0</v>
      </c>
      <c r="BA246" s="10">
        <f>Repdd!BA340</f>
        <v>0</v>
      </c>
      <c r="BB246" s="10">
        <f>Repdd!BB340</f>
        <v>0</v>
      </c>
      <c r="BC246" s="10">
        <f>Repdd!BC340</f>
        <v>0</v>
      </c>
      <c r="BD246" s="10">
        <f>Repdd!BD340</f>
        <v>0</v>
      </c>
      <c r="BE246" s="10">
        <f>Repdd!BE340</f>
        <v>0</v>
      </c>
      <c r="BF246" s="10">
        <f>Repdd!BF340</f>
        <v>0</v>
      </c>
      <c r="BG246" s="10">
        <f>Repdd!BG340</f>
        <v>0</v>
      </c>
      <c r="BH246" s="10">
        <f>Repdd!BH340</f>
        <v>0</v>
      </c>
      <c r="BI246" s="10">
        <f>Repdd!BI340</f>
        <v>0</v>
      </c>
      <c r="BJ246" s="10">
        <f>Repdd!BJ340</f>
        <v>0</v>
      </c>
      <c r="BK246" s="10">
        <f>Repdd!BK340</f>
        <v>0</v>
      </c>
      <c r="BL246" s="10">
        <f>Repdd!BL340</f>
        <v>0</v>
      </c>
      <c r="BM246" s="10">
        <f>Repdd!BM340</f>
        <v>0</v>
      </c>
      <c r="BN246" s="10">
        <f>Repdd!BN340</f>
        <v>0</v>
      </c>
      <c r="BO246" s="10">
        <f>Repdd!BO340</f>
        <v>0</v>
      </c>
      <c r="BP246" s="10">
        <f>Repdd!BP340</f>
        <v>0</v>
      </c>
      <c r="BQ246" s="10">
        <f>Repdd!BQ340</f>
        <v>0</v>
      </c>
      <c r="BR246" s="10">
        <f>Repdd!BR340</f>
        <v>0</v>
      </c>
      <c r="BS246" s="10">
        <f>Repdd!BS340</f>
        <v>0</v>
      </c>
      <c r="BT246" s="10">
        <f>Repdd!BT340</f>
        <v>0</v>
      </c>
      <c r="BU246" s="10">
        <f>Repdd!BU340</f>
        <v>0</v>
      </c>
      <c r="BV246" s="10">
        <f>Repdd!BV340</f>
        <v>0</v>
      </c>
      <c r="BW246" s="10">
        <f>Repdd!BW340</f>
        <v>0</v>
      </c>
      <c r="BX246" s="10">
        <f>Repdd!BX340</f>
        <v>0</v>
      </c>
      <c r="BY246" s="10">
        <f>Repdd!BY340</f>
        <v>0</v>
      </c>
      <c r="BZ246" s="10">
        <f>Repdd!BZ340</f>
        <v>0</v>
      </c>
      <c r="CA246" s="10">
        <f>Repdd!CA340</f>
        <v>0</v>
      </c>
      <c r="CB246" s="10">
        <f>Repdd!CB340</f>
        <v>0</v>
      </c>
      <c r="CC246" s="10">
        <f>Repdd!CC340</f>
        <v>0</v>
      </c>
      <c r="CD246" s="10">
        <f>Repdd!CD340</f>
        <v>0</v>
      </c>
      <c r="CE246" s="10">
        <f>Repdd!CE340</f>
        <v>0</v>
      </c>
      <c r="CF246" s="10">
        <f>Repdd!CF340</f>
        <v>0</v>
      </c>
      <c r="CG246" s="10">
        <f>Repdd!CG340</f>
        <v>0</v>
      </c>
      <c r="CH246" s="10">
        <f>Repdd!CH340</f>
        <v>0</v>
      </c>
      <c r="CI246" s="10">
        <f>Repdd!CI340</f>
        <v>0</v>
      </c>
      <c r="CJ246" s="10">
        <f>Repdd!CJ340</f>
        <v>0</v>
      </c>
      <c r="CK246" s="10">
        <f>Repdd!CK340</f>
        <v>0</v>
      </c>
      <c r="CL246" s="10">
        <f>Repdd!CL340</f>
        <v>0</v>
      </c>
      <c r="CM246" s="10">
        <f>Repdd!CM340</f>
        <v>0</v>
      </c>
      <c r="CN246" s="10">
        <f>Repdd!CN340</f>
        <v>0</v>
      </c>
      <c r="CO246" s="10">
        <f>Repdd!CO340</f>
        <v>0</v>
      </c>
      <c r="CP246" s="10">
        <f>Repdd!CP340</f>
        <v>0</v>
      </c>
      <c r="CQ246" s="10">
        <f>Repdd!CQ340</f>
        <v>0</v>
      </c>
      <c r="CR246" s="10">
        <f>Repdd!CR340</f>
        <v>0</v>
      </c>
      <c r="CS246" s="10">
        <f>Repdd!CS340</f>
        <v>0</v>
      </c>
      <c r="CT246" s="10">
        <f>Repdd!CT340</f>
        <v>0</v>
      </c>
    </row>
    <row r="247" spans="1:98" x14ac:dyDescent="0.3">
      <c r="A247" s="11">
        <f>ROW()</f>
        <v>247</v>
      </c>
      <c r="G247" s="6" t="s">
        <v>215</v>
      </c>
      <c r="R247" s="44"/>
      <c r="S247" s="164">
        <f>Repdd!S341</f>
        <v>1</v>
      </c>
    </row>
    <row r="248" spans="1:98" x14ac:dyDescent="0.3">
      <c r="A248" s="11">
        <f>ROW()</f>
        <v>248</v>
      </c>
      <c r="G248" s="6" t="s">
        <v>216</v>
      </c>
      <c r="R248" s="44"/>
      <c r="S248" s="165">
        <f>Repdd!S342</f>
        <v>0.1</v>
      </c>
    </row>
    <row r="249" spans="1:98" x14ac:dyDescent="0.3">
      <c r="A249" s="11">
        <f>ROW()</f>
        <v>249</v>
      </c>
      <c r="G249" s="6" t="s">
        <v>217</v>
      </c>
      <c r="R249" s="44"/>
      <c r="S249" s="165">
        <f>Repdd!S343</f>
        <v>0.4</v>
      </c>
    </row>
    <row r="250" spans="1:98" s="13" customFormat="1" x14ac:dyDescent="0.3">
      <c r="A250" s="12">
        <f>ROW()</f>
        <v>250</v>
      </c>
      <c r="B250" s="147"/>
      <c r="C250" s="142"/>
      <c r="E250" s="92"/>
      <c r="F250" s="13" t="s">
        <v>218</v>
      </c>
      <c r="M250" s="4" t="str">
        <f>Lists!$R$8</f>
        <v>руб.</v>
      </c>
      <c r="P250" s="10"/>
      <c r="R250" s="92"/>
      <c r="S250" s="10"/>
      <c r="V250" s="80"/>
      <c r="W250" s="10">
        <f ca="1">SUM(INDIRECT(ADDRESS(ROW(),SUMIFS($1:$1,$5:$5,1))):INDIRECT(ADDRESS(ROW(),SUMIFS($1:$1,$5:$5,MAX($5:$5)))))</f>
        <v>141017533.83784103</v>
      </c>
      <c r="Z250" s="10">
        <f ca="1">Repdd!Z344</f>
        <v>61679732.556039944</v>
      </c>
      <c r="AA250" s="10">
        <f ca="1">Repdd!AA344</f>
        <v>-9082121.2121212129</v>
      </c>
      <c r="AB250" s="10">
        <f ca="1">Repdd!AB344</f>
        <v>-1228467.8787878789</v>
      </c>
      <c r="AC250" s="10">
        <f ca="1">Repdd!AC344</f>
        <v>-517441.21212121192</v>
      </c>
      <c r="AD250" s="10">
        <f ca="1">Repdd!AD344</f>
        <v>56336.121212121099</v>
      </c>
      <c r="AE250" s="10">
        <f ca="1">Repdd!AE344</f>
        <v>-772545.54545454495</v>
      </c>
      <c r="AF250" s="10">
        <f ca="1">Repdd!AF344</f>
        <v>-2448915.5454545454</v>
      </c>
      <c r="AG250" s="10">
        <f ca="1">Repdd!AG344</f>
        <v>-2499414.3121212125</v>
      </c>
      <c r="AH250" s="10">
        <f ca="1">Repdd!AH344</f>
        <v>-2597344.6174545456</v>
      </c>
      <c r="AI250" s="10">
        <f ca="1">Repdd!AI344</f>
        <v>-2740589.640939394</v>
      </c>
      <c r="AJ250" s="10">
        <f ca="1">Repdd!AJ344</f>
        <v>-2898390.5296121212</v>
      </c>
      <c r="AK250" s="10">
        <f ca="1">Repdd!AK344</f>
        <v>-3055186.0990318181</v>
      </c>
      <c r="AL250" s="10">
        <f ca="1">Repdd!AL344</f>
        <v>-3272189.6993871215</v>
      </c>
      <c r="AM250" s="10">
        <f ca="1">Repdd!AM344</f>
        <v>-3589912.2656389391</v>
      </c>
      <c r="AN250" s="10">
        <f ca="1">Repdd!AN344</f>
        <v>-4023676.2139025759</v>
      </c>
      <c r="AO250" s="10">
        <f ca="1">Repdd!AO344</f>
        <v>-4505208.1049371213</v>
      </c>
      <c r="AP250" s="10">
        <f ca="1">Repdd!AP344</f>
        <v>-4864024.1751210233</v>
      </c>
      <c r="AQ250" s="10">
        <f ca="1">Repdd!AQ344</f>
        <v>-5001028.4777316749</v>
      </c>
      <c r="AR250" s="10">
        <f ca="1">Repdd!AR344</f>
        <v>-4865585.2355332198</v>
      </c>
      <c r="AS250" s="10">
        <f ca="1">Repdd!AS344</f>
        <v>-4470471.0976505075</v>
      </c>
      <c r="AT250" s="10">
        <f ca="1">Repdd!AT344</f>
        <v>-8889688.0054180678</v>
      </c>
      <c r="AU250" s="10">
        <f ca="1">Repdd!AU344</f>
        <v>-18189970.3039781</v>
      </c>
      <c r="AV250" s="10">
        <f ca="1">Repdd!AV344</f>
        <v>-12421925.535541765</v>
      </c>
      <c r="AW250" s="10">
        <f ca="1">Repdd!AW344</f>
        <v>-1617056.3688450875</v>
      </c>
      <c r="AX250" s="10">
        <f ca="1">Repdd!AX344</f>
        <v>39047.761141718831</v>
      </c>
      <c r="AY250" s="10">
        <f ca="1">Repdd!AY344</f>
        <v>2547227.3064069501</v>
      </c>
      <c r="AZ250" s="10">
        <f ca="1">Repdd!AZ344</f>
        <v>2597311.1146792602</v>
      </c>
      <c r="BA250" s="10">
        <f ca="1">Repdd!BA344</f>
        <v>1863962.4236035421</v>
      </c>
      <c r="BB250" s="10">
        <f ca="1">Repdd!BB344</f>
        <v>2848903.9934591469</v>
      </c>
      <c r="BC250" s="10">
        <f ca="1">Repdd!BC344</f>
        <v>3899829.6664975365</v>
      </c>
      <c r="BD250" s="10">
        <f ca="1">Repdd!BD344</f>
        <v>4382108.2714534122</v>
      </c>
      <c r="BE250" s="10">
        <f ca="1">Repdd!BE344</f>
        <v>4523961.4051609505</v>
      </c>
      <c r="BF250" s="10">
        <f ca="1">Repdd!BF344</f>
        <v>5733288.7244624663</v>
      </c>
      <c r="BG250" s="10">
        <f ca="1">Repdd!BG344</f>
        <v>6970420.6543094339</v>
      </c>
      <c r="BH250" s="10">
        <f ca="1">Repdd!BH344</f>
        <v>8083031.3697208036</v>
      </c>
      <c r="BI250" s="10">
        <f ca="1">Repdd!BI344</f>
        <v>8984137.3034844324</v>
      </c>
      <c r="BJ250" s="10">
        <f ca="1">Repdd!BJ344</f>
        <v>9631844.8131200448</v>
      </c>
      <c r="BK250" s="10">
        <f ca="1">Repdd!BK344</f>
        <v>10039508.044312844</v>
      </c>
      <c r="BL250" s="10">
        <f ca="1">Repdd!BL344</f>
        <v>10274908.350674782</v>
      </c>
      <c r="BM250" s="10">
        <f ca="1">Repdd!BM344</f>
        <v>10400040.848899394</v>
      </c>
      <c r="BN250" s="10">
        <f ca="1">Repdd!BN344</f>
        <v>10461607.505073946</v>
      </c>
      <c r="BO250" s="10">
        <f ca="1">Repdd!BO344</f>
        <v>10488893.688171443</v>
      </c>
      <c r="BP250" s="10">
        <f ca="1">Repdd!BP344</f>
        <v>10499476.770116137</v>
      </c>
      <c r="BQ250" s="10">
        <f ca="1">Repdd!BQ344</f>
        <v>10503412.308597464</v>
      </c>
      <c r="BR250" s="10">
        <f ca="1">Repdd!BR344</f>
        <v>10504688.441472774</v>
      </c>
      <c r="BS250" s="10">
        <f ca="1">Repdd!BS344</f>
        <v>10505002.987622162</v>
      </c>
      <c r="BT250" s="10">
        <f ca="1">Repdd!BT344</f>
        <v>10505072.752675915</v>
      </c>
      <c r="BU250" s="10">
        <f ca="1">Repdd!BU344</f>
        <v>16544930.732256105</v>
      </c>
      <c r="BV250" s="10">
        <f>Repdd!BV344</f>
        <v>0</v>
      </c>
      <c r="BW250" s="10">
        <f>Repdd!BW344</f>
        <v>0</v>
      </c>
      <c r="BX250" s="10">
        <f>Repdd!BX344</f>
        <v>0</v>
      </c>
      <c r="BY250" s="10">
        <f>Repdd!BY344</f>
        <v>0</v>
      </c>
      <c r="BZ250" s="10">
        <f>Repdd!BZ344</f>
        <v>0</v>
      </c>
      <c r="CA250" s="10">
        <f>Repdd!CA344</f>
        <v>0</v>
      </c>
      <c r="CB250" s="10">
        <f>Repdd!CB344</f>
        <v>0</v>
      </c>
      <c r="CC250" s="10">
        <f>Repdd!CC344</f>
        <v>0</v>
      </c>
      <c r="CD250" s="10">
        <f>Repdd!CD344</f>
        <v>0</v>
      </c>
      <c r="CE250" s="10">
        <f>Repdd!CE344</f>
        <v>0</v>
      </c>
      <c r="CF250" s="10">
        <f>Repdd!CF344</f>
        <v>0</v>
      </c>
      <c r="CG250" s="10">
        <f>Repdd!CG344</f>
        <v>0</v>
      </c>
      <c r="CH250" s="10">
        <f>Repdd!CH344</f>
        <v>0</v>
      </c>
      <c r="CI250" s="10">
        <f>Repdd!CI344</f>
        <v>0</v>
      </c>
      <c r="CJ250" s="10">
        <f>Repdd!CJ344</f>
        <v>0</v>
      </c>
      <c r="CK250" s="10">
        <f>Repdd!CK344</f>
        <v>0</v>
      </c>
      <c r="CL250" s="10">
        <f>Repdd!CL344</f>
        <v>0</v>
      </c>
      <c r="CM250" s="10">
        <f>Repdd!CM344</f>
        <v>0</v>
      </c>
      <c r="CN250" s="10">
        <f>Repdd!CN344</f>
        <v>0</v>
      </c>
      <c r="CO250" s="10">
        <f>Repdd!CO344</f>
        <v>0</v>
      </c>
      <c r="CP250" s="10">
        <f>Repdd!CP344</f>
        <v>0</v>
      </c>
      <c r="CQ250" s="10">
        <f>Repdd!CQ344</f>
        <v>0</v>
      </c>
      <c r="CR250" s="10">
        <f>Repdd!CR344</f>
        <v>0</v>
      </c>
      <c r="CS250" s="10">
        <f>Repdd!CS344</f>
        <v>0</v>
      </c>
      <c r="CT250" s="10">
        <f>Repdd!CT344</f>
        <v>0</v>
      </c>
    </row>
    <row r="251" spans="1:98" s="13" customFormat="1" x14ac:dyDescent="0.3">
      <c r="A251" s="12">
        <f>ROW()</f>
        <v>251</v>
      </c>
      <c r="B251" s="147"/>
      <c r="C251" s="142"/>
      <c r="E251" s="92"/>
      <c r="F251" s="38" t="s">
        <v>219</v>
      </c>
      <c r="M251" s="4" t="str">
        <f>Lists!$R$8</f>
        <v>руб.</v>
      </c>
      <c r="P251" s="10"/>
      <c r="R251" s="92"/>
      <c r="S251" s="10"/>
      <c r="V251" s="80"/>
      <c r="W251" s="10">
        <f ca="1">INDIRECT(ADDRESS(ROW(),SUMIFS($1:$1,$5:$5,MAX($5:$5))))</f>
        <v>141017533.83784103</v>
      </c>
      <c r="Z251" s="10">
        <f ca="1">IF(Z$5="",0,SUM($Y250:Z250))</f>
        <v>61679732.556039944</v>
      </c>
      <c r="AA251" s="10">
        <f ca="1">IF(AA$5="",0,SUM($Y250:AA250))</f>
        <v>52597611.343918733</v>
      </c>
      <c r="AB251" s="10">
        <f ca="1">IF(AB$5="",0,SUM($Y250:AB250))</f>
        <v>51369143.465130851</v>
      </c>
      <c r="AC251" s="10">
        <f ca="1">IF(AC$5="",0,SUM($Y250:AC250))</f>
        <v>50851702.25300964</v>
      </c>
      <c r="AD251" s="10">
        <f ca="1">IF(AD$5="",0,SUM($Y250:AD250))</f>
        <v>50908038.374221757</v>
      </c>
      <c r="AE251" s="10">
        <f ca="1">IF(AE$5="",0,SUM($Y250:AE250))</f>
        <v>50135492.82876721</v>
      </c>
      <c r="AF251" s="10">
        <f ca="1">IF(AF$5="",0,SUM($Y250:AF250))</f>
        <v>47686577.283312663</v>
      </c>
      <c r="AG251" s="10">
        <f ca="1">IF(AG$5="",0,SUM($Y250:AG250))</f>
        <v>45187162.971191451</v>
      </c>
      <c r="AH251" s="10">
        <f ca="1">IF(AH$5="",0,SUM($Y250:AH250))</f>
        <v>42589818.353736907</v>
      </c>
      <c r="AI251" s="10">
        <f ca="1">IF(AI$5="",0,SUM($Y250:AI250))</f>
        <v>39849228.712797515</v>
      </c>
      <c r="AJ251" s="10">
        <f ca="1">IF(AJ$5="",0,SUM($Y250:AJ250))</f>
        <v>36950838.183185391</v>
      </c>
      <c r="AK251" s="10">
        <f ca="1">IF(AK$5="",0,SUM($Y250:AK250))</f>
        <v>33895652.08415357</v>
      </c>
      <c r="AL251" s="10">
        <f ca="1">IF(AL$5="",0,SUM($Y250:AL250))</f>
        <v>30623462.384766448</v>
      </c>
      <c r="AM251" s="10">
        <f ca="1">IF(AM$5="",0,SUM($Y250:AM250))</f>
        <v>27033550.119127508</v>
      </c>
      <c r="AN251" s="10">
        <f ca="1">IF(AN$5="",0,SUM($Y250:AN250))</f>
        <v>23009873.905224934</v>
      </c>
      <c r="AO251" s="10">
        <f ca="1">IF(AO$5="",0,SUM($Y250:AO250))</f>
        <v>18504665.800287813</v>
      </c>
      <c r="AP251" s="10">
        <f ca="1">IF(AP$5="",0,SUM($Y250:AP250))</f>
        <v>13640641.625166789</v>
      </c>
      <c r="AQ251" s="10">
        <f ca="1">IF(AQ$5="",0,SUM($Y250:AQ250))</f>
        <v>8639613.1474351138</v>
      </c>
      <c r="AR251" s="10">
        <f ca="1">IF(AR$5="",0,SUM($Y250:AR250))</f>
        <v>3774027.911901894</v>
      </c>
      <c r="AS251" s="10">
        <f ca="1">IF(AS$5="",0,SUM($Y250:AS250))</f>
        <v>-696443.18574861344</v>
      </c>
      <c r="AT251" s="10">
        <f ca="1">IF(AT$5="",0,SUM($Y250:AT250))</f>
        <v>-9586131.1911666803</v>
      </c>
      <c r="AU251" s="10">
        <f ca="1">IF(AU$5="",0,SUM($Y250:AU250))</f>
        <v>-27776101.495144781</v>
      </c>
      <c r="AV251" s="10">
        <f ca="1">IF(AV$5="",0,SUM($Y250:AV250))</f>
        <v>-40198027.030686542</v>
      </c>
      <c r="AW251" s="10">
        <f ca="1">IF(AW$5="",0,SUM($Y250:AW250))</f>
        <v>-41815083.399531633</v>
      </c>
      <c r="AX251" s="10">
        <f ca="1">IF(AX$5="",0,SUM($Y250:AX250))</f>
        <v>-41776035.638389915</v>
      </c>
      <c r="AY251" s="10">
        <f ca="1">IF(AY$5="",0,SUM($Y250:AY250))</f>
        <v>-39228808.331982963</v>
      </c>
      <c r="AZ251" s="10">
        <f ca="1">IF(AZ$5="",0,SUM($Y250:AZ250))</f>
        <v>-36631497.217303701</v>
      </c>
      <c r="BA251" s="10">
        <f ca="1">IF(BA$5="",0,SUM($Y250:BA250))</f>
        <v>-34767534.793700159</v>
      </c>
      <c r="BB251" s="10">
        <f ca="1">IF(BB$5="",0,SUM($Y250:BB250))</f>
        <v>-31918630.800241012</v>
      </c>
      <c r="BC251" s="10">
        <f ca="1">IF(BC$5="",0,SUM($Y250:BC250))</f>
        <v>-28018801.133743476</v>
      </c>
      <c r="BD251" s="10">
        <f ca="1">IF(BD$5="",0,SUM($Y250:BD250))</f>
        <v>-23636692.862290062</v>
      </c>
      <c r="BE251" s="10">
        <f ca="1">IF(BE$5="",0,SUM($Y250:BE250))</f>
        <v>-19112731.457129113</v>
      </c>
      <c r="BF251" s="10">
        <f ca="1">IF(BF$5="",0,SUM($Y250:BF250))</f>
        <v>-13379442.732666647</v>
      </c>
      <c r="BG251" s="10">
        <f ca="1">IF(BG$5="",0,SUM($Y250:BG250))</f>
        <v>-6409022.0783572132</v>
      </c>
      <c r="BH251" s="10">
        <f ca="1">IF(BH$5="",0,SUM($Y250:BH250))</f>
        <v>1674009.2913635904</v>
      </c>
      <c r="BI251" s="10">
        <f ca="1">IF(BI$5="",0,SUM($Y250:BI250))</f>
        <v>10658146.594848022</v>
      </c>
      <c r="BJ251" s="10">
        <f ca="1">IF(BJ$5="",0,SUM($Y250:BJ250))</f>
        <v>20289991.407968067</v>
      </c>
      <c r="BK251" s="10">
        <f ca="1">IF(BK$5="",0,SUM($Y250:BK250))</f>
        <v>30329499.452280909</v>
      </c>
      <c r="BL251" s="10">
        <f ca="1">IF(BL$5="",0,SUM($Y250:BL250))</f>
        <v>40604407.802955687</v>
      </c>
      <c r="BM251" s="10">
        <f ca="1">IF(BM$5="",0,SUM($Y250:BM250))</f>
        <v>51004448.651855081</v>
      </c>
      <c r="BN251" s="10">
        <f ca="1">IF(BN$5="",0,SUM($Y250:BN250))</f>
        <v>61466056.156929031</v>
      </c>
      <c r="BO251" s="10">
        <f ca="1">IF(BO$5="",0,SUM($Y250:BO250))</f>
        <v>71954949.845100477</v>
      </c>
      <c r="BP251" s="10">
        <f ca="1">IF(BP$5="",0,SUM($Y250:BP250))</f>
        <v>82454426.615216613</v>
      </c>
      <c r="BQ251" s="10">
        <f ca="1">IF(BQ$5="",0,SUM($Y250:BQ250))</f>
        <v>92957838.923814073</v>
      </c>
      <c r="BR251" s="10">
        <f ca="1">IF(BR$5="",0,SUM($Y250:BR250))</f>
        <v>103462527.36528684</v>
      </c>
      <c r="BS251" s="10">
        <f ca="1">IF(BS$5="",0,SUM($Y250:BS250))</f>
        <v>113967530.352909</v>
      </c>
      <c r="BT251" s="10">
        <f ca="1">IF(BT$5="",0,SUM($Y250:BT250))</f>
        <v>124472603.10558492</v>
      </c>
      <c r="BU251" s="10">
        <f ca="1">IF(BU$5="",0,SUM($Y250:BU250))</f>
        <v>141017533.83784103</v>
      </c>
      <c r="BV251" s="10">
        <f>IF(BV$5="",0,SUM($Y250:BV250))</f>
        <v>0</v>
      </c>
      <c r="BW251" s="10">
        <f>IF(BW$5="",0,SUM($Y250:BW250))</f>
        <v>0</v>
      </c>
      <c r="BX251" s="10">
        <f>IF(BX$5="",0,SUM($Y250:BX250))</f>
        <v>0</v>
      </c>
      <c r="BY251" s="10">
        <f>IF(BY$5="",0,SUM($Y250:BY250))</f>
        <v>0</v>
      </c>
      <c r="BZ251" s="10">
        <f>IF(BZ$5="",0,SUM($Y250:BZ250))</f>
        <v>0</v>
      </c>
      <c r="CA251" s="10">
        <f>IF(CA$5="",0,SUM($Y250:CA250))</f>
        <v>0</v>
      </c>
      <c r="CB251" s="10">
        <f>IF(CB$5="",0,SUM($Y250:CB250))</f>
        <v>0</v>
      </c>
      <c r="CC251" s="10">
        <f>IF(CC$5="",0,SUM($Y250:CC250))</f>
        <v>0</v>
      </c>
      <c r="CD251" s="10">
        <f>IF(CD$5="",0,SUM($Y250:CD250))</f>
        <v>0</v>
      </c>
      <c r="CE251" s="10">
        <f>IF(CE$5="",0,SUM($Y250:CE250))</f>
        <v>0</v>
      </c>
      <c r="CF251" s="10">
        <f>IF(CF$5="",0,SUM($Y250:CF250))</f>
        <v>0</v>
      </c>
      <c r="CG251" s="10">
        <f>IF(CG$5="",0,SUM($Y250:CG250))</f>
        <v>0</v>
      </c>
      <c r="CH251" s="10">
        <f>IF(CH$5="",0,SUM($Y250:CH250))</f>
        <v>0</v>
      </c>
      <c r="CI251" s="10">
        <f>IF(CI$5="",0,SUM($Y250:CI250))</f>
        <v>0</v>
      </c>
      <c r="CJ251" s="10">
        <f>IF(CJ$5="",0,SUM($Y250:CJ250))</f>
        <v>0</v>
      </c>
      <c r="CK251" s="10">
        <f>IF(CK$5="",0,SUM($Y250:CK250))</f>
        <v>0</v>
      </c>
      <c r="CL251" s="10">
        <f>IF(CL$5="",0,SUM($Y250:CL250))</f>
        <v>0</v>
      </c>
      <c r="CM251" s="10">
        <f>IF(CM$5="",0,SUM($Y250:CM250))</f>
        <v>0</v>
      </c>
      <c r="CN251" s="10">
        <f>IF(CN$5="",0,SUM($Y250:CN250))</f>
        <v>0</v>
      </c>
      <c r="CO251" s="10">
        <f>IF(CO$5="",0,SUM($Y250:CO250))</f>
        <v>0</v>
      </c>
      <c r="CP251" s="10">
        <f>IF(CP$5="",0,SUM($Y250:CP250))</f>
        <v>0</v>
      </c>
      <c r="CQ251" s="10">
        <f>IF(CQ$5="",0,SUM($Y250:CQ250))</f>
        <v>0</v>
      </c>
      <c r="CR251" s="10">
        <f>IF(CR$5="",0,SUM($Y250:CR250))</f>
        <v>0</v>
      </c>
      <c r="CS251" s="10">
        <f>IF(CS$5="",0,SUM($Y250:CS250))</f>
        <v>0</v>
      </c>
      <c r="CT251" s="10">
        <f>IF(CT$5="",0,SUM($Y250:CT250))</f>
        <v>0</v>
      </c>
    </row>
    <row r="252" spans="1:98" s="13" customFormat="1" x14ac:dyDescent="0.3">
      <c r="A252" s="12">
        <f>ROW()</f>
        <v>252</v>
      </c>
      <c r="B252" s="147"/>
      <c r="C252" s="142"/>
      <c r="E252" s="92"/>
      <c r="F252" s="13" t="s">
        <v>177</v>
      </c>
      <c r="M252" s="4" t="str">
        <f>Lists!$R$8</f>
        <v>руб.</v>
      </c>
      <c r="P252" s="10"/>
      <c r="R252" s="92"/>
      <c r="S252" s="10"/>
      <c r="V252" s="80"/>
      <c r="W252" s="10">
        <f ca="1">Repdd!W346</f>
        <v>41815083.399531633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1:98" s="13" customFormat="1" x14ac:dyDescent="0.3">
      <c r="A253" s="12">
        <f>ROW()</f>
        <v>253</v>
      </c>
      <c r="B253" s="147"/>
      <c r="C253" s="142"/>
      <c r="E253" s="92">
        <v>3</v>
      </c>
      <c r="F253" s="13" t="s">
        <v>220</v>
      </c>
      <c r="M253" s="4" t="str">
        <f>Lists!$R$8</f>
        <v>руб.</v>
      </c>
      <c r="P253" s="10"/>
      <c r="R253" s="92"/>
      <c r="S253" s="10"/>
      <c r="V253" s="80"/>
      <c r="W253" s="10">
        <f ca="1">SUM(INDIRECT(ADDRESS(ROW(),SUMIFS($1:$1,$5:$5,1))):INDIRECT(ADDRESS(ROW(),SUMIFS($1:$1,$5:$5,MAX($5:$5)))))</f>
        <v>40000000</v>
      </c>
      <c r="Z253" s="10">
        <f>Repdd!Z347</f>
        <v>0</v>
      </c>
      <c r="AA253" s="10">
        <f>Repdd!AA347</f>
        <v>0</v>
      </c>
      <c r="AB253" s="10">
        <f>Repdd!AB347</f>
        <v>0</v>
      </c>
      <c r="AC253" s="10">
        <f>Repdd!AC347</f>
        <v>0</v>
      </c>
      <c r="AD253" s="10">
        <f>Repdd!AD347</f>
        <v>0</v>
      </c>
      <c r="AE253" s="10">
        <f>Repdd!AE347</f>
        <v>0</v>
      </c>
      <c r="AF253" s="10">
        <f>Repdd!AF347</f>
        <v>0</v>
      </c>
      <c r="AG253" s="10">
        <f>Repdd!AG347</f>
        <v>0</v>
      </c>
      <c r="AH253" s="10">
        <f>Repdd!AH347</f>
        <v>0</v>
      </c>
      <c r="AI253" s="10">
        <f>Repdd!AI347</f>
        <v>0</v>
      </c>
      <c r="AJ253" s="10">
        <f>Repdd!AJ347</f>
        <v>0</v>
      </c>
      <c r="AK253" s="10">
        <f>Repdd!AK347</f>
        <v>0</v>
      </c>
      <c r="AL253" s="10">
        <f>Repdd!AL347</f>
        <v>0</v>
      </c>
      <c r="AM253" s="10">
        <f>Repdd!AM347</f>
        <v>0</v>
      </c>
      <c r="AN253" s="10">
        <f>Repdd!AN347</f>
        <v>0</v>
      </c>
      <c r="AO253" s="10">
        <f>Repdd!AO347</f>
        <v>0</v>
      </c>
      <c r="AP253" s="10">
        <f>Repdd!AP347</f>
        <v>0</v>
      </c>
      <c r="AQ253" s="10">
        <f>Repdd!AQ347</f>
        <v>0</v>
      </c>
      <c r="AR253" s="10">
        <f>Repdd!AR347</f>
        <v>40000000</v>
      </c>
      <c r="AS253" s="10">
        <f>Repdd!AS347</f>
        <v>0</v>
      </c>
      <c r="AT253" s="10">
        <f>Repdd!AT347</f>
        <v>0</v>
      </c>
      <c r="AU253" s="10">
        <f>Repdd!AU347</f>
        <v>0</v>
      </c>
      <c r="AV253" s="10">
        <f>Repdd!AV347</f>
        <v>0</v>
      </c>
      <c r="AW253" s="10">
        <f>Repdd!AW347</f>
        <v>0</v>
      </c>
      <c r="AX253" s="10">
        <f>Repdd!AX347</f>
        <v>0</v>
      </c>
      <c r="AY253" s="10">
        <f>Repdd!AY347</f>
        <v>0</v>
      </c>
      <c r="AZ253" s="10">
        <f>Repdd!AZ347</f>
        <v>0</v>
      </c>
      <c r="BA253" s="10">
        <f>Repdd!BA347</f>
        <v>0</v>
      </c>
      <c r="BB253" s="10">
        <f>Repdd!BB347</f>
        <v>0</v>
      </c>
      <c r="BC253" s="10">
        <f>Repdd!BC347</f>
        <v>0</v>
      </c>
      <c r="BD253" s="10">
        <f>Repdd!BD347</f>
        <v>0</v>
      </c>
      <c r="BE253" s="10">
        <f>Repdd!BE347</f>
        <v>0</v>
      </c>
      <c r="BF253" s="10">
        <f>Repdd!BF347</f>
        <v>0</v>
      </c>
      <c r="BG253" s="10">
        <f>Repdd!BG347</f>
        <v>0</v>
      </c>
      <c r="BH253" s="10">
        <f>Repdd!BH347</f>
        <v>0</v>
      </c>
      <c r="BI253" s="10">
        <f>Repdd!BI347</f>
        <v>0</v>
      </c>
      <c r="BJ253" s="10">
        <f>Repdd!BJ347</f>
        <v>0</v>
      </c>
      <c r="BK253" s="10">
        <f>Repdd!BK347</f>
        <v>0</v>
      </c>
      <c r="BL253" s="10">
        <f>Repdd!BL347</f>
        <v>0</v>
      </c>
      <c r="BM253" s="10">
        <f>Repdd!BM347</f>
        <v>0</v>
      </c>
      <c r="BN253" s="10">
        <f>Repdd!BN347</f>
        <v>0</v>
      </c>
      <c r="BO253" s="10">
        <f>Repdd!BO347</f>
        <v>0</v>
      </c>
      <c r="BP253" s="10">
        <f>Repdd!BP347</f>
        <v>0</v>
      </c>
      <c r="BQ253" s="10">
        <f>Repdd!BQ347</f>
        <v>0</v>
      </c>
      <c r="BR253" s="10">
        <f>Repdd!BR347</f>
        <v>0</v>
      </c>
      <c r="BS253" s="10">
        <f>Repdd!BS347</f>
        <v>0</v>
      </c>
      <c r="BT253" s="10">
        <f>Repdd!BT347</f>
        <v>0</v>
      </c>
      <c r="BU253" s="10">
        <f>Repdd!BU347</f>
        <v>0</v>
      </c>
      <c r="BV253" s="10">
        <f>Repdd!BV347</f>
        <v>0</v>
      </c>
      <c r="BW253" s="10">
        <f>Repdd!BW347</f>
        <v>0</v>
      </c>
      <c r="BX253" s="10">
        <f>Repdd!BX347</f>
        <v>0</v>
      </c>
      <c r="BY253" s="10">
        <f>Repdd!BY347</f>
        <v>0</v>
      </c>
      <c r="BZ253" s="10">
        <f>Repdd!BZ347</f>
        <v>0</v>
      </c>
      <c r="CA253" s="10">
        <f>Repdd!CA347</f>
        <v>0</v>
      </c>
      <c r="CB253" s="10">
        <f>Repdd!CB347</f>
        <v>0</v>
      </c>
      <c r="CC253" s="10">
        <f>Repdd!CC347</f>
        <v>0</v>
      </c>
      <c r="CD253" s="10">
        <f>Repdd!CD347</f>
        <v>0</v>
      </c>
      <c r="CE253" s="10">
        <f>Repdd!CE347</f>
        <v>0</v>
      </c>
      <c r="CF253" s="10">
        <f>Repdd!CF347</f>
        <v>0</v>
      </c>
      <c r="CG253" s="10">
        <f>Repdd!CG347</f>
        <v>0</v>
      </c>
      <c r="CH253" s="10">
        <f>Repdd!CH347</f>
        <v>0</v>
      </c>
      <c r="CI253" s="10">
        <f>Repdd!CI347</f>
        <v>0</v>
      </c>
      <c r="CJ253" s="10">
        <f>Repdd!CJ347</f>
        <v>0</v>
      </c>
      <c r="CK253" s="10">
        <f>Repdd!CK347</f>
        <v>0</v>
      </c>
      <c r="CL253" s="10">
        <f>Repdd!CL347</f>
        <v>0</v>
      </c>
      <c r="CM253" s="10">
        <f>Repdd!CM347</f>
        <v>0</v>
      </c>
      <c r="CN253" s="10">
        <f>Repdd!CN347</f>
        <v>0</v>
      </c>
      <c r="CO253" s="10">
        <f>Repdd!CO347</f>
        <v>0</v>
      </c>
      <c r="CP253" s="10">
        <f>Repdd!CP347</f>
        <v>0</v>
      </c>
      <c r="CQ253" s="10">
        <f>Repdd!CQ347</f>
        <v>0</v>
      </c>
      <c r="CR253" s="10">
        <f>Repdd!CR347</f>
        <v>0</v>
      </c>
      <c r="CS253" s="10">
        <f>Repdd!CS347</f>
        <v>0</v>
      </c>
      <c r="CT253" s="10">
        <f>Repdd!CT347</f>
        <v>0</v>
      </c>
    </row>
    <row r="254" spans="1:98" x14ac:dyDescent="0.3">
      <c r="A254" s="11">
        <f>ROW()</f>
        <v>254</v>
      </c>
      <c r="G254" s="6" t="s">
        <v>222</v>
      </c>
      <c r="M254" s="2" t="s">
        <v>63</v>
      </c>
      <c r="R254" s="44"/>
      <c r="S254" s="164">
        <f>Repdd!S348</f>
        <v>40000000</v>
      </c>
    </row>
    <row r="255" spans="1:98" x14ac:dyDescent="0.3">
      <c r="A255" s="11">
        <f>ROW()</f>
        <v>255</v>
      </c>
      <c r="G255" s="6" t="s">
        <v>221</v>
      </c>
      <c r="M255" s="2" t="s">
        <v>225</v>
      </c>
      <c r="R255" s="44"/>
      <c r="S255" s="164">
        <f>Repdd!S349</f>
        <v>19</v>
      </c>
    </row>
    <row r="256" spans="1:98" x14ac:dyDescent="0.3">
      <c r="A256" s="11">
        <f>ROW()</f>
        <v>256</v>
      </c>
      <c r="G256" s="6" t="s">
        <v>223</v>
      </c>
      <c r="M256" s="2" t="s">
        <v>226</v>
      </c>
      <c r="R256" s="44"/>
      <c r="S256" s="165">
        <f>Repdd!S350</f>
        <v>0.12</v>
      </c>
    </row>
    <row r="257" spans="1:98" x14ac:dyDescent="0.3">
      <c r="A257" s="11">
        <f>ROW()</f>
        <v>257</v>
      </c>
      <c r="G257" s="6" t="s">
        <v>224</v>
      </c>
      <c r="M257" s="2" t="s">
        <v>227</v>
      </c>
      <c r="R257" s="44"/>
      <c r="S257" s="164">
        <f>Repdd!S351</f>
        <v>24</v>
      </c>
    </row>
    <row r="258" spans="1:98" s="13" customFormat="1" x14ac:dyDescent="0.3">
      <c r="A258" s="12">
        <f>ROW()</f>
        <v>258</v>
      </c>
      <c r="B258" s="147"/>
      <c r="C258" s="142"/>
      <c r="E258" s="92"/>
      <c r="F258" s="13" t="s">
        <v>228</v>
      </c>
      <c r="M258" s="4" t="str">
        <f>Lists!$R$8</f>
        <v>руб.</v>
      </c>
      <c r="P258" s="10"/>
      <c r="R258" s="92"/>
      <c r="S258" s="10"/>
      <c r="V258" s="80"/>
      <c r="W258" s="10">
        <f ca="1">SUM(INDIRECT(ADDRESS(ROW(),SUMIFS($1:$1,$5:$5,1))):INDIRECT(ADDRESS(ROW(),SUMIFS($1:$1,$5:$5,MAX($5:$5)))))</f>
        <v>40000000</v>
      </c>
      <c r="Z258" s="10">
        <f>Repdd!Z352</f>
        <v>0</v>
      </c>
      <c r="AA258" s="10">
        <f>Repdd!AA352</f>
        <v>0</v>
      </c>
      <c r="AB258" s="10">
        <f>Repdd!AB352</f>
        <v>0</v>
      </c>
      <c r="AC258" s="10">
        <f>Repdd!AC352</f>
        <v>0</v>
      </c>
      <c r="AD258" s="10">
        <f>Repdd!AD352</f>
        <v>0</v>
      </c>
      <c r="AE258" s="10">
        <f>Repdd!AE352</f>
        <v>0</v>
      </c>
      <c r="AF258" s="10">
        <f>Repdd!AF352</f>
        <v>0</v>
      </c>
      <c r="AG258" s="10">
        <f>Repdd!AG352</f>
        <v>0</v>
      </c>
      <c r="AH258" s="10">
        <f>Repdd!AH352</f>
        <v>0</v>
      </c>
      <c r="AI258" s="10">
        <f>Repdd!AI352</f>
        <v>0</v>
      </c>
      <c r="AJ258" s="10">
        <f>Repdd!AJ352</f>
        <v>0</v>
      </c>
      <c r="AK258" s="10">
        <f>Repdd!AK352</f>
        <v>0</v>
      </c>
      <c r="AL258" s="10">
        <f>Repdd!AL352</f>
        <v>0</v>
      </c>
      <c r="AM258" s="10">
        <f>Repdd!AM352</f>
        <v>0</v>
      </c>
      <c r="AN258" s="10">
        <f>Repdd!AN352</f>
        <v>0</v>
      </c>
      <c r="AO258" s="10">
        <f>Repdd!AO352</f>
        <v>0</v>
      </c>
      <c r="AP258" s="10">
        <f>Repdd!AP352</f>
        <v>0</v>
      </c>
      <c r="AQ258" s="10">
        <f>Repdd!AQ352</f>
        <v>0</v>
      </c>
      <c r="AR258" s="10">
        <f>Repdd!AR352</f>
        <v>0</v>
      </c>
      <c r="AS258" s="10">
        <f>Repdd!AS352</f>
        <v>1666666.6666666667</v>
      </c>
      <c r="AT258" s="10">
        <f>Repdd!AT352</f>
        <v>1666666.6666666667</v>
      </c>
      <c r="AU258" s="10">
        <f>Repdd!AU352</f>
        <v>1666666.6666666667</v>
      </c>
      <c r="AV258" s="10">
        <f>Repdd!AV352</f>
        <v>1666666.6666666667</v>
      </c>
      <c r="AW258" s="10">
        <f>Repdd!AW352</f>
        <v>1666666.6666666667</v>
      </c>
      <c r="AX258" s="10">
        <f>Repdd!AX352</f>
        <v>1666666.6666666667</v>
      </c>
      <c r="AY258" s="10">
        <f>Repdd!AY352</f>
        <v>1666666.6666666667</v>
      </c>
      <c r="AZ258" s="10">
        <f>Repdd!AZ352</f>
        <v>1666666.6666666667</v>
      </c>
      <c r="BA258" s="10">
        <f>Repdd!BA352</f>
        <v>1666666.6666666667</v>
      </c>
      <c r="BB258" s="10">
        <f>Repdd!BB352</f>
        <v>1666666.6666666667</v>
      </c>
      <c r="BC258" s="10">
        <f>Repdd!BC352</f>
        <v>1666666.6666666667</v>
      </c>
      <c r="BD258" s="10">
        <f>Repdd!BD352</f>
        <v>1666666.6666666667</v>
      </c>
      <c r="BE258" s="10">
        <f>Repdd!BE352</f>
        <v>1666666.6666666667</v>
      </c>
      <c r="BF258" s="10">
        <f>Repdd!BF352</f>
        <v>1666666.6666666667</v>
      </c>
      <c r="BG258" s="10">
        <f>Repdd!BG352</f>
        <v>1666666.6666666667</v>
      </c>
      <c r="BH258" s="10">
        <f>Repdd!BH352</f>
        <v>1666666.6666666667</v>
      </c>
      <c r="BI258" s="10">
        <f>Repdd!BI352</f>
        <v>1666666.6666666667</v>
      </c>
      <c r="BJ258" s="10">
        <f>Repdd!BJ352</f>
        <v>1666666.6666666667</v>
      </c>
      <c r="BK258" s="10">
        <f>Repdd!BK352</f>
        <v>1666666.6666666667</v>
      </c>
      <c r="BL258" s="10">
        <f>Repdd!BL352</f>
        <v>1666666.6666666667</v>
      </c>
      <c r="BM258" s="10">
        <f>Repdd!BM352</f>
        <v>1666666.6666666667</v>
      </c>
      <c r="BN258" s="10">
        <f>Repdd!BN352</f>
        <v>1666666.6666666667</v>
      </c>
      <c r="BO258" s="10">
        <f>Repdd!BO352</f>
        <v>1666666.6666666667</v>
      </c>
      <c r="BP258" s="10">
        <f>Repdd!BP352</f>
        <v>1666666.6666666667</v>
      </c>
      <c r="BQ258" s="10">
        <f>Repdd!BQ352</f>
        <v>0</v>
      </c>
      <c r="BR258" s="10">
        <f>Repdd!BR352</f>
        <v>0</v>
      </c>
      <c r="BS258" s="10">
        <f>Repdd!BS352</f>
        <v>0</v>
      </c>
      <c r="BT258" s="10">
        <f>Repdd!BT352</f>
        <v>0</v>
      </c>
      <c r="BU258" s="10">
        <f>Repdd!BU352</f>
        <v>0</v>
      </c>
      <c r="BV258" s="10">
        <f>Repdd!BV352</f>
        <v>0</v>
      </c>
      <c r="BW258" s="10">
        <f>Repdd!BW352</f>
        <v>0</v>
      </c>
      <c r="BX258" s="10">
        <f>Repdd!BX352</f>
        <v>0</v>
      </c>
      <c r="BY258" s="10">
        <f>Repdd!BY352</f>
        <v>0</v>
      </c>
      <c r="BZ258" s="10">
        <f>Repdd!BZ352</f>
        <v>0</v>
      </c>
      <c r="CA258" s="10">
        <f>Repdd!CA352</f>
        <v>0</v>
      </c>
      <c r="CB258" s="10">
        <f>Repdd!CB352</f>
        <v>0</v>
      </c>
      <c r="CC258" s="10">
        <f>Repdd!CC352</f>
        <v>0</v>
      </c>
      <c r="CD258" s="10">
        <f>Repdd!CD352</f>
        <v>0</v>
      </c>
      <c r="CE258" s="10">
        <f>Repdd!CE352</f>
        <v>0</v>
      </c>
      <c r="CF258" s="10">
        <f>Repdd!CF352</f>
        <v>0</v>
      </c>
      <c r="CG258" s="10">
        <f>Repdd!CG352</f>
        <v>0</v>
      </c>
      <c r="CH258" s="10">
        <f>Repdd!CH352</f>
        <v>0</v>
      </c>
      <c r="CI258" s="10">
        <f>Repdd!CI352</f>
        <v>0</v>
      </c>
      <c r="CJ258" s="10">
        <f>Repdd!CJ352</f>
        <v>0</v>
      </c>
      <c r="CK258" s="10">
        <f>Repdd!CK352</f>
        <v>0</v>
      </c>
      <c r="CL258" s="10">
        <f>Repdd!CL352</f>
        <v>0</v>
      </c>
      <c r="CM258" s="10">
        <f>Repdd!CM352</f>
        <v>0</v>
      </c>
      <c r="CN258" s="10">
        <f>Repdd!CN352</f>
        <v>0</v>
      </c>
      <c r="CO258" s="10">
        <f>Repdd!CO352</f>
        <v>0</v>
      </c>
      <c r="CP258" s="10">
        <f>Repdd!CP352</f>
        <v>0</v>
      </c>
      <c r="CQ258" s="10">
        <f>Repdd!CQ352</f>
        <v>0</v>
      </c>
      <c r="CR258" s="10">
        <f>Repdd!CR352</f>
        <v>0</v>
      </c>
      <c r="CS258" s="10">
        <f>Repdd!CS352</f>
        <v>0</v>
      </c>
      <c r="CT258" s="10">
        <f>Repdd!CT352</f>
        <v>0</v>
      </c>
    </row>
    <row r="259" spans="1:98" s="13" customFormat="1" x14ac:dyDescent="0.3">
      <c r="A259" s="12">
        <f>ROW()</f>
        <v>259</v>
      </c>
      <c r="B259" s="147"/>
      <c r="C259" s="142"/>
      <c r="E259" s="92"/>
      <c r="F259" s="13" t="s">
        <v>231</v>
      </c>
      <c r="M259" s="4" t="str">
        <f>Lists!$R$8</f>
        <v>руб.</v>
      </c>
      <c r="P259" s="10"/>
      <c r="R259" s="92"/>
      <c r="S259" s="10"/>
      <c r="V259" s="80"/>
      <c r="W259" s="10">
        <f ca="1">SUM(INDIRECT(ADDRESS(ROW(),SUMIFS($1:$1,$5:$5,1))):INDIRECT(ADDRESS(ROW(),SUMIFS($1:$1,$5:$5,MAX($5:$5)))))</f>
        <v>5000000</v>
      </c>
      <c r="Z259" s="10">
        <f>Repdd!Z355</f>
        <v>0</v>
      </c>
      <c r="AA259" s="10">
        <f>Repdd!AA355</f>
        <v>0</v>
      </c>
      <c r="AB259" s="10">
        <f>Repdd!AB355</f>
        <v>0</v>
      </c>
      <c r="AC259" s="10">
        <f>Repdd!AC355</f>
        <v>0</v>
      </c>
      <c r="AD259" s="10">
        <f>Repdd!AD355</f>
        <v>0</v>
      </c>
      <c r="AE259" s="10">
        <f>Repdd!AE355</f>
        <v>0</v>
      </c>
      <c r="AF259" s="10">
        <f>Repdd!AF355</f>
        <v>0</v>
      </c>
      <c r="AG259" s="10">
        <f>Repdd!AG355</f>
        <v>0</v>
      </c>
      <c r="AH259" s="10">
        <f>Repdd!AH355</f>
        <v>0</v>
      </c>
      <c r="AI259" s="10">
        <f>Repdd!AI355</f>
        <v>0</v>
      </c>
      <c r="AJ259" s="10">
        <f>Repdd!AJ355</f>
        <v>0</v>
      </c>
      <c r="AK259" s="10">
        <f>Repdd!AK355</f>
        <v>0</v>
      </c>
      <c r="AL259" s="10">
        <f>Repdd!AL355</f>
        <v>0</v>
      </c>
      <c r="AM259" s="10">
        <f>Repdd!AM355</f>
        <v>0</v>
      </c>
      <c r="AN259" s="10">
        <f>Repdd!AN355</f>
        <v>0</v>
      </c>
      <c r="AO259" s="10">
        <f>Repdd!AO355</f>
        <v>0</v>
      </c>
      <c r="AP259" s="10">
        <f>Repdd!AP355</f>
        <v>0</v>
      </c>
      <c r="AQ259" s="10">
        <f>Repdd!AQ355</f>
        <v>0</v>
      </c>
      <c r="AR259" s="10">
        <f>Repdd!AR355</f>
        <v>0</v>
      </c>
      <c r="AS259" s="10">
        <f>Repdd!AS355</f>
        <v>400000</v>
      </c>
      <c r="AT259" s="10">
        <f>Repdd!AT355</f>
        <v>383333.33333333331</v>
      </c>
      <c r="AU259" s="10">
        <f>Repdd!AU355</f>
        <v>366666.66666666669</v>
      </c>
      <c r="AV259" s="10">
        <f>Repdd!AV355</f>
        <v>350000</v>
      </c>
      <c r="AW259" s="10">
        <f>Repdd!AW355</f>
        <v>333333.33333333331</v>
      </c>
      <c r="AX259" s="10">
        <f>Repdd!AX355</f>
        <v>316666.66666666663</v>
      </c>
      <c r="AY259" s="10">
        <f>Repdd!AY355</f>
        <v>300000</v>
      </c>
      <c r="AZ259" s="10">
        <f>Repdd!AZ355</f>
        <v>283333.33333333331</v>
      </c>
      <c r="BA259" s="10">
        <f>Repdd!BA355</f>
        <v>266666.66666666669</v>
      </c>
      <c r="BB259" s="10">
        <f>Repdd!BB355</f>
        <v>250000</v>
      </c>
      <c r="BC259" s="10">
        <f>Repdd!BC355</f>
        <v>233333.33333333334</v>
      </c>
      <c r="BD259" s="10">
        <f>Repdd!BD355</f>
        <v>216666.66666666666</v>
      </c>
      <c r="BE259" s="10">
        <f>Repdd!BE355</f>
        <v>200000</v>
      </c>
      <c r="BF259" s="10">
        <f>Repdd!BF355</f>
        <v>183333.33333333334</v>
      </c>
      <c r="BG259" s="10">
        <f>Repdd!BG355</f>
        <v>166666.66666666663</v>
      </c>
      <c r="BH259" s="10">
        <f>Repdd!BH355</f>
        <v>149999.99999999997</v>
      </c>
      <c r="BI259" s="10">
        <f>Repdd!BI355</f>
        <v>133333.33333333328</v>
      </c>
      <c r="BJ259" s="10">
        <f>Repdd!BJ355</f>
        <v>116666.66666666661</v>
      </c>
      <c r="BK259" s="10">
        <f>Repdd!BK355</f>
        <v>99999.999999999927</v>
      </c>
      <c r="BL259" s="10">
        <f>Repdd!BL355</f>
        <v>83333.333333333241</v>
      </c>
      <c r="BM259" s="10">
        <f>Repdd!BM355</f>
        <v>66666.66666666657</v>
      </c>
      <c r="BN259" s="10">
        <f>Repdd!BN355</f>
        <v>49999.99999999992</v>
      </c>
      <c r="BO259" s="10">
        <f>Repdd!BO355</f>
        <v>33333.333333333285</v>
      </c>
      <c r="BP259" s="10">
        <f>Repdd!BP355</f>
        <v>16666.666666666642</v>
      </c>
      <c r="BQ259" s="10">
        <f>Repdd!BQ355</f>
        <v>0</v>
      </c>
      <c r="BR259" s="10">
        <f>Repdd!BR355</f>
        <v>0</v>
      </c>
      <c r="BS259" s="10">
        <f>Repdd!BS355</f>
        <v>0</v>
      </c>
      <c r="BT259" s="10">
        <f>Repdd!BT355</f>
        <v>0</v>
      </c>
      <c r="BU259" s="10">
        <f>Repdd!BU355</f>
        <v>0</v>
      </c>
      <c r="BV259" s="10">
        <f>Repdd!BV355</f>
        <v>0</v>
      </c>
      <c r="BW259" s="10">
        <f>Repdd!BW355</f>
        <v>0</v>
      </c>
      <c r="BX259" s="10">
        <f>Repdd!BX355</f>
        <v>0</v>
      </c>
      <c r="BY259" s="10">
        <f>Repdd!BY355</f>
        <v>0</v>
      </c>
      <c r="BZ259" s="10">
        <f>Repdd!BZ355</f>
        <v>0</v>
      </c>
      <c r="CA259" s="10">
        <f>Repdd!CA355</f>
        <v>0</v>
      </c>
      <c r="CB259" s="10">
        <f>Repdd!CB355</f>
        <v>0</v>
      </c>
      <c r="CC259" s="10">
        <f>Repdd!CC355</f>
        <v>0</v>
      </c>
      <c r="CD259" s="10">
        <f>Repdd!CD355</f>
        <v>0</v>
      </c>
      <c r="CE259" s="10">
        <f>Repdd!CE355</f>
        <v>0</v>
      </c>
      <c r="CF259" s="10">
        <f>Repdd!CF355</f>
        <v>0</v>
      </c>
      <c r="CG259" s="10">
        <f>Repdd!CG355</f>
        <v>0</v>
      </c>
      <c r="CH259" s="10">
        <f>Repdd!CH355</f>
        <v>0</v>
      </c>
      <c r="CI259" s="10">
        <f>Repdd!CI355</f>
        <v>0</v>
      </c>
      <c r="CJ259" s="10">
        <f>Repdd!CJ355</f>
        <v>0</v>
      </c>
      <c r="CK259" s="10">
        <f>Repdd!CK355</f>
        <v>0</v>
      </c>
      <c r="CL259" s="10">
        <f>Repdd!CL355</f>
        <v>0</v>
      </c>
      <c r="CM259" s="10">
        <f>Repdd!CM355</f>
        <v>0</v>
      </c>
      <c r="CN259" s="10">
        <f>Repdd!CN355</f>
        <v>0</v>
      </c>
      <c r="CO259" s="10">
        <f>Repdd!CO355</f>
        <v>0</v>
      </c>
      <c r="CP259" s="10">
        <f>Repdd!CP355</f>
        <v>0</v>
      </c>
      <c r="CQ259" s="10">
        <f>Repdd!CQ355</f>
        <v>0</v>
      </c>
      <c r="CR259" s="10">
        <f>Repdd!CR355</f>
        <v>0</v>
      </c>
      <c r="CS259" s="10">
        <f>Repdd!CS355</f>
        <v>0</v>
      </c>
      <c r="CT259" s="10">
        <f>Repdd!CT355</f>
        <v>0</v>
      </c>
    </row>
    <row r="260" spans="1:98" s="27" customFormat="1" ht="12" x14ac:dyDescent="0.25">
      <c r="A260" s="26">
        <f>ROW()</f>
        <v>260</v>
      </c>
      <c r="B260" s="95"/>
      <c r="C260" s="142"/>
      <c r="E260" s="24"/>
      <c r="F260" s="127" t="s">
        <v>230</v>
      </c>
      <c r="H260" s="67"/>
      <c r="I260" s="67"/>
      <c r="J260" s="67"/>
      <c r="K260" s="67"/>
      <c r="L260" s="67"/>
      <c r="M260" s="27" t="str">
        <f>Lists!$R$8</f>
        <v>руб.</v>
      </c>
      <c r="P260" s="30"/>
      <c r="Q260" s="124"/>
      <c r="R260" s="125"/>
      <c r="S260" s="129"/>
      <c r="T260" s="124"/>
      <c r="U260" s="124"/>
      <c r="V260" s="85"/>
      <c r="W260" s="29">
        <f ca="1">SUM(INDIRECT(ADDRESS(ROW(),SUMIFS($1:$1,$5:$5,1))):INDIRECT(ADDRESS(ROW(),SUMIFS($1:$1,$5:$5,MAX($5:$5)))))</f>
        <v>5000000</v>
      </c>
      <c r="Z260" s="30">
        <f>Repdd!Z357</f>
        <v>0</v>
      </c>
      <c r="AA260" s="30">
        <f>Repdd!AA357</f>
        <v>0</v>
      </c>
      <c r="AB260" s="30">
        <f>Repdd!AB357</f>
        <v>0</v>
      </c>
      <c r="AC260" s="30">
        <f>Repdd!AC357</f>
        <v>0</v>
      </c>
      <c r="AD260" s="30">
        <f>Repdd!AD357</f>
        <v>0</v>
      </c>
      <c r="AE260" s="30">
        <f>Repdd!AE357</f>
        <v>0</v>
      </c>
      <c r="AF260" s="30">
        <f>Repdd!AF357</f>
        <v>0</v>
      </c>
      <c r="AG260" s="30">
        <f>Repdd!AG357</f>
        <v>0</v>
      </c>
      <c r="AH260" s="30">
        <f>Repdd!AH357</f>
        <v>0</v>
      </c>
      <c r="AI260" s="30">
        <f>Repdd!AI357</f>
        <v>0</v>
      </c>
      <c r="AJ260" s="30">
        <f>Repdd!AJ357</f>
        <v>0</v>
      </c>
      <c r="AK260" s="30">
        <f>Repdd!AK357</f>
        <v>0</v>
      </c>
      <c r="AL260" s="30">
        <f>Repdd!AL357</f>
        <v>0</v>
      </c>
      <c r="AM260" s="30">
        <f>Repdd!AM357</f>
        <v>0</v>
      </c>
      <c r="AN260" s="30">
        <f>Repdd!AN357</f>
        <v>0</v>
      </c>
      <c r="AO260" s="30">
        <f>Repdd!AO357</f>
        <v>0</v>
      </c>
      <c r="AP260" s="30">
        <f>Repdd!AP357</f>
        <v>0</v>
      </c>
      <c r="AQ260" s="30">
        <f>Repdd!AQ357</f>
        <v>0</v>
      </c>
      <c r="AR260" s="30">
        <f>Repdd!AR357</f>
        <v>400000</v>
      </c>
      <c r="AS260" s="30">
        <f>Repdd!AS357</f>
        <v>383333.33333333331</v>
      </c>
      <c r="AT260" s="30">
        <f>Repdd!AT357</f>
        <v>366666.66666666669</v>
      </c>
      <c r="AU260" s="30">
        <f>Repdd!AU357</f>
        <v>350000</v>
      </c>
      <c r="AV260" s="30">
        <f>Repdd!AV357</f>
        <v>333333.33333333331</v>
      </c>
      <c r="AW260" s="30">
        <f>Repdd!AW357</f>
        <v>316666.66666666663</v>
      </c>
      <c r="AX260" s="30">
        <f>Repdd!AX357</f>
        <v>300000</v>
      </c>
      <c r="AY260" s="30">
        <f>Repdd!AY357</f>
        <v>283333.33333333331</v>
      </c>
      <c r="AZ260" s="30">
        <f>Repdd!AZ357</f>
        <v>266666.66666666669</v>
      </c>
      <c r="BA260" s="30">
        <f>Repdd!BA357</f>
        <v>250000</v>
      </c>
      <c r="BB260" s="30">
        <f>Repdd!BB357</f>
        <v>233333.33333333334</v>
      </c>
      <c r="BC260" s="30">
        <f>Repdd!BC357</f>
        <v>216666.66666666666</v>
      </c>
      <c r="BD260" s="30">
        <f>Repdd!BD357</f>
        <v>200000</v>
      </c>
      <c r="BE260" s="30">
        <f>Repdd!BE357</f>
        <v>183333.33333333334</v>
      </c>
      <c r="BF260" s="30">
        <f>Repdd!BF357</f>
        <v>166666.66666666663</v>
      </c>
      <c r="BG260" s="30">
        <f>Repdd!BG357</f>
        <v>149999.99999999997</v>
      </c>
      <c r="BH260" s="30">
        <f>Repdd!BH357</f>
        <v>133333.33333333328</v>
      </c>
      <c r="BI260" s="30">
        <f>Repdd!BI357</f>
        <v>116666.66666666661</v>
      </c>
      <c r="BJ260" s="30">
        <f>Repdd!BJ357</f>
        <v>99999.999999999927</v>
      </c>
      <c r="BK260" s="30">
        <f>Repdd!BK357</f>
        <v>83333.333333333241</v>
      </c>
      <c r="BL260" s="30">
        <f>Repdd!BL357</f>
        <v>66666.66666666657</v>
      </c>
      <c r="BM260" s="30">
        <f>Repdd!BM357</f>
        <v>49999.99999999992</v>
      </c>
      <c r="BN260" s="30">
        <f>Repdd!BN357</f>
        <v>33333.333333333285</v>
      </c>
      <c r="BO260" s="30">
        <f>Repdd!BO357</f>
        <v>16666.666666666642</v>
      </c>
      <c r="BP260" s="30">
        <f>Repdd!BP357</f>
        <v>0</v>
      </c>
      <c r="BQ260" s="30">
        <f>Repdd!BQ357</f>
        <v>0</v>
      </c>
      <c r="BR260" s="30">
        <f>Repdd!BR357</f>
        <v>0</v>
      </c>
      <c r="BS260" s="30">
        <f>Repdd!BS357</f>
        <v>0</v>
      </c>
      <c r="BT260" s="30">
        <f>Repdd!BT357</f>
        <v>0</v>
      </c>
      <c r="BU260" s="30">
        <f>Repdd!BU357</f>
        <v>0</v>
      </c>
      <c r="BV260" s="30">
        <f>Repdd!BV357</f>
        <v>0</v>
      </c>
      <c r="BW260" s="30">
        <f>Repdd!BW357</f>
        <v>0</v>
      </c>
      <c r="BX260" s="30">
        <f>Repdd!BX357</f>
        <v>0</v>
      </c>
      <c r="BY260" s="30">
        <f>Repdd!BY357</f>
        <v>0</v>
      </c>
      <c r="BZ260" s="30">
        <f>Repdd!BZ357</f>
        <v>0</v>
      </c>
      <c r="CA260" s="30">
        <f>Repdd!CA357</f>
        <v>0</v>
      </c>
      <c r="CB260" s="30">
        <f>Repdd!CB357</f>
        <v>0</v>
      </c>
      <c r="CC260" s="30">
        <f>Repdd!CC357</f>
        <v>0</v>
      </c>
      <c r="CD260" s="30">
        <f>Repdd!CD357</f>
        <v>0</v>
      </c>
      <c r="CE260" s="30">
        <f>Repdd!CE357</f>
        <v>0</v>
      </c>
      <c r="CF260" s="30">
        <f>Repdd!CF357</f>
        <v>0</v>
      </c>
      <c r="CG260" s="30">
        <f>Repdd!CG357</f>
        <v>0</v>
      </c>
      <c r="CH260" s="30">
        <f>Repdd!CH357</f>
        <v>0</v>
      </c>
      <c r="CI260" s="30">
        <f>Repdd!CI357</f>
        <v>0</v>
      </c>
      <c r="CJ260" s="30">
        <f>Repdd!CJ357</f>
        <v>0</v>
      </c>
      <c r="CK260" s="30">
        <f>Repdd!CK357</f>
        <v>0</v>
      </c>
      <c r="CL260" s="30">
        <f>Repdd!CL357</f>
        <v>0</v>
      </c>
      <c r="CM260" s="30">
        <f>Repdd!CM357</f>
        <v>0</v>
      </c>
      <c r="CN260" s="30">
        <f>Repdd!CN357</f>
        <v>0</v>
      </c>
      <c r="CO260" s="30">
        <f>Repdd!CO357</f>
        <v>0</v>
      </c>
      <c r="CP260" s="30">
        <f>Repdd!CP357</f>
        <v>0</v>
      </c>
      <c r="CQ260" s="30">
        <f>Repdd!CQ357</f>
        <v>0</v>
      </c>
      <c r="CR260" s="30">
        <f>Repdd!CR357</f>
        <v>0</v>
      </c>
      <c r="CS260" s="30">
        <f>Repdd!CS357</f>
        <v>0</v>
      </c>
      <c r="CT260" s="30">
        <f>Repdd!CT357</f>
        <v>0</v>
      </c>
    </row>
    <row r="261" spans="1:98" s="13" customFormat="1" x14ac:dyDescent="0.3">
      <c r="A261" s="12">
        <f>ROW()</f>
        <v>261</v>
      </c>
      <c r="B261" s="147"/>
      <c r="C261" s="142"/>
      <c r="E261" s="92"/>
      <c r="F261" s="13" t="s">
        <v>233</v>
      </c>
      <c r="M261" s="4" t="str">
        <f>Lists!$R$8</f>
        <v>руб.</v>
      </c>
      <c r="P261" s="10"/>
      <c r="R261" s="92"/>
      <c r="S261" s="10"/>
      <c r="V261" s="80"/>
      <c r="W261" s="10">
        <f ca="1">SUM(INDIRECT(ADDRESS(ROW(),SUMIFS($1:$1,$5:$5,1))):INDIRECT(ADDRESS(ROW(),SUMIFS($1:$1,$5:$5,MAX($5:$5)))))</f>
        <v>137017533.83784103</v>
      </c>
      <c r="Z261" s="10">
        <f ca="1">Repdd!Z364</f>
        <v>61679732.556039944</v>
      </c>
      <c r="AA261" s="10">
        <f ca="1">Repdd!AA364</f>
        <v>-9082121.2121212129</v>
      </c>
      <c r="AB261" s="10">
        <f ca="1">Repdd!AB364</f>
        <v>-1228467.8787878789</v>
      </c>
      <c r="AC261" s="10">
        <f ca="1">Repdd!AC364</f>
        <v>-517441.21212121192</v>
      </c>
      <c r="AD261" s="10">
        <f ca="1">Repdd!AD364</f>
        <v>56336.121212121099</v>
      </c>
      <c r="AE261" s="10">
        <f ca="1">Repdd!AE364</f>
        <v>-772545.54545454495</v>
      </c>
      <c r="AF261" s="10">
        <f ca="1">Repdd!AF364</f>
        <v>-2448915.5454545454</v>
      </c>
      <c r="AG261" s="10">
        <f ca="1">Repdd!AG364</f>
        <v>-2499414.3121212125</v>
      </c>
      <c r="AH261" s="10">
        <f ca="1">Repdd!AH364</f>
        <v>-2597344.6174545456</v>
      </c>
      <c r="AI261" s="10">
        <f ca="1">Repdd!AI364</f>
        <v>-2740589.640939394</v>
      </c>
      <c r="AJ261" s="10">
        <f ca="1">Repdd!AJ364</f>
        <v>-2898390.5296121212</v>
      </c>
      <c r="AK261" s="10">
        <f ca="1">Repdd!AK364</f>
        <v>-3055186.0990318181</v>
      </c>
      <c r="AL261" s="10">
        <f ca="1">Repdd!AL364</f>
        <v>-3272189.6993871215</v>
      </c>
      <c r="AM261" s="10">
        <f ca="1">Repdd!AM364</f>
        <v>-3589912.2656389391</v>
      </c>
      <c r="AN261" s="10">
        <f ca="1">Repdd!AN364</f>
        <v>-4023676.2139025759</v>
      </c>
      <c r="AO261" s="10">
        <f ca="1">Repdd!AO364</f>
        <v>-4505208.1049371213</v>
      </c>
      <c r="AP261" s="10">
        <f ca="1">Repdd!AP364</f>
        <v>-4864024.1751210233</v>
      </c>
      <c r="AQ261" s="10">
        <f ca="1">Repdd!AQ364</f>
        <v>-5001028.4777316749</v>
      </c>
      <c r="AR261" s="10">
        <f ca="1">Repdd!AR364</f>
        <v>35134414.764466777</v>
      </c>
      <c r="AS261" s="10">
        <f ca="1">Repdd!AS364</f>
        <v>-6537137.7643171744</v>
      </c>
      <c r="AT261" s="10">
        <f ca="1">Repdd!AT364</f>
        <v>-10939688.005418068</v>
      </c>
      <c r="AU261" s="10">
        <f ca="1">Repdd!AU364</f>
        <v>-20223303.637311436</v>
      </c>
      <c r="AV261" s="10">
        <f ca="1">Repdd!AV364</f>
        <v>-14438592.202208431</v>
      </c>
      <c r="AW261" s="10">
        <f ca="1">Repdd!AW364</f>
        <v>-3617056.3688450879</v>
      </c>
      <c r="AX261" s="10">
        <f ca="1">Repdd!AX364</f>
        <v>-1944285.5721916147</v>
      </c>
      <c r="AY261" s="10">
        <f ca="1">Repdd!AY364</f>
        <v>580560.63974028337</v>
      </c>
      <c r="AZ261" s="10">
        <f ca="1">Repdd!AZ364</f>
        <v>647311.11467926018</v>
      </c>
      <c r="BA261" s="10">
        <f ca="1">Repdd!BA364</f>
        <v>-69370.909729791281</v>
      </c>
      <c r="BB261" s="10">
        <f ca="1">Repdd!BB364</f>
        <v>932237.32679248019</v>
      </c>
      <c r="BC261" s="10">
        <f ca="1">Repdd!BC364</f>
        <v>1999829.6664975367</v>
      </c>
      <c r="BD261" s="10">
        <f ca="1">Repdd!BD364</f>
        <v>3164428.27357898</v>
      </c>
      <c r="BE261" s="10">
        <f ca="1">Repdd!BE364</f>
        <v>2771641.4030353827</v>
      </c>
      <c r="BF261" s="10">
        <f ca="1">Repdd!BF364</f>
        <v>3919955.3911291324</v>
      </c>
      <c r="BG261" s="10">
        <f ca="1">Repdd!BG364</f>
        <v>5170420.654309433</v>
      </c>
      <c r="BH261" s="10">
        <f ca="1">Repdd!BH364</f>
        <v>6296364.7030541347</v>
      </c>
      <c r="BI261" s="10">
        <f ca="1">Repdd!BI364</f>
        <v>7210803.9701511012</v>
      </c>
      <c r="BJ261" s="10">
        <f ca="1">Repdd!BJ364</f>
        <v>7871844.8131200429</v>
      </c>
      <c r="BK261" s="10">
        <f ca="1">Repdd!BK364</f>
        <v>8292841.377646178</v>
      </c>
      <c r="BL261" s="10">
        <f ca="1">Repdd!BL364</f>
        <v>8541575.0173414461</v>
      </c>
      <c r="BM261" s="10">
        <f ca="1">Repdd!BM364</f>
        <v>8680040.8488994017</v>
      </c>
      <c r="BN261" s="10">
        <f ca="1">Repdd!BN364</f>
        <v>8754940.8384072762</v>
      </c>
      <c r="BO261" s="10">
        <f ca="1">Repdd!BO364</f>
        <v>8795560.3548381142</v>
      </c>
      <c r="BP261" s="10">
        <f ca="1">Repdd!BP364</f>
        <v>8819476.7701161336</v>
      </c>
      <c r="BQ261" s="10">
        <f ca="1">Repdd!BQ364</f>
        <v>10503412.308597464</v>
      </c>
      <c r="BR261" s="10">
        <f ca="1">Repdd!BR364</f>
        <v>10504688.441472774</v>
      </c>
      <c r="BS261" s="10">
        <f ca="1">Repdd!BS364</f>
        <v>10505002.987622162</v>
      </c>
      <c r="BT261" s="10">
        <f ca="1">Repdd!BT364</f>
        <v>10505072.752675915</v>
      </c>
      <c r="BU261" s="10">
        <f ca="1">Repdd!BU364</f>
        <v>16544930.732256114</v>
      </c>
      <c r="BV261" s="10">
        <f>Repdd!BV364</f>
        <v>0</v>
      </c>
      <c r="BW261" s="10">
        <f>Repdd!BW364</f>
        <v>0</v>
      </c>
      <c r="BX261" s="10">
        <f>Repdd!BX364</f>
        <v>0</v>
      </c>
      <c r="BY261" s="10">
        <f>Repdd!BY364</f>
        <v>0</v>
      </c>
      <c r="BZ261" s="10">
        <f>Repdd!BZ364</f>
        <v>0</v>
      </c>
      <c r="CA261" s="10">
        <f>Repdd!CA364</f>
        <v>0</v>
      </c>
      <c r="CB261" s="10">
        <f>Repdd!CB364</f>
        <v>0</v>
      </c>
      <c r="CC261" s="10">
        <f>Repdd!CC364</f>
        <v>0</v>
      </c>
      <c r="CD261" s="10">
        <f>Repdd!CD364</f>
        <v>0</v>
      </c>
      <c r="CE261" s="10">
        <f>Repdd!CE364</f>
        <v>0</v>
      </c>
      <c r="CF261" s="10">
        <f>Repdd!CF364</f>
        <v>0</v>
      </c>
      <c r="CG261" s="10">
        <f>Repdd!CG364</f>
        <v>0</v>
      </c>
      <c r="CH261" s="10">
        <f>Repdd!CH364</f>
        <v>0</v>
      </c>
      <c r="CI261" s="10">
        <f>Repdd!CI364</f>
        <v>0</v>
      </c>
      <c r="CJ261" s="10">
        <f>Repdd!CJ364</f>
        <v>0</v>
      </c>
      <c r="CK261" s="10">
        <f>Repdd!CK364</f>
        <v>0</v>
      </c>
      <c r="CL261" s="10">
        <f>Repdd!CL364</f>
        <v>0</v>
      </c>
      <c r="CM261" s="10">
        <f>Repdd!CM364</f>
        <v>0</v>
      </c>
      <c r="CN261" s="10">
        <f>Repdd!CN364</f>
        <v>0</v>
      </c>
      <c r="CO261" s="10">
        <f>Repdd!CO364</f>
        <v>0</v>
      </c>
      <c r="CP261" s="10">
        <f>Repdd!CP364</f>
        <v>0</v>
      </c>
      <c r="CQ261" s="10">
        <f>Repdd!CQ364</f>
        <v>0</v>
      </c>
      <c r="CR261" s="10">
        <f>Repdd!CR364</f>
        <v>0</v>
      </c>
      <c r="CS261" s="10">
        <f>Repdd!CS364</f>
        <v>0</v>
      </c>
      <c r="CT261" s="10">
        <f>Repdd!CT364</f>
        <v>0</v>
      </c>
    </row>
    <row r="262" spans="1:98" s="13" customFormat="1" x14ac:dyDescent="0.3">
      <c r="A262" s="12">
        <f>ROW()</f>
        <v>262</v>
      </c>
      <c r="B262" s="147"/>
      <c r="C262" s="142"/>
      <c r="E262" s="92"/>
      <c r="F262" s="38" t="s">
        <v>234</v>
      </c>
      <c r="M262" s="4" t="str">
        <f>Lists!$R$8</f>
        <v>руб.</v>
      </c>
      <c r="P262" s="10"/>
      <c r="R262" s="92"/>
      <c r="S262" s="10"/>
      <c r="V262" s="80"/>
      <c r="W262" s="10">
        <f ca="1">INDIRECT(ADDRESS(ROW(),SUMIFS($1:$1,$5:$5,MAX($5:$5))))</f>
        <v>137017533.83784103</v>
      </c>
      <c r="Z262" s="10">
        <f ca="1">IF(Z$5="",0,SUM($Y261:Z261))</f>
        <v>61679732.556039944</v>
      </c>
      <c r="AA262" s="10">
        <f ca="1">IF(AA$5="",0,SUM($Y261:AA261))</f>
        <v>52597611.343918733</v>
      </c>
      <c r="AB262" s="10">
        <f ca="1">IF(AB$5="",0,SUM($Y261:AB261))</f>
        <v>51369143.465130851</v>
      </c>
      <c r="AC262" s="10">
        <f ca="1">IF(AC$5="",0,SUM($Y261:AC261))</f>
        <v>50851702.25300964</v>
      </c>
      <c r="AD262" s="10">
        <f ca="1">IF(AD$5="",0,SUM($Y261:AD261))</f>
        <v>50908038.374221757</v>
      </c>
      <c r="AE262" s="10">
        <f ca="1">IF(AE$5="",0,SUM($Y261:AE261))</f>
        <v>50135492.82876721</v>
      </c>
      <c r="AF262" s="10">
        <f ca="1">IF(AF$5="",0,SUM($Y261:AF261))</f>
        <v>47686577.283312663</v>
      </c>
      <c r="AG262" s="10">
        <f ca="1">IF(AG$5="",0,SUM($Y261:AG261))</f>
        <v>45187162.971191451</v>
      </c>
      <c r="AH262" s="10">
        <f ca="1">IF(AH$5="",0,SUM($Y261:AH261))</f>
        <v>42589818.353736907</v>
      </c>
      <c r="AI262" s="10">
        <f ca="1">IF(AI$5="",0,SUM($Y261:AI261))</f>
        <v>39849228.712797515</v>
      </c>
      <c r="AJ262" s="10">
        <f ca="1">IF(AJ$5="",0,SUM($Y261:AJ261))</f>
        <v>36950838.183185391</v>
      </c>
      <c r="AK262" s="10">
        <f ca="1">IF(AK$5="",0,SUM($Y261:AK261))</f>
        <v>33895652.08415357</v>
      </c>
      <c r="AL262" s="10">
        <f ca="1">IF(AL$5="",0,SUM($Y261:AL261))</f>
        <v>30623462.384766448</v>
      </c>
      <c r="AM262" s="10">
        <f ca="1">IF(AM$5="",0,SUM($Y261:AM261))</f>
        <v>27033550.119127508</v>
      </c>
      <c r="AN262" s="10">
        <f ca="1">IF(AN$5="",0,SUM($Y261:AN261))</f>
        <v>23009873.905224934</v>
      </c>
      <c r="AO262" s="10">
        <f ca="1">IF(AO$5="",0,SUM($Y261:AO261))</f>
        <v>18504665.800287813</v>
      </c>
      <c r="AP262" s="10">
        <f ca="1">IF(AP$5="",0,SUM($Y261:AP261))</f>
        <v>13640641.625166789</v>
      </c>
      <c r="AQ262" s="10">
        <f ca="1">IF(AQ$5="",0,SUM($Y261:AQ261))</f>
        <v>8639613.1474351138</v>
      </c>
      <c r="AR262" s="10">
        <f ca="1">IF(AR$5="",0,SUM($Y261:AR261))</f>
        <v>43774027.911901891</v>
      </c>
      <c r="AS262" s="10">
        <f ca="1">IF(AS$5="",0,SUM($Y261:AS261))</f>
        <v>37236890.147584714</v>
      </c>
      <c r="AT262" s="10">
        <f ca="1">IF(AT$5="",0,SUM($Y261:AT261))</f>
        <v>26297202.142166644</v>
      </c>
      <c r="AU262" s="10">
        <f ca="1">IF(AU$5="",0,SUM($Y261:AU261))</f>
        <v>6073898.5048552081</v>
      </c>
      <c r="AV262" s="10">
        <f ca="1">IF(AV$5="",0,SUM($Y261:AV261))</f>
        <v>-8364693.6973532233</v>
      </c>
      <c r="AW262" s="10">
        <f ca="1">IF(AW$5="",0,SUM($Y261:AW261))</f>
        <v>-11981750.066198312</v>
      </c>
      <c r="AX262" s="10">
        <f ca="1">IF(AX$5="",0,SUM($Y261:AX261))</f>
        <v>-13926035.638389926</v>
      </c>
      <c r="AY262" s="10">
        <f ca="1">IF(AY$5="",0,SUM($Y261:AY261))</f>
        <v>-13345474.998649644</v>
      </c>
      <c r="AZ262" s="10">
        <f ca="1">IF(AZ$5="",0,SUM($Y261:AZ261))</f>
        <v>-12698163.883970384</v>
      </c>
      <c r="BA262" s="10">
        <f ca="1">IF(BA$5="",0,SUM($Y261:BA261))</f>
        <v>-12767534.793700175</v>
      </c>
      <c r="BB262" s="10">
        <f ca="1">IF(BB$5="",0,SUM($Y261:BB261))</f>
        <v>-11835297.466907695</v>
      </c>
      <c r="BC262" s="10">
        <f ca="1">IF(BC$5="",0,SUM($Y261:BC261))</f>
        <v>-9835467.8004101589</v>
      </c>
      <c r="BD262" s="10">
        <f ca="1">IF(BD$5="",0,SUM($Y261:BD261))</f>
        <v>-6671039.5268311789</v>
      </c>
      <c r="BE262" s="10">
        <f ca="1">IF(BE$5="",0,SUM($Y261:BE261))</f>
        <v>-3899398.1237957962</v>
      </c>
      <c r="BF262" s="10">
        <f ca="1">IF(BF$5="",0,SUM($Y261:BF261))</f>
        <v>20557.267333336174</v>
      </c>
      <c r="BG262" s="10">
        <f ca="1">IF(BG$5="",0,SUM($Y261:BG261))</f>
        <v>5190977.9216427691</v>
      </c>
      <c r="BH262" s="10">
        <f ca="1">IF(BH$5="",0,SUM($Y261:BH261))</f>
        <v>11487342.624696903</v>
      </c>
      <c r="BI262" s="10">
        <f ca="1">IF(BI$5="",0,SUM($Y261:BI261))</f>
        <v>18698146.594848003</v>
      </c>
      <c r="BJ262" s="10">
        <f ca="1">IF(BJ$5="",0,SUM($Y261:BJ261))</f>
        <v>26569991.407968044</v>
      </c>
      <c r="BK262" s="10">
        <f ca="1">IF(BK$5="",0,SUM($Y261:BK261))</f>
        <v>34862832.785614222</v>
      </c>
      <c r="BL262" s="10">
        <f ca="1">IF(BL$5="",0,SUM($Y261:BL261))</f>
        <v>43404407.802955672</v>
      </c>
      <c r="BM262" s="10">
        <f ca="1">IF(BM$5="",0,SUM($Y261:BM261))</f>
        <v>52084448.651855074</v>
      </c>
      <c r="BN262" s="10">
        <f ca="1">IF(BN$5="",0,SUM($Y261:BN261))</f>
        <v>60839389.490262352</v>
      </c>
      <c r="BO262" s="10">
        <f ca="1">IF(BO$5="",0,SUM($Y261:BO261))</f>
        <v>69634949.845100462</v>
      </c>
      <c r="BP262" s="10">
        <f ca="1">IF(BP$5="",0,SUM($Y261:BP261))</f>
        <v>78454426.615216598</v>
      </c>
      <c r="BQ262" s="10">
        <f ca="1">IF(BQ$5="",0,SUM($Y261:BQ261))</f>
        <v>88957838.923814058</v>
      </c>
      <c r="BR262" s="10">
        <f ca="1">IF(BR$5="",0,SUM($Y261:BR261))</f>
        <v>99462527.365286827</v>
      </c>
      <c r="BS262" s="10">
        <f ca="1">IF(BS$5="",0,SUM($Y261:BS261))</f>
        <v>109967530.35290898</v>
      </c>
      <c r="BT262" s="10">
        <f ca="1">IF(BT$5="",0,SUM($Y261:BT261))</f>
        <v>120472603.1055849</v>
      </c>
      <c r="BU262" s="10">
        <f ca="1">IF(BU$5="",0,SUM($Y261:BU261))</f>
        <v>137017533.83784103</v>
      </c>
      <c r="BV262" s="10">
        <f>IF(BV$5="",0,SUM($Y261:BV261))</f>
        <v>0</v>
      </c>
      <c r="BW262" s="10">
        <f>IF(BW$5="",0,SUM($Y261:BW261))</f>
        <v>0</v>
      </c>
      <c r="BX262" s="10">
        <f>IF(BX$5="",0,SUM($Y261:BX261))</f>
        <v>0</v>
      </c>
      <c r="BY262" s="10">
        <f>IF(BY$5="",0,SUM($Y261:BY261))</f>
        <v>0</v>
      </c>
      <c r="BZ262" s="10">
        <f>IF(BZ$5="",0,SUM($Y261:BZ261))</f>
        <v>0</v>
      </c>
      <c r="CA262" s="10">
        <f>IF(CA$5="",0,SUM($Y261:CA261))</f>
        <v>0</v>
      </c>
      <c r="CB262" s="10">
        <f>IF(CB$5="",0,SUM($Y261:CB261))</f>
        <v>0</v>
      </c>
      <c r="CC262" s="10">
        <f>IF(CC$5="",0,SUM($Y261:CC261))</f>
        <v>0</v>
      </c>
      <c r="CD262" s="10">
        <f>IF(CD$5="",0,SUM($Y261:CD261))</f>
        <v>0</v>
      </c>
      <c r="CE262" s="10">
        <f>IF(CE$5="",0,SUM($Y261:CE261))</f>
        <v>0</v>
      </c>
      <c r="CF262" s="10">
        <f>IF(CF$5="",0,SUM($Y261:CF261))</f>
        <v>0</v>
      </c>
      <c r="CG262" s="10">
        <f>IF(CG$5="",0,SUM($Y261:CG261))</f>
        <v>0</v>
      </c>
      <c r="CH262" s="10">
        <f>IF(CH$5="",0,SUM($Y261:CH261))</f>
        <v>0</v>
      </c>
      <c r="CI262" s="10">
        <f>IF(CI$5="",0,SUM($Y261:CI261))</f>
        <v>0</v>
      </c>
      <c r="CJ262" s="10">
        <f>IF(CJ$5="",0,SUM($Y261:CJ261))</f>
        <v>0</v>
      </c>
      <c r="CK262" s="10">
        <f>IF(CK$5="",0,SUM($Y261:CK261))</f>
        <v>0</v>
      </c>
      <c r="CL262" s="10">
        <f>IF(CL$5="",0,SUM($Y261:CL261))</f>
        <v>0</v>
      </c>
      <c r="CM262" s="10">
        <f>IF(CM$5="",0,SUM($Y261:CM261))</f>
        <v>0</v>
      </c>
      <c r="CN262" s="10">
        <f>IF(CN$5="",0,SUM($Y261:CN261))</f>
        <v>0</v>
      </c>
      <c r="CO262" s="10">
        <f>IF(CO$5="",0,SUM($Y261:CO261))</f>
        <v>0</v>
      </c>
      <c r="CP262" s="10">
        <f>IF(CP$5="",0,SUM($Y261:CP261))</f>
        <v>0</v>
      </c>
      <c r="CQ262" s="10">
        <f>IF(CQ$5="",0,SUM($Y261:CQ261))</f>
        <v>0</v>
      </c>
      <c r="CR262" s="10">
        <f>IF(CR$5="",0,SUM($Y261:CR261))</f>
        <v>0</v>
      </c>
      <c r="CS262" s="10">
        <f>IF(CS$5="",0,SUM($Y261:CS261))</f>
        <v>0</v>
      </c>
      <c r="CT262" s="10">
        <f>IF(CT$5="",0,SUM($Y261:CT261))</f>
        <v>0</v>
      </c>
    </row>
    <row r="263" spans="1:98" s="13" customFormat="1" x14ac:dyDescent="0.3">
      <c r="A263" s="12">
        <f>ROW()</f>
        <v>263</v>
      </c>
      <c r="B263" s="147"/>
      <c r="C263" s="142"/>
      <c r="E263" s="92"/>
      <c r="F263" s="13" t="s">
        <v>235</v>
      </c>
      <c r="M263" s="4" t="str">
        <f>Lists!$R$8</f>
        <v>руб.</v>
      </c>
      <c r="P263" s="10"/>
      <c r="R263" s="92"/>
      <c r="S263" s="10"/>
      <c r="V263" s="80"/>
      <c r="W263" s="10">
        <f ca="1">Repdd!W366</f>
        <v>13926035.638389926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1:98" s="13" customFormat="1" x14ac:dyDescent="0.3">
      <c r="A264" s="12">
        <f>ROW()</f>
        <v>264</v>
      </c>
      <c r="B264" s="147"/>
      <c r="C264" s="142"/>
      <c r="E264" s="92">
        <v>4</v>
      </c>
      <c r="F264" s="13" t="s">
        <v>236</v>
      </c>
      <c r="M264" s="4" t="str">
        <f>Lists!$R$8</f>
        <v>руб.</v>
      </c>
      <c r="P264" s="10"/>
      <c r="R264" s="92"/>
      <c r="S264" s="10"/>
      <c r="V264" s="80"/>
      <c r="W264" s="10">
        <f ca="1">SUM(INDIRECT(ADDRESS(ROW(),SUMIFS($1:$1,$5:$5,1))):INDIRECT(ADDRESS(ROW(),SUMIFS($1:$1,$5:$5,MAX($5:$5)))))</f>
        <v>13995406.548119718</v>
      </c>
      <c r="Z264" s="10">
        <f ca="1">Repdd!Z367</f>
        <v>0</v>
      </c>
      <c r="AA264" s="10">
        <f ca="1">Repdd!AA367</f>
        <v>0</v>
      </c>
      <c r="AB264" s="10">
        <f ca="1">Repdd!AB367</f>
        <v>0</v>
      </c>
      <c r="AC264" s="10">
        <f ca="1">Repdd!AC367</f>
        <v>0</v>
      </c>
      <c r="AD264" s="10">
        <f ca="1">Repdd!AD367</f>
        <v>0</v>
      </c>
      <c r="AE264" s="10">
        <f ca="1">Repdd!AE367</f>
        <v>0</v>
      </c>
      <c r="AF264" s="10">
        <f ca="1">Repdd!AF367</f>
        <v>0</v>
      </c>
      <c r="AG264" s="10">
        <f ca="1">Repdd!AG367</f>
        <v>0</v>
      </c>
      <c r="AH264" s="10">
        <f ca="1">Repdd!AH367</f>
        <v>0</v>
      </c>
      <c r="AI264" s="10">
        <f ca="1">Repdd!AI367</f>
        <v>0</v>
      </c>
      <c r="AJ264" s="10">
        <f ca="1">Repdd!AJ367</f>
        <v>0</v>
      </c>
      <c r="AK264" s="10">
        <f ca="1">Repdd!AK367</f>
        <v>0</v>
      </c>
      <c r="AL264" s="10">
        <f ca="1">Repdd!AL367</f>
        <v>0</v>
      </c>
      <c r="AM264" s="10">
        <f ca="1">Repdd!AM367</f>
        <v>0</v>
      </c>
      <c r="AN264" s="10">
        <f ca="1">Repdd!AN367</f>
        <v>0</v>
      </c>
      <c r="AO264" s="10">
        <f ca="1">Repdd!AO367</f>
        <v>0</v>
      </c>
      <c r="AP264" s="10">
        <f ca="1">Repdd!AP367</f>
        <v>0</v>
      </c>
      <c r="AQ264" s="10">
        <f ca="1">Repdd!AQ367</f>
        <v>0</v>
      </c>
      <c r="AR264" s="10">
        <f ca="1">Repdd!AR367</f>
        <v>0</v>
      </c>
      <c r="AS264" s="10">
        <f ca="1">Repdd!AS367</f>
        <v>0</v>
      </c>
      <c r="AT264" s="10">
        <f ca="1">Repdd!AT367</f>
        <v>0</v>
      </c>
      <c r="AU264" s="10">
        <f ca="1">Repdd!AU367</f>
        <v>0</v>
      </c>
      <c r="AV264" s="10">
        <f ca="1">Repdd!AV367</f>
        <v>8364693.6973532233</v>
      </c>
      <c r="AW264" s="10">
        <f ca="1">Repdd!AW367</f>
        <v>3617056.3688450879</v>
      </c>
      <c r="AX264" s="10">
        <f ca="1">Repdd!AX367</f>
        <v>1944285.5721916147</v>
      </c>
      <c r="AY264" s="10">
        <f ca="1">Repdd!AY367</f>
        <v>0</v>
      </c>
      <c r="AZ264" s="10">
        <f ca="1">Repdd!AZ367</f>
        <v>0</v>
      </c>
      <c r="BA264" s="10">
        <f ca="1">Repdd!BA367</f>
        <v>69370.909729791281</v>
      </c>
      <c r="BB264" s="10">
        <f ca="1">Repdd!BB367</f>
        <v>0</v>
      </c>
      <c r="BC264" s="10">
        <f ca="1">Repdd!BC367</f>
        <v>0</v>
      </c>
      <c r="BD264" s="10">
        <f ca="1">Repdd!BD367</f>
        <v>0</v>
      </c>
      <c r="BE264" s="10">
        <f ca="1">Repdd!BE367</f>
        <v>0</v>
      </c>
      <c r="BF264" s="10">
        <f ca="1">Repdd!BF367</f>
        <v>0</v>
      </c>
      <c r="BG264" s="10">
        <f ca="1">Repdd!BG367</f>
        <v>0</v>
      </c>
      <c r="BH264" s="10">
        <f ca="1">Repdd!BH367</f>
        <v>0</v>
      </c>
      <c r="BI264" s="10">
        <f ca="1">Repdd!BI367</f>
        <v>0</v>
      </c>
      <c r="BJ264" s="10">
        <f ca="1">Repdd!BJ367</f>
        <v>0</v>
      </c>
      <c r="BK264" s="10">
        <f ca="1">Repdd!BK367</f>
        <v>0</v>
      </c>
      <c r="BL264" s="10">
        <f ca="1">Repdd!BL367</f>
        <v>0</v>
      </c>
      <c r="BM264" s="10">
        <f ca="1">Repdd!BM367</f>
        <v>0</v>
      </c>
      <c r="BN264" s="10">
        <f ca="1">Repdd!BN367</f>
        <v>0</v>
      </c>
      <c r="BO264" s="10">
        <f ca="1">Repdd!BO367</f>
        <v>0</v>
      </c>
      <c r="BP264" s="10">
        <f ca="1">Repdd!BP367</f>
        <v>0</v>
      </c>
      <c r="BQ264" s="10">
        <f ca="1">Repdd!BQ367</f>
        <v>0</v>
      </c>
      <c r="BR264" s="10">
        <f ca="1">Repdd!BR367</f>
        <v>0</v>
      </c>
      <c r="BS264" s="10">
        <f ca="1">Repdd!BS367</f>
        <v>0</v>
      </c>
      <c r="BT264" s="10">
        <f ca="1">Repdd!BT367</f>
        <v>0</v>
      </c>
      <c r="BU264" s="10">
        <f ca="1">Repdd!BU367</f>
        <v>0</v>
      </c>
      <c r="BV264" s="10">
        <f>Repdd!BV367</f>
        <v>0</v>
      </c>
      <c r="BW264" s="10">
        <f>Repdd!BW367</f>
        <v>0</v>
      </c>
      <c r="BX264" s="10">
        <f>Repdd!BX367</f>
        <v>0</v>
      </c>
      <c r="BY264" s="10">
        <f>Repdd!BY367</f>
        <v>0</v>
      </c>
      <c r="BZ264" s="10">
        <f>Repdd!BZ367</f>
        <v>0</v>
      </c>
      <c r="CA264" s="10">
        <f>Repdd!CA367</f>
        <v>0</v>
      </c>
      <c r="CB264" s="10">
        <f>Repdd!CB367</f>
        <v>0</v>
      </c>
      <c r="CC264" s="10">
        <f>Repdd!CC367</f>
        <v>0</v>
      </c>
      <c r="CD264" s="10">
        <f>Repdd!CD367</f>
        <v>0</v>
      </c>
      <c r="CE264" s="10">
        <f>Repdd!CE367</f>
        <v>0</v>
      </c>
      <c r="CF264" s="10">
        <f>Repdd!CF367</f>
        <v>0</v>
      </c>
      <c r="CG264" s="10">
        <f>Repdd!CG367</f>
        <v>0</v>
      </c>
      <c r="CH264" s="10">
        <f>Repdd!CH367</f>
        <v>0</v>
      </c>
      <c r="CI264" s="10">
        <f>Repdd!CI367</f>
        <v>0</v>
      </c>
      <c r="CJ264" s="10">
        <f>Repdd!CJ367</f>
        <v>0</v>
      </c>
      <c r="CK264" s="10">
        <f>Repdd!CK367</f>
        <v>0</v>
      </c>
      <c r="CL264" s="10">
        <f>Repdd!CL367</f>
        <v>0</v>
      </c>
      <c r="CM264" s="10">
        <f>Repdd!CM367</f>
        <v>0</v>
      </c>
      <c r="CN264" s="10">
        <f>Repdd!CN367</f>
        <v>0</v>
      </c>
      <c r="CO264" s="10">
        <f>Repdd!CO367</f>
        <v>0</v>
      </c>
      <c r="CP264" s="10">
        <f>Repdd!CP367</f>
        <v>0</v>
      </c>
      <c r="CQ264" s="10">
        <f>Repdd!CQ367</f>
        <v>0</v>
      </c>
      <c r="CR264" s="10">
        <f>Repdd!CR367</f>
        <v>0</v>
      </c>
      <c r="CS264" s="10">
        <f>Repdd!CS367</f>
        <v>0</v>
      </c>
      <c r="CT264" s="10">
        <f>Repdd!CT367</f>
        <v>0</v>
      </c>
    </row>
    <row r="265" spans="1:98" x14ac:dyDescent="0.3">
      <c r="A265" s="11">
        <f>ROW()</f>
        <v>265</v>
      </c>
      <c r="G265" s="6" t="s">
        <v>237</v>
      </c>
      <c r="M265" s="2" t="s">
        <v>226</v>
      </c>
      <c r="R265" s="44"/>
      <c r="S265" s="165">
        <f>Repdd!S368</f>
        <v>0.15</v>
      </c>
    </row>
    <row r="266" spans="1:98" s="13" customFormat="1" x14ac:dyDescent="0.3">
      <c r="A266" s="12">
        <f>ROW()</f>
        <v>266</v>
      </c>
      <c r="B266" s="147"/>
      <c r="C266" s="142"/>
      <c r="E266" s="92"/>
      <c r="F266" s="13" t="s">
        <v>238</v>
      </c>
      <c r="M266" s="4" t="str">
        <f>Lists!$R$8</f>
        <v>руб.</v>
      </c>
      <c r="P266" s="10"/>
      <c r="R266" s="92"/>
      <c r="S266" s="10"/>
      <c r="V266" s="80"/>
      <c r="W266" s="10">
        <f ca="1">SUM(INDIRECT(ADDRESS(ROW(),SUMIFS($1:$1,$5:$5,1))):INDIRECT(ADDRESS(ROW(),SUMIFS($1:$1,$5:$5,MAX($5:$5)))))</f>
        <v>13995406.548119718</v>
      </c>
      <c r="Z266" s="10">
        <f ca="1">Repdd!Z369</f>
        <v>0</v>
      </c>
      <c r="AA266" s="10">
        <f ca="1">Repdd!AA369</f>
        <v>0</v>
      </c>
      <c r="AB266" s="10">
        <f ca="1">Repdd!AB369</f>
        <v>0</v>
      </c>
      <c r="AC266" s="10">
        <f ca="1">Repdd!AC369</f>
        <v>0</v>
      </c>
      <c r="AD266" s="10">
        <f ca="1">Repdd!AD369</f>
        <v>0</v>
      </c>
      <c r="AE266" s="10">
        <f ca="1">Repdd!AE369</f>
        <v>0</v>
      </c>
      <c r="AF266" s="10">
        <f ca="1">Repdd!AF369</f>
        <v>0</v>
      </c>
      <c r="AG266" s="10">
        <f ca="1">Repdd!AG369</f>
        <v>0</v>
      </c>
      <c r="AH266" s="10">
        <f ca="1">Repdd!AH369</f>
        <v>0</v>
      </c>
      <c r="AI266" s="10">
        <f ca="1">Repdd!AI369</f>
        <v>0</v>
      </c>
      <c r="AJ266" s="10">
        <f ca="1">Repdd!AJ369</f>
        <v>0</v>
      </c>
      <c r="AK266" s="10">
        <f ca="1">Repdd!AK369</f>
        <v>0</v>
      </c>
      <c r="AL266" s="10">
        <f ca="1">Repdd!AL369</f>
        <v>0</v>
      </c>
      <c r="AM266" s="10">
        <f ca="1">Repdd!AM369</f>
        <v>0</v>
      </c>
      <c r="AN266" s="10">
        <f ca="1">Repdd!AN369</f>
        <v>0</v>
      </c>
      <c r="AO266" s="10">
        <f ca="1">Repdd!AO369</f>
        <v>0</v>
      </c>
      <c r="AP266" s="10">
        <f ca="1">Repdd!AP369</f>
        <v>0</v>
      </c>
      <c r="AQ266" s="10">
        <f ca="1">Repdd!AQ369</f>
        <v>0</v>
      </c>
      <c r="AR266" s="10">
        <f ca="1">Repdd!AR369</f>
        <v>0</v>
      </c>
      <c r="AS266" s="10">
        <f ca="1">Repdd!AS369</f>
        <v>0</v>
      </c>
      <c r="AT266" s="10">
        <f ca="1">Repdd!AT369</f>
        <v>0</v>
      </c>
      <c r="AU266" s="10">
        <f ca="1">Repdd!AU369</f>
        <v>0</v>
      </c>
      <c r="AV266" s="10">
        <f ca="1">Repdd!AV369</f>
        <v>0</v>
      </c>
      <c r="AW266" s="10">
        <f ca="1">Repdd!AW369</f>
        <v>0</v>
      </c>
      <c r="AX266" s="10">
        <f ca="1">Repdd!AX369</f>
        <v>0</v>
      </c>
      <c r="AY266" s="10">
        <f ca="1">Repdd!AY369</f>
        <v>152154.64721601515</v>
      </c>
      <c r="AZ266" s="10">
        <f ca="1">Repdd!AZ369</f>
        <v>475137.60228958633</v>
      </c>
      <c r="BA266" s="10">
        <f ca="1">Repdd!BA369</f>
        <v>0</v>
      </c>
      <c r="BB266" s="10">
        <f ca="1">Repdd!BB369</f>
        <v>598901.60569874977</v>
      </c>
      <c r="BC266" s="10">
        <f ca="1">Repdd!BC369</f>
        <v>1840214.5078360946</v>
      </c>
      <c r="BD266" s="10">
        <f ca="1">Repdd!BD369</f>
        <v>3027815.7962654894</v>
      </c>
      <c r="BE266" s="10">
        <f ca="1">Repdd!BE369</f>
        <v>2672876.6231752103</v>
      </c>
      <c r="BF266" s="10">
        <f ca="1">Repdd!BF369</f>
        <v>4120383.0974272052</v>
      </c>
      <c r="BG266" s="10">
        <f ca="1">Repdd!BG369</f>
        <v>1107922.6682113688</v>
      </c>
      <c r="BH266" s="10">
        <f ca="1">Repdd!BH369</f>
        <v>0</v>
      </c>
      <c r="BI266" s="10">
        <f ca="1">Repdd!BI369</f>
        <v>0</v>
      </c>
      <c r="BJ266" s="10">
        <f ca="1">Repdd!BJ369</f>
        <v>0</v>
      </c>
      <c r="BK266" s="10">
        <f ca="1">Repdd!BK369</f>
        <v>0</v>
      </c>
      <c r="BL266" s="10">
        <f ca="1">Repdd!BL369</f>
        <v>0</v>
      </c>
      <c r="BM266" s="10">
        <f ca="1">Repdd!BM369</f>
        <v>0</v>
      </c>
      <c r="BN266" s="10">
        <f ca="1">Repdd!BN369</f>
        <v>0</v>
      </c>
      <c r="BO266" s="10">
        <f ca="1">Repdd!BO369</f>
        <v>0</v>
      </c>
      <c r="BP266" s="10">
        <f ca="1">Repdd!BP369</f>
        <v>0</v>
      </c>
      <c r="BQ266" s="10">
        <f ca="1">Repdd!BQ369</f>
        <v>0</v>
      </c>
      <c r="BR266" s="10">
        <f ca="1">Repdd!BR369</f>
        <v>0</v>
      </c>
      <c r="BS266" s="10">
        <f ca="1">Repdd!BS369</f>
        <v>0</v>
      </c>
      <c r="BT266" s="10">
        <f ca="1">Repdd!BT369</f>
        <v>0</v>
      </c>
      <c r="BU266" s="10">
        <f ca="1">Repdd!BU369</f>
        <v>0</v>
      </c>
      <c r="BV266" s="10">
        <f>Repdd!BV369</f>
        <v>0</v>
      </c>
      <c r="BW266" s="10">
        <f>Repdd!BW369</f>
        <v>0</v>
      </c>
      <c r="BX266" s="10">
        <f>Repdd!BX369</f>
        <v>0</v>
      </c>
      <c r="BY266" s="10">
        <f>Repdd!BY369</f>
        <v>0</v>
      </c>
      <c r="BZ266" s="10">
        <f>Repdd!BZ369</f>
        <v>0</v>
      </c>
      <c r="CA266" s="10">
        <f>Repdd!CA369</f>
        <v>0</v>
      </c>
      <c r="CB266" s="10">
        <f>Repdd!CB369</f>
        <v>0</v>
      </c>
      <c r="CC266" s="10">
        <f>Repdd!CC369</f>
        <v>0</v>
      </c>
      <c r="CD266" s="10">
        <f>Repdd!CD369</f>
        <v>0</v>
      </c>
      <c r="CE266" s="10">
        <f>Repdd!CE369</f>
        <v>0</v>
      </c>
      <c r="CF266" s="10">
        <f>Repdd!CF369</f>
        <v>0</v>
      </c>
      <c r="CG266" s="10">
        <f>Repdd!CG369</f>
        <v>0</v>
      </c>
      <c r="CH266" s="10">
        <f>Repdd!CH369</f>
        <v>0</v>
      </c>
      <c r="CI266" s="10">
        <f>Repdd!CI369</f>
        <v>0</v>
      </c>
      <c r="CJ266" s="10">
        <f>Repdd!CJ369</f>
        <v>0</v>
      </c>
      <c r="CK266" s="10">
        <f>Repdd!CK369</f>
        <v>0</v>
      </c>
      <c r="CL266" s="10">
        <f>Repdd!CL369</f>
        <v>0</v>
      </c>
      <c r="CM266" s="10">
        <f>Repdd!CM369</f>
        <v>0</v>
      </c>
      <c r="CN266" s="10">
        <f>Repdd!CN369</f>
        <v>0</v>
      </c>
      <c r="CO266" s="10">
        <f>Repdd!CO369</f>
        <v>0</v>
      </c>
      <c r="CP266" s="10">
        <f>Repdd!CP369</f>
        <v>0</v>
      </c>
      <c r="CQ266" s="10">
        <f>Repdd!CQ369</f>
        <v>0</v>
      </c>
      <c r="CR266" s="10">
        <f>Repdd!CR369</f>
        <v>0</v>
      </c>
      <c r="CS266" s="10">
        <f>Repdd!CS369</f>
        <v>0</v>
      </c>
      <c r="CT266" s="10">
        <f>Repdd!CT369</f>
        <v>0</v>
      </c>
    </row>
    <row r="267" spans="1:98" s="13" customFormat="1" x14ac:dyDescent="0.3">
      <c r="A267" s="12">
        <f>ROW()</f>
        <v>267</v>
      </c>
      <c r="B267" s="147"/>
      <c r="C267" s="142"/>
      <c r="E267" s="92"/>
      <c r="F267" s="13" t="s">
        <v>241</v>
      </c>
      <c r="M267" s="4" t="str">
        <f>Lists!$R$8</f>
        <v>руб.</v>
      </c>
      <c r="P267" s="10"/>
      <c r="R267" s="92"/>
      <c r="S267" s="10"/>
      <c r="V267" s="80"/>
      <c r="W267" s="10">
        <f ca="1">SUM(INDIRECT(ADDRESS(ROW(),SUMIFS($1:$1,$5:$5,1))):INDIRECT(ADDRESS(ROW(),SUMIFS($1:$1,$5:$5,MAX($5:$5)))))</f>
        <v>1408110.4972659019</v>
      </c>
      <c r="Z267" s="10">
        <f ca="1">Repdd!Z372</f>
        <v>0</v>
      </c>
      <c r="AA267" s="10">
        <f ca="1">Repdd!AA372</f>
        <v>0</v>
      </c>
      <c r="AB267" s="10">
        <f ca="1">Repdd!AB372</f>
        <v>0</v>
      </c>
      <c r="AC267" s="10">
        <f ca="1">Repdd!AC372</f>
        <v>0</v>
      </c>
      <c r="AD267" s="10">
        <f ca="1">Repdd!AD372</f>
        <v>0</v>
      </c>
      <c r="AE267" s="10">
        <f ca="1">Repdd!AE372</f>
        <v>0</v>
      </c>
      <c r="AF267" s="10">
        <f ca="1">Repdd!AF372</f>
        <v>0</v>
      </c>
      <c r="AG267" s="10">
        <f ca="1">Repdd!AG372</f>
        <v>0</v>
      </c>
      <c r="AH267" s="10">
        <f ca="1">Repdd!AH372</f>
        <v>0</v>
      </c>
      <c r="AI267" s="10">
        <f ca="1">Repdd!AI372</f>
        <v>0</v>
      </c>
      <c r="AJ267" s="10">
        <f ca="1">Repdd!AJ372</f>
        <v>0</v>
      </c>
      <c r="AK267" s="10">
        <f ca="1">Repdd!AK372</f>
        <v>0</v>
      </c>
      <c r="AL267" s="10">
        <f ca="1">Repdd!AL372</f>
        <v>0</v>
      </c>
      <c r="AM267" s="10">
        <f ca="1">Repdd!AM372</f>
        <v>0</v>
      </c>
      <c r="AN267" s="10">
        <f ca="1">Repdd!AN372</f>
        <v>0</v>
      </c>
      <c r="AO267" s="10">
        <f ca="1">Repdd!AO372</f>
        <v>0</v>
      </c>
      <c r="AP267" s="10">
        <f ca="1">Repdd!AP372</f>
        <v>0</v>
      </c>
      <c r="AQ267" s="10">
        <f ca="1">Repdd!AQ372</f>
        <v>0</v>
      </c>
      <c r="AR267" s="10">
        <f ca="1">Repdd!AR372</f>
        <v>0</v>
      </c>
      <c r="AS267" s="10">
        <f ca="1">Repdd!AS372</f>
        <v>0</v>
      </c>
      <c r="AT267" s="10">
        <f ca="1">Repdd!AT372</f>
        <v>0</v>
      </c>
      <c r="AU267" s="10">
        <f ca="1">Repdd!AU372</f>
        <v>0</v>
      </c>
      <c r="AV267" s="10">
        <f ca="1">Repdd!AV372</f>
        <v>0</v>
      </c>
      <c r="AW267" s="10">
        <f ca="1">Repdd!AW372</f>
        <v>0</v>
      </c>
      <c r="AX267" s="10">
        <f ca="1">Repdd!AX372</f>
        <v>0</v>
      </c>
      <c r="AY267" s="10">
        <f ca="1">Repdd!AY372</f>
        <v>428405.99252426822</v>
      </c>
      <c r="AZ267" s="10">
        <f ca="1">Repdd!AZ372</f>
        <v>172173.51238967385</v>
      </c>
      <c r="BA267" s="10">
        <f ca="1">Repdd!BA372</f>
        <v>0</v>
      </c>
      <c r="BB267" s="10">
        <f ca="1">Repdd!BB372</f>
        <v>333335.72109373042</v>
      </c>
      <c r="BC267" s="10">
        <f ca="1">Repdd!BC372</f>
        <v>159615.15866144211</v>
      </c>
      <c r="BD267" s="10">
        <f ca="1">Repdd!BD372</f>
        <v>136612.47731349082</v>
      </c>
      <c r="BE267" s="10">
        <f ca="1">Repdd!BE372</f>
        <v>98764.779860172188</v>
      </c>
      <c r="BF267" s="10">
        <f ca="1">Repdd!BF372</f>
        <v>65353.822070482187</v>
      </c>
      <c r="BG267" s="10">
        <f ca="1">Repdd!BG372</f>
        <v>13849.033352642087</v>
      </c>
      <c r="BH267" s="10">
        <f ca="1">Repdd!BH372</f>
        <v>0</v>
      </c>
      <c r="BI267" s="10">
        <f ca="1">Repdd!BI372</f>
        <v>0</v>
      </c>
      <c r="BJ267" s="10">
        <f ca="1">Repdd!BJ372</f>
        <v>0</v>
      </c>
      <c r="BK267" s="10">
        <f ca="1">Repdd!BK372</f>
        <v>0</v>
      </c>
      <c r="BL267" s="10">
        <f ca="1">Repdd!BL372</f>
        <v>0</v>
      </c>
      <c r="BM267" s="10">
        <f ca="1">Repdd!BM372</f>
        <v>0</v>
      </c>
      <c r="BN267" s="10">
        <f ca="1">Repdd!BN372</f>
        <v>0</v>
      </c>
      <c r="BO267" s="10">
        <f ca="1">Repdd!BO372</f>
        <v>0</v>
      </c>
      <c r="BP267" s="10">
        <f ca="1">Repdd!BP372</f>
        <v>0</v>
      </c>
      <c r="BQ267" s="10">
        <f ca="1">Repdd!BQ372</f>
        <v>0</v>
      </c>
      <c r="BR267" s="10">
        <f ca="1">Repdd!BR372</f>
        <v>0</v>
      </c>
      <c r="BS267" s="10">
        <f ca="1">Repdd!BS372</f>
        <v>0</v>
      </c>
      <c r="BT267" s="10">
        <f ca="1">Repdd!BT372</f>
        <v>0</v>
      </c>
      <c r="BU267" s="10">
        <f ca="1">Repdd!BU372</f>
        <v>0</v>
      </c>
      <c r="BV267" s="10">
        <f>Repdd!BV372</f>
        <v>0</v>
      </c>
      <c r="BW267" s="10">
        <f>Repdd!BW372</f>
        <v>0</v>
      </c>
      <c r="BX267" s="10">
        <f>Repdd!BX372</f>
        <v>0</v>
      </c>
      <c r="BY267" s="10">
        <f>Repdd!BY372</f>
        <v>0</v>
      </c>
      <c r="BZ267" s="10">
        <f>Repdd!BZ372</f>
        <v>0</v>
      </c>
      <c r="CA267" s="10">
        <f>Repdd!CA372</f>
        <v>0</v>
      </c>
      <c r="CB267" s="10">
        <f>Repdd!CB372</f>
        <v>0</v>
      </c>
      <c r="CC267" s="10">
        <f>Repdd!CC372</f>
        <v>0</v>
      </c>
      <c r="CD267" s="10">
        <f>Repdd!CD372</f>
        <v>0</v>
      </c>
      <c r="CE267" s="10">
        <f>Repdd!CE372</f>
        <v>0</v>
      </c>
      <c r="CF267" s="10">
        <f>Repdd!CF372</f>
        <v>0</v>
      </c>
      <c r="CG267" s="10">
        <f>Repdd!CG372</f>
        <v>0</v>
      </c>
      <c r="CH267" s="10">
        <f>Repdd!CH372</f>
        <v>0</v>
      </c>
      <c r="CI267" s="10">
        <f>Repdd!CI372</f>
        <v>0</v>
      </c>
      <c r="CJ267" s="10">
        <f>Repdd!CJ372</f>
        <v>0</v>
      </c>
      <c r="CK267" s="10">
        <f>Repdd!CK372</f>
        <v>0</v>
      </c>
      <c r="CL267" s="10">
        <f>Repdd!CL372</f>
        <v>0</v>
      </c>
      <c r="CM267" s="10">
        <f>Repdd!CM372</f>
        <v>0</v>
      </c>
      <c r="CN267" s="10">
        <f>Repdd!CN372</f>
        <v>0</v>
      </c>
      <c r="CO267" s="10">
        <f>Repdd!CO372</f>
        <v>0</v>
      </c>
      <c r="CP267" s="10">
        <f>Repdd!CP372</f>
        <v>0</v>
      </c>
      <c r="CQ267" s="10">
        <f>Repdd!CQ372</f>
        <v>0</v>
      </c>
      <c r="CR267" s="10">
        <f>Repdd!CR372</f>
        <v>0</v>
      </c>
      <c r="CS267" s="10">
        <f>Repdd!CS372</f>
        <v>0</v>
      </c>
      <c r="CT267" s="10">
        <f>Repdd!CT372</f>
        <v>0</v>
      </c>
    </row>
    <row r="268" spans="1:98" s="27" customFormat="1" ht="12" x14ac:dyDescent="0.25">
      <c r="A268" s="26">
        <f>ROW()</f>
        <v>268</v>
      </c>
      <c r="B268" s="95"/>
      <c r="C268" s="142"/>
      <c r="E268" s="24"/>
      <c r="F268" s="127" t="s">
        <v>240</v>
      </c>
      <c r="H268" s="67"/>
      <c r="I268" s="67"/>
      <c r="J268" s="67"/>
      <c r="K268" s="67"/>
      <c r="L268" s="67"/>
      <c r="M268" s="27" t="str">
        <f>Lists!$R$8</f>
        <v>руб.</v>
      </c>
      <c r="P268" s="30"/>
      <c r="Q268" s="124"/>
      <c r="R268" s="125"/>
      <c r="S268" s="129"/>
      <c r="T268" s="124"/>
      <c r="U268" s="124"/>
      <c r="V268" s="85"/>
      <c r="W268" s="29">
        <f ca="1">SUM(INDIRECT(ADDRESS(ROW(),SUMIFS($1:$1,$5:$5,1))):INDIRECT(ADDRESS(ROW(),SUMIFS($1:$1,$5:$5,MAX($5:$5)))))</f>
        <v>1408110.4972659019</v>
      </c>
      <c r="Z268" s="30">
        <f ca="1">Repdd!Z374</f>
        <v>0</v>
      </c>
      <c r="AA268" s="30">
        <f ca="1">Repdd!AA374</f>
        <v>0</v>
      </c>
      <c r="AB268" s="30">
        <f ca="1">Repdd!AB374</f>
        <v>0</v>
      </c>
      <c r="AC268" s="30">
        <f ca="1">Repdd!AC374</f>
        <v>0</v>
      </c>
      <c r="AD268" s="30">
        <f ca="1">Repdd!AD374</f>
        <v>0</v>
      </c>
      <c r="AE268" s="30">
        <f ca="1">Repdd!AE374</f>
        <v>0</v>
      </c>
      <c r="AF268" s="30">
        <f ca="1">Repdd!AF374</f>
        <v>0</v>
      </c>
      <c r="AG268" s="30">
        <f ca="1">Repdd!AG374</f>
        <v>0</v>
      </c>
      <c r="AH268" s="30">
        <f ca="1">Repdd!AH374</f>
        <v>0</v>
      </c>
      <c r="AI268" s="30">
        <f ca="1">Repdd!AI374</f>
        <v>0</v>
      </c>
      <c r="AJ268" s="30">
        <f ca="1">Repdd!AJ374</f>
        <v>0</v>
      </c>
      <c r="AK268" s="30">
        <f ca="1">Repdd!AK374</f>
        <v>0</v>
      </c>
      <c r="AL268" s="30">
        <f ca="1">Repdd!AL374</f>
        <v>0</v>
      </c>
      <c r="AM268" s="30">
        <f ca="1">Repdd!AM374</f>
        <v>0</v>
      </c>
      <c r="AN268" s="30">
        <f ca="1">Repdd!AN374</f>
        <v>0</v>
      </c>
      <c r="AO268" s="30">
        <f ca="1">Repdd!AO374</f>
        <v>0</v>
      </c>
      <c r="AP268" s="30">
        <f ca="1">Repdd!AP374</f>
        <v>0</v>
      </c>
      <c r="AQ268" s="30">
        <f ca="1">Repdd!AQ374</f>
        <v>0</v>
      </c>
      <c r="AR268" s="30">
        <f ca="1">Repdd!AR374</f>
        <v>0</v>
      </c>
      <c r="AS268" s="30">
        <f ca="1">Repdd!AS374</f>
        <v>0</v>
      </c>
      <c r="AT268" s="30">
        <f ca="1">Repdd!AT374</f>
        <v>0</v>
      </c>
      <c r="AU268" s="30">
        <f ca="1">Repdd!AU374</f>
        <v>0</v>
      </c>
      <c r="AV268" s="30">
        <f ca="1">Repdd!AV374</f>
        <v>104558.67121691529</v>
      </c>
      <c r="AW268" s="30">
        <f ca="1">Repdd!AW374</f>
        <v>149771.87582747889</v>
      </c>
      <c r="AX268" s="30">
        <f ca="1">Repdd!AX374</f>
        <v>174075.44547987406</v>
      </c>
      <c r="AY268" s="30">
        <f ca="1">Repdd!AY374</f>
        <v>172173.51238967388</v>
      </c>
      <c r="AZ268" s="30">
        <f ca="1">Repdd!AZ374</f>
        <v>166234.29236105405</v>
      </c>
      <c r="BA268" s="30">
        <f ca="1">Repdd!BA374</f>
        <v>167101.42873267646</v>
      </c>
      <c r="BB268" s="30">
        <f ca="1">Repdd!BB374</f>
        <v>159615.15866144208</v>
      </c>
      <c r="BC268" s="30">
        <f ca="1">Repdd!BC374</f>
        <v>136612.4773134909</v>
      </c>
      <c r="BD268" s="30">
        <f ca="1">Repdd!BD374</f>
        <v>98764.77986017229</v>
      </c>
      <c r="BE268" s="30">
        <f ca="1">Repdd!BE374</f>
        <v>65353.822070482158</v>
      </c>
      <c r="BF268" s="30">
        <f ca="1">Repdd!BF374</f>
        <v>13849.033352642109</v>
      </c>
      <c r="BG268" s="30">
        <f ca="1">Repdd!BG374</f>
        <v>0</v>
      </c>
      <c r="BH268" s="30">
        <f ca="1">Repdd!BH374</f>
        <v>0</v>
      </c>
      <c r="BI268" s="30">
        <f ca="1">Repdd!BI374</f>
        <v>0</v>
      </c>
      <c r="BJ268" s="30">
        <f ca="1">Repdd!BJ374</f>
        <v>0</v>
      </c>
      <c r="BK268" s="30">
        <f ca="1">Repdd!BK374</f>
        <v>0</v>
      </c>
      <c r="BL268" s="30">
        <f ca="1">Repdd!BL374</f>
        <v>0</v>
      </c>
      <c r="BM268" s="30">
        <f ca="1">Repdd!BM374</f>
        <v>0</v>
      </c>
      <c r="BN268" s="30">
        <f ca="1">Repdd!BN374</f>
        <v>0</v>
      </c>
      <c r="BO268" s="30">
        <f ca="1">Repdd!BO374</f>
        <v>0</v>
      </c>
      <c r="BP268" s="30">
        <f ca="1">Repdd!BP374</f>
        <v>0</v>
      </c>
      <c r="BQ268" s="30">
        <f ca="1">Repdd!BQ374</f>
        <v>0</v>
      </c>
      <c r="BR268" s="30">
        <f ca="1">Repdd!BR374</f>
        <v>0</v>
      </c>
      <c r="BS268" s="30">
        <f ca="1">Repdd!BS374</f>
        <v>0</v>
      </c>
      <c r="BT268" s="30">
        <f ca="1">Repdd!BT374</f>
        <v>0</v>
      </c>
      <c r="BU268" s="30">
        <f ca="1">Repdd!BU374</f>
        <v>0</v>
      </c>
      <c r="BV268" s="30">
        <f>Repdd!BV374</f>
        <v>0</v>
      </c>
      <c r="BW268" s="30">
        <f>Repdd!BW374</f>
        <v>0</v>
      </c>
      <c r="BX268" s="30">
        <f>Repdd!BX374</f>
        <v>0</v>
      </c>
      <c r="BY268" s="30">
        <f>Repdd!BY374</f>
        <v>0</v>
      </c>
      <c r="BZ268" s="30">
        <f>Repdd!BZ374</f>
        <v>0</v>
      </c>
      <c r="CA268" s="30">
        <f>Repdd!CA374</f>
        <v>0</v>
      </c>
      <c r="CB268" s="30">
        <f>Repdd!CB374</f>
        <v>0</v>
      </c>
      <c r="CC268" s="30">
        <f>Repdd!CC374</f>
        <v>0</v>
      </c>
      <c r="CD268" s="30">
        <f>Repdd!CD374</f>
        <v>0</v>
      </c>
      <c r="CE268" s="30">
        <f>Repdd!CE374</f>
        <v>0</v>
      </c>
      <c r="CF268" s="30">
        <f>Repdd!CF374</f>
        <v>0</v>
      </c>
      <c r="CG268" s="30">
        <f>Repdd!CG374</f>
        <v>0</v>
      </c>
      <c r="CH268" s="30">
        <f>Repdd!CH374</f>
        <v>0</v>
      </c>
      <c r="CI268" s="30">
        <f>Repdd!CI374</f>
        <v>0</v>
      </c>
      <c r="CJ268" s="30">
        <f>Repdd!CJ374</f>
        <v>0</v>
      </c>
      <c r="CK268" s="30">
        <f>Repdd!CK374</f>
        <v>0</v>
      </c>
      <c r="CL268" s="30">
        <f>Repdd!CL374</f>
        <v>0</v>
      </c>
      <c r="CM268" s="30">
        <f>Repdd!CM374</f>
        <v>0</v>
      </c>
      <c r="CN268" s="30">
        <f>Repdd!CN374</f>
        <v>0</v>
      </c>
      <c r="CO268" s="30">
        <f>Repdd!CO374</f>
        <v>0</v>
      </c>
      <c r="CP268" s="30">
        <f>Repdd!CP374</f>
        <v>0</v>
      </c>
      <c r="CQ268" s="30">
        <f>Repdd!CQ374</f>
        <v>0</v>
      </c>
      <c r="CR268" s="30">
        <f>Repdd!CR374</f>
        <v>0</v>
      </c>
      <c r="CS268" s="30">
        <f>Repdd!CS374</f>
        <v>0</v>
      </c>
      <c r="CT268" s="30">
        <f>Repdd!CT374</f>
        <v>0</v>
      </c>
    </row>
    <row r="269" spans="1:98" s="13" customFormat="1" x14ac:dyDescent="0.3">
      <c r="A269" s="12">
        <f>ROW()</f>
        <v>269</v>
      </c>
      <c r="B269" s="102"/>
      <c r="C269" s="142"/>
      <c r="E269" s="92"/>
      <c r="F269" s="13" t="s">
        <v>137</v>
      </c>
      <c r="M269" s="4" t="str">
        <f>Lists!$R$8</f>
        <v>руб.</v>
      </c>
      <c r="P269" s="10"/>
      <c r="R269" s="92"/>
      <c r="S269" s="10"/>
      <c r="V269" s="80">
        <f ca="1">W269-(W182-W260-W268)</f>
        <v>0</v>
      </c>
      <c r="W269" s="10">
        <f ca="1">SUM(INDIRECT(ADDRESS(ROW(),SUMIFS($1:$1,$5:$5,1))):INDIRECT(ADDRESS(ROW(),SUMIFS($1:$1,$5:$5,MAX($5:$5)))))</f>
        <v>209365875.23088786</v>
      </c>
      <c r="Z269" s="10">
        <f ca="1">Repdd!Z375</f>
        <v>-1712121.2121212122</v>
      </c>
      <c r="AA269" s="10">
        <f ca="1">Repdd!AA375</f>
        <v>-1803787.8787878787</v>
      </c>
      <c r="AB269" s="10">
        <f ca="1">Repdd!AB375</f>
        <v>-2020454.5454545454</v>
      </c>
      <c r="AC269" s="10">
        <f ca="1">Repdd!AC375</f>
        <v>-2451406.9264069265</v>
      </c>
      <c r="AD269" s="10">
        <f ca="1">Repdd!AD375</f>
        <v>-2576406.9264069265</v>
      </c>
      <c r="AE269" s="10">
        <f ca="1">Repdd!AE375</f>
        <v>-2659740.2597402595</v>
      </c>
      <c r="AF269" s="10">
        <f ca="1">Repdd!AF375</f>
        <v>-2659740.2597402595</v>
      </c>
      <c r="AG269" s="10">
        <f ca="1">Repdd!AG375</f>
        <v>-2659740.2597402595</v>
      </c>
      <c r="AH269" s="10">
        <f ca="1">Repdd!AH375</f>
        <v>-2656796.4698917749</v>
      </c>
      <c r="AI269" s="10">
        <f ca="1">Repdd!AI375</f>
        <v>-2634887.5254978356</v>
      </c>
      <c r="AJ269" s="10">
        <f ca="1">Repdd!AJ375</f>
        <v>-2582978.6348008658</v>
      </c>
      <c r="AK269" s="10">
        <f ca="1">Repdd!AK375</f>
        <v>-2521092.4498728355</v>
      </c>
      <c r="AL269" s="10">
        <f ca="1">Repdd!AL375</f>
        <v>-2457459.5627213204</v>
      </c>
      <c r="AM269" s="10">
        <f ca="1">Repdd!AM375</f>
        <v>-2395528.0260766232</v>
      </c>
      <c r="AN269" s="10">
        <f ca="1">Repdd!AN375</f>
        <v>-2297850.4433353357</v>
      </c>
      <c r="AO269" s="10">
        <f ca="1">Repdd!AO375</f>
        <v>-2085209.5951317367</v>
      </c>
      <c r="AP269" s="10">
        <f ca="1">Repdd!AP375</f>
        <v>-1727629.8851260552</v>
      </c>
      <c r="AQ269" s="10">
        <f ca="1">Repdd!AQ375</f>
        <v>-1216233.833768934</v>
      </c>
      <c r="AR269" s="10">
        <f ca="1">Repdd!AR375</f>
        <v>-971549.95235605538</v>
      </c>
      <c r="AS269" s="10">
        <f ca="1">Repdd!AS375</f>
        <v>-223058.14130336448</v>
      </c>
      <c r="AT269" s="10">
        <f ca="1">Repdd!AT375</f>
        <v>576743.95081510046</v>
      </c>
      <c r="AU269" s="10">
        <f ca="1">Repdd!AU375</f>
        <v>1403747.8054252719</v>
      </c>
      <c r="AV269" s="10">
        <f ca="1">Repdd!AV375</f>
        <v>2140346.2259955341</v>
      </c>
      <c r="AW269" s="10">
        <f ca="1">Repdd!AW375</f>
        <v>2942652.7484362773</v>
      </c>
      <c r="AX269" s="10">
        <f ca="1">Repdd!AX375</f>
        <v>3470322.1624114825</v>
      </c>
      <c r="AY269" s="10">
        <f ca="1">Repdd!AY375</f>
        <v>4322560.3729139939</v>
      </c>
      <c r="AZ269" s="10">
        <f ca="1">Repdd!AZ375</f>
        <v>5179082.1066518966</v>
      </c>
      <c r="BA269" s="10">
        <f ca="1">Repdd!BA375</f>
        <v>6028837.3831679616</v>
      </c>
      <c r="BB269" s="10">
        <f ca="1">Repdd!BB375</f>
        <v>6886942.6546730036</v>
      </c>
      <c r="BC269" s="10">
        <f ca="1">Repdd!BC375</f>
        <v>7760561.1931023942</v>
      </c>
      <c r="BD269" s="10">
        <f ca="1">Repdd!BD375</f>
        <v>8649024.7476371508</v>
      </c>
      <c r="BE269" s="10">
        <f ca="1">Repdd!BE375</f>
        <v>9525692.0878870673</v>
      </c>
      <c r="BF269" s="10">
        <f ca="1">Repdd!BF375</f>
        <v>10365680.898080284</v>
      </c>
      <c r="BG269" s="10">
        <f ca="1">Repdd!BG375</f>
        <v>11038241.726165889</v>
      </c>
      <c r="BH269" s="10">
        <f ca="1">Repdd!BH375</f>
        <v>11542238.058578763</v>
      </c>
      <c r="BI269" s="10">
        <f ca="1">Repdd!BI375</f>
        <v>11887152.173112852</v>
      </c>
      <c r="BJ269" s="10">
        <f ca="1">Repdd!BJ375</f>
        <v>12095636.132588241</v>
      </c>
      <c r="BK269" s="10">
        <f ca="1">Repdd!BK375</f>
        <v>12215255.724225551</v>
      </c>
      <c r="BL269" s="10">
        <f ca="1">Repdd!BL375</f>
        <v>12283033.351225069</v>
      </c>
      <c r="BM269" s="10">
        <f ca="1">Repdd!BM375</f>
        <v>12323410.514881792</v>
      </c>
      <c r="BN269" s="10">
        <f ca="1">Repdd!BN375</f>
        <v>12349551.906514082</v>
      </c>
      <c r="BO269" s="10">
        <f ca="1">Repdd!BO375</f>
        <v>12369313.338629331</v>
      </c>
      <c r="BP269" s="10">
        <f ca="1">Repdd!BP375</f>
        <v>12387002.573389845</v>
      </c>
      <c r="BQ269" s="10">
        <f ca="1">Repdd!BQ375</f>
        <v>12387282.15305898</v>
      </c>
      <c r="BR269" s="10">
        <f ca="1">Repdd!BR375</f>
        <v>12387315.496431131</v>
      </c>
      <c r="BS269" s="10">
        <f ca="1">Repdd!BS375</f>
        <v>12387308.940624887</v>
      </c>
      <c r="BT269" s="10">
        <f ca="1">Repdd!BT375</f>
        <v>12387305.79627252</v>
      </c>
      <c r="BU269" s="10">
        <f ca="1">Repdd!BU375</f>
        <v>12387305.79627252</v>
      </c>
      <c r="BV269" s="10">
        <f ca="1">Repdd!BV375</f>
        <v>0</v>
      </c>
      <c r="BW269" s="10">
        <f ca="1">Repdd!BW375</f>
        <v>0</v>
      </c>
      <c r="BX269" s="10">
        <f ca="1">Repdd!BX375</f>
        <v>0</v>
      </c>
      <c r="BY269" s="10">
        <f ca="1">Repdd!BY375</f>
        <v>0</v>
      </c>
      <c r="BZ269" s="10">
        <f ca="1">Repdd!BZ375</f>
        <v>0</v>
      </c>
      <c r="CA269" s="10">
        <f ca="1">Repdd!CA375</f>
        <v>0</v>
      </c>
      <c r="CB269" s="10">
        <f ca="1">Repdd!CB375</f>
        <v>0</v>
      </c>
      <c r="CC269" s="10">
        <f ca="1">Repdd!CC375</f>
        <v>0</v>
      </c>
      <c r="CD269" s="10">
        <f ca="1">Repdd!CD375</f>
        <v>0</v>
      </c>
      <c r="CE269" s="10">
        <f ca="1">Repdd!CE375</f>
        <v>0</v>
      </c>
      <c r="CF269" s="10">
        <f ca="1">Repdd!CF375</f>
        <v>0</v>
      </c>
      <c r="CG269" s="10">
        <f ca="1">Repdd!CG375</f>
        <v>0</v>
      </c>
      <c r="CH269" s="10">
        <f ca="1">Repdd!CH375</f>
        <v>0</v>
      </c>
      <c r="CI269" s="10">
        <f ca="1">Repdd!CI375</f>
        <v>0</v>
      </c>
      <c r="CJ269" s="10">
        <f ca="1">Repdd!CJ375</f>
        <v>0</v>
      </c>
      <c r="CK269" s="10">
        <f ca="1">Repdd!CK375</f>
        <v>0</v>
      </c>
      <c r="CL269" s="10">
        <f ca="1">Repdd!CL375</f>
        <v>0</v>
      </c>
      <c r="CM269" s="10">
        <f ca="1">Repdd!CM375</f>
        <v>0</v>
      </c>
      <c r="CN269" s="10">
        <f ca="1">Repdd!CN375</f>
        <v>0</v>
      </c>
      <c r="CO269" s="10">
        <f ca="1">Repdd!CO375</f>
        <v>0</v>
      </c>
      <c r="CP269" s="10">
        <f ca="1">Repdd!CP375</f>
        <v>0</v>
      </c>
      <c r="CQ269" s="10">
        <f ca="1">Repdd!CQ375</f>
        <v>0</v>
      </c>
      <c r="CR269" s="10">
        <f ca="1">Repdd!CR375</f>
        <v>0</v>
      </c>
      <c r="CS269" s="10">
        <f ca="1">Repdd!CS375</f>
        <v>0</v>
      </c>
      <c r="CT269" s="10">
        <f ca="1">Repdd!CT375</f>
        <v>0</v>
      </c>
    </row>
    <row r="270" spans="1:98" s="27" customFormat="1" ht="12" x14ac:dyDescent="0.25">
      <c r="A270" s="26">
        <f>ROW()</f>
        <v>270</v>
      </c>
      <c r="B270" s="95"/>
      <c r="C270" s="142"/>
      <c r="E270" s="24"/>
      <c r="F270" s="127" t="s">
        <v>138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44"/>
      <c r="S270" s="165">
        <f>Repdd!S376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41873175.046177574</v>
      </c>
      <c r="Z270" s="30">
        <f ca="1">Repdd!Z376</f>
        <v>0</v>
      </c>
      <c r="AA270" s="30">
        <f ca="1">Repdd!AA376</f>
        <v>0</v>
      </c>
      <c r="AB270" s="30">
        <f ca="1">Repdd!AB376</f>
        <v>0</v>
      </c>
      <c r="AC270" s="30">
        <f ca="1">Repdd!AC376</f>
        <v>0</v>
      </c>
      <c r="AD270" s="30">
        <f ca="1">Repdd!AD376</f>
        <v>0</v>
      </c>
      <c r="AE270" s="30">
        <f ca="1">Repdd!AE376</f>
        <v>0</v>
      </c>
      <c r="AF270" s="30">
        <f ca="1">Repdd!AF376</f>
        <v>0</v>
      </c>
      <c r="AG270" s="30">
        <f ca="1">Repdd!AG376</f>
        <v>0</v>
      </c>
      <c r="AH270" s="30">
        <f ca="1">Repdd!AH376</f>
        <v>0</v>
      </c>
      <c r="AI270" s="30">
        <f ca="1">Repdd!AI376</f>
        <v>0</v>
      </c>
      <c r="AJ270" s="30">
        <f ca="1">Repdd!AJ376</f>
        <v>0</v>
      </c>
      <c r="AK270" s="30">
        <f ca="1">Repdd!AK376</f>
        <v>0</v>
      </c>
      <c r="AL270" s="30">
        <f ca="1">Repdd!AL376</f>
        <v>0</v>
      </c>
      <c r="AM270" s="30">
        <f ca="1">Repdd!AM376</f>
        <v>0</v>
      </c>
      <c r="AN270" s="30">
        <f ca="1">Repdd!AN376</f>
        <v>0</v>
      </c>
      <c r="AO270" s="30">
        <f ca="1">Repdd!AO376</f>
        <v>0</v>
      </c>
      <c r="AP270" s="30">
        <f ca="1">Repdd!AP376</f>
        <v>0</v>
      </c>
      <c r="AQ270" s="30">
        <f ca="1">Repdd!AQ376</f>
        <v>0</v>
      </c>
      <c r="AR270" s="30">
        <f ca="1">Repdd!AR376</f>
        <v>0</v>
      </c>
      <c r="AS270" s="30">
        <f ca="1">Repdd!AS376</f>
        <v>0</v>
      </c>
      <c r="AT270" s="30">
        <f ca="1">Repdd!AT376</f>
        <v>0</v>
      </c>
      <c r="AU270" s="30">
        <f ca="1">Repdd!AU376</f>
        <v>0</v>
      </c>
      <c r="AV270" s="30">
        <f ca="1">Repdd!AV376</f>
        <v>0</v>
      </c>
      <c r="AW270" s="30">
        <f ca="1">Repdd!AW376</f>
        <v>0</v>
      </c>
      <c r="AX270" s="30">
        <f ca="1">Repdd!AX376</f>
        <v>0</v>
      </c>
      <c r="AY270" s="30">
        <f ca="1">Repdd!AY376</f>
        <v>0</v>
      </c>
      <c r="AZ270" s="30">
        <f ca="1">Repdd!AZ376</f>
        <v>0</v>
      </c>
      <c r="BA270" s="30">
        <f ca="1">Repdd!BA376</f>
        <v>0</v>
      </c>
      <c r="BB270" s="30">
        <f ca="1">Repdd!BB376</f>
        <v>0</v>
      </c>
      <c r="BC270" s="30">
        <f ca="1">Repdd!BC376</f>
        <v>0</v>
      </c>
      <c r="BD270" s="30">
        <f ca="1">Repdd!BD376</f>
        <v>1409429.7125898106</v>
      </c>
      <c r="BE270" s="30">
        <f ca="1">Repdd!BE376</f>
        <v>1905138.4175774138</v>
      </c>
      <c r="BF270" s="30">
        <f ca="1">Repdd!BF376</f>
        <v>2073136.1796160573</v>
      </c>
      <c r="BG270" s="30">
        <f ca="1">Repdd!BG376</f>
        <v>2207648.3452331778</v>
      </c>
      <c r="BH270" s="30">
        <f ca="1">Repdd!BH376</f>
        <v>2308447.6117157545</v>
      </c>
      <c r="BI270" s="30">
        <f ca="1">Repdd!BI376</f>
        <v>2377430.4346225709</v>
      </c>
      <c r="BJ270" s="30">
        <f ca="1">Repdd!BJ376</f>
        <v>2419127.2265176475</v>
      </c>
      <c r="BK270" s="30">
        <f ca="1">Repdd!BK376</f>
        <v>2443051.1448451113</v>
      </c>
      <c r="BL270" s="30">
        <f ca="1">Repdd!BL376</f>
        <v>2456606.6702450104</v>
      </c>
      <c r="BM270" s="30">
        <f ca="1">Repdd!BM376</f>
        <v>2464682.1029763594</v>
      </c>
      <c r="BN270" s="30">
        <f ca="1">Repdd!BN376</f>
        <v>2469910.3813028149</v>
      </c>
      <c r="BO270" s="30">
        <f ca="1">Repdd!BO376</f>
        <v>2473862.6677258648</v>
      </c>
      <c r="BP270" s="30">
        <f ca="1">Repdd!BP376</f>
        <v>2477400.5146779716</v>
      </c>
      <c r="BQ270" s="30">
        <f ca="1">Repdd!BQ376</f>
        <v>2477456.4306117967</v>
      </c>
      <c r="BR270" s="30">
        <f ca="1">Repdd!BR376</f>
        <v>2477463.0992862284</v>
      </c>
      <c r="BS270" s="30">
        <f ca="1">Repdd!BS376</f>
        <v>2477461.7881249785</v>
      </c>
      <c r="BT270" s="30">
        <f ca="1">Repdd!BT376</f>
        <v>2477461.1592544988</v>
      </c>
      <c r="BU270" s="30">
        <f ca="1">Repdd!BU376</f>
        <v>2477461.1592545062</v>
      </c>
      <c r="BV270" s="30">
        <f ca="1">Repdd!BV376</f>
        <v>0</v>
      </c>
      <c r="BW270" s="30">
        <f ca="1">Repdd!BW376</f>
        <v>0</v>
      </c>
      <c r="BX270" s="30">
        <f ca="1">Repdd!BX376</f>
        <v>0</v>
      </c>
      <c r="BY270" s="30">
        <f ca="1">Repdd!BY376</f>
        <v>0</v>
      </c>
      <c r="BZ270" s="30">
        <f ca="1">Repdd!BZ376</f>
        <v>0</v>
      </c>
      <c r="CA270" s="30">
        <f ca="1">Repdd!CA376</f>
        <v>0</v>
      </c>
      <c r="CB270" s="30">
        <f ca="1">Repdd!CB376</f>
        <v>0</v>
      </c>
      <c r="CC270" s="30">
        <f ca="1">Repdd!CC376</f>
        <v>0</v>
      </c>
      <c r="CD270" s="30">
        <f ca="1">Repdd!CD376</f>
        <v>0</v>
      </c>
      <c r="CE270" s="30">
        <f ca="1">Repdd!CE376</f>
        <v>0</v>
      </c>
      <c r="CF270" s="30">
        <f ca="1">Repdd!CF376</f>
        <v>0</v>
      </c>
      <c r="CG270" s="30">
        <f ca="1">Repdd!CG376</f>
        <v>0</v>
      </c>
      <c r="CH270" s="30">
        <f ca="1">Repdd!CH376</f>
        <v>0</v>
      </c>
      <c r="CI270" s="30">
        <f ca="1">Repdd!CI376</f>
        <v>0</v>
      </c>
      <c r="CJ270" s="30">
        <f ca="1">Repdd!CJ376</f>
        <v>0</v>
      </c>
      <c r="CK270" s="30">
        <f ca="1">Repdd!CK376</f>
        <v>0</v>
      </c>
      <c r="CL270" s="30">
        <f ca="1">Repdd!CL376</f>
        <v>0</v>
      </c>
      <c r="CM270" s="30">
        <f ca="1">Repdd!CM376</f>
        <v>0</v>
      </c>
      <c r="CN270" s="30">
        <f ca="1">Repdd!CN376</f>
        <v>0</v>
      </c>
      <c r="CO270" s="30">
        <f ca="1">Repdd!CO376</f>
        <v>0</v>
      </c>
      <c r="CP270" s="30">
        <f ca="1">Repdd!CP376</f>
        <v>0</v>
      </c>
      <c r="CQ270" s="30">
        <f ca="1">Repdd!CQ376</f>
        <v>0</v>
      </c>
      <c r="CR270" s="30">
        <f ca="1">Repdd!CR376</f>
        <v>0</v>
      </c>
      <c r="CS270" s="30">
        <f ca="1">Repdd!CS376</f>
        <v>0</v>
      </c>
      <c r="CT270" s="30">
        <f ca="1">Repdd!CT376</f>
        <v>0</v>
      </c>
    </row>
    <row r="271" spans="1:98" s="13" customFormat="1" x14ac:dyDescent="0.3">
      <c r="A271" s="12">
        <f>ROW()</f>
        <v>271</v>
      </c>
      <c r="B271" s="102"/>
      <c r="C271" s="142"/>
      <c r="E271" s="92"/>
      <c r="F271" s="13" t="s">
        <v>139</v>
      </c>
      <c r="M271" s="4" t="str">
        <f>Lists!$R$8</f>
        <v>руб.</v>
      </c>
      <c r="P271" s="10"/>
      <c r="R271" s="92"/>
      <c r="S271" s="10"/>
      <c r="V271" s="80">
        <f ca="1">W271-(W269-W270)</f>
        <v>0</v>
      </c>
      <c r="W271" s="10">
        <f ca="1">SUM(INDIRECT(ADDRESS(ROW(),SUMIFS($1:$1,$5:$5,1))):INDIRECT(ADDRESS(ROW(),SUMIFS($1:$1,$5:$5,MAX($5:$5)))))</f>
        <v>167492700.18471032</v>
      </c>
      <c r="Z271" s="10">
        <f ca="1">Repdd!Z377</f>
        <v>-1712121.2121212122</v>
      </c>
      <c r="AA271" s="10">
        <f ca="1">Repdd!AA377</f>
        <v>-1803787.8787878787</v>
      </c>
      <c r="AB271" s="10">
        <f ca="1">Repdd!AB377</f>
        <v>-2020454.5454545454</v>
      </c>
      <c r="AC271" s="10">
        <f ca="1">Repdd!AC377</f>
        <v>-2451406.9264069265</v>
      </c>
      <c r="AD271" s="10">
        <f ca="1">Repdd!AD377</f>
        <v>-2576406.9264069265</v>
      </c>
      <c r="AE271" s="10">
        <f ca="1">Repdd!AE377</f>
        <v>-2659740.2597402595</v>
      </c>
      <c r="AF271" s="10">
        <f ca="1">Repdd!AF377</f>
        <v>-2659740.2597402595</v>
      </c>
      <c r="AG271" s="10">
        <f ca="1">Repdd!AG377</f>
        <v>-2659740.2597402595</v>
      </c>
      <c r="AH271" s="10">
        <f ca="1">Repdd!AH377</f>
        <v>-2656796.4698917749</v>
      </c>
      <c r="AI271" s="10">
        <f ca="1">Repdd!AI377</f>
        <v>-2634887.5254978356</v>
      </c>
      <c r="AJ271" s="10">
        <f ca="1">Repdd!AJ377</f>
        <v>-2582978.6348008658</v>
      </c>
      <c r="AK271" s="10">
        <f ca="1">Repdd!AK377</f>
        <v>-2521092.4498728355</v>
      </c>
      <c r="AL271" s="10">
        <f ca="1">Repdd!AL377</f>
        <v>-2457459.5627213204</v>
      </c>
      <c r="AM271" s="10">
        <f ca="1">Repdd!AM377</f>
        <v>-2395528.0260766232</v>
      </c>
      <c r="AN271" s="10">
        <f ca="1">Repdd!AN377</f>
        <v>-2297850.4433353357</v>
      </c>
      <c r="AO271" s="10">
        <f ca="1">Repdd!AO377</f>
        <v>-2085209.5951317367</v>
      </c>
      <c r="AP271" s="10">
        <f ca="1">Repdd!AP377</f>
        <v>-1727629.8851260552</v>
      </c>
      <c r="AQ271" s="10">
        <f ca="1">Repdd!AQ377</f>
        <v>-1216233.833768934</v>
      </c>
      <c r="AR271" s="10">
        <f ca="1">Repdd!AR377</f>
        <v>-971549.95235605538</v>
      </c>
      <c r="AS271" s="10">
        <f ca="1">Repdd!AS377</f>
        <v>-223058.14130336448</v>
      </c>
      <c r="AT271" s="10">
        <f ca="1">Repdd!AT377</f>
        <v>576743.95081510046</v>
      </c>
      <c r="AU271" s="10">
        <f ca="1">Repdd!AU377</f>
        <v>1403747.8054252719</v>
      </c>
      <c r="AV271" s="10">
        <f ca="1">Repdd!AV377</f>
        <v>2140346.2259955341</v>
      </c>
      <c r="AW271" s="10">
        <f ca="1">Repdd!AW377</f>
        <v>2942652.7484362773</v>
      </c>
      <c r="AX271" s="10">
        <f ca="1">Repdd!AX377</f>
        <v>3470322.1624114825</v>
      </c>
      <c r="AY271" s="10">
        <f ca="1">Repdd!AY377</f>
        <v>4322560.3729139939</v>
      </c>
      <c r="AZ271" s="10">
        <f ca="1">Repdd!AZ377</f>
        <v>5179082.1066518966</v>
      </c>
      <c r="BA271" s="10">
        <f ca="1">Repdd!BA377</f>
        <v>6028837.3831679616</v>
      </c>
      <c r="BB271" s="10">
        <f ca="1">Repdd!BB377</f>
        <v>6886942.6546730036</v>
      </c>
      <c r="BC271" s="10">
        <f ca="1">Repdd!BC377</f>
        <v>7760561.1931023942</v>
      </c>
      <c r="BD271" s="10">
        <f ca="1">Repdd!BD377</f>
        <v>7239595.0350473402</v>
      </c>
      <c r="BE271" s="10">
        <f ca="1">Repdd!BE377</f>
        <v>7620553.6703096535</v>
      </c>
      <c r="BF271" s="10">
        <f ca="1">Repdd!BF377</f>
        <v>8292544.7184642265</v>
      </c>
      <c r="BG271" s="10">
        <f ca="1">Repdd!BG377</f>
        <v>8830593.3809327111</v>
      </c>
      <c r="BH271" s="10">
        <f ca="1">Repdd!BH377</f>
        <v>9233790.4468630087</v>
      </c>
      <c r="BI271" s="10">
        <f ca="1">Repdd!BI377</f>
        <v>9509721.7384902816</v>
      </c>
      <c r="BJ271" s="10">
        <f ca="1">Repdd!BJ377</f>
        <v>9676508.9060705937</v>
      </c>
      <c r="BK271" s="10">
        <f ca="1">Repdd!BK377</f>
        <v>9772204.5793804396</v>
      </c>
      <c r="BL271" s="10">
        <f ca="1">Repdd!BL377</f>
        <v>9826426.6809800584</v>
      </c>
      <c r="BM271" s="10">
        <f ca="1">Repdd!BM377</f>
        <v>9858728.4119054321</v>
      </c>
      <c r="BN271" s="10">
        <f ca="1">Repdd!BN377</f>
        <v>9879641.5252112672</v>
      </c>
      <c r="BO271" s="10">
        <f ca="1">Repdd!BO377</f>
        <v>9895450.6709034666</v>
      </c>
      <c r="BP271" s="10">
        <f ca="1">Repdd!BP377</f>
        <v>9909602.0587118734</v>
      </c>
      <c r="BQ271" s="10">
        <f ca="1">Repdd!BQ377</f>
        <v>9909825.722447183</v>
      </c>
      <c r="BR271" s="10">
        <f ca="1">Repdd!BR377</f>
        <v>9909852.3971449025</v>
      </c>
      <c r="BS271" s="10">
        <f ca="1">Repdd!BS377</f>
        <v>9909847.1524999086</v>
      </c>
      <c r="BT271" s="10">
        <f ca="1">Repdd!BT377</f>
        <v>9909844.6370180212</v>
      </c>
      <c r="BU271" s="10">
        <f ca="1">Repdd!BU377</f>
        <v>9909844.6370180137</v>
      </c>
      <c r="BV271" s="10">
        <f ca="1">Repdd!BV377</f>
        <v>0</v>
      </c>
      <c r="BW271" s="10">
        <f ca="1">Repdd!BW377</f>
        <v>0</v>
      </c>
      <c r="BX271" s="10">
        <f ca="1">Repdd!BX377</f>
        <v>0</v>
      </c>
      <c r="BY271" s="10">
        <f ca="1">Repdd!BY377</f>
        <v>0</v>
      </c>
      <c r="BZ271" s="10">
        <f ca="1">Repdd!BZ377</f>
        <v>0</v>
      </c>
      <c r="CA271" s="10">
        <f ca="1">Repdd!CA377</f>
        <v>0</v>
      </c>
      <c r="CB271" s="10">
        <f ca="1">Repdd!CB377</f>
        <v>0</v>
      </c>
      <c r="CC271" s="10">
        <f ca="1">Repdd!CC377</f>
        <v>0</v>
      </c>
      <c r="CD271" s="10">
        <f ca="1">Repdd!CD377</f>
        <v>0</v>
      </c>
      <c r="CE271" s="10">
        <f ca="1">Repdd!CE377</f>
        <v>0</v>
      </c>
      <c r="CF271" s="10">
        <f ca="1">Repdd!CF377</f>
        <v>0</v>
      </c>
      <c r="CG271" s="10">
        <f ca="1">Repdd!CG377</f>
        <v>0</v>
      </c>
      <c r="CH271" s="10">
        <f ca="1">Repdd!CH377</f>
        <v>0</v>
      </c>
      <c r="CI271" s="10">
        <f ca="1">Repdd!CI377</f>
        <v>0</v>
      </c>
      <c r="CJ271" s="10">
        <f ca="1">Repdd!CJ377</f>
        <v>0</v>
      </c>
      <c r="CK271" s="10">
        <f ca="1">Repdd!CK377</f>
        <v>0</v>
      </c>
      <c r="CL271" s="10">
        <f ca="1">Repdd!CL377</f>
        <v>0</v>
      </c>
      <c r="CM271" s="10">
        <f ca="1">Repdd!CM377</f>
        <v>0</v>
      </c>
      <c r="CN271" s="10">
        <f ca="1">Repdd!CN377</f>
        <v>0</v>
      </c>
      <c r="CO271" s="10">
        <f ca="1">Repdd!CO377</f>
        <v>0</v>
      </c>
      <c r="CP271" s="10">
        <f ca="1">Repdd!CP377</f>
        <v>0</v>
      </c>
      <c r="CQ271" s="10">
        <f ca="1">Repdd!CQ377</f>
        <v>0</v>
      </c>
      <c r="CR271" s="10">
        <f ca="1">Repdd!CR377</f>
        <v>0</v>
      </c>
      <c r="CS271" s="10">
        <f ca="1">Repdd!CS377</f>
        <v>0</v>
      </c>
      <c r="CT271" s="10">
        <f ca="1">Repdd!CT377</f>
        <v>0</v>
      </c>
    </row>
    <row r="272" spans="1:98" s="107" customFormat="1" ht="12" x14ac:dyDescent="0.25">
      <c r="A272" s="105">
        <f>ROW()</f>
        <v>272</v>
      </c>
      <c r="B272" s="106"/>
      <c r="C272" s="143"/>
      <c r="E272" s="108"/>
      <c r="F272" s="107" t="s">
        <v>140</v>
      </c>
      <c r="M272" s="107" t="s">
        <v>74</v>
      </c>
      <c r="P272" s="109"/>
      <c r="R272" s="108"/>
      <c r="S272" s="128"/>
      <c r="V272" s="110"/>
      <c r="W272" s="111">
        <f ca="1">IF(W$149=0,0,W271/W$149)</f>
        <v>0.22677435119850647</v>
      </c>
      <c r="X272" s="112"/>
      <c r="Y272" s="112"/>
      <c r="Z272" s="111">
        <f ca="1">IF(Z$149=0,0,Z271/Z$149)</f>
        <v>0</v>
      </c>
      <c r="AA272" s="111">
        <f t="shared" ref="AA272:CL272" ca="1" si="43">IF(AA$149=0,0,AA271/AA$149)</f>
        <v>0</v>
      </c>
      <c r="AB272" s="111">
        <f t="shared" ca="1" si="43"/>
        <v>0</v>
      </c>
      <c r="AC272" s="111">
        <f t="shared" ca="1" si="43"/>
        <v>0</v>
      </c>
      <c r="AD272" s="111">
        <f t="shared" ca="1" si="43"/>
        <v>0</v>
      </c>
      <c r="AE272" s="111">
        <f t="shared" ca="1" si="43"/>
        <v>0</v>
      </c>
      <c r="AF272" s="111">
        <f t="shared" ca="1" si="43"/>
        <v>0</v>
      </c>
      <c r="AG272" s="111">
        <f t="shared" ca="1" si="43"/>
        <v>0</v>
      </c>
      <c r="AH272" s="111">
        <f t="shared" ca="1" si="43"/>
        <v>-506.68379324721548</v>
      </c>
      <c r="AI272" s="111">
        <f t="shared" ca="1" si="43"/>
        <v>-57.981402443270454</v>
      </c>
      <c r="AJ272" s="111">
        <f t="shared" ca="1" si="43"/>
        <v>-17.891252664494786</v>
      </c>
      <c r="AK272" s="111">
        <f t="shared" ca="1" si="43"/>
        <v>-9.3739080301808873</v>
      </c>
      <c r="AL272" s="111">
        <f t="shared" ca="1" si="43"/>
        <v>-6.1110654062832426</v>
      </c>
      <c r="AM272" s="111">
        <f t="shared" ca="1" si="43"/>
        <v>-4.4778164336625146</v>
      </c>
      <c r="AN272" s="111">
        <f t="shared" ca="1" si="43"/>
        <v>-3.1380664678878643</v>
      </c>
      <c r="AO272" s="111">
        <f t="shared" ca="1" si="43"/>
        <v>-1.8202908042037804</v>
      </c>
      <c r="AP272" s="111">
        <f t="shared" ca="1" si="43"/>
        <v>-0.93507938706604488</v>
      </c>
      <c r="AQ272" s="111">
        <f t="shared" ca="1" si="43"/>
        <v>-0.42395552125977876</v>
      </c>
      <c r="AR272" s="111">
        <f t="shared" ca="1" si="43"/>
        <v>-0.23236740649604881</v>
      </c>
      <c r="AS272" s="111">
        <f t="shared" ca="1" si="43"/>
        <v>-3.9147316163163436E-2</v>
      </c>
      <c r="AT272" s="111">
        <f t="shared" ca="1" si="43"/>
        <v>7.8534486038728285E-2</v>
      </c>
      <c r="AU272" s="111">
        <f t="shared" ca="1" si="43"/>
        <v>0.15488506107043312</v>
      </c>
      <c r="AV272" s="111">
        <f t="shared" ca="1" si="43"/>
        <v>0.19778025704537089</v>
      </c>
      <c r="AW272" s="111">
        <f t="shared" ca="1" si="43"/>
        <v>0.23355209261243887</v>
      </c>
      <c r="AX272" s="111">
        <f t="shared" ca="1" si="43"/>
        <v>0.24125041051770635</v>
      </c>
      <c r="AY272" s="111">
        <f t="shared" ca="1" si="43"/>
        <v>0.26727236613951699</v>
      </c>
      <c r="AZ272" s="111">
        <f t="shared" ca="1" si="43"/>
        <v>0.28833438195745664</v>
      </c>
      <c r="BA272" s="111">
        <f t="shared" ca="1" si="43"/>
        <v>0.3052338185431222</v>
      </c>
      <c r="BB272" s="111">
        <f t="shared" ca="1" si="43"/>
        <v>0.31971220094383196</v>
      </c>
      <c r="BC272" s="111">
        <f t="shared" ca="1" si="43"/>
        <v>0.3326342994903454</v>
      </c>
      <c r="BD272" s="111">
        <f t="shared" ca="1" si="43"/>
        <v>0.28819870408975107</v>
      </c>
      <c r="BE272" s="111">
        <f t="shared" ca="1" si="43"/>
        <v>0.28332794275713963</v>
      </c>
      <c r="BF272" s="111">
        <f t="shared" ca="1" si="43"/>
        <v>0.29022802577397067</v>
      </c>
      <c r="BG272" s="111">
        <f t="shared" ca="1" si="43"/>
        <v>0.29434203795389241</v>
      </c>
      <c r="BH272" s="111">
        <f t="shared" ca="1" si="43"/>
        <v>0.29673183969680039</v>
      </c>
      <c r="BI272" s="111">
        <f t="shared" ca="1" si="43"/>
        <v>0.29808695180258116</v>
      </c>
      <c r="BJ272" s="111">
        <f t="shared" ca="1" si="43"/>
        <v>0.29877405598932766</v>
      </c>
      <c r="BK272" s="111">
        <f t="shared" ca="1" si="43"/>
        <v>0.29918187848303529</v>
      </c>
      <c r="BL272" s="111">
        <f t="shared" ca="1" si="43"/>
        <v>0.29951401005530581</v>
      </c>
      <c r="BM272" s="111">
        <f t="shared" ca="1" si="43"/>
        <v>0.2998529584128839</v>
      </c>
      <c r="BN272" s="111">
        <f t="shared" ca="1" si="43"/>
        <v>0.30020628556613943</v>
      </c>
      <c r="BO272" s="111">
        <f t="shared" ca="1" si="43"/>
        <v>0.30057844323723149</v>
      </c>
      <c r="BP272" s="111">
        <f t="shared" ca="1" si="43"/>
        <v>0.30096834065922756</v>
      </c>
      <c r="BQ272" s="111">
        <f t="shared" ca="1" si="43"/>
        <v>0.30096229267087632</v>
      </c>
      <c r="BR272" s="111">
        <f t="shared" ca="1" si="43"/>
        <v>0.30096000752773383</v>
      </c>
      <c r="BS272" s="111">
        <f t="shared" ca="1" si="43"/>
        <v>0.30095918926759641</v>
      </c>
      <c r="BT272" s="111">
        <f t="shared" ca="1" si="43"/>
        <v>0.30095902301228089</v>
      </c>
      <c r="BU272" s="111">
        <f t="shared" ca="1" si="43"/>
        <v>0.30095902301228061</v>
      </c>
      <c r="BV272" s="111">
        <f t="shared" si="43"/>
        <v>0</v>
      </c>
      <c r="BW272" s="111">
        <f t="shared" si="43"/>
        <v>0</v>
      </c>
      <c r="BX272" s="111">
        <f t="shared" si="43"/>
        <v>0</v>
      </c>
      <c r="BY272" s="111">
        <f t="shared" si="43"/>
        <v>0</v>
      </c>
      <c r="BZ272" s="111">
        <f t="shared" si="43"/>
        <v>0</v>
      </c>
      <c r="CA272" s="111">
        <f t="shared" si="43"/>
        <v>0</v>
      </c>
      <c r="CB272" s="111">
        <f t="shared" si="43"/>
        <v>0</v>
      </c>
      <c r="CC272" s="111">
        <f t="shared" si="43"/>
        <v>0</v>
      </c>
      <c r="CD272" s="111">
        <f t="shared" si="43"/>
        <v>0</v>
      </c>
      <c r="CE272" s="111">
        <f t="shared" si="43"/>
        <v>0</v>
      </c>
      <c r="CF272" s="111">
        <f t="shared" si="43"/>
        <v>0</v>
      </c>
      <c r="CG272" s="111">
        <f t="shared" si="43"/>
        <v>0</v>
      </c>
      <c r="CH272" s="111">
        <f t="shared" si="43"/>
        <v>0</v>
      </c>
      <c r="CI272" s="111">
        <f t="shared" si="43"/>
        <v>0</v>
      </c>
      <c r="CJ272" s="111">
        <f t="shared" si="43"/>
        <v>0</v>
      </c>
      <c r="CK272" s="111">
        <f t="shared" si="43"/>
        <v>0</v>
      </c>
      <c r="CL272" s="111">
        <f t="shared" si="43"/>
        <v>0</v>
      </c>
      <c r="CM272" s="111">
        <f t="shared" ref="CM272:CT272" si="44">IF(CM$149=0,0,CM271/CM$149)</f>
        <v>0</v>
      </c>
      <c r="CN272" s="111">
        <f t="shared" si="44"/>
        <v>0</v>
      </c>
      <c r="CO272" s="111">
        <f t="shared" si="44"/>
        <v>0</v>
      </c>
      <c r="CP272" s="111">
        <f t="shared" si="44"/>
        <v>0</v>
      </c>
      <c r="CQ272" s="111">
        <f t="shared" si="44"/>
        <v>0</v>
      </c>
      <c r="CR272" s="111">
        <f t="shared" si="44"/>
        <v>0</v>
      </c>
      <c r="CS272" s="111">
        <f t="shared" si="44"/>
        <v>0</v>
      </c>
      <c r="CT272" s="111">
        <f t="shared" si="44"/>
        <v>0</v>
      </c>
    </row>
    <row r="273" spans="1:99" s="27" customFormat="1" ht="12" x14ac:dyDescent="0.25">
      <c r="A273" s="26">
        <f>ROW()</f>
        <v>273</v>
      </c>
      <c r="B273" s="145"/>
      <c r="C273" s="142"/>
      <c r="E273" s="24"/>
      <c r="F273" s="66"/>
      <c r="G273" s="27" t="s">
        <v>173</v>
      </c>
      <c r="M273" s="27" t="str">
        <f>Lists!$R$8</f>
        <v>руб.</v>
      </c>
      <c r="P273" s="30"/>
      <c r="R273" s="44"/>
      <c r="S273" s="164">
        <f>Repdd!S379</f>
        <v>1</v>
      </c>
      <c r="V273" s="85"/>
      <c r="W273" s="29">
        <f ca="1">SUM(INDIRECT(ADDRESS(ROW(),SUMIFS($1:$1,$5:$5,1))):INDIRECT(ADDRESS(ROW(),SUMIFS($1:$1,$5:$5,MAX($5:$5)))))</f>
        <v>39395713.886923067</v>
      </c>
      <c r="Z273" s="30">
        <f>Repdd!Z379</f>
        <v>0</v>
      </c>
      <c r="AA273" s="30">
        <f ca="1">Repdd!AA379</f>
        <v>0</v>
      </c>
      <c r="AB273" s="30">
        <f ca="1">Repdd!AB379</f>
        <v>0</v>
      </c>
      <c r="AC273" s="30">
        <f ca="1">Repdd!AC379</f>
        <v>0</v>
      </c>
      <c r="AD273" s="30">
        <f ca="1">Repdd!AD379</f>
        <v>0</v>
      </c>
      <c r="AE273" s="30">
        <f ca="1">Repdd!AE379</f>
        <v>0</v>
      </c>
      <c r="AF273" s="30">
        <f ca="1">Repdd!AF379</f>
        <v>0</v>
      </c>
      <c r="AG273" s="30">
        <f ca="1">Repdd!AG379</f>
        <v>0</v>
      </c>
      <c r="AH273" s="30">
        <f ca="1">Repdd!AH379</f>
        <v>0</v>
      </c>
      <c r="AI273" s="30">
        <f ca="1">Repdd!AI379</f>
        <v>0</v>
      </c>
      <c r="AJ273" s="30">
        <f ca="1">Repdd!AJ379</f>
        <v>0</v>
      </c>
      <c r="AK273" s="30">
        <f ca="1">Repdd!AK379</f>
        <v>0</v>
      </c>
      <c r="AL273" s="30">
        <f ca="1">Repdd!AL379</f>
        <v>0</v>
      </c>
      <c r="AM273" s="30">
        <f ca="1">Repdd!AM379</f>
        <v>0</v>
      </c>
      <c r="AN273" s="30">
        <f ca="1">Repdd!AN379</f>
        <v>0</v>
      </c>
      <c r="AO273" s="30">
        <f ca="1">Repdd!AO379</f>
        <v>0</v>
      </c>
      <c r="AP273" s="30">
        <f ca="1">Repdd!AP379</f>
        <v>0</v>
      </c>
      <c r="AQ273" s="30">
        <f ca="1">Repdd!AQ379</f>
        <v>0</v>
      </c>
      <c r="AR273" s="30">
        <f ca="1">Repdd!AR379</f>
        <v>0</v>
      </c>
      <c r="AS273" s="30">
        <f ca="1">Repdd!AS379</f>
        <v>0</v>
      </c>
      <c r="AT273" s="30">
        <f ca="1">Repdd!AT379</f>
        <v>0</v>
      </c>
      <c r="AU273" s="30">
        <f ca="1">Repdd!AU379</f>
        <v>0</v>
      </c>
      <c r="AV273" s="30">
        <f ca="1">Repdd!AV379</f>
        <v>0</v>
      </c>
      <c r="AW273" s="30">
        <f ca="1">Repdd!AW379</f>
        <v>0</v>
      </c>
      <c r="AX273" s="30">
        <f ca="1">Repdd!AX379</f>
        <v>0</v>
      </c>
      <c r="AY273" s="30">
        <f ca="1">Repdd!AY379</f>
        <v>0</v>
      </c>
      <c r="AZ273" s="30">
        <f ca="1">Repdd!AZ379</f>
        <v>0</v>
      </c>
      <c r="BA273" s="30">
        <f ca="1">Repdd!BA379</f>
        <v>0</v>
      </c>
      <c r="BB273" s="30">
        <f ca="1">Repdd!BB379</f>
        <v>0</v>
      </c>
      <c r="BC273" s="30">
        <f ca="1">Repdd!BC379</f>
        <v>0</v>
      </c>
      <c r="BD273" s="30">
        <f ca="1">Repdd!BD379</f>
        <v>0</v>
      </c>
      <c r="BE273" s="30">
        <f ca="1">Repdd!BE379</f>
        <v>1409429.7125898106</v>
      </c>
      <c r="BF273" s="30">
        <f ca="1">Repdd!BF379</f>
        <v>1905138.4175774138</v>
      </c>
      <c r="BG273" s="30">
        <f ca="1">Repdd!BG379</f>
        <v>2073136.1796160573</v>
      </c>
      <c r="BH273" s="30">
        <f ca="1">Repdd!BH379</f>
        <v>2207648.3452331778</v>
      </c>
      <c r="BI273" s="30">
        <f ca="1">Repdd!BI379</f>
        <v>2308447.6117157545</v>
      </c>
      <c r="BJ273" s="30">
        <f ca="1">Repdd!BJ379</f>
        <v>2377430.4346225709</v>
      </c>
      <c r="BK273" s="30">
        <f ca="1">Repdd!BK379</f>
        <v>2419127.2265176475</v>
      </c>
      <c r="BL273" s="30">
        <f ca="1">Repdd!BL379</f>
        <v>2443051.1448451113</v>
      </c>
      <c r="BM273" s="30">
        <f ca="1">Repdd!BM379</f>
        <v>2456606.6702450104</v>
      </c>
      <c r="BN273" s="30">
        <f ca="1">Repdd!BN379</f>
        <v>2464682.1029763594</v>
      </c>
      <c r="BO273" s="30">
        <f ca="1">Repdd!BO379</f>
        <v>2469910.3813028149</v>
      </c>
      <c r="BP273" s="30">
        <f ca="1">Repdd!BP379</f>
        <v>2473862.6677258648</v>
      </c>
      <c r="BQ273" s="30">
        <f ca="1">Repdd!BQ379</f>
        <v>2477400.5146779716</v>
      </c>
      <c r="BR273" s="30">
        <f ca="1">Repdd!BR379</f>
        <v>2477456.4306117967</v>
      </c>
      <c r="BS273" s="30">
        <f ca="1">Repdd!BS379</f>
        <v>2477463.0992862284</v>
      </c>
      <c r="BT273" s="30">
        <f ca="1">Repdd!BT379</f>
        <v>2477461.7881249785</v>
      </c>
      <c r="BU273" s="30">
        <f ca="1">Repdd!BU379</f>
        <v>2477461.1592544988</v>
      </c>
      <c r="BV273" s="30">
        <f>Repdd!BV379</f>
        <v>0</v>
      </c>
      <c r="BW273" s="30">
        <f>Repdd!BW379</f>
        <v>0</v>
      </c>
      <c r="BX273" s="30">
        <f>Repdd!BX379</f>
        <v>0</v>
      </c>
      <c r="BY273" s="30">
        <f>Repdd!BY379</f>
        <v>0</v>
      </c>
      <c r="BZ273" s="30">
        <f>Repdd!BZ379</f>
        <v>0</v>
      </c>
      <c r="CA273" s="30">
        <f>Repdd!CA379</f>
        <v>0</v>
      </c>
      <c r="CB273" s="30">
        <f>Repdd!CB379</f>
        <v>0</v>
      </c>
      <c r="CC273" s="30">
        <f>Repdd!CC379</f>
        <v>0</v>
      </c>
      <c r="CD273" s="30">
        <f>Repdd!CD379</f>
        <v>0</v>
      </c>
      <c r="CE273" s="30">
        <f>Repdd!CE379</f>
        <v>0</v>
      </c>
      <c r="CF273" s="30">
        <f>Repdd!CF379</f>
        <v>0</v>
      </c>
      <c r="CG273" s="30">
        <f>Repdd!CG379</f>
        <v>0</v>
      </c>
      <c r="CH273" s="30">
        <f>Repdd!CH379</f>
        <v>0</v>
      </c>
      <c r="CI273" s="30">
        <f>Repdd!CI379</f>
        <v>0</v>
      </c>
      <c r="CJ273" s="30">
        <f>Repdd!CJ379</f>
        <v>0</v>
      </c>
      <c r="CK273" s="30">
        <f>Repdd!CK379</f>
        <v>0</v>
      </c>
      <c r="CL273" s="30">
        <f>Repdd!CL379</f>
        <v>0</v>
      </c>
      <c r="CM273" s="30">
        <f>Repdd!CM379</f>
        <v>0</v>
      </c>
      <c r="CN273" s="30">
        <f>Repdd!CN379</f>
        <v>0</v>
      </c>
      <c r="CO273" s="30">
        <f>Repdd!CO379</f>
        <v>0</v>
      </c>
      <c r="CP273" s="30">
        <f>Repdd!CP379</f>
        <v>0</v>
      </c>
      <c r="CQ273" s="30">
        <f>Repdd!CQ379</f>
        <v>0</v>
      </c>
      <c r="CR273" s="30">
        <f>Repdd!CR379</f>
        <v>0</v>
      </c>
      <c r="CS273" s="30">
        <f>Repdd!CS379</f>
        <v>0</v>
      </c>
      <c r="CT273" s="30">
        <f>Repdd!CT379</f>
        <v>0</v>
      </c>
    </row>
    <row r="274" spans="1:99" s="13" customFormat="1" x14ac:dyDescent="0.3">
      <c r="A274" s="12">
        <f>ROW()</f>
        <v>274</v>
      </c>
      <c r="B274" s="147"/>
      <c r="C274" s="142"/>
      <c r="E274" s="92"/>
      <c r="F274" s="13" t="s">
        <v>246</v>
      </c>
      <c r="M274" s="4" t="str">
        <f>Lists!$R$8</f>
        <v>руб.</v>
      </c>
      <c r="P274" s="10"/>
      <c r="R274" s="92"/>
      <c r="S274" s="10"/>
      <c r="V274" s="80"/>
      <c r="W274" s="10">
        <f ca="1">SUM(INDIRECT(ADDRESS(ROW(),SUMIFS($1:$1,$5:$5,1))):INDIRECT(ADDRESS(ROW(),SUMIFS($1:$1,$5:$5,MAX($5:$5)))))</f>
        <v>135891045.44002831</v>
      </c>
      <c r="Z274" s="10">
        <f ca="1">Repdd!Z380</f>
        <v>61679732.556039944</v>
      </c>
      <c r="AA274" s="10">
        <f ca="1">Repdd!AA380</f>
        <v>-9082121.2121212129</v>
      </c>
      <c r="AB274" s="10">
        <f ca="1">Repdd!AB380</f>
        <v>-1228467.8787878789</v>
      </c>
      <c r="AC274" s="10">
        <f ca="1">Repdd!AC380</f>
        <v>-517441.21212121192</v>
      </c>
      <c r="AD274" s="10">
        <f ca="1">Repdd!AD380</f>
        <v>56336.121212121099</v>
      </c>
      <c r="AE274" s="10">
        <f ca="1">Repdd!AE380</f>
        <v>-772545.54545454495</v>
      </c>
      <c r="AF274" s="10">
        <f ca="1">Repdd!AF380</f>
        <v>-2448915.5454545454</v>
      </c>
      <c r="AG274" s="10">
        <f ca="1">Repdd!AG380</f>
        <v>-2499414.3121212125</v>
      </c>
      <c r="AH274" s="10">
        <f ca="1">Repdd!AH380</f>
        <v>-2597344.6174545456</v>
      </c>
      <c r="AI274" s="10">
        <f ca="1">Repdd!AI380</f>
        <v>-2740589.640939394</v>
      </c>
      <c r="AJ274" s="10">
        <f ca="1">Repdd!AJ380</f>
        <v>-2898390.5296121212</v>
      </c>
      <c r="AK274" s="10">
        <f ca="1">Repdd!AK380</f>
        <v>-3055186.0990318181</v>
      </c>
      <c r="AL274" s="10">
        <f ca="1">Repdd!AL380</f>
        <v>-3272189.6993871215</v>
      </c>
      <c r="AM274" s="10">
        <f ca="1">Repdd!AM380</f>
        <v>-3589912.2656389391</v>
      </c>
      <c r="AN274" s="10">
        <f ca="1">Repdd!AN380</f>
        <v>-4023676.2139025759</v>
      </c>
      <c r="AO274" s="10">
        <f ca="1">Repdd!AO380</f>
        <v>-4505208.1049371213</v>
      </c>
      <c r="AP274" s="10">
        <f ca="1">Repdd!AP380</f>
        <v>-4864024.1751210233</v>
      </c>
      <c r="AQ274" s="10">
        <f ca="1">Repdd!AQ380</f>
        <v>-5001028.4777316749</v>
      </c>
      <c r="AR274" s="10">
        <f ca="1">Repdd!AR380</f>
        <v>35134414.764466777</v>
      </c>
      <c r="AS274" s="10">
        <f ca="1">Repdd!AS380</f>
        <v>-6537137.7643171744</v>
      </c>
      <c r="AT274" s="10">
        <f ca="1">Repdd!AT380</f>
        <v>-10939688.005418068</v>
      </c>
      <c r="AU274" s="10">
        <f ca="1">Repdd!AU380</f>
        <v>-20223303.637311436</v>
      </c>
      <c r="AV274" s="10">
        <f ca="1">Repdd!AV380</f>
        <v>-6073898.5048552081</v>
      </c>
      <c r="AW274" s="10">
        <f ca="1">Repdd!AW380</f>
        <v>0</v>
      </c>
      <c r="AX274" s="10">
        <f ca="1">Repdd!AX380</f>
        <v>0</v>
      </c>
      <c r="AY274" s="10">
        <f ca="1">Repdd!AY380</f>
        <v>0</v>
      </c>
      <c r="AZ274" s="10">
        <f ca="1">Repdd!AZ380</f>
        <v>0</v>
      </c>
      <c r="BA274" s="10">
        <f ca="1">Repdd!BA380</f>
        <v>0</v>
      </c>
      <c r="BB274" s="10">
        <f ca="1">Repdd!BB380</f>
        <v>0</v>
      </c>
      <c r="BC274" s="10">
        <f ca="1">Repdd!BC380</f>
        <v>0</v>
      </c>
      <c r="BD274" s="10">
        <f ca="1">Repdd!BD380</f>
        <v>-2.3283064365386963E-10</v>
      </c>
      <c r="BE274" s="10">
        <f ca="1">Repdd!BE380</f>
        <v>265781.52836855548</v>
      </c>
      <c r="BF274" s="10">
        <f ca="1">Repdd!BF380</f>
        <v>-252710.76395445853</v>
      </c>
      <c r="BG274" s="10">
        <f ca="1">Repdd!BG380</f>
        <v>4051418.7594159497</v>
      </c>
      <c r="BH274" s="10">
        <f ca="1">Repdd!BH380</f>
        <v>6296364.7030541357</v>
      </c>
      <c r="BI274" s="10">
        <f ca="1">Repdd!BI380</f>
        <v>7210803.9701510984</v>
      </c>
      <c r="BJ274" s="10">
        <f ca="1">Repdd!BJ380</f>
        <v>7871844.8131200429</v>
      </c>
      <c r="BK274" s="10">
        <f ca="1">Repdd!BK380</f>
        <v>8292841.377646178</v>
      </c>
      <c r="BL274" s="10">
        <f ca="1">Repdd!BL380</f>
        <v>8541575.0173414461</v>
      </c>
      <c r="BM274" s="10">
        <f ca="1">Repdd!BM380</f>
        <v>8680040.8488994017</v>
      </c>
      <c r="BN274" s="10">
        <f ca="1">Repdd!BN380</f>
        <v>8754940.8384072762</v>
      </c>
      <c r="BO274" s="10">
        <f ca="1">Repdd!BO380</f>
        <v>8795560.3548381142</v>
      </c>
      <c r="BP274" s="10">
        <f ca="1">Repdd!BP380</f>
        <v>8819476.7701161373</v>
      </c>
      <c r="BQ274" s="10">
        <f ca="1">Repdd!BQ380</f>
        <v>10503412.308597464</v>
      </c>
      <c r="BR274" s="10">
        <f ca="1">Repdd!BR380</f>
        <v>10504688.441472774</v>
      </c>
      <c r="BS274" s="10">
        <f ca="1">Repdd!BS380</f>
        <v>10505002.987622162</v>
      </c>
      <c r="BT274" s="10">
        <f ca="1">Repdd!BT380</f>
        <v>10505072.752675915</v>
      </c>
      <c r="BU274" s="10">
        <f ca="1">Repdd!BU380</f>
        <v>16544930.732256114</v>
      </c>
      <c r="BV274" s="10">
        <f>Repdd!BV380</f>
        <v>0</v>
      </c>
      <c r="BW274" s="10">
        <f>Repdd!BW380</f>
        <v>0</v>
      </c>
      <c r="BX274" s="10">
        <f>Repdd!BX380</f>
        <v>0</v>
      </c>
      <c r="BY274" s="10">
        <f>Repdd!BY380</f>
        <v>0</v>
      </c>
      <c r="BZ274" s="10">
        <f>Repdd!BZ380</f>
        <v>0</v>
      </c>
      <c r="CA274" s="10">
        <f>Repdd!CA380</f>
        <v>0</v>
      </c>
      <c r="CB274" s="10">
        <f>Repdd!CB380</f>
        <v>0</v>
      </c>
      <c r="CC274" s="10">
        <f>Repdd!CC380</f>
        <v>0</v>
      </c>
      <c r="CD274" s="10">
        <f>Repdd!CD380</f>
        <v>0</v>
      </c>
      <c r="CE274" s="10">
        <f>Repdd!CE380</f>
        <v>0</v>
      </c>
      <c r="CF274" s="10">
        <f>Repdd!CF380</f>
        <v>0</v>
      </c>
      <c r="CG274" s="10">
        <f>Repdd!CG380</f>
        <v>0</v>
      </c>
      <c r="CH274" s="10">
        <f>Repdd!CH380</f>
        <v>0</v>
      </c>
      <c r="CI274" s="10">
        <f>Repdd!CI380</f>
        <v>0</v>
      </c>
      <c r="CJ274" s="10">
        <f>Repdd!CJ380</f>
        <v>0</v>
      </c>
      <c r="CK274" s="10">
        <f>Repdd!CK380</f>
        <v>0</v>
      </c>
      <c r="CL274" s="10">
        <f>Repdd!CL380</f>
        <v>0</v>
      </c>
      <c r="CM274" s="10">
        <f>Repdd!CM380</f>
        <v>0</v>
      </c>
      <c r="CN274" s="10">
        <f>Repdd!CN380</f>
        <v>0</v>
      </c>
      <c r="CO274" s="10">
        <f>Repdd!CO380</f>
        <v>0</v>
      </c>
      <c r="CP274" s="10">
        <f>Repdd!CP380</f>
        <v>0</v>
      </c>
      <c r="CQ274" s="10">
        <f>Repdd!CQ380</f>
        <v>0</v>
      </c>
      <c r="CR274" s="10">
        <f>Repdd!CR380</f>
        <v>0</v>
      </c>
      <c r="CS274" s="10">
        <f>Repdd!CS380</f>
        <v>0</v>
      </c>
      <c r="CT274" s="10">
        <f>Repdd!CT380</f>
        <v>0</v>
      </c>
    </row>
    <row r="275" spans="1:99" s="13" customFormat="1" x14ac:dyDescent="0.3">
      <c r="A275" s="12">
        <f>ROW()</f>
        <v>275</v>
      </c>
      <c r="B275" s="147"/>
      <c r="C275" s="142"/>
      <c r="E275" s="92"/>
      <c r="F275" s="38" t="s">
        <v>247</v>
      </c>
      <c r="M275" s="4" t="str">
        <f>Lists!$R$8</f>
        <v>руб.</v>
      </c>
      <c r="P275" s="10"/>
      <c r="R275" s="92"/>
      <c r="S275" s="10"/>
      <c r="V275" s="80"/>
      <c r="W275" s="10">
        <f ca="1">INDIRECT(ADDRESS(ROW(),SUMIFS($1:$1,$5:$5,MAX($5:$5))))</f>
        <v>135891045.44002831</v>
      </c>
      <c r="Z275" s="10">
        <f ca="1">IF(Z$5="",0,SUM($Y274:Z274))</f>
        <v>61679732.556039944</v>
      </c>
      <c r="AA275" s="10">
        <f ca="1">IF(AA$5="",0,SUM($Y274:AA274))</f>
        <v>52597611.343918733</v>
      </c>
      <c r="AB275" s="10">
        <f ca="1">IF(AB$5="",0,SUM($Y274:AB274))</f>
        <v>51369143.465130851</v>
      </c>
      <c r="AC275" s="10">
        <f ca="1">IF(AC$5="",0,SUM($Y274:AC274))</f>
        <v>50851702.25300964</v>
      </c>
      <c r="AD275" s="10">
        <f ca="1">IF(AD$5="",0,SUM($Y274:AD274))</f>
        <v>50908038.374221757</v>
      </c>
      <c r="AE275" s="10">
        <f ca="1">IF(AE$5="",0,SUM($Y274:AE274))</f>
        <v>50135492.82876721</v>
      </c>
      <c r="AF275" s="10">
        <f ca="1">IF(AF$5="",0,SUM($Y274:AF274))</f>
        <v>47686577.283312663</v>
      </c>
      <c r="AG275" s="10">
        <f ca="1">IF(AG$5="",0,SUM($Y274:AG274))</f>
        <v>45187162.971191451</v>
      </c>
      <c r="AH275" s="10">
        <f ca="1">IF(AH$5="",0,SUM($Y274:AH274))</f>
        <v>42589818.353736907</v>
      </c>
      <c r="AI275" s="10">
        <f ca="1">IF(AI$5="",0,SUM($Y274:AI274))</f>
        <v>39849228.712797515</v>
      </c>
      <c r="AJ275" s="10">
        <f ca="1">IF(AJ$5="",0,SUM($Y274:AJ274))</f>
        <v>36950838.183185391</v>
      </c>
      <c r="AK275" s="10">
        <f ca="1">IF(AK$5="",0,SUM($Y274:AK274))</f>
        <v>33895652.08415357</v>
      </c>
      <c r="AL275" s="10">
        <f ca="1">IF(AL$5="",0,SUM($Y274:AL274))</f>
        <v>30623462.384766448</v>
      </c>
      <c r="AM275" s="10">
        <f ca="1">IF(AM$5="",0,SUM($Y274:AM274))</f>
        <v>27033550.119127508</v>
      </c>
      <c r="AN275" s="10">
        <f ca="1">IF(AN$5="",0,SUM($Y274:AN274))</f>
        <v>23009873.905224934</v>
      </c>
      <c r="AO275" s="10">
        <f ca="1">IF(AO$5="",0,SUM($Y274:AO274))</f>
        <v>18504665.800287813</v>
      </c>
      <c r="AP275" s="10">
        <f ca="1">IF(AP$5="",0,SUM($Y274:AP274))</f>
        <v>13640641.625166789</v>
      </c>
      <c r="AQ275" s="10">
        <f ca="1">IF(AQ$5="",0,SUM($Y274:AQ274))</f>
        <v>8639613.1474351138</v>
      </c>
      <c r="AR275" s="10">
        <f ca="1">IF(AR$5="",0,SUM($Y274:AR274))</f>
        <v>43774027.911901891</v>
      </c>
      <c r="AS275" s="10">
        <f ca="1">IF(AS$5="",0,SUM($Y274:AS274))</f>
        <v>37236890.147584714</v>
      </c>
      <c r="AT275" s="10">
        <f ca="1">IF(AT$5="",0,SUM($Y274:AT274))</f>
        <v>26297202.142166644</v>
      </c>
      <c r="AU275" s="10">
        <f ca="1">IF(AU$5="",0,SUM($Y274:AU274))</f>
        <v>6073898.5048552081</v>
      </c>
      <c r="AV275" s="10">
        <f ca="1">IF(AV$5="",0,SUM($Y274:AV274))</f>
        <v>0</v>
      </c>
      <c r="AW275" s="10">
        <f ca="1">IF(AW$5="",0,SUM($Y274:AW274))</f>
        <v>0</v>
      </c>
      <c r="AX275" s="10">
        <f ca="1">IF(AX$5="",0,SUM($Y274:AX274))</f>
        <v>0</v>
      </c>
      <c r="AY275" s="10">
        <f ca="1">IF(AY$5="",0,SUM($Y274:AY274))</f>
        <v>0</v>
      </c>
      <c r="AZ275" s="10">
        <f ca="1">IF(AZ$5="",0,SUM($Y274:AZ274))</f>
        <v>0</v>
      </c>
      <c r="BA275" s="10">
        <f ca="1">IF(BA$5="",0,SUM($Y274:BA274))</f>
        <v>0</v>
      </c>
      <c r="BB275" s="10">
        <f ca="1">IF(BB$5="",0,SUM($Y274:BB274))</f>
        <v>0</v>
      </c>
      <c r="BC275" s="10">
        <f ca="1">IF(BC$5="",0,SUM($Y274:BC274))</f>
        <v>0</v>
      </c>
      <c r="BD275" s="10">
        <f ca="1">IF(BD$5="",0,SUM($Y274:BD274))</f>
        <v>-2.3283064365386963E-10</v>
      </c>
      <c r="BE275" s="10">
        <f ca="1">IF(BE$5="",0,SUM($Y274:BE274))</f>
        <v>265781.52836855524</v>
      </c>
      <c r="BF275" s="10">
        <f ca="1">IF(BF$5="",0,SUM($Y274:BF274))</f>
        <v>13070.764414096717</v>
      </c>
      <c r="BG275" s="10">
        <f ca="1">IF(BG$5="",0,SUM($Y274:BG274))</f>
        <v>4064489.5238300464</v>
      </c>
      <c r="BH275" s="10">
        <f ca="1">IF(BH$5="",0,SUM($Y274:BH274))</f>
        <v>10360854.226884183</v>
      </c>
      <c r="BI275" s="10">
        <f ca="1">IF(BI$5="",0,SUM($Y274:BI274))</f>
        <v>17571658.197035283</v>
      </c>
      <c r="BJ275" s="10">
        <f ca="1">IF(BJ$5="",0,SUM($Y274:BJ274))</f>
        <v>25443503.010155328</v>
      </c>
      <c r="BK275" s="10">
        <f ca="1">IF(BK$5="",0,SUM($Y274:BK274))</f>
        <v>33736344.387801506</v>
      </c>
      <c r="BL275" s="10">
        <f ca="1">IF(BL$5="",0,SUM($Y274:BL274))</f>
        <v>42277919.405142948</v>
      </c>
      <c r="BM275" s="10">
        <f ca="1">IF(BM$5="",0,SUM($Y274:BM274))</f>
        <v>50957960.25404235</v>
      </c>
      <c r="BN275" s="10">
        <f ca="1">IF(BN$5="",0,SUM($Y274:BN274))</f>
        <v>59712901.092449628</v>
      </c>
      <c r="BO275" s="10">
        <f ca="1">IF(BO$5="",0,SUM($Y274:BO274))</f>
        <v>68508461.447287738</v>
      </c>
      <c r="BP275" s="10">
        <f ca="1">IF(BP$5="",0,SUM($Y274:BP274))</f>
        <v>77327938.217403874</v>
      </c>
      <c r="BQ275" s="10">
        <f ca="1">IF(BQ$5="",0,SUM($Y274:BQ274))</f>
        <v>87831350.526001334</v>
      </c>
      <c r="BR275" s="10">
        <f ca="1">IF(BR$5="",0,SUM($Y274:BR274))</f>
        <v>98336038.967474103</v>
      </c>
      <c r="BS275" s="10">
        <f ca="1">IF(BS$5="",0,SUM($Y274:BS274))</f>
        <v>108841041.95509626</v>
      </c>
      <c r="BT275" s="10">
        <f ca="1">IF(BT$5="",0,SUM($Y274:BT274))</f>
        <v>119346114.70777218</v>
      </c>
      <c r="BU275" s="10">
        <f ca="1">IF(BU$5="",0,SUM($Y274:BU274))</f>
        <v>135891045.44002831</v>
      </c>
      <c r="BV275" s="10">
        <f>IF(BV$5="",0,SUM($Y274:BV274))</f>
        <v>0</v>
      </c>
      <c r="BW275" s="10">
        <f>IF(BW$5="",0,SUM($Y274:BW274))</f>
        <v>0</v>
      </c>
      <c r="BX275" s="10">
        <f>IF(BX$5="",0,SUM($Y274:BX274))</f>
        <v>0</v>
      </c>
      <c r="BY275" s="10">
        <f>IF(BY$5="",0,SUM($Y274:BY274))</f>
        <v>0</v>
      </c>
      <c r="BZ275" s="10">
        <f>IF(BZ$5="",0,SUM($Y274:BZ274))</f>
        <v>0</v>
      </c>
      <c r="CA275" s="10">
        <f>IF(CA$5="",0,SUM($Y274:CA274))</f>
        <v>0</v>
      </c>
      <c r="CB275" s="10">
        <f>IF(CB$5="",0,SUM($Y274:CB274))</f>
        <v>0</v>
      </c>
      <c r="CC275" s="10">
        <f>IF(CC$5="",0,SUM($Y274:CC274))</f>
        <v>0</v>
      </c>
      <c r="CD275" s="10">
        <f>IF(CD$5="",0,SUM($Y274:CD274))</f>
        <v>0</v>
      </c>
      <c r="CE275" s="10">
        <f>IF(CE$5="",0,SUM($Y274:CE274))</f>
        <v>0</v>
      </c>
      <c r="CF275" s="10">
        <f>IF(CF$5="",0,SUM($Y274:CF274))</f>
        <v>0</v>
      </c>
      <c r="CG275" s="10">
        <f>IF(CG$5="",0,SUM($Y274:CG274))</f>
        <v>0</v>
      </c>
      <c r="CH275" s="10">
        <f>IF(CH$5="",0,SUM($Y274:CH274))</f>
        <v>0</v>
      </c>
      <c r="CI275" s="10">
        <f>IF(CI$5="",0,SUM($Y274:CI274))</f>
        <v>0</v>
      </c>
      <c r="CJ275" s="10">
        <f>IF(CJ$5="",0,SUM($Y274:CJ274))</f>
        <v>0</v>
      </c>
      <c r="CK275" s="10">
        <f>IF(CK$5="",0,SUM($Y274:CK274))</f>
        <v>0</v>
      </c>
      <c r="CL275" s="10">
        <f>IF(CL$5="",0,SUM($Y274:CL274))</f>
        <v>0</v>
      </c>
      <c r="CM275" s="10">
        <f>IF(CM$5="",0,SUM($Y274:CM274))</f>
        <v>0</v>
      </c>
      <c r="CN275" s="10">
        <f>IF(CN$5="",0,SUM($Y274:CN274))</f>
        <v>0</v>
      </c>
      <c r="CO275" s="10">
        <f>IF(CO$5="",0,SUM($Y274:CO274))</f>
        <v>0</v>
      </c>
      <c r="CP275" s="10">
        <f>IF(CP$5="",0,SUM($Y274:CP274))</f>
        <v>0</v>
      </c>
      <c r="CQ275" s="10">
        <f>IF(CQ$5="",0,SUM($Y274:CQ274))</f>
        <v>0</v>
      </c>
      <c r="CR275" s="10">
        <f>IF(CR$5="",0,SUM($Y274:CR274))</f>
        <v>0</v>
      </c>
      <c r="CS275" s="10">
        <f>IF(CS$5="",0,SUM($Y274:CS274))</f>
        <v>0</v>
      </c>
      <c r="CT275" s="10">
        <f>IF(CT$5="",0,SUM($Y274:CT274))</f>
        <v>0</v>
      </c>
    </row>
    <row r="276" spans="1:99" s="13" customFormat="1" x14ac:dyDescent="0.3">
      <c r="A276" s="12">
        <f>ROW()</f>
        <v>276</v>
      </c>
      <c r="B276" s="147"/>
      <c r="C276" s="142"/>
      <c r="E276" s="92"/>
      <c r="F276" s="13" t="s">
        <v>245</v>
      </c>
      <c r="M276" s="4" t="str">
        <f>Lists!$R$8</f>
        <v>руб.</v>
      </c>
      <c r="P276" s="10"/>
      <c r="R276" s="92"/>
      <c r="S276" s="10"/>
      <c r="V276" s="80"/>
      <c r="W276" s="10">
        <f ca="1">Repdd!W382</f>
        <v>2.3283064365386963E-10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1:99" x14ac:dyDescent="0.3">
      <c r="A277" s="11">
        <f>ROW()</f>
        <v>277</v>
      </c>
    </row>
    <row r="278" spans="1:99" s="2" customFormat="1" ht="4.95" customHeight="1" x14ac:dyDescent="0.25">
      <c r="A278" s="11">
        <f>ROW()</f>
        <v>278</v>
      </c>
      <c r="C278" s="142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9"/>
      <c r="Q278" s="88"/>
      <c r="R278" s="87"/>
      <c r="S278" s="89"/>
      <c r="T278" s="88"/>
      <c r="U278" s="88"/>
      <c r="V278" s="90"/>
      <c r="W278" s="91"/>
      <c r="X278" s="88"/>
      <c r="Y278" s="88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8"/>
    </row>
    <row r="279" spans="1:99" s="31" customFormat="1" ht="12" x14ac:dyDescent="0.25">
      <c r="A279" s="77">
        <f>ROW()</f>
        <v>279</v>
      </c>
      <c r="C279" s="142"/>
      <c r="E279" s="44"/>
      <c r="F279" s="31" t="s">
        <v>176</v>
      </c>
      <c r="P279" s="81"/>
      <c r="R279" s="44"/>
      <c r="S279" s="81"/>
      <c r="V279" s="86"/>
      <c r="W279" s="81">
        <f ca="1">SUM(INDIRECT(ADDRESS(ROW(),SUMIFS($1:$1,$5:$5,1))):INDIRECT(ADDRESS(ROW(),SUMIFS($1:$1,$5:$5,MAX($5:$5)))))</f>
        <v>0</v>
      </c>
      <c r="Z279" s="81">
        <f ca="1">Repdd!Z385</f>
        <v>0</v>
      </c>
      <c r="AA279" s="81">
        <f ca="1">Repdd!AA385</f>
        <v>0</v>
      </c>
      <c r="AB279" s="81">
        <f ca="1">Repdd!AB385</f>
        <v>0</v>
      </c>
      <c r="AC279" s="81">
        <f ca="1">Repdd!AC385</f>
        <v>0</v>
      </c>
      <c r="AD279" s="81">
        <f ca="1">Repdd!AD385</f>
        <v>0</v>
      </c>
      <c r="AE279" s="81">
        <f ca="1">Repdd!AE385</f>
        <v>0</v>
      </c>
      <c r="AF279" s="81">
        <f ca="1">Repdd!AF385</f>
        <v>0</v>
      </c>
      <c r="AG279" s="81">
        <f ca="1">Repdd!AG385</f>
        <v>0</v>
      </c>
      <c r="AH279" s="81">
        <f ca="1">Repdd!AH385</f>
        <v>0</v>
      </c>
      <c r="AI279" s="81">
        <f ca="1">Repdd!AI385</f>
        <v>0</v>
      </c>
      <c r="AJ279" s="81">
        <f ca="1">Repdd!AJ385</f>
        <v>0</v>
      </c>
      <c r="AK279" s="81">
        <f ca="1">Repdd!AK385</f>
        <v>0</v>
      </c>
      <c r="AL279" s="81">
        <f ca="1">Repdd!AL385</f>
        <v>0</v>
      </c>
      <c r="AM279" s="81">
        <f ca="1">Repdd!AM385</f>
        <v>0</v>
      </c>
      <c r="AN279" s="81">
        <f ca="1">Repdd!AN385</f>
        <v>0</v>
      </c>
      <c r="AO279" s="81">
        <f ca="1">Repdd!AO385</f>
        <v>0</v>
      </c>
      <c r="AP279" s="81">
        <f ca="1">Repdd!AP385</f>
        <v>0</v>
      </c>
      <c r="AQ279" s="81">
        <f ca="1">Repdd!AQ385</f>
        <v>0</v>
      </c>
      <c r="AR279" s="81">
        <f ca="1">Repdd!AR385</f>
        <v>0</v>
      </c>
      <c r="AS279" s="81">
        <f ca="1">Repdd!AS385</f>
        <v>0</v>
      </c>
      <c r="AT279" s="81">
        <f ca="1">Repdd!AT385</f>
        <v>0</v>
      </c>
      <c r="AU279" s="81">
        <f ca="1">Repdd!AU385</f>
        <v>0</v>
      </c>
      <c r="AV279" s="81">
        <f ca="1">Repdd!AV385</f>
        <v>0</v>
      </c>
      <c r="AW279" s="81">
        <f ca="1">Repdd!AW385</f>
        <v>0</v>
      </c>
      <c r="AX279" s="81">
        <f ca="1">Repdd!AX385</f>
        <v>0</v>
      </c>
      <c r="AY279" s="81">
        <f ca="1">Repdd!AY385</f>
        <v>0</v>
      </c>
      <c r="AZ279" s="81">
        <f ca="1">Repdd!AZ385</f>
        <v>0</v>
      </c>
      <c r="BA279" s="81">
        <f ca="1">Repdd!BA385</f>
        <v>0</v>
      </c>
      <c r="BB279" s="81">
        <f ca="1">Repdd!BB385</f>
        <v>0</v>
      </c>
      <c r="BC279" s="81">
        <f ca="1">Repdd!BC385</f>
        <v>0</v>
      </c>
      <c r="BD279" s="81">
        <f ca="1">Repdd!BD385</f>
        <v>0</v>
      </c>
      <c r="BE279" s="81">
        <f ca="1">Repdd!BE385</f>
        <v>0</v>
      </c>
      <c r="BF279" s="81">
        <f ca="1">Repdd!BF385</f>
        <v>0</v>
      </c>
      <c r="BG279" s="81">
        <f ca="1">Repdd!BG385</f>
        <v>0</v>
      </c>
      <c r="BH279" s="81">
        <f ca="1">Repdd!BH385</f>
        <v>0</v>
      </c>
      <c r="BI279" s="81">
        <f ca="1">Repdd!BI385</f>
        <v>0</v>
      </c>
      <c r="BJ279" s="81">
        <f ca="1">Repdd!BJ385</f>
        <v>0</v>
      </c>
      <c r="BK279" s="81">
        <f ca="1">Repdd!BK385</f>
        <v>0</v>
      </c>
      <c r="BL279" s="81">
        <f ca="1">Repdd!BL385</f>
        <v>0</v>
      </c>
      <c r="BM279" s="81">
        <f ca="1">Repdd!BM385</f>
        <v>0</v>
      </c>
      <c r="BN279" s="81">
        <f ca="1">Repdd!BN385</f>
        <v>0</v>
      </c>
      <c r="BO279" s="81">
        <f ca="1">Repdd!BO385</f>
        <v>0</v>
      </c>
      <c r="BP279" s="81">
        <f ca="1">Repdd!BP385</f>
        <v>0</v>
      </c>
      <c r="BQ279" s="81">
        <f ca="1">Repdd!BQ385</f>
        <v>0</v>
      </c>
      <c r="BR279" s="81">
        <f ca="1">Repdd!BR385</f>
        <v>0</v>
      </c>
      <c r="BS279" s="81">
        <f ca="1">Repdd!BS385</f>
        <v>0</v>
      </c>
      <c r="BT279" s="81">
        <f ca="1">Repdd!BT385</f>
        <v>0</v>
      </c>
      <c r="BU279" s="81">
        <f ca="1">Repdd!BU385</f>
        <v>0</v>
      </c>
      <c r="BV279" s="81">
        <f ca="1">Repdd!BV385</f>
        <v>0</v>
      </c>
      <c r="BW279" s="81">
        <f ca="1">Repdd!BW385</f>
        <v>0</v>
      </c>
      <c r="BX279" s="81">
        <f ca="1">Repdd!BX385</f>
        <v>0</v>
      </c>
      <c r="BY279" s="81">
        <f ca="1">Repdd!BY385</f>
        <v>0</v>
      </c>
      <c r="BZ279" s="81">
        <f ca="1">Repdd!BZ385</f>
        <v>0</v>
      </c>
      <c r="CA279" s="81">
        <f ca="1">Repdd!CA385</f>
        <v>0</v>
      </c>
      <c r="CB279" s="81">
        <f ca="1">Repdd!CB385</f>
        <v>0</v>
      </c>
      <c r="CC279" s="81">
        <f ca="1">Repdd!CC385</f>
        <v>0</v>
      </c>
      <c r="CD279" s="81">
        <f ca="1">Repdd!CD385</f>
        <v>0</v>
      </c>
      <c r="CE279" s="81">
        <f ca="1">Repdd!CE385</f>
        <v>0</v>
      </c>
      <c r="CF279" s="81">
        <f ca="1">Repdd!CF385</f>
        <v>0</v>
      </c>
      <c r="CG279" s="81">
        <f ca="1">Repdd!CG385</f>
        <v>0</v>
      </c>
      <c r="CH279" s="81">
        <f ca="1">Repdd!CH385</f>
        <v>0</v>
      </c>
      <c r="CI279" s="81">
        <f ca="1">Repdd!CI385</f>
        <v>0</v>
      </c>
      <c r="CJ279" s="81">
        <f ca="1">Repdd!CJ385</f>
        <v>0</v>
      </c>
      <c r="CK279" s="81">
        <f ca="1">Repdd!CK385</f>
        <v>0</v>
      </c>
      <c r="CL279" s="81">
        <f ca="1">Repdd!CL385</f>
        <v>0</v>
      </c>
      <c r="CM279" s="81">
        <f ca="1">Repdd!CM385</f>
        <v>0</v>
      </c>
      <c r="CN279" s="81">
        <f ca="1">Repdd!CN385</f>
        <v>0</v>
      </c>
      <c r="CO279" s="81">
        <f ca="1">Repdd!CO385</f>
        <v>0</v>
      </c>
      <c r="CP279" s="81">
        <f ca="1">Repdd!CP385</f>
        <v>0</v>
      </c>
      <c r="CQ279" s="81">
        <f ca="1">Repdd!CQ385</f>
        <v>0</v>
      </c>
      <c r="CR279" s="81">
        <f ca="1">Repdd!CR385</f>
        <v>0</v>
      </c>
      <c r="CS279" s="81">
        <f ca="1">Repdd!CS385</f>
        <v>0</v>
      </c>
      <c r="CT279" s="81">
        <f ca="1">Repdd!CT385</f>
        <v>0</v>
      </c>
    </row>
    <row r="280" spans="1:99" s="13" customFormat="1" x14ac:dyDescent="0.3">
      <c r="A280" s="12">
        <f>ROW()</f>
        <v>280</v>
      </c>
      <c r="C280" s="142"/>
      <c r="E280" s="92"/>
      <c r="F280" s="13" t="s">
        <v>79</v>
      </c>
      <c r="M280" s="14"/>
      <c r="P280" s="10"/>
      <c r="R280" s="92"/>
      <c r="S280" s="10"/>
      <c r="V280" s="80"/>
      <c r="W280" s="10">
        <f ca="1">INDIRECT(ADDRESS(ROW(),SUMIFS($1:$1,$5:$5,MAX($5:$5))))</f>
        <v>277054940.77231401</v>
      </c>
      <c r="Z280" s="10">
        <f ca="1">Repdd!Z386</f>
        <v>71679732.556039944</v>
      </c>
      <c r="AA280" s="10">
        <f ca="1">Repdd!AA386</f>
        <v>74597611.343918726</v>
      </c>
      <c r="AB280" s="10">
        <f ca="1">Repdd!AB386</f>
        <v>82369143.465130851</v>
      </c>
      <c r="AC280" s="10">
        <f ca="1">Repdd!AC386</f>
        <v>79724649.872057259</v>
      </c>
      <c r="AD280" s="10">
        <f ca="1">Repdd!AD386</f>
        <v>77001654.278983653</v>
      </c>
      <c r="AE280" s="10">
        <f ca="1">Repdd!AE386</f>
        <v>74310252.352576733</v>
      </c>
      <c r="AF280" s="10">
        <f ca="1">Repdd!AF386</f>
        <v>71655914.059503138</v>
      </c>
      <c r="AG280" s="10">
        <f ca="1">Repdd!AG386</f>
        <v>69009858.383096218</v>
      </c>
      <c r="AH280" s="10">
        <f ca="1">Repdd!AH386</f>
        <v>66337269.534689285</v>
      </c>
      <c r="AI280" s="10">
        <f ca="1">Repdd!AI386</f>
        <v>63642740.869464181</v>
      </c>
      <c r="AJ280" s="10">
        <f ca="1">Repdd!AJ386</f>
        <v>60969168.922233</v>
      </c>
      <c r="AK280" s="10">
        <f ca="1">Repdd!AK386</f>
        <v>58366799.038915463</v>
      </c>
      <c r="AL280" s="10">
        <f ca="1">Repdd!AL386</f>
        <v>55885877.993575968</v>
      </c>
      <c r="AM280" s="10">
        <f ca="1">Repdd!AM386</f>
        <v>53551065.11981798</v>
      </c>
      <c r="AN280" s="10">
        <f ca="1">Repdd!AN386</f>
        <v>51419758.128629684</v>
      </c>
      <c r="AO280" s="10">
        <f ca="1">Repdd!AO386</f>
        <v>49625649.673156857</v>
      </c>
      <c r="AP280" s="10">
        <f ca="1">Repdd!AP386</f>
        <v>48306273.602083445</v>
      </c>
      <c r="AQ280" s="10">
        <f ca="1">Repdd!AQ386</f>
        <v>47604052.828366049</v>
      </c>
      <c r="AR280" s="10">
        <f ca="1">Repdd!AR386</f>
        <v>87633273.721463785</v>
      </c>
      <c r="AS280" s="10">
        <f ca="1">Repdd!AS386</f>
        <v>86385682.354210883</v>
      </c>
      <c r="AT280" s="10">
        <f ca="1">Repdd!AT386</f>
        <v>80972960.011215448</v>
      </c>
      <c r="AU280" s="10">
        <f ca="1">Repdd!AU386</f>
        <v>71406538.778343275</v>
      </c>
      <c r="AV280" s="10">
        <f ca="1">Repdd!AV386</f>
        <v>86056140.047810704</v>
      </c>
      <c r="AW280" s="10">
        <f ca="1">Repdd!AW386</f>
        <v>101810474.85409996</v>
      </c>
      <c r="AX280" s="10">
        <f ca="1">Repdd!AX386</f>
        <v>106445883.30380355</v>
      </c>
      <c r="AY280" s="10">
        <f ca="1">Repdd!AY386</f>
        <v>109419219.06831546</v>
      </c>
      <c r="AZ280" s="10">
        <f ca="1">Repdd!AZ386</f>
        <v>113217702.25307737</v>
      </c>
      <c r="BA280" s="10">
        <f ca="1">Repdd!BA386</f>
        <v>118637527.88717261</v>
      </c>
      <c r="BB280" s="10">
        <f ca="1">Repdd!BB386</f>
        <v>123943867.28489283</v>
      </c>
      <c r="BC280" s="10">
        <f ca="1">Repdd!BC386</f>
        <v>129019727.73048808</v>
      </c>
      <c r="BD280" s="10">
        <f ca="1">Repdd!BD386</f>
        <v>133718143.96774997</v>
      </c>
      <c r="BE280" s="10">
        <f ca="1">Repdd!BE386</f>
        <v>138150779.69171375</v>
      </c>
      <c r="BF280" s="10">
        <f ca="1">Repdd!BF386</f>
        <v>141344393.89835453</v>
      </c>
      <c r="BG280" s="10">
        <f ca="1">Repdd!BG386</f>
        <v>147958647.72003239</v>
      </c>
      <c r="BH280" s="10">
        <f ca="1">Repdd!BH386</f>
        <v>155940590.36868176</v>
      </c>
      <c r="BI280" s="10">
        <f ca="1">Repdd!BI386</f>
        <v>164057194.59276146</v>
      </c>
      <c r="BJ280" s="10">
        <f ca="1">Repdd!BJ386</f>
        <v>172224390.22772676</v>
      </c>
      <c r="BK280" s="10">
        <f ca="1">Repdd!BK386</f>
        <v>180410281.48055148</v>
      </c>
      <c r="BL280" s="10">
        <f ca="1">Repdd!BL386</f>
        <v>188604504.13036314</v>
      </c>
      <c r="BM280" s="10">
        <f ca="1">Repdd!BM386</f>
        <v>196806062.02423277</v>
      </c>
      <c r="BN280" s="10">
        <f ca="1">Repdd!BN386</f>
        <v>205015434.54936031</v>
      </c>
      <c r="BO280" s="10">
        <f ca="1">Repdd!BO386</f>
        <v>213234468.75133532</v>
      </c>
      <c r="BP280" s="10">
        <f ca="1">Repdd!BP386</f>
        <v>221465363.22458836</v>
      </c>
      <c r="BQ280" s="10">
        <f ca="1">Repdd!BQ386</f>
        <v>231375594.5356977</v>
      </c>
      <c r="BR280" s="10">
        <f ca="1">Repdd!BR386</f>
        <v>241285537.8927657</v>
      </c>
      <c r="BS280" s="10">
        <f ca="1">Repdd!BS386</f>
        <v>251195401.67998311</v>
      </c>
      <c r="BT280" s="10">
        <f ca="1">Repdd!BT386</f>
        <v>261105248.13529593</v>
      </c>
      <c r="BU280" s="10">
        <f ca="1">Repdd!BU386</f>
        <v>277054940.77231401</v>
      </c>
      <c r="BV280" s="10">
        <f ca="1">Repdd!BV386</f>
        <v>0</v>
      </c>
      <c r="BW280" s="10">
        <f ca="1">Repdd!BW386</f>
        <v>0</v>
      </c>
      <c r="BX280" s="10">
        <f ca="1">Repdd!BX386</f>
        <v>0</v>
      </c>
      <c r="BY280" s="10">
        <f ca="1">Repdd!BY386</f>
        <v>0</v>
      </c>
      <c r="BZ280" s="10">
        <f ca="1">Repdd!BZ386</f>
        <v>0</v>
      </c>
      <c r="CA280" s="10">
        <f ca="1">Repdd!CA386</f>
        <v>0</v>
      </c>
      <c r="CB280" s="10">
        <f ca="1">Repdd!CB386</f>
        <v>0</v>
      </c>
      <c r="CC280" s="10">
        <f ca="1">Repdd!CC386</f>
        <v>0</v>
      </c>
      <c r="CD280" s="10">
        <f ca="1">Repdd!CD386</f>
        <v>0</v>
      </c>
      <c r="CE280" s="10">
        <f ca="1">Repdd!CE386</f>
        <v>0</v>
      </c>
      <c r="CF280" s="10">
        <f ca="1">Repdd!CF386</f>
        <v>0</v>
      </c>
      <c r="CG280" s="10">
        <f ca="1">Repdd!CG386</f>
        <v>0</v>
      </c>
      <c r="CH280" s="10">
        <f ca="1">Repdd!CH386</f>
        <v>0</v>
      </c>
      <c r="CI280" s="10">
        <f ca="1">Repdd!CI386</f>
        <v>0</v>
      </c>
      <c r="CJ280" s="10">
        <f ca="1">Repdd!CJ386</f>
        <v>0</v>
      </c>
      <c r="CK280" s="10">
        <f ca="1">Repdd!CK386</f>
        <v>0</v>
      </c>
      <c r="CL280" s="10">
        <f ca="1">Repdd!CL386</f>
        <v>0</v>
      </c>
      <c r="CM280" s="10">
        <f ca="1">Repdd!CM386</f>
        <v>0</v>
      </c>
      <c r="CN280" s="10">
        <f ca="1">Repdd!CN386</f>
        <v>0</v>
      </c>
      <c r="CO280" s="10">
        <f ca="1">Repdd!CO386</f>
        <v>0</v>
      </c>
      <c r="CP280" s="10">
        <f ca="1">Repdd!CP386</f>
        <v>0</v>
      </c>
      <c r="CQ280" s="10">
        <f ca="1">Repdd!CQ386</f>
        <v>0</v>
      </c>
      <c r="CR280" s="10">
        <f ca="1">Repdd!CR386</f>
        <v>0</v>
      </c>
      <c r="CS280" s="10">
        <f ca="1">Repdd!CS386</f>
        <v>0</v>
      </c>
      <c r="CT280" s="10">
        <f ca="1">Repdd!CT386</f>
        <v>0</v>
      </c>
    </row>
    <row r="281" spans="1:99" x14ac:dyDescent="0.3">
      <c r="A281" s="11">
        <f>ROW()</f>
        <v>281</v>
      </c>
      <c r="F281" s="66" t="str">
        <f>$F$280</f>
        <v>АКТИВЫ</v>
      </c>
    </row>
    <row r="282" spans="1:99" x14ac:dyDescent="0.3">
      <c r="A282" s="11">
        <f>ROW()</f>
        <v>282</v>
      </c>
      <c r="F282" s="66" t="str">
        <f>$F$280</f>
        <v>АКТИВЫ</v>
      </c>
      <c r="G282" s="6" t="s">
        <v>118</v>
      </c>
      <c r="W282" s="10">
        <f t="shared" ref="W282:W312" ca="1" si="45">INDIRECT(ADDRESS(ROW(),SUMIFS($1:$1,$5:$5,MAX($5:$5))))</f>
        <v>29464285.714285657</v>
      </c>
      <c r="Z282" s="7">
        <f ca="1">Repdd!Z388</f>
        <v>4166666.666666667</v>
      </c>
      <c r="AA282" s="7">
        <f ca="1">Repdd!AA388</f>
        <v>16666666.666666668</v>
      </c>
      <c r="AB282" s="7">
        <f ca="1">Repdd!AB388</f>
        <v>25000000</v>
      </c>
      <c r="AC282" s="7">
        <f ca="1">Repdd!AC388</f>
        <v>24702380.952380951</v>
      </c>
      <c r="AD282" s="7">
        <f ca="1">Repdd!AD388</f>
        <v>24404761.904761903</v>
      </c>
      <c r="AE282" s="7">
        <f ca="1">Repdd!AE388</f>
        <v>24107142.857142854</v>
      </c>
      <c r="AF282" s="7">
        <f ca="1">Repdd!AF388</f>
        <v>23809523.809523806</v>
      </c>
      <c r="AG282" s="7">
        <f ca="1">Repdd!AG388</f>
        <v>23511904.761904757</v>
      </c>
      <c r="AH282" s="7">
        <f ca="1">Repdd!AH388</f>
        <v>23214285.714285709</v>
      </c>
      <c r="AI282" s="7">
        <f ca="1">Repdd!AI388</f>
        <v>22916666.66666666</v>
      </c>
      <c r="AJ282" s="7">
        <f ca="1">Repdd!AJ388</f>
        <v>22619047.619047612</v>
      </c>
      <c r="AK282" s="7">
        <f ca="1">Repdd!AK388</f>
        <v>22321428.571428563</v>
      </c>
      <c r="AL282" s="7">
        <f ca="1">Repdd!AL388</f>
        <v>22023809.523809515</v>
      </c>
      <c r="AM282" s="7">
        <f ca="1">Repdd!AM388</f>
        <v>21726190.476190466</v>
      </c>
      <c r="AN282" s="7">
        <f ca="1">Repdd!AN388</f>
        <v>21428571.428571418</v>
      </c>
      <c r="AO282" s="7">
        <f ca="1">Repdd!AO388</f>
        <v>21130952.380952369</v>
      </c>
      <c r="AP282" s="7">
        <f ca="1">Repdd!AP388</f>
        <v>20833333.333333321</v>
      </c>
      <c r="AQ282" s="7">
        <f ca="1">Repdd!AQ388</f>
        <v>20535714.285714272</v>
      </c>
      <c r="AR282" s="7">
        <f ca="1">Repdd!AR388</f>
        <v>20238095.238095224</v>
      </c>
      <c r="AS282" s="7">
        <f ca="1">Repdd!AS388</f>
        <v>19940476.190476175</v>
      </c>
      <c r="AT282" s="7">
        <f ca="1">Repdd!AT388</f>
        <v>19642857.142857127</v>
      </c>
      <c r="AU282" s="7">
        <f ca="1">Repdd!AU388</f>
        <v>23511904.761904746</v>
      </c>
      <c r="AV282" s="7">
        <f ca="1">Repdd!AV388</f>
        <v>35714285.714285702</v>
      </c>
      <c r="AW282" s="7">
        <f ca="1">Repdd!AW388</f>
        <v>43749999.999999985</v>
      </c>
      <c r="AX282" s="7">
        <f ca="1">Repdd!AX388</f>
        <v>43154761.904761888</v>
      </c>
      <c r="AY282" s="7">
        <f ca="1">Repdd!AY388</f>
        <v>42559523.809523791</v>
      </c>
      <c r="AZ282" s="7">
        <f ca="1">Repdd!AZ388</f>
        <v>41964285.714285694</v>
      </c>
      <c r="BA282" s="7">
        <f ca="1">Repdd!BA388</f>
        <v>41369047.619047597</v>
      </c>
      <c r="BB282" s="7">
        <f ca="1">Repdd!BB388</f>
        <v>40773809.5238095</v>
      </c>
      <c r="BC282" s="7">
        <f ca="1">Repdd!BC388</f>
        <v>40178571.428571403</v>
      </c>
      <c r="BD282" s="7">
        <f ca="1">Repdd!BD388</f>
        <v>39583333.333333306</v>
      </c>
      <c r="BE282" s="7">
        <f ca="1">Repdd!BE388</f>
        <v>38988095.238095209</v>
      </c>
      <c r="BF282" s="7">
        <f ca="1">Repdd!BF388</f>
        <v>38392857.142857112</v>
      </c>
      <c r="BG282" s="7">
        <f ca="1">Repdd!BG388</f>
        <v>37797619.047619015</v>
      </c>
      <c r="BH282" s="7">
        <f ca="1">Repdd!BH388</f>
        <v>37202380.952380918</v>
      </c>
      <c r="BI282" s="7">
        <f ca="1">Repdd!BI388</f>
        <v>36607142.857142821</v>
      </c>
      <c r="BJ282" s="7">
        <f ca="1">Repdd!BJ388</f>
        <v>36011904.761904724</v>
      </c>
      <c r="BK282" s="7">
        <f ca="1">Repdd!BK388</f>
        <v>35416666.666666627</v>
      </c>
      <c r="BL282" s="7">
        <f ca="1">Repdd!BL388</f>
        <v>34821428.57142853</v>
      </c>
      <c r="BM282" s="7">
        <f ca="1">Repdd!BM388</f>
        <v>34226190.476190433</v>
      </c>
      <c r="BN282" s="7">
        <f ca="1">Repdd!BN388</f>
        <v>33630952.380952336</v>
      </c>
      <c r="BO282" s="7">
        <f ca="1">Repdd!BO388</f>
        <v>33035714.285714239</v>
      </c>
      <c r="BP282" s="7">
        <f ca="1">Repdd!BP388</f>
        <v>32440476.190476142</v>
      </c>
      <c r="BQ282" s="7">
        <f ca="1">Repdd!BQ388</f>
        <v>31845238.095238045</v>
      </c>
      <c r="BR282" s="7">
        <f ca="1">Repdd!BR388</f>
        <v>31249999.999999948</v>
      </c>
      <c r="BS282" s="7">
        <f ca="1">Repdd!BS388</f>
        <v>30654761.904761851</v>
      </c>
      <c r="BT282" s="7">
        <f ca="1">Repdd!BT388</f>
        <v>30059523.809523754</v>
      </c>
      <c r="BU282" s="7">
        <f ca="1">Repdd!BU388</f>
        <v>29464285.714285657</v>
      </c>
      <c r="BV282" s="7">
        <f ca="1">Repdd!BV388</f>
        <v>0</v>
      </c>
      <c r="BW282" s="7">
        <f ca="1">Repdd!BW388</f>
        <v>0</v>
      </c>
      <c r="BX282" s="7">
        <f ca="1">Repdd!BX388</f>
        <v>0</v>
      </c>
      <c r="BY282" s="7">
        <f ca="1">Repdd!BY388</f>
        <v>0</v>
      </c>
      <c r="BZ282" s="7">
        <f ca="1">Repdd!BZ388</f>
        <v>0</v>
      </c>
      <c r="CA282" s="7">
        <f ca="1">Repdd!CA388</f>
        <v>0</v>
      </c>
      <c r="CB282" s="7">
        <f ca="1">Repdd!CB388</f>
        <v>0</v>
      </c>
      <c r="CC282" s="7">
        <f ca="1">Repdd!CC388</f>
        <v>0</v>
      </c>
      <c r="CD282" s="7">
        <f ca="1">Repdd!CD388</f>
        <v>0</v>
      </c>
      <c r="CE282" s="7">
        <f ca="1">Repdd!CE388</f>
        <v>0</v>
      </c>
      <c r="CF282" s="7">
        <f ca="1">Repdd!CF388</f>
        <v>0</v>
      </c>
      <c r="CG282" s="7">
        <f ca="1">Repdd!CG388</f>
        <v>0</v>
      </c>
      <c r="CH282" s="7">
        <f ca="1">Repdd!CH388</f>
        <v>0</v>
      </c>
      <c r="CI282" s="7">
        <f ca="1">Repdd!CI388</f>
        <v>0</v>
      </c>
      <c r="CJ282" s="7">
        <f ca="1">Repdd!CJ388</f>
        <v>0</v>
      </c>
      <c r="CK282" s="7">
        <f ca="1">Repdd!CK388</f>
        <v>0</v>
      </c>
      <c r="CL282" s="7">
        <f ca="1">Repdd!CL388</f>
        <v>0</v>
      </c>
      <c r="CM282" s="7">
        <f ca="1">Repdd!CM388</f>
        <v>0</v>
      </c>
      <c r="CN282" s="7">
        <f ca="1">Repdd!CN388</f>
        <v>0</v>
      </c>
      <c r="CO282" s="7">
        <f ca="1">Repdd!CO388</f>
        <v>0</v>
      </c>
      <c r="CP282" s="7">
        <f ca="1">Repdd!CP388</f>
        <v>0</v>
      </c>
      <c r="CQ282" s="7">
        <f ca="1">Repdd!CQ388</f>
        <v>0</v>
      </c>
      <c r="CR282" s="7">
        <f ca="1">Repdd!CR388</f>
        <v>0</v>
      </c>
      <c r="CS282" s="7">
        <f ca="1">Repdd!CS388</f>
        <v>0</v>
      </c>
      <c r="CT282" s="7">
        <f ca="1">Repdd!CT388</f>
        <v>0</v>
      </c>
    </row>
    <row r="283" spans="1:99" s="27" customFormat="1" ht="12" x14ac:dyDescent="0.25">
      <c r="A283" s="26">
        <f>ROW()</f>
        <v>283</v>
      </c>
      <c r="C283" s="142"/>
      <c r="E283" s="24"/>
      <c r="F283" s="66" t="str">
        <f>$F$280</f>
        <v>АКТИВЫ</v>
      </c>
      <c r="G283" s="66" t="str">
        <f>$G$287</f>
        <v>Запасы СиМ</v>
      </c>
      <c r="H283" s="27" t="s">
        <v>119</v>
      </c>
      <c r="P283" s="30"/>
      <c r="R283" s="24"/>
      <c r="S283" s="30"/>
      <c r="V283" s="85"/>
      <c r="W283" s="29">
        <f t="shared" ca="1" si="45"/>
        <v>0</v>
      </c>
      <c r="Z283" s="30">
        <f ca="1">Repdd!Z389</f>
        <v>4166666.666666667</v>
      </c>
      <c r="AA283" s="30">
        <f ca="1">Repdd!AA389</f>
        <v>16666666.666666668</v>
      </c>
      <c r="AB283" s="30">
        <f ca="1">Repdd!AB389</f>
        <v>0</v>
      </c>
      <c r="AC283" s="30">
        <f ca="1">Repdd!AC389</f>
        <v>0</v>
      </c>
      <c r="AD283" s="30">
        <f ca="1">Repdd!AD389</f>
        <v>0</v>
      </c>
      <c r="AE283" s="30">
        <f ca="1">Repdd!AE389</f>
        <v>0</v>
      </c>
      <c r="AF283" s="30">
        <f ca="1">Repdd!AF389</f>
        <v>0</v>
      </c>
      <c r="AG283" s="30">
        <f ca="1">Repdd!AG389</f>
        <v>0</v>
      </c>
      <c r="AH283" s="30">
        <f ca="1">Repdd!AH389</f>
        <v>0</v>
      </c>
      <c r="AI283" s="30">
        <f ca="1">Repdd!AI389</f>
        <v>0</v>
      </c>
      <c r="AJ283" s="30">
        <f ca="1">Repdd!AJ389</f>
        <v>0</v>
      </c>
      <c r="AK283" s="30">
        <f ca="1">Repdd!AK389</f>
        <v>0</v>
      </c>
      <c r="AL283" s="30">
        <f ca="1">Repdd!AL389</f>
        <v>0</v>
      </c>
      <c r="AM283" s="30">
        <f ca="1">Repdd!AM389</f>
        <v>0</v>
      </c>
      <c r="AN283" s="30">
        <f ca="1">Repdd!AN389</f>
        <v>0</v>
      </c>
      <c r="AO283" s="30">
        <f ca="1">Repdd!AO389</f>
        <v>0</v>
      </c>
      <c r="AP283" s="30">
        <f ca="1">Repdd!AP389</f>
        <v>0</v>
      </c>
      <c r="AQ283" s="30">
        <f ca="1">Repdd!AQ389</f>
        <v>0</v>
      </c>
      <c r="AR283" s="30">
        <f ca="1">Repdd!AR389</f>
        <v>0</v>
      </c>
      <c r="AS283" s="30">
        <f ca="1">Repdd!AS389</f>
        <v>0</v>
      </c>
      <c r="AT283" s="30">
        <f ca="1">Repdd!AT389</f>
        <v>0</v>
      </c>
      <c r="AU283" s="30">
        <f ca="1">Repdd!AU389</f>
        <v>4166666.666666667</v>
      </c>
      <c r="AV283" s="30">
        <f ca="1">Repdd!AV389</f>
        <v>16666666.666666668</v>
      </c>
      <c r="AW283" s="30">
        <f ca="1">Repdd!AW389</f>
        <v>0</v>
      </c>
      <c r="AX283" s="30">
        <f ca="1">Repdd!AX389</f>
        <v>0</v>
      </c>
      <c r="AY283" s="30">
        <f ca="1">Repdd!AY389</f>
        <v>0</v>
      </c>
      <c r="AZ283" s="30">
        <f ca="1">Repdd!AZ389</f>
        <v>0</v>
      </c>
      <c r="BA283" s="30">
        <f ca="1">Repdd!BA389</f>
        <v>0</v>
      </c>
      <c r="BB283" s="30">
        <f ca="1">Repdd!BB389</f>
        <v>0</v>
      </c>
      <c r="BC283" s="30">
        <f ca="1">Repdd!BC389</f>
        <v>0</v>
      </c>
      <c r="BD283" s="30">
        <f ca="1">Repdd!BD389</f>
        <v>0</v>
      </c>
      <c r="BE283" s="30">
        <f ca="1">Repdd!BE389</f>
        <v>0</v>
      </c>
      <c r="BF283" s="30">
        <f ca="1">Repdd!BF389</f>
        <v>0</v>
      </c>
      <c r="BG283" s="30">
        <f ca="1">Repdd!BG389</f>
        <v>0</v>
      </c>
      <c r="BH283" s="30">
        <f ca="1">Repdd!BH389</f>
        <v>0</v>
      </c>
      <c r="BI283" s="30">
        <f ca="1">Repdd!BI389</f>
        <v>0</v>
      </c>
      <c r="BJ283" s="30">
        <f ca="1">Repdd!BJ389</f>
        <v>0</v>
      </c>
      <c r="BK283" s="30">
        <f ca="1">Repdd!BK389</f>
        <v>0</v>
      </c>
      <c r="BL283" s="30">
        <f ca="1">Repdd!BL389</f>
        <v>0</v>
      </c>
      <c r="BM283" s="30">
        <f ca="1">Repdd!BM389</f>
        <v>0</v>
      </c>
      <c r="BN283" s="30">
        <f ca="1">Repdd!BN389</f>
        <v>0</v>
      </c>
      <c r="BO283" s="30">
        <f ca="1">Repdd!BO389</f>
        <v>0</v>
      </c>
      <c r="BP283" s="30">
        <f ca="1">Repdd!BP389</f>
        <v>0</v>
      </c>
      <c r="BQ283" s="30">
        <f ca="1">Repdd!BQ389</f>
        <v>0</v>
      </c>
      <c r="BR283" s="30">
        <f ca="1">Repdd!BR389</f>
        <v>0</v>
      </c>
      <c r="BS283" s="30">
        <f ca="1">Repdd!BS389</f>
        <v>0</v>
      </c>
      <c r="BT283" s="30">
        <f ca="1">Repdd!BT389</f>
        <v>0</v>
      </c>
      <c r="BU283" s="30">
        <f ca="1">Repdd!BU389</f>
        <v>0</v>
      </c>
      <c r="BV283" s="30">
        <f>Repdd!BV389</f>
        <v>0</v>
      </c>
      <c r="BW283" s="30">
        <f>Repdd!BW389</f>
        <v>0</v>
      </c>
      <c r="BX283" s="30">
        <f>Repdd!BX389</f>
        <v>0</v>
      </c>
      <c r="BY283" s="30">
        <f>Repdd!BY389</f>
        <v>0</v>
      </c>
      <c r="BZ283" s="30">
        <f>Repdd!BZ389</f>
        <v>0</v>
      </c>
      <c r="CA283" s="30">
        <f>Repdd!CA389</f>
        <v>0</v>
      </c>
      <c r="CB283" s="30">
        <f>Repdd!CB389</f>
        <v>0</v>
      </c>
      <c r="CC283" s="30">
        <f>Repdd!CC389</f>
        <v>0</v>
      </c>
      <c r="CD283" s="30">
        <f>Repdd!CD389</f>
        <v>0</v>
      </c>
      <c r="CE283" s="30">
        <f>Repdd!CE389</f>
        <v>0</v>
      </c>
      <c r="CF283" s="30">
        <f>Repdd!CF389</f>
        <v>0</v>
      </c>
      <c r="CG283" s="30">
        <f>Repdd!CG389</f>
        <v>0</v>
      </c>
      <c r="CH283" s="30">
        <f>Repdd!CH389</f>
        <v>0</v>
      </c>
      <c r="CI283" s="30">
        <f>Repdd!CI389</f>
        <v>0</v>
      </c>
      <c r="CJ283" s="30">
        <f>Repdd!CJ389</f>
        <v>0</v>
      </c>
      <c r="CK283" s="30">
        <f>Repdd!CK389</f>
        <v>0</v>
      </c>
      <c r="CL283" s="30">
        <f>Repdd!CL389</f>
        <v>0</v>
      </c>
      <c r="CM283" s="30">
        <f>Repdd!CM389</f>
        <v>0</v>
      </c>
      <c r="CN283" s="30">
        <f>Repdd!CN389</f>
        <v>0</v>
      </c>
      <c r="CO283" s="30">
        <f>Repdd!CO389</f>
        <v>0</v>
      </c>
      <c r="CP283" s="30">
        <f>Repdd!CP389</f>
        <v>0</v>
      </c>
      <c r="CQ283" s="30">
        <f>Repdd!CQ389</f>
        <v>0</v>
      </c>
      <c r="CR283" s="30">
        <f>Repdd!CR389</f>
        <v>0</v>
      </c>
      <c r="CS283" s="30">
        <f>Repdd!CS389</f>
        <v>0</v>
      </c>
      <c r="CT283" s="30">
        <f>Repdd!CT389</f>
        <v>0</v>
      </c>
    </row>
    <row r="284" spans="1:99" s="27" customFormat="1" ht="12" x14ac:dyDescent="0.25">
      <c r="A284" s="26">
        <f>ROW()</f>
        <v>284</v>
      </c>
      <c r="C284" s="142"/>
      <c r="E284" s="24"/>
      <c r="F284" s="66" t="str">
        <f>$F$280</f>
        <v>АКТИВЫ</v>
      </c>
      <c r="G284" s="66" t="str">
        <f>$G$287</f>
        <v>Запасы СиМ</v>
      </c>
      <c r="H284" s="27" t="s">
        <v>120</v>
      </c>
      <c r="P284" s="30"/>
      <c r="R284" s="24"/>
      <c r="S284" s="30"/>
      <c r="V284" s="85"/>
      <c r="W284" s="29">
        <f t="shared" ca="1" si="45"/>
        <v>29464285.714285657</v>
      </c>
      <c r="Z284" s="30">
        <f ca="1">Repdd!Z390</f>
        <v>0</v>
      </c>
      <c r="AA284" s="30">
        <f ca="1">Repdd!AA390</f>
        <v>0</v>
      </c>
      <c r="AB284" s="30">
        <f ca="1">Repdd!AB390</f>
        <v>25000000</v>
      </c>
      <c r="AC284" s="30">
        <f ca="1">Repdd!AC390</f>
        <v>24702380.952380951</v>
      </c>
      <c r="AD284" s="30">
        <f ca="1">Repdd!AD390</f>
        <v>24404761.904761903</v>
      </c>
      <c r="AE284" s="30">
        <f ca="1">Repdd!AE390</f>
        <v>24107142.857142854</v>
      </c>
      <c r="AF284" s="30">
        <f ca="1">Repdd!AF390</f>
        <v>23809523.809523806</v>
      </c>
      <c r="AG284" s="30">
        <f ca="1">Repdd!AG390</f>
        <v>23511904.761904757</v>
      </c>
      <c r="AH284" s="30">
        <f ca="1">Repdd!AH390</f>
        <v>23214285.714285709</v>
      </c>
      <c r="AI284" s="30">
        <f ca="1">Repdd!AI390</f>
        <v>22916666.66666666</v>
      </c>
      <c r="AJ284" s="30">
        <f ca="1">Repdd!AJ390</f>
        <v>22619047.619047612</v>
      </c>
      <c r="AK284" s="30">
        <f ca="1">Repdd!AK390</f>
        <v>22321428.571428563</v>
      </c>
      <c r="AL284" s="30">
        <f ca="1">Repdd!AL390</f>
        <v>22023809.523809515</v>
      </c>
      <c r="AM284" s="30">
        <f ca="1">Repdd!AM390</f>
        <v>21726190.476190466</v>
      </c>
      <c r="AN284" s="30">
        <f ca="1">Repdd!AN390</f>
        <v>21428571.428571418</v>
      </c>
      <c r="AO284" s="30">
        <f ca="1">Repdd!AO390</f>
        <v>21130952.380952369</v>
      </c>
      <c r="AP284" s="30">
        <f ca="1">Repdd!AP390</f>
        <v>20833333.333333321</v>
      </c>
      <c r="AQ284" s="30">
        <f ca="1">Repdd!AQ390</f>
        <v>20535714.285714272</v>
      </c>
      <c r="AR284" s="30">
        <f ca="1">Repdd!AR390</f>
        <v>20238095.238095224</v>
      </c>
      <c r="AS284" s="30">
        <f ca="1">Repdd!AS390</f>
        <v>19940476.190476175</v>
      </c>
      <c r="AT284" s="30">
        <f ca="1">Repdd!AT390</f>
        <v>19642857.142857127</v>
      </c>
      <c r="AU284" s="30">
        <f ca="1">Repdd!AU390</f>
        <v>19345238.095238078</v>
      </c>
      <c r="AV284" s="30">
        <f ca="1">Repdd!AV390</f>
        <v>19047619.04761903</v>
      </c>
      <c r="AW284" s="30">
        <f ca="1">Repdd!AW390</f>
        <v>43749999.999999985</v>
      </c>
      <c r="AX284" s="30">
        <f ca="1">Repdd!AX390</f>
        <v>43154761.904761888</v>
      </c>
      <c r="AY284" s="30">
        <f ca="1">Repdd!AY390</f>
        <v>42559523.809523791</v>
      </c>
      <c r="AZ284" s="30">
        <f ca="1">Repdd!AZ390</f>
        <v>41964285.714285694</v>
      </c>
      <c r="BA284" s="30">
        <f ca="1">Repdd!BA390</f>
        <v>41369047.619047597</v>
      </c>
      <c r="BB284" s="30">
        <f ca="1">Repdd!BB390</f>
        <v>40773809.5238095</v>
      </c>
      <c r="BC284" s="30">
        <f ca="1">Repdd!BC390</f>
        <v>40178571.428571403</v>
      </c>
      <c r="BD284" s="30">
        <f ca="1">Repdd!BD390</f>
        <v>39583333.333333306</v>
      </c>
      <c r="BE284" s="30">
        <f ca="1">Repdd!BE390</f>
        <v>38988095.238095209</v>
      </c>
      <c r="BF284" s="30">
        <f ca="1">Repdd!BF390</f>
        <v>38392857.142857112</v>
      </c>
      <c r="BG284" s="30">
        <f ca="1">Repdd!BG390</f>
        <v>37797619.047619015</v>
      </c>
      <c r="BH284" s="30">
        <f ca="1">Repdd!BH390</f>
        <v>37202380.952380918</v>
      </c>
      <c r="BI284" s="30">
        <f ca="1">Repdd!BI390</f>
        <v>36607142.857142821</v>
      </c>
      <c r="BJ284" s="30">
        <f ca="1">Repdd!BJ390</f>
        <v>36011904.761904724</v>
      </c>
      <c r="BK284" s="30">
        <f ca="1">Repdd!BK390</f>
        <v>35416666.666666627</v>
      </c>
      <c r="BL284" s="30">
        <f ca="1">Repdd!BL390</f>
        <v>34821428.57142853</v>
      </c>
      <c r="BM284" s="30">
        <f ca="1">Repdd!BM390</f>
        <v>34226190.476190433</v>
      </c>
      <c r="BN284" s="30">
        <f ca="1">Repdd!BN390</f>
        <v>33630952.380952336</v>
      </c>
      <c r="BO284" s="30">
        <f ca="1">Repdd!BO390</f>
        <v>33035714.285714239</v>
      </c>
      <c r="BP284" s="30">
        <f ca="1">Repdd!BP390</f>
        <v>32440476.190476142</v>
      </c>
      <c r="BQ284" s="30">
        <f ca="1">Repdd!BQ390</f>
        <v>31845238.095238045</v>
      </c>
      <c r="BR284" s="30">
        <f ca="1">Repdd!BR390</f>
        <v>31249999.999999948</v>
      </c>
      <c r="BS284" s="30">
        <f ca="1">Repdd!BS390</f>
        <v>30654761.904761851</v>
      </c>
      <c r="BT284" s="30">
        <f ca="1">Repdd!BT390</f>
        <v>30059523.809523754</v>
      </c>
      <c r="BU284" s="30">
        <f ca="1">Repdd!BU390</f>
        <v>29464285.714285657</v>
      </c>
      <c r="BV284" s="30">
        <f ca="1">Repdd!BV390</f>
        <v>0</v>
      </c>
      <c r="BW284" s="30">
        <f ca="1">Repdd!BW390</f>
        <v>0</v>
      </c>
      <c r="BX284" s="30">
        <f ca="1">Repdd!BX390</f>
        <v>0</v>
      </c>
      <c r="BY284" s="30">
        <f ca="1">Repdd!BY390</f>
        <v>0</v>
      </c>
      <c r="BZ284" s="30">
        <f ca="1">Repdd!BZ390</f>
        <v>0</v>
      </c>
      <c r="CA284" s="30">
        <f ca="1">Repdd!CA390</f>
        <v>0</v>
      </c>
      <c r="CB284" s="30">
        <f ca="1">Repdd!CB390</f>
        <v>0</v>
      </c>
      <c r="CC284" s="30">
        <f ca="1">Repdd!CC390</f>
        <v>0</v>
      </c>
      <c r="CD284" s="30">
        <f ca="1">Repdd!CD390</f>
        <v>0</v>
      </c>
      <c r="CE284" s="30">
        <f ca="1">Repdd!CE390</f>
        <v>0</v>
      </c>
      <c r="CF284" s="30">
        <f ca="1">Repdd!CF390</f>
        <v>0</v>
      </c>
      <c r="CG284" s="30">
        <f ca="1">Repdd!CG390</f>
        <v>0</v>
      </c>
      <c r="CH284" s="30">
        <f ca="1">Repdd!CH390</f>
        <v>0</v>
      </c>
      <c r="CI284" s="30">
        <f ca="1">Repdd!CI390</f>
        <v>0</v>
      </c>
      <c r="CJ284" s="30">
        <f ca="1">Repdd!CJ390</f>
        <v>0</v>
      </c>
      <c r="CK284" s="30">
        <f ca="1">Repdd!CK390</f>
        <v>0</v>
      </c>
      <c r="CL284" s="30">
        <f ca="1">Repdd!CL390</f>
        <v>0</v>
      </c>
      <c r="CM284" s="30">
        <f ca="1">Repdd!CM390</f>
        <v>0</v>
      </c>
      <c r="CN284" s="30">
        <f ca="1">Repdd!CN390</f>
        <v>0</v>
      </c>
      <c r="CO284" s="30">
        <f ca="1">Repdd!CO390</f>
        <v>0</v>
      </c>
      <c r="CP284" s="30">
        <f ca="1">Repdd!CP390</f>
        <v>0</v>
      </c>
      <c r="CQ284" s="30">
        <f ca="1">Repdd!CQ390</f>
        <v>0</v>
      </c>
      <c r="CR284" s="30">
        <f ca="1">Repdd!CR390</f>
        <v>0</v>
      </c>
      <c r="CS284" s="30">
        <f ca="1">Repdd!CS390</f>
        <v>0</v>
      </c>
      <c r="CT284" s="30">
        <f ca="1">Repdd!CT390</f>
        <v>0</v>
      </c>
    </row>
    <row r="285" spans="1:99" s="2" customFormat="1" ht="12" x14ac:dyDescent="0.25">
      <c r="A285" s="11">
        <f>ROW()</f>
        <v>285</v>
      </c>
      <c r="C285" s="142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9" x14ac:dyDescent="0.3">
      <c r="A286" s="11">
        <f>ROW()</f>
        <v>286</v>
      </c>
      <c r="E286" s="23" t="s">
        <v>24</v>
      </c>
      <c r="F286" s="66" t="str">
        <f t="shared" ref="F286:F291" si="46">$F$280</f>
        <v>АКТИВЫ</v>
      </c>
      <c r="G286" s="6" t="s">
        <v>163</v>
      </c>
      <c r="W286" s="10">
        <f t="shared" ca="1" si="45"/>
        <v>135891045.44002831</v>
      </c>
      <c r="Z286" s="7">
        <f ca="1">Repdd!Z392</f>
        <v>61679732.556039944</v>
      </c>
      <c r="AA286" s="7">
        <f ca="1">Repdd!AA392</f>
        <v>52597611.343918733</v>
      </c>
      <c r="AB286" s="7">
        <f ca="1">Repdd!AB392</f>
        <v>51369143.465130851</v>
      </c>
      <c r="AC286" s="7">
        <f ca="1">Repdd!AC392</f>
        <v>50851702.25300964</v>
      </c>
      <c r="AD286" s="7">
        <f ca="1">Repdd!AD392</f>
        <v>50908038.374221757</v>
      </c>
      <c r="AE286" s="7">
        <f ca="1">Repdd!AE392</f>
        <v>50135492.82876721</v>
      </c>
      <c r="AF286" s="7">
        <f ca="1">Repdd!AF392</f>
        <v>47686577.283312663</v>
      </c>
      <c r="AG286" s="7">
        <f ca="1">Repdd!AG392</f>
        <v>45187162.971191451</v>
      </c>
      <c r="AH286" s="7">
        <f ca="1">Repdd!AH392</f>
        <v>42589818.353736907</v>
      </c>
      <c r="AI286" s="7">
        <f ca="1">Repdd!AI392</f>
        <v>39849228.712797515</v>
      </c>
      <c r="AJ286" s="7">
        <f ca="1">Repdd!AJ392</f>
        <v>36950838.183185391</v>
      </c>
      <c r="AK286" s="7">
        <f ca="1">Repdd!AK392</f>
        <v>33895652.08415357</v>
      </c>
      <c r="AL286" s="7">
        <f ca="1">Repdd!AL392</f>
        <v>30623462.384766448</v>
      </c>
      <c r="AM286" s="7">
        <f ca="1">Repdd!AM392</f>
        <v>27033550.119127508</v>
      </c>
      <c r="AN286" s="7">
        <f ca="1">Repdd!AN392</f>
        <v>23009873.905224934</v>
      </c>
      <c r="AO286" s="7">
        <f ca="1">Repdd!AO392</f>
        <v>18504665.800287813</v>
      </c>
      <c r="AP286" s="7">
        <f ca="1">Repdd!AP392</f>
        <v>13640641.625166789</v>
      </c>
      <c r="AQ286" s="7">
        <f ca="1">Repdd!AQ392</f>
        <v>8639613.1474351138</v>
      </c>
      <c r="AR286" s="7">
        <f ca="1">Repdd!AR392</f>
        <v>43774027.911901891</v>
      </c>
      <c r="AS286" s="7">
        <f ca="1">Repdd!AS392</f>
        <v>37236890.147584714</v>
      </c>
      <c r="AT286" s="7">
        <f ca="1">Repdd!AT392</f>
        <v>26297202.142166644</v>
      </c>
      <c r="AU286" s="7">
        <f ca="1">Repdd!AU392</f>
        <v>6073898.5048552081</v>
      </c>
      <c r="AV286" s="7">
        <f ca="1">Repdd!AV392</f>
        <v>0</v>
      </c>
      <c r="AW286" s="7">
        <f ca="1">Repdd!AW392</f>
        <v>0</v>
      </c>
      <c r="AX286" s="7">
        <f ca="1">Repdd!AX392</f>
        <v>0</v>
      </c>
      <c r="AY286" s="7">
        <f ca="1">Repdd!AY392</f>
        <v>0</v>
      </c>
      <c r="AZ286" s="7">
        <f ca="1">Repdd!AZ392</f>
        <v>0</v>
      </c>
      <c r="BA286" s="7">
        <f ca="1">Repdd!BA392</f>
        <v>0</v>
      </c>
      <c r="BB286" s="7">
        <f ca="1">Repdd!BB392</f>
        <v>0</v>
      </c>
      <c r="BC286" s="7">
        <f ca="1">Repdd!BC392</f>
        <v>0</v>
      </c>
      <c r="BD286" s="7">
        <f ca="1">Repdd!BD392</f>
        <v>-2.3283064365386963E-10</v>
      </c>
      <c r="BE286" s="7">
        <f ca="1">Repdd!BE392</f>
        <v>265781.52836855524</v>
      </c>
      <c r="BF286" s="7">
        <f ca="1">Repdd!BF392</f>
        <v>13070.764414096717</v>
      </c>
      <c r="BG286" s="7">
        <f ca="1">Repdd!BG392</f>
        <v>4064489.5238300464</v>
      </c>
      <c r="BH286" s="7">
        <f ca="1">Repdd!BH392</f>
        <v>10360854.226884183</v>
      </c>
      <c r="BI286" s="7">
        <f ca="1">Repdd!BI392</f>
        <v>17571658.197035283</v>
      </c>
      <c r="BJ286" s="7">
        <f ca="1">Repdd!BJ392</f>
        <v>25443503.010155328</v>
      </c>
      <c r="BK286" s="7">
        <f ca="1">Repdd!BK392</f>
        <v>33736344.387801506</v>
      </c>
      <c r="BL286" s="7">
        <f ca="1">Repdd!BL392</f>
        <v>42277919.405142948</v>
      </c>
      <c r="BM286" s="7">
        <f ca="1">Repdd!BM392</f>
        <v>50957960.25404235</v>
      </c>
      <c r="BN286" s="7">
        <f ca="1">Repdd!BN392</f>
        <v>59712901.092449628</v>
      </c>
      <c r="BO286" s="7">
        <f ca="1">Repdd!BO392</f>
        <v>68508461.447287738</v>
      </c>
      <c r="BP286" s="7">
        <f ca="1">Repdd!BP392</f>
        <v>77327938.217403874</v>
      </c>
      <c r="BQ286" s="7">
        <f ca="1">Repdd!BQ392</f>
        <v>87831350.526001334</v>
      </c>
      <c r="BR286" s="7">
        <f ca="1">Repdd!BR392</f>
        <v>98336038.967474103</v>
      </c>
      <c r="BS286" s="7">
        <f ca="1">Repdd!BS392</f>
        <v>108841041.95509626</v>
      </c>
      <c r="BT286" s="7">
        <f ca="1">Repdd!BT392</f>
        <v>119346114.70777218</v>
      </c>
      <c r="BU286" s="7">
        <f ca="1">Repdd!BU392</f>
        <v>135891045.44002831</v>
      </c>
      <c r="BV286" s="7">
        <f>Repdd!BV392</f>
        <v>0</v>
      </c>
      <c r="BW286" s="7">
        <f>Repdd!BW392</f>
        <v>0</v>
      </c>
      <c r="BX286" s="7">
        <f>Repdd!BX392</f>
        <v>0</v>
      </c>
      <c r="BY286" s="7">
        <f>Repdd!BY392</f>
        <v>0</v>
      </c>
      <c r="BZ286" s="7">
        <f>Repdd!BZ392</f>
        <v>0</v>
      </c>
      <c r="CA286" s="7">
        <f>Repdd!CA392</f>
        <v>0</v>
      </c>
      <c r="CB286" s="7">
        <f>Repdd!CB392</f>
        <v>0</v>
      </c>
      <c r="CC286" s="7">
        <f>Repdd!CC392</f>
        <v>0</v>
      </c>
      <c r="CD286" s="7">
        <f>Repdd!CD392</f>
        <v>0</v>
      </c>
      <c r="CE286" s="7">
        <f>Repdd!CE392</f>
        <v>0</v>
      </c>
      <c r="CF286" s="7">
        <f>Repdd!CF392</f>
        <v>0</v>
      </c>
      <c r="CG286" s="7">
        <f>Repdd!CG392</f>
        <v>0</v>
      </c>
      <c r="CH286" s="7">
        <f>Repdd!CH392</f>
        <v>0</v>
      </c>
      <c r="CI286" s="7">
        <f>Repdd!CI392</f>
        <v>0</v>
      </c>
      <c r="CJ286" s="7">
        <f>Repdd!CJ392</f>
        <v>0</v>
      </c>
      <c r="CK286" s="7">
        <f>Repdd!CK392</f>
        <v>0</v>
      </c>
      <c r="CL286" s="7">
        <f>Repdd!CL392</f>
        <v>0</v>
      </c>
      <c r="CM286" s="7">
        <f>Repdd!CM392</f>
        <v>0</v>
      </c>
      <c r="CN286" s="7">
        <f>Repdd!CN392</f>
        <v>0</v>
      </c>
      <c r="CO286" s="7">
        <f>Repdd!CO392</f>
        <v>0</v>
      </c>
      <c r="CP286" s="7">
        <f>Repdd!CP392</f>
        <v>0</v>
      </c>
      <c r="CQ286" s="7">
        <f>Repdd!CQ392</f>
        <v>0</v>
      </c>
      <c r="CR286" s="7">
        <f>Repdd!CR392</f>
        <v>0</v>
      </c>
      <c r="CS286" s="7">
        <f>Repdd!CS392</f>
        <v>0</v>
      </c>
      <c r="CT286" s="7">
        <f>Repdd!CT392</f>
        <v>0</v>
      </c>
    </row>
    <row r="287" spans="1:99" x14ac:dyDescent="0.3">
      <c r="A287" s="11">
        <f>ROW()</f>
        <v>287</v>
      </c>
      <c r="F287" s="66" t="str">
        <f t="shared" si="46"/>
        <v>АКТИВЫ</v>
      </c>
      <c r="G287" s="6" t="str">
        <f>$G$16</f>
        <v>Запасы СиМ</v>
      </c>
      <c r="W287" s="10">
        <f t="shared" ca="1" si="45"/>
        <v>7315379.9999999991</v>
      </c>
      <c r="Z287" s="7">
        <f ca="1">Repdd!Z393</f>
        <v>0</v>
      </c>
      <c r="AA287" s="7">
        <f ca="1">Repdd!AA393</f>
        <v>0</v>
      </c>
      <c r="AB287" s="7">
        <f ca="1">Repdd!AB393</f>
        <v>0</v>
      </c>
      <c r="AC287" s="7">
        <f ca="1">Repdd!AC393</f>
        <v>3900</v>
      </c>
      <c r="AD287" s="7">
        <f ca="1">Repdd!AD393</f>
        <v>17400</v>
      </c>
      <c r="AE287" s="7">
        <f ca="1">Repdd!AE393</f>
        <v>37080</v>
      </c>
      <c r="AF287" s="7">
        <f ca="1">Repdd!AF393</f>
        <v>63007.5</v>
      </c>
      <c r="AG287" s="7">
        <f ca="1">Repdd!AG393</f>
        <v>91462.5</v>
      </c>
      <c r="AH287" s="7">
        <f ca="1">Repdd!AH393</f>
        <v>124846.50000000003</v>
      </c>
      <c r="AI287" s="7">
        <f ca="1">Repdd!AI393</f>
        <v>186529.5</v>
      </c>
      <c r="AJ287" s="7">
        <f ca="1">Repdd!AJ393</f>
        <v>291355.5</v>
      </c>
      <c r="AK287" s="7">
        <f ca="1">Repdd!AK393</f>
        <v>455760.75000000006</v>
      </c>
      <c r="AL287" s="7">
        <f ca="1">Repdd!AL393</f>
        <v>688116</v>
      </c>
      <c r="AM287" s="7">
        <f ca="1">Repdd!AM393</f>
        <v>977621.25</v>
      </c>
      <c r="AN287" s="7">
        <f ca="1">Repdd!AN393</f>
        <v>1311643.5</v>
      </c>
      <c r="AO287" s="7">
        <f ca="1">Repdd!AO393</f>
        <v>1675473.75</v>
      </c>
      <c r="AP287" s="7">
        <f ca="1">Repdd!AP393</f>
        <v>2056293.75</v>
      </c>
      <c r="AQ287" s="7">
        <f ca="1">Repdd!AQ393</f>
        <v>2446307.25</v>
      </c>
      <c r="AR287" s="7">
        <f ca="1">Repdd!AR393</f>
        <v>2840703.75</v>
      </c>
      <c r="AS287" s="7">
        <f ca="1">Repdd!AS393</f>
        <v>3237150</v>
      </c>
      <c r="AT287" s="7">
        <f ca="1">Repdd!AT393</f>
        <v>3634387.5</v>
      </c>
      <c r="AU287" s="7">
        <f ca="1">Repdd!AU393</f>
        <v>4031850</v>
      </c>
      <c r="AV287" s="7">
        <f ca="1">Repdd!AV393</f>
        <v>4429402.5</v>
      </c>
      <c r="AW287" s="7">
        <f ca="1">Repdd!AW393</f>
        <v>4826977.5</v>
      </c>
      <c r="AX287" s="7">
        <f ca="1">Repdd!AX393</f>
        <v>5224552.5</v>
      </c>
      <c r="AY287" s="7">
        <f ca="1">Repdd!AY393</f>
        <v>5622127.5</v>
      </c>
      <c r="AZ287" s="7">
        <f ca="1">Repdd!AZ393</f>
        <v>6009952.5</v>
      </c>
      <c r="BA287" s="7">
        <f ca="1">Repdd!BA393</f>
        <v>6364027.5</v>
      </c>
      <c r="BB287" s="7">
        <f ca="1">Repdd!BB393</f>
        <v>6668902.5</v>
      </c>
      <c r="BC287" s="7">
        <f ca="1">Repdd!BC393</f>
        <v>6908958.7499999981</v>
      </c>
      <c r="BD287" s="7">
        <f ca="1">Repdd!BD393</f>
        <v>7077877.4999999991</v>
      </c>
      <c r="BE287" s="7">
        <f ca="1">Repdd!BE393</f>
        <v>7187711.25</v>
      </c>
      <c r="BF287" s="7">
        <f ca="1">Repdd!BF393</f>
        <v>7252087.5</v>
      </c>
      <c r="BG287" s="7">
        <f ca="1">Repdd!BG393</f>
        <v>7286148.75</v>
      </c>
      <c r="BH287" s="7">
        <f ca="1">Repdd!BH393</f>
        <v>7302993.75</v>
      </c>
      <c r="BI287" s="7">
        <f ca="1">Repdd!BI393</f>
        <v>7310591.25</v>
      </c>
      <c r="BJ287" s="7">
        <f ca="1">Repdd!BJ393</f>
        <v>7313778.75</v>
      </c>
      <c r="BK287" s="7">
        <f ca="1">Repdd!BK393</f>
        <v>7314907.5</v>
      </c>
      <c r="BL287" s="7">
        <f ca="1">Repdd!BL393</f>
        <v>7315245</v>
      </c>
      <c r="BM287" s="7">
        <f ca="1">Repdd!BM393</f>
        <v>7315357.4999999991</v>
      </c>
      <c r="BN287" s="7">
        <f ca="1">Repdd!BN393</f>
        <v>7315379.9999999981</v>
      </c>
      <c r="BO287" s="7">
        <f ca="1">Repdd!BO393</f>
        <v>7315379.9999999991</v>
      </c>
      <c r="BP287" s="7">
        <f ca="1">Repdd!BP393</f>
        <v>7315379.9999999991</v>
      </c>
      <c r="BQ287" s="7">
        <f ca="1">Repdd!BQ393</f>
        <v>7315379.9999999991</v>
      </c>
      <c r="BR287" s="7">
        <f ca="1">Repdd!BR393</f>
        <v>7315379.9999999991</v>
      </c>
      <c r="BS287" s="7">
        <f ca="1">Repdd!BS393</f>
        <v>7315379.9999999991</v>
      </c>
      <c r="BT287" s="7">
        <f ca="1">Repdd!BT393</f>
        <v>7315379.9999999991</v>
      </c>
      <c r="BU287" s="7">
        <f ca="1">Repdd!BU393</f>
        <v>7315379.9999999991</v>
      </c>
      <c r="BV287" s="7">
        <f>Repdd!BV393</f>
        <v>0</v>
      </c>
      <c r="BW287" s="7">
        <f>Repdd!BW393</f>
        <v>0</v>
      </c>
      <c r="BX287" s="7">
        <f>Repdd!BX393</f>
        <v>0</v>
      </c>
      <c r="BY287" s="7">
        <f>Repdd!BY393</f>
        <v>0</v>
      </c>
      <c r="BZ287" s="7">
        <f>Repdd!BZ393</f>
        <v>0</v>
      </c>
      <c r="CA287" s="7">
        <f>Repdd!CA393</f>
        <v>0</v>
      </c>
      <c r="CB287" s="7">
        <f>Repdd!CB393</f>
        <v>0</v>
      </c>
      <c r="CC287" s="7">
        <f>Repdd!CC393</f>
        <v>0</v>
      </c>
      <c r="CD287" s="7">
        <f>Repdd!CD393</f>
        <v>0</v>
      </c>
      <c r="CE287" s="7">
        <f>Repdd!CE393</f>
        <v>0</v>
      </c>
      <c r="CF287" s="7">
        <f>Repdd!CF393</f>
        <v>0</v>
      </c>
      <c r="CG287" s="7">
        <f>Repdd!CG393</f>
        <v>0</v>
      </c>
      <c r="CH287" s="7">
        <f>Repdd!CH393</f>
        <v>0</v>
      </c>
      <c r="CI287" s="7">
        <f>Repdd!CI393</f>
        <v>0</v>
      </c>
      <c r="CJ287" s="7">
        <f>Repdd!CJ393</f>
        <v>0</v>
      </c>
      <c r="CK287" s="7">
        <f>Repdd!CK393</f>
        <v>0</v>
      </c>
      <c r="CL287" s="7">
        <f>Repdd!CL393</f>
        <v>0</v>
      </c>
      <c r="CM287" s="7">
        <f>Repdd!CM393</f>
        <v>0</v>
      </c>
      <c r="CN287" s="7">
        <f>Repdd!CN393</f>
        <v>0</v>
      </c>
      <c r="CO287" s="7">
        <f>Repdd!CO393</f>
        <v>0</v>
      </c>
      <c r="CP287" s="7">
        <f>Repdd!CP393</f>
        <v>0</v>
      </c>
      <c r="CQ287" s="7">
        <f>Repdd!CQ393</f>
        <v>0</v>
      </c>
      <c r="CR287" s="7">
        <f>Repdd!CR393</f>
        <v>0</v>
      </c>
      <c r="CS287" s="7">
        <f>Repdd!CS393</f>
        <v>0</v>
      </c>
      <c r="CT287" s="7">
        <f>Repdd!CT393</f>
        <v>0</v>
      </c>
    </row>
    <row r="288" spans="1:99" s="27" customFormat="1" ht="12" x14ac:dyDescent="0.25">
      <c r="A288" s="26">
        <f>ROW()</f>
        <v>288</v>
      </c>
      <c r="C288" s="142"/>
      <c r="E288" s="24"/>
      <c r="F288" s="66" t="str">
        <f t="shared" si="46"/>
        <v>АКТИВЫ</v>
      </c>
      <c r="G288" s="66" t="str">
        <f>$G$287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>
        <f t="shared" ca="1" si="45"/>
        <v>2753099.9999999995</v>
      </c>
      <c r="Z288" s="30">
        <f ca="1">Repdd!Z394</f>
        <v>0</v>
      </c>
      <c r="AA288" s="30">
        <f ca="1">Repdd!AA394</f>
        <v>0</v>
      </c>
      <c r="AB288" s="30">
        <f ca="1">Repdd!AB394</f>
        <v>0</v>
      </c>
      <c r="AC288" s="30">
        <f ca="1">Repdd!AC394</f>
        <v>3500</v>
      </c>
      <c r="AD288" s="30">
        <f ca="1">Repdd!AD394</f>
        <v>14000</v>
      </c>
      <c r="AE288" s="30">
        <f ca="1">Repdd!AE394</f>
        <v>25200</v>
      </c>
      <c r="AF288" s="30">
        <f ca="1">Repdd!AF394</f>
        <v>36837.5</v>
      </c>
      <c r="AG288" s="30">
        <f ca="1">Repdd!AG394</f>
        <v>46987.5</v>
      </c>
      <c r="AH288" s="30">
        <f ca="1">Repdd!AH394</f>
        <v>61722.500000000015</v>
      </c>
      <c r="AI288" s="30">
        <f ca="1">Repdd!AI394</f>
        <v>100222.50000000001</v>
      </c>
      <c r="AJ288" s="30">
        <f ca="1">Repdd!AJ394</f>
        <v>165042.5</v>
      </c>
      <c r="AK288" s="30">
        <f ca="1">Repdd!AK394</f>
        <v>258098.75</v>
      </c>
      <c r="AL288" s="30">
        <f ca="1">Repdd!AL394</f>
        <v>375987.5</v>
      </c>
      <c r="AM288" s="30">
        <f ca="1">Repdd!AM394</f>
        <v>508523.75</v>
      </c>
      <c r="AN288" s="30">
        <f ca="1">Repdd!AN394</f>
        <v>649757.5</v>
      </c>
      <c r="AO288" s="30">
        <f ca="1">Repdd!AO394</f>
        <v>795506.25</v>
      </c>
      <c r="AP288" s="30">
        <f ca="1">Repdd!AP394</f>
        <v>943643.75</v>
      </c>
      <c r="AQ288" s="30">
        <f ca="1">Repdd!AQ394</f>
        <v>1092831.25</v>
      </c>
      <c r="AR288" s="30">
        <f ca="1">Repdd!AR394</f>
        <v>1242281.25</v>
      </c>
      <c r="AS288" s="30">
        <f ca="1">Repdd!AS394</f>
        <v>1391862.5</v>
      </c>
      <c r="AT288" s="30">
        <f ca="1">Repdd!AT394</f>
        <v>1541487.5</v>
      </c>
      <c r="AU288" s="30">
        <f ca="1">Repdd!AU394</f>
        <v>1691112.5</v>
      </c>
      <c r="AV288" s="30">
        <f ca="1">Repdd!AV394</f>
        <v>1840737.5</v>
      </c>
      <c r="AW288" s="30">
        <f ca="1">Repdd!AW394</f>
        <v>1990362.5</v>
      </c>
      <c r="AX288" s="30">
        <f ca="1">Repdd!AX394</f>
        <v>2139987.5</v>
      </c>
      <c r="AY288" s="30">
        <f ca="1">Repdd!AY394</f>
        <v>2289612.5</v>
      </c>
      <c r="AZ288" s="30">
        <f ca="1">Repdd!AZ394</f>
        <v>2430487.5</v>
      </c>
      <c r="BA288" s="30">
        <f ca="1">Repdd!BA394</f>
        <v>2545112.5</v>
      </c>
      <c r="BB288" s="30">
        <f ca="1">Repdd!BB394</f>
        <v>2631737.5</v>
      </c>
      <c r="BC288" s="30">
        <f ca="1">Repdd!BC394</f>
        <v>2689268.75</v>
      </c>
      <c r="BD288" s="30">
        <f ca="1">Repdd!BD394</f>
        <v>2721425</v>
      </c>
      <c r="BE288" s="30">
        <f ca="1">Repdd!BE394</f>
        <v>2738618.75</v>
      </c>
      <c r="BF288" s="30">
        <f ca="1">Repdd!BF394</f>
        <v>2747062.5</v>
      </c>
      <c r="BG288" s="30">
        <f ca="1">Repdd!BG394</f>
        <v>2750956.25</v>
      </c>
      <c r="BH288" s="30">
        <f ca="1">Repdd!BH394</f>
        <v>2752443.75</v>
      </c>
      <c r="BI288" s="30">
        <f ca="1">Repdd!BI394</f>
        <v>2752881.25</v>
      </c>
      <c r="BJ288" s="30">
        <f ca="1">Repdd!BJ394</f>
        <v>2753056.25</v>
      </c>
      <c r="BK288" s="30">
        <f ca="1">Repdd!BK394</f>
        <v>2753100</v>
      </c>
      <c r="BL288" s="30">
        <f ca="1">Repdd!BL394</f>
        <v>2753099.9999999995</v>
      </c>
      <c r="BM288" s="30">
        <f ca="1">Repdd!BM394</f>
        <v>2753099.9999999995</v>
      </c>
      <c r="BN288" s="30">
        <f ca="1">Repdd!BN394</f>
        <v>2753099.9999999995</v>
      </c>
      <c r="BO288" s="30">
        <f ca="1">Repdd!BO394</f>
        <v>2753099.9999999995</v>
      </c>
      <c r="BP288" s="30">
        <f ca="1">Repdd!BP394</f>
        <v>2753099.9999999995</v>
      </c>
      <c r="BQ288" s="30">
        <f ca="1">Repdd!BQ394</f>
        <v>2753099.9999999995</v>
      </c>
      <c r="BR288" s="30">
        <f ca="1">Repdd!BR394</f>
        <v>2753099.9999999995</v>
      </c>
      <c r="BS288" s="30">
        <f ca="1">Repdd!BS394</f>
        <v>2753099.9999999995</v>
      </c>
      <c r="BT288" s="30">
        <f ca="1">Repdd!BT394</f>
        <v>2753099.9999999995</v>
      </c>
      <c r="BU288" s="30">
        <f ca="1">Repdd!BU394</f>
        <v>2753099.9999999995</v>
      </c>
      <c r="BV288" s="30">
        <f>Repdd!BV394</f>
        <v>0</v>
      </c>
      <c r="BW288" s="30">
        <f>Repdd!BW394</f>
        <v>0</v>
      </c>
      <c r="BX288" s="30">
        <f>Repdd!BX394</f>
        <v>0</v>
      </c>
      <c r="BY288" s="30">
        <f>Repdd!BY394</f>
        <v>0</v>
      </c>
      <c r="BZ288" s="30">
        <f>Repdd!BZ394</f>
        <v>0</v>
      </c>
      <c r="CA288" s="30">
        <f>Repdd!CA394</f>
        <v>0</v>
      </c>
      <c r="CB288" s="30">
        <f>Repdd!CB394</f>
        <v>0</v>
      </c>
      <c r="CC288" s="30">
        <f>Repdd!CC394</f>
        <v>0</v>
      </c>
      <c r="CD288" s="30">
        <f>Repdd!CD394</f>
        <v>0</v>
      </c>
      <c r="CE288" s="30">
        <f>Repdd!CE394</f>
        <v>0</v>
      </c>
      <c r="CF288" s="30">
        <f>Repdd!CF394</f>
        <v>0</v>
      </c>
      <c r="CG288" s="30">
        <f>Repdd!CG394</f>
        <v>0</v>
      </c>
      <c r="CH288" s="30">
        <f>Repdd!CH394</f>
        <v>0</v>
      </c>
      <c r="CI288" s="30">
        <f>Repdd!CI394</f>
        <v>0</v>
      </c>
      <c r="CJ288" s="30">
        <f>Repdd!CJ394</f>
        <v>0</v>
      </c>
      <c r="CK288" s="30">
        <f>Repdd!CK394</f>
        <v>0</v>
      </c>
      <c r="CL288" s="30">
        <f>Repdd!CL394</f>
        <v>0</v>
      </c>
      <c r="CM288" s="30">
        <f>Repdd!CM394</f>
        <v>0</v>
      </c>
      <c r="CN288" s="30">
        <f>Repdd!CN394</f>
        <v>0</v>
      </c>
      <c r="CO288" s="30">
        <f>Repdd!CO394</f>
        <v>0</v>
      </c>
      <c r="CP288" s="30">
        <f>Repdd!CP394</f>
        <v>0</v>
      </c>
      <c r="CQ288" s="30">
        <f>Repdd!CQ394</f>
        <v>0</v>
      </c>
      <c r="CR288" s="30">
        <f>Repdd!CR394</f>
        <v>0</v>
      </c>
      <c r="CS288" s="30">
        <f>Repdd!CS394</f>
        <v>0</v>
      </c>
      <c r="CT288" s="30">
        <f>Repdd!CT394</f>
        <v>0</v>
      </c>
    </row>
    <row r="289" spans="1:98" s="27" customFormat="1" ht="12" x14ac:dyDescent="0.25">
      <c r="A289" s="26">
        <f>ROW()</f>
        <v>289</v>
      </c>
      <c r="C289" s="142"/>
      <c r="E289" s="24"/>
      <c r="F289" s="66" t="str">
        <f t="shared" si="46"/>
        <v>АКТИВЫ</v>
      </c>
      <c r="G289" s="66" t="str">
        <f t="shared" ref="G289:G291" si="47">$G$287</f>
        <v>Запасы СиМ</v>
      </c>
      <c r="H289" s="27" t="str">
        <f>BP!$F$22</f>
        <v>Сырье</v>
      </c>
      <c r="P289" s="30"/>
      <c r="R289" s="24"/>
      <c r="S289" s="30"/>
      <c r="V289" s="85"/>
      <c r="W289" s="29">
        <f t="shared" ca="1" si="45"/>
        <v>314639.99999999994</v>
      </c>
      <c r="Z289" s="30">
        <f ca="1">Repdd!Z395</f>
        <v>0</v>
      </c>
      <c r="AA289" s="30">
        <f ca="1">Repdd!AA395</f>
        <v>0</v>
      </c>
      <c r="AB289" s="30">
        <f ca="1">Repdd!AB395</f>
        <v>0</v>
      </c>
      <c r="AC289" s="30">
        <f ca="1">Repdd!AC395</f>
        <v>400</v>
      </c>
      <c r="AD289" s="30">
        <f ca="1">Repdd!AD395</f>
        <v>1600</v>
      </c>
      <c r="AE289" s="30">
        <f ca="1">Repdd!AE395</f>
        <v>2880</v>
      </c>
      <c r="AF289" s="30">
        <f ca="1">Repdd!AF395</f>
        <v>4210</v>
      </c>
      <c r="AG289" s="30">
        <f ca="1">Repdd!AG395</f>
        <v>5370</v>
      </c>
      <c r="AH289" s="30">
        <f ca="1">Repdd!AH395</f>
        <v>7054</v>
      </c>
      <c r="AI289" s="30">
        <f ca="1">Repdd!AI395</f>
        <v>11454</v>
      </c>
      <c r="AJ289" s="30">
        <f ca="1">Repdd!AJ395</f>
        <v>18862</v>
      </c>
      <c r="AK289" s="30">
        <f ca="1">Repdd!AK395</f>
        <v>29496.999999999996</v>
      </c>
      <c r="AL289" s="30">
        <f ca="1">Repdd!AL395</f>
        <v>42970</v>
      </c>
      <c r="AM289" s="30">
        <f ca="1">Repdd!AM395</f>
        <v>58117</v>
      </c>
      <c r="AN289" s="30">
        <f ca="1">Repdd!AN395</f>
        <v>74258</v>
      </c>
      <c r="AO289" s="30">
        <f ca="1">Repdd!AO395</f>
        <v>90914.999999999985</v>
      </c>
      <c r="AP289" s="30">
        <f ca="1">Repdd!AP395</f>
        <v>107845</v>
      </c>
      <c r="AQ289" s="30">
        <f ca="1">Repdd!AQ395</f>
        <v>124895</v>
      </c>
      <c r="AR289" s="30">
        <f ca="1">Repdd!AR395</f>
        <v>141975</v>
      </c>
      <c r="AS289" s="30">
        <f ca="1">Repdd!AS395</f>
        <v>159070</v>
      </c>
      <c r="AT289" s="30">
        <f ca="1">Repdd!AT395</f>
        <v>176170</v>
      </c>
      <c r="AU289" s="30">
        <f ca="1">Repdd!AU395</f>
        <v>193270</v>
      </c>
      <c r="AV289" s="30">
        <f ca="1">Repdd!AV395</f>
        <v>210370</v>
      </c>
      <c r="AW289" s="30">
        <f ca="1">Repdd!AW395</f>
        <v>227470</v>
      </c>
      <c r="AX289" s="30">
        <f ca="1">Repdd!AX395</f>
        <v>244570</v>
      </c>
      <c r="AY289" s="30">
        <f ca="1">Repdd!AY395</f>
        <v>261670</v>
      </c>
      <c r="AZ289" s="30">
        <f ca="1">Repdd!AZ395</f>
        <v>277770</v>
      </c>
      <c r="BA289" s="30">
        <f ca="1">Repdd!BA395</f>
        <v>290870</v>
      </c>
      <c r="BB289" s="30">
        <f ca="1">Repdd!BB395</f>
        <v>300770</v>
      </c>
      <c r="BC289" s="30">
        <f ca="1">Repdd!BC395</f>
        <v>307345</v>
      </c>
      <c r="BD289" s="30">
        <f ca="1">Repdd!BD395</f>
        <v>311020</v>
      </c>
      <c r="BE289" s="30">
        <f ca="1">Repdd!BE395</f>
        <v>312985</v>
      </c>
      <c r="BF289" s="30">
        <f ca="1">Repdd!BF395</f>
        <v>313950</v>
      </c>
      <c r="BG289" s="30">
        <f ca="1">Repdd!BG395</f>
        <v>314395</v>
      </c>
      <c r="BH289" s="30">
        <f ca="1">Repdd!BH395</f>
        <v>314565</v>
      </c>
      <c r="BI289" s="30">
        <f ca="1">Repdd!BI395</f>
        <v>314615</v>
      </c>
      <c r="BJ289" s="30">
        <f ca="1">Repdd!BJ395</f>
        <v>314635</v>
      </c>
      <c r="BK289" s="30">
        <f ca="1">Repdd!BK395</f>
        <v>314640</v>
      </c>
      <c r="BL289" s="30">
        <f ca="1">Repdd!BL395</f>
        <v>314639.99999999994</v>
      </c>
      <c r="BM289" s="30">
        <f ca="1">Repdd!BM395</f>
        <v>314639.99999999994</v>
      </c>
      <c r="BN289" s="30">
        <f ca="1">Repdd!BN395</f>
        <v>314639.99999999994</v>
      </c>
      <c r="BO289" s="30">
        <f ca="1">Repdd!BO395</f>
        <v>314639.99999999994</v>
      </c>
      <c r="BP289" s="30">
        <f ca="1">Repdd!BP395</f>
        <v>314639.99999999994</v>
      </c>
      <c r="BQ289" s="30">
        <f ca="1">Repdd!BQ395</f>
        <v>314639.99999999994</v>
      </c>
      <c r="BR289" s="30">
        <f ca="1">Repdd!BR395</f>
        <v>314639.99999999994</v>
      </c>
      <c r="BS289" s="30">
        <f ca="1">Repdd!BS395</f>
        <v>314639.99999999994</v>
      </c>
      <c r="BT289" s="30">
        <f ca="1">Repdd!BT395</f>
        <v>314639.99999999994</v>
      </c>
      <c r="BU289" s="30">
        <f ca="1">Repdd!BU395</f>
        <v>314639.99999999994</v>
      </c>
      <c r="BV289" s="30">
        <f>Repdd!BV395</f>
        <v>0</v>
      </c>
      <c r="BW289" s="30">
        <f>Repdd!BW395</f>
        <v>0</v>
      </c>
      <c r="BX289" s="30">
        <f>Repdd!BX395</f>
        <v>0</v>
      </c>
      <c r="BY289" s="30">
        <f>Repdd!BY395</f>
        <v>0</v>
      </c>
      <c r="BZ289" s="30">
        <f>Repdd!BZ395</f>
        <v>0</v>
      </c>
      <c r="CA289" s="30">
        <f>Repdd!CA395</f>
        <v>0</v>
      </c>
      <c r="CB289" s="30">
        <f>Repdd!CB395</f>
        <v>0</v>
      </c>
      <c r="CC289" s="30">
        <f>Repdd!CC395</f>
        <v>0</v>
      </c>
      <c r="CD289" s="30">
        <f>Repdd!CD395</f>
        <v>0</v>
      </c>
      <c r="CE289" s="30">
        <f>Repdd!CE395</f>
        <v>0</v>
      </c>
      <c r="CF289" s="30">
        <f>Repdd!CF395</f>
        <v>0</v>
      </c>
      <c r="CG289" s="30">
        <f>Repdd!CG395</f>
        <v>0</v>
      </c>
      <c r="CH289" s="30">
        <f>Repdd!CH395</f>
        <v>0</v>
      </c>
      <c r="CI289" s="30">
        <f>Repdd!CI395</f>
        <v>0</v>
      </c>
      <c r="CJ289" s="30">
        <f>Repdd!CJ395</f>
        <v>0</v>
      </c>
      <c r="CK289" s="30">
        <f>Repdd!CK395</f>
        <v>0</v>
      </c>
      <c r="CL289" s="30">
        <f>Repdd!CL395</f>
        <v>0</v>
      </c>
      <c r="CM289" s="30">
        <f>Repdd!CM395</f>
        <v>0</v>
      </c>
      <c r="CN289" s="30">
        <f>Repdd!CN395</f>
        <v>0</v>
      </c>
      <c r="CO289" s="30">
        <f>Repdd!CO395</f>
        <v>0</v>
      </c>
      <c r="CP289" s="30">
        <f>Repdd!CP395</f>
        <v>0</v>
      </c>
      <c r="CQ289" s="30">
        <f>Repdd!CQ395</f>
        <v>0</v>
      </c>
      <c r="CR289" s="30">
        <f>Repdd!CR395</f>
        <v>0</v>
      </c>
      <c r="CS289" s="30">
        <f>Repdd!CS395</f>
        <v>0</v>
      </c>
      <c r="CT289" s="30">
        <f>Repdd!CT395</f>
        <v>0</v>
      </c>
    </row>
    <row r="290" spans="1:98" s="27" customFormat="1" ht="12" x14ac:dyDescent="0.25">
      <c r="A290" s="26">
        <f>ROW()</f>
        <v>290</v>
      </c>
      <c r="C290" s="142"/>
      <c r="E290" s="24"/>
      <c r="F290" s="66" t="str">
        <f t="shared" si="46"/>
        <v>АКТИВЫ</v>
      </c>
      <c r="G290" s="66" t="str">
        <f t="shared" si="47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>
        <f t="shared" ca="1" si="45"/>
        <v>1101239.9999999998</v>
      </c>
      <c r="Z290" s="30">
        <f ca="1">Repdd!Z396</f>
        <v>0</v>
      </c>
      <c r="AA290" s="30">
        <f ca="1">Repdd!AA396</f>
        <v>0</v>
      </c>
      <c r="AB290" s="30">
        <f ca="1">Repdd!AB396</f>
        <v>0</v>
      </c>
      <c r="AC290" s="30">
        <f ca="1">Repdd!AC396</f>
        <v>0</v>
      </c>
      <c r="AD290" s="30">
        <f ca="1">Repdd!AD396</f>
        <v>466.66666666666669</v>
      </c>
      <c r="AE290" s="30">
        <f ca="1">Repdd!AE396</f>
        <v>2333.3333333333335</v>
      </c>
      <c r="AF290" s="30">
        <f ca="1">Repdd!AF396</f>
        <v>5693.3333333333339</v>
      </c>
      <c r="AG290" s="30">
        <f ca="1">Repdd!AG396</f>
        <v>10138.333333333334</v>
      </c>
      <c r="AH290" s="30">
        <f ca="1">Repdd!AH396</f>
        <v>14536.66666666667</v>
      </c>
      <c r="AI290" s="30">
        <f ca="1">Repdd!AI396</f>
        <v>19406.333333333339</v>
      </c>
      <c r="AJ290" s="30">
        <f ca="1">Repdd!AJ396</f>
        <v>27857.666666666675</v>
      </c>
      <c r="AK290" s="30">
        <f ca="1">Repdd!AK396</f>
        <v>43598.333333333343</v>
      </c>
      <c r="AL290" s="30">
        <f ca="1">Repdd!AL396</f>
        <v>69781.833333333328</v>
      </c>
      <c r="AM290" s="30">
        <f ca="1">Repdd!AM396</f>
        <v>106550.5</v>
      </c>
      <c r="AN290" s="30">
        <f ca="1">Repdd!AN396</f>
        <v>152348.00000000003</v>
      </c>
      <c r="AO290" s="30">
        <f ca="1">Repdd!AO396</f>
        <v>204569.16666666672</v>
      </c>
      <c r="AP290" s="30">
        <f ca="1">Repdd!AP396</f>
        <v>260505.00000000006</v>
      </c>
      <c r="AQ290" s="30">
        <f ca="1">Repdd!AQ396</f>
        <v>318521.00000000006</v>
      </c>
      <c r="AR290" s="30">
        <f ca="1">Repdd!AR396</f>
        <v>377597.50000000006</v>
      </c>
      <c r="AS290" s="30">
        <f ca="1">Repdd!AS396</f>
        <v>437167.5</v>
      </c>
      <c r="AT290" s="30">
        <f ca="1">Repdd!AT396</f>
        <v>496930.00000000006</v>
      </c>
      <c r="AU290" s="30">
        <f ca="1">Repdd!AU396</f>
        <v>556750.83333333337</v>
      </c>
      <c r="AV290" s="30">
        <f ca="1">Repdd!AV396</f>
        <v>616595</v>
      </c>
      <c r="AW290" s="30">
        <f ca="1">Repdd!AW396</f>
        <v>676445</v>
      </c>
      <c r="AX290" s="30">
        <f ca="1">Repdd!AX396</f>
        <v>736295</v>
      </c>
      <c r="AY290" s="30">
        <f ca="1">Repdd!AY396</f>
        <v>796145</v>
      </c>
      <c r="AZ290" s="30">
        <f ca="1">Repdd!AZ396</f>
        <v>855995</v>
      </c>
      <c r="BA290" s="30">
        <f ca="1">Repdd!BA396</f>
        <v>914678.33333333326</v>
      </c>
      <c r="BB290" s="30">
        <f ca="1">Repdd!BB396</f>
        <v>968694.99999999977</v>
      </c>
      <c r="BC290" s="30">
        <f ca="1">Repdd!BC396</f>
        <v>1014311.6666666663</v>
      </c>
      <c r="BD290" s="30">
        <f ca="1">Repdd!BD396</f>
        <v>1048815.833333333</v>
      </c>
      <c r="BE290" s="30">
        <f ca="1">Repdd!BE396</f>
        <v>1072324.1666666665</v>
      </c>
      <c r="BF290" s="30">
        <f ca="1">Repdd!BF396</f>
        <v>1086575</v>
      </c>
      <c r="BG290" s="30">
        <f ca="1">Repdd!BG396</f>
        <v>1094280.8333333333</v>
      </c>
      <c r="BH290" s="30">
        <f ca="1">Repdd!BH396</f>
        <v>1098218.3333333333</v>
      </c>
      <c r="BI290" s="30">
        <f ca="1">Repdd!BI396</f>
        <v>1100061.6666666665</v>
      </c>
      <c r="BJ290" s="30">
        <f ca="1">Repdd!BJ396</f>
        <v>1100837.5</v>
      </c>
      <c r="BK290" s="30">
        <f ca="1">Repdd!BK396</f>
        <v>1101117.5</v>
      </c>
      <c r="BL290" s="30">
        <f ca="1">Repdd!BL396</f>
        <v>1101205</v>
      </c>
      <c r="BM290" s="30">
        <f ca="1">Repdd!BM396</f>
        <v>1101234.1666666665</v>
      </c>
      <c r="BN290" s="30">
        <f ca="1">Repdd!BN396</f>
        <v>1101239.9999999998</v>
      </c>
      <c r="BO290" s="30">
        <f ca="1">Repdd!BO396</f>
        <v>1101239.9999999998</v>
      </c>
      <c r="BP290" s="30">
        <f ca="1">Repdd!BP396</f>
        <v>1101239.9999999998</v>
      </c>
      <c r="BQ290" s="30">
        <f ca="1">Repdd!BQ396</f>
        <v>1101239.9999999998</v>
      </c>
      <c r="BR290" s="30">
        <f ca="1">Repdd!BR396</f>
        <v>1101239.9999999998</v>
      </c>
      <c r="BS290" s="30">
        <f ca="1">Repdd!BS396</f>
        <v>1101239.9999999998</v>
      </c>
      <c r="BT290" s="30">
        <f ca="1">Repdd!BT396</f>
        <v>1101239.9999999998</v>
      </c>
      <c r="BU290" s="30">
        <f ca="1">Repdd!BU396</f>
        <v>1101239.9999999998</v>
      </c>
      <c r="BV290" s="30">
        <f>Repdd!BV396</f>
        <v>0</v>
      </c>
      <c r="BW290" s="30">
        <f>Repdd!BW396</f>
        <v>0</v>
      </c>
      <c r="BX290" s="30">
        <f>Repdd!BX396</f>
        <v>0</v>
      </c>
      <c r="BY290" s="30">
        <f>Repdd!BY396</f>
        <v>0</v>
      </c>
      <c r="BZ290" s="30">
        <f>Repdd!BZ396</f>
        <v>0</v>
      </c>
      <c r="CA290" s="30">
        <f>Repdd!CA396</f>
        <v>0</v>
      </c>
      <c r="CB290" s="30">
        <f>Repdd!CB396</f>
        <v>0</v>
      </c>
      <c r="CC290" s="30">
        <f>Repdd!CC396</f>
        <v>0</v>
      </c>
      <c r="CD290" s="30">
        <f>Repdd!CD396</f>
        <v>0</v>
      </c>
      <c r="CE290" s="30">
        <f>Repdd!CE396</f>
        <v>0</v>
      </c>
      <c r="CF290" s="30">
        <f>Repdd!CF396</f>
        <v>0</v>
      </c>
      <c r="CG290" s="30">
        <f>Repdd!CG396</f>
        <v>0</v>
      </c>
      <c r="CH290" s="30">
        <f>Repdd!CH396</f>
        <v>0</v>
      </c>
      <c r="CI290" s="30">
        <f>Repdd!CI396</f>
        <v>0</v>
      </c>
      <c r="CJ290" s="30">
        <f>Repdd!CJ396</f>
        <v>0</v>
      </c>
      <c r="CK290" s="30">
        <f>Repdd!CK396</f>
        <v>0</v>
      </c>
      <c r="CL290" s="30">
        <f>Repdd!CL396</f>
        <v>0</v>
      </c>
      <c r="CM290" s="30">
        <f>Repdd!CM396</f>
        <v>0</v>
      </c>
      <c r="CN290" s="30">
        <f>Repdd!CN396</f>
        <v>0</v>
      </c>
      <c r="CO290" s="30">
        <f>Repdd!CO396</f>
        <v>0</v>
      </c>
      <c r="CP290" s="30">
        <f>Repdd!CP396</f>
        <v>0</v>
      </c>
      <c r="CQ290" s="30">
        <f>Repdd!CQ396</f>
        <v>0</v>
      </c>
      <c r="CR290" s="30">
        <f>Repdd!CR396</f>
        <v>0</v>
      </c>
      <c r="CS290" s="30">
        <f>Repdd!CS396</f>
        <v>0</v>
      </c>
      <c r="CT290" s="30">
        <f>Repdd!CT396</f>
        <v>0</v>
      </c>
    </row>
    <row r="291" spans="1:98" s="27" customFormat="1" ht="12" x14ac:dyDescent="0.25">
      <c r="A291" s="26">
        <f>ROW()</f>
        <v>291</v>
      </c>
      <c r="C291" s="142"/>
      <c r="E291" s="24"/>
      <c r="F291" s="66" t="str">
        <f t="shared" si="46"/>
        <v>АКТИВЫ</v>
      </c>
      <c r="G291" s="66" t="str">
        <f t="shared" si="47"/>
        <v>Запасы СиМ</v>
      </c>
      <c r="H291" s="27" t="str">
        <f>BP!$F$25</f>
        <v>Упаковка</v>
      </c>
      <c r="P291" s="30"/>
      <c r="R291" s="24"/>
      <c r="S291" s="30"/>
      <c r="V291" s="85"/>
      <c r="W291" s="29">
        <f t="shared" ca="1" si="45"/>
        <v>3146400</v>
      </c>
      <c r="Z291" s="30">
        <f ca="1">Repdd!Z397</f>
        <v>0</v>
      </c>
      <c r="AA291" s="30">
        <f ca="1">Repdd!AA397</f>
        <v>0</v>
      </c>
      <c r="AB291" s="30">
        <f ca="1">Repdd!AB397</f>
        <v>0</v>
      </c>
      <c r="AC291" s="30">
        <f ca="1">Repdd!AC397</f>
        <v>0</v>
      </c>
      <c r="AD291" s="30">
        <f ca="1">Repdd!AD397</f>
        <v>1333.3333333333335</v>
      </c>
      <c r="AE291" s="30">
        <f ca="1">Repdd!AE397</f>
        <v>6666.6666666666679</v>
      </c>
      <c r="AF291" s="30">
        <f ca="1">Repdd!AF397</f>
        <v>16266.666666666668</v>
      </c>
      <c r="AG291" s="30">
        <f ca="1">Repdd!AG397</f>
        <v>28966.666666666668</v>
      </c>
      <c r="AH291" s="30">
        <f ca="1">Repdd!AH397</f>
        <v>41533.333333333336</v>
      </c>
      <c r="AI291" s="30">
        <f ca="1">Repdd!AI397</f>
        <v>55446.666666666672</v>
      </c>
      <c r="AJ291" s="30">
        <f ca="1">Repdd!AJ397</f>
        <v>79593.333333333343</v>
      </c>
      <c r="AK291" s="30">
        <f ca="1">Repdd!AK397</f>
        <v>124566.66666666669</v>
      </c>
      <c r="AL291" s="30">
        <f ca="1">Repdd!AL397</f>
        <v>199376.66666666669</v>
      </c>
      <c r="AM291" s="30">
        <f ca="1">Repdd!AM397</f>
        <v>304430</v>
      </c>
      <c r="AN291" s="30">
        <f ca="1">Repdd!AN397</f>
        <v>435280.00000000006</v>
      </c>
      <c r="AO291" s="30">
        <f ca="1">Repdd!AO397</f>
        <v>584483.33333333337</v>
      </c>
      <c r="AP291" s="30">
        <f ca="1">Repdd!AP397</f>
        <v>744300</v>
      </c>
      <c r="AQ291" s="30">
        <f ca="1">Repdd!AQ397</f>
        <v>910060.00000000012</v>
      </c>
      <c r="AR291" s="30">
        <f ca="1">Repdd!AR397</f>
        <v>1078850</v>
      </c>
      <c r="AS291" s="30">
        <f ca="1">Repdd!AS397</f>
        <v>1249050</v>
      </c>
      <c r="AT291" s="30">
        <f ca="1">Repdd!AT397</f>
        <v>1419800</v>
      </c>
      <c r="AU291" s="30">
        <f ca="1">Repdd!AU397</f>
        <v>1590716.6666666667</v>
      </c>
      <c r="AV291" s="30">
        <f ca="1">Repdd!AV397</f>
        <v>1761700</v>
      </c>
      <c r="AW291" s="30">
        <f ca="1">Repdd!AW397</f>
        <v>1932700</v>
      </c>
      <c r="AX291" s="30">
        <f ca="1">Repdd!AX397</f>
        <v>2103700</v>
      </c>
      <c r="AY291" s="30">
        <f ca="1">Repdd!AY397</f>
        <v>2274700</v>
      </c>
      <c r="AZ291" s="30">
        <f ca="1">Repdd!AZ397</f>
        <v>2445700</v>
      </c>
      <c r="BA291" s="30">
        <f ca="1">Repdd!BA397</f>
        <v>2613366.6666666665</v>
      </c>
      <c r="BB291" s="30">
        <f ca="1">Repdd!BB397</f>
        <v>2767699.9999999995</v>
      </c>
      <c r="BC291" s="30">
        <f ca="1">Repdd!BC397</f>
        <v>2898033.3333333326</v>
      </c>
      <c r="BD291" s="30">
        <f ca="1">Repdd!BD397</f>
        <v>2996616.666666666</v>
      </c>
      <c r="BE291" s="30">
        <f ca="1">Repdd!BE397</f>
        <v>3063783.333333333</v>
      </c>
      <c r="BF291" s="30">
        <f ca="1">Repdd!BF397</f>
        <v>3104500</v>
      </c>
      <c r="BG291" s="30">
        <f ca="1">Repdd!BG397</f>
        <v>3126516.6666666665</v>
      </c>
      <c r="BH291" s="30">
        <f ca="1">Repdd!BH397</f>
        <v>3137766.6666666665</v>
      </c>
      <c r="BI291" s="30">
        <f ca="1">Repdd!BI397</f>
        <v>3143033.333333333</v>
      </c>
      <c r="BJ291" s="30">
        <f ca="1">Repdd!BJ397</f>
        <v>3145250</v>
      </c>
      <c r="BK291" s="30">
        <f ca="1">Repdd!BK397</f>
        <v>3146050</v>
      </c>
      <c r="BL291" s="30">
        <f ca="1">Repdd!BL397</f>
        <v>3146300</v>
      </c>
      <c r="BM291" s="30">
        <f ca="1">Repdd!BM397</f>
        <v>3146383.333333333</v>
      </c>
      <c r="BN291" s="30">
        <f ca="1">Repdd!BN397</f>
        <v>3146399.9999999995</v>
      </c>
      <c r="BO291" s="30">
        <f ca="1">Repdd!BO397</f>
        <v>3146400</v>
      </c>
      <c r="BP291" s="30">
        <f ca="1">Repdd!BP397</f>
        <v>3146400</v>
      </c>
      <c r="BQ291" s="30">
        <f ca="1">Repdd!BQ397</f>
        <v>3146400</v>
      </c>
      <c r="BR291" s="30">
        <f ca="1">Repdd!BR397</f>
        <v>3146400</v>
      </c>
      <c r="BS291" s="30">
        <f ca="1">Repdd!BS397</f>
        <v>3146400</v>
      </c>
      <c r="BT291" s="30">
        <f ca="1">Repdd!BT397</f>
        <v>3146400</v>
      </c>
      <c r="BU291" s="30">
        <f ca="1">Repdd!BU397</f>
        <v>3146400</v>
      </c>
      <c r="BV291" s="30">
        <f>Repdd!BV397</f>
        <v>0</v>
      </c>
      <c r="BW291" s="30">
        <f>Repdd!BW397</f>
        <v>0</v>
      </c>
      <c r="BX291" s="30">
        <f>Repdd!BX397</f>
        <v>0</v>
      </c>
      <c r="BY291" s="30">
        <f>Repdd!BY397</f>
        <v>0</v>
      </c>
      <c r="BZ291" s="30">
        <f>Repdd!BZ397</f>
        <v>0</v>
      </c>
      <c r="CA291" s="30">
        <f>Repdd!CA397</f>
        <v>0</v>
      </c>
      <c r="CB291" s="30">
        <f>Repdd!CB397</f>
        <v>0</v>
      </c>
      <c r="CC291" s="30">
        <f>Repdd!CC397</f>
        <v>0</v>
      </c>
      <c r="CD291" s="30">
        <f>Repdd!CD397</f>
        <v>0</v>
      </c>
      <c r="CE291" s="30">
        <f>Repdd!CE397</f>
        <v>0</v>
      </c>
      <c r="CF291" s="30">
        <f>Repdd!CF397</f>
        <v>0</v>
      </c>
      <c r="CG291" s="30">
        <f>Repdd!CG397</f>
        <v>0</v>
      </c>
      <c r="CH291" s="30">
        <f>Repdd!CH397</f>
        <v>0</v>
      </c>
      <c r="CI291" s="30">
        <f>Repdd!CI397</f>
        <v>0</v>
      </c>
      <c r="CJ291" s="30">
        <f>Repdd!CJ397</f>
        <v>0</v>
      </c>
      <c r="CK291" s="30">
        <f>Repdd!CK397</f>
        <v>0</v>
      </c>
      <c r="CL291" s="30">
        <f>Repdd!CL397</f>
        <v>0</v>
      </c>
      <c r="CM291" s="30">
        <f>Repdd!CM397</f>
        <v>0</v>
      </c>
      <c r="CN291" s="30">
        <f>Repdd!CN397</f>
        <v>0</v>
      </c>
      <c r="CO291" s="30">
        <f>Repdd!CO397</f>
        <v>0</v>
      </c>
      <c r="CP291" s="30">
        <f>Repdd!CP397</f>
        <v>0</v>
      </c>
      <c r="CQ291" s="30">
        <f>Repdd!CQ397</f>
        <v>0</v>
      </c>
      <c r="CR291" s="30">
        <f>Repdd!CR397</f>
        <v>0</v>
      </c>
      <c r="CS291" s="30">
        <f>Repdd!CS397</f>
        <v>0</v>
      </c>
      <c r="CT291" s="30">
        <f>Repdd!CT397</f>
        <v>0</v>
      </c>
    </row>
    <row r="292" spans="1:98" s="2" customFormat="1" ht="12" x14ac:dyDescent="0.25">
      <c r="A292" s="11">
        <f>ROW()</f>
        <v>292</v>
      </c>
      <c r="C292" s="142"/>
      <c r="E292" s="23" t="str">
        <f>Lists!$N$9</f>
        <v>пустая строка</v>
      </c>
      <c r="P292" s="3"/>
      <c r="R292" s="23"/>
      <c r="S292" s="3"/>
      <c r="V292" s="74"/>
      <c r="W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</row>
    <row r="293" spans="1:98" x14ac:dyDescent="0.3">
      <c r="A293" s="11">
        <f>ROW()</f>
        <v>293</v>
      </c>
      <c r="E293" s="23" t="s">
        <v>24</v>
      </c>
      <c r="F293" s="66" t="str">
        <f t="shared" ref="F293:F301" si="48">$F$280</f>
        <v>АКТИВЫ</v>
      </c>
      <c r="G293" s="6" t="s">
        <v>83</v>
      </c>
      <c r="W293" s="10">
        <f t="shared" ca="1" si="45"/>
        <v>41505211.199999996</v>
      </c>
      <c r="Z293" s="7">
        <f ca="1">Repdd!Z399</f>
        <v>0</v>
      </c>
      <c r="AA293" s="7">
        <f ca="1">Repdd!AA399</f>
        <v>0</v>
      </c>
      <c r="AB293" s="7">
        <f ca="1">Repdd!AB399</f>
        <v>0</v>
      </c>
      <c r="AC293" s="7">
        <f ca="1">Repdd!AC399</f>
        <v>0</v>
      </c>
      <c r="AD293" s="7">
        <f ca="1">Repdd!AD399</f>
        <v>4787.333333333333</v>
      </c>
      <c r="AE293" s="7">
        <f ca="1">Repdd!AE399</f>
        <v>30536.666666666664</v>
      </c>
      <c r="AF293" s="7">
        <f ca="1">Repdd!AF399</f>
        <v>96805.466666666674</v>
      </c>
      <c r="AG293" s="7">
        <f ca="1">Repdd!AG399</f>
        <v>219328.15</v>
      </c>
      <c r="AH293" s="7">
        <f ca="1">Repdd!AH399</f>
        <v>384203.76666666666</v>
      </c>
      <c r="AI293" s="7">
        <f ca="1">Repdd!AI399</f>
        <v>556570.25666666671</v>
      </c>
      <c r="AJ293" s="7">
        <f ca="1">Repdd!AJ399</f>
        <v>771700.94666666666</v>
      </c>
      <c r="AK293" s="7">
        <f ca="1">Repdd!AK399</f>
        <v>1113727.3666666667</v>
      </c>
      <c r="AL293" s="7">
        <f ca="1">Repdd!AL399</f>
        <v>1719936.7050000001</v>
      </c>
      <c r="AM293" s="7">
        <f ca="1">Repdd!AM399</f>
        <v>2712684.8650000002</v>
      </c>
      <c r="AN293" s="7">
        <f ca="1">Repdd!AN399</f>
        <v>4090614.0233333334</v>
      </c>
      <c r="AO293" s="7">
        <f ca="1">Repdd!AO399</f>
        <v>5806965.2166666668</v>
      </c>
      <c r="AP293" s="7">
        <f ca="1">Repdd!AP399</f>
        <v>7768549.2333333343</v>
      </c>
      <c r="AQ293" s="7">
        <f ca="1">Repdd!AQ399</f>
        <v>9872683.7383333333</v>
      </c>
      <c r="AR293" s="7">
        <f ca="1">Repdd!AR399</f>
        <v>12056893.241666667</v>
      </c>
      <c r="AS293" s="7">
        <f ca="1">Repdd!AS399</f>
        <v>14281881.65</v>
      </c>
      <c r="AT293" s="7">
        <f ca="1">Repdd!AT399</f>
        <v>16526455.608333334</v>
      </c>
      <c r="AU293" s="7">
        <f ca="1">Repdd!AU399</f>
        <v>18778716.483333334</v>
      </c>
      <c r="AV293" s="7">
        <f ca="1">Repdd!AV399</f>
        <v>21033234.475000001</v>
      </c>
      <c r="AW293" s="7">
        <f ca="1">Repdd!AW399</f>
        <v>23288704.93333333</v>
      </c>
      <c r="AX293" s="7">
        <f ca="1">Repdd!AX399</f>
        <v>25544422.933333337</v>
      </c>
      <c r="AY293" s="7">
        <f ca="1">Repdd!AY399</f>
        <v>27800140.933333337</v>
      </c>
      <c r="AZ293" s="7">
        <f ca="1">Repdd!AZ399</f>
        <v>30055858.933333337</v>
      </c>
      <c r="BA293" s="7">
        <f ca="1">Repdd!BA399</f>
        <v>32299608.600000001</v>
      </c>
      <c r="BB293" s="7">
        <f ca="1">Repdd!BB399</f>
        <v>34478984.933333337</v>
      </c>
      <c r="BC293" s="7">
        <f ca="1">Repdd!BC399</f>
        <v>36492689.266666666</v>
      </c>
      <c r="BD293" s="7">
        <f ca="1">Repdd!BD399</f>
        <v>38200086.891666666</v>
      </c>
      <c r="BE293" s="7">
        <f ca="1">Repdd!BE399</f>
        <v>39495295.474999994</v>
      </c>
      <c r="BF293" s="7">
        <f ca="1">Repdd!BF399</f>
        <v>40389508.666666664</v>
      </c>
      <c r="BG293" s="7">
        <f ca="1">Repdd!BG399</f>
        <v>40936749.299999997</v>
      </c>
      <c r="BH293" s="7">
        <f ca="1">Repdd!BH399</f>
        <v>41233958.050000004</v>
      </c>
      <c r="BI293" s="7">
        <f ca="1">Repdd!BI399</f>
        <v>41386444.391666666</v>
      </c>
      <c r="BJ293" s="7">
        <f ca="1">Repdd!BJ399</f>
        <v>41458333.875</v>
      </c>
      <c r="BK293" s="7">
        <f ca="1">Repdd!BK399</f>
        <v>41489162.483333334</v>
      </c>
      <c r="BL293" s="7">
        <f ca="1">Repdd!BL399</f>
        <v>41500306.524999999</v>
      </c>
      <c r="BM293" s="7">
        <f ca="1">Repdd!BM399</f>
        <v>41503763.649999991</v>
      </c>
      <c r="BN293" s="7">
        <f ca="1">Repdd!BN399</f>
        <v>41504963.658333331</v>
      </c>
      <c r="BO293" s="7">
        <f ca="1">Repdd!BO399</f>
        <v>41505211.200000003</v>
      </c>
      <c r="BP293" s="7">
        <f ca="1">Repdd!BP399</f>
        <v>41505211.199999996</v>
      </c>
      <c r="BQ293" s="7">
        <f ca="1">Repdd!BQ399</f>
        <v>41505211.199999996</v>
      </c>
      <c r="BR293" s="7">
        <f ca="1">Repdd!BR399</f>
        <v>41505211.199999996</v>
      </c>
      <c r="BS293" s="7">
        <f ca="1">Repdd!BS399</f>
        <v>41505211.199999996</v>
      </c>
      <c r="BT293" s="7">
        <f ca="1">Repdd!BT399</f>
        <v>41505211.199999996</v>
      </c>
      <c r="BU293" s="7">
        <f ca="1">Repdd!BU399</f>
        <v>41505211.199999996</v>
      </c>
      <c r="BV293" s="7">
        <f>Repdd!BV399</f>
        <v>0</v>
      </c>
      <c r="BW293" s="7">
        <f>Repdd!BW399</f>
        <v>0</v>
      </c>
      <c r="BX293" s="7">
        <f>Repdd!BX399</f>
        <v>0</v>
      </c>
      <c r="BY293" s="7">
        <f>Repdd!BY399</f>
        <v>0</v>
      </c>
      <c r="BZ293" s="7">
        <f>Repdd!BZ399</f>
        <v>0</v>
      </c>
      <c r="CA293" s="7">
        <f>Repdd!CA399</f>
        <v>0</v>
      </c>
      <c r="CB293" s="7">
        <f>Repdd!CB399</f>
        <v>0</v>
      </c>
      <c r="CC293" s="7">
        <f>Repdd!CC399</f>
        <v>0</v>
      </c>
      <c r="CD293" s="7">
        <f>Repdd!CD399</f>
        <v>0</v>
      </c>
      <c r="CE293" s="7">
        <f>Repdd!CE399</f>
        <v>0</v>
      </c>
      <c r="CF293" s="7">
        <f>Repdd!CF399</f>
        <v>0</v>
      </c>
      <c r="CG293" s="7">
        <f>Repdd!CG399</f>
        <v>0</v>
      </c>
      <c r="CH293" s="7">
        <f>Repdd!CH399</f>
        <v>0</v>
      </c>
      <c r="CI293" s="7">
        <f>Repdd!CI399</f>
        <v>0</v>
      </c>
      <c r="CJ293" s="7">
        <f>Repdd!CJ399</f>
        <v>0</v>
      </c>
      <c r="CK293" s="7">
        <f>Repdd!CK399</f>
        <v>0</v>
      </c>
      <c r="CL293" s="7">
        <f>Repdd!CL399</f>
        <v>0</v>
      </c>
      <c r="CM293" s="7">
        <f>Repdd!CM399</f>
        <v>0</v>
      </c>
      <c r="CN293" s="7">
        <f>Repdd!CN399</f>
        <v>0</v>
      </c>
      <c r="CO293" s="7">
        <f>Repdd!CO399</f>
        <v>0</v>
      </c>
      <c r="CP293" s="7">
        <f>Repdd!CP399</f>
        <v>0</v>
      </c>
      <c r="CQ293" s="7">
        <f>Repdd!CQ399</f>
        <v>0</v>
      </c>
      <c r="CR293" s="7">
        <f>Repdd!CR399</f>
        <v>0</v>
      </c>
      <c r="CS293" s="7">
        <f>Repdd!CS399</f>
        <v>0</v>
      </c>
      <c r="CT293" s="7">
        <f>Repdd!CT399</f>
        <v>0</v>
      </c>
    </row>
    <row r="294" spans="1:98" s="27" customFormat="1" ht="12" x14ac:dyDescent="0.25">
      <c r="A294" s="26">
        <f>ROW()</f>
        <v>294</v>
      </c>
      <c r="C294" s="142"/>
      <c r="E294" s="24" t="s">
        <v>24</v>
      </c>
      <c r="F294" s="66" t="str">
        <f t="shared" si="48"/>
        <v>АКТИВЫ</v>
      </c>
      <c r="G294" s="66" t="str">
        <f t="shared" ref="G294" si="49">$G$287</f>
        <v>Запасы СиМ</v>
      </c>
      <c r="H294" s="31" t="s">
        <v>84</v>
      </c>
      <c r="P294" s="30"/>
      <c r="R294" s="24"/>
      <c r="S294" s="30"/>
      <c r="V294" s="85"/>
      <c r="W294" s="29">
        <f t="shared" ca="1" si="45"/>
        <v>3765716.3999999994</v>
      </c>
      <c r="Z294" s="30">
        <f ca="1">Repdd!Z400</f>
        <v>0</v>
      </c>
      <c r="AA294" s="30">
        <f ca="1">Repdd!AA400</f>
        <v>0</v>
      </c>
      <c r="AB294" s="30">
        <f ca="1">Repdd!AB400</f>
        <v>0</v>
      </c>
      <c r="AC294" s="30">
        <f ca="1">Repdd!AC400</f>
        <v>0</v>
      </c>
      <c r="AD294" s="30">
        <f ca="1">Repdd!AD400</f>
        <v>4787.333333333333</v>
      </c>
      <c r="AE294" s="30">
        <f ca="1">Repdd!AE400</f>
        <v>19149.333333333332</v>
      </c>
      <c r="AF294" s="30">
        <f ca="1">Repdd!AF400</f>
        <v>34468.800000000003</v>
      </c>
      <c r="AG294" s="30">
        <f ca="1">Repdd!AG400</f>
        <v>50386.683333333334</v>
      </c>
      <c r="AH294" s="30">
        <f ca="1">Repdd!AH400</f>
        <v>64269.95</v>
      </c>
      <c r="AI294" s="30">
        <f ca="1">Repdd!AI400</f>
        <v>84424.623333333351</v>
      </c>
      <c r="AJ294" s="30">
        <f ca="1">Repdd!AJ400</f>
        <v>137085.29</v>
      </c>
      <c r="AK294" s="30">
        <f ca="1">Repdd!AK400</f>
        <v>225746.70333333334</v>
      </c>
      <c r="AL294" s="30">
        <f ca="1">Repdd!AL400</f>
        <v>353029.92833333334</v>
      </c>
      <c r="AM294" s="30">
        <f ca="1">Repdd!AM400</f>
        <v>514279.28333333333</v>
      </c>
      <c r="AN294" s="30">
        <f ca="1">Repdd!AN400</f>
        <v>695563.62833333341</v>
      </c>
      <c r="AO294" s="30">
        <f ca="1">Repdd!AO400</f>
        <v>888744.49666666659</v>
      </c>
      <c r="AP294" s="30">
        <f ca="1">Repdd!AP400</f>
        <v>1088101.0249999999</v>
      </c>
      <c r="AQ294" s="30">
        <f ca="1">Repdd!AQ400</f>
        <v>1290724.9083333334</v>
      </c>
      <c r="AR294" s="30">
        <f ca="1">Repdd!AR400</f>
        <v>1494784.9916666667</v>
      </c>
      <c r="AS294" s="30">
        <f ca="1">Repdd!AS400</f>
        <v>1699204.125</v>
      </c>
      <c r="AT294" s="30">
        <f ca="1">Repdd!AT400</f>
        <v>1903802.7833333334</v>
      </c>
      <c r="AU294" s="30">
        <f ca="1">Repdd!AU400</f>
        <v>2108461.2833333332</v>
      </c>
      <c r="AV294" s="30">
        <f ca="1">Repdd!AV400</f>
        <v>2313119.7833333332</v>
      </c>
      <c r="AW294" s="30">
        <f ca="1">Repdd!AW400</f>
        <v>2517778.2833333332</v>
      </c>
      <c r="AX294" s="30">
        <f ca="1">Repdd!AX400</f>
        <v>2722436.7833333332</v>
      </c>
      <c r="AY294" s="30">
        <f ca="1">Repdd!AY400</f>
        <v>2927095.2833333332</v>
      </c>
      <c r="AZ294" s="30">
        <f ca="1">Repdd!AZ400</f>
        <v>3131753.7833333332</v>
      </c>
      <c r="BA294" s="30">
        <f ca="1">Repdd!BA400</f>
        <v>3324443.95</v>
      </c>
      <c r="BB294" s="30">
        <f ca="1">Repdd!BB400</f>
        <v>3481229.1166666667</v>
      </c>
      <c r="BC294" s="30">
        <f ca="1">Repdd!BC400</f>
        <v>3599715.6166666667</v>
      </c>
      <c r="BD294" s="30">
        <f ca="1">Repdd!BD400</f>
        <v>3678407.4083333332</v>
      </c>
      <c r="BE294" s="30">
        <f ca="1">Repdd!BE400</f>
        <v>3722391.0333333332</v>
      </c>
      <c r="BF294" s="30">
        <f ca="1">Repdd!BF400</f>
        <v>3745908.8083333336</v>
      </c>
      <c r="BG294" s="30">
        <f ca="1">Repdd!BG400</f>
        <v>3757458.25</v>
      </c>
      <c r="BH294" s="30">
        <f ca="1">Repdd!BH400</f>
        <v>3762784.1583333332</v>
      </c>
      <c r="BI294" s="30">
        <f ca="1">Repdd!BI400</f>
        <v>3764818.7749999999</v>
      </c>
      <c r="BJ294" s="30">
        <f ca="1">Repdd!BJ400</f>
        <v>3765417.1916666669</v>
      </c>
      <c r="BK294" s="30">
        <f ca="1">Repdd!BK400</f>
        <v>3765656.5583333336</v>
      </c>
      <c r="BL294" s="30">
        <f ca="1">Repdd!BL400</f>
        <v>3765716.4</v>
      </c>
      <c r="BM294" s="30">
        <f ca="1">Repdd!BM400</f>
        <v>3765716.3999999994</v>
      </c>
      <c r="BN294" s="30">
        <f ca="1">Repdd!BN400</f>
        <v>3765716.3999999994</v>
      </c>
      <c r="BO294" s="30">
        <f ca="1">Repdd!BO400</f>
        <v>3765716.3999999994</v>
      </c>
      <c r="BP294" s="30">
        <f ca="1">Repdd!BP400</f>
        <v>3765716.3999999994</v>
      </c>
      <c r="BQ294" s="30">
        <f ca="1">Repdd!BQ400</f>
        <v>3765716.3999999994</v>
      </c>
      <c r="BR294" s="30">
        <f ca="1">Repdd!BR400</f>
        <v>3765716.3999999994</v>
      </c>
      <c r="BS294" s="30">
        <f ca="1">Repdd!BS400</f>
        <v>3765716.3999999994</v>
      </c>
      <c r="BT294" s="30">
        <f ca="1">Repdd!BT400</f>
        <v>3765716.3999999994</v>
      </c>
      <c r="BU294" s="30">
        <f ca="1">Repdd!BU400</f>
        <v>3765716.3999999994</v>
      </c>
      <c r="BV294" s="30">
        <f>Repdd!BV400</f>
        <v>0</v>
      </c>
      <c r="BW294" s="30">
        <f>Repdd!BW400</f>
        <v>0</v>
      </c>
      <c r="BX294" s="30">
        <f>Repdd!BX400</f>
        <v>0</v>
      </c>
      <c r="BY294" s="30">
        <f>Repdd!BY400</f>
        <v>0</v>
      </c>
      <c r="BZ294" s="30">
        <f>Repdd!BZ400</f>
        <v>0</v>
      </c>
      <c r="CA294" s="30">
        <f>Repdd!CA400</f>
        <v>0</v>
      </c>
      <c r="CB294" s="30">
        <f>Repdd!CB400</f>
        <v>0</v>
      </c>
      <c r="CC294" s="30">
        <f>Repdd!CC400</f>
        <v>0</v>
      </c>
      <c r="CD294" s="30">
        <f>Repdd!CD400</f>
        <v>0</v>
      </c>
      <c r="CE294" s="30">
        <f>Repdd!CE400</f>
        <v>0</v>
      </c>
      <c r="CF294" s="30">
        <f>Repdd!CF400</f>
        <v>0</v>
      </c>
      <c r="CG294" s="30">
        <f>Repdd!CG400</f>
        <v>0</v>
      </c>
      <c r="CH294" s="30">
        <f>Repdd!CH400</f>
        <v>0</v>
      </c>
      <c r="CI294" s="30">
        <f>Repdd!CI400</f>
        <v>0</v>
      </c>
      <c r="CJ294" s="30">
        <f>Repdd!CJ400</f>
        <v>0</v>
      </c>
      <c r="CK294" s="30">
        <f>Repdd!CK400</f>
        <v>0</v>
      </c>
      <c r="CL294" s="30">
        <f>Repdd!CL400</f>
        <v>0</v>
      </c>
      <c r="CM294" s="30">
        <f>Repdd!CM400</f>
        <v>0</v>
      </c>
      <c r="CN294" s="30">
        <f>Repdd!CN400</f>
        <v>0</v>
      </c>
      <c r="CO294" s="30">
        <f>Repdd!CO400</f>
        <v>0</v>
      </c>
      <c r="CP294" s="30">
        <f>Repdd!CP400</f>
        <v>0</v>
      </c>
      <c r="CQ294" s="30">
        <f>Repdd!CQ400</f>
        <v>0</v>
      </c>
      <c r="CR294" s="30">
        <f>Repdd!CR400</f>
        <v>0</v>
      </c>
      <c r="CS294" s="30">
        <f>Repdd!CS400</f>
        <v>0</v>
      </c>
      <c r="CT294" s="30">
        <f>Repdd!CT400</f>
        <v>0</v>
      </c>
    </row>
    <row r="295" spans="1:98" s="27" customFormat="1" ht="12" x14ac:dyDescent="0.25">
      <c r="A295" s="26">
        <f>ROW()</f>
        <v>295</v>
      </c>
      <c r="C295" s="142"/>
      <c r="E295" s="24"/>
      <c r="F295" s="66" t="str">
        <f t="shared" si="48"/>
        <v>АКТИВЫ</v>
      </c>
      <c r="G295" s="66" t="str">
        <f t="shared" ref="G295" si="50">$G$287</f>
        <v>Запасы СиМ</v>
      </c>
      <c r="H295" s="31" t="str">
        <f>BP!$F$24</f>
        <v>Вн.пр-во</v>
      </c>
      <c r="P295" s="30"/>
      <c r="R295" s="24"/>
      <c r="S295" s="30"/>
      <c r="V295" s="85"/>
      <c r="W295" s="29">
        <f t="shared" ca="1" si="45"/>
        <v>22162192.800000001</v>
      </c>
      <c r="Z295" s="30">
        <f ca="1">Repdd!Z407</f>
        <v>0</v>
      </c>
      <c r="AA295" s="30">
        <f ca="1">Repdd!AA407</f>
        <v>0</v>
      </c>
      <c r="AB295" s="30">
        <f ca="1">Repdd!AB407</f>
        <v>0</v>
      </c>
      <c r="AC295" s="30">
        <f ca="1">Repdd!AC407</f>
        <v>0</v>
      </c>
      <c r="AD295" s="30">
        <f ca="1">Repdd!AD407</f>
        <v>0</v>
      </c>
      <c r="AE295" s="30">
        <f ca="1">Repdd!AE407</f>
        <v>11387.333333333334</v>
      </c>
      <c r="AF295" s="30">
        <f ca="1">Repdd!AF407</f>
        <v>62336.666666666664</v>
      </c>
      <c r="AG295" s="30">
        <f ca="1">Repdd!AG407</f>
        <v>149138.13333333333</v>
      </c>
      <c r="AH295" s="30">
        <f ca="1">Repdd!AH407</f>
        <v>240720.48333333334</v>
      </c>
      <c r="AI295" s="30">
        <f ca="1">Repdd!AI407</f>
        <v>329561.63333333336</v>
      </c>
      <c r="AJ295" s="30">
        <f ca="1">Repdd!AJ407</f>
        <v>426185.5733333333</v>
      </c>
      <c r="AK295" s="30">
        <f ca="1">Repdd!AK407</f>
        <v>622120.91333333333</v>
      </c>
      <c r="AL295" s="30">
        <f ca="1">Repdd!AL407</f>
        <v>1017674.9933333333</v>
      </c>
      <c r="AM295" s="30">
        <f ca="1">Repdd!AM407</f>
        <v>1631337.1316666668</v>
      </c>
      <c r="AN295" s="30">
        <f ca="1">Repdd!AN407</f>
        <v>2461224.2116666664</v>
      </c>
      <c r="AO295" s="30">
        <f ca="1">Repdd!AO407</f>
        <v>3457873.4116666666</v>
      </c>
      <c r="AP295" s="30">
        <f ca="1">Repdd!AP407</f>
        <v>4553075.125</v>
      </c>
      <c r="AQ295" s="30">
        <f ca="1">Repdd!AQ407</f>
        <v>5704683.0216666665</v>
      </c>
      <c r="AR295" s="30">
        <f ca="1">Repdd!AR407</f>
        <v>6885718.4333333336</v>
      </c>
      <c r="AS295" s="30">
        <f ca="1">Repdd!AS407</f>
        <v>8081627.4000000004</v>
      </c>
      <c r="AT295" s="30">
        <f ca="1">Repdd!AT407</f>
        <v>9283426.6166666672</v>
      </c>
      <c r="AU295" s="30">
        <f ca="1">Repdd!AU407</f>
        <v>10486911.908333333</v>
      </c>
      <c r="AV295" s="30">
        <f ca="1">Repdd!AV407</f>
        <v>11691169.066666666</v>
      </c>
      <c r="AW295" s="30">
        <f ca="1">Repdd!AW407</f>
        <v>12895636.066666666</v>
      </c>
      <c r="AX295" s="30">
        <f ca="1">Repdd!AX407</f>
        <v>14100103.066666666</v>
      </c>
      <c r="AY295" s="30">
        <f ca="1">Repdd!AY407</f>
        <v>15304570.066666666</v>
      </c>
      <c r="AZ295" s="30">
        <f ca="1">Repdd!AZ407</f>
        <v>16509037.066666666</v>
      </c>
      <c r="BA295" s="30">
        <f ca="1">Repdd!BA407</f>
        <v>17713504.066666666</v>
      </c>
      <c r="BB295" s="30">
        <f ca="1">Repdd!BB407</f>
        <v>18889502.733333334</v>
      </c>
      <c r="BC295" s="30">
        <f ca="1">Repdd!BC407</f>
        <v>19938128.066666666</v>
      </c>
      <c r="BD295" s="30">
        <f ca="1">Repdd!BD407</f>
        <v>20769749.733333334</v>
      </c>
      <c r="BE295" s="30">
        <f ca="1">Repdd!BE407</f>
        <v>21372415.524999999</v>
      </c>
      <c r="BF295" s="30">
        <f ca="1">Repdd!BF407</f>
        <v>21752978.441666666</v>
      </c>
      <c r="BG295" s="30">
        <f ca="1">Repdd!BG407</f>
        <v>21963152.341666665</v>
      </c>
      <c r="BH295" s="30">
        <f ca="1">Repdd!BH407</f>
        <v>22073092.058333334</v>
      </c>
      <c r="BI295" s="30">
        <f ca="1">Repdd!BI407</f>
        <v>22126259.908333335</v>
      </c>
      <c r="BJ295" s="30">
        <f ca="1">Repdd!BJ407</f>
        <v>22149775.433333334</v>
      </c>
      <c r="BK295" s="30">
        <f ca="1">Repdd!BK407</f>
        <v>22158333.466666665</v>
      </c>
      <c r="BL295" s="30">
        <f ca="1">Repdd!BL407</f>
        <v>22161001.25</v>
      </c>
      <c r="BM295" s="30">
        <f ca="1">Repdd!BM407</f>
        <v>22161982.958333332</v>
      </c>
      <c r="BN295" s="30">
        <f ca="1">Repdd!BN407</f>
        <v>22162192.800000001</v>
      </c>
      <c r="BO295" s="30">
        <f ca="1">Repdd!BO407</f>
        <v>22162192.800000001</v>
      </c>
      <c r="BP295" s="30">
        <f ca="1">Repdd!BP407</f>
        <v>22162192.800000001</v>
      </c>
      <c r="BQ295" s="30">
        <f ca="1">Repdd!BQ407</f>
        <v>22162192.800000001</v>
      </c>
      <c r="BR295" s="30">
        <f ca="1">Repdd!BR407</f>
        <v>22162192.800000001</v>
      </c>
      <c r="BS295" s="30">
        <f ca="1">Repdd!BS407</f>
        <v>22162192.800000001</v>
      </c>
      <c r="BT295" s="30">
        <f ca="1">Repdd!BT407</f>
        <v>22162192.800000001</v>
      </c>
      <c r="BU295" s="30">
        <f ca="1">Repdd!BU407</f>
        <v>22162192.800000001</v>
      </c>
      <c r="BV295" s="30">
        <f>Repdd!BV407</f>
        <v>0</v>
      </c>
      <c r="BW295" s="30">
        <f>Repdd!BW407</f>
        <v>0</v>
      </c>
      <c r="BX295" s="30">
        <f>Repdd!BX407</f>
        <v>0</v>
      </c>
      <c r="BY295" s="30">
        <f>Repdd!BY407</f>
        <v>0</v>
      </c>
      <c r="BZ295" s="30">
        <f>Repdd!BZ407</f>
        <v>0</v>
      </c>
      <c r="CA295" s="30">
        <f>Repdd!CA407</f>
        <v>0</v>
      </c>
      <c r="CB295" s="30">
        <f>Repdd!CB407</f>
        <v>0</v>
      </c>
      <c r="CC295" s="30">
        <f>Repdd!CC407</f>
        <v>0</v>
      </c>
      <c r="CD295" s="30">
        <f>Repdd!CD407</f>
        <v>0</v>
      </c>
      <c r="CE295" s="30">
        <f>Repdd!CE407</f>
        <v>0</v>
      </c>
      <c r="CF295" s="30">
        <f>Repdd!CF407</f>
        <v>0</v>
      </c>
      <c r="CG295" s="30">
        <f>Repdd!CG407</f>
        <v>0</v>
      </c>
      <c r="CH295" s="30">
        <f>Repdd!CH407</f>
        <v>0</v>
      </c>
      <c r="CI295" s="30">
        <f>Repdd!CI407</f>
        <v>0</v>
      </c>
      <c r="CJ295" s="30">
        <f>Repdd!CJ407</f>
        <v>0</v>
      </c>
      <c r="CK295" s="30">
        <f>Repdd!CK407</f>
        <v>0</v>
      </c>
      <c r="CL295" s="30">
        <f>Repdd!CL407</f>
        <v>0</v>
      </c>
      <c r="CM295" s="30">
        <f>Repdd!CM407</f>
        <v>0</v>
      </c>
      <c r="CN295" s="30">
        <f>Repdd!CN407</f>
        <v>0</v>
      </c>
      <c r="CO295" s="30">
        <f>Repdd!CO407</f>
        <v>0</v>
      </c>
      <c r="CP295" s="30">
        <f>Repdd!CP407</f>
        <v>0</v>
      </c>
      <c r="CQ295" s="30">
        <f>Repdd!CQ407</f>
        <v>0</v>
      </c>
      <c r="CR295" s="30">
        <f>Repdd!CR407</f>
        <v>0</v>
      </c>
      <c r="CS295" s="30">
        <f>Repdd!CS407</f>
        <v>0</v>
      </c>
      <c r="CT295" s="30">
        <f>Repdd!CT407</f>
        <v>0</v>
      </c>
    </row>
    <row r="296" spans="1:98" s="27" customFormat="1" ht="12" x14ac:dyDescent="0.25">
      <c r="A296" s="26">
        <f>ROW()</f>
        <v>296</v>
      </c>
      <c r="C296" s="142"/>
      <c r="E296" s="24" t="s">
        <v>24</v>
      </c>
      <c r="F296" s="66" t="str">
        <f t="shared" si="48"/>
        <v>АКТИВЫ</v>
      </c>
      <c r="G296" s="66" t="str">
        <f t="shared" ref="G296" si="51">$G$287</f>
        <v>Запасы СиМ</v>
      </c>
      <c r="H296" s="31" t="s">
        <v>85</v>
      </c>
      <c r="P296" s="30"/>
      <c r="R296" s="24"/>
      <c r="S296" s="30"/>
      <c r="V296" s="85"/>
      <c r="W296" s="29">
        <f t="shared" ca="1" si="45"/>
        <v>15577301.999999998</v>
      </c>
      <c r="Z296" s="30">
        <f ca="1">Repdd!Z415</f>
        <v>0</v>
      </c>
      <c r="AA296" s="30">
        <f ca="1">Repdd!AA415</f>
        <v>0</v>
      </c>
      <c r="AB296" s="30">
        <f ca="1">Repdd!AB415</f>
        <v>0</v>
      </c>
      <c r="AC296" s="30">
        <f ca="1">Repdd!AC415</f>
        <v>0</v>
      </c>
      <c r="AD296" s="30">
        <f ca="1">Repdd!AD415</f>
        <v>0</v>
      </c>
      <c r="AE296" s="30">
        <f ca="1">Repdd!AE415</f>
        <v>0</v>
      </c>
      <c r="AF296" s="30">
        <f ca="1">Repdd!AF415</f>
        <v>0</v>
      </c>
      <c r="AG296" s="30">
        <f ca="1">Repdd!AG415</f>
        <v>19803.333333333332</v>
      </c>
      <c r="AH296" s="30">
        <f ca="1">Repdd!AH415</f>
        <v>79213.333333333328</v>
      </c>
      <c r="AI296" s="30">
        <f ca="1">Repdd!AI415</f>
        <v>142584</v>
      </c>
      <c r="AJ296" s="30">
        <f ca="1">Repdd!AJ415</f>
        <v>208430.08333333337</v>
      </c>
      <c r="AK296" s="30">
        <f ca="1">Repdd!AK415</f>
        <v>265859.75</v>
      </c>
      <c r="AL296" s="30">
        <f ca="1">Repdd!AL415</f>
        <v>349231.78333333333</v>
      </c>
      <c r="AM296" s="30">
        <f ca="1">Repdd!AM415</f>
        <v>567068.44999999995</v>
      </c>
      <c r="AN296" s="30">
        <f ca="1">Repdd!AN415</f>
        <v>933826.18333333347</v>
      </c>
      <c r="AO296" s="30">
        <f ca="1">Repdd!AO415</f>
        <v>1460347.3083333333</v>
      </c>
      <c r="AP296" s="30">
        <f ca="1">Repdd!AP415</f>
        <v>2127373.0833333335</v>
      </c>
      <c r="AQ296" s="30">
        <f ca="1">Repdd!AQ415</f>
        <v>2877275.8083333331</v>
      </c>
      <c r="AR296" s="30">
        <f ca="1">Repdd!AR415</f>
        <v>3676389.8166666669</v>
      </c>
      <c r="AS296" s="30">
        <f ca="1">Repdd!AS415</f>
        <v>4501050.125</v>
      </c>
      <c r="AT296" s="30">
        <f ca="1">Repdd!AT415</f>
        <v>5339226.208333333</v>
      </c>
      <c r="AU296" s="30">
        <f ca="1">Repdd!AU415</f>
        <v>6183343.291666667</v>
      </c>
      <c r="AV296" s="30">
        <f ca="1">Repdd!AV415</f>
        <v>7028945.625</v>
      </c>
      <c r="AW296" s="30">
        <f ca="1">Repdd!AW415</f>
        <v>7875290.5833333321</v>
      </c>
      <c r="AX296" s="30">
        <f ca="1">Repdd!AX415</f>
        <v>8721883.083333334</v>
      </c>
      <c r="AY296" s="30">
        <f ca="1">Repdd!AY415</f>
        <v>9568475.583333334</v>
      </c>
      <c r="AZ296" s="30">
        <f ca="1">Repdd!AZ415</f>
        <v>10415068.083333334</v>
      </c>
      <c r="BA296" s="30">
        <f ca="1">Repdd!BA415</f>
        <v>11261660.583333334</v>
      </c>
      <c r="BB296" s="30">
        <f ca="1">Repdd!BB415</f>
        <v>12108253.083333334</v>
      </c>
      <c r="BC296" s="30">
        <f ca="1">Repdd!BC415</f>
        <v>12954845.583333334</v>
      </c>
      <c r="BD296" s="30">
        <f ca="1">Repdd!BD415</f>
        <v>13751929.75</v>
      </c>
      <c r="BE296" s="30">
        <f ca="1">Repdd!BE415</f>
        <v>14400488.916666664</v>
      </c>
      <c r="BF296" s="30">
        <f ca="1">Repdd!BF415</f>
        <v>14890621.416666664</v>
      </c>
      <c r="BG296" s="30">
        <f ca="1">Repdd!BG415</f>
        <v>15216138.708333334</v>
      </c>
      <c r="BH296" s="30">
        <f ca="1">Repdd!BH415</f>
        <v>15398081.833333334</v>
      </c>
      <c r="BI296" s="30">
        <f ca="1">Repdd!BI415</f>
        <v>15495365.708333334</v>
      </c>
      <c r="BJ296" s="30">
        <f ca="1">Repdd!BJ415</f>
        <v>15543141.25</v>
      </c>
      <c r="BK296" s="30">
        <f ca="1">Repdd!BK415</f>
        <v>15565172.458333334</v>
      </c>
      <c r="BL296" s="30">
        <f ca="1">Repdd!BL415</f>
        <v>15573588.875</v>
      </c>
      <c r="BM296" s="30">
        <f ca="1">Repdd!BM415</f>
        <v>15576064.291666664</v>
      </c>
      <c r="BN296" s="30">
        <f ca="1">Repdd!BN415</f>
        <v>15577054.458333334</v>
      </c>
      <c r="BO296" s="30">
        <f ca="1">Repdd!BO415</f>
        <v>15577302</v>
      </c>
      <c r="BP296" s="30">
        <f ca="1">Repdd!BP415</f>
        <v>15577301.999999998</v>
      </c>
      <c r="BQ296" s="30">
        <f ca="1">Repdd!BQ415</f>
        <v>15577301.999999998</v>
      </c>
      <c r="BR296" s="30">
        <f ca="1">Repdd!BR415</f>
        <v>15577301.999999998</v>
      </c>
      <c r="BS296" s="30">
        <f ca="1">Repdd!BS415</f>
        <v>15577301.999999998</v>
      </c>
      <c r="BT296" s="30">
        <f ca="1">Repdd!BT415</f>
        <v>15577301.999999998</v>
      </c>
      <c r="BU296" s="30">
        <f ca="1">Repdd!BU415</f>
        <v>15577301.999999998</v>
      </c>
      <c r="BV296" s="30">
        <f>Repdd!BV415</f>
        <v>0</v>
      </c>
      <c r="BW296" s="30">
        <f>Repdd!BW415</f>
        <v>0</v>
      </c>
      <c r="BX296" s="30">
        <f>Repdd!BX415</f>
        <v>0</v>
      </c>
      <c r="BY296" s="30">
        <f>Repdd!BY415</f>
        <v>0</v>
      </c>
      <c r="BZ296" s="30">
        <f>Repdd!BZ415</f>
        <v>0</v>
      </c>
      <c r="CA296" s="30">
        <f>Repdd!CA415</f>
        <v>0</v>
      </c>
      <c r="CB296" s="30">
        <f>Repdd!CB415</f>
        <v>0</v>
      </c>
      <c r="CC296" s="30">
        <f>Repdd!CC415</f>
        <v>0</v>
      </c>
      <c r="CD296" s="30">
        <f>Repdd!CD415</f>
        <v>0</v>
      </c>
      <c r="CE296" s="30">
        <f>Repdd!CE415</f>
        <v>0</v>
      </c>
      <c r="CF296" s="30">
        <f>Repdd!CF415</f>
        <v>0</v>
      </c>
      <c r="CG296" s="30">
        <f>Repdd!CG415</f>
        <v>0</v>
      </c>
      <c r="CH296" s="30">
        <f>Repdd!CH415</f>
        <v>0</v>
      </c>
      <c r="CI296" s="30">
        <f>Repdd!CI415</f>
        <v>0</v>
      </c>
      <c r="CJ296" s="30">
        <f>Repdd!CJ415</f>
        <v>0</v>
      </c>
      <c r="CK296" s="30">
        <f>Repdd!CK415</f>
        <v>0</v>
      </c>
      <c r="CL296" s="30">
        <f>Repdd!CL415</f>
        <v>0</v>
      </c>
      <c r="CM296" s="30">
        <f>Repdd!CM415</f>
        <v>0</v>
      </c>
      <c r="CN296" s="30">
        <f>Repdd!CN415</f>
        <v>0</v>
      </c>
      <c r="CO296" s="30">
        <f>Repdd!CO415</f>
        <v>0</v>
      </c>
      <c r="CP296" s="30">
        <f>Repdd!CP415</f>
        <v>0</v>
      </c>
      <c r="CQ296" s="30">
        <f>Repdd!CQ415</f>
        <v>0</v>
      </c>
      <c r="CR296" s="30">
        <f>Repdd!CR415</f>
        <v>0</v>
      </c>
      <c r="CS296" s="30">
        <f>Repdd!CS415</f>
        <v>0</v>
      </c>
      <c r="CT296" s="30">
        <f>Repdd!CT415</f>
        <v>0</v>
      </c>
    </row>
    <row r="297" spans="1:98" x14ac:dyDescent="0.3">
      <c r="A297" s="11">
        <f>ROW()</f>
        <v>297</v>
      </c>
      <c r="E297" s="23" t="s">
        <v>24</v>
      </c>
      <c r="F297" s="66" t="str">
        <f t="shared" si="48"/>
        <v>АКТИВЫ</v>
      </c>
      <c r="G297" s="6" t="s">
        <v>58</v>
      </c>
      <c r="W297" s="10">
        <f t="shared" ca="1" si="45"/>
        <v>23365953</v>
      </c>
      <c r="Z297" s="7">
        <f ca="1">Repdd!Z426</f>
        <v>0</v>
      </c>
      <c r="AA297" s="7">
        <f ca="1">Repdd!AA426</f>
        <v>0</v>
      </c>
      <c r="AB297" s="7">
        <f ca="1">Repdd!AB426</f>
        <v>0</v>
      </c>
      <c r="AC297" s="7">
        <f ca="1">Repdd!AC426</f>
        <v>0</v>
      </c>
      <c r="AD297" s="7">
        <f ca="1">Repdd!AD426</f>
        <v>0</v>
      </c>
      <c r="AE297" s="7">
        <f ca="1">Repdd!AE426</f>
        <v>0</v>
      </c>
      <c r="AF297" s="7">
        <f ca="1">Repdd!AF426</f>
        <v>0</v>
      </c>
      <c r="AG297" s="7">
        <f ca="1">Repdd!AG426</f>
        <v>0</v>
      </c>
      <c r="AH297" s="7">
        <f ca="1">Repdd!AH426</f>
        <v>17823</v>
      </c>
      <c r="AI297" s="7">
        <f ca="1">Repdd!AI426</f>
        <v>79213.333333333328</v>
      </c>
      <c r="AJ297" s="7">
        <f ca="1">Repdd!AJ426</f>
        <v>162981.43333333332</v>
      </c>
      <c r="AK297" s="7">
        <f ca="1">Repdd!AK426</f>
        <v>257492.84166666667</v>
      </c>
      <c r="AL297" s="7">
        <f ca="1">Repdd!AL426</f>
        <v>347994.07500000001</v>
      </c>
      <c r="AM297" s="7">
        <f ca="1">Repdd!AM426</f>
        <v>459046.21750000003</v>
      </c>
      <c r="AN297" s="7">
        <f ca="1">Repdd!AN426</f>
        <v>700354.78499999992</v>
      </c>
      <c r="AO297" s="7">
        <f ca="1">Repdd!AO426</f>
        <v>1132948.7</v>
      </c>
      <c r="AP297" s="7">
        <f ca="1">Repdd!AP426</f>
        <v>1790364.9075</v>
      </c>
      <c r="AQ297" s="7">
        <f ca="1">Repdd!AQ426</f>
        <v>2667202.0483333333</v>
      </c>
      <c r="AR297" s="7">
        <f ca="1">Repdd!AR426</f>
        <v>3706240.86625</v>
      </c>
      <c r="AS297" s="7">
        <f ca="1">Repdd!AS426</f>
        <v>4851784.4862500001</v>
      </c>
      <c r="AT297" s="7">
        <f ca="1">Repdd!AT426</f>
        <v>6059461.0645833332</v>
      </c>
      <c r="AU297" s="7">
        <f ca="1">Repdd!AU426</f>
        <v>7301045.9004166676</v>
      </c>
      <c r="AV297" s="7">
        <f ca="1">Repdd!AV426</f>
        <v>8559676.4554166663</v>
      </c>
      <c r="AW297" s="7">
        <f ca="1">Repdd!AW426</f>
        <v>9825324.8166666664</v>
      </c>
      <c r="AX297" s="7">
        <f ca="1">Repdd!AX426</f>
        <v>11093802.579166668</v>
      </c>
      <c r="AY297" s="7">
        <f ca="1">Repdd!AY426</f>
        <v>12363320.016666668</v>
      </c>
      <c r="AZ297" s="7">
        <f ca="1">Repdd!AZ426</f>
        <v>13633122.127083335</v>
      </c>
      <c r="BA297" s="7">
        <f ca="1">Repdd!BA426</f>
        <v>14902998.5</v>
      </c>
      <c r="BB297" s="7">
        <f ca="1">Repdd!BB426</f>
        <v>16172887.25</v>
      </c>
      <c r="BC297" s="7">
        <f ca="1">Repdd!BC426</f>
        <v>17442776</v>
      </c>
      <c r="BD297" s="7">
        <f ca="1">Repdd!BD426</f>
        <v>18712664.75</v>
      </c>
      <c r="BE297" s="7">
        <f ca="1">Repdd!BE426</f>
        <v>19937996</v>
      </c>
      <c r="BF297" s="7">
        <f ca="1">Repdd!BF426</f>
        <v>21009851.416666668</v>
      </c>
      <c r="BG297" s="7">
        <f ca="1">Repdd!BG426</f>
        <v>21872286.583333332</v>
      </c>
      <c r="BH297" s="7">
        <f ca="1">Repdd!BH426</f>
        <v>22498443.229166672</v>
      </c>
      <c r="BI297" s="7">
        <f ca="1">Repdd!BI426</f>
        <v>22898346.791666672</v>
      </c>
      <c r="BJ297" s="7">
        <f ca="1">Repdd!BJ426</f>
        <v>23132013.747916669</v>
      </c>
      <c r="BK297" s="7">
        <f ca="1">Repdd!BK426</f>
        <v>23257492.618749999</v>
      </c>
      <c r="BL297" s="7">
        <f ca="1">Repdd!BL426</f>
        <v>23320120.66041667</v>
      </c>
      <c r="BM297" s="7">
        <f ca="1">Repdd!BM426</f>
        <v>23348538.443750001</v>
      </c>
      <c r="BN297" s="7">
        <f ca="1">Repdd!BN426</f>
        <v>23359826.34375</v>
      </c>
      <c r="BO297" s="7">
        <f ca="1">Repdd!BO426</f>
        <v>23364071.683333334</v>
      </c>
      <c r="BP297" s="7">
        <f ca="1">Repdd!BP426</f>
        <v>23365482.670833334</v>
      </c>
      <c r="BQ297" s="7">
        <f ca="1">Repdd!BQ426</f>
        <v>23365853.983333334</v>
      </c>
      <c r="BR297" s="7">
        <f ca="1">Repdd!BR426</f>
        <v>23365940.622916669</v>
      </c>
      <c r="BS297" s="7">
        <f ca="1">Repdd!BS426</f>
        <v>23365953</v>
      </c>
      <c r="BT297" s="7">
        <f ca="1">Repdd!BT426</f>
        <v>23365953</v>
      </c>
      <c r="BU297" s="7">
        <f ca="1">Repdd!BU426</f>
        <v>23365953</v>
      </c>
      <c r="BV297" s="7">
        <f>Repdd!BV426</f>
        <v>0</v>
      </c>
      <c r="BW297" s="7">
        <f>Repdd!BW426</f>
        <v>0</v>
      </c>
      <c r="BX297" s="7">
        <f>Repdd!BX426</f>
        <v>0</v>
      </c>
      <c r="BY297" s="7">
        <f>Repdd!BY426</f>
        <v>0</v>
      </c>
      <c r="BZ297" s="7">
        <f>Repdd!BZ426</f>
        <v>0</v>
      </c>
      <c r="CA297" s="7">
        <f>Repdd!CA426</f>
        <v>0</v>
      </c>
      <c r="CB297" s="7">
        <f>Repdd!CB426</f>
        <v>0</v>
      </c>
      <c r="CC297" s="7">
        <f>Repdd!CC426</f>
        <v>0</v>
      </c>
      <c r="CD297" s="7">
        <f>Repdd!CD426</f>
        <v>0</v>
      </c>
      <c r="CE297" s="7">
        <f>Repdd!CE426</f>
        <v>0</v>
      </c>
      <c r="CF297" s="7">
        <f>Repdd!CF426</f>
        <v>0</v>
      </c>
      <c r="CG297" s="7">
        <f>Repdd!CG426</f>
        <v>0</v>
      </c>
      <c r="CH297" s="7">
        <f>Repdd!CH426</f>
        <v>0</v>
      </c>
      <c r="CI297" s="7">
        <f>Repdd!CI426</f>
        <v>0</v>
      </c>
      <c r="CJ297" s="7">
        <f>Repdd!CJ426</f>
        <v>0</v>
      </c>
      <c r="CK297" s="7">
        <f>Repdd!CK426</f>
        <v>0</v>
      </c>
      <c r="CL297" s="7">
        <f>Repdd!CL426</f>
        <v>0</v>
      </c>
      <c r="CM297" s="7">
        <f>Repdd!CM426</f>
        <v>0</v>
      </c>
      <c r="CN297" s="7">
        <f>Repdd!CN426</f>
        <v>0</v>
      </c>
      <c r="CO297" s="7">
        <f>Repdd!CO426</f>
        <v>0</v>
      </c>
      <c r="CP297" s="7">
        <f>Repdd!CP426</f>
        <v>0</v>
      </c>
      <c r="CQ297" s="7">
        <f>Repdd!CQ426</f>
        <v>0</v>
      </c>
      <c r="CR297" s="7">
        <f>Repdd!CR426</f>
        <v>0</v>
      </c>
      <c r="CS297" s="7">
        <f>Repdd!CS426</f>
        <v>0</v>
      </c>
      <c r="CT297" s="7">
        <f>Repdd!CT426</f>
        <v>0</v>
      </c>
    </row>
    <row r="298" spans="1:98" x14ac:dyDescent="0.3">
      <c r="A298" s="11">
        <f>ROW()</f>
        <v>298</v>
      </c>
      <c r="E298" s="23" t="s">
        <v>24</v>
      </c>
      <c r="F298" s="66" t="str">
        <f t="shared" si="48"/>
        <v>АКТИВЫ</v>
      </c>
      <c r="G298" s="6" t="s">
        <v>100</v>
      </c>
      <c r="W298" s="10">
        <f t="shared" ca="1" si="45"/>
        <v>0</v>
      </c>
      <c r="Z298" s="7">
        <f>Repdd!Z437</f>
        <v>5000000</v>
      </c>
      <c r="AA298" s="7">
        <f>Repdd!AA437</f>
        <v>2000000</v>
      </c>
      <c r="AB298" s="7">
        <f>Repdd!AB437</f>
        <v>1000000</v>
      </c>
      <c r="AC298" s="7">
        <f>Repdd!AC437</f>
        <v>0</v>
      </c>
      <c r="AD298" s="7">
        <f>Repdd!AD437</f>
        <v>0</v>
      </c>
      <c r="AE298" s="7">
        <f>Repdd!AE437</f>
        <v>0</v>
      </c>
      <c r="AF298" s="7">
        <f>Repdd!AF437</f>
        <v>0</v>
      </c>
      <c r="AG298" s="7">
        <f>Repdd!AG437</f>
        <v>0</v>
      </c>
      <c r="AH298" s="7">
        <f>Repdd!AH437</f>
        <v>0</v>
      </c>
      <c r="AI298" s="7">
        <f>Repdd!AI437</f>
        <v>0</v>
      </c>
      <c r="AJ298" s="7">
        <f>Repdd!AJ437</f>
        <v>0</v>
      </c>
      <c r="AK298" s="7">
        <f>Repdd!AK437</f>
        <v>0</v>
      </c>
      <c r="AL298" s="7">
        <f>Repdd!AL437</f>
        <v>0</v>
      </c>
      <c r="AM298" s="7">
        <f>Repdd!AM437</f>
        <v>0</v>
      </c>
      <c r="AN298" s="7">
        <f>Repdd!AN437</f>
        <v>0</v>
      </c>
      <c r="AO298" s="7">
        <f>Repdd!AO437</f>
        <v>0</v>
      </c>
      <c r="AP298" s="7">
        <f>Repdd!AP437</f>
        <v>0</v>
      </c>
      <c r="AQ298" s="7">
        <f>Repdd!AQ437</f>
        <v>0</v>
      </c>
      <c r="AR298" s="7">
        <f>Repdd!AR437</f>
        <v>0</v>
      </c>
      <c r="AS298" s="7">
        <f>Repdd!AS437</f>
        <v>0</v>
      </c>
      <c r="AT298" s="7">
        <f>Repdd!AT437</f>
        <v>0</v>
      </c>
      <c r="AU298" s="7">
        <f>Repdd!AU437</f>
        <v>0</v>
      </c>
      <c r="AV298" s="7">
        <f>Repdd!AV437</f>
        <v>0</v>
      </c>
      <c r="AW298" s="7">
        <f>Repdd!AW437</f>
        <v>0</v>
      </c>
      <c r="AX298" s="7">
        <f>Repdd!AX437</f>
        <v>0</v>
      </c>
      <c r="AY298" s="7">
        <f>Repdd!AY437</f>
        <v>0</v>
      </c>
      <c r="AZ298" s="7">
        <f>Repdd!AZ437</f>
        <v>0</v>
      </c>
      <c r="BA298" s="7">
        <f>Repdd!BA437</f>
        <v>0</v>
      </c>
      <c r="BB298" s="7">
        <f>Repdd!BB437</f>
        <v>0</v>
      </c>
      <c r="BC298" s="7">
        <f>Repdd!BC437</f>
        <v>0</v>
      </c>
      <c r="BD298" s="7">
        <f>Repdd!BD437</f>
        <v>0</v>
      </c>
      <c r="BE298" s="7">
        <f>Repdd!BE437</f>
        <v>0</v>
      </c>
      <c r="BF298" s="7">
        <f>Repdd!BF437</f>
        <v>0</v>
      </c>
      <c r="BG298" s="7">
        <f>Repdd!BG437</f>
        <v>0</v>
      </c>
      <c r="BH298" s="7">
        <f>Repdd!BH437</f>
        <v>0</v>
      </c>
      <c r="BI298" s="7">
        <f>Repdd!BI437</f>
        <v>0</v>
      </c>
      <c r="BJ298" s="7">
        <f>Repdd!BJ437</f>
        <v>0</v>
      </c>
      <c r="BK298" s="7">
        <f>Repdd!BK437</f>
        <v>0</v>
      </c>
      <c r="BL298" s="7">
        <f>Repdd!BL437</f>
        <v>0</v>
      </c>
      <c r="BM298" s="7">
        <f>Repdd!BM437</f>
        <v>0</v>
      </c>
      <c r="BN298" s="7">
        <f>Repdd!BN437</f>
        <v>0</v>
      </c>
      <c r="BO298" s="7">
        <f>Repdd!BO437</f>
        <v>0</v>
      </c>
      <c r="BP298" s="7">
        <f>Repdd!BP437</f>
        <v>0</v>
      </c>
      <c r="BQ298" s="7">
        <f>Repdd!BQ437</f>
        <v>0</v>
      </c>
      <c r="BR298" s="7">
        <f>Repdd!BR437</f>
        <v>0</v>
      </c>
      <c r="BS298" s="7">
        <f>Repdd!BS437</f>
        <v>0</v>
      </c>
      <c r="BT298" s="7">
        <f>Repdd!BT437</f>
        <v>0</v>
      </c>
      <c r="BU298" s="7">
        <f>Repdd!BU437</f>
        <v>0</v>
      </c>
      <c r="BV298" s="7">
        <f>Repdd!BV437</f>
        <v>0</v>
      </c>
      <c r="BW298" s="7">
        <f>Repdd!BW437</f>
        <v>0</v>
      </c>
      <c r="BX298" s="7">
        <f>Repdd!BX437</f>
        <v>0</v>
      </c>
      <c r="BY298" s="7">
        <f>Repdd!BY437</f>
        <v>0</v>
      </c>
      <c r="BZ298" s="7">
        <f>Repdd!BZ437</f>
        <v>0</v>
      </c>
      <c r="CA298" s="7">
        <f>Repdd!CA437</f>
        <v>0</v>
      </c>
      <c r="CB298" s="7">
        <f>Repdd!CB437</f>
        <v>0</v>
      </c>
      <c r="CC298" s="7">
        <f>Repdd!CC437</f>
        <v>0</v>
      </c>
      <c r="CD298" s="7">
        <f>Repdd!CD437</f>
        <v>0</v>
      </c>
      <c r="CE298" s="7">
        <f>Repdd!CE437</f>
        <v>0</v>
      </c>
      <c r="CF298" s="7">
        <f>Repdd!CF437</f>
        <v>0</v>
      </c>
      <c r="CG298" s="7">
        <f>Repdd!CG437</f>
        <v>0</v>
      </c>
      <c r="CH298" s="7">
        <f>Repdd!CH437</f>
        <v>0</v>
      </c>
      <c r="CI298" s="7">
        <f>Repdd!CI437</f>
        <v>0</v>
      </c>
      <c r="CJ298" s="7">
        <f>Repdd!CJ437</f>
        <v>0</v>
      </c>
      <c r="CK298" s="7">
        <f>Repdd!CK437</f>
        <v>0</v>
      </c>
      <c r="CL298" s="7">
        <f>Repdd!CL437</f>
        <v>0</v>
      </c>
      <c r="CM298" s="7">
        <f>Repdd!CM437</f>
        <v>0</v>
      </c>
      <c r="CN298" s="7">
        <f>Repdd!CN437</f>
        <v>0</v>
      </c>
      <c r="CO298" s="7">
        <f>Repdd!CO437</f>
        <v>0</v>
      </c>
      <c r="CP298" s="7">
        <f>Repdd!CP437</f>
        <v>0</v>
      </c>
      <c r="CQ298" s="7">
        <f>Repdd!CQ437</f>
        <v>0</v>
      </c>
      <c r="CR298" s="7">
        <f>Repdd!CR437</f>
        <v>0</v>
      </c>
      <c r="CS298" s="7">
        <f>Repdd!CS437</f>
        <v>0</v>
      </c>
      <c r="CT298" s="7">
        <f>Repdd!CT437</f>
        <v>0</v>
      </c>
    </row>
    <row r="299" spans="1:98" x14ac:dyDescent="0.3">
      <c r="A299" s="11">
        <f>ROW()</f>
        <v>299</v>
      </c>
      <c r="E299" s="23" t="s">
        <v>24</v>
      </c>
      <c r="F299" s="66" t="str">
        <f t="shared" si="48"/>
        <v>АКТИВЫ</v>
      </c>
      <c r="G299" s="6" t="s">
        <v>101</v>
      </c>
      <c r="W299" s="10">
        <f t="shared" ca="1" si="45"/>
        <v>39513065.418000028</v>
      </c>
      <c r="Z299" s="7">
        <f ca="1">Repdd!Z438</f>
        <v>0</v>
      </c>
      <c r="AA299" s="7">
        <f ca="1">Repdd!AA438</f>
        <v>0</v>
      </c>
      <c r="AB299" s="7">
        <f ca="1">Repdd!AB438</f>
        <v>0</v>
      </c>
      <c r="AC299" s="7">
        <f ca="1">Repdd!AC438</f>
        <v>0</v>
      </c>
      <c r="AD299" s="7">
        <f ca="1">Repdd!AD438</f>
        <v>0</v>
      </c>
      <c r="AE299" s="7">
        <f ca="1">Repdd!AE438</f>
        <v>0</v>
      </c>
      <c r="AF299" s="7">
        <f ca="1">Repdd!AF438</f>
        <v>0</v>
      </c>
      <c r="AG299" s="7">
        <f ca="1">Repdd!AG438</f>
        <v>0</v>
      </c>
      <c r="AH299" s="7">
        <f ca="1">Repdd!AH438</f>
        <v>6292.2000000000007</v>
      </c>
      <c r="AI299" s="7">
        <f ca="1">Repdd!AI438</f>
        <v>54532.400000000009</v>
      </c>
      <c r="AJ299" s="7">
        <f ca="1">Repdd!AJ438</f>
        <v>173245.24</v>
      </c>
      <c r="AK299" s="7">
        <f ca="1">Repdd!AK438</f>
        <v>322737.42500000005</v>
      </c>
      <c r="AL299" s="7">
        <f ca="1">Repdd!AL438</f>
        <v>482559.30500000005</v>
      </c>
      <c r="AM299" s="7">
        <f ca="1">Repdd!AM438</f>
        <v>641972.19199999992</v>
      </c>
      <c r="AN299" s="7">
        <f ca="1">Repdd!AN438</f>
        <v>878700.48649999988</v>
      </c>
      <c r="AO299" s="7">
        <f ca="1">Repdd!AO438</f>
        <v>1374643.8252500002</v>
      </c>
      <c r="AP299" s="7">
        <f ca="1">Repdd!AP438</f>
        <v>2217090.75275</v>
      </c>
      <c r="AQ299" s="7">
        <f ca="1">Repdd!AQ438</f>
        <v>3442532.35855</v>
      </c>
      <c r="AR299" s="7">
        <f ca="1">Repdd!AR438</f>
        <v>5017312.7135499986</v>
      </c>
      <c r="AS299" s="7">
        <f ca="1">Repdd!AS438</f>
        <v>6837499.8798999991</v>
      </c>
      <c r="AT299" s="7">
        <f ca="1">Repdd!AT438</f>
        <v>8812596.5532749984</v>
      </c>
      <c r="AU299" s="7">
        <f ca="1">Repdd!AU438</f>
        <v>10875789.794499997</v>
      </c>
      <c r="AV299" s="7">
        <f ca="1">Repdd!AV438</f>
        <v>12986207.569774996</v>
      </c>
      <c r="AW299" s="7">
        <f ca="1">Repdd!AW438</f>
        <v>15119467.604099996</v>
      </c>
      <c r="AX299" s="7">
        <f ca="1">Repdd!AX438</f>
        <v>17261676.719874997</v>
      </c>
      <c r="AY299" s="7">
        <f ca="1">Repdd!AY438</f>
        <v>19407440.142124996</v>
      </c>
      <c r="AZ299" s="7">
        <f ca="1">Repdd!AZ438</f>
        <v>21554482.978374999</v>
      </c>
      <c r="BA299" s="7">
        <f ca="1">Repdd!BA438</f>
        <v>23701845.668124996</v>
      </c>
      <c r="BB299" s="7">
        <f ca="1">Repdd!BB438</f>
        <v>25849283.077750001</v>
      </c>
      <c r="BC299" s="7">
        <f ca="1">Repdd!BC438</f>
        <v>27996732.285250004</v>
      </c>
      <c r="BD299" s="7">
        <f ca="1">Repdd!BD438</f>
        <v>30144181.49275</v>
      </c>
      <c r="BE299" s="7">
        <f ca="1">Repdd!BE438</f>
        <v>32275900.200250003</v>
      </c>
      <c r="BF299" s="7">
        <f ca="1">Repdd!BF438</f>
        <v>34287018.407749996</v>
      </c>
      <c r="BG299" s="7">
        <f ca="1">Repdd!BG438</f>
        <v>36001354.515250012</v>
      </c>
      <c r="BH299" s="7">
        <f ca="1">Repdd!BH438</f>
        <v>37341960.160250001</v>
      </c>
      <c r="BI299" s="7">
        <f ca="1">Repdd!BI438</f>
        <v>38283011.105250008</v>
      </c>
      <c r="BJ299" s="7">
        <f ca="1">Repdd!BJ438</f>
        <v>38864856.082750022</v>
      </c>
      <c r="BK299" s="7">
        <f ca="1">Repdd!BK438</f>
        <v>39195707.824000016</v>
      </c>
      <c r="BL299" s="7">
        <f ca="1">Repdd!BL438</f>
        <v>39369483.968375005</v>
      </c>
      <c r="BM299" s="7">
        <f ca="1">Repdd!BM438</f>
        <v>39454251.70025</v>
      </c>
      <c r="BN299" s="7">
        <f ca="1">Repdd!BN438</f>
        <v>39491411.07387501</v>
      </c>
      <c r="BO299" s="7">
        <f ca="1">Repdd!BO438</f>
        <v>39505630.134999998</v>
      </c>
      <c r="BP299" s="7">
        <f ca="1">Repdd!BP438</f>
        <v>39510874.945875011</v>
      </c>
      <c r="BQ299" s="7">
        <f ca="1">Repdd!BQ438</f>
        <v>39512560.731125012</v>
      </c>
      <c r="BR299" s="7">
        <f ca="1">Repdd!BR438</f>
        <v>39512967.102375016</v>
      </c>
      <c r="BS299" s="7">
        <f ca="1">Repdd!BS438</f>
        <v>39513053.620125018</v>
      </c>
      <c r="BT299" s="7">
        <f ca="1">Repdd!BT438</f>
        <v>39513065.418000028</v>
      </c>
      <c r="BU299" s="7">
        <f ca="1">Repdd!BU438</f>
        <v>39513065.418000028</v>
      </c>
      <c r="BV299" s="7">
        <f>Repdd!BV438</f>
        <v>0</v>
      </c>
      <c r="BW299" s="7">
        <f>Repdd!BW438</f>
        <v>0</v>
      </c>
      <c r="BX299" s="7">
        <f>Repdd!BX438</f>
        <v>0</v>
      </c>
      <c r="BY299" s="7">
        <f>Repdd!BY438</f>
        <v>0</v>
      </c>
      <c r="BZ299" s="7">
        <f>Repdd!BZ438</f>
        <v>0</v>
      </c>
      <c r="CA299" s="7">
        <f>Repdd!CA438</f>
        <v>0</v>
      </c>
      <c r="CB299" s="7">
        <f>Repdd!CB438</f>
        <v>0</v>
      </c>
      <c r="CC299" s="7">
        <f>Repdd!CC438</f>
        <v>0</v>
      </c>
      <c r="CD299" s="7">
        <f>Repdd!CD438</f>
        <v>0</v>
      </c>
      <c r="CE299" s="7">
        <f>Repdd!CE438</f>
        <v>0</v>
      </c>
      <c r="CF299" s="7">
        <f>Repdd!CF438</f>
        <v>0</v>
      </c>
      <c r="CG299" s="7">
        <f>Repdd!CG438</f>
        <v>0</v>
      </c>
      <c r="CH299" s="7">
        <f>Repdd!CH438</f>
        <v>0</v>
      </c>
      <c r="CI299" s="7">
        <f>Repdd!CI438</f>
        <v>0</v>
      </c>
      <c r="CJ299" s="7">
        <f>Repdd!CJ438</f>
        <v>0</v>
      </c>
      <c r="CK299" s="7">
        <f>Repdd!CK438</f>
        <v>0</v>
      </c>
      <c r="CL299" s="7">
        <f>Repdd!CL438</f>
        <v>0</v>
      </c>
      <c r="CM299" s="7">
        <f>Repdd!CM438</f>
        <v>0</v>
      </c>
      <c r="CN299" s="7">
        <f>Repdd!CN438</f>
        <v>0</v>
      </c>
      <c r="CO299" s="7">
        <f>Repdd!CO438</f>
        <v>0</v>
      </c>
      <c r="CP299" s="7">
        <f>Repdd!CP438</f>
        <v>0</v>
      </c>
      <c r="CQ299" s="7">
        <f>Repdd!CQ438</f>
        <v>0</v>
      </c>
      <c r="CR299" s="7">
        <f>Repdd!CR438</f>
        <v>0</v>
      </c>
      <c r="CS299" s="7">
        <f>Repdd!CS438</f>
        <v>0</v>
      </c>
      <c r="CT299" s="7">
        <f>Repdd!CT438</f>
        <v>0</v>
      </c>
    </row>
    <row r="300" spans="1:98" x14ac:dyDescent="0.3">
      <c r="A300" s="11">
        <f>ROW()</f>
        <v>300</v>
      </c>
      <c r="F300" s="66" t="str">
        <f t="shared" si="48"/>
        <v>АКТИВЫ</v>
      </c>
      <c r="G300" s="6" t="s">
        <v>158</v>
      </c>
      <c r="W300" s="10">
        <f t="shared" ca="1" si="45"/>
        <v>0</v>
      </c>
      <c r="Z300" s="7">
        <f ca="1">Repdd!Z439</f>
        <v>833333.33333333349</v>
      </c>
      <c r="AA300" s="7">
        <f ca="1">Repdd!AA439</f>
        <v>3333333.3333333335</v>
      </c>
      <c r="AB300" s="7">
        <f ca="1">Repdd!AB439</f>
        <v>5000000</v>
      </c>
      <c r="AC300" s="7">
        <f ca="1">Repdd!AC439</f>
        <v>4166666.6666666665</v>
      </c>
      <c r="AD300" s="7">
        <f ca="1">Repdd!AD439</f>
        <v>1666666.6666666665</v>
      </c>
      <c r="AE300" s="7">
        <f ca="1">Repdd!AE439</f>
        <v>0</v>
      </c>
      <c r="AF300" s="7">
        <f ca="1">Repdd!AF439</f>
        <v>0</v>
      </c>
      <c r="AG300" s="7">
        <f ca="1">Repdd!AG439</f>
        <v>0</v>
      </c>
      <c r="AH300" s="7">
        <f ca="1">Repdd!AH439</f>
        <v>0</v>
      </c>
      <c r="AI300" s="7">
        <f ca="1">Repdd!AI439</f>
        <v>0</v>
      </c>
      <c r="AJ300" s="7">
        <f ca="1">Repdd!AJ439</f>
        <v>0</v>
      </c>
      <c r="AK300" s="7">
        <f ca="1">Repdd!AK439</f>
        <v>0</v>
      </c>
      <c r="AL300" s="7">
        <f ca="1">Repdd!AL439</f>
        <v>0</v>
      </c>
      <c r="AM300" s="7">
        <f ca="1">Repdd!AM439</f>
        <v>0</v>
      </c>
      <c r="AN300" s="7">
        <f ca="1">Repdd!AN439</f>
        <v>0</v>
      </c>
      <c r="AO300" s="7">
        <f ca="1">Repdd!AO439</f>
        <v>0</v>
      </c>
      <c r="AP300" s="7">
        <f ca="1">Repdd!AP439</f>
        <v>0</v>
      </c>
      <c r="AQ300" s="7">
        <f ca="1">Repdd!AQ439</f>
        <v>0</v>
      </c>
      <c r="AR300" s="7">
        <f ca="1">Repdd!AR439</f>
        <v>0</v>
      </c>
      <c r="AS300" s="7">
        <f ca="1">Repdd!AS439</f>
        <v>0</v>
      </c>
      <c r="AT300" s="7">
        <f ca="1">Repdd!AT439</f>
        <v>0</v>
      </c>
      <c r="AU300" s="7">
        <f ca="1">Repdd!AU439</f>
        <v>833333.33333333349</v>
      </c>
      <c r="AV300" s="7">
        <f ca="1">Repdd!AV439</f>
        <v>3333333.3333333335</v>
      </c>
      <c r="AW300" s="7">
        <f ca="1">Repdd!AW439</f>
        <v>5000000</v>
      </c>
      <c r="AX300" s="7">
        <f ca="1">Repdd!AX439</f>
        <v>4166666.6666666665</v>
      </c>
      <c r="AY300" s="7">
        <f ca="1">Repdd!AY439</f>
        <v>1666666.6666666665</v>
      </c>
      <c r="AZ300" s="7">
        <f ca="1">Repdd!AZ439</f>
        <v>0</v>
      </c>
      <c r="BA300" s="7">
        <f ca="1">Repdd!BA439</f>
        <v>0</v>
      </c>
      <c r="BB300" s="7">
        <f ca="1">Repdd!BB439</f>
        <v>0</v>
      </c>
      <c r="BC300" s="7">
        <f ca="1">Repdd!BC439</f>
        <v>0</v>
      </c>
      <c r="BD300" s="7">
        <f ca="1">Repdd!BD439</f>
        <v>0</v>
      </c>
      <c r="BE300" s="7">
        <f ca="1">Repdd!BE439</f>
        <v>0</v>
      </c>
      <c r="BF300" s="7">
        <f ca="1">Repdd!BF439</f>
        <v>0</v>
      </c>
      <c r="BG300" s="7">
        <f ca="1">Repdd!BG439</f>
        <v>0</v>
      </c>
      <c r="BH300" s="7">
        <f ca="1">Repdd!BH439</f>
        <v>0</v>
      </c>
      <c r="BI300" s="7">
        <f ca="1">Repdd!BI439</f>
        <v>0</v>
      </c>
      <c r="BJ300" s="7">
        <f ca="1">Repdd!BJ439</f>
        <v>0</v>
      </c>
      <c r="BK300" s="7">
        <f ca="1">Repdd!BK439</f>
        <v>0</v>
      </c>
      <c r="BL300" s="7">
        <f ca="1">Repdd!BL439</f>
        <v>0</v>
      </c>
      <c r="BM300" s="7">
        <f ca="1">Repdd!BM439</f>
        <v>0</v>
      </c>
      <c r="BN300" s="7">
        <f ca="1">Repdd!BN439</f>
        <v>0</v>
      </c>
      <c r="BO300" s="7">
        <f ca="1">Repdd!BO439</f>
        <v>0</v>
      </c>
      <c r="BP300" s="7">
        <f ca="1">Repdd!BP439</f>
        <v>0</v>
      </c>
      <c r="BQ300" s="7">
        <f ca="1">Repdd!BQ439</f>
        <v>0</v>
      </c>
      <c r="BR300" s="7">
        <f ca="1">Repdd!BR439</f>
        <v>0</v>
      </c>
      <c r="BS300" s="7">
        <f ca="1">Repdd!BS439</f>
        <v>0</v>
      </c>
      <c r="BT300" s="7">
        <f ca="1">Repdd!BT439</f>
        <v>0</v>
      </c>
      <c r="BU300" s="7">
        <f ca="1">Repdd!BU439</f>
        <v>0</v>
      </c>
      <c r="BV300" s="7">
        <f>Repdd!BV439</f>
        <v>0</v>
      </c>
      <c r="BW300" s="7">
        <f>Repdd!BW439</f>
        <v>0</v>
      </c>
      <c r="BX300" s="7">
        <f>Repdd!BX439</f>
        <v>0</v>
      </c>
      <c r="BY300" s="7">
        <f>Repdd!BY439</f>
        <v>0</v>
      </c>
      <c r="BZ300" s="7">
        <f>Repdd!BZ439</f>
        <v>0</v>
      </c>
      <c r="CA300" s="7">
        <f>Repdd!CA439</f>
        <v>0</v>
      </c>
      <c r="CB300" s="7">
        <f>Repdd!CB439</f>
        <v>0</v>
      </c>
      <c r="CC300" s="7">
        <f>Repdd!CC439</f>
        <v>0</v>
      </c>
      <c r="CD300" s="7">
        <f>Repdd!CD439</f>
        <v>0</v>
      </c>
      <c r="CE300" s="7">
        <f>Repdd!CE439</f>
        <v>0</v>
      </c>
      <c r="CF300" s="7">
        <f>Repdd!CF439</f>
        <v>0</v>
      </c>
      <c r="CG300" s="7">
        <f>Repdd!CG439</f>
        <v>0</v>
      </c>
      <c r="CH300" s="7">
        <f>Repdd!CH439</f>
        <v>0</v>
      </c>
      <c r="CI300" s="7">
        <f>Repdd!CI439</f>
        <v>0</v>
      </c>
      <c r="CJ300" s="7">
        <f>Repdd!CJ439</f>
        <v>0</v>
      </c>
      <c r="CK300" s="7">
        <f>Repdd!CK439</f>
        <v>0</v>
      </c>
      <c r="CL300" s="7">
        <f>Repdd!CL439</f>
        <v>0</v>
      </c>
      <c r="CM300" s="7">
        <f>Repdd!CM439</f>
        <v>0</v>
      </c>
      <c r="CN300" s="7">
        <f>Repdd!CN439</f>
        <v>0</v>
      </c>
      <c r="CO300" s="7">
        <f>Repdd!CO439</f>
        <v>0</v>
      </c>
      <c r="CP300" s="7">
        <f>Repdd!CP439</f>
        <v>0</v>
      </c>
      <c r="CQ300" s="7">
        <f>Repdd!CQ439</f>
        <v>0</v>
      </c>
      <c r="CR300" s="7">
        <f>Repdd!CR439</f>
        <v>0</v>
      </c>
      <c r="CS300" s="7">
        <f>Repdd!CS439</f>
        <v>0</v>
      </c>
      <c r="CT300" s="7">
        <f>Repdd!CT439</f>
        <v>0</v>
      </c>
    </row>
    <row r="301" spans="1:98" x14ac:dyDescent="0.3">
      <c r="A301" s="11">
        <f>ROW()</f>
        <v>301</v>
      </c>
      <c r="F301" s="66" t="str">
        <f t="shared" si="48"/>
        <v>АКТИВЫ</v>
      </c>
    </row>
    <row r="302" spans="1:98" s="13" customFormat="1" x14ac:dyDescent="0.3">
      <c r="A302" s="12">
        <f>ROW()</f>
        <v>302</v>
      </c>
      <c r="C302" s="142"/>
      <c r="E302" s="92"/>
      <c r="F302" s="13" t="s">
        <v>80</v>
      </c>
      <c r="M302" s="14"/>
      <c r="P302" s="10"/>
      <c r="R302" s="92"/>
      <c r="S302" s="10"/>
      <c r="V302" s="80"/>
      <c r="W302" s="10">
        <f t="shared" ca="1" si="45"/>
        <v>277054940.77231419</v>
      </c>
      <c r="Z302" s="10">
        <f ca="1">Repdd!Z441</f>
        <v>71679732.556039944</v>
      </c>
      <c r="AA302" s="10">
        <f ca="1">Repdd!AA441</f>
        <v>74597611.343918726</v>
      </c>
      <c r="AB302" s="10">
        <f ca="1">Repdd!AB441</f>
        <v>82369143.465130851</v>
      </c>
      <c r="AC302" s="10">
        <f ca="1">Repdd!AC441</f>
        <v>79724649.872057259</v>
      </c>
      <c r="AD302" s="10">
        <f ca="1">Repdd!AD441</f>
        <v>77001654.278983653</v>
      </c>
      <c r="AE302" s="10">
        <f ca="1">Repdd!AE441</f>
        <v>74310252.352576748</v>
      </c>
      <c r="AF302" s="10">
        <f ca="1">Repdd!AF441</f>
        <v>71655914.059503153</v>
      </c>
      <c r="AG302" s="10">
        <f ca="1">Repdd!AG441</f>
        <v>69009858.383096218</v>
      </c>
      <c r="AH302" s="10">
        <f ca="1">Repdd!AH441</f>
        <v>66337269.5346893</v>
      </c>
      <c r="AI302" s="10">
        <f ca="1">Repdd!AI441</f>
        <v>63642740.869464181</v>
      </c>
      <c r="AJ302" s="10">
        <f ca="1">Repdd!AJ441</f>
        <v>60969168.922233023</v>
      </c>
      <c r="AK302" s="10">
        <f ca="1">Repdd!AK441</f>
        <v>58366799.038915485</v>
      </c>
      <c r="AL302" s="10">
        <f ca="1">Repdd!AL441</f>
        <v>55885877.993575975</v>
      </c>
      <c r="AM302" s="10">
        <f ca="1">Repdd!AM441</f>
        <v>53551065.119817995</v>
      </c>
      <c r="AN302" s="10">
        <f ca="1">Repdd!AN441</f>
        <v>51419758.128629699</v>
      </c>
      <c r="AO302" s="10">
        <f ca="1">Repdd!AO441</f>
        <v>49625649.673156865</v>
      </c>
      <c r="AP302" s="10">
        <f ca="1">Repdd!AP441</f>
        <v>48306273.602083467</v>
      </c>
      <c r="AQ302" s="10">
        <f ca="1">Repdd!AQ441</f>
        <v>47604052.828366071</v>
      </c>
      <c r="AR302" s="10">
        <f ca="1">Repdd!AR441</f>
        <v>87633273.721463799</v>
      </c>
      <c r="AS302" s="10">
        <f ca="1">Repdd!AS441</f>
        <v>86385682.354210913</v>
      </c>
      <c r="AT302" s="10">
        <f ca="1">Repdd!AT441</f>
        <v>80972960.011215478</v>
      </c>
      <c r="AU302" s="10">
        <f ca="1">Repdd!AU441</f>
        <v>71406538.77834332</v>
      </c>
      <c r="AV302" s="10">
        <f ca="1">Repdd!AV441</f>
        <v>86056140.047810748</v>
      </c>
      <c r="AW302" s="10">
        <f ca="1">Repdd!AW441</f>
        <v>101810474.85410002</v>
      </c>
      <c r="AX302" s="10">
        <f ca="1">Repdd!AX441</f>
        <v>106445883.30380359</v>
      </c>
      <c r="AY302" s="10">
        <f ca="1">Repdd!AY441</f>
        <v>109419219.06831549</v>
      </c>
      <c r="AZ302" s="10">
        <f ca="1">Repdd!AZ441</f>
        <v>113217702.2530774</v>
      </c>
      <c r="BA302" s="10">
        <f ca="1">Repdd!BA441</f>
        <v>118637527.88717264</v>
      </c>
      <c r="BB302" s="10">
        <f ca="1">Repdd!BB441</f>
        <v>123943867.28489287</v>
      </c>
      <c r="BC302" s="10">
        <f ca="1">Repdd!BC441</f>
        <v>129019727.73048814</v>
      </c>
      <c r="BD302" s="10">
        <f ca="1">Repdd!BD441</f>
        <v>133718143.96775003</v>
      </c>
      <c r="BE302" s="10">
        <f ca="1">Repdd!BE441</f>
        <v>138150779.69171381</v>
      </c>
      <c r="BF302" s="10">
        <f ca="1">Repdd!BF441</f>
        <v>141344393.89835462</v>
      </c>
      <c r="BG302" s="10">
        <f ca="1">Repdd!BG441</f>
        <v>147958647.72003248</v>
      </c>
      <c r="BH302" s="10">
        <f ca="1">Repdd!BH441</f>
        <v>155940590.36868188</v>
      </c>
      <c r="BI302" s="10">
        <f ca="1">Repdd!BI441</f>
        <v>164057194.59276155</v>
      </c>
      <c r="BJ302" s="10">
        <f ca="1">Repdd!BJ441</f>
        <v>172224390.22772682</v>
      </c>
      <c r="BK302" s="10">
        <f ca="1">Repdd!BK441</f>
        <v>180410281.4805516</v>
      </c>
      <c r="BL302" s="10">
        <f ca="1">Repdd!BL441</f>
        <v>188604504.13036323</v>
      </c>
      <c r="BM302" s="10">
        <f ca="1">Repdd!BM441</f>
        <v>196806062.02423289</v>
      </c>
      <c r="BN302" s="10">
        <f ca="1">Repdd!BN441</f>
        <v>205015434.54936045</v>
      </c>
      <c r="BO302" s="10">
        <f ca="1">Repdd!BO441</f>
        <v>213234468.75133541</v>
      </c>
      <c r="BP302" s="10">
        <f ca="1">Repdd!BP441</f>
        <v>221465363.22458851</v>
      </c>
      <c r="BQ302" s="10">
        <f ca="1">Repdd!BQ441</f>
        <v>231375594.53569785</v>
      </c>
      <c r="BR302" s="10">
        <f ca="1">Repdd!BR441</f>
        <v>241285537.89276588</v>
      </c>
      <c r="BS302" s="10">
        <f ca="1">Repdd!BS441</f>
        <v>251195401.67998332</v>
      </c>
      <c r="BT302" s="10">
        <f ca="1">Repdd!BT441</f>
        <v>261105248.13529614</v>
      </c>
      <c r="BU302" s="10">
        <f ca="1">Repdd!BU441</f>
        <v>277054940.77231419</v>
      </c>
      <c r="BV302" s="10">
        <f ca="1">Repdd!BV441</f>
        <v>0</v>
      </c>
      <c r="BW302" s="10">
        <f ca="1">Repdd!BW441</f>
        <v>0</v>
      </c>
      <c r="BX302" s="10">
        <f ca="1">Repdd!BX441</f>
        <v>0</v>
      </c>
      <c r="BY302" s="10">
        <f ca="1">Repdd!BY441</f>
        <v>0</v>
      </c>
      <c r="BZ302" s="10">
        <f ca="1">Repdd!BZ441</f>
        <v>0</v>
      </c>
      <c r="CA302" s="10">
        <f ca="1">Repdd!CA441</f>
        <v>0</v>
      </c>
      <c r="CB302" s="10">
        <f ca="1">Repdd!CB441</f>
        <v>0</v>
      </c>
      <c r="CC302" s="10">
        <f ca="1">Repdd!CC441</f>
        <v>0</v>
      </c>
      <c r="CD302" s="10">
        <f ca="1">Repdd!CD441</f>
        <v>0</v>
      </c>
      <c r="CE302" s="10">
        <f ca="1">Repdd!CE441</f>
        <v>0</v>
      </c>
      <c r="CF302" s="10">
        <f ca="1">Repdd!CF441</f>
        <v>0</v>
      </c>
      <c r="CG302" s="10">
        <f ca="1">Repdd!CG441</f>
        <v>0</v>
      </c>
      <c r="CH302" s="10">
        <f ca="1">Repdd!CH441</f>
        <v>0</v>
      </c>
      <c r="CI302" s="10">
        <f ca="1">Repdd!CI441</f>
        <v>0</v>
      </c>
      <c r="CJ302" s="10">
        <f ca="1">Repdd!CJ441</f>
        <v>0</v>
      </c>
      <c r="CK302" s="10">
        <f ca="1">Repdd!CK441</f>
        <v>0</v>
      </c>
      <c r="CL302" s="10">
        <f ca="1">Repdd!CL441</f>
        <v>0</v>
      </c>
      <c r="CM302" s="10">
        <f ca="1">Repdd!CM441</f>
        <v>0</v>
      </c>
      <c r="CN302" s="10">
        <f ca="1">Repdd!CN441</f>
        <v>0</v>
      </c>
      <c r="CO302" s="10">
        <f ca="1">Repdd!CO441</f>
        <v>0</v>
      </c>
      <c r="CP302" s="10">
        <f ca="1">Repdd!CP441</f>
        <v>0</v>
      </c>
      <c r="CQ302" s="10">
        <f ca="1">Repdd!CQ441</f>
        <v>0</v>
      </c>
      <c r="CR302" s="10">
        <f ca="1">Repdd!CR441</f>
        <v>0</v>
      </c>
      <c r="CS302" s="10">
        <f ca="1">Repdd!CS441</f>
        <v>0</v>
      </c>
      <c r="CT302" s="10">
        <f ca="1">Repdd!CT441</f>
        <v>0</v>
      </c>
    </row>
    <row r="303" spans="1:98" x14ac:dyDescent="0.3">
      <c r="A303" s="11">
        <f>ROW()</f>
        <v>303</v>
      </c>
    </row>
    <row r="304" spans="1:98" x14ac:dyDescent="0.3">
      <c r="A304" s="11">
        <f>ROW()</f>
        <v>304</v>
      </c>
      <c r="E304" s="23" t="s">
        <v>24</v>
      </c>
      <c r="F304" s="66" t="str">
        <f>$F$280</f>
        <v>АКТИВЫ</v>
      </c>
      <c r="G304" s="6" t="s">
        <v>91</v>
      </c>
      <c r="W304" s="10">
        <f t="shared" ca="1" si="45"/>
        <v>182492700.18471032</v>
      </c>
      <c r="Z304" s="7">
        <f ca="1">Repdd!Z443</f>
        <v>13287878.787878787</v>
      </c>
      <c r="AA304" s="7">
        <f ca="1">Repdd!AA443</f>
        <v>11484090.90909091</v>
      </c>
      <c r="AB304" s="7">
        <f ca="1">Repdd!AB443</f>
        <v>9463636.3636363633</v>
      </c>
      <c r="AC304" s="7">
        <f ca="1">Repdd!AC443</f>
        <v>7012229.4372294368</v>
      </c>
      <c r="AD304" s="7">
        <f ca="1">Repdd!AD443</f>
        <v>4435822.5108225103</v>
      </c>
      <c r="AE304" s="7">
        <f ca="1">Repdd!AE443</f>
        <v>1776082.2510822508</v>
      </c>
      <c r="AF304" s="7">
        <f ca="1">Repdd!AF443</f>
        <v>-883658.00865800865</v>
      </c>
      <c r="AG304" s="7">
        <f ca="1">Repdd!AG443</f>
        <v>-3543398.26839827</v>
      </c>
      <c r="AH304" s="7">
        <f ca="1">Repdd!AH443</f>
        <v>-6200194.7382900454</v>
      </c>
      <c r="AI304" s="7">
        <f ca="1">Repdd!AI443</f>
        <v>-8835082.2637878805</v>
      </c>
      <c r="AJ304" s="7">
        <f ca="1">Repdd!AJ443</f>
        <v>-11418060.898588747</v>
      </c>
      <c r="AK304" s="7">
        <f ca="1">Repdd!AK443</f>
        <v>-13939153.348461583</v>
      </c>
      <c r="AL304" s="7">
        <f ca="1">Repdd!AL443</f>
        <v>-16396612.911182903</v>
      </c>
      <c r="AM304" s="7">
        <f ca="1">Repdd!AM443</f>
        <v>-18792140.937259525</v>
      </c>
      <c r="AN304" s="7">
        <f ca="1">Repdd!AN443</f>
        <v>-21089991.380594864</v>
      </c>
      <c r="AO304" s="7">
        <f ca="1">Repdd!AO443</f>
        <v>-23175200.975726604</v>
      </c>
      <c r="AP304" s="7">
        <f ca="1">Repdd!AP443</f>
        <v>-24902830.860852659</v>
      </c>
      <c r="AQ304" s="7">
        <f ca="1">Repdd!AQ443</f>
        <v>-26119064.694621593</v>
      </c>
      <c r="AR304" s="7">
        <f ca="1">Repdd!AR443</f>
        <v>-27090614.646977648</v>
      </c>
      <c r="AS304" s="7">
        <f ca="1">Repdd!AS443</f>
        <v>-27313672.788281016</v>
      </c>
      <c r="AT304" s="7">
        <f ca="1">Repdd!AT443</f>
        <v>-26736928.837465912</v>
      </c>
      <c r="AU304" s="7">
        <f ca="1">Repdd!AU443</f>
        <v>-25333181.032040641</v>
      </c>
      <c r="AV304" s="7">
        <f ca="1">Repdd!AV443</f>
        <v>-23192834.806045108</v>
      </c>
      <c r="AW304" s="7">
        <f ca="1">Repdd!AW443</f>
        <v>-20250182.057608828</v>
      </c>
      <c r="AX304" s="7">
        <f ca="1">Repdd!AX443</f>
        <v>-16779859.895197347</v>
      </c>
      <c r="AY304" s="7">
        <f ca="1">Repdd!AY443</f>
        <v>-12457299.522283353</v>
      </c>
      <c r="AZ304" s="7">
        <f ca="1">Repdd!AZ443</f>
        <v>-7278217.4156314582</v>
      </c>
      <c r="BA304" s="7">
        <f ca="1">Repdd!BA443</f>
        <v>-1249380.0324634966</v>
      </c>
      <c r="BB304" s="7">
        <f ca="1">Repdd!BB443</f>
        <v>5637562.622209508</v>
      </c>
      <c r="BC304" s="7">
        <f ca="1">Repdd!BC443</f>
        <v>13398123.815311901</v>
      </c>
      <c r="BD304" s="7">
        <f ca="1">Repdd!BD443</f>
        <v>20637718.850359242</v>
      </c>
      <c r="BE304" s="7">
        <f ca="1">Repdd!BE443</f>
        <v>28258272.520668894</v>
      </c>
      <c r="BF304" s="7">
        <f ca="1">Repdd!BF443</f>
        <v>36550817.23913312</v>
      </c>
      <c r="BG304" s="7">
        <f ca="1">Repdd!BG443</f>
        <v>45381410.620065838</v>
      </c>
      <c r="BH304" s="7">
        <f ca="1">Repdd!BH443</f>
        <v>54615201.066928841</v>
      </c>
      <c r="BI304" s="7">
        <f ca="1">Repdd!BI443</f>
        <v>64124922.805419125</v>
      </c>
      <c r="BJ304" s="7">
        <f ca="1">Repdd!BJ443</f>
        <v>73801431.711489722</v>
      </c>
      <c r="BK304" s="7">
        <f ca="1">Repdd!BK443</f>
        <v>83573636.29087016</v>
      </c>
      <c r="BL304" s="7">
        <f ca="1">Repdd!BL443</f>
        <v>93400062.971850216</v>
      </c>
      <c r="BM304" s="7">
        <f ca="1">Repdd!BM443</f>
        <v>103258791.38375565</v>
      </c>
      <c r="BN304" s="7">
        <f ca="1">Repdd!BN443</f>
        <v>113138432.90896693</v>
      </c>
      <c r="BO304" s="7">
        <f ca="1">Repdd!BO443</f>
        <v>123033883.5798704</v>
      </c>
      <c r="BP304" s="7">
        <f ca="1">Repdd!BP443</f>
        <v>132943485.63858227</v>
      </c>
      <c r="BQ304" s="7">
        <f ca="1">Repdd!BQ443</f>
        <v>142853311.36102945</v>
      </c>
      <c r="BR304" s="7">
        <f ca="1">Repdd!BR443</f>
        <v>152763163.75817436</v>
      </c>
      <c r="BS304" s="7">
        <f ca="1">Repdd!BS443</f>
        <v>162673010.91067427</v>
      </c>
      <c r="BT304" s="7">
        <f ca="1">Repdd!BT443</f>
        <v>172582855.5476923</v>
      </c>
      <c r="BU304" s="7">
        <f ca="1">Repdd!BU443</f>
        <v>182492700.18471032</v>
      </c>
      <c r="BV304" s="7">
        <f ca="1">Repdd!BV443</f>
        <v>0</v>
      </c>
      <c r="BW304" s="7">
        <f ca="1">Repdd!BW443</f>
        <v>0</v>
      </c>
      <c r="BX304" s="7">
        <f ca="1">Repdd!BX443</f>
        <v>0</v>
      </c>
      <c r="BY304" s="7">
        <f ca="1">Repdd!BY443</f>
        <v>0</v>
      </c>
      <c r="BZ304" s="7">
        <f ca="1">Repdd!BZ443</f>
        <v>0</v>
      </c>
      <c r="CA304" s="7">
        <f ca="1">Repdd!CA443</f>
        <v>0</v>
      </c>
      <c r="CB304" s="7">
        <f ca="1">Repdd!CB443</f>
        <v>0</v>
      </c>
      <c r="CC304" s="7">
        <f ca="1">Repdd!CC443</f>
        <v>0</v>
      </c>
      <c r="CD304" s="7">
        <f ca="1">Repdd!CD443</f>
        <v>0</v>
      </c>
      <c r="CE304" s="7">
        <f ca="1">Repdd!CE443</f>
        <v>0</v>
      </c>
      <c r="CF304" s="7">
        <f ca="1">Repdd!CF443</f>
        <v>0</v>
      </c>
      <c r="CG304" s="7">
        <f ca="1">Repdd!CG443</f>
        <v>0</v>
      </c>
      <c r="CH304" s="7">
        <f ca="1">Repdd!CH443</f>
        <v>0</v>
      </c>
      <c r="CI304" s="7">
        <f ca="1">Repdd!CI443</f>
        <v>0</v>
      </c>
      <c r="CJ304" s="7">
        <f ca="1">Repdd!CJ443</f>
        <v>0</v>
      </c>
      <c r="CK304" s="7">
        <f ca="1">Repdd!CK443</f>
        <v>0</v>
      </c>
      <c r="CL304" s="7">
        <f ca="1">Repdd!CL443</f>
        <v>0</v>
      </c>
      <c r="CM304" s="7">
        <f ca="1">Repdd!CM443</f>
        <v>0</v>
      </c>
      <c r="CN304" s="7">
        <f ca="1">Repdd!CN443</f>
        <v>0</v>
      </c>
      <c r="CO304" s="7">
        <f ca="1">Repdd!CO443</f>
        <v>0</v>
      </c>
      <c r="CP304" s="7">
        <f ca="1">Repdd!CP443</f>
        <v>0</v>
      </c>
      <c r="CQ304" s="7">
        <f ca="1">Repdd!CQ443</f>
        <v>0</v>
      </c>
      <c r="CR304" s="7">
        <f ca="1">Repdd!CR443</f>
        <v>0</v>
      </c>
      <c r="CS304" s="7">
        <f ca="1">Repdd!CS443</f>
        <v>0</v>
      </c>
      <c r="CT304" s="7">
        <f ca="1">Repdd!CT443</f>
        <v>0</v>
      </c>
    </row>
    <row r="305" spans="1:98" s="27" customFormat="1" ht="12" x14ac:dyDescent="0.25">
      <c r="A305" s="26">
        <f>ROW()</f>
        <v>305</v>
      </c>
      <c r="C305" s="142"/>
      <c r="E305" s="24" t="s">
        <v>24</v>
      </c>
      <c r="F305" s="66" t="str">
        <f>$F$280</f>
        <v>АКТИВЫ</v>
      </c>
      <c r="G305" s="66" t="str">
        <f t="shared" ref="G305:G306" si="52">$G$287</f>
        <v>Запасы СиМ</v>
      </c>
      <c r="H305" s="27" t="s">
        <v>92</v>
      </c>
      <c r="P305" s="30"/>
      <c r="R305" s="24"/>
      <c r="S305" s="30"/>
      <c r="V305" s="85"/>
      <c r="W305" s="29">
        <f t="shared" ca="1" si="45"/>
        <v>15000000</v>
      </c>
      <c r="Z305" s="30">
        <f>Repdd!Z444</f>
        <v>15000000</v>
      </c>
      <c r="AA305" s="30">
        <f>Repdd!AA444</f>
        <v>15000000</v>
      </c>
      <c r="AB305" s="30">
        <f>Repdd!AB444</f>
        <v>15000000</v>
      </c>
      <c r="AC305" s="30">
        <f>Repdd!AC444</f>
        <v>15000000</v>
      </c>
      <c r="AD305" s="30">
        <f>Repdd!AD444</f>
        <v>15000000</v>
      </c>
      <c r="AE305" s="30">
        <f>Repdd!AE444</f>
        <v>15000000</v>
      </c>
      <c r="AF305" s="30">
        <f>Repdd!AF444</f>
        <v>15000000</v>
      </c>
      <c r="AG305" s="30">
        <f>Repdd!AG444</f>
        <v>15000000</v>
      </c>
      <c r="AH305" s="30">
        <f>Repdd!AH444</f>
        <v>15000000</v>
      </c>
      <c r="AI305" s="30">
        <f>Repdd!AI444</f>
        <v>15000000</v>
      </c>
      <c r="AJ305" s="30">
        <f>Repdd!AJ444</f>
        <v>15000000</v>
      </c>
      <c r="AK305" s="30">
        <f>Repdd!AK444</f>
        <v>15000000</v>
      </c>
      <c r="AL305" s="30">
        <f>Repdd!AL444</f>
        <v>15000000</v>
      </c>
      <c r="AM305" s="30">
        <f>Repdd!AM444</f>
        <v>15000000</v>
      </c>
      <c r="AN305" s="30">
        <f>Repdd!AN444</f>
        <v>15000000</v>
      </c>
      <c r="AO305" s="30">
        <f>Repdd!AO444</f>
        <v>15000000</v>
      </c>
      <c r="AP305" s="30">
        <f>Repdd!AP444</f>
        <v>15000000</v>
      </c>
      <c r="AQ305" s="30">
        <f>Repdd!AQ444</f>
        <v>15000000</v>
      </c>
      <c r="AR305" s="30">
        <f>Repdd!AR444</f>
        <v>15000000</v>
      </c>
      <c r="AS305" s="30">
        <f>Repdd!AS444</f>
        <v>15000000</v>
      </c>
      <c r="AT305" s="30">
        <f>Repdd!AT444</f>
        <v>15000000</v>
      </c>
      <c r="AU305" s="30">
        <f>Repdd!AU444</f>
        <v>15000000</v>
      </c>
      <c r="AV305" s="30">
        <f>Repdd!AV444</f>
        <v>15000000</v>
      </c>
      <c r="AW305" s="30">
        <f>Repdd!AW444</f>
        <v>15000000</v>
      </c>
      <c r="AX305" s="30">
        <f>Repdd!AX444</f>
        <v>15000000</v>
      </c>
      <c r="AY305" s="30">
        <f>Repdd!AY444</f>
        <v>15000000</v>
      </c>
      <c r="AZ305" s="30">
        <f>Repdd!AZ444</f>
        <v>15000000</v>
      </c>
      <c r="BA305" s="30">
        <f>Repdd!BA444</f>
        <v>15000000</v>
      </c>
      <c r="BB305" s="30">
        <f>Repdd!BB444</f>
        <v>15000000</v>
      </c>
      <c r="BC305" s="30">
        <f>Repdd!BC444</f>
        <v>15000000</v>
      </c>
      <c r="BD305" s="30">
        <f>Repdd!BD444</f>
        <v>15000000</v>
      </c>
      <c r="BE305" s="30">
        <f>Repdd!BE444</f>
        <v>15000000</v>
      </c>
      <c r="BF305" s="30">
        <f>Repdd!BF444</f>
        <v>15000000</v>
      </c>
      <c r="BG305" s="30">
        <f>Repdd!BG444</f>
        <v>15000000</v>
      </c>
      <c r="BH305" s="30">
        <f>Repdd!BH444</f>
        <v>15000000</v>
      </c>
      <c r="BI305" s="30">
        <f>Repdd!BI444</f>
        <v>15000000</v>
      </c>
      <c r="BJ305" s="30">
        <f>Repdd!BJ444</f>
        <v>15000000</v>
      </c>
      <c r="BK305" s="30">
        <f>Repdd!BK444</f>
        <v>15000000</v>
      </c>
      <c r="BL305" s="30">
        <f>Repdd!BL444</f>
        <v>15000000</v>
      </c>
      <c r="BM305" s="30">
        <f>Repdd!BM444</f>
        <v>15000000</v>
      </c>
      <c r="BN305" s="30">
        <f>Repdd!BN444</f>
        <v>15000000</v>
      </c>
      <c r="BO305" s="30">
        <f>Repdd!BO444</f>
        <v>15000000</v>
      </c>
      <c r="BP305" s="30">
        <f>Repdd!BP444</f>
        <v>15000000</v>
      </c>
      <c r="BQ305" s="30">
        <f>Repdd!BQ444</f>
        <v>15000000</v>
      </c>
      <c r="BR305" s="30">
        <f>Repdd!BR444</f>
        <v>15000000</v>
      </c>
      <c r="BS305" s="30">
        <f>Repdd!BS444</f>
        <v>15000000</v>
      </c>
      <c r="BT305" s="30">
        <f>Repdd!BT444</f>
        <v>15000000</v>
      </c>
      <c r="BU305" s="30">
        <f>Repdd!BU444</f>
        <v>15000000</v>
      </c>
      <c r="BV305" s="30">
        <f>Repdd!BV444</f>
        <v>0</v>
      </c>
      <c r="BW305" s="30">
        <f>Repdd!BW444</f>
        <v>0</v>
      </c>
      <c r="BX305" s="30">
        <f>Repdd!BX444</f>
        <v>0</v>
      </c>
      <c r="BY305" s="30">
        <f>Repdd!BY444</f>
        <v>0</v>
      </c>
      <c r="BZ305" s="30">
        <f>Repdd!BZ444</f>
        <v>0</v>
      </c>
      <c r="CA305" s="30">
        <f>Repdd!CA444</f>
        <v>0</v>
      </c>
      <c r="CB305" s="30">
        <f>Repdd!CB444</f>
        <v>0</v>
      </c>
      <c r="CC305" s="30">
        <f>Repdd!CC444</f>
        <v>0</v>
      </c>
      <c r="CD305" s="30">
        <f>Repdd!CD444</f>
        <v>0</v>
      </c>
      <c r="CE305" s="30">
        <f>Repdd!CE444</f>
        <v>0</v>
      </c>
      <c r="CF305" s="30">
        <f>Repdd!CF444</f>
        <v>0</v>
      </c>
      <c r="CG305" s="30">
        <f>Repdd!CG444</f>
        <v>0</v>
      </c>
      <c r="CH305" s="30">
        <f>Repdd!CH444</f>
        <v>0</v>
      </c>
      <c r="CI305" s="30">
        <f>Repdd!CI444</f>
        <v>0</v>
      </c>
      <c r="CJ305" s="30">
        <f>Repdd!CJ444</f>
        <v>0</v>
      </c>
      <c r="CK305" s="30">
        <f>Repdd!CK444</f>
        <v>0</v>
      </c>
      <c r="CL305" s="30">
        <f>Repdd!CL444</f>
        <v>0</v>
      </c>
      <c r="CM305" s="30">
        <f>Repdd!CM444</f>
        <v>0</v>
      </c>
      <c r="CN305" s="30">
        <f>Repdd!CN444</f>
        <v>0</v>
      </c>
      <c r="CO305" s="30">
        <f>Repdd!CO444</f>
        <v>0</v>
      </c>
      <c r="CP305" s="30">
        <f>Repdd!CP444</f>
        <v>0</v>
      </c>
      <c r="CQ305" s="30">
        <f>Repdd!CQ444</f>
        <v>0</v>
      </c>
      <c r="CR305" s="30">
        <f>Repdd!CR444</f>
        <v>0</v>
      </c>
      <c r="CS305" s="30">
        <f>Repdd!CS444</f>
        <v>0</v>
      </c>
      <c r="CT305" s="30">
        <f>Repdd!CT444</f>
        <v>0</v>
      </c>
    </row>
    <row r="306" spans="1:98" s="27" customFormat="1" ht="12" x14ac:dyDescent="0.25">
      <c r="A306" s="26">
        <f>ROW()</f>
        <v>306</v>
      </c>
      <c r="C306" s="142"/>
      <c r="E306" s="24" t="s">
        <v>24</v>
      </c>
      <c r="F306" s="66" t="str">
        <f>$F$280</f>
        <v>АКТИВЫ</v>
      </c>
      <c r="G306" s="66" t="str">
        <f t="shared" si="52"/>
        <v>Запасы СиМ</v>
      </c>
      <c r="H306" s="27" t="s">
        <v>93</v>
      </c>
      <c r="P306" s="30"/>
      <c r="R306" s="24"/>
      <c r="S306" s="30"/>
      <c r="V306" s="85"/>
      <c r="W306" s="29">
        <f t="shared" ca="1" si="45"/>
        <v>167492700.18471032</v>
      </c>
      <c r="Z306" s="30">
        <f ca="1">Repdd!Z445</f>
        <v>-1712121.2121212122</v>
      </c>
      <c r="AA306" s="30">
        <f ca="1">Repdd!AA445</f>
        <v>-3515909.0909090908</v>
      </c>
      <c r="AB306" s="30">
        <f ca="1">Repdd!AB445</f>
        <v>-5536363.6363636367</v>
      </c>
      <c r="AC306" s="30">
        <f ca="1">Repdd!AC445</f>
        <v>-7987770.5627705632</v>
      </c>
      <c r="AD306" s="30">
        <f ca="1">Repdd!AD445</f>
        <v>-10564177.48917749</v>
      </c>
      <c r="AE306" s="30">
        <f ca="1">Repdd!AE445</f>
        <v>-13223917.748917749</v>
      </c>
      <c r="AF306" s="30">
        <f ca="1">Repdd!AF445</f>
        <v>-15883658.008658009</v>
      </c>
      <c r="AG306" s="30">
        <f ca="1">Repdd!AG445</f>
        <v>-18543398.26839827</v>
      </c>
      <c r="AH306" s="30">
        <f ca="1">Repdd!AH445</f>
        <v>-21200194.738290045</v>
      </c>
      <c r="AI306" s="30">
        <f ca="1">Repdd!AI445</f>
        <v>-23835082.263787881</v>
      </c>
      <c r="AJ306" s="30">
        <f ca="1">Repdd!AJ445</f>
        <v>-26418060.898588747</v>
      </c>
      <c r="AK306" s="30">
        <f ca="1">Repdd!AK445</f>
        <v>-28939153.348461583</v>
      </c>
      <c r="AL306" s="30">
        <f ca="1">Repdd!AL445</f>
        <v>-31396612.911182903</v>
      </c>
      <c r="AM306" s="30">
        <f ca="1">Repdd!AM445</f>
        <v>-33792140.937259525</v>
      </c>
      <c r="AN306" s="30">
        <f ca="1">Repdd!AN445</f>
        <v>-36089991.380594864</v>
      </c>
      <c r="AO306" s="30">
        <f ca="1">Repdd!AO445</f>
        <v>-38175200.975726604</v>
      </c>
      <c r="AP306" s="30">
        <f ca="1">Repdd!AP445</f>
        <v>-39902830.860852659</v>
      </c>
      <c r="AQ306" s="30">
        <f ca="1">Repdd!AQ445</f>
        <v>-41119064.694621593</v>
      </c>
      <c r="AR306" s="30">
        <f ca="1">Repdd!AR445</f>
        <v>-42090614.646977648</v>
      </c>
      <c r="AS306" s="30">
        <f ca="1">Repdd!AS445</f>
        <v>-42313672.788281016</v>
      </c>
      <c r="AT306" s="30">
        <f ca="1">Repdd!AT445</f>
        <v>-41736928.837465912</v>
      </c>
      <c r="AU306" s="30">
        <f ca="1">Repdd!AU445</f>
        <v>-40333181.032040641</v>
      </c>
      <c r="AV306" s="30">
        <f ca="1">Repdd!AV445</f>
        <v>-38192834.806045108</v>
      </c>
      <c r="AW306" s="30">
        <f ca="1">Repdd!AW445</f>
        <v>-35250182.057608828</v>
      </c>
      <c r="AX306" s="30">
        <f ca="1">Repdd!AX445</f>
        <v>-31779859.895197347</v>
      </c>
      <c r="AY306" s="30">
        <f ca="1">Repdd!AY445</f>
        <v>-27457299.522283353</v>
      </c>
      <c r="AZ306" s="30">
        <f ca="1">Repdd!AZ445</f>
        <v>-22278217.415631458</v>
      </c>
      <c r="BA306" s="30">
        <f ca="1">Repdd!BA445</f>
        <v>-16249380.032463497</v>
      </c>
      <c r="BB306" s="30">
        <f ca="1">Repdd!BB445</f>
        <v>-9362437.377790492</v>
      </c>
      <c r="BC306" s="30">
        <f ca="1">Repdd!BC445</f>
        <v>-1601876.1846880978</v>
      </c>
      <c r="BD306" s="30">
        <f ca="1">Repdd!BD445</f>
        <v>5637718.8503592424</v>
      </c>
      <c r="BE306" s="30">
        <f ca="1">Repdd!BE445</f>
        <v>13258272.520668896</v>
      </c>
      <c r="BF306" s="30">
        <f ca="1">Repdd!BF445</f>
        <v>21550817.239133123</v>
      </c>
      <c r="BG306" s="30">
        <f ca="1">Repdd!BG445</f>
        <v>30381410.620065834</v>
      </c>
      <c r="BH306" s="30">
        <f ca="1">Repdd!BH445</f>
        <v>39615201.066928841</v>
      </c>
      <c r="BI306" s="30">
        <f ca="1">Repdd!BI445</f>
        <v>49124922.805419125</v>
      </c>
      <c r="BJ306" s="30">
        <f ca="1">Repdd!BJ445</f>
        <v>58801431.711489722</v>
      </c>
      <c r="BK306" s="30">
        <f ca="1">Repdd!BK445</f>
        <v>68573636.29087016</v>
      </c>
      <c r="BL306" s="30">
        <f ca="1">Repdd!BL445</f>
        <v>78400062.971850216</v>
      </c>
      <c r="BM306" s="30">
        <f ca="1">Repdd!BM445</f>
        <v>88258791.383755654</v>
      </c>
      <c r="BN306" s="30">
        <f ca="1">Repdd!BN445</f>
        <v>98138432.908966929</v>
      </c>
      <c r="BO306" s="30">
        <f ca="1">Repdd!BO445</f>
        <v>108033883.5798704</v>
      </c>
      <c r="BP306" s="30">
        <f ca="1">Repdd!BP445</f>
        <v>117943485.63858227</v>
      </c>
      <c r="BQ306" s="30">
        <f ca="1">Repdd!BQ445</f>
        <v>127853311.36102946</v>
      </c>
      <c r="BR306" s="30">
        <f ca="1">Repdd!BR445</f>
        <v>137763163.75817436</v>
      </c>
      <c r="BS306" s="30">
        <f ca="1">Repdd!BS445</f>
        <v>147673010.91067427</v>
      </c>
      <c r="BT306" s="30">
        <f ca="1">Repdd!BT445</f>
        <v>157582855.5476923</v>
      </c>
      <c r="BU306" s="30">
        <f ca="1">Repdd!BU445</f>
        <v>167492700.18471032</v>
      </c>
      <c r="BV306" s="30">
        <f ca="1">Repdd!BV445</f>
        <v>0</v>
      </c>
      <c r="BW306" s="30">
        <f ca="1">Repdd!BW445</f>
        <v>0</v>
      </c>
      <c r="BX306" s="30">
        <f ca="1">Repdd!BX445</f>
        <v>0</v>
      </c>
      <c r="BY306" s="30">
        <f ca="1">Repdd!BY445</f>
        <v>0</v>
      </c>
      <c r="BZ306" s="30">
        <f ca="1">Repdd!BZ445</f>
        <v>0</v>
      </c>
      <c r="CA306" s="30">
        <f ca="1">Repdd!CA445</f>
        <v>0</v>
      </c>
      <c r="CB306" s="30">
        <f ca="1">Repdd!CB445</f>
        <v>0</v>
      </c>
      <c r="CC306" s="30">
        <f ca="1">Repdd!CC445</f>
        <v>0</v>
      </c>
      <c r="CD306" s="30">
        <f ca="1">Repdd!CD445</f>
        <v>0</v>
      </c>
      <c r="CE306" s="30">
        <f ca="1">Repdd!CE445</f>
        <v>0</v>
      </c>
      <c r="CF306" s="30">
        <f ca="1">Repdd!CF445</f>
        <v>0</v>
      </c>
      <c r="CG306" s="30">
        <f ca="1">Repdd!CG445</f>
        <v>0</v>
      </c>
      <c r="CH306" s="30">
        <f ca="1">Repdd!CH445</f>
        <v>0</v>
      </c>
      <c r="CI306" s="30">
        <f ca="1">Repdd!CI445</f>
        <v>0</v>
      </c>
      <c r="CJ306" s="30">
        <f ca="1">Repdd!CJ445</f>
        <v>0</v>
      </c>
      <c r="CK306" s="30">
        <f ca="1">Repdd!CK445</f>
        <v>0</v>
      </c>
      <c r="CL306" s="30">
        <f ca="1">Repdd!CL445</f>
        <v>0</v>
      </c>
      <c r="CM306" s="30">
        <f ca="1">Repdd!CM445</f>
        <v>0</v>
      </c>
      <c r="CN306" s="30">
        <f ca="1">Repdd!CN445</f>
        <v>0</v>
      </c>
      <c r="CO306" s="30">
        <f ca="1">Repdd!CO445</f>
        <v>0</v>
      </c>
      <c r="CP306" s="30">
        <f ca="1">Repdd!CP445</f>
        <v>0</v>
      </c>
      <c r="CQ306" s="30">
        <f ca="1">Repdd!CQ445</f>
        <v>0</v>
      </c>
      <c r="CR306" s="30">
        <f ca="1">Repdd!CR445</f>
        <v>0</v>
      </c>
      <c r="CS306" s="30">
        <f ca="1">Repdd!CS445</f>
        <v>0</v>
      </c>
      <c r="CT306" s="30">
        <f ca="1">Repdd!CT445</f>
        <v>0</v>
      </c>
    </row>
    <row r="307" spans="1:98" s="2" customFormat="1" ht="12" x14ac:dyDescent="0.25">
      <c r="A307" s="11">
        <f>ROW()</f>
        <v>307</v>
      </c>
      <c r="C307" s="142"/>
      <c r="E307" s="23" t="str">
        <f>Lists!$N$9</f>
        <v>пустая строка</v>
      </c>
      <c r="P307" s="3"/>
      <c r="R307" s="23"/>
      <c r="S307" s="3"/>
      <c r="V307" s="74"/>
      <c r="W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</row>
    <row r="308" spans="1:98" x14ac:dyDescent="0.3">
      <c r="A308" s="11">
        <f>ROW()</f>
        <v>308</v>
      </c>
      <c r="E308" s="23" t="s">
        <v>24</v>
      </c>
      <c r="F308" s="66" t="str">
        <f>$F$280</f>
        <v>АКТИВЫ</v>
      </c>
      <c r="G308" s="6" t="s">
        <v>242</v>
      </c>
      <c r="W308" s="10">
        <f t="shared" ca="1" si="45"/>
        <v>72579732.556039944</v>
      </c>
      <c r="Z308" s="7">
        <f ca="1">Repdd!Z447</f>
        <v>72579732.556039944</v>
      </c>
      <c r="AA308" s="7">
        <f ca="1">Repdd!AA447</f>
        <v>72579732.556039944</v>
      </c>
      <c r="AB308" s="7">
        <f ca="1">Repdd!AB447</f>
        <v>72579732.556039944</v>
      </c>
      <c r="AC308" s="7">
        <f ca="1">Repdd!AC447</f>
        <v>72579732.556039944</v>
      </c>
      <c r="AD308" s="7">
        <f ca="1">Repdd!AD447</f>
        <v>72579732.556039944</v>
      </c>
      <c r="AE308" s="7">
        <f ca="1">Repdd!AE447</f>
        <v>72579732.556039944</v>
      </c>
      <c r="AF308" s="7">
        <f ca="1">Repdd!AF447</f>
        <v>72579732.556039944</v>
      </c>
      <c r="AG308" s="7">
        <f ca="1">Repdd!AG447</f>
        <v>72579732.556039944</v>
      </c>
      <c r="AH308" s="7">
        <f ca="1">Repdd!AH447</f>
        <v>72579732.556039944</v>
      </c>
      <c r="AI308" s="7">
        <f ca="1">Repdd!AI447</f>
        <v>72579732.556039944</v>
      </c>
      <c r="AJ308" s="7">
        <f ca="1">Repdd!AJ447</f>
        <v>72579732.556039944</v>
      </c>
      <c r="AK308" s="7">
        <f ca="1">Repdd!AK447</f>
        <v>72579732.556039944</v>
      </c>
      <c r="AL308" s="7">
        <f ca="1">Repdd!AL447</f>
        <v>72579732.556039944</v>
      </c>
      <c r="AM308" s="7">
        <f ca="1">Repdd!AM447</f>
        <v>72579732.556039944</v>
      </c>
      <c r="AN308" s="7">
        <f ca="1">Repdd!AN447</f>
        <v>72579732.556039944</v>
      </c>
      <c r="AO308" s="7">
        <f ca="1">Repdd!AO447</f>
        <v>72579732.556039944</v>
      </c>
      <c r="AP308" s="7">
        <f ca="1">Repdd!AP447</f>
        <v>72579732.556039944</v>
      </c>
      <c r="AQ308" s="7">
        <f ca="1">Repdd!AQ447</f>
        <v>72579732.556039944</v>
      </c>
      <c r="AR308" s="7">
        <f ca="1">Repdd!AR447</f>
        <v>72579732.556039944</v>
      </c>
      <c r="AS308" s="7">
        <f ca="1">Repdd!AS447</f>
        <v>72579732.556039944</v>
      </c>
      <c r="AT308" s="7">
        <f ca="1">Repdd!AT447</f>
        <v>72579732.556039944</v>
      </c>
      <c r="AU308" s="7">
        <f ca="1">Repdd!AU447</f>
        <v>72579732.556039944</v>
      </c>
      <c r="AV308" s="7">
        <f ca="1">Repdd!AV447</f>
        <v>72579732.556039944</v>
      </c>
      <c r="AW308" s="7">
        <f ca="1">Repdd!AW447</f>
        <v>72579732.556039944</v>
      </c>
      <c r="AX308" s="7">
        <f ca="1">Repdd!AX447</f>
        <v>72579732.556039944</v>
      </c>
      <c r="AY308" s="7">
        <f ca="1">Repdd!AY447</f>
        <v>72579732.556039944</v>
      </c>
      <c r="AZ308" s="7">
        <f ca="1">Repdd!AZ447</f>
        <v>72579732.556039944</v>
      </c>
      <c r="BA308" s="7">
        <f ca="1">Repdd!BA447</f>
        <v>72579732.556039944</v>
      </c>
      <c r="BB308" s="7">
        <f ca="1">Repdd!BB447</f>
        <v>72579732.556039944</v>
      </c>
      <c r="BC308" s="7">
        <f ca="1">Repdd!BC447</f>
        <v>72579732.556039944</v>
      </c>
      <c r="BD308" s="7">
        <f ca="1">Repdd!BD447</f>
        <v>72579732.556039944</v>
      </c>
      <c r="BE308" s="7">
        <f ca="1">Repdd!BE447</f>
        <v>72579732.556039944</v>
      </c>
      <c r="BF308" s="7">
        <f ca="1">Repdd!BF447</f>
        <v>72579732.556039944</v>
      </c>
      <c r="BG308" s="7">
        <f ca="1">Repdd!BG447</f>
        <v>72579732.556039944</v>
      </c>
      <c r="BH308" s="7">
        <f ca="1">Repdd!BH447</f>
        <v>72579732.556039944</v>
      </c>
      <c r="BI308" s="7">
        <f ca="1">Repdd!BI447</f>
        <v>72579732.556039944</v>
      </c>
      <c r="BJ308" s="7">
        <f ca="1">Repdd!BJ447</f>
        <v>72579732.556039944</v>
      </c>
      <c r="BK308" s="7">
        <f ca="1">Repdd!BK447</f>
        <v>72579732.556039944</v>
      </c>
      <c r="BL308" s="7">
        <f ca="1">Repdd!BL447</f>
        <v>72579732.556039944</v>
      </c>
      <c r="BM308" s="7">
        <f ca="1">Repdd!BM447</f>
        <v>72579732.556039944</v>
      </c>
      <c r="BN308" s="7">
        <f ca="1">Repdd!BN447</f>
        <v>72579732.556039944</v>
      </c>
      <c r="BO308" s="7">
        <f ca="1">Repdd!BO447</f>
        <v>72579732.556039944</v>
      </c>
      <c r="BP308" s="7">
        <f ca="1">Repdd!BP447</f>
        <v>72579732.556039944</v>
      </c>
      <c r="BQ308" s="7">
        <f ca="1">Repdd!BQ447</f>
        <v>72579732.556039944</v>
      </c>
      <c r="BR308" s="7">
        <f ca="1">Repdd!BR447</f>
        <v>72579732.556039944</v>
      </c>
      <c r="BS308" s="7">
        <f ca="1">Repdd!BS447</f>
        <v>72579732.556039944</v>
      </c>
      <c r="BT308" s="7">
        <f ca="1">Repdd!BT447</f>
        <v>72579732.556039944</v>
      </c>
      <c r="BU308" s="7">
        <f ca="1">Repdd!BU447</f>
        <v>72579732.556039944</v>
      </c>
      <c r="BV308" s="7">
        <f>Repdd!BV447</f>
        <v>0</v>
      </c>
      <c r="BW308" s="7">
        <f>Repdd!BW447</f>
        <v>0</v>
      </c>
      <c r="BX308" s="7">
        <f>Repdd!BX447</f>
        <v>0</v>
      </c>
      <c r="BY308" s="7">
        <f>Repdd!BY447</f>
        <v>0</v>
      </c>
      <c r="BZ308" s="7">
        <f>Repdd!BZ447</f>
        <v>0</v>
      </c>
      <c r="CA308" s="7">
        <f>Repdd!CA447</f>
        <v>0</v>
      </c>
      <c r="CB308" s="7">
        <f>Repdd!CB447</f>
        <v>0</v>
      </c>
      <c r="CC308" s="7">
        <f>Repdd!CC447</f>
        <v>0</v>
      </c>
      <c r="CD308" s="7">
        <f>Repdd!CD447</f>
        <v>0</v>
      </c>
      <c r="CE308" s="7">
        <f>Repdd!CE447</f>
        <v>0</v>
      </c>
      <c r="CF308" s="7">
        <f>Repdd!CF447</f>
        <v>0</v>
      </c>
      <c r="CG308" s="7">
        <f>Repdd!CG447</f>
        <v>0</v>
      </c>
      <c r="CH308" s="7">
        <f>Repdd!CH447</f>
        <v>0</v>
      </c>
      <c r="CI308" s="7">
        <f>Repdd!CI447</f>
        <v>0</v>
      </c>
      <c r="CJ308" s="7">
        <f>Repdd!CJ447</f>
        <v>0</v>
      </c>
      <c r="CK308" s="7">
        <f>Repdd!CK447</f>
        <v>0</v>
      </c>
      <c r="CL308" s="7">
        <f>Repdd!CL447</f>
        <v>0</v>
      </c>
      <c r="CM308" s="7">
        <f>Repdd!CM447</f>
        <v>0</v>
      </c>
      <c r="CN308" s="7">
        <f>Repdd!CN447</f>
        <v>0</v>
      </c>
      <c r="CO308" s="7">
        <f>Repdd!CO447</f>
        <v>0</v>
      </c>
      <c r="CP308" s="7">
        <f>Repdd!CP447</f>
        <v>0</v>
      </c>
      <c r="CQ308" s="7">
        <f>Repdd!CQ447</f>
        <v>0</v>
      </c>
      <c r="CR308" s="7">
        <f>Repdd!CR447</f>
        <v>0</v>
      </c>
      <c r="CS308" s="7">
        <f>Repdd!CS447</f>
        <v>0</v>
      </c>
      <c r="CT308" s="7">
        <f>Repdd!CT447</f>
        <v>0</v>
      </c>
    </row>
    <row r="309" spans="1:98" x14ac:dyDescent="0.3">
      <c r="A309" s="11">
        <f>ROW()</f>
        <v>309</v>
      </c>
      <c r="F309" s="66" t="str">
        <f t="shared" ref="F309:F318" si="53">$F$280</f>
        <v>АКТИВЫ</v>
      </c>
      <c r="G309" s="6" t="str">
        <f>$G$38</f>
        <v>Кредиторская задолженность по СиМ</v>
      </c>
      <c r="W309" s="10">
        <f t="shared" ca="1" si="45"/>
        <v>11117804.399999999</v>
      </c>
      <c r="Z309" s="7">
        <f ca="1">Repdd!Z448</f>
        <v>0</v>
      </c>
      <c r="AA309" s="7">
        <f ca="1">Repdd!AA448</f>
        <v>0</v>
      </c>
      <c r="AB309" s="7">
        <f ca="1">Repdd!AB448</f>
        <v>-4680</v>
      </c>
      <c r="AC309" s="7">
        <f ca="1">Repdd!AC448</f>
        <v>-20320</v>
      </c>
      <c r="AD309" s="7">
        <f ca="1">Repdd!AD448</f>
        <v>-39187.199999999997</v>
      </c>
      <c r="AE309" s="7">
        <f ca="1">Repdd!AE448</f>
        <v>-50541.8</v>
      </c>
      <c r="AF309" s="7">
        <f ca="1">Repdd!AF448</f>
        <v>-41325.64</v>
      </c>
      <c r="AG309" s="7">
        <f ca="1">Repdd!AG448</f>
        <v>-24101.480000000018</v>
      </c>
      <c r="AH309" s="7">
        <f ca="1">Repdd!AH448</f>
        <v>-36781.360000000015</v>
      </c>
      <c r="AI309" s="7">
        <f ca="1">Repdd!AI448</f>
        <v>-96213.271999999997</v>
      </c>
      <c r="AJ309" s="7">
        <f ca="1">Repdd!AJ448</f>
        <v>-192758.18200000003</v>
      </c>
      <c r="AK309" s="7">
        <f ca="1">Repdd!AK448</f>
        <v>-277214.22599999991</v>
      </c>
      <c r="AL309" s="7">
        <f ca="1">Repdd!AL448</f>
        <v>-297373.31400000013</v>
      </c>
      <c r="AM309" s="7">
        <f ca="1">Repdd!AM448</f>
        <v>-227237.65799999997</v>
      </c>
      <c r="AN309" s="7">
        <f ca="1">Repdd!AN448</f>
        <v>-63706.869999999988</v>
      </c>
      <c r="AO309" s="7">
        <f ca="1">Repdd!AO448</f>
        <v>172642.48699999999</v>
      </c>
      <c r="AP309" s="7">
        <f ca="1">Repdd!AP448</f>
        <v>455360.99</v>
      </c>
      <c r="AQ309" s="7">
        <f ca="1">Repdd!AQ448</f>
        <v>764929.21100000001</v>
      </c>
      <c r="AR309" s="7">
        <f ca="1">Repdd!AR448</f>
        <v>1088989.6940000001</v>
      </c>
      <c r="AS309" s="7">
        <f ca="1">Repdd!AS448</f>
        <v>1420245.845</v>
      </c>
      <c r="AT309" s="7">
        <f ca="1">Repdd!AT448</f>
        <v>1754467.2749999999</v>
      </c>
      <c r="AU309" s="7">
        <f ca="1">Repdd!AU448</f>
        <v>2089720.125</v>
      </c>
      <c r="AV309" s="7">
        <f ca="1">Repdd!AV448</f>
        <v>2425349.8650000002</v>
      </c>
      <c r="AW309" s="7">
        <f ca="1">Repdd!AW448</f>
        <v>2761093.0500000003</v>
      </c>
      <c r="AX309" s="7">
        <f ca="1">Repdd!AX448</f>
        <v>3096851.5500000003</v>
      </c>
      <c r="AY309" s="7">
        <f ca="1">Repdd!AY448</f>
        <v>3444310.0500000003</v>
      </c>
      <c r="AZ309" s="7">
        <f ca="1">Repdd!AZ448</f>
        <v>3830868.5500000003</v>
      </c>
      <c r="BA309" s="7">
        <f ca="1">Repdd!BA448</f>
        <v>4264595.05</v>
      </c>
      <c r="BB309" s="7">
        <f ca="1">Repdd!BB448</f>
        <v>4726708.05</v>
      </c>
      <c r="BC309" s="7">
        <f ca="1">Repdd!BC448</f>
        <v>5165780.6500000004</v>
      </c>
      <c r="BD309" s="7">
        <f ca="1">Repdd!BD448</f>
        <v>5532542.8500000006</v>
      </c>
      <c r="BE309" s="7">
        <f ca="1">Repdd!BE448</f>
        <v>5804004.75</v>
      </c>
      <c r="BF309" s="7">
        <f ca="1">Repdd!BF448</f>
        <v>5979126.4299999997</v>
      </c>
      <c r="BG309" s="7">
        <f ca="1">Repdd!BG448</f>
        <v>6079724.1349999998</v>
      </c>
      <c r="BH309" s="7">
        <f ca="1">Repdd!BH448</f>
        <v>6133176.7000000002</v>
      </c>
      <c r="BI309" s="7">
        <f ca="1">Repdd!BI448</f>
        <v>6159517.7350000003</v>
      </c>
      <c r="BJ309" s="7">
        <f ca="1">Repdd!BJ448</f>
        <v>6171261.1299999999</v>
      </c>
      <c r="BK309" s="7">
        <f ca="1">Repdd!BK448</f>
        <v>6175769.6050000004</v>
      </c>
      <c r="BL309" s="7">
        <f ca="1">Repdd!BL448</f>
        <v>6177306.6749999998</v>
      </c>
      <c r="BM309" s="7">
        <f ca="1">Repdd!BM448</f>
        <v>6177812.3250000002</v>
      </c>
      <c r="BN309" s="7">
        <f ca="1">Repdd!BN448</f>
        <v>6177941.085</v>
      </c>
      <c r="BO309" s="7">
        <f ca="1">Repdd!BO448</f>
        <v>6177956.3999999985</v>
      </c>
      <c r="BP309" s="7">
        <f ca="1">Repdd!BP448</f>
        <v>6177956.3999999985</v>
      </c>
      <c r="BQ309" s="7">
        <f ca="1">Repdd!BQ448</f>
        <v>6177956.3999999985</v>
      </c>
      <c r="BR309" s="7">
        <f ca="1">Repdd!BR448</f>
        <v>6177956.3999999985</v>
      </c>
      <c r="BS309" s="7">
        <f ca="1">Repdd!BS448</f>
        <v>6177956.3999999985</v>
      </c>
      <c r="BT309" s="7">
        <f ca="1">Repdd!BT448</f>
        <v>6177956.3999999985</v>
      </c>
      <c r="BU309" s="7">
        <f ca="1">Repdd!BU448</f>
        <v>11117804.399999999</v>
      </c>
      <c r="BV309" s="7">
        <f>Repdd!BV448</f>
        <v>0</v>
      </c>
      <c r="BW309" s="7">
        <f>Repdd!BW448</f>
        <v>0</v>
      </c>
      <c r="BX309" s="7">
        <f>Repdd!BX448</f>
        <v>0</v>
      </c>
      <c r="BY309" s="7">
        <f>Repdd!BY448</f>
        <v>0</v>
      </c>
      <c r="BZ309" s="7">
        <f>Repdd!BZ448</f>
        <v>0</v>
      </c>
      <c r="CA309" s="7">
        <f>Repdd!CA448</f>
        <v>0</v>
      </c>
      <c r="CB309" s="7">
        <f>Repdd!CB448</f>
        <v>0</v>
      </c>
      <c r="CC309" s="7">
        <f>Repdd!CC448</f>
        <v>0</v>
      </c>
      <c r="CD309" s="7">
        <f>Repdd!CD448</f>
        <v>0</v>
      </c>
      <c r="CE309" s="7">
        <f>Repdd!CE448</f>
        <v>0</v>
      </c>
      <c r="CF309" s="7">
        <f>Repdd!CF448</f>
        <v>0</v>
      </c>
      <c r="CG309" s="7">
        <f>Repdd!CG448</f>
        <v>0</v>
      </c>
      <c r="CH309" s="7">
        <f>Repdd!CH448</f>
        <v>0</v>
      </c>
      <c r="CI309" s="7">
        <f>Repdd!CI448</f>
        <v>0</v>
      </c>
      <c r="CJ309" s="7">
        <f>Repdd!CJ448</f>
        <v>0</v>
      </c>
      <c r="CK309" s="7">
        <f>Repdd!CK448</f>
        <v>0</v>
      </c>
      <c r="CL309" s="7">
        <f>Repdd!CL448</f>
        <v>0</v>
      </c>
      <c r="CM309" s="7">
        <f>Repdd!CM448</f>
        <v>0</v>
      </c>
      <c r="CN309" s="7">
        <f>Repdd!CN448</f>
        <v>0</v>
      </c>
      <c r="CO309" s="7">
        <f>Repdd!CO448</f>
        <v>0</v>
      </c>
      <c r="CP309" s="7">
        <f>Repdd!CP448</f>
        <v>0</v>
      </c>
      <c r="CQ309" s="7">
        <f>Repdd!CQ448</f>
        <v>0</v>
      </c>
      <c r="CR309" s="7">
        <f>Repdd!CR448</f>
        <v>0</v>
      </c>
      <c r="CS309" s="7">
        <f>Repdd!CS448</f>
        <v>0</v>
      </c>
      <c r="CT309" s="7">
        <f>Repdd!CT448</f>
        <v>0</v>
      </c>
    </row>
    <row r="310" spans="1:98" s="27" customFormat="1" ht="12" x14ac:dyDescent="0.25">
      <c r="A310" s="26">
        <f>ROW()</f>
        <v>310</v>
      </c>
      <c r="C310" s="142"/>
      <c r="E310" s="24"/>
      <c r="F310" s="66" t="str">
        <f t="shared" si="53"/>
        <v>АКТИВЫ</v>
      </c>
      <c r="G310" s="66" t="str">
        <f>$G$287</f>
        <v>Запасы СиМ</v>
      </c>
      <c r="H310" s="27" t="str">
        <f>BP!$F$21</f>
        <v>Основа</v>
      </c>
      <c r="P310" s="30"/>
      <c r="R310" s="24"/>
      <c r="S310" s="30"/>
      <c r="V310" s="85"/>
      <c r="W310" s="29">
        <f t="shared" ca="1" si="45"/>
        <v>0</v>
      </c>
      <c r="Z310" s="30">
        <f ca="1">Repdd!Z449</f>
        <v>0</v>
      </c>
      <c r="AA310" s="30">
        <f ca="1">Repdd!AA449</f>
        <v>0</v>
      </c>
      <c r="AB310" s="30">
        <f ca="1">Repdd!AB449</f>
        <v>-4200</v>
      </c>
      <c r="AC310" s="30">
        <f ca="1">Repdd!AC449</f>
        <v>-16800</v>
      </c>
      <c r="AD310" s="30">
        <f ca="1">Repdd!AD449</f>
        <v>-30240</v>
      </c>
      <c r="AE310" s="30">
        <f ca="1">Repdd!AE449</f>
        <v>-44205</v>
      </c>
      <c r="AF310" s="30">
        <f ca="1">Repdd!AF449</f>
        <v>-56385</v>
      </c>
      <c r="AG310" s="30">
        <f ca="1">Repdd!AG449</f>
        <v>-74067.000000000015</v>
      </c>
      <c r="AH310" s="30">
        <f ca="1">Repdd!AH449</f>
        <v>-120267.00000000001</v>
      </c>
      <c r="AI310" s="30">
        <f ca="1">Repdd!AI449</f>
        <v>-198051</v>
      </c>
      <c r="AJ310" s="30">
        <f ca="1">Repdd!AJ449</f>
        <v>-309718.5</v>
      </c>
      <c r="AK310" s="30">
        <f ca="1">Repdd!AK449</f>
        <v>-451185</v>
      </c>
      <c r="AL310" s="30">
        <f ca="1">Repdd!AL449</f>
        <v>-610228.5</v>
      </c>
      <c r="AM310" s="30">
        <f ca="1">Repdd!AM449</f>
        <v>-779709</v>
      </c>
      <c r="AN310" s="30">
        <f ca="1">Repdd!AN449</f>
        <v>-954607.5</v>
      </c>
      <c r="AO310" s="30">
        <f ca="1">Repdd!AO449</f>
        <v>-1132372.5</v>
      </c>
      <c r="AP310" s="30">
        <f ca="1">Repdd!AP449</f>
        <v>-1311397.5</v>
      </c>
      <c r="AQ310" s="30">
        <f ca="1">Repdd!AQ449</f>
        <v>-1490737.5</v>
      </c>
      <c r="AR310" s="30">
        <f ca="1">Repdd!AR449</f>
        <v>-1670235</v>
      </c>
      <c r="AS310" s="30">
        <f ca="1">Repdd!AS449</f>
        <v>-1849785</v>
      </c>
      <c r="AT310" s="30">
        <f ca="1">Repdd!AT449</f>
        <v>-2029335</v>
      </c>
      <c r="AU310" s="30">
        <f ca="1">Repdd!AU449</f>
        <v>-2208885</v>
      </c>
      <c r="AV310" s="30">
        <f ca="1">Repdd!AV449</f>
        <v>-2388435</v>
      </c>
      <c r="AW310" s="30">
        <f ca="1">Repdd!AW449</f>
        <v>-2567985</v>
      </c>
      <c r="AX310" s="30">
        <f ca="1">Repdd!AX449</f>
        <v>-2747535</v>
      </c>
      <c r="AY310" s="30">
        <f ca="1">Repdd!AY449</f>
        <v>-2916585</v>
      </c>
      <c r="AZ310" s="30">
        <f ca="1">Repdd!AZ449</f>
        <v>-3054135</v>
      </c>
      <c r="BA310" s="30">
        <f ca="1">Repdd!BA449</f>
        <v>-3158085</v>
      </c>
      <c r="BB310" s="30">
        <f ca="1">Repdd!BB449</f>
        <v>-3227122.5</v>
      </c>
      <c r="BC310" s="30">
        <f ca="1">Repdd!BC449</f>
        <v>-3265710</v>
      </c>
      <c r="BD310" s="30">
        <f ca="1">Repdd!BD449</f>
        <v>-3286342.5</v>
      </c>
      <c r="BE310" s="30">
        <f ca="1">Repdd!BE449</f>
        <v>-3296475</v>
      </c>
      <c r="BF310" s="30">
        <f ca="1">Repdd!BF449</f>
        <v>-3301147.5</v>
      </c>
      <c r="BG310" s="30">
        <f ca="1">Repdd!BG449</f>
        <v>-3302932.5</v>
      </c>
      <c r="BH310" s="30">
        <f ca="1">Repdd!BH449</f>
        <v>-3303457.5</v>
      </c>
      <c r="BI310" s="30">
        <f ca="1">Repdd!BI449</f>
        <v>-3303667.5</v>
      </c>
      <c r="BJ310" s="30">
        <f ca="1">Repdd!BJ449</f>
        <v>-3303720.0000000005</v>
      </c>
      <c r="BK310" s="30">
        <f ca="1">Repdd!BK449</f>
        <v>-3303720.0000000005</v>
      </c>
      <c r="BL310" s="30">
        <f ca="1">Repdd!BL449</f>
        <v>-3303720.0000000005</v>
      </c>
      <c r="BM310" s="30">
        <f ca="1">Repdd!BM449</f>
        <v>-3303720.0000000005</v>
      </c>
      <c r="BN310" s="30">
        <f ca="1">Repdd!BN449</f>
        <v>-3303720.0000000005</v>
      </c>
      <c r="BO310" s="30">
        <f ca="1">Repdd!BO449</f>
        <v>-3303720.0000000005</v>
      </c>
      <c r="BP310" s="30">
        <f ca="1">Repdd!BP449</f>
        <v>-3303720.0000000005</v>
      </c>
      <c r="BQ310" s="30">
        <f ca="1">Repdd!BQ449</f>
        <v>-3303720.0000000005</v>
      </c>
      <c r="BR310" s="30">
        <f ca="1">Repdd!BR449</f>
        <v>-3303720.0000000005</v>
      </c>
      <c r="BS310" s="30">
        <f ca="1">Repdd!BS449</f>
        <v>-3303720.0000000005</v>
      </c>
      <c r="BT310" s="30">
        <f ca="1">Repdd!BT449</f>
        <v>-3303720.0000000005</v>
      </c>
      <c r="BU310" s="30">
        <f ca="1">Repdd!BU449</f>
        <v>0</v>
      </c>
      <c r="BV310" s="30">
        <f>Repdd!BV449</f>
        <v>0</v>
      </c>
      <c r="BW310" s="30">
        <f>Repdd!BW449</f>
        <v>0</v>
      </c>
      <c r="BX310" s="30">
        <f>Repdd!BX449</f>
        <v>0</v>
      </c>
      <c r="BY310" s="30">
        <f>Repdd!BY449</f>
        <v>0</v>
      </c>
      <c r="BZ310" s="30">
        <f>Repdd!BZ449</f>
        <v>0</v>
      </c>
      <c r="CA310" s="30">
        <f>Repdd!CA449</f>
        <v>0</v>
      </c>
      <c r="CB310" s="30">
        <f>Repdd!CB449</f>
        <v>0</v>
      </c>
      <c r="CC310" s="30">
        <f>Repdd!CC449</f>
        <v>0</v>
      </c>
      <c r="CD310" s="30">
        <f>Repdd!CD449</f>
        <v>0</v>
      </c>
      <c r="CE310" s="30">
        <f>Repdd!CE449</f>
        <v>0</v>
      </c>
      <c r="CF310" s="30">
        <f>Repdd!CF449</f>
        <v>0</v>
      </c>
      <c r="CG310" s="30">
        <f>Repdd!CG449</f>
        <v>0</v>
      </c>
      <c r="CH310" s="30">
        <f>Repdd!CH449</f>
        <v>0</v>
      </c>
      <c r="CI310" s="30">
        <f>Repdd!CI449</f>
        <v>0</v>
      </c>
      <c r="CJ310" s="30">
        <f>Repdd!CJ449</f>
        <v>0</v>
      </c>
      <c r="CK310" s="30">
        <f>Repdd!CK449</f>
        <v>0</v>
      </c>
      <c r="CL310" s="30">
        <f>Repdd!CL449</f>
        <v>0</v>
      </c>
      <c r="CM310" s="30">
        <f>Repdd!CM449</f>
        <v>0</v>
      </c>
      <c r="CN310" s="30">
        <f>Repdd!CN449</f>
        <v>0</v>
      </c>
      <c r="CO310" s="30">
        <f>Repdd!CO449</f>
        <v>0</v>
      </c>
      <c r="CP310" s="30">
        <f>Repdd!CP449</f>
        <v>0</v>
      </c>
      <c r="CQ310" s="30">
        <f>Repdd!CQ449</f>
        <v>0</v>
      </c>
      <c r="CR310" s="30">
        <f>Repdd!CR449</f>
        <v>0</v>
      </c>
      <c r="CS310" s="30">
        <f>Repdd!CS449</f>
        <v>0</v>
      </c>
      <c r="CT310" s="30">
        <f>Repdd!CT449</f>
        <v>0</v>
      </c>
    </row>
    <row r="311" spans="1:98" s="27" customFormat="1" ht="12" x14ac:dyDescent="0.25">
      <c r="A311" s="26">
        <f>ROW()</f>
        <v>311</v>
      </c>
      <c r="C311" s="142"/>
      <c r="E311" s="24"/>
      <c r="F311" s="66" t="str">
        <f t="shared" si="53"/>
        <v>АКТИВЫ</v>
      </c>
      <c r="G311" s="66" t="str">
        <f t="shared" ref="G311:G318" si="54">$G$287</f>
        <v>Запасы СиМ</v>
      </c>
      <c r="H311" s="27" t="str">
        <f>BP!$F$22</f>
        <v>Сырье</v>
      </c>
      <c r="P311" s="30"/>
      <c r="R311" s="24"/>
      <c r="S311" s="30"/>
      <c r="V311" s="85"/>
      <c r="W311" s="29">
        <f t="shared" ca="1" si="45"/>
        <v>0</v>
      </c>
      <c r="Z311" s="30">
        <f ca="1">Repdd!Z450</f>
        <v>0</v>
      </c>
      <c r="AA311" s="30">
        <f ca="1">Repdd!AA450</f>
        <v>0</v>
      </c>
      <c r="AB311" s="30">
        <f ca="1">Repdd!AB450</f>
        <v>-480</v>
      </c>
      <c r="AC311" s="30">
        <f ca="1">Repdd!AC450</f>
        <v>-1920</v>
      </c>
      <c r="AD311" s="30">
        <f ca="1">Repdd!AD450</f>
        <v>-3456</v>
      </c>
      <c r="AE311" s="30">
        <f ca="1">Repdd!AE450</f>
        <v>-5052</v>
      </c>
      <c r="AF311" s="30">
        <f ca="1">Repdd!AF450</f>
        <v>-6444</v>
      </c>
      <c r="AG311" s="30">
        <f ca="1">Repdd!AG450</f>
        <v>-8464.8000000000011</v>
      </c>
      <c r="AH311" s="30">
        <f ca="1">Repdd!AH450</f>
        <v>-13744.800000000001</v>
      </c>
      <c r="AI311" s="30">
        <f ca="1">Repdd!AI450</f>
        <v>-22634.400000000001</v>
      </c>
      <c r="AJ311" s="30">
        <f ca="1">Repdd!AJ450</f>
        <v>-35396.399999999994</v>
      </c>
      <c r="AK311" s="30">
        <f ca="1">Repdd!AK450</f>
        <v>-51564</v>
      </c>
      <c r="AL311" s="30">
        <f ca="1">Repdd!AL450</f>
        <v>-69740.399999999994</v>
      </c>
      <c r="AM311" s="30">
        <f ca="1">Repdd!AM450</f>
        <v>-89109.6</v>
      </c>
      <c r="AN311" s="30">
        <f ca="1">Repdd!AN450</f>
        <v>-109098</v>
      </c>
      <c r="AO311" s="30">
        <f ca="1">Repdd!AO450</f>
        <v>-129414</v>
      </c>
      <c r="AP311" s="30">
        <f ca="1">Repdd!AP450</f>
        <v>-149874</v>
      </c>
      <c r="AQ311" s="30">
        <f ca="1">Repdd!AQ450</f>
        <v>-170370</v>
      </c>
      <c r="AR311" s="30">
        <f ca="1">Repdd!AR450</f>
        <v>-190884</v>
      </c>
      <c r="AS311" s="30">
        <f ca="1">Repdd!AS450</f>
        <v>-211404</v>
      </c>
      <c r="AT311" s="30">
        <f ca="1">Repdd!AT450</f>
        <v>-231924</v>
      </c>
      <c r="AU311" s="30">
        <f ca="1">Repdd!AU450</f>
        <v>-252444</v>
      </c>
      <c r="AV311" s="30">
        <f ca="1">Repdd!AV450</f>
        <v>-272964</v>
      </c>
      <c r="AW311" s="30">
        <f ca="1">Repdd!AW450</f>
        <v>-293484</v>
      </c>
      <c r="AX311" s="30">
        <f ca="1">Repdd!AX450</f>
        <v>-314004</v>
      </c>
      <c r="AY311" s="30">
        <f ca="1">Repdd!AY450</f>
        <v>-333324</v>
      </c>
      <c r="AZ311" s="30">
        <f ca="1">Repdd!AZ450</f>
        <v>-349044</v>
      </c>
      <c r="BA311" s="30">
        <f ca="1">Repdd!BA450</f>
        <v>-360924</v>
      </c>
      <c r="BB311" s="30">
        <f ca="1">Repdd!BB450</f>
        <v>-368814</v>
      </c>
      <c r="BC311" s="30">
        <f ca="1">Repdd!BC450</f>
        <v>-373224</v>
      </c>
      <c r="BD311" s="30">
        <f ca="1">Repdd!BD450</f>
        <v>-375582</v>
      </c>
      <c r="BE311" s="30">
        <f ca="1">Repdd!BE450</f>
        <v>-376740</v>
      </c>
      <c r="BF311" s="30">
        <f ca="1">Repdd!BF450</f>
        <v>-377274</v>
      </c>
      <c r="BG311" s="30">
        <f ca="1">Repdd!BG450</f>
        <v>-377478</v>
      </c>
      <c r="BH311" s="30">
        <f ca="1">Repdd!BH450</f>
        <v>-377538</v>
      </c>
      <c r="BI311" s="30">
        <f ca="1">Repdd!BI450</f>
        <v>-377562</v>
      </c>
      <c r="BJ311" s="30">
        <f ca="1">Repdd!BJ450</f>
        <v>-377568.00000000006</v>
      </c>
      <c r="BK311" s="30">
        <f ca="1">Repdd!BK450</f>
        <v>-377568.00000000006</v>
      </c>
      <c r="BL311" s="30">
        <f ca="1">Repdd!BL450</f>
        <v>-377568.00000000006</v>
      </c>
      <c r="BM311" s="30">
        <f ca="1">Repdd!BM450</f>
        <v>-377568.00000000006</v>
      </c>
      <c r="BN311" s="30">
        <f ca="1">Repdd!BN450</f>
        <v>-377568.00000000006</v>
      </c>
      <c r="BO311" s="30">
        <f ca="1">Repdd!BO450</f>
        <v>-377568.00000000006</v>
      </c>
      <c r="BP311" s="30">
        <f ca="1">Repdd!BP450</f>
        <v>-377568.00000000006</v>
      </c>
      <c r="BQ311" s="30">
        <f ca="1">Repdd!BQ450</f>
        <v>-377568.00000000006</v>
      </c>
      <c r="BR311" s="30">
        <f ca="1">Repdd!BR450</f>
        <v>-377568.00000000006</v>
      </c>
      <c r="BS311" s="30">
        <f ca="1">Repdd!BS450</f>
        <v>-377568.00000000006</v>
      </c>
      <c r="BT311" s="30">
        <f ca="1">Repdd!BT450</f>
        <v>-377568.00000000006</v>
      </c>
      <c r="BU311" s="30">
        <f ca="1">Repdd!BU450</f>
        <v>0</v>
      </c>
      <c r="BV311" s="30">
        <f>Repdd!BV450</f>
        <v>0</v>
      </c>
      <c r="BW311" s="30">
        <f>Repdd!BW450</f>
        <v>0</v>
      </c>
      <c r="BX311" s="30">
        <f>Repdd!BX450</f>
        <v>0</v>
      </c>
      <c r="BY311" s="30">
        <f>Repdd!BY450</f>
        <v>0</v>
      </c>
      <c r="BZ311" s="30">
        <f>Repdd!BZ450</f>
        <v>0</v>
      </c>
      <c r="CA311" s="30">
        <f>Repdd!CA450</f>
        <v>0</v>
      </c>
      <c r="CB311" s="30">
        <f>Repdd!CB450</f>
        <v>0</v>
      </c>
      <c r="CC311" s="30">
        <f>Repdd!CC450</f>
        <v>0</v>
      </c>
      <c r="CD311" s="30">
        <f>Repdd!CD450</f>
        <v>0</v>
      </c>
      <c r="CE311" s="30">
        <f>Repdd!CE450</f>
        <v>0</v>
      </c>
      <c r="CF311" s="30">
        <f>Repdd!CF450</f>
        <v>0</v>
      </c>
      <c r="CG311" s="30">
        <f>Repdd!CG450</f>
        <v>0</v>
      </c>
      <c r="CH311" s="30">
        <f>Repdd!CH450</f>
        <v>0</v>
      </c>
      <c r="CI311" s="30">
        <f>Repdd!CI450</f>
        <v>0</v>
      </c>
      <c r="CJ311" s="30">
        <f>Repdd!CJ450</f>
        <v>0</v>
      </c>
      <c r="CK311" s="30">
        <f>Repdd!CK450</f>
        <v>0</v>
      </c>
      <c r="CL311" s="30">
        <f>Repdd!CL450</f>
        <v>0</v>
      </c>
      <c r="CM311" s="30">
        <f>Repdd!CM450</f>
        <v>0</v>
      </c>
      <c r="CN311" s="30">
        <f>Repdd!CN450</f>
        <v>0</v>
      </c>
      <c r="CO311" s="30">
        <f>Repdd!CO450</f>
        <v>0</v>
      </c>
      <c r="CP311" s="30">
        <f>Repdd!CP450</f>
        <v>0</v>
      </c>
      <c r="CQ311" s="30">
        <f>Repdd!CQ450</f>
        <v>0</v>
      </c>
      <c r="CR311" s="30">
        <f>Repdd!CR450</f>
        <v>0</v>
      </c>
      <c r="CS311" s="30">
        <f>Repdd!CS450</f>
        <v>0</v>
      </c>
      <c r="CT311" s="30">
        <f>Repdd!CT450</f>
        <v>0</v>
      </c>
    </row>
    <row r="312" spans="1:98" s="27" customFormat="1" ht="12" x14ac:dyDescent="0.25">
      <c r="A312" s="26">
        <f>ROW()</f>
        <v>312</v>
      </c>
      <c r="C312" s="142"/>
      <c r="E312" s="24"/>
      <c r="F312" s="66" t="str">
        <f t="shared" si="53"/>
        <v>АКТИВЫ</v>
      </c>
      <c r="G312" s="66" t="str">
        <f t="shared" si="54"/>
        <v>Запасы СиМ</v>
      </c>
      <c r="H312" s="27" t="str">
        <f>BP!$F$23</f>
        <v>Материал</v>
      </c>
      <c r="P312" s="30"/>
      <c r="R312" s="24"/>
      <c r="S312" s="30"/>
      <c r="V312" s="85"/>
      <c r="W312" s="29">
        <f t="shared" ca="1" si="45"/>
        <v>0</v>
      </c>
      <c r="Z312" s="30">
        <f ca="1">Repdd!Z451</f>
        <v>0</v>
      </c>
      <c r="AA312" s="30">
        <f ca="1">Repdd!AA451</f>
        <v>0</v>
      </c>
      <c r="AB312" s="30">
        <f ca="1">Repdd!AB451</f>
        <v>0</v>
      </c>
      <c r="AC312" s="30">
        <f ca="1">Repdd!AC451</f>
        <v>0</v>
      </c>
      <c r="AD312" s="30">
        <f ca="1">Repdd!AD451</f>
        <v>0</v>
      </c>
      <c r="AE312" s="30">
        <f ca="1">Repdd!AE451</f>
        <v>0</v>
      </c>
      <c r="AF312" s="30">
        <f ca="1">Repdd!AF451</f>
        <v>0</v>
      </c>
      <c r="AG312" s="30">
        <f ca="1">Repdd!AG451</f>
        <v>0</v>
      </c>
      <c r="AH312" s="30">
        <f ca="1">Repdd!AH451</f>
        <v>0</v>
      </c>
      <c r="AI312" s="30">
        <f ca="1">Repdd!AI451</f>
        <v>0</v>
      </c>
      <c r="AJ312" s="30">
        <f ca="1">Repdd!AJ451</f>
        <v>0</v>
      </c>
      <c r="AK312" s="30">
        <f ca="1">Repdd!AK451</f>
        <v>0</v>
      </c>
      <c r="AL312" s="30">
        <f ca="1">Repdd!AL451</f>
        <v>0</v>
      </c>
      <c r="AM312" s="30">
        <f ca="1">Repdd!AM451</f>
        <v>0</v>
      </c>
      <c r="AN312" s="30">
        <f ca="1">Repdd!AN451</f>
        <v>0</v>
      </c>
      <c r="AO312" s="30">
        <f ca="1">Repdd!AO451</f>
        <v>0</v>
      </c>
      <c r="AP312" s="30">
        <f ca="1">Repdd!AP451</f>
        <v>0</v>
      </c>
      <c r="AQ312" s="30">
        <f ca="1">Repdd!AQ451</f>
        <v>0</v>
      </c>
      <c r="AR312" s="30">
        <f ca="1">Repdd!AR451</f>
        <v>0</v>
      </c>
      <c r="AS312" s="30">
        <f ca="1">Repdd!AS451</f>
        <v>0</v>
      </c>
      <c r="AT312" s="30">
        <f ca="1">Repdd!AT451</f>
        <v>0</v>
      </c>
      <c r="AU312" s="30">
        <f ca="1">Repdd!AU451</f>
        <v>0</v>
      </c>
      <c r="AV312" s="30">
        <f ca="1">Repdd!AV451</f>
        <v>0</v>
      </c>
      <c r="AW312" s="30">
        <f ca="1">Repdd!AW451</f>
        <v>0</v>
      </c>
      <c r="AX312" s="30">
        <f ca="1">Repdd!AX451</f>
        <v>0</v>
      </c>
      <c r="AY312" s="30">
        <f ca="1">Repdd!AY451</f>
        <v>0</v>
      </c>
      <c r="AZ312" s="30">
        <f ca="1">Repdd!AZ451</f>
        <v>0</v>
      </c>
      <c r="BA312" s="30">
        <f ca="1">Repdd!BA451</f>
        <v>0</v>
      </c>
      <c r="BB312" s="30">
        <f ca="1">Repdd!BB451</f>
        <v>0</v>
      </c>
      <c r="BC312" s="30">
        <f ca="1">Repdd!BC451</f>
        <v>0</v>
      </c>
      <c r="BD312" s="30">
        <f ca="1">Repdd!BD451</f>
        <v>0</v>
      </c>
      <c r="BE312" s="30">
        <f ca="1">Repdd!BE451</f>
        <v>0</v>
      </c>
      <c r="BF312" s="30">
        <f ca="1">Repdd!BF451</f>
        <v>0</v>
      </c>
      <c r="BG312" s="30">
        <f ca="1">Repdd!BG451</f>
        <v>0</v>
      </c>
      <c r="BH312" s="30">
        <f ca="1">Repdd!BH451</f>
        <v>0</v>
      </c>
      <c r="BI312" s="30">
        <f ca="1">Repdd!BI451</f>
        <v>0</v>
      </c>
      <c r="BJ312" s="30">
        <f ca="1">Repdd!BJ451</f>
        <v>0</v>
      </c>
      <c r="BK312" s="30">
        <f ca="1">Repdd!BK451</f>
        <v>0</v>
      </c>
      <c r="BL312" s="30">
        <f ca="1">Repdd!BL451</f>
        <v>0</v>
      </c>
      <c r="BM312" s="30">
        <f ca="1">Repdd!BM451</f>
        <v>0</v>
      </c>
      <c r="BN312" s="30">
        <f ca="1">Repdd!BN451</f>
        <v>0</v>
      </c>
      <c r="BO312" s="30">
        <f ca="1">Repdd!BO451</f>
        <v>0</v>
      </c>
      <c r="BP312" s="30">
        <f ca="1">Repdd!BP451</f>
        <v>0</v>
      </c>
      <c r="BQ312" s="30">
        <f ca="1">Repdd!BQ451</f>
        <v>0</v>
      </c>
      <c r="BR312" s="30">
        <f ca="1">Repdd!BR451</f>
        <v>0</v>
      </c>
      <c r="BS312" s="30">
        <f ca="1">Repdd!BS451</f>
        <v>0</v>
      </c>
      <c r="BT312" s="30">
        <f ca="1">Repdd!BT451</f>
        <v>0</v>
      </c>
      <c r="BU312" s="30">
        <f ca="1">Repdd!BU451</f>
        <v>0</v>
      </c>
      <c r="BV312" s="30">
        <f>Repdd!BV451</f>
        <v>0</v>
      </c>
      <c r="BW312" s="30">
        <f>Repdd!BW451</f>
        <v>0</v>
      </c>
      <c r="BX312" s="30">
        <f>Repdd!BX451</f>
        <v>0</v>
      </c>
      <c r="BY312" s="30">
        <f>Repdd!BY451</f>
        <v>0</v>
      </c>
      <c r="BZ312" s="30">
        <f>Repdd!BZ451</f>
        <v>0</v>
      </c>
      <c r="CA312" s="30">
        <f>Repdd!CA451</f>
        <v>0</v>
      </c>
      <c r="CB312" s="30">
        <f>Repdd!CB451</f>
        <v>0</v>
      </c>
      <c r="CC312" s="30">
        <f>Repdd!CC451</f>
        <v>0</v>
      </c>
      <c r="CD312" s="30">
        <f>Repdd!CD451</f>
        <v>0</v>
      </c>
      <c r="CE312" s="30">
        <f>Repdd!CE451</f>
        <v>0</v>
      </c>
      <c r="CF312" s="30">
        <f>Repdd!CF451</f>
        <v>0</v>
      </c>
      <c r="CG312" s="30">
        <f>Repdd!CG451</f>
        <v>0</v>
      </c>
      <c r="CH312" s="30">
        <f>Repdd!CH451</f>
        <v>0</v>
      </c>
      <c r="CI312" s="30">
        <f>Repdd!CI451</f>
        <v>0</v>
      </c>
      <c r="CJ312" s="30">
        <f>Repdd!CJ451</f>
        <v>0</v>
      </c>
      <c r="CK312" s="30">
        <f>Repdd!CK451</f>
        <v>0</v>
      </c>
      <c r="CL312" s="30">
        <f>Repdd!CL451</f>
        <v>0</v>
      </c>
      <c r="CM312" s="30">
        <f>Repdd!CM451</f>
        <v>0</v>
      </c>
      <c r="CN312" s="30">
        <f>Repdd!CN451</f>
        <v>0</v>
      </c>
      <c r="CO312" s="30">
        <f>Repdd!CO451</f>
        <v>0</v>
      </c>
      <c r="CP312" s="30">
        <f>Repdd!CP451</f>
        <v>0</v>
      </c>
      <c r="CQ312" s="30">
        <f>Repdd!CQ451</f>
        <v>0</v>
      </c>
      <c r="CR312" s="30">
        <f>Repdd!CR451</f>
        <v>0</v>
      </c>
      <c r="CS312" s="30">
        <f>Repdd!CS451</f>
        <v>0</v>
      </c>
      <c r="CT312" s="30">
        <f>Repdd!CT451</f>
        <v>0</v>
      </c>
    </row>
    <row r="313" spans="1:98" s="27" customFormat="1" ht="12" x14ac:dyDescent="0.25">
      <c r="A313" s="26">
        <f>ROW()</f>
        <v>313</v>
      </c>
      <c r="C313" s="142"/>
      <c r="E313" s="24"/>
      <c r="F313" s="66" t="str">
        <f t="shared" si="53"/>
        <v>АКТИВЫ</v>
      </c>
      <c r="G313" s="66" t="str">
        <f t="shared" si="54"/>
        <v>Запасы СиМ</v>
      </c>
      <c r="H313" s="27" t="str">
        <f>BP!$F$24</f>
        <v>Вн.пр-во</v>
      </c>
      <c r="P313" s="30"/>
      <c r="R313" s="24"/>
      <c r="S313" s="30"/>
      <c r="V313" s="85"/>
      <c r="W313" s="29">
        <f t="shared" ref="W313:W338" ca="1" si="55">INDIRECT(ADDRESS(ROW(),SUMIFS($1:$1,$5:$5,MAX($5:$5))))</f>
        <v>9439199.9999999981</v>
      </c>
      <c r="Z313" s="30">
        <f ca="1">Repdd!Z452</f>
        <v>0</v>
      </c>
      <c r="AA313" s="30">
        <f ca="1">Repdd!AA452</f>
        <v>0</v>
      </c>
      <c r="AB313" s="30">
        <f ca="1">Repdd!AB452</f>
        <v>0</v>
      </c>
      <c r="AC313" s="30">
        <f ca="1">Repdd!AC452</f>
        <v>0</v>
      </c>
      <c r="AD313" s="30">
        <f ca="1">Repdd!AD452</f>
        <v>0</v>
      </c>
      <c r="AE313" s="30">
        <f ca="1">Repdd!AE452</f>
        <v>6600</v>
      </c>
      <c r="AF313" s="30">
        <f ca="1">Repdd!AF452</f>
        <v>31800</v>
      </c>
      <c r="AG313" s="30">
        <f ca="1">Repdd!AG452</f>
        <v>69120</v>
      </c>
      <c r="AH313" s="30">
        <f ca="1">Repdd!AH452</f>
        <v>108345</v>
      </c>
      <c r="AI313" s="30">
        <f ca="1">Repdd!AI452</f>
        <v>145440</v>
      </c>
      <c r="AJ313" s="30">
        <f ca="1">Repdd!AJ452</f>
        <v>188886</v>
      </c>
      <c r="AK313" s="30">
        <f ca="1">Repdd!AK452</f>
        <v>284220.00000000006</v>
      </c>
      <c r="AL313" s="30">
        <f ca="1">Repdd!AL452</f>
        <v>465851.99999999994</v>
      </c>
      <c r="AM313" s="30">
        <f ca="1">Repdd!AM452</f>
        <v>741337.5</v>
      </c>
      <c r="AN313" s="30">
        <f ca="1">Repdd!AN452</f>
        <v>1107214.5</v>
      </c>
      <c r="AO313" s="30">
        <f ca="1">Repdd!AO452</f>
        <v>1539025.5</v>
      </c>
      <c r="AP313" s="30">
        <f ca="1">Repdd!AP452</f>
        <v>2009836.5</v>
      </c>
      <c r="AQ313" s="30">
        <f ca="1">Repdd!AQ452</f>
        <v>2502580.5</v>
      </c>
      <c r="AR313" s="30">
        <f ca="1">Repdd!AR452</f>
        <v>3006795</v>
      </c>
      <c r="AS313" s="30">
        <f ca="1">Repdd!AS452</f>
        <v>3516675</v>
      </c>
      <c r="AT313" s="30">
        <f ca="1">Repdd!AT452</f>
        <v>4028670</v>
      </c>
      <c r="AU313" s="30">
        <f ca="1">Repdd!AU452</f>
        <v>4541317.5</v>
      </c>
      <c r="AV313" s="30">
        <f ca="1">Repdd!AV452</f>
        <v>5054250</v>
      </c>
      <c r="AW313" s="30">
        <f ca="1">Repdd!AW452</f>
        <v>5567250</v>
      </c>
      <c r="AX313" s="30">
        <f ca="1">Repdd!AX452</f>
        <v>6080250</v>
      </c>
      <c r="AY313" s="30">
        <f ca="1">Repdd!AY452</f>
        <v>6593250</v>
      </c>
      <c r="AZ313" s="30">
        <f ca="1">Repdd!AZ452</f>
        <v>7106250</v>
      </c>
      <c r="BA313" s="30">
        <f ca="1">Repdd!BA452</f>
        <v>7619250</v>
      </c>
      <c r="BB313" s="30">
        <f ca="1">Repdd!BB452</f>
        <v>8115750</v>
      </c>
      <c r="BC313" s="30">
        <f ca="1">Repdd!BC452</f>
        <v>8549250</v>
      </c>
      <c r="BD313" s="30">
        <f ca="1">Repdd!BD452</f>
        <v>8889450</v>
      </c>
      <c r="BE313" s="30">
        <f ca="1">Repdd!BE452</f>
        <v>9131587.5</v>
      </c>
      <c r="BF313" s="30">
        <f ca="1">Repdd!BF452</f>
        <v>9280987.5</v>
      </c>
      <c r="BG313" s="30">
        <f ca="1">Repdd!BG452</f>
        <v>9363022.5</v>
      </c>
      <c r="BH313" s="30">
        <f ca="1">Repdd!BH452</f>
        <v>9405472.5</v>
      </c>
      <c r="BI313" s="30">
        <f ca="1">Repdd!BI452</f>
        <v>9425842.5</v>
      </c>
      <c r="BJ313" s="30">
        <f ca="1">Repdd!BJ452</f>
        <v>9434655</v>
      </c>
      <c r="BK313" s="30">
        <f ca="1">Repdd!BK452</f>
        <v>9437775</v>
      </c>
      <c r="BL313" s="30">
        <f ca="1">Repdd!BL452</f>
        <v>9438780</v>
      </c>
      <c r="BM313" s="30">
        <f ca="1">Repdd!BM452</f>
        <v>9439132.5</v>
      </c>
      <c r="BN313" s="30">
        <f ca="1">Repdd!BN452</f>
        <v>9439200</v>
      </c>
      <c r="BO313" s="30">
        <f ca="1">Repdd!BO452</f>
        <v>9439199.9999999981</v>
      </c>
      <c r="BP313" s="30">
        <f ca="1">Repdd!BP452</f>
        <v>9439199.9999999981</v>
      </c>
      <c r="BQ313" s="30">
        <f ca="1">Repdd!BQ452</f>
        <v>9439199.9999999981</v>
      </c>
      <c r="BR313" s="30">
        <f ca="1">Repdd!BR452</f>
        <v>9439199.9999999981</v>
      </c>
      <c r="BS313" s="30">
        <f ca="1">Repdd!BS452</f>
        <v>9439199.9999999981</v>
      </c>
      <c r="BT313" s="30">
        <f ca="1">Repdd!BT452</f>
        <v>9439199.9999999981</v>
      </c>
      <c r="BU313" s="30">
        <f ca="1">Repdd!BU452</f>
        <v>9439199.9999999981</v>
      </c>
      <c r="BV313" s="30">
        <f>Repdd!BV452</f>
        <v>0</v>
      </c>
      <c r="BW313" s="30">
        <f>Repdd!BW452</f>
        <v>0</v>
      </c>
      <c r="BX313" s="30">
        <f>Repdd!BX452</f>
        <v>0</v>
      </c>
      <c r="BY313" s="30">
        <f>Repdd!BY452</f>
        <v>0</v>
      </c>
      <c r="BZ313" s="30">
        <f>Repdd!BZ452</f>
        <v>0</v>
      </c>
      <c r="CA313" s="30">
        <f>Repdd!CA452</f>
        <v>0</v>
      </c>
      <c r="CB313" s="30">
        <f>Repdd!CB452</f>
        <v>0</v>
      </c>
      <c r="CC313" s="30">
        <f>Repdd!CC452</f>
        <v>0</v>
      </c>
      <c r="CD313" s="30">
        <f>Repdd!CD452</f>
        <v>0</v>
      </c>
      <c r="CE313" s="30">
        <f>Repdd!CE452</f>
        <v>0</v>
      </c>
      <c r="CF313" s="30">
        <f>Repdd!CF452</f>
        <v>0</v>
      </c>
      <c r="CG313" s="30">
        <f>Repdd!CG452</f>
        <v>0</v>
      </c>
      <c r="CH313" s="30">
        <f>Repdd!CH452</f>
        <v>0</v>
      </c>
      <c r="CI313" s="30">
        <f>Repdd!CI452</f>
        <v>0</v>
      </c>
      <c r="CJ313" s="30">
        <f>Repdd!CJ452</f>
        <v>0</v>
      </c>
      <c r="CK313" s="30">
        <f>Repdd!CK452</f>
        <v>0</v>
      </c>
      <c r="CL313" s="30">
        <f>Repdd!CL452</f>
        <v>0</v>
      </c>
      <c r="CM313" s="30">
        <f>Repdd!CM452</f>
        <v>0</v>
      </c>
      <c r="CN313" s="30">
        <f>Repdd!CN452</f>
        <v>0</v>
      </c>
      <c r="CO313" s="30">
        <f>Repdd!CO452</f>
        <v>0</v>
      </c>
      <c r="CP313" s="30">
        <f>Repdd!CP452</f>
        <v>0</v>
      </c>
      <c r="CQ313" s="30">
        <f>Repdd!CQ452</f>
        <v>0</v>
      </c>
      <c r="CR313" s="30">
        <f>Repdd!CR452</f>
        <v>0</v>
      </c>
      <c r="CS313" s="30">
        <f>Repdd!CS452</f>
        <v>0</v>
      </c>
      <c r="CT313" s="30">
        <f>Repdd!CT452</f>
        <v>0</v>
      </c>
    </row>
    <row r="314" spans="1:98" s="27" customFormat="1" ht="12" x14ac:dyDescent="0.25">
      <c r="A314" s="26">
        <f>ROW()</f>
        <v>314</v>
      </c>
      <c r="C314" s="142"/>
      <c r="E314" s="24"/>
      <c r="F314" s="66" t="str">
        <f t="shared" si="53"/>
        <v>АКТИВЫ</v>
      </c>
      <c r="G314" s="66" t="str">
        <f t="shared" si="54"/>
        <v>Запасы СиМ</v>
      </c>
      <c r="H314" s="27" t="str">
        <f>BP!$F$25</f>
        <v>Упаковка</v>
      </c>
      <c r="P314" s="30"/>
      <c r="R314" s="24"/>
      <c r="S314" s="30"/>
      <c r="V314" s="85"/>
      <c r="W314" s="29">
        <f t="shared" ca="1" si="55"/>
        <v>0</v>
      </c>
      <c r="Z314" s="30">
        <f ca="1">Repdd!Z453</f>
        <v>0</v>
      </c>
      <c r="AA314" s="30">
        <f ca="1">Repdd!AA453</f>
        <v>0</v>
      </c>
      <c r="AB314" s="30">
        <f ca="1">Repdd!AB453</f>
        <v>0</v>
      </c>
      <c r="AC314" s="30">
        <f ca="1">Repdd!AC453</f>
        <v>-1600</v>
      </c>
      <c r="AD314" s="30">
        <f ca="1">Repdd!AD453</f>
        <v>-6400</v>
      </c>
      <c r="AE314" s="30">
        <f ca="1">Repdd!AE453</f>
        <v>-11520</v>
      </c>
      <c r="AF314" s="30">
        <f ca="1">Repdd!AF453</f>
        <v>-16840</v>
      </c>
      <c r="AG314" s="30">
        <f ca="1">Repdd!AG453</f>
        <v>-21480</v>
      </c>
      <c r="AH314" s="30">
        <f ca="1">Repdd!AH453</f>
        <v>-28216.000000000004</v>
      </c>
      <c r="AI314" s="30">
        <f ca="1">Repdd!AI453</f>
        <v>-45816</v>
      </c>
      <c r="AJ314" s="30">
        <f ca="1">Repdd!AJ453</f>
        <v>-75448</v>
      </c>
      <c r="AK314" s="30">
        <f ca="1">Repdd!AK453</f>
        <v>-117988</v>
      </c>
      <c r="AL314" s="30">
        <f ca="1">Repdd!AL453</f>
        <v>-171880</v>
      </c>
      <c r="AM314" s="30">
        <f ca="1">Repdd!AM453</f>
        <v>-232468</v>
      </c>
      <c r="AN314" s="30">
        <f ca="1">Repdd!AN453</f>
        <v>-297032</v>
      </c>
      <c r="AO314" s="30">
        <f ca="1">Repdd!AO453</f>
        <v>-363660</v>
      </c>
      <c r="AP314" s="30">
        <f ca="1">Repdd!AP453</f>
        <v>-431380</v>
      </c>
      <c r="AQ314" s="30">
        <f ca="1">Repdd!AQ453</f>
        <v>-499580</v>
      </c>
      <c r="AR314" s="30">
        <f ca="1">Repdd!AR453</f>
        <v>-567900</v>
      </c>
      <c r="AS314" s="30">
        <f ca="1">Repdd!AS453</f>
        <v>-636280</v>
      </c>
      <c r="AT314" s="30">
        <f ca="1">Repdd!AT453</f>
        <v>-704680</v>
      </c>
      <c r="AU314" s="30">
        <f ca="1">Repdd!AU453</f>
        <v>-773080</v>
      </c>
      <c r="AV314" s="30">
        <f ca="1">Repdd!AV453</f>
        <v>-841480</v>
      </c>
      <c r="AW314" s="30">
        <f ca="1">Repdd!AW453</f>
        <v>-909880</v>
      </c>
      <c r="AX314" s="30">
        <f ca="1">Repdd!AX453</f>
        <v>-978280</v>
      </c>
      <c r="AY314" s="30">
        <f ca="1">Repdd!AY453</f>
        <v>-1046680</v>
      </c>
      <c r="AZ314" s="30">
        <f ca="1">Repdd!AZ453</f>
        <v>-1111080</v>
      </c>
      <c r="BA314" s="30">
        <f ca="1">Repdd!BA453</f>
        <v>-1163480</v>
      </c>
      <c r="BB314" s="30">
        <f ca="1">Repdd!BB453</f>
        <v>-1203080</v>
      </c>
      <c r="BC314" s="30">
        <f ca="1">Repdd!BC453</f>
        <v>-1229380</v>
      </c>
      <c r="BD314" s="30">
        <f ca="1">Repdd!BD453</f>
        <v>-1244080</v>
      </c>
      <c r="BE314" s="30">
        <f ca="1">Repdd!BE453</f>
        <v>-1251940</v>
      </c>
      <c r="BF314" s="30">
        <f ca="1">Repdd!BF453</f>
        <v>-1255800</v>
      </c>
      <c r="BG314" s="30">
        <f ca="1">Repdd!BG453</f>
        <v>-1257580</v>
      </c>
      <c r="BH314" s="30">
        <f ca="1">Repdd!BH453</f>
        <v>-1258260</v>
      </c>
      <c r="BI314" s="30">
        <f ca="1">Repdd!BI453</f>
        <v>-1258460</v>
      </c>
      <c r="BJ314" s="30">
        <f ca="1">Repdd!BJ453</f>
        <v>-1258540</v>
      </c>
      <c r="BK314" s="30">
        <f ca="1">Repdd!BK453</f>
        <v>-1258560.0000000002</v>
      </c>
      <c r="BL314" s="30">
        <f ca="1">Repdd!BL453</f>
        <v>-1258560.0000000002</v>
      </c>
      <c r="BM314" s="30">
        <f ca="1">Repdd!BM453</f>
        <v>-1258560.0000000002</v>
      </c>
      <c r="BN314" s="30">
        <f ca="1">Repdd!BN453</f>
        <v>-1258560.0000000002</v>
      </c>
      <c r="BO314" s="30">
        <f ca="1">Repdd!BO453</f>
        <v>-1258560.0000000002</v>
      </c>
      <c r="BP314" s="30">
        <f ca="1">Repdd!BP453</f>
        <v>-1258560.0000000002</v>
      </c>
      <c r="BQ314" s="30">
        <f ca="1">Repdd!BQ453</f>
        <v>-1258560.0000000002</v>
      </c>
      <c r="BR314" s="30">
        <f ca="1">Repdd!BR453</f>
        <v>-1258560.0000000002</v>
      </c>
      <c r="BS314" s="30">
        <f ca="1">Repdd!BS453</f>
        <v>-1258560.0000000002</v>
      </c>
      <c r="BT314" s="30">
        <f ca="1">Repdd!BT453</f>
        <v>-1258560.0000000002</v>
      </c>
      <c r="BU314" s="30">
        <f ca="1">Repdd!BU453</f>
        <v>0</v>
      </c>
      <c r="BV314" s="30">
        <f>Repdd!BV453</f>
        <v>0</v>
      </c>
      <c r="BW314" s="30">
        <f>Repdd!BW453</f>
        <v>0</v>
      </c>
      <c r="BX314" s="30">
        <f>Repdd!BX453</f>
        <v>0</v>
      </c>
      <c r="BY314" s="30">
        <f>Repdd!BY453</f>
        <v>0</v>
      </c>
      <c r="BZ314" s="30">
        <f>Repdd!BZ453</f>
        <v>0</v>
      </c>
      <c r="CA314" s="30">
        <f>Repdd!CA453</f>
        <v>0</v>
      </c>
      <c r="CB314" s="30">
        <f>Repdd!CB453</f>
        <v>0</v>
      </c>
      <c r="CC314" s="30">
        <f>Repdd!CC453</f>
        <v>0</v>
      </c>
      <c r="CD314" s="30">
        <f>Repdd!CD453</f>
        <v>0</v>
      </c>
      <c r="CE314" s="30">
        <f>Repdd!CE453</f>
        <v>0</v>
      </c>
      <c r="CF314" s="30">
        <f>Repdd!CF453</f>
        <v>0</v>
      </c>
      <c r="CG314" s="30">
        <f>Repdd!CG453</f>
        <v>0</v>
      </c>
      <c r="CH314" s="30">
        <f>Repdd!CH453</f>
        <v>0</v>
      </c>
      <c r="CI314" s="30">
        <f>Repdd!CI453</f>
        <v>0</v>
      </c>
      <c r="CJ314" s="30">
        <f>Repdd!CJ453</f>
        <v>0</v>
      </c>
      <c r="CK314" s="30">
        <f>Repdd!CK453</f>
        <v>0</v>
      </c>
      <c r="CL314" s="30">
        <f>Repdd!CL453</f>
        <v>0</v>
      </c>
      <c r="CM314" s="30">
        <f>Repdd!CM453</f>
        <v>0</v>
      </c>
      <c r="CN314" s="30">
        <f>Repdd!CN453</f>
        <v>0</v>
      </c>
      <c r="CO314" s="30">
        <f>Repdd!CO453</f>
        <v>0</v>
      </c>
      <c r="CP314" s="30">
        <f>Repdd!CP453</f>
        <v>0</v>
      </c>
      <c r="CQ314" s="30">
        <f>Repdd!CQ453</f>
        <v>0</v>
      </c>
      <c r="CR314" s="30">
        <f>Repdd!CR453</f>
        <v>0</v>
      </c>
      <c r="CS314" s="30">
        <f>Repdd!CS453</f>
        <v>0</v>
      </c>
      <c r="CT314" s="30">
        <f>Repdd!CT453</f>
        <v>0</v>
      </c>
    </row>
    <row r="315" spans="1:98" s="27" customFormat="1" ht="12" x14ac:dyDescent="0.25">
      <c r="A315" s="26">
        <f>ROW()</f>
        <v>315</v>
      </c>
      <c r="C315" s="142"/>
      <c r="E315" s="24"/>
      <c r="F315" s="66" t="str">
        <f t="shared" si="53"/>
        <v>АКТИВЫ</v>
      </c>
      <c r="G315" s="66" t="str">
        <f t="shared" si="54"/>
        <v>Запасы СиМ</v>
      </c>
      <c r="H315" s="27" t="str">
        <f>BP!$F$26</f>
        <v>ФОТ првПерс</v>
      </c>
      <c r="P315" s="30"/>
      <c r="R315" s="24"/>
      <c r="S315" s="30"/>
      <c r="V315" s="85"/>
      <c r="W315" s="29">
        <f t="shared" ca="1" si="55"/>
        <v>786599.99999999988</v>
      </c>
      <c r="Z315" s="30">
        <f ca="1">Repdd!Z454</f>
        <v>0</v>
      </c>
      <c r="AA315" s="30">
        <f ca="1">Repdd!AA454</f>
        <v>0</v>
      </c>
      <c r="AB315" s="30">
        <f ca="1">Repdd!AB454</f>
        <v>0</v>
      </c>
      <c r="AC315" s="30">
        <f ca="1">Repdd!AC454</f>
        <v>0</v>
      </c>
      <c r="AD315" s="30">
        <f ca="1">Repdd!AD454</f>
        <v>600</v>
      </c>
      <c r="AE315" s="30">
        <f ca="1">Repdd!AE454</f>
        <v>2400</v>
      </c>
      <c r="AF315" s="30">
        <f ca="1">Repdd!AF454</f>
        <v>4320</v>
      </c>
      <c r="AG315" s="30">
        <f ca="1">Repdd!AG454</f>
        <v>6715</v>
      </c>
      <c r="AH315" s="30">
        <f ca="1">Repdd!AH454</f>
        <v>9655</v>
      </c>
      <c r="AI315" s="30">
        <f ca="1">Repdd!AI454</f>
        <v>13461</v>
      </c>
      <c r="AJ315" s="30">
        <f ca="1">Repdd!AJ454</f>
        <v>21391</v>
      </c>
      <c r="AK315" s="30">
        <f ca="1">Repdd!AK454</f>
        <v>33663</v>
      </c>
      <c r="AL315" s="30">
        <f ca="1">Repdd!AL454</f>
        <v>51299.5</v>
      </c>
      <c r="AM315" s="30">
        <f ca="1">Repdd!AM454</f>
        <v>75909</v>
      </c>
      <c r="AN315" s="30">
        <f ca="1">Repdd!AN454</f>
        <v>106037.5</v>
      </c>
      <c r="AO315" s="30">
        <f ca="1">Repdd!AO454</f>
        <v>140884</v>
      </c>
      <c r="AP315" s="30">
        <f ca="1">Repdd!AP454</f>
        <v>179342.5</v>
      </c>
      <c r="AQ315" s="30">
        <f ca="1">Repdd!AQ454</f>
        <v>219884.5</v>
      </c>
      <c r="AR315" s="30">
        <f ca="1">Repdd!AR454</f>
        <v>261600.5</v>
      </c>
      <c r="AS315" s="30">
        <f ca="1">Repdd!AS454</f>
        <v>303877.5</v>
      </c>
      <c r="AT315" s="30">
        <f ca="1">Repdd!AT454</f>
        <v>346450</v>
      </c>
      <c r="AU315" s="30">
        <f ca="1">Repdd!AU454</f>
        <v>389150</v>
      </c>
      <c r="AV315" s="30">
        <f ca="1">Repdd!AV454</f>
        <v>431880</v>
      </c>
      <c r="AW315" s="30">
        <f ca="1">Repdd!AW454</f>
        <v>474625</v>
      </c>
      <c r="AX315" s="30">
        <f ca="1">Repdd!AX454</f>
        <v>517375</v>
      </c>
      <c r="AY315" s="30">
        <f ca="1">Repdd!AY454</f>
        <v>560125</v>
      </c>
      <c r="AZ315" s="30">
        <f ca="1">Repdd!AZ454</f>
        <v>602875</v>
      </c>
      <c r="BA315" s="30">
        <f ca="1">Repdd!BA454</f>
        <v>644125</v>
      </c>
      <c r="BB315" s="30">
        <f ca="1">Repdd!BB454</f>
        <v>680875</v>
      </c>
      <c r="BC315" s="30">
        <f ca="1">Repdd!BC454</f>
        <v>712825</v>
      </c>
      <c r="BD315" s="30">
        <f ca="1">Repdd!BD454</f>
        <v>738787.5</v>
      </c>
      <c r="BE315" s="30">
        <f ca="1">Repdd!BE454</f>
        <v>757400</v>
      </c>
      <c r="BF315" s="30">
        <f ca="1">Repdd!BF454</f>
        <v>770247.5</v>
      </c>
      <c r="BG315" s="30">
        <f ca="1">Repdd!BG454</f>
        <v>778270</v>
      </c>
      <c r="BH315" s="30">
        <f ca="1">Repdd!BH454</f>
        <v>782612.5</v>
      </c>
      <c r="BI315" s="30">
        <f ca="1">Repdd!BI454</f>
        <v>784832.5</v>
      </c>
      <c r="BJ315" s="30">
        <f ca="1">Repdd!BJ454</f>
        <v>785872.5</v>
      </c>
      <c r="BK315" s="30">
        <f ca="1">Repdd!BK454</f>
        <v>786347.5</v>
      </c>
      <c r="BL315" s="30">
        <f ca="1">Repdd!BL454</f>
        <v>786525</v>
      </c>
      <c r="BM315" s="30">
        <f ca="1">Repdd!BM454</f>
        <v>786575</v>
      </c>
      <c r="BN315" s="30">
        <f ca="1">Repdd!BN454</f>
        <v>786595</v>
      </c>
      <c r="BO315" s="30">
        <f ca="1">Repdd!BO454</f>
        <v>786600</v>
      </c>
      <c r="BP315" s="30">
        <f ca="1">Repdd!BP454</f>
        <v>786599.99999999988</v>
      </c>
      <c r="BQ315" s="30">
        <f ca="1">Repdd!BQ454</f>
        <v>786599.99999999988</v>
      </c>
      <c r="BR315" s="30">
        <f ca="1">Repdd!BR454</f>
        <v>786599.99999999988</v>
      </c>
      <c r="BS315" s="30">
        <f ca="1">Repdd!BS454</f>
        <v>786599.99999999988</v>
      </c>
      <c r="BT315" s="30">
        <f ca="1">Repdd!BT454</f>
        <v>786599.99999999988</v>
      </c>
      <c r="BU315" s="30">
        <f ca="1">Repdd!BU454</f>
        <v>786599.99999999988</v>
      </c>
      <c r="BV315" s="30">
        <f>Repdd!BV454</f>
        <v>0</v>
      </c>
      <c r="BW315" s="30">
        <f>Repdd!BW454</f>
        <v>0</v>
      </c>
      <c r="BX315" s="30">
        <f>Repdd!BX454</f>
        <v>0</v>
      </c>
      <c r="BY315" s="30">
        <f>Repdd!BY454</f>
        <v>0</v>
      </c>
      <c r="BZ315" s="30">
        <f>Repdd!BZ454</f>
        <v>0</v>
      </c>
      <c r="CA315" s="30">
        <f>Repdd!CA454</f>
        <v>0</v>
      </c>
      <c r="CB315" s="30">
        <f>Repdd!CB454</f>
        <v>0</v>
      </c>
      <c r="CC315" s="30">
        <f>Repdd!CC454</f>
        <v>0</v>
      </c>
      <c r="CD315" s="30">
        <f>Repdd!CD454</f>
        <v>0</v>
      </c>
      <c r="CE315" s="30">
        <f>Repdd!CE454</f>
        <v>0</v>
      </c>
      <c r="CF315" s="30">
        <f>Repdd!CF454</f>
        <v>0</v>
      </c>
      <c r="CG315" s="30">
        <f>Repdd!CG454</f>
        <v>0</v>
      </c>
      <c r="CH315" s="30">
        <f>Repdd!CH454</f>
        <v>0</v>
      </c>
      <c r="CI315" s="30">
        <f>Repdd!CI454</f>
        <v>0</v>
      </c>
      <c r="CJ315" s="30">
        <f>Repdd!CJ454</f>
        <v>0</v>
      </c>
      <c r="CK315" s="30">
        <f>Repdd!CK454</f>
        <v>0</v>
      </c>
      <c r="CL315" s="30">
        <f>Repdd!CL454</f>
        <v>0</v>
      </c>
      <c r="CM315" s="30">
        <f>Repdd!CM454</f>
        <v>0</v>
      </c>
      <c r="CN315" s="30">
        <f>Repdd!CN454</f>
        <v>0</v>
      </c>
      <c r="CO315" s="30">
        <f>Repdd!CO454</f>
        <v>0</v>
      </c>
      <c r="CP315" s="30">
        <f>Repdd!CP454</f>
        <v>0</v>
      </c>
      <c r="CQ315" s="30">
        <f>Repdd!CQ454</f>
        <v>0</v>
      </c>
      <c r="CR315" s="30">
        <f>Repdd!CR454</f>
        <v>0</v>
      </c>
      <c r="CS315" s="30">
        <f>Repdd!CS454</f>
        <v>0</v>
      </c>
      <c r="CT315" s="30">
        <f>Repdd!CT454</f>
        <v>0</v>
      </c>
    </row>
    <row r="316" spans="1:98" s="27" customFormat="1" ht="12" x14ac:dyDescent="0.25">
      <c r="A316" s="26">
        <f>ROW()</f>
        <v>316</v>
      </c>
      <c r="C316" s="142"/>
      <c r="E316" s="24"/>
      <c r="F316" s="66" t="str">
        <f t="shared" si="53"/>
        <v>АКТИВЫ</v>
      </c>
      <c r="G316" s="66" t="str">
        <f t="shared" si="54"/>
        <v>Запасы СиМ</v>
      </c>
      <c r="H316" s="27" t="str">
        <f>BP!$F$27</f>
        <v>ФОТ упак</v>
      </c>
      <c r="P316" s="30"/>
      <c r="R316" s="24"/>
      <c r="S316" s="30"/>
      <c r="V316" s="85"/>
      <c r="W316" s="29">
        <f t="shared" ca="1" si="55"/>
        <v>393299.99999999994</v>
      </c>
      <c r="Z316" s="30">
        <f ca="1">Repdd!Z455</f>
        <v>0</v>
      </c>
      <c r="AA316" s="30">
        <f ca="1">Repdd!AA455</f>
        <v>0</v>
      </c>
      <c r="AB316" s="30">
        <f ca="1">Repdd!AB455</f>
        <v>0</v>
      </c>
      <c r="AC316" s="30">
        <f ca="1">Repdd!AC455</f>
        <v>0</v>
      </c>
      <c r="AD316" s="30">
        <f ca="1">Repdd!AD455</f>
        <v>0</v>
      </c>
      <c r="AE316" s="30">
        <f ca="1">Repdd!AE455</f>
        <v>0</v>
      </c>
      <c r="AF316" s="30">
        <f ca="1">Repdd!AF455</f>
        <v>0</v>
      </c>
      <c r="AG316" s="30">
        <f ca="1">Repdd!AG455</f>
        <v>500</v>
      </c>
      <c r="AH316" s="30">
        <f ca="1">Repdd!AH455</f>
        <v>2000</v>
      </c>
      <c r="AI316" s="30">
        <f ca="1">Repdd!AI455</f>
        <v>3600</v>
      </c>
      <c r="AJ316" s="30">
        <f ca="1">Repdd!AJ455</f>
        <v>5262.5</v>
      </c>
      <c r="AK316" s="30">
        <f ca="1">Repdd!AK455</f>
        <v>6712.5</v>
      </c>
      <c r="AL316" s="30">
        <f ca="1">Repdd!AL455</f>
        <v>8817.5000000000018</v>
      </c>
      <c r="AM316" s="30">
        <f ca="1">Repdd!AM455</f>
        <v>14317.500000000002</v>
      </c>
      <c r="AN316" s="30">
        <f ca="1">Repdd!AN455</f>
        <v>23577.5</v>
      </c>
      <c r="AO316" s="30">
        <f ca="1">Repdd!AO455</f>
        <v>36871.25</v>
      </c>
      <c r="AP316" s="30">
        <f ca="1">Repdd!AP455</f>
        <v>53712.5</v>
      </c>
      <c r="AQ316" s="30">
        <f ca="1">Repdd!AQ455</f>
        <v>72646.25</v>
      </c>
      <c r="AR316" s="30">
        <f ca="1">Repdd!AR455</f>
        <v>92822.5</v>
      </c>
      <c r="AS316" s="30">
        <f ca="1">Repdd!AS455</f>
        <v>113643.75</v>
      </c>
      <c r="AT316" s="30">
        <f ca="1">Repdd!AT455</f>
        <v>134806.25</v>
      </c>
      <c r="AU316" s="30">
        <f ca="1">Repdd!AU455</f>
        <v>156118.75</v>
      </c>
      <c r="AV316" s="30">
        <f ca="1">Repdd!AV455</f>
        <v>177468.75</v>
      </c>
      <c r="AW316" s="30">
        <f ca="1">Repdd!AW455</f>
        <v>198837.5</v>
      </c>
      <c r="AX316" s="30">
        <f ca="1">Repdd!AX455</f>
        <v>220212.5</v>
      </c>
      <c r="AY316" s="30">
        <f ca="1">Repdd!AY455</f>
        <v>241587.5</v>
      </c>
      <c r="AZ316" s="30">
        <f ca="1">Repdd!AZ455</f>
        <v>262962.5</v>
      </c>
      <c r="BA316" s="30">
        <f ca="1">Repdd!BA455</f>
        <v>284337.5</v>
      </c>
      <c r="BB316" s="30">
        <f ca="1">Repdd!BB455</f>
        <v>305712.5</v>
      </c>
      <c r="BC316" s="30">
        <f ca="1">Repdd!BC455</f>
        <v>327087.5</v>
      </c>
      <c r="BD316" s="30">
        <f ca="1">Repdd!BD455</f>
        <v>347212.5</v>
      </c>
      <c r="BE316" s="30">
        <f ca="1">Repdd!BE455</f>
        <v>363587.5</v>
      </c>
      <c r="BF316" s="30">
        <f ca="1">Repdd!BF455</f>
        <v>375962.5</v>
      </c>
      <c r="BG316" s="30">
        <f ca="1">Repdd!BG455</f>
        <v>384181.25</v>
      </c>
      <c r="BH316" s="30">
        <f ca="1">Repdd!BH455</f>
        <v>388775</v>
      </c>
      <c r="BI316" s="30">
        <f ca="1">Repdd!BI455</f>
        <v>391231.25</v>
      </c>
      <c r="BJ316" s="30">
        <f ca="1">Repdd!BJ455</f>
        <v>392437.5</v>
      </c>
      <c r="BK316" s="30">
        <f ca="1">Repdd!BK455</f>
        <v>392993.75</v>
      </c>
      <c r="BL316" s="30">
        <f ca="1">Repdd!BL455</f>
        <v>393206.25</v>
      </c>
      <c r="BM316" s="30">
        <f ca="1">Repdd!BM455</f>
        <v>393268.75</v>
      </c>
      <c r="BN316" s="30">
        <f ca="1">Repdd!BN455</f>
        <v>393293.75</v>
      </c>
      <c r="BO316" s="30">
        <f ca="1">Repdd!BO455</f>
        <v>393300</v>
      </c>
      <c r="BP316" s="30">
        <f ca="1">Repdd!BP455</f>
        <v>393299.99999999994</v>
      </c>
      <c r="BQ316" s="30">
        <f ca="1">Repdd!BQ455</f>
        <v>393299.99999999994</v>
      </c>
      <c r="BR316" s="30">
        <f ca="1">Repdd!BR455</f>
        <v>393299.99999999994</v>
      </c>
      <c r="BS316" s="30">
        <f ca="1">Repdd!BS455</f>
        <v>393299.99999999994</v>
      </c>
      <c r="BT316" s="30">
        <f ca="1">Repdd!BT455</f>
        <v>393299.99999999994</v>
      </c>
      <c r="BU316" s="30">
        <f ca="1">Repdd!BU455</f>
        <v>393299.99999999994</v>
      </c>
      <c r="BV316" s="30">
        <f>Repdd!BV455</f>
        <v>0</v>
      </c>
      <c r="BW316" s="30">
        <f>Repdd!BW455</f>
        <v>0</v>
      </c>
      <c r="BX316" s="30">
        <f>Repdd!BX455</f>
        <v>0</v>
      </c>
      <c r="BY316" s="30">
        <f>Repdd!BY455</f>
        <v>0</v>
      </c>
      <c r="BZ316" s="30">
        <f>Repdd!BZ455</f>
        <v>0</v>
      </c>
      <c r="CA316" s="30">
        <f>Repdd!CA455</f>
        <v>0</v>
      </c>
      <c r="CB316" s="30">
        <f>Repdd!CB455</f>
        <v>0</v>
      </c>
      <c r="CC316" s="30">
        <f>Repdd!CC455</f>
        <v>0</v>
      </c>
      <c r="CD316" s="30">
        <f>Repdd!CD455</f>
        <v>0</v>
      </c>
      <c r="CE316" s="30">
        <f>Repdd!CE455</f>
        <v>0</v>
      </c>
      <c r="CF316" s="30">
        <f>Repdd!CF455</f>
        <v>0</v>
      </c>
      <c r="CG316" s="30">
        <f>Repdd!CG455</f>
        <v>0</v>
      </c>
      <c r="CH316" s="30">
        <f>Repdd!CH455</f>
        <v>0</v>
      </c>
      <c r="CI316" s="30">
        <f>Repdd!CI455</f>
        <v>0</v>
      </c>
      <c r="CJ316" s="30">
        <f>Repdd!CJ455</f>
        <v>0</v>
      </c>
      <c r="CK316" s="30">
        <f>Repdd!CK455</f>
        <v>0</v>
      </c>
      <c r="CL316" s="30">
        <f>Repdd!CL455</f>
        <v>0</v>
      </c>
      <c r="CM316" s="30">
        <f>Repdd!CM455</f>
        <v>0</v>
      </c>
      <c r="CN316" s="30">
        <f>Repdd!CN455</f>
        <v>0</v>
      </c>
      <c r="CO316" s="30">
        <f>Repdd!CO455</f>
        <v>0</v>
      </c>
      <c r="CP316" s="30">
        <f>Repdd!CP455</f>
        <v>0</v>
      </c>
      <c r="CQ316" s="30">
        <f>Repdd!CQ455</f>
        <v>0</v>
      </c>
      <c r="CR316" s="30">
        <f>Repdd!CR455</f>
        <v>0</v>
      </c>
      <c r="CS316" s="30">
        <f>Repdd!CS455</f>
        <v>0</v>
      </c>
      <c r="CT316" s="30">
        <f>Repdd!CT455</f>
        <v>0</v>
      </c>
    </row>
    <row r="317" spans="1:98" s="27" customFormat="1" ht="12" x14ac:dyDescent="0.25">
      <c r="A317" s="26">
        <f>ROW()</f>
        <v>317</v>
      </c>
      <c r="C317" s="142"/>
      <c r="E317" s="24"/>
      <c r="F317" s="66" t="str">
        <f t="shared" si="53"/>
        <v>АКТИВЫ</v>
      </c>
      <c r="G317" s="66" t="str">
        <f t="shared" si="54"/>
        <v>Запасы СиМ</v>
      </c>
      <c r="H317" s="27" t="str">
        <f>BP!$F$28</f>
        <v>Соцсборы</v>
      </c>
      <c r="P317" s="30"/>
      <c r="R317" s="24"/>
      <c r="S317" s="30"/>
      <c r="V317" s="85"/>
      <c r="W317" s="29">
        <f t="shared" ca="1" si="55"/>
        <v>353969.99999999994</v>
      </c>
      <c r="Z317" s="30">
        <f ca="1">Repdd!Z456</f>
        <v>0</v>
      </c>
      <c r="AA317" s="30">
        <f ca="1">Repdd!AA456</f>
        <v>0</v>
      </c>
      <c r="AB317" s="30">
        <f ca="1">Repdd!AB456</f>
        <v>0</v>
      </c>
      <c r="AC317" s="30">
        <f ca="1">Repdd!AC456</f>
        <v>0</v>
      </c>
      <c r="AD317" s="30">
        <f ca="1">Repdd!AD456</f>
        <v>180</v>
      </c>
      <c r="AE317" s="30">
        <f ca="1">Repdd!AE456</f>
        <v>720</v>
      </c>
      <c r="AF317" s="30">
        <f ca="1">Repdd!AF456</f>
        <v>1296</v>
      </c>
      <c r="AG317" s="30">
        <f ca="1">Repdd!AG456</f>
        <v>2164.5</v>
      </c>
      <c r="AH317" s="30">
        <f ca="1">Repdd!AH456</f>
        <v>3496.5</v>
      </c>
      <c r="AI317" s="30">
        <f ca="1">Repdd!AI456</f>
        <v>5118.2999999999993</v>
      </c>
      <c r="AJ317" s="30">
        <f ca="1">Repdd!AJ456</f>
        <v>7996.0499999999984</v>
      </c>
      <c r="AK317" s="30">
        <f ca="1">Repdd!AK456</f>
        <v>12112.649999999998</v>
      </c>
      <c r="AL317" s="30">
        <f ca="1">Repdd!AL456</f>
        <v>18035.099999999999</v>
      </c>
      <c r="AM317" s="30">
        <f ca="1">Repdd!AM456</f>
        <v>27067.950000000004</v>
      </c>
      <c r="AN317" s="30">
        <f ca="1">Repdd!AN456</f>
        <v>38884.500000000015</v>
      </c>
      <c r="AO317" s="30">
        <f ca="1">Repdd!AO456</f>
        <v>53326.575000000012</v>
      </c>
      <c r="AP317" s="30">
        <f ca="1">Repdd!AP456</f>
        <v>69916.500000000015</v>
      </c>
      <c r="AQ317" s="30">
        <f ca="1">Repdd!AQ456</f>
        <v>87759.225000000006</v>
      </c>
      <c r="AR317" s="30">
        <f ca="1">Repdd!AR456</f>
        <v>106326.90000000001</v>
      </c>
      <c r="AS317" s="30">
        <f ca="1">Repdd!AS456</f>
        <v>125256.37500000003</v>
      </c>
      <c r="AT317" s="30">
        <f ca="1">Repdd!AT456</f>
        <v>144376.875</v>
      </c>
      <c r="AU317" s="30">
        <f ca="1">Repdd!AU456</f>
        <v>163580.625</v>
      </c>
      <c r="AV317" s="30">
        <f ca="1">Repdd!AV456</f>
        <v>182804.625</v>
      </c>
      <c r="AW317" s="30">
        <f ca="1">Repdd!AW456</f>
        <v>202038.75</v>
      </c>
      <c r="AX317" s="30">
        <f ca="1">Repdd!AX456</f>
        <v>221276.25</v>
      </c>
      <c r="AY317" s="30">
        <f ca="1">Repdd!AY456</f>
        <v>240513.75</v>
      </c>
      <c r="AZ317" s="30">
        <f ca="1">Repdd!AZ456</f>
        <v>259751.25</v>
      </c>
      <c r="BA317" s="30">
        <f ca="1">Repdd!BA456</f>
        <v>278538.75</v>
      </c>
      <c r="BB317" s="30">
        <f ca="1">Repdd!BB456</f>
        <v>295976.25</v>
      </c>
      <c r="BC317" s="30">
        <f ca="1">Repdd!BC456</f>
        <v>311973.75</v>
      </c>
      <c r="BD317" s="30">
        <f ca="1">Repdd!BD456</f>
        <v>325800</v>
      </c>
      <c r="BE317" s="30">
        <f ca="1">Repdd!BE456</f>
        <v>336296.25</v>
      </c>
      <c r="BF317" s="30">
        <f ca="1">Repdd!BF456</f>
        <v>343863</v>
      </c>
      <c r="BG317" s="30">
        <f ca="1">Repdd!BG456</f>
        <v>348735.375</v>
      </c>
      <c r="BH317" s="30">
        <f ca="1">Repdd!BH456</f>
        <v>351416.25</v>
      </c>
      <c r="BI317" s="30">
        <f ca="1">Repdd!BI456</f>
        <v>352819.125</v>
      </c>
      <c r="BJ317" s="30">
        <f ca="1">Repdd!BJ456</f>
        <v>353493</v>
      </c>
      <c r="BK317" s="30">
        <f ca="1">Repdd!BK456</f>
        <v>353802.375</v>
      </c>
      <c r="BL317" s="30">
        <f ca="1">Repdd!BL456</f>
        <v>353919.375</v>
      </c>
      <c r="BM317" s="30">
        <f ca="1">Repdd!BM456</f>
        <v>353953.125</v>
      </c>
      <c r="BN317" s="30">
        <f ca="1">Repdd!BN456</f>
        <v>353966.625</v>
      </c>
      <c r="BO317" s="30">
        <f ca="1">Repdd!BO456</f>
        <v>353970</v>
      </c>
      <c r="BP317" s="30">
        <f ca="1">Repdd!BP456</f>
        <v>353969.99999999994</v>
      </c>
      <c r="BQ317" s="30">
        <f ca="1">Repdd!BQ456</f>
        <v>353969.99999999994</v>
      </c>
      <c r="BR317" s="30">
        <f ca="1">Repdd!BR456</f>
        <v>353969.99999999994</v>
      </c>
      <c r="BS317" s="30">
        <f ca="1">Repdd!BS456</f>
        <v>353969.99999999994</v>
      </c>
      <c r="BT317" s="30">
        <f ca="1">Repdd!BT456</f>
        <v>353969.99999999994</v>
      </c>
      <c r="BU317" s="30">
        <f ca="1">Repdd!BU456</f>
        <v>353969.99999999994</v>
      </c>
      <c r="BV317" s="30">
        <f>Repdd!BV456</f>
        <v>0</v>
      </c>
      <c r="BW317" s="30">
        <f>Repdd!BW456</f>
        <v>0</v>
      </c>
      <c r="BX317" s="30">
        <f>Repdd!BX456</f>
        <v>0</v>
      </c>
      <c r="BY317" s="30">
        <f>Repdd!BY456</f>
        <v>0</v>
      </c>
      <c r="BZ317" s="30">
        <f>Repdd!BZ456</f>
        <v>0</v>
      </c>
      <c r="CA317" s="30">
        <f>Repdd!CA456</f>
        <v>0</v>
      </c>
      <c r="CB317" s="30">
        <f>Repdd!CB456</f>
        <v>0</v>
      </c>
      <c r="CC317" s="30">
        <f>Repdd!CC456</f>
        <v>0</v>
      </c>
      <c r="CD317" s="30">
        <f>Repdd!CD456</f>
        <v>0</v>
      </c>
      <c r="CE317" s="30">
        <f>Repdd!CE456</f>
        <v>0</v>
      </c>
      <c r="CF317" s="30">
        <f>Repdd!CF456</f>
        <v>0</v>
      </c>
      <c r="CG317" s="30">
        <f>Repdd!CG456</f>
        <v>0</v>
      </c>
      <c r="CH317" s="30">
        <f>Repdd!CH456</f>
        <v>0</v>
      </c>
      <c r="CI317" s="30">
        <f>Repdd!CI456</f>
        <v>0</v>
      </c>
      <c r="CJ317" s="30">
        <f>Repdd!CJ456</f>
        <v>0</v>
      </c>
      <c r="CK317" s="30">
        <f>Repdd!CK456</f>
        <v>0</v>
      </c>
      <c r="CL317" s="30">
        <f>Repdd!CL456</f>
        <v>0</v>
      </c>
      <c r="CM317" s="30">
        <f>Repdd!CM456</f>
        <v>0</v>
      </c>
      <c r="CN317" s="30">
        <f>Repdd!CN456</f>
        <v>0</v>
      </c>
      <c r="CO317" s="30">
        <f>Repdd!CO456</f>
        <v>0</v>
      </c>
      <c r="CP317" s="30">
        <f>Repdd!CP456</f>
        <v>0</v>
      </c>
      <c r="CQ317" s="30">
        <f>Repdd!CQ456</f>
        <v>0</v>
      </c>
      <c r="CR317" s="30">
        <f>Repdd!CR456</f>
        <v>0</v>
      </c>
      <c r="CS317" s="30">
        <f>Repdd!CS456</f>
        <v>0</v>
      </c>
      <c r="CT317" s="30">
        <f>Repdd!CT456</f>
        <v>0</v>
      </c>
    </row>
    <row r="318" spans="1:98" s="27" customFormat="1" ht="12" x14ac:dyDescent="0.25">
      <c r="A318" s="26">
        <f>ROW()</f>
        <v>318</v>
      </c>
      <c r="C318" s="142"/>
      <c r="E318" s="24"/>
      <c r="F318" s="66" t="str">
        <f t="shared" si="53"/>
        <v>АКТИВЫ</v>
      </c>
      <c r="G318" s="66" t="str">
        <f t="shared" si="54"/>
        <v>Запасы СиМ</v>
      </c>
      <c r="H318" s="27" t="str">
        <f>BP!$F$29</f>
        <v>ЭлЭн</v>
      </c>
      <c r="P318" s="30"/>
      <c r="R318" s="24"/>
      <c r="S318" s="30"/>
      <c r="V318" s="85"/>
      <c r="W318" s="29">
        <f t="shared" ca="1" si="55"/>
        <v>144734.40000000014</v>
      </c>
      <c r="Z318" s="30">
        <f ca="1">Repdd!Z457</f>
        <v>0</v>
      </c>
      <c r="AA318" s="30">
        <f ca="1">Repdd!AA457</f>
        <v>0</v>
      </c>
      <c r="AB318" s="30">
        <f ca="1">Repdd!AB457</f>
        <v>0</v>
      </c>
      <c r="AC318" s="30">
        <f ca="1">Repdd!AC457</f>
        <v>0</v>
      </c>
      <c r="AD318" s="30">
        <f ca="1">Repdd!AD457</f>
        <v>128.79999999999998</v>
      </c>
      <c r="AE318" s="30">
        <f ca="1">Repdd!AE457</f>
        <v>515.19999999999993</v>
      </c>
      <c r="AF318" s="30">
        <f ca="1">Repdd!AF457</f>
        <v>927.36</v>
      </c>
      <c r="AG318" s="30">
        <f ca="1">Repdd!AG457</f>
        <v>1410.82</v>
      </c>
      <c r="AH318" s="30">
        <f ca="1">Repdd!AH457</f>
        <v>1949.9400000000003</v>
      </c>
      <c r="AI318" s="30">
        <f ca="1">Repdd!AI457</f>
        <v>2668.8280000000009</v>
      </c>
      <c r="AJ318" s="30">
        <f ca="1">Repdd!AJ457</f>
        <v>4269.1680000000015</v>
      </c>
      <c r="AK318" s="30">
        <f ca="1">Repdd!AK457</f>
        <v>6814.6239999999989</v>
      </c>
      <c r="AL318" s="30">
        <f ca="1">Repdd!AL457</f>
        <v>10471.485999999997</v>
      </c>
      <c r="AM318" s="30">
        <f ca="1">Repdd!AM457</f>
        <v>15416.991999999997</v>
      </c>
      <c r="AN318" s="30">
        <f ca="1">Repdd!AN457</f>
        <v>21316.629999999997</v>
      </c>
      <c r="AO318" s="30">
        <f ca="1">Repdd!AO457</f>
        <v>27981.661999999993</v>
      </c>
      <c r="AP318" s="30">
        <f ca="1">Repdd!AP457</f>
        <v>35204.489999999991</v>
      </c>
      <c r="AQ318" s="30">
        <f ca="1">Repdd!AQ457</f>
        <v>42746.235999999997</v>
      </c>
      <c r="AR318" s="30">
        <f ca="1">Repdd!AR457</f>
        <v>50463.794000000002</v>
      </c>
      <c r="AS318" s="30">
        <f ca="1">Repdd!AS457</f>
        <v>58262.220000000016</v>
      </c>
      <c r="AT318" s="30">
        <f ca="1">Repdd!AT457</f>
        <v>66103.150000000009</v>
      </c>
      <c r="AU318" s="30">
        <f ca="1">Repdd!AU457</f>
        <v>73962.250000000029</v>
      </c>
      <c r="AV318" s="30">
        <f ca="1">Repdd!AV457</f>
        <v>81825.490000000049</v>
      </c>
      <c r="AW318" s="30">
        <f ca="1">Repdd!AW457</f>
        <v>89690.800000000061</v>
      </c>
      <c r="AX318" s="30">
        <f ca="1">Repdd!AX457</f>
        <v>97556.80000000009</v>
      </c>
      <c r="AY318" s="30">
        <f ca="1">Repdd!AY457</f>
        <v>105422.80000000009</v>
      </c>
      <c r="AZ318" s="30">
        <f ca="1">Repdd!AZ457</f>
        <v>113288.80000000009</v>
      </c>
      <c r="BA318" s="30">
        <f ca="1">Repdd!BA457</f>
        <v>120832.80000000009</v>
      </c>
      <c r="BB318" s="30">
        <f ca="1">Repdd!BB457</f>
        <v>127410.8000000001</v>
      </c>
      <c r="BC318" s="30">
        <f ca="1">Repdd!BC457</f>
        <v>132958.40000000011</v>
      </c>
      <c r="BD318" s="30">
        <f ca="1">Repdd!BD457</f>
        <v>137297.35000000012</v>
      </c>
      <c r="BE318" s="30">
        <f ca="1">Repdd!BE457</f>
        <v>140288.50000000009</v>
      </c>
      <c r="BF318" s="30">
        <f ca="1">Repdd!BF457</f>
        <v>142287.43000000011</v>
      </c>
      <c r="BG318" s="30">
        <f ca="1">Repdd!BG457</f>
        <v>143505.51000000013</v>
      </c>
      <c r="BH318" s="30">
        <f ca="1">Repdd!BH457</f>
        <v>144155.95000000013</v>
      </c>
      <c r="BI318" s="30">
        <f ca="1">Repdd!BI457</f>
        <v>144481.8600000001</v>
      </c>
      <c r="BJ318" s="30">
        <f ca="1">Repdd!BJ457</f>
        <v>144631.13000000012</v>
      </c>
      <c r="BK318" s="30">
        <f ca="1">Repdd!BK457</f>
        <v>144698.9800000001</v>
      </c>
      <c r="BL318" s="30">
        <f ca="1">Repdd!BL457</f>
        <v>144724.05000000016</v>
      </c>
      <c r="BM318" s="30">
        <f ca="1">Repdd!BM457</f>
        <v>144730.95000000016</v>
      </c>
      <c r="BN318" s="30">
        <f ca="1">Repdd!BN457</f>
        <v>144733.71000000014</v>
      </c>
      <c r="BO318" s="30">
        <f ca="1">Repdd!BO457</f>
        <v>144734.40000000014</v>
      </c>
      <c r="BP318" s="30">
        <f ca="1">Repdd!BP457</f>
        <v>144734.40000000014</v>
      </c>
      <c r="BQ318" s="30">
        <f ca="1">Repdd!BQ457</f>
        <v>144734.40000000014</v>
      </c>
      <c r="BR318" s="30">
        <f ca="1">Repdd!BR457</f>
        <v>144734.40000000014</v>
      </c>
      <c r="BS318" s="30">
        <f ca="1">Repdd!BS457</f>
        <v>144734.40000000014</v>
      </c>
      <c r="BT318" s="30">
        <f ca="1">Repdd!BT457</f>
        <v>144734.40000000014</v>
      </c>
      <c r="BU318" s="30">
        <f ca="1">Repdd!BU457</f>
        <v>144734.40000000014</v>
      </c>
      <c r="BV318" s="30">
        <f>Repdd!BV457</f>
        <v>0</v>
      </c>
      <c r="BW318" s="30">
        <f>Repdd!BW457</f>
        <v>0</v>
      </c>
      <c r="BX318" s="30">
        <f>Repdd!BX457</f>
        <v>0</v>
      </c>
      <c r="BY318" s="30">
        <f>Repdd!BY457</f>
        <v>0</v>
      </c>
      <c r="BZ318" s="30">
        <f>Repdd!BZ457</f>
        <v>0</v>
      </c>
      <c r="CA318" s="30">
        <f>Repdd!CA457</f>
        <v>0</v>
      </c>
      <c r="CB318" s="30">
        <f>Repdd!CB457</f>
        <v>0</v>
      </c>
      <c r="CC318" s="30">
        <f>Repdd!CC457</f>
        <v>0</v>
      </c>
      <c r="CD318" s="30">
        <f>Repdd!CD457</f>
        <v>0</v>
      </c>
      <c r="CE318" s="30">
        <f>Repdd!CE457</f>
        <v>0</v>
      </c>
      <c r="CF318" s="30">
        <f>Repdd!CF457</f>
        <v>0</v>
      </c>
      <c r="CG318" s="30">
        <f>Repdd!CG457</f>
        <v>0</v>
      </c>
      <c r="CH318" s="30">
        <f>Repdd!CH457</f>
        <v>0</v>
      </c>
      <c r="CI318" s="30">
        <f>Repdd!CI457</f>
        <v>0</v>
      </c>
      <c r="CJ318" s="30">
        <f>Repdd!CJ457</f>
        <v>0</v>
      </c>
      <c r="CK318" s="30">
        <f>Repdd!CK457</f>
        <v>0</v>
      </c>
      <c r="CL318" s="30">
        <f>Repdd!CL457</f>
        <v>0</v>
      </c>
      <c r="CM318" s="30">
        <f>Repdd!CM457</f>
        <v>0</v>
      </c>
      <c r="CN318" s="30">
        <f>Repdd!CN457</f>
        <v>0</v>
      </c>
      <c r="CO318" s="30">
        <f>Repdd!CO457</f>
        <v>0</v>
      </c>
      <c r="CP318" s="30">
        <f>Repdd!CP457</f>
        <v>0</v>
      </c>
      <c r="CQ318" s="30">
        <f>Repdd!CQ457</f>
        <v>0</v>
      </c>
      <c r="CR318" s="30">
        <f>Repdd!CR457</f>
        <v>0</v>
      </c>
      <c r="CS318" s="30">
        <f>Repdd!CS457</f>
        <v>0</v>
      </c>
      <c r="CT318" s="30">
        <f>Repdd!CT457</f>
        <v>0</v>
      </c>
    </row>
    <row r="319" spans="1:98" s="2" customFormat="1" ht="12" x14ac:dyDescent="0.25">
      <c r="A319" s="11">
        <f>ROW()</f>
        <v>319</v>
      </c>
      <c r="C319" s="142"/>
      <c r="E319" s="23" t="str">
        <f>Lists!$N$9</f>
        <v>пустая строка</v>
      </c>
      <c r="P319" s="3"/>
      <c r="R319" s="23"/>
      <c r="S319" s="3"/>
      <c r="V319" s="74"/>
      <c r="W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</row>
    <row r="320" spans="1:98" x14ac:dyDescent="0.3">
      <c r="A320" s="11">
        <f>ROW()</f>
        <v>320</v>
      </c>
      <c r="F320" s="66" t="str">
        <f>$F$280</f>
        <v>АКТИВЫ</v>
      </c>
      <c r="G320" s="6" t="s">
        <v>121</v>
      </c>
      <c r="W320" s="10">
        <f t="shared" ca="1" si="55"/>
        <v>0</v>
      </c>
      <c r="Z320" s="7">
        <f ca="1">Repdd!Z459</f>
        <v>-15000000</v>
      </c>
      <c r="AA320" s="7">
        <f ca="1">Repdd!AA459</f>
        <v>-10000000</v>
      </c>
      <c r="AB320" s="7">
        <f ca="1">Repdd!AB459</f>
        <v>0</v>
      </c>
      <c r="AC320" s="7">
        <f ca="1">Repdd!AC459</f>
        <v>0</v>
      </c>
      <c r="AD320" s="7">
        <f ca="1">Repdd!AD459</f>
        <v>0</v>
      </c>
      <c r="AE320" s="7">
        <f ca="1">Repdd!AE459</f>
        <v>0</v>
      </c>
      <c r="AF320" s="7">
        <f ca="1">Repdd!AF459</f>
        <v>0</v>
      </c>
      <c r="AG320" s="7">
        <f ca="1">Repdd!AG459</f>
        <v>0</v>
      </c>
      <c r="AH320" s="7">
        <f ca="1">Repdd!AH459</f>
        <v>0</v>
      </c>
      <c r="AI320" s="7">
        <f ca="1">Repdd!AI459</f>
        <v>0</v>
      </c>
      <c r="AJ320" s="7">
        <f ca="1">Repdd!AJ459</f>
        <v>0</v>
      </c>
      <c r="AK320" s="7">
        <f ca="1">Repdd!AK459</f>
        <v>0</v>
      </c>
      <c r="AL320" s="7">
        <f ca="1">Repdd!AL459</f>
        <v>0</v>
      </c>
      <c r="AM320" s="7">
        <f ca="1">Repdd!AM459</f>
        <v>0</v>
      </c>
      <c r="AN320" s="7">
        <f ca="1">Repdd!AN459</f>
        <v>0</v>
      </c>
      <c r="AO320" s="7">
        <f ca="1">Repdd!AO459</f>
        <v>0</v>
      </c>
      <c r="AP320" s="7">
        <f ca="1">Repdd!AP459</f>
        <v>0</v>
      </c>
      <c r="AQ320" s="7">
        <f ca="1">Repdd!AQ459</f>
        <v>0</v>
      </c>
      <c r="AR320" s="7">
        <f ca="1">Repdd!AR459</f>
        <v>0</v>
      </c>
      <c r="AS320" s="7">
        <f ca="1">Repdd!AS459</f>
        <v>0</v>
      </c>
      <c r="AT320" s="7">
        <f ca="1">Repdd!AT459</f>
        <v>-5000000</v>
      </c>
      <c r="AU320" s="7">
        <f ca="1">Repdd!AU459</f>
        <v>-15000000</v>
      </c>
      <c r="AV320" s="7">
        <f ca="1">Repdd!AV459</f>
        <v>-10000000</v>
      </c>
      <c r="AW320" s="7">
        <f ca="1">Repdd!AW459</f>
        <v>0</v>
      </c>
      <c r="AX320" s="7">
        <f ca="1">Repdd!AX459</f>
        <v>0</v>
      </c>
      <c r="AY320" s="7">
        <f ca="1">Repdd!AY459</f>
        <v>0</v>
      </c>
      <c r="AZ320" s="7">
        <f ca="1">Repdd!AZ459</f>
        <v>0</v>
      </c>
      <c r="BA320" s="7">
        <f ca="1">Repdd!BA459</f>
        <v>0</v>
      </c>
      <c r="BB320" s="7">
        <f ca="1">Repdd!BB459</f>
        <v>0</v>
      </c>
      <c r="BC320" s="7">
        <f ca="1">Repdd!BC459</f>
        <v>0</v>
      </c>
      <c r="BD320" s="7">
        <f ca="1">Repdd!BD459</f>
        <v>0</v>
      </c>
      <c r="BE320" s="7">
        <f ca="1">Repdd!BE459</f>
        <v>0</v>
      </c>
      <c r="BF320" s="7">
        <f ca="1">Repdd!BF459</f>
        <v>0</v>
      </c>
      <c r="BG320" s="7">
        <f ca="1">Repdd!BG459</f>
        <v>0</v>
      </c>
      <c r="BH320" s="7">
        <f ca="1">Repdd!BH459</f>
        <v>0</v>
      </c>
      <c r="BI320" s="7">
        <f ca="1">Repdd!BI459</f>
        <v>0</v>
      </c>
      <c r="BJ320" s="7">
        <f ca="1">Repdd!BJ459</f>
        <v>0</v>
      </c>
      <c r="BK320" s="7">
        <f ca="1">Repdd!BK459</f>
        <v>0</v>
      </c>
      <c r="BL320" s="7">
        <f ca="1">Repdd!BL459</f>
        <v>0</v>
      </c>
      <c r="BM320" s="7">
        <f ca="1">Repdd!BM459</f>
        <v>0</v>
      </c>
      <c r="BN320" s="7">
        <f ca="1">Repdd!BN459</f>
        <v>0</v>
      </c>
      <c r="BO320" s="7">
        <f ca="1">Repdd!BO459</f>
        <v>0</v>
      </c>
      <c r="BP320" s="7">
        <f ca="1">Repdd!BP459</f>
        <v>0</v>
      </c>
      <c r="BQ320" s="7">
        <f ca="1">Repdd!BQ459</f>
        <v>0</v>
      </c>
      <c r="BR320" s="7">
        <f ca="1">Repdd!BR459</f>
        <v>0</v>
      </c>
      <c r="BS320" s="7">
        <f ca="1">Repdd!BS459</f>
        <v>0</v>
      </c>
      <c r="BT320" s="7">
        <f ca="1">Repdd!BT459</f>
        <v>0</v>
      </c>
      <c r="BU320" s="7">
        <f ca="1">Repdd!BU459</f>
        <v>0</v>
      </c>
      <c r="BV320" s="7">
        <f>Repdd!BV459</f>
        <v>0</v>
      </c>
      <c r="BW320" s="7">
        <f>Repdd!BW459</f>
        <v>0</v>
      </c>
      <c r="BX320" s="7">
        <f>Repdd!BX459</f>
        <v>0</v>
      </c>
      <c r="BY320" s="7">
        <f>Repdd!BY459</f>
        <v>0</v>
      </c>
      <c r="BZ320" s="7">
        <f>Repdd!BZ459</f>
        <v>0</v>
      </c>
      <c r="CA320" s="7">
        <f>Repdd!CA459</f>
        <v>0</v>
      </c>
      <c r="CB320" s="7">
        <f>Repdd!CB459</f>
        <v>0</v>
      </c>
      <c r="CC320" s="7">
        <f>Repdd!CC459</f>
        <v>0</v>
      </c>
      <c r="CD320" s="7">
        <f>Repdd!CD459</f>
        <v>0</v>
      </c>
      <c r="CE320" s="7">
        <f>Repdd!CE459</f>
        <v>0</v>
      </c>
      <c r="CF320" s="7">
        <f>Repdd!CF459</f>
        <v>0</v>
      </c>
      <c r="CG320" s="7">
        <f>Repdd!CG459</f>
        <v>0</v>
      </c>
      <c r="CH320" s="7">
        <f>Repdd!CH459</f>
        <v>0</v>
      </c>
      <c r="CI320" s="7">
        <f>Repdd!CI459</f>
        <v>0</v>
      </c>
      <c r="CJ320" s="7">
        <f>Repdd!CJ459</f>
        <v>0</v>
      </c>
      <c r="CK320" s="7">
        <f>Repdd!CK459</f>
        <v>0</v>
      </c>
      <c r="CL320" s="7">
        <f>Repdd!CL459</f>
        <v>0</v>
      </c>
      <c r="CM320" s="7">
        <f>Repdd!CM459</f>
        <v>0</v>
      </c>
      <c r="CN320" s="7">
        <f>Repdd!CN459</f>
        <v>0</v>
      </c>
      <c r="CO320" s="7">
        <f>Repdd!CO459</f>
        <v>0</v>
      </c>
      <c r="CP320" s="7">
        <f>Repdd!CP459</f>
        <v>0</v>
      </c>
      <c r="CQ320" s="7">
        <f>Repdd!CQ459</f>
        <v>0</v>
      </c>
      <c r="CR320" s="7">
        <f>Repdd!CR459</f>
        <v>0</v>
      </c>
      <c r="CS320" s="7">
        <f>Repdd!CS459</f>
        <v>0</v>
      </c>
      <c r="CT320" s="7">
        <f>Repdd!CT459</f>
        <v>0</v>
      </c>
    </row>
    <row r="321" spans="1:98" x14ac:dyDescent="0.3">
      <c r="A321" s="11">
        <f>ROW()</f>
        <v>321</v>
      </c>
      <c r="F321" s="66" t="str">
        <f>$F$280</f>
        <v>АКТИВЫ</v>
      </c>
      <c r="G321" s="6" t="s">
        <v>135</v>
      </c>
      <c r="W321" s="10">
        <f t="shared" ca="1" si="55"/>
        <v>1975653.2708999999</v>
      </c>
      <c r="Z321" s="7">
        <f ca="1">Repdd!Z460</f>
        <v>-130000</v>
      </c>
      <c r="AA321" s="7">
        <f ca="1">Repdd!AA460</f>
        <v>-390000</v>
      </c>
      <c r="AB321" s="7">
        <f ca="1">Repdd!AB460</f>
        <v>-550000</v>
      </c>
      <c r="AC321" s="7">
        <f ca="1">Repdd!AC460</f>
        <v>-700000</v>
      </c>
      <c r="AD321" s="7">
        <f ca="1">Repdd!AD460</f>
        <v>-800000</v>
      </c>
      <c r="AE321" s="7">
        <f ca="1">Repdd!AE460</f>
        <v>-800000</v>
      </c>
      <c r="AF321" s="7">
        <f ca="1">Repdd!AF460</f>
        <v>-800000</v>
      </c>
      <c r="AG321" s="7">
        <f ca="1">Repdd!AG460</f>
        <v>-800000</v>
      </c>
      <c r="AH321" s="7">
        <f ca="1">Repdd!AH460</f>
        <v>-799685.39</v>
      </c>
      <c r="AI321" s="7">
        <f ca="1">Repdd!AI460</f>
        <v>-797273.38</v>
      </c>
      <c r="AJ321" s="7">
        <f ca="1">Repdd!AJ460</f>
        <v>-791337.73800000001</v>
      </c>
      <c r="AK321" s="7">
        <f ca="1">Repdd!AK460</f>
        <v>-783863.12875000003</v>
      </c>
      <c r="AL321" s="7">
        <f ca="1">Repdd!AL460</f>
        <v>-775872.03474999999</v>
      </c>
      <c r="AM321" s="7">
        <f ca="1">Repdd!AM460</f>
        <v>-767901.39040000003</v>
      </c>
      <c r="AN321" s="7">
        <f ca="1">Repdd!AN460</f>
        <v>-756064.97567499999</v>
      </c>
      <c r="AO321" s="7">
        <f ca="1">Repdd!AO460</f>
        <v>-731267.80873749999</v>
      </c>
      <c r="AP321" s="7">
        <f ca="1">Repdd!AP460</f>
        <v>-689145.46236250002</v>
      </c>
      <c r="AQ321" s="7">
        <f ca="1">Repdd!AQ460</f>
        <v>-627873.38207249995</v>
      </c>
      <c r="AR321" s="7">
        <f ca="1">Repdd!AR460</f>
        <v>-549134.36432250007</v>
      </c>
      <c r="AS321" s="7">
        <f ca="1">Repdd!AS460</f>
        <v>-458125.00600499992</v>
      </c>
      <c r="AT321" s="7">
        <f ca="1">Repdd!AT460</f>
        <v>-359370.17233625002</v>
      </c>
      <c r="AU321" s="7">
        <f ca="1">Repdd!AU460</f>
        <v>-256210.51027499989</v>
      </c>
      <c r="AV321" s="7">
        <f ca="1">Repdd!AV460</f>
        <v>-150689.62151124992</v>
      </c>
      <c r="AW321" s="7">
        <f ca="1">Repdd!AW460</f>
        <v>-44026.619795000064</v>
      </c>
      <c r="AX321" s="7">
        <f ca="1">Repdd!AX460</f>
        <v>63083.835993749788</v>
      </c>
      <c r="AY321" s="7">
        <f ca="1">Repdd!AY460</f>
        <v>170372.00710624969</v>
      </c>
      <c r="AZ321" s="7">
        <f ca="1">Repdd!AZ460</f>
        <v>277724.14891874976</v>
      </c>
      <c r="BA321" s="7">
        <f ca="1">Repdd!BA460</f>
        <v>385092.28340624971</v>
      </c>
      <c r="BB321" s="7">
        <f ca="1">Repdd!BB460</f>
        <v>492464.15388749982</v>
      </c>
      <c r="BC321" s="7">
        <f ca="1">Repdd!BC460</f>
        <v>599836.61426249985</v>
      </c>
      <c r="BD321" s="7">
        <f ca="1">Repdd!BD460</f>
        <v>707209.07463749964</v>
      </c>
      <c r="BE321" s="7">
        <f ca="1">Repdd!BE460</f>
        <v>813795.01001249952</v>
      </c>
      <c r="BF321" s="7">
        <f ca="1">Repdd!BF460</f>
        <v>914350.9203874995</v>
      </c>
      <c r="BG321" s="7">
        <f ca="1">Repdd!BG460</f>
        <v>1000067.7257625</v>
      </c>
      <c r="BH321" s="7">
        <f ca="1">Repdd!BH460</f>
        <v>1067098.0080124997</v>
      </c>
      <c r="BI321" s="7">
        <f ca="1">Repdd!BI460</f>
        <v>1114150.5552625</v>
      </c>
      <c r="BJ321" s="7">
        <f ca="1">Repdd!BJ460</f>
        <v>1143242.8041375002</v>
      </c>
      <c r="BK321" s="7">
        <f ca="1">Repdd!BK460</f>
        <v>1159785.3912</v>
      </c>
      <c r="BL321" s="7">
        <f ca="1">Repdd!BL460</f>
        <v>1168474.1984187495</v>
      </c>
      <c r="BM321" s="7">
        <f ca="1">Repdd!BM460</f>
        <v>1172712.5850124997</v>
      </c>
      <c r="BN321" s="7">
        <f ca="1">Repdd!BN460</f>
        <v>1174570.5536937499</v>
      </c>
      <c r="BO321" s="7">
        <f ca="1">Repdd!BO460</f>
        <v>1175281.5067499995</v>
      </c>
      <c r="BP321" s="7">
        <f ca="1">Repdd!BP460</f>
        <v>1175543.7472937496</v>
      </c>
      <c r="BQ321" s="7">
        <f ca="1">Repdd!BQ460</f>
        <v>1175628.03655625</v>
      </c>
      <c r="BR321" s="7">
        <f ca="1">Repdd!BR460</f>
        <v>1175648.3551187499</v>
      </c>
      <c r="BS321" s="7">
        <f ca="1">Repdd!BS460</f>
        <v>1175652.68100625</v>
      </c>
      <c r="BT321" s="7">
        <f ca="1">Repdd!BT460</f>
        <v>1175653.2709000001</v>
      </c>
      <c r="BU321" s="7">
        <f ca="1">Repdd!BU460</f>
        <v>1975653.2708999999</v>
      </c>
      <c r="BV321" s="7">
        <f>Repdd!BV460</f>
        <v>0</v>
      </c>
      <c r="BW321" s="7">
        <f>Repdd!BW460</f>
        <v>0</v>
      </c>
      <c r="BX321" s="7">
        <f>Repdd!BX460</f>
        <v>0</v>
      </c>
      <c r="BY321" s="7">
        <f>Repdd!BY460</f>
        <v>0</v>
      </c>
      <c r="BZ321" s="7">
        <f>Repdd!BZ460</f>
        <v>0</v>
      </c>
      <c r="CA321" s="7">
        <f>Repdd!CA460</f>
        <v>0</v>
      </c>
      <c r="CB321" s="7">
        <f>Repdd!CB460</f>
        <v>0</v>
      </c>
      <c r="CC321" s="7">
        <f>Repdd!CC460</f>
        <v>0</v>
      </c>
      <c r="CD321" s="7">
        <f>Repdd!CD460</f>
        <v>0</v>
      </c>
      <c r="CE321" s="7">
        <f>Repdd!CE460</f>
        <v>0</v>
      </c>
      <c r="CF321" s="7">
        <f>Repdd!CF460</f>
        <v>0</v>
      </c>
      <c r="CG321" s="7">
        <f>Repdd!CG460</f>
        <v>0</v>
      </c>
      <c r="CH321" s="7">
        <f>Repdd!CH460</f>
        <v>0</v>
      </c>
      <c r="CI321" s="7">
        <f>Repdd!CI460</f>
        <v>0</v>
      </c>
      <c r="CJ321" s="7">
        <f>Repdd!CJ460</f>
        <v>0</v>
      </c>
      <c r="CK321" s="7">
        <f>Repdd!CK460</f>
        <v>0</v>
      </c>
      <c r="CL321" s="7">
        <f>Repdd!CL460</f>
        <v>0</v>
      </c>
      <c r="CM321" s="7">
        <f>Repdd!CM460</f>
        <v>0</v>
      </c>
      <c r="CN321" s="7">
        <f>Repdd!CN460</f>
        <v>0</v>
      </c>
      <c r="CO321" s="7">
        <f>Repdd!CO460</f>
        <v>0</v>
      </c>
      <c r="CP321" s="7">
        <f>Repdd!CP460</f>
        <v>0</v>
      </c>
      <c r="CQ321" s="7">
        <f>Repdd!CQ460</f>
        <v>0</v>
      </c>
      <c r="CR321" s="7">
        <f>Repdd!CR460</f>
        <v>0</v>
      </c>
      <c r="CS321" s="7">
        <f>Repdd!CS460</f>
        <v>0</v>
      </c>
      <c r="CT321" s="7">
        <f>Repdd!CT460</f>
        <v>0</v>
      </c>
    </row>
    <row r="322" spans="1:98" s="27" customFormat="1" ht="12" x14ac:dyDescent="0.25">
      <c r="A322" s="26">
        <f>ROW()</f>
        <v>322</v>
      </c>
      <c r="C322" s="142"/>
      <c r="E322" s="24"/>
      <c r="F322" s="66" t="str">
        <f>$F$280</f>
        <v>АКТИВЫ</v>
      </c>
      <c r="G322" s="66" t="str">
        <f>$G$287</f>
        <v>Запасы СиМ</v>
      </c>
      <c r="H322" s="27" t="str">
        <f>G166</f>
        <v>Маркетинговые расходы</v>
      </c>
      <c r="P322" s="30"/>
      <c r="R322" s="24"/>
      <c r="S322" s="30"/>
      <c r="V322" s="85"/>
      <c r="W322" s="29">
        <f t="shared" ca="1" si="55"/>
        <v>0</v>
      </c>
      <c r="Z322" s="30">
        <f ca="1">Repdd!Z461</f>
        <v>-130000</v>
      </c>
      <c r="AA322" s="30">
        <f ca="1">Repdd!AA461</f>
        <v>-390000</v>
      </c>
      <c r="AB322" s="30">
        <f ca="1">Repdd!AB461</f>
        <v>-550000</v>
      </c>
      <c r="AC322" s="30">
        <f ca="1">Repdd!AC461</f>
        <v>-700000</v>
      </c>
      <c r="AD322" s="30">
        <f ca="1">Repdd!AD461</f>
        <v>-800000</v>
      </c>
      <c r="AE322" s="30">
        <f ca="1">Repdd!AE461</f>
        <v>-800000</v>
      </c>
      <c r="AF322" s="30">
        <f ca="1">Repdd!AF461</f>
        <v>-800000</v>
      </c>
      <c r="AG322" s="30">
        <f ca="1">Repdd!AG461</f>
        <v>-800000</v>
      </c>
      <c r="AH322" s="30">
        <f ca="1">Repdd!AH461</f>
        <v>-800000</v>
      </c>
      <c r="AI322" s="30">
        <f ca="1">Repdd!AI461</f>
        <v>-800000</v>
      </c>
      <c r="AJ322" s="30">
        <f ca="1">Repdd!AJ461</f>
        <v>-800000</v>
      </c>
      <c r="AK322" s="30">
        <f ca="1">Repdd!AK461</f>
        <v>-800000</v>
      </c>
      <c r="AL322" s="30">
        <f ca="1">Repdd!AL461</f>
        <v>-800000</v>
      </c>
      <c r="AM322" s="30">
        <f ca="1">Repdd!AM461</f>
        <v>-800000</v>
      </c>
      <c r="AN322" s="30">
        <f ca="1">Repdd!AN461</f>
        <v>-800000</v>
      </c>
      <c r="AO322" s="30">
        <f ca="1">Repdd!AO461</f>
        <v>-800000</v>
      </c>
      <c r="AP322" s="30">
        <f ca="1">Repdd!AP461</f>
        <v>-800000</v>
      </c>
      <c r="AQ322" s="30">
        <f ca="1">Repdd!AQ461</f>
        <v>-800000</v>
      </c>
      <c r="AR322" s="30">
        <f ca="1">Repdd!AR461</f>
        <v>-800000</v>
      </c>
      <c r="AS322" s="30">
        <f ca="1">Repdd!AS461</f>
        <v>-800000</v>
      </c>
      <c r="AT322" s="30">
        <f ca="1">Repdd!AT461</f>
        <v>-800000</v>
      </c>
      <c r="AU322" s="30">
        <f ca="1">Repdd!AU461</f>
        <v>-800000</v>
      </c>
      <c r="AV322" s="30">
        <f ca="1">Repdd!AV461</f>
        <v>-800000</v>
      </c>
      <c r="AW322" s="30">
        <f ca="1">Repdd!AW461</f>
        <v>-800000</v>
      </c>
      <c r="AX322" s="30">
        <f ca="1">Repdd!AX461</f>
        <v>-800000</v>
      </c>
      <c r="AY322" s="30">
        <f ca="1">Repdd!AY461</f>
        <v>-800000</v>
      </c>
      <c r="AZ322" s="30">
        <f ca="1">Repdd!AZ461</f>
        <v>-800000</v>
      </c>
      <c r="BA322" s="30">
        <f ca="1">Repdd!BA461</f>
        <v>-800000</v>
      </c>
      <c r="BB322" s="30">
        <f ca="1">Repdd!BB461</f>
        <v>-800000</v>
      </c>
      <c r="BC322" s="30">
        <f ca="1">Repdd!BC461</f>
        <v>-800000</v>
      </c>
      <c r="BD322" s="30">
        <f ca="1">Repdd!BD461</f>
        <v>-800000</v>
      </c>
      <c r="BE322" s="30">
        <f ca="1">Repdd!BE461</f>
        <v>-800000</v>
      </c>
      <c r="BF322" s="30">
        <f ca="1">Repdd!BF461</f>
        <v>-800000</v>
      </c>
      <c r="BG322" s="30">
        <f ca="1">Repdd!BG461</f>
        <v>-800000</v>
      </c>
      <c r="BH322" s="30">
        <f ca="1">Repdd!BH461</f>
        <v>-800000</v>
      </c>
      <c r="BI322" s="30">
        <f ca="1">Repdd!BI461</f>
        <v>-800000</v>
      </c>
      <c r="BJ322" s="30">
        <f ca="1">Repdd!BJ461</f>
        <v>-800000</v>
      </c>
      <c r="BK322" s="30">
        <f ca="1">Repdd!BK461</f>
        <v>-800000</v>
      </c>
      <c r="BL322" s="30">
        <f ca="1">Repdd!BL461</f>
        <v>-800000</v>
      </c>
      <c r="BM322" s="30">
        <f ca="1">Repdd!BM461</f>
        <v>-800000</v>
      </c>
      <c r="BN322" s="30">
        <f ca="1">Repdd!BN461</f>
        <v>-800000</v>
      </c>
      <c r="BO322" s="30">
        <f ca="1">Repdd!BO461</f>
        <v>-800000</v>
      </c>
      <c r="BP322" s="30">
        <f ca="1">Repdd!BP461</f>
        <v>-800000</v>
      </c>
      <c r="BQ322" s="30">
        <f ca="1">Repdd!BQ461</f>
        <v>-800000</v>
      </c>
      <c r="BR322" s="30">
        <f ca="1">Repdd!BR461</f>
        <v>-800000</v>
      </c>
      <c r="BS322" s="30">
        <f ca="1">Repdd!BS461</f>
        <v>-800000</v>
      </c>
      <c r="BT322" s="30">
        <f ca="1">Repdd!BT461</f>
        <v>-800000</v>
      </c>
      <c r="BU322" s="30">
        <f ca="1">Repdd!BU461</f>
        <v>0</v>
      </c>
      <c r="BV322" s="30">
        <f>Repdd!BV461</f>
        <v>0</v>
      </c>
      <c r="BW322" s="30">
        <f>Repdd!BW461</f>
        <v>0</v>
      </c>
      <c r="BX322" s="30">
        <f>Repdd!BX461</f>
        <v>0</v>
      </c>
      <c r="BY322" s="30">
        <f>Repdd!BY461</f>
        <v>0</v>
      </c>
      <c r="BZ322" s="30">
        <f>Repdd!BZ461</f>
        <v>0</v>
      </c>
      <c r="CA322" s="30">
        <f>Repdd!CA461</f>
        <v>0</v>
      </c>
      <c r="CB322" s="30">
        <f>Repdd!CB461</f>
        <v>0</v>
      </c>
      <c r="CC322" s="30">
        <f>Repdd!CC461</f>
        <v>0</v>
      </c>
      <c r="CD322" s="30">
        <f>Repdd!CD461</f>
        <v>0</v>
      </c>
      <c r="CE322" s="30">
        <f>Repdd!CE461</f>
        <v>0</v>
      </c>
      <c r="CF322" s="30">
        <f>Repdd!CF461</f>
        <v>0</v>
      </c>
      <c r="CG322" s="30">
        <f>Repdd!CG461</f>
        <v>0</v>
      </c>
      <c r="CH322" s="30">
        <f>Repdd!CH461</f>
        <v>0</v>
      </c>
      <c r="CI322" s="30">
        <f>Repdd!CI461</f>
        <v>0</v>
      </c>
      <c r="CJ322" s="30">
        <f>Repdd!CJ461</f>
        <v>0</v>
      </c>
      <c r="CK322" s="30">
        <f>Repdd!CK461</f>
        <v>0</v>
      </c>
      <c r="CL322" s="30">
        <f>Repdd!CL461</f>
        <v>0</v>
      </c>
      <c r="CM322" s="30">
        <f>Repdd!CM461</f>
        <v>0</v>
      </c>
      <c r="CN322" s="30">
        <f>Repdd!CN461</f>
        <v>0</v>
      </c>
      <c r="CO322" s="30">
        <f>Repdd!CO461</f>
        <v>0</v>
      </c>
      <c r="CP322" s="30">
        <f>Repdd!CP461</f>
        <v>0</v>
      </c>
      <c r="CQ322" s="30">
        <f>Repdd!CQ461</f>
        <v>0</v>
      </c>
      <c r="CR322" s="30">
        <f>Repdd!CR461</f>
        <v>0</v>
      </c>
      <c r="CS322" s="30">
        <f>Repdd!CS461</f>
        <v>0</v>
      </c>
      <c r="CT322" s="30">
        <f>Repdd!CT461</f>
        <v>0</v>
      </c>
    </row>
    <row r="323" spans="1:98" s="27" customFormat="1" ht="12" x14ac:dyDescent="0.25">
      <c r="A323" s="26">
        <f>ROW()</f>
        <v>323</v>
      </c>
      <c r="C323" s="142"/>
      <c r="E323" s="24"/>
      <c r="F323" s="66" t="str">
        <f>$F$280</f>
        <v>АКТИВЫ</v>
      </c>
      <c r="G323" s="66" t="str">
        <f>$G$287</f>
        <v>Запасы СиМ</v>
      </c>
      <c r="H323" s="27" t="str">
        <f>G167</f>
        <v>Транспортные расходы</v>
      </c>
      <c r="P323" s="30"/>
      <c r="R323" s="24"/>
      <c r="S323" s="30"/>
      <c r="V323" s="85"/>
      <c r="W323" s="29">
        <f t="shared" ca="1" si="55"/>
        <v>1975653.2708999999</v>
      </c>
      <c r="Z323" s="30">
        <f ca="1">Repdd!Z462</f>
        <v>0</v>
      </c>
      <c r="AA323" s="30">
        <f ca="1">Repdd!AA462</f>
        <v>0</v>
      </c>
      <c r="AB323" s="30">
        <f ca="1">Repdd!AB462</f>
        <v>0</v>
      </c>
      <c r="AC323" s="30">
        <f ca="1">Repdd!AC462</f>
        <v>0</v>
      </c>
      <c r="AD323" s="30">
        <f ca="1">Repdd!AD462</f>
        <v>0</v>
      </c>
      <c r="AE323" s="30">
        <f ca="1">Repdd!AE462</f>
        <v>0</v>
      </c>
      <c r="AF323" s="30">
        <f ca="1">Repdd!AF462</f>
        <v>0</v>
      </c>
      <c r="AG323" s="30">
        <f ca="1">Repdd!AG462</f>
        <v>0</v>
      </c>
      <c r="AH323" s="30">
        <f ca="1">Repdd!AH462</f>
        <v>314.61000000000007</v>
      </c>
      <c r="AI323" s="30">
        <f ca="1">Repdd!AI462</f>
        <v>2726.6200000000008</v>
      </c>
      <c r="AJ323" s="30">
        <f ca="1">Repdd!AJ462</f>
        <v>8662.2620000000006</v>
      </c>
      <c r="AK323" s="30">
        <f ca="1">Repdd!AK462</f>
        <v>16136.871250000006</v>
      </c>
      <c r="AL323" s="30">
        <f ca="1">Repdd!AL462</f>
        <v>24127.965250000008</v>
      </c>
      <c r="AM323" s="30">
        <f ca="1">Repdd!AM462</f>
        <v>32098.609600000007</v>
      </c>
      <c r="AN323" s="30">
        <f ca="1">Repdd!AN462</f>
        <v>43935.024325000013</v>
      </c>
      <c r="AO323" s="30">
        <f ca="1">Repdd!AO462</f>
        <v>68732.191262500011</v>
      </c>
      <c r="AP323" s="30">
        <f ca="1">Repdd!AP462</f>
        <v>110854.53763750001</v>
      </c>
      <c r="AQ323" s="30">
        <f ca="1">Repdd!AQ462</f>
        <v>172126.61792750002</v>
      </c>
      <c r="AR323" s="30">
        <f ca="1">Repdd!AR462</f>
        <v>250865.63567749996</v>
      </c>
      <c r="AS323" s="30">
        <f ca="1">Repdd!AS462</f>
        <v>341874.99399500008</v>
      </c>
      <c r="AT323" s="30">
        <f ca="1">Repdd!AT462</f>
        <v>440629.82766374998</v>
      </c>
      <c r="AU323" s="30">
        <f ca="1">Repdd!AU462</f>
        <v>543789.48972500011</v>
      </c>
      <c r="AV323" s="30">
        <f ca="1">Repdd!AV462</f>
        <v>649310.37848875008</v>
      </c>
      <c r="AW323" s="30">
        <f ca="1">Repdd!AW462</f>
        <v>755973.38020499994</v>
      </c>
      <c r="AX323" s="30">
        <f ca="1">Repdd!AX462</f>
        <v>863083.83599374979</v>
      </c>
      <c r="AY323" s="30">
        <f ca="1">Repdd!AY462</f>
        <v>970372.00710624969</v>
      </c>
      <c r="AZ323" s="30">
        <f ca="1">Repdd!AZ462</f>
        <v>1077724.1489187498</v>
      </c>
      <c r="BA323" s="30">
        <f ca="1">Repdd!BA462</f>
        <v>1185092.2834062497</v>
      </c>
      <c r="BB323" s="30">
        <f ca="1">Repdd!BB462</f>
        <v>1292464.1538874998</v>
      </c>
      <c r="BC323" s="30">
        <f ca="1">Repdd!BC462</f>
        <v>1399836.6142624998</v>
      </c>
      <c r="BD323" s="30">
        <f ca="1">Repdd!BD462</f>
        <v>1507209.0746374996</v>
      </c>
      <c r="BE323" s="30">
        <f ca="1">Repdd!BE462</f>
        <v>1613795.0100124995</v>
      </c>
      <c r="BF323" s="30">
        <f ca="1">Repdd!BF462</f>
        <v>1714350.9203874995</v>
      </c>
      <c r="BG323" s="30">
        <f ca="1">Repdd!BG462</f>
        <v>1800067.7257625</v>
      </c>
      <c r="BH323" s="30">
        <f ca="1">Repdd!BH462</f>
        <v>1867098.0080124997</v>
      </c>
      <c r="BI323" s="30">
        <f ca="1">Repdd!BI462</f>
        <v>1914150.5552625</v>
      </c>
      <c r="BJ323" s="30">
        <f ca="1">Repdd!BJ462</f>
        <v>1943242.8041375002</v>
      </c>
      <c r="BK323" s="30">
        <f ca="1">Repdd!BK462</f>
        <v>1959785.3912</v>
      </c>
      <c r="BL323" s="30">
        <f ca="1">Repdd!BL462</f>
        <v>1968474.1984187495</v>
      </c>
      <c r="BM323" s="30">
        <f ca="1">Repdd!BM462</f>
        <v>1972712.5850124997</v>
      </c>
      <c r="BN323" s="30">
        <f ca="1">Repdd!BN462</f>
        <v>1974570.5536937499</v>
      </c>
      <c r="BO323" s="30">
        <f ca="1">Repdd!BO462</f>
        <v>1975281.5067499995</v>
      </c>
      <c r="BP323" s="30">
        <f ca="1">Repdd!BP462</f>
        <v>1975543.7472937496</v>
      </c>
      <c r="BQ323" s="30">
        <f ca="1">Repdd!BQ462</f>
        <v>1975628.03655625</v>
      </c>
      <c r="BR323" s="30">
        <f ca="1">Repdd!BR462</f>
        <v>1975648.3551187499</v>
      </c>
      <c r="BS323" s="30">
        <f ca="1">Repdd!BS462</f>
        <v>1975652.68100625</v>
      </c>
      <c r="BT323" s="30">
        <f ca="1">Repdd!BT462</f>
        <v>1975653.2709000001</v>
      </c>
      <c r="BU323" s="30">
        <f ca="1">Repdd!BU462</f>
        <v>1975653.2708999999</v>
      </c>
      <c r="BV323" s="30">
        <f>Repdd!BV462</f>
        <v>0</v>
      </c>
      <c r="BW323" s="30">
        <f>Repdd!BW462</f>
        <v>0</v>
      </c>
      <c r="BX323" s="30">
        <f>Repdd!BX462</f>
        <v>0</v>
      </c>
      <c r="BY323" s="30">
        <f>Repdd!BY462</f>
        <v>0</v>
      </c>
      <c r="BZ323" s="30">
        <f>Repdd!BZ462</f>
        <v>0</v>
      </c>
      <c r="CA323" s="30">
        <f>Repdd!CA462</f>
        <v>0</v>
      </c>
      <c r="CB323" s="30">
        <f>Repdd!CB462</f>
        <v>0</v>
      </c>
      <c r="CC323" s="30">
        <f>Repdd!CC462</f>
        <v>0</v>
      </c>
      <c r="CD323" s="30">
        <f>Repdd!CD462</f>
        <v>0</v>
      </c>
      <c r="CE323" s="30">
        <f>Repdd!CE462</f>
        <v>0</v>
      </c>
      <c r="CF323" s="30">
        <f>Repdd!CF462</f>
        <v>0</v>
      </c>
      <c r="CG323" s="30">
        <f>Repdd!CG462</f>
        <v>0</v>
      </c>
      <c r="CH323" s="30">
        <f>Repdd!CH462</f>
        <v>0</v>
      </c>
      <c r="CI323" s="30">
        <f>Repdd!CI462</f>
        <v>0</v>
      </c>
      <c r="CJ323" s="30">
        <f>Repdd!CJ462</f>
        <v>0</v>
      </c>
      <c r="CK323" s="30">
        <f>Repdd!CK462</f>
        <v>0</v>
      </c>
      <c r="CL323" s="30">
        <f>Repdd!CL462</f>
        <v>0</v>
      </c>
      <c r="CM323" s="30">
        <f>Repdd!CM462</f>
        <v>0</v>
      </c>
      <c r="CN323" s="30">
        <f>Repdd!CN462</f>
        <v>0</v>
      </c>
      <c r="CO323" s="30">
        <f>Repdd!CO462</f>
        <v>0</v>
      </c>
      <c r="CP323" s="30">
        <f>Repdd!CP462</f>
        <v>0</v>
      </c>
      <c r="CQ323" s="30">
        <f>Repdd!CQ462</f>
        <v>0</v>
      </c>
      <c r="CR323" s="30">
        <f>Repdd!CR462</f>
        <v>0</v>
      </c>
      <c r="CS323" s="30">
        <f>Repdd!CS462</f>
        <v>0</v>
      </c>
      <c r="CT323" s="30">
        <f>Repdd!CT462</f>
        <v>0</v>
      </c>
    </row>
    <row r="324" spans="1:98" s="27" customFormat="1" ht="12" x14ac:dyDescent="0.25">
      <c r="A324" s="26">
        <f>ROW()</f>
        <v>324</v>
      </c>
      <c r="C324" s="142"/>
      <c r="E324" s="24"/>
      <c r="F324" s="66" t="str">
        <f>$F$280</f>
        <v>АКТИВЫ</v>
      </c>
      <c r="G324" s="66" t="str">
        <f>$G$287</f>
        <v>Запасы СиМ</v>
      </c>
      <c r="H324" s="27" t="str">
        <f>G168</f>
        <v>Прочие переменные расходы</v>
      </c>
      <c r="P324" s="30"/>
      <c r="R324" s="24"/>
      <c r="S324" s="30"/>
      <c r="V324" s="85"/>
      <c r="W324" s="29">
        <f t="shared" ca="1" si="55"/>
        <v>0</v>
      </c>
      <c r="Z324" s="30">
        <f ca="1">Repdd!Z463</f>
        <v>0</v>
      </c>
      <c r="AA324" s="30">
        <f ca="1">Repdd!AA463</f>
        <v>0</v>
      </c>
      <c r="AB324" s="30">
        <f ca="1">Repdd!AB463</f>
        <v>0</v>
      </c>
      <c r="AC324" s="30">
        <f ca="1">Repdd!AC463</f>
        <v>0</v>
      </c>
      <c r="AD324" s="30">
        <f ca="1">Repdd!AD463</f>
        <v>0</v>
      </c>
      <c r="AE324" s="30">
        <f ca="1">Repdd!AE463</f>
        <v>0</v>
      </c>
      <c r="AF324" s="30">
        <f ca="1">Repdd!AF463</f>
        <v>0</v>
      </c>
      <c r="AG324" s="30">
        <f ca="1">Repdd!AG463</f>
        <v>0</v>
      </c>
      <c r="AH324" s="30">
        <f ca="1">Repdd!AH463</f>
        <v>0</v>
      </c>
      <c r="AI324" s="30">
        <f ca="1">Repdd!AI463</f>
        <v>0</v>
      </c>
      <c r="AJ324" s="30">
        <f ca="1">Repdd!AJ463</f>
        <v>0</v>
      </c>
      <c r="AK324" s="30">
        <f ca="1">Repdd!AK463</f>
        <v>0</v>
      </c>
      <c r="AL324" s="30">
        <f ca="1">Repdd!AL463</f>
        <v>0</v>
      </c>
      <c r="AM324" s="30">
        <f ca="1">Repdd!AM463</f>
        <v>0</v>
      </c>
      <c r="AN324" s="30">
        <f ca="1">Repdd!AN463</f>
        <v>0</v>
      </c>
      <c r="AO324" s="30">
        <f ca="1">Repdd!AO463</f>
        <v>0</v>
      </c>
      <c r="AP324" s="30">
        <f ca="1">Repdd!AP463</f>
        <v>0</v>
      </c>
      <c r="AQ324" s="30">
        <f ca="1">Repdd!AQ463</f>
        <v>0</v>
      </c>
      <c r="AR324" s="30">
        <f ca="1">Repdd!AR463</f>
        <v>0</v>
      </c>
      <c r="AS324" s="30">
        <f ca="1">Repdd!AS463</f>
        <v>0</v>
      </c>
      <c r="AT324" s="30">
        <f ca="1">Repdd!AT463</f>
        <v>0</v>
      </c>
      <c r="AU324" s="30">
        <f ca="1">Repdd!AU463</f>
        <v>0</v>
      </c>
      <c r="AV324" s="30">
        <f ca="1">Repdd!AV463</f>
        <v>0</v>
      </c>
      <c r="AW324" s="30">
        <f ca="1">Repdd!AW463</f>
        <v>0</v>
      </c>
      <c r="AX324" s="30">
        <f ca="1">Repdd!AX463</f>
        <v>0</v>
      </c>
      <c r="AY324" s="30">
        <f ca="1">Repdd!AY463</f>
        <v>0</v>
      </c>
      <c r="AZ324" s="30">
        <f ca="1">Repdd!AZ463</f>
        <v>0</v>
      </c>
      <c r="BA324" s="30">
        <f ca="1">Repdd!BA463</f>
        <v>0</v>
      </c>
      <c r="BB324" s="30">
        <f ca="1">Repdd!BB463</f>
        <v>0</v>
      </c>
      <c r="BC324" s="30">
        <f ca="1">Repdd!BC463</f>
        <v>0</v>
      </c>
      <c r="BD324" s="30">
        <f ca="1">Repdd!BD463</f>
        <v>0</v>
      </c>
      <c r="BE324" s="30">
        <f ca="1">Repdd!BE463</f>
        <v>0</v>
      </c>
      <c r="BF324" s="30">
        <f ca="1">Repdd!BF463</f>
        <v>0</v>
      </c>
      <c r="BG324" s="30">
        <f ca="1">Repdd!BG463</f>
        <v>0</v>
      </c>
      <c r="BH324" s="30">
        <f ca="1">Repdd!BH463</f>
        <v>0</v>
      </c>
      <c r="BI324" s="30">
        <f ca="1">Repdd!BI463</f>
        <v>0</v>
      </c>
      <c r="BJ324" s="30">
        <f ca="1">Repdd!BJ463</f>
        <v>0</v>
      </c>
      <c r="BK324" s="30">
        <f ca="1">Repdd!BK463</f>
        <v>0</v>
      </c>
      <c r="BL324" s="30">
        <f ca="1">Repdd!BL463</f>
        <v>0</v>
      </c>
      <c r="BM324" s="30">
        <f ca="1">Repdd!BM463</f>
        <v>0</v>
      </c>
      <c r="BN324" s="30">
        <f ca="1">Repdd!BN463</f>
        <v>0</v>
      </c>
      <c r="BO324" s="30">
        <f ca="1">Repdd!BO463</f>
        <v>0</v>
      </c>
      <c r="BP324" s="30">
        <f ca="1">Repdd!BP463</f>
        <v>0</v>
      </c>
      <c r="BQ324" s="30">
        <f ca="1">Repdd!BQ463</f>
        <v>0</v>
      </c>
      <c r="BR324" s="30">
        <f ca="1">Repdd!BR463</f>
        <v>0</v>
      </c>
      <c r="BS324" s="30">
        <f ca="1">Repdd!BS463</f>
        <v>0</v>
      </c>
      <c r="BT324" s="30">
        <f ca="1">Repdd!BT463</f>
        <v>0</v>
      </c>
      <c r="BU324" s="30">
        <f ca="1">Repdd!BU463</f>
        <v>0</v>
      </c>
      <c r="BV324" s="30">
        <f>Repdd!BV463</f>
        <v>0</v>
      </c>
      <c r="BW324" s="30">
        <f>Repdd!BW463</f>
        <v>0</v>
      </c>
      <c r="BX324" s="30">
        <f>Repdd!BX463</f>
        <v>0</v>
      </c>
      <c r="BY324" s="30">
        <f>Repdd!BY463</f>
        <v>0</v>
      </c>
      <c r="BZ324" s="30">
        <f>Repdd!BZ463</f>
        <v>0</v>
      </c>
      <c r="CA324" s="30">
        <f>Repdd!CA463</f>
        <v>0</v>
      </c>
      <c r="CB324" s="30">
        <f>Repdd!CB463</f>
        <v>0</v>
      </c>
      <c r="CC324" s="30">
        <f>Repdd!CC463</f>
        <v>0</v>
      </c>
      <c r="CD324" s="30">
        <f>Repdd!CD463</f>
        <v>0</v>
      </c>
      <c r="CE324" s="30">
        <f>Repdd!CE463</f>
        <v>0</v>
      </c>
      <c r="CF324" s="30">
        <f>Repdd!CF463</f>
        <v>0</v>
      </c>
      <c r="CG324" s="30">
        <f>Repdd!CG463</f>
        <v>0</v>
      </c>
      <c r="CH324" s="30">
        <f>Repdd!CH463</f>
        <v>0</v>
      </c>
      <c r="CI324" s="30">
        <f>Repdd!CI463</f>
        <v>0</v>
      </c>
      <c r="CJ324" s="30">
        <f>Repdd!CJ463</f>
        <v>0</v>
      </c>
      <c r="CK324" s="30">
        <f>Repdd!CK463</f>
        <v>0</v>
      </c>
      <c r="CL324" s="30">
        <f>Repdd!CL463</f>
        <v>0</v>
      </c>
      <c r="CM324" s="30">
        <f>Repdd!CM463</f>
        <v>0</v>
      </c>
      <c r="CN324" s="30">
        <f>Repdd!CN463</f>
        <v>0</v>
      </c>
      <c r="CO324" s="30">
        <f>Repdd!CO463</f>
        <v>0</v>
      </c>
      <c r="CP324" s="30">
        <f>Repdd!CP463</f>
        <v>0</v>
      </c>
      <c r="CQ324" s="30">
        <f>Repdd!CQ463</f>
        <v>0</v>
      </c>
      <c r="CR324" s="30">
        <f>Repdd!CR463</f>
        <v>0</v>
      </c>
      <c r="CS324" s="30">
        <f>Repdd!CS463</f>
        <v>0</v>
      </c>
      <c r="CT324" s="30">
        <f>Repdd!CT463</f>
        <v>0</v>
      </c>
    </row>
    <row r="325" spans="1:98" s="2" customFormat="1" ht="12" x14ac:dyDescent="0.25">
      <c r="A325" s="11">
        <f>ROW()</f>
        <v>325</v>
      </c>
      <c r="C325" s="142"/>
      <c r="E325" s="23" t="str">
        <f>Lists!$N$9</f>
        <v>пустая строка</v>
      </c>
      <c r="P325" s="3"/>
      <c r="R325" s="23"/>
      <c r="S325" s="3"/>
      <c r="V325" s="74"/>
      <c r="W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</row>
    <row r="326" spans="1:98" x14ac:dyDescent="0.3">
      <c r="A326" s="11">
        <f>ROW()</f>
        <v>326</v>
      </c>
      <c r="F326" s="66" t="str">
        <f t="shared" ref="F326:F331" si="56">$F$280</f>
        <v>АКТИВЫ</v>
      </c>
      <c r="G326" s="6" t="s">
        <v>136</v>
      </c>
      <c r="W326" s="10">
        <f t="shared" ca="1" si="55"/>
        <v>1300000</v>
      </c>
      <c r="Z326" s="7">
        <f>Repdd!Z465</f>
        <v>1000000</v>
      </c>
      <c r="AA326" s="7">
        <f>Repdd!AA465</f>
        <v>1000000</v>
      </c>
      <c r="AB326" s="7">
        <f>Repdd!AB465</f>
        <v>1000000</v>
      </c>
      <c r="AC326" s="7">
        <f>Repdd!AC465</f>
        <v>1000000</v>
      </c>
      <c r="AD326" s="7">
        <f>Repdd!AD465</f>
        <v>1000000</v>
      </c>
      <c r="AE326" s="7">
        <f>Repdd!AE465</f>
        <v>1000000</v>
      </c>
      <c r="AF326" s="7">
        <f>Repdd!AF465</f>
        <v>1000000</v>
      </c>
      <c r="AG326" s="7">
        <f>Repdd!AG465</f>
        <v>1000000</v>
      </c>
      <c r="AH326" s="7">
        <f>Repdd!AH465</f>
        <v>1000000</v>
      </c>
      <c r="AI326" s="7">
        <f>Repdd!AI465</f>
        <v>1000000</v>
      </c>
      <c r="AJ326" s="7">
        <f>Repdd!AJ465</f>
        <v>1000000</v>
      </c>
      <c r="AK326" s="7">
        <f>Repdd!AK465</f>
        <v>1000000</v>
      </c>
      <c r="AL326" s="7">
        <f>Repdd!AL465</f>
        <v>1000000</v>
      </c>
      <c r="AM326" s="7">
        <f>Repdd!AM465</f>
        <v>1000000</v>
      </c>
      <c r="AN326" s="7">
        <f>Repdd!AN465</f>
        <v>1000000</v>
      </c>
      <c r="AO326" s="7">
        <f>Repdd!AO465</f>
        <v>1000000</v>
      </c>
      <c r="AP326" s="7">
        <f>Repdd!AP465</f>
        <v>1000000</v>
      </c>
      <c r="AQ326" s="7">
        <f>Repdd!AQ465</f>
        <v>1000000</v>
      </c>
      <c r="AR326" s="7">
        <f>Repdd!AR465</f>
        <v>1000000</v>
      </c>
      <c r="AS326" s="7">
        <f>Repdd!AS465</f>
        <v>1000000</v>
      </c>
      <c r="AT326" s="7">
        <f>Repdd!AT465</f>
        <v>1000000</v>
      </c>
      <c r="AU326" s="7">
        <f>Repdd!AU465</f>
        <v>1000000</v>
      </c>
      <c r="AV326" s="7">
        <f>Repdd!AV465</f>
        <v>1000000</v>
      </c>
      <c r="AW326" s="7">
        <f>Repdd!AW465</f>
        <v>1000000</v>
      </c>
      <c r="AX326" s="7">
        <f>Repdd!AX465</f>
        <v>1000000</v>
      </c>
      <c r="AY326" s="7">
        <f>Repdd!AY465</f>
        <v>1000000</v>
      </c>
      <c r="AZ326" s="7">
        <f>Repdd!AZ465</f>
        <v>1000000</v>
      </c>
      <c r="BA326" s="7">
        <f>Repdd!BA465</f>
        <v>1000000</v>
      </c>
      <c r="BB326" s="7">
        <f>Repdd!BB465</f>
        <v>1000000</v>
      </c>
      <c r="BC326" s="7">
        <f>Repdd!BC465</f>
        <v>1000000</v>
      </c>
      <c r="BD326" s="7">
        <f>Repdd!BD465</f>
        <v>1000000</v>
      </c>
      <c r="BE326" s="7">
        <f>Repdd!BE465</f>
        <v>1000000</v>
      </c>
      <c r="BF326" s="7">
        <f>Repdd!BF465</f>
        <v>1000000</v>
      </c>
      <c r="BG326" s="7">
        <f>Repdd!BG465</f>
        <v>1000000</v>
      </c>
      <c r="BH326" s="7">
        <f>Repdd!BH465</f>
        <v>1000000</v>
      </c>
      <c r="BI326" s="7">
        <f>Repdd!BI465</f>
        <v>1000000</v>
      </c>
      <c r="BJ326" s="7">
        <f>Repdd!BJ465</f>
        <v>1000000</v>
      </c>
      <c r="BK326" s="7">
        <f>Repdd!BK465</f>
        <v>1000000</v>
      </c>
      <c r="BL326" s="7">
        <f>Repdd!BL465</f>
        <v>1000000</v>
      </c>
      <c r="BM326" s="7">
        <f>Repdd!BM465</f>
        <v>1000000</v>
      </c>
      <c r="BN326" s="7">
        <f>Repdd!BN465</f>
        <v>1000000</v>
      </c>
      <c r="BO326" s="7">
        <f>Repdd!BO465</f>
        <v>1000000</v>
      </c>
      <c r="BP326" s="7">
        <f>Repdd!BP465</f>
        <v>1000000</v>
      </c>
      <c r="BQ326" s="7">
        <f>Repdd!BQ465</f>
        <v>1000000</v>
      </c>
      <c r="BR326" s="7">
        <f>Repdd!BR465</f>
        <v>1000000</v>
      </c>
      <c r="BS326" s="7">
        <f>Repdd!BS465</f>
        <v>1000000</v>
      </c>
      <c r="BT326" s="7">
        <f>Repdd!BT465</f>
        <v>1000000</v>
      </c>
      <c r="BU326" s="7">
        <f>Repdd!BU465</f>
        <v>1300000</v>
      </c>
      <c r="BV326" s="7">
        <f>Repdd!BV465</f>
        <v>0</v>
      </c>
      <c r="BW326" s="7">
        <f>Repdd!BW465</f>
        <v>0</v>
      </c>
      <c r="BX326" s="7">
        <f>Repdd!BX465</f>
        <v>0</v>
      </c>
      <c r="BY326" s="7">
        <f>Repdd!BY465</f>
        <v>0</v>
      </c>
      <c r="BZ326" s="7">
        <f>Repdd!BZ465</f>
        <v>0</v>
      </c>
      <c r="CA326" s="7">
        <f>Repdd!CA465</f>
        <v>0</v>
      </c>
      <c r="CB326" s="7">
        <f>Repdd!CB465</f>
        <v>0</v>
      </c>
      <c r="CC326" s="7">
        <f>Repdd!CC465</f>
        <v>0</v>
      </c>
      <c r="CD326" s="7">
        <f>Repdd!CD465</f>
        <v>0</v>
      </c>
      <c r="CE326" s="7">
        <f>Repdd!CE465</f>
        <v>0</v>
      </c>
      <c r="CF326" s="7">
        <f>Repdd!CF465</f>
        <v>0</v>
      </c>
      <c r="CG326" s="7">
        <f>Repdd!CG465</f>
        <v>0</v>
      </c>
      <c r="CH326" s="7">
        <f>Repdd!CH465</f>
        <v>0</v>
      </c>
      <c r="CI326" s="7">
        <f>Repdd!CI465</f>
        <v>0</v>
      </c>
      <c r="CJ326" s="7">
        <f>Repdd!CJ465</f>
        <v>0</v>
      </c>
      <c r="CK326" s="7">
        <f>Repdd!CK465</f>
        <v>0</v>
      </c>
      <c r="CL326" s="7">
        <f>Repdd!CL465</f>
        <v>0</v>
      </c>
      <c r="CM326" s="7">
        <f>Repdd!CM465</f>
        <v>0</v>
      </c>
      <c r="CN326" s="7">
        <f>Repdd!CN465</f>
        <v>0</v>
      </c>
      <c r="CO326" s="7">
        <f>Repdd!CO465</f>
        <v>0</v>
      </c>
      <c r="CP326" s="7">
        <f>Repdd!CP465</f>
        <v>0</v>
      </c>
      <c r="CQ326" s="7">
        <f>Repdd!CQ465</f>
        <v>0</v>
      </c>
      <c r="CR326" s="7">
        <f>Repdd!CR465</f>
        <v>0</v>
      </c>
      <c r="CS326" s="7">
        <f>Repdd!CS465</f>
        <v>0</v>
      </c>
      <c r="CT326" s="7">
        <f>Repdd!CT465</f>
        <v>0</v>
      </c>
    </row>
    <row r="327" spans="1:98" s="27" customFormat="1" ht="12" x14ac:dyDescent="0.25">
      <c r="A327" s="26">
        <f>ROW()</f>
        <v>327</v>
      </c>
      <c r="C327" s="142"/>
      <c r="E327" s="24"/>
      <c r="F327" s="66" t="str">
        <f t="shared" si="56"/>
        <v>АКТИВЫ</v>
      </c>
      <c r="G327" s="66" t="str">
        <f>$G$287</f>
        <v>Запасы СиМ</v>
      </c>
      <c r="H327" s="27" t="str">
        <f>G173</f>
        <v>ФОТ управленческого персонала</v>
      </c>
      <c r="P327" s="30"/>
      <c r="R327" s="24"/>
      <c r="S327" s="30"/>
      <c r="V327" s="85"/>
      <c r="W327" s="29">
        <f t="shared" ca="1" si="55"/>
        <v>1000000</v>
      </c>
      <c r="Z327" s="30">
        <f>Repdd!Z466</f>
        <v>1000000</v>
      </c>
      <c r="AA327" s="30">
        <f>Repdd!AA466</f>
        <v>1000000</v>
      </c>
      <c r="AB327" s="30">
        <f>Repdd!AB466</f>
        <v>1000000</v>
      </c>
      <c r="AC327" s="30">
        <f>Repdd!AC466</f>
        <v>1000000</v>
      </c>
      <c r="AD327" s="30">
        <f>Repdd!AD466</f>
        <v>1000000</v>
      </c>
      <c r="AE327" s="30">
        <f>Repdd!AE466</f>
        <v>1000000</v>
      </c>
      <c r="AF327" s="30">
        <f>Repdd!AF466</f>
        <v>1000000</v>
      </c>
      <c r="AG327" s="30">
        <f>Repdd!AG466</f>
        <v>1000000</v>
      </c>
      <c r="AH327" s="30">
        <f>Repdd!AH466</f>
        <v>1000000</v>
      </c>
      <c r="AI327" s="30">
        <f>Repdd!AI466</f>
        <v>1000000</v>
      </c>
      <c r="AJ327" s="30">
        <f>Repdd!AJ466</f>
        <v>1000000</v>
      </c>
      <c r="AK327" s="30">
        <f>Repdd!AK466</f>
        <v>1000000</v>
      </c>
      <c r="AL327" s="30">
        <f>Repdd!AL466</f>
        <v>1000000</v>
      </c>
      <c r="AM327" s="30">
        <f>Repdd!AM466</f>
        <v>1000000</v>
      </c>
      <c r="AN327" s="30">
        <f>Repdd!AN466</f>
        <v>1000000</v>
      </c>
      <c r="AO327" s="30">
        <f>Repdd!AO466</f>
        <v>1000000</v>
      </c>
      <c r="AP327" s="30">
        <f>Repdd!AP466</f>
        <v>1000000</v>
      </c>
      <c r="AQ327" s="30">
        <f>Repdd!AQ466</f>
        <v>1000000</v>
      </c>
      <c r="AR327" s="30">
        <f>Repdd!AR466</f>
        <v>1000000</v>
      </c>
      <c r="AS327" s="30">
        <f>Repdd!AS466</f>
        <v>1000000</v>
      </c>
      <c r="AT327" s="30">
        <f>Repdd!AT466</f>
        <v>1000000</v>
      </c>
      <c r="AU327" s="30">
        <f>Repdd!AU466</f>
        <v>1000000</v>
      </c>
      <c r="AV327" s="30">
        <f>Repdd!AV466</f>
        <v>1000000</v>
      </c>
      <c r="AW327" s="30">
        <f>Repdd!AW466</f>
        <v>1000000</v>
      </c>
      <c r="AX327" s="30">
        <f>Repdd!AX466</f>
        <v>1000000</v>
      </c>
      <c r="AY327" s="30">
        <f>Repdd!AY466</f>
        <v>1000000</v>
      </c>
      <c r="AZ327" s="30">
        <f>Repdd!AZ466</f>
        <v>1000000</v>
      </c>
      <c r="BA327" s="30">
        <f>Repdd!BA466</f>
        <v>1000000</v>
      </c>
      <c r="BB327" s="30">
        <f>Repdd!BB466</f>
        <v>1000000</v>
      </c>
      <c r="BC327" s="30">
        <f>Repdd!BC466</f>
        <v>1000000</v>
      </c>
      <c r="BD327" s="30">
        <f>Repdd!BD466</f>
        <v>1000000</v>
      </c>
      <c r="BE327" s="30">
        <f>Repdd!BE466</f>
        <v>1000000</v>
      </c>
      <c r="BF327" s="30">
        <f>Repdd!BF466</f>
        <v>1000000</v>
      </c>
      <c r="BG327" s="30">
        <f>Repdd!BG466</f>
        <v>1000000</v>
      </c>
      <c r="BH327" s="30">
        <f>Repdd!BH466</f>
        <v>1000000</v>
      </c>
      <c r="BI327" s="30">
        <f>Repdd!BI466</f>
        <v>1000000</v>
      </c>
      <c r="BJ327" s="30">
        <f>Repdd!BJ466</f>
        <v>1000000</v>
      </c>
      <c r="BK327" s="30">
        <f>Repdd!BK466</f>
        <v>1000000</v>
      </c>
      <c r="BL327" s="30">
        <f>Repdd!BL466</f>
        <v>1000000</v>
      </c>
      <c r="BM327" s="30">
        <f>Repdd!BM466</f>
        <v>1000000</v>
      </c>
      <c r="BN327" s="30">
        <f>Repdd!BN466</f>
        <v>1000000</v>
      </c>
      <c r="BO327" s="30">
        <f>Repdd!BO466</f>
        <v>1000000</v>
      </c>
      <c r="BP327" s="30">
        <f>Repdd!BP466</f>
        <v>1000000</v>
      </c>
      <c r="BQ327" s="30">
        <f>Repdd!BQ466</f>
        <v>1000000</v>
      </c>
      <c r="BR327" s="30">
        <f>Repdd!BR466</f>
        <v>1000000</v>
      </c>
      <c r="BS327" s="30">
        <f>Repdd!BS466</f>
        <v>1000000</v>
      </c>
      <c r="BT327" s="30">
        <f>Repdd!BT466</f>
        <v>1000000</v>
      </c>
      <c r="BU327" s="30">
        <f>Repdd!BU466</f>
        <v>1000000</v>
      </c>
      <c r="BV327" s="30">
        <f>Repdd!BV466</f>
        <v>0</v>
      </c>
      <c r="BW327" s="30">
        <f>Repdd!BW466</f>
        <v>0</v>
      </c>
      <c r="BX327" s="30">
        <f>Repdd!BX466</f>
        <v>0</v>
      </c>
      <c r="BY327" s="30">
        <f>Repdd!BY466</f>
        <v>0</v>
      </c>
      <c r="BZ327" s="30">
        <f>Repdd!BZ466</f>
        <v>0</v>
      </c>
      <c r="CA327" s="30">
        <f>Repdd!CA466</f>
        <v>0</v>
      </c>
      <c r="CB327" s="30">
        <f>Repdd!CB466</f>
        <v>0</v>
      </c>
      <c r="CC327" s="30">
        <f>Repdd!CC466</f>
        <v>0</v>
      </c>
      <c r="CD327" s="30">
        <f>Repdd!CD466</f>
        <v>0</v>
      </c>
      <c r="CE327" s="30">
        <f>Repdd!CE466</f>
        <v>0</v>
      </c>
      <c r="CF327" s="30">
        <f>Repdd!CF466</f>
        <v>0</v>
      </c>
      <c r="CG327" s="30">
        <f>Repdd!CG466</f>
        <v>0</v>
      </c>
      <c r="CH327" s="30">
        <f>Repdd!CH466</f>
        <v>0</v>
      </c>
      <c r="CI327" s="30">
        <f>Repdd!CI466</f>
        <v>0</v>
      </c>
      <c r="CJ327" s="30">
        <f>Repdd!CJ466</f>
        <v>0</v>
      </c>
      <c r="CK327" s="30">
        <f>Repdd!CK466</f>
        <v>0</v>
      </c>
      <c r="CL327" s="30">
        <f>Repdd!CL466</f>
        <v>0</v>
      </c>
      <c r="CM327" s="30">
        <f>Repdd!CM466</f>
        <v>0</v>
      </c>
      <c r="CN327" s="30">
        <f>Repdd!CN466</f>
        <v>0</v>
      </c>
      <c r="CO327" s="30">
        <f>Repdd!CO466</f>
        <v>0</v>
      </c>
      <c r="CP327" s="30">
        <f>Repdd!CP466</f>
        <v>0</v>
      </c>
      <c r="CQ327" s="30">
        <f>Repdd!CQ466</f>
        <v>0</v>
      </c>
      <c r="CR327" s="30">
        <f>Repdd!CR466</f>
        <v>0</v>
      </c>
      <c r="CS327" s="30">
        <f>Repdd!CS466</f>
        <v>0</v>
      </c>
      <c r="CT327" s="30">
        <f>Repdd!CT466</f>
        <v>0</v>
      </c>
    </row>
    <row r="328" spans="1:98" s="27" customFormat="1" ht="12" x14ac:dyDescent="0.25">
      <c r="A328" s="26">
        <f>ROW()</f>
        <v>328</v>
      </c>
      <c r="C328" s="142"/>
      <c r="E328" s="24"/>
      <c r="F328" s="66" t="str">
        <f t="shared" si="56"/>
        <v>АКТИВЫ</v>
      </c>
      <c r="G328" s="66" t="str">
        <f>$G$287</f>
        <v>Запасы СиМ</v>
      </c>
      <c r="H328" s="27" t="str">
        <f>G174</f>
        <v>Соцсборы</v>
      </c>
      <c r="P328" s="30"/>
      <c r="R328" s="24"/>
      <c r="S328" s="30"/>
      <c r="V328" s="85"/>
      <c r="W328" s="29">
        <f t="shared" ca="1" si="55"/>
        <v>300000</v>
      </c>
      <c r="Z328" s="30">
        <f>Repdd!Z467</f>
        <v>300000</v>
      </c>
      <c r="AA328" s="30">
        <f>Repdd!AA467</f>
        <v>300000</v>
      </c>
      <c r="AB328" s="30">
        <f>Repdd!AB467</f>
        <v>300000</v>
      </c>
      <c r="AC328" s="30">
        <f>Repdd!AC467</f>
        <v>300000</v>
      </c>
      <c r="AD328" s="30">
        <f>Repdd!AD467</f>
        <v>300000</v>
      </c>
      <c r="AE328" s="30">
        <f>Repdd!AE467</f>
        <v>300000</v>
      </c>
      <c r="AF328" s="30">
        <f>Repdd!AF467</f>
        <v>300000</v>
      </c>
      <c r="AG328" s="30">
        <f>Repdd!AG467</f>
        <v>300000</v>
      </c>
      <c r="AH328" s="30">
        <f>Repdd!AH467</f>
        <v>300000</v>
      </c>
      <c r="AI328" s="30">
        <f>Repdd!AI467</f>
        <v>300000</v>
      </c>
      <c r="AJ328" s="30">
        <f>Repdd!AJ467</f>
        <v>300000</v>
      </c>
      <c r="AK328" s="30">
        <f>Repdd!AK467</f>
        <v>300000</v>
      </c>
      <c r="AL328" s="30">
        <f>Repdd!AL467</f>
        <v>300000</v>
      </c>
      <c r="AM328" s="30">
        <f>Repdd!AM467</f>
        <v>300000</v>
      </c>
      <c r="AN328" s="30">
        <f>Repdd!AN467</f>
        <v>300000</v>
      </c>
      <c r="AO328" s="30">
        <f>Repdd!AO467</f>
        <v>300000</v>
      </c>
      <c r="AP328" s="30">
        <f>Repdd!AP467</f>
        <v>300000</v>
      </c>
      <c r="AQ328" s="30">
        <f>Repdd!AQ467</f>
        <v>300000</v>
      </c>
      <c r="AR328" s="30">
        <f>Repdd!AR467</f>
        <v>300000</v>
      </c>
      <c r="AS328" s="30">
        <f>Repdd!AS467</f>
        <v>300000</v>
      </c>
      <c r="AT328" s="30">
        <f>Repdd!AT467</f>
        <v>300000</v>
      </c>
      <c r="AU328" s="30">
        <f>Repdd!AU467</f>
        <v>300000</v>
      </c>
      <c r="AV328" s="30">
        <f>Repdd!AV467</f>
        <v>300000</v>
      </c>
      <c r="AW328" s="30">
        <f>Repdd!AW467</f>
        <v>300000</v>
      </c>
      <c r="AX328" s="30">
        <f>Repdd!AX467</f>
        <v>300000</v>
      </c>
      <c r="AY328" s="30">
        <f>Repdd!AY467</f>
        <v>300000</v>
      </c>
      <c r="AZ328" s="30">
        <f>Repdd!AZ467</f>
        <v>300000</v>
      </c>
      <c r="BA328" s="30">
        <f>Repdd!BA467</f>
        <v>300000</v>
      </c>
      <c r="BB328" s="30">
        <f>Repdd!BB467</f>
        <v>300000</v>
      </c>
      <c r="BC328" s="30">
        <f>Repdd!BC467</f>
        <v>300000</v>
      </c>
      <c r="BD328" s="30">
        <f>Repdd!BD467</f>
        <v>300000</v>
      </c>
      <c r="BE328" s="30">
        <f>Repdd!BE467</f>
        <v>300000</v>
      </c>
      <c r="BF328" s="30">
        <f>Repdd!BF467</f>
        <v>300000</v>
      </c>
      <c r="BG328" s="30">
        <f>Repdd!BG467</f>
        <v>300000</v>
      </c>
      <c r="BH328" s="30">
        <f>Repdd!BH467</f>
        <v>300000</v>
      </c>
      <c r="BI328" s="30">
        <f>Repdd!BI467</f>
        <v>300000</v>
      </c>
      <c r="BJ328" s="30">
        <f>Repdd!BJ467</f>
        <v>300000</v>
      </c>
      <c r="BK328" s="30">
        <f>Repdd!BK467</f>
        <v>300000</v>
      </c>
      <c r="BL328" s="30">
        <f>Repdd!BL467</f>
        <v>300000</v>
      </c>
      <c r="BM328" s="30">
        <f>Repdd!BM467</f>
        <v>300000</v>
      </c>
      <c r="BN328" s="30">
        <f>Repdd!BN467</f>
        <v>300000</v>
      </c>
      <c r="BO328" s="30">
        <f>Repdd!BO467</f>
        <v>300000</v>
      </c>
      <c r="BP328" s="30">
        <f>Repdd!BP467</f>
        <v>300000</v>
      </c>
      <c r="BQ328" s="30">
        <f>Repdd!BQ467</f>
        <v>300000</v>
      </c>
      <c r="BR328" s="30">
        <f>Repdd!BR467</f>
        <v>300000</v>
      </c>
      <c r="BS328" s="30">
        <f>Repdd!BS467</f>
        <v>300000</v>
      </c>
      <c r="BT328" s="30">
        <f>Repdd!BT467</f>
        <v>300000</v>
      </c>
      <c r="BU328" s="30">
        <f>Repdd!BU467</f>
        <v>300000</v>
      </c>
      <c r="BV328" s="30">
        <f>Repdd!BV467</f>
        <v>0</v>
      </c>
      <c r="BW328" s="30">
        <f>Repdd!BW467</f>
        <v>0</v>
      </c>
      <c r="BX328" s="30">
        <f>Repdd!BX467</f>
        <v>0</v>
      </c>
      <c r="BY328" s="30">
        <f>Repdd!BY467</f>
        <v>0</v>
      </c>
      <c r="BZ328" s="30">
        <f>Repdd!BZ467</f>
        <v>0</v>
      </c>
      <c r="CA328" s="30">
        <f>Repdd!CA467</f>
        <v>0</v>
      </c>
      <c r="CB328" s="30">
        <f>Repdd!CB467</f>
        <v>0</v>
      </c>
      <c r="CC328" s="30">
        <f>Repdd!CC467</f>
        <v>0</v>
      </c>
      <c r="CD328" s="30">
        <f>Repdd!CD467</f>
        <v>0</v>
      </c>
      <c r="CE328" s="30">
        <f>Repdd!CE467</f>
        <v>0</v>
      </c>
      <c r="CF328" s="30">
        <f>Repdd!CF467</f>
        <v>0</v>
      </c>
      <c r="CG328" s="30">
        <f>Repdd!CG467</f>
        <v>0</v>
      </c>
      <c r="CH328" s="30">
        <f>Repdd!CH467</f>
        <v>0</v>
      </c>
      <c r="CI328" s="30">
        <f>Repdd!CI467</f>
        <v>0</v>
      </c>
      <c r="CJ328" s="30">
        <f>Repdd!CJ467</f>
        <v>0</v>
      </c>
      <c r="CK328" s="30">
        <f>Repdd!CK467</f>
        <v>0</v>
      </c>
      <c r="CL328" s="30">
        <f>Repdd!CL467</f>
        <v>0</v>
      </c>
      <c r="CM328" s="30">
        <f>Repdd!CM467</f>
        <v>0</v>
      </c>
      <c r="CN328" s="30">
        <f>Repdd!CN467</f>
        <v>0</v>
      </c>
      <c r="CO328" s="30">
        <f>Repdd!CO467</f>
        <v>0</v>
      </c>
      <c r="CP328" s="30">
        <f>Repdd!CP467</f>
        <v>0</v>
      </c>
      <c r="CQ328" s="30">
        <f>Repdd!CQ467</f>
        <v>0</v>
      </c>
      <c r="CR328" s="30">
        <f>Repdd!CR467</f>
        <v>0</v>
      </c>
      <c r="CS328" s="30">
        <f>Repdd!CS467</f>
        <v>0</v>
      </c>
      <c r="CT328" s="30">
        <f>Repdd!CT467</f>
        <v>0</v>
      </c>
    </row>
    <row r="329" spans="1:98" s="27" customFormat="1" ht="12" x14ac:dyDescent="0.25">
      <c r="A329" s="26">
        <f>ROW()</f>
        <v>329</v>
      </c>
      <c r="C329" s="142"/>
      <c r="E329" s="24"/>
      <c r="F329" s="66" t="str">
        <f t="shared" si="56"/>
        <v>АКТИВЫ</v>
      </c>
      <c r="G329" s="66" t="str">
        <f>$G$287</f>
        <v>Запасы СиМ</v>
      </c>
      <c r="H329" s="27" t="str">
        <f>G175</f>
        <v>Аренда офиса</v>
      </c>
      <c r="P329" s="30"/>
      <c r="R329" s="24"/>
      <c r="S329" s="30"/>
      <c r="V329" s="85"/>
      <c r="W329" s="29">
        <f t="shared" ca="1" si="55"/>
        <v>0</v>
      </c>
      <c r="Z329" s="30">
        <f>Repdd!Z468</f>
        <v>-300000</v>
      </c>
      <c r="AA329" s="30">
        <f>Repdd!AA468</f>
        <v>-300000</v>
      </c>
      <c r="AB329" s="30">
        <f>Repdd!AB468</f>
        <v>-300000</v>
      </c>
      <c r="AC329" s="30">
        <f>Repdd!AC468</f>
        <v>-300000</v>
      </c>
      <c r="AD329" s="30">
        <f>Repdd!AD468</f>
        <v>-300000</v>
      </c>
      <c r="AE329" s="30">
        <f>Repdd!AE468</f>
        <v>-300000</v>
      </c>
      <c r="AF329" s="30">
        <f>Repdd!AF468</f>
        <v>-300000</v>
      </c>
      <c r="AG329" s="30">
        <f>Repdd!AG468</f>
        <v>-300000</v>
      </c>
      <c r="AH329" s="30">
        <f>Repdd!AH468</f>
        <v>-300000</v>
      </c>
      <c r="AI329" s="30">
        <f>Repdd!AI468</f>
        <v>-300000</v>
      </c>
      <c r="AJ329" s="30">
        <f>Repdd!AJ468</f>
        <v>-300000</v>
      </c>
      <c r="AK329" s="30">
        <f>Repdd!AK468</f>
        <v>-300000</v>
      </c>
      <c r="AL329" s="30">
        <f>Repdd!AL468</f>
        <v>-300000</v>
      </c>
      <c r="AM329" s="30">
        <f>Repdd!AM468</f>
        <v>-300000</v>
      </c>
      <c r="AN329" s="30">
        <f>Repdd!AN468</f>
        <v>-300000</v>
      </c>
      <c r="AO329" s="30">
        <f>Repdd!AO468</f>
        <v>-300000</v>
      </c>
      <c r="AP329" s="30">
        <f>Repdd!AP468</f>
        <v>-300000</v>
      </c>
      <c r="AQ329" s="30">
        <f>Repdd!AQ468</f>
        <v>-300000</v>
      </c>
      <c r="AR329" s="30">
        <f>Repdd!AR468</f>
        <v>-300000</v>
      </c>
      <c r="AS329" s="30">
        <f>Repdd!AS468</f>
        <v>-300000</v>
      </c>
      <c r="AT329" s="30">
        <f>Repdd!AT468</f>
        <v>-300000</v>
      </c>
      <c r="AU329" s="30">
        <f>Repdd!AU468</f>
        <v>-300000</v>
      </c>
      <c r="AV329" s="30">
        <f>Repdd!AV468</f>
        <v>-300000</v>
      </c>
      <c r="AW329" s="30">
        <f>Repdd!AW468</f>
        <v>-300000</v>
      </c>
      <c r="AX329" s="30">
        <f>Repdd!AX468</f>
        <v>-300000</v>
      </c>
      <c r="AY329" s="30">
        <f>Repdd!AY468</f>
        <v>-300000</v>
      </c>
      <c r="AZ329" s="30">
        <f>Repdd!AZ468</f>
        <v>-300000</v>
      </c>
      <c r="BA329" s="30">
        <f>Repdd!BA468</f>
        <v>-300000</v>
      </c>
      <c r="BB329" s="30">
        <f>Repdd!BB468</f>
        <v>-300000</v>
      </c>
      <c r="BC329" s="30">
        <f>Repdd!BC468</f>
        <v>-300000</v>
      </c>
      <c r="BD329" s="30">
        <f>Repdd!BD468</f>
        <v>-300000</v>
      </c>
      <c r="BE329" s="30">
        <f>Repdd!BE468</f>
        <v>-300000</v>
      </c>
      <c r="BF329" s="30">
        <f>Repdd!BF468</f>
        <v>-300000</v>
      </c>
      <c r="BG329" s="30">
        <f>Repdd!BG468</f>
        <v>-300000</v>
      </c>
      <c r="BH329" s="30">
        <f>Repdd!BH468</f>
        <v>-300000</v>
      </c>
      <c r="BI329" s="30">
        <f>Repdd!BI468</f>
        <v>-300000</v>
      </c>
      <c r="BJ329" s="30">
        <f>Repdd!BJ468</f>
        <v>-300000</v>
      </c>
      <c r="BK329" s="30">
        <f>Repdd!BK468</f>
        <v>-300000</v>
      </c>
      <c r="BL329" s="30">
        <f>Repdd!BL468</f>
        <v>-300000</v>
      </c>
      <c r="BM329" s="30">
        <f>Repdd!BM468</f>
        <v>-300000</v>
      </c>
      <c r="BN329" s="30">
        <f>Repdd!BN468</f>
        <v>-300000</v>
      </c>
      <c r="BO329" s="30">
        <f>Repdd!BO468</f>
        <v>-300000</v>
      </c>
      <c r="BP329" s="30">
        <f>Repdd!BP468</f>
        <v>-300000</v>
      </c>
      <c r="BQ329" s="30">
        <f>Repdd!BQ468</f>
        <v>-300000</v>
      </c>
      <c r="BR329" s="30">
        <f>Repdd!BR468</f>
        <v>-300000</v>
      </c>
      <c r="BS329" s="30">
        <f>Repdd!BS468</f>
        <v>-300000</v>
      </c>
      <c r="BT329" s="30">
        <f>Repdd!BT468</f>
        <v>-300000</v>
      </c>
      <c r="BU329" s="30">
        <f>Repdd!BU468</f>
        <v>0</v>
      </c>
      <c r="BV329" s="30">
        <f>Repdd!BV468</f>
        <v>0</v>
      </c>
      <c r="BW329" s="30">
        <f>Repdd!BW468</f>
        <v>0</v>
      </c>
      <c r="BX329" s="30">
        <f>Repdd!BX468</f>
        <v>0</v>
      </c>
      <c r="BY329" s="30">
        <f>Repdd!BY468</f>
        <v>0</v>
      </c>
      <c r="BZ329" s="30">
        <f>Repdd!BZ468</f>
        <v>0</v>
      </c>
      <c r="CA329" s="30">
        <f>Repdd!CA468</f>
        <v>0</v>
      </c>
      <c r="CB329" s="30">
        <f>Repdd!CB468</f>
        <v>0</v>
      </c>
      <c r="CC329" s="30">
        <f>Repdd!CC468</f>
        <v>0</v>
      </c>
      <c r="CD329" s="30">
        <f>Repdd!CD468</f>
        <v>0</v>
      </c>
      <c r="CE329" s="30">
        <f>Repdd!CE468</f>
        <v>0</v>
      </c>
      <c r="CF329" s="30">
        <f>Repdd!CF468</f>
        <v>0</v>
      </c>
      <c r="CG329" s="30">
        <f>Repdd!CG468</f>
        <v>0</v>
      </c>
      <c r="CH329" s="30">
        <f>Repdd!CH468</f>
        <v>0</v>
      </c>
      <c r="CI329" s="30">
        <f>Repdd!CI468</f>
        <v>0</v>
      </c>
      <c r="CJ329" s="30">
        <f>Repdd!CJ468</f>
        <v>0</v>
      </c>
      <c r="CK329" s="30">
        <f>Repdd!CK468</f>
        <v>0</v>
      </c>
      <c r="CL329" s="30">
        <f>Repdd!CL468</f>
        <v>0</v>
      </c>
      <c r="CM329" s="30">
        <f>Repdd!CM468</f>
        <v>0</v>
      </c>
      <c r="CN329" s="30">
        <f>Repdd!CN468</f>
        <v>0</v>
      </c>
      <c r="CO329" s="30">
        <f>Repdd!CO468</f>
        <v>0</v>
      </c>
      <c r="CP329" s="30">
        <f>Repdd!CP468</f>
        <v>0</v>
      </c>
      <c r="CQ329" s="30">
        <f>Repdd!CQ468</f>
        <v>0</v>
      </c>
      <c r="CR329" s="30">
        <f>Repdd!CR468</f>
        <v>0</v>
      </c>
      <c r="CS329" s="30">
        <f>Repdd!CS468</f>
        <v>0</v>
      </c>
      <c r="CT329" s="30">
        <f>Repdd!CT468</f>
        <v>0</v>
      </c>
    </row>
    <row r="330" spans="1:98" s="27" customFormat="1" ht="12" x14ac:dyDescent="0.25">
      <c r="A330" s="26">
        <f>ROW()</f>
        <v>330</v>
      </c>
      <c r="C330" s="142"/>
      <c r="E330" s="24"/>
      <c r="F330" s="66" t="str">
        <f t="shared" si="56"/>
        <v>АКТИВЫ</v>
      </c>
      <c r="G330" s="66" t="str">
        <f>$G$287</f>
        <v>Запасы СиМ</v>
      </c>
      <c r="H330" s="27" t="str">
        <f>G176</f>
        <v>Расходы на персонал</v>
      </c>
      <c r="P330" s="30"/>
      <c r="R330" s="24"/>
      <c r="S330" s="30"/>
      <c r="V330" s="85"/>
      <c r="W330" s="29">
        <f t="shared" ca="1" si="55"/>
        <v>0</v>
      </c>
      <c r="Z330" s="30">
        <f>Repdd!Z469</f>
        <v>0</v>
      </c>
      <c r="AA330" s="30">
        <f>Repdd!AA469</f>
        <v>0</v>
      </c>
      <c r="AB330" s="30">
        <f>Repdd!AB469</f>
        <v>0</v>
      </c>
      <c r="AC330" s="30">
        <f>Repdd!AC469</f>
        <v>0</v>
      </c>
      <c r="AD330" s="30">
        <f>Repdd!AD469</f>
        <v>0</v>
      </c>
      <c r="AE330" s="30">
        <f>Repdd!AE469</f>
        <v>0</v>
      </c>
      <c r="AF330" s="30">
        <f>Repdd!AF469</f>
        <v>0</v>
      </c>
      <c r="AG330" s="30">
        <f>Repdd!AG469</f>
        <v>0</v>
      </c>
      <c r="AH330" s="30">
        <f>Repdd!AH469</f>
        <v>0</v>
      </c>
      <c r="AI330" s="30">
        <f>Repdd!AI469</f>
        <v>0</v>
      </c>
      <c r="AJ330" s="30">
        <f>Repdd!AJ469</f>
        <v>0</v>
      </c>
      <c r="AK330" s="30">
        <f>Repdd!AK469</f>
        <v>0</v>
      </c>
      <c r="AL330" s="30">
        <f>Repdd!AL469</f>
        <v>0</v>
      </c>
      <c r="AM330" s="30">
        <f>Repdd!AM469</f>
        <v>0</v>
      </c>
      <c r="AN330" s="30">
        <f>Repdd!AN469</f>
        <v>0</v>
      </c>
      <c r="AO330" s="30">
        <f>Repdd!AO469</f>
        <v>0</v>
      </c>
      <c r="AP330" s="30">
        <f>Repdd!AP469</f>
        <v>0</v>
      </c>
      <c r="AQ330" s="30">
        <f>Repdd!AQ469</f>
        <v>0</v>
      </c>
      <c r="AR330" s="30">
        <f>Repdd!AR469</f>
        <v>0</v>
      </c>
      <c r="AS330" s="30">
        <f>Repdd!AS469</f>
        <v>0</v>
      </c>
      <c r="AT330" s="30">
        <f>Repdd!AT469</f>
        <v>0</v>
      </c>
      <c r="AU330" s="30">
        <f>Repdd!AU469</f>
        <v>0</v>
      </c>
      <c r="AV330" s="30">
        <f>Repdd!AV469</f>
        <v>0</v>
      </c>
      <c r="AW330" s="30">
        <f>Repdd!AW469</f>
        <v>0</v>
      </c>
      <c r="AX330" s="30">
        <f>Repdd!AX469</f>
        <v>0</v>
      </c>
      <c r="AY330" s="30">
        <f>Repdd!AY469</f>
        <v>0</v>
      </c>
      <c r="AZ330" s="30">
        <f>Repdd!AZ469</f>
        <v>0</v>
      </c>
      <c r="BA330" s="30">
        <f>Repdd!BA469</f>
        <v>0</v>
      </c>
      <c r="BB330" s="30">
        <f>Repdd!BB469</f>
        <v>0</v>
      </c>
      <c r="BC330" s="30">
        <f>Repdd!BC469</f>
        <v>0</v>
      </c>
      <c r="BD330" s="30">
        <f>Repdd!BD469</f>
        <v>0</v>
      </c>
      <c r="BE330" s="30">
        <f>Repdd!BE469</f>
        <v>0</v>
      </c>
      <c r="BF330" s="30">
        <f>Repdd!BF469</f>
        <v>0</v>
      </c>
      <c r="BG330" s="30">
        <f>Repdd!BG469</f>
        <v>0</v>
      </c>
      <c r="BH330" s="30">
        <f>Repdd!BH469</f>
        <v>0</v>
      </c>
      <c r="BI330" s="30">
        <f>Repdd!BI469</f>
        <v>0</v>
      </c>
      <c r="BJ330" s="30">
        <f>Repdd!BJ469</f>
        <v>0</v>
      </c>
      <c r="BK330" s="30">
        <f>Repdd!BK469</f>
        <v>0</v>
      </c>
      <c r="BL330" s="30">
        <f>Repdd!BL469</f>
        <v>0</v>
      </c>
      <c r="BM330" s="30">
        <f>Repdd!BM469</f>
        <v>0</v>
      </c>
      <c r="BN330" s="30">
        <f>Repdd!BN469</f>
        <v>0</v>
      </c>
      <c r="BO330" s="30">
        <f>Repdd!BO469</f>
        <v>0</v>
      </c>
      <c r="BP330" s="30">
        <f>Repdd!BP469</f>
        <v>0</v>
      </c>
      <c r="BQ330" s="30">
        <f>Repdd!BQ469</f>
        <v>0</v>
      </c>
      <c r="BR330" s="30">
        <f>Repdd!BR469</f>
        <v>0</v>
      </c>
      <c r="BS330" s="30">
        <f>Repdd!BS469</f>
        <v>0</v>
      </c>
      <c r="BT330" s="30">
        <f>Repdd!BT469</f>
        <v>0</v>
      </c>
      <c r="BU330" s="30">
        <f>Repdd!BU469</f>
        <v>0</v>
      </c>
      <c r="BV330" s="30">
        <f>Repdd!BV469</f>
        <v>0</v>
      </c>
      <c r="BW330" s="30">
        <f>Repdd!BW469</f>
        <v>0</v>
      </c>
      <c r="BX330" s="30">
        <f>Repdd!BX469</f>
        <v>0</v>
      </c>
      <c r="BY330" s="30">
        <f>Repdd!BY469</f>
        <v>0</v>
      </c>
      <c r="BZ330" s="30">
        <f>Repdd!BZ469</f>
        <v>0</v>
      </c>
      <c r="CA330" s="30">
        <f>Repdd!CA469</f>
        <v>0</v>
      </c>
      <c r="CB330" s="30">
        <f>Repdd!CB469</f>
        <v>0</v>
      </c>
      <c r="CC330" s="30">
        <f>Repdd!CC469</f>
        <v>0</v>
      </c>
      <c r="CD330" s="30">
        <f>Repdd!CD469</f>
        <v>0</v>
      </c>
      <c r="CE330" s="30">
        <f>Repdd!CE469</f>
        <v>0</v>
      </c>
      <c r="CF330" s="30">
        <f>Repdd!CF469</f>
        <v>0</v>
      </c>
      <c r="CG330" s="30">
        <f>Repdd!CG469</f>
        <v>0</v>
      </c>
      <c r="CH330" s="30">
        <f>Repdd!CH469</f>
        <v>0</v>
      </c>
      <c r="CI330" s="30">
        <f>Repdd!CI469</f>
        <v>0</v>
      </c>
      <c r="CJ330" s="30">
        <f>Repdd!CJ469</f>
        <v>0</v>
      </c>
      <c r="CK330" s="30">
        <f>Repdd!CK469</f>
        <v>0</v>
      </c>
      <c r="CL330" s="30">
        <f>Repdd!CL469</f>
        <v>0</v>
      </c>
      <c r="CM330" s="30">
        <f>Repdd!CM469</f>
        <v>0</v>
      </c>
      <c r="CN330" s="30">
        <f>Repdd!CN469</f>
        <v>0</v>
      </c>
      <c r="CO330" s="30">
        <f>Repdd!CO469</f>
        <v>0</v>
      </c>
      <c r="CP330" s="30">
        <f>Repdd!CP469</f>
        <v>0</v>
      </c>
      <c r="CQ330" s="30">
        <f>Repdd!CQ469</f>
        <v>0</v>
      </c>
      <c r="CR330" s="30">
        <f>Repdd!CR469</f>
        <v>0</v>
      </c>
      <c r="CS330" s="30">
        <f>Repdd!CS469</f>
        <v>0</v>
      </c>
      <c r="CT330" s="30">
        <f>Repdd!CT469</f>
        <v>0</v>
      </c>
    </row>
    <row r="331" spans="1:98" s="27" customFormat="1" ht="12" x14ac:dyDescent="0.25">
      <c r="A331" s="26">
        <f>ROW()</f>
        <v>331</v>
      </c>
      <c r="C331" s="142"/>
      <c r="E331" s="24"/>
      <c r="F331" s="66" t="str">
        <f t="shared" si="56"/>
        <v>АКТИВЫ</v>
      </c>
      <c r="G331" s="66" t="str">
        <f>$G$287</f>
        <v>Запасы СиМ</v>
      </c>
      <c r="H331" s="27" t="str">
        <f>G177</f>
        <v>Прочие расходы</v>
      </c>
      <c r="P331" s="30"/>
      <c r="R331" s="24"/>
      <c r="S331" s="30"/>
      <c r="V331" s="85"/>
      <c r="W331" s="29">
        <f t="shared" ca="1" si="55"/>
        <v>0</v>
      </c>
      <c r="Z331" s="30">
        <f>Repdd!Z470</f>
        <v>0</v>
      </c>
      <c r="AA331" s="30">
        <f>Repdd!AA470</f>
        <v>0</v>
      </c>
      <c r="AB331" s="30">
        <f>Repdd!AB470</f>
        <v>0</v>
      </c>
      <c r="AC331" s="30">
        <f>Repdd!AC470</f>
        <v>0</v>
      </c>
      <c r="AD331" s="30">
        <f>Repdd!AD470</f>
        <v>0</v>
      </c>
      <c r="AE331" s="30">
        <f>Repdd!AE470</f>
        <v>0</v>
      </c>
      <c r="AF331" s="30">
        <f>Repdd!AF470</f>
        <v>0</v>
      </c>
      <c r="AG331" s="30">
        <f>Repdd!AG470</f>
        <v>0</v>
      </c>
      <c r="AH331" s="30">
        <f>Repdd!AH470</f>
        <v>0</v>
      </c>
      <c r="AI331" s="30">
        <f>Repdd!AI470</f>
        <v>0</v>
      </c>
      <c r="AJ331" s="30">
        <f>Repdd!AJ470</f>
        <v>0</v>
      </c>
      <c r="AK331" s="30">
        <f>Repdd!AK470</f>
        <v>0</v>
      </c>
      <c r="AL331" s="30">
        <f>Repdd!AL470</f>
        <v>0</v>
      </c>
      <c r="AM331" s="30">
        <f>Repdd!AM470</f>
        <v>0</v>
      </c>
      <c r="AN331" s="30">
        <f>Repdd!AN470</f>
        <v>0</v>
      </c>
      <c r="AO331" s="30">
        <f>Repdd!AO470</f>
        <v>0</v>
      </c>
      <c r="AP331" s="30">
        <f>Repdd!AP470</f>
        <v>0</v>
      </c>
      <c r="AQ331" s="30">
        <f>Repdd!AQ470</f>
        <v>0</v>
      </c>
      <c r="AR331" s="30">
        <f>Repdd!AR470</f>
        <v>0</v>
      </c>
      <c r="AS331" s="30">
        <f>Repdd!AS470</f>
        <v>0</v>
      </c>
      <c r="AT331" s="30">
        <f>Repdd!AT470</f>
        <v>0</v>
      </c>
      <c r="AU331" s="30">
        <f>Repdd!AU470</f>
        <v>0</v>
      </c>
      <c r="AV331" s="30">
        <f>Repdd!AV470</f>
        <v>0</v>
      </c>
      <c r="AW331" s="30">
        <f>Repdd!AW470</f>
        <v>0</v>
      </c>
      <c r="AX331" s="30">
        <f>Repdd!AX470</f>
        <v>0</v>
      </c>
      <c r="AY331" s="30">
        <f>Repdd!AY470</f>
        <v>0</v>
      </c>
      <c r="AZ331" s="30">
        <f>Repdd!AZ470</f>
        <v>0</v>
      </c>
      <c r="BA331" s="30">
        <f>Repdd!BA470</f>
        <v>0</v>
      </c>
      <c r="BB331" s="30">
        <f>Repdd!BB470</f>
        <v>0</v>
      </c>
      <c r="BC331" s="30">
        <f>Repdd!BC470</f>
        <v>0</v>
      </c>
      <c r="BD331" s="30">
        <f>Repdd!BD470</f>
        <v>0</v>
      </c>
      <c r="BE331" s="30">
        <f>Repdd!BE470</f>
        <v>0</v>
      </c>
      <c r="BF331" s="30">
        <f>Repdd!BF470</f>
        <v>0</v>
      </c>
      <c r="BG331" s="30">
        <f>Repdd!BG470</f>
        <v>0</v>
      </c>
      <c r="BH331" s="30">
        <f>Repdd!BH470</f>
        <v>0</v>
      </c>
      <c r="BI331" s="30">
        <f>Repdd!BI470</f>
        <v>0</v>
      </c>
      <c r="BJ331" s="30">
        <f>Repdd!BJ470</f>
        <v>0</v>
      </c>
      <c r="BK331" s="30">
        <f>Repdd!BK470</f>
        <v>0</v>
      </c>
      <c r="BL331" s="30">
        <f>Repdd!BL470</f>
        <v>0</v>
      </c>
      <c r="BM331" s="30">
        <f>Repdd!BM470</f>
        <v>0</v>
      </c>
      <c r="BN331" s="30">
        <f>Repdd!BN470</f>
        <v>0</v>
      </c>
      <c r="BO331" s="30">
        <f>Repdd!BO470</f>
        <v>0</v>
      </c>
      <c r="BP331" s="30">
        <f>Repdd!BP470</f>
        <v>0</v>
      </c>
      <c r="BQ331" s="30">
        <f>Repdd!BQ470</f>
        <v>0</v>
      </c>
      <c r="BR331" s="30">
        <f>Repdd!BR470</f>
        <v>0</v>
      </c>
      <c r="BS331" s="30">
        <f>Repdd!BS470</f>
        <v>0</v>
      </c>
      <c r="BT331" s="30">
        <f>Repdd!BT470</f>
        <v>0</v>
      </c>
      <c r="BU331" s="30">
        <f>Repdd!BU470</f>
        <v>0</v>
      </c>
      <c r="BV331" s="30">
        <f>Repdd!BV470</f>
        <v>0</v>
      </c>
      <c r="BW331" s="30">
        <f>Repdd!BW470</f>
        <v>0</v>
      </c>
      <c r="BX331" s="30">
        <f>Repdd!BX470</f>
        <v>0</v>
      </c>
      <c r="BY331" s="30">
        <f>Repdd!BY470</f>
        <v>0</v>
      </c>
      <c r="BZ331" s="30">
        <f>Repdd!BZ470</f>
        <v>0</v>
      </c>
      <c r="CA331" s="30">
        <f>Repdd!CA470</f>
        <v>0</v>
      </c>
      <c r="CB331" s="30">
        <f>Repdd!CB470</f>
        <v>0</v>
      </c>
      <c r="CC331" s="30">
        <f>Repdd!CC470</f>
        <v>0</v>
      </c>
      <c r="CD331" s="30">
        <f>Repdd!CD470</f>
        <v>0</v>
      </c>
      <c r="CE331" s="30">
        <f>Repdd!CE470</f>
        <v>0</v>
      </c>
      <c r="CF331" s="30">
        <f>Repdd!CF470</f>
        <v>0</v>
      </c>
      <c r="CG331" s="30">
        <f>Repdd!CG470</f>
        <v>0</v>
      </c>
      <c r="CH331" s="30">
        <f>Repdd!CH470</f>
        <v>0</v>
      </c>
      <c r="CI331" s="30">
        <f>Repdd!CI470</f>
        <v>0</v>
      </c>
      <c r="CJ331" s="30">
        <f>Repdd!CJ470</f>
        <v>0</v>
      </c>
      <c r="CK331" s="30">
        <f>Repdd!CK470</f>
        <v>0</v>
      </c>
      <c r="CL331" s="30">
        <f>Repdd!CL470</f>
        <v>0</v>
      </c>
      <c r="CM331" s="30">
        <f>Repdd!CM470</f>
        <v>0</v>
      </c>
      <c r="CN331" s="30">
        <f>Repdd!CN470</f>
        <v>0</v>
      </c>
      <c r="CO331" s="30">
        <f>Repdd!CO470</f>
        <v>0</v>
      </c>
      <c r="CP331" s="30">
        <f>Repdd!CP470</f>
        <v>0</v>
      </c>
      <c r="CQ331" s="30">
        <f>Repdd!CQ470</f>
        <v>0</v>
      </c>
      <c r="CR331" s="30">
        <f>Repdd!CR470</f>
        <v>0</v>
      </c>
      <c r="CS331" s="30">
        <f>Repdd!CS470</f>
        <v>0</v>
      </c>
      <c r="CT331" s="30">
        <f>Repdd!CT470</f>
        <v>0</v>
      </c>
    </row>
    <row r="332" spans="1:98" s="2" customFormat="1" ht="12" x14ac:dyDescent="0.25">
      <c r="A332" s="11">
        <f>ROW()</f>
        <v>332</v>
      </c>
      <c r="C332" s="142"/>
      <c r="E332" s="23" t="str">
        <f>Lists!$N$9</f>
        <v>пустая строка</v>
      </c>
      <c r="P332" s="3"/>
      <c r="R332" s="23"/>
      <c r="S332" s="3"/>
      <c r="V332" s="74"/>
      <c r="W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</row>
    <row r="333" spans="1:98" x14ac:dyDescent="0.3">
      <c r="A333" s="11">
        <f>ROW()</f>
        <v>333</v>
      </c>
      <c r="F333" s="66" t="str">
        <f t="shared" ref="F333:F338" si="57">$F$280</f>
        <v>АКТИВЫ</v>
      </c>
      <c r="G333" s="6" t="s">
        <v>151</v>
      </c>
      <c r="W333" s="10">
        <f t="shared" ca="1" si="55"/>
        <v>2477461.1592545062</v>
      </c>
      <c r="Z333" s="7">
        <f ca="1">Repdd!Z472</f>
        <v>0</v>
      </c>
      <c r="AA333" s="7">
        <f ca="1">Repdd!AA472</f>
        <v>0</v>
      </c>
      <c r="AB333" s="7">
        <f ca="1">Repdd!AB472</f>
        <v>0</v>
      </c>
      <c r="AC333" s="7">
        <f ca="1">Repdd!AC472</f>
        <v>0</v>
      </c>
      <c r="AD333" s="7">
        <f ca="1">Repdd!AD472</f>
        <v>0</v>
      </c>
      <c r="AE333" s="7">
        <f ca="1">Repdd!AE472</f>
        <v>0</v>
      </c>
      <c r="AF333" s="7">
        <f ca="1">Repdd!AF472</f>
        <v>0</v>
      </c>
      <c r="AG333" s="7">
        <f ca="1">Repdd!AG472</f>
        <v>0</v>
      </c>
      <c r="AH333" s="7">
        <f ca="1">Repdd!AH472</f>
        <v>0</v>
      </c>
      <c r="AI333" s="7">
        <f ca="1">Repdd!AI472</f>
        <v>0</v>
      </c>
      <c r="AJ333" s="7">
        <f ca="1">Repdd!AJ472</f>
        <v>0</v>
      </c>
      <c r="AK333" s="7">
        <f ca="1">Repdd!AK472</f>
        <v>0</v>
      </c>
      <c r="AL333" s="7">
        <f ca="1">Repdd!AL472</f>
        <v>0</v>
      </c>
      <c r="AM333" s="7">
        <f ca="1">Repdd!AM472</f>
        <v>0</v>
      </c>
      <c r="AN333" s="7">
        <f ca="1">Repdd!AN472</f>
        <v>0</v>
      </c>
      <c r="AO333" s="7">
        <f ca="1">Repdd!AO472</f>
        <v>0</v>
      </c>
      <c r="AP333" s="7">
        <f ca="1">Repdd!AP472</f>
        <v>0</v>
      </c>
      <c r="AQ333" s="7">
        <f ca="1">Repdd!AQ472</f>
        <v>0</v>
      </c>
      <c r="AR333" s="7">
        <f ca="1">Repdd!AR472</f>
        <v>0</v>
      </c>
      <c r="AS333" s="7">
        <f ca="1">Repdd!AS472</f>
        <v>0</v>
      </c>
      <c r="AT333" s="7">
        <f ca="1">Repdd!AT472</f>
        <v>0</v>
      </c>
      <c r="AU333" s="7">
        <f ca="1">Repdd!AU472</f>
        <v>0</v>
      </c>
      <c r="AV333" s="7">
        <f ca="1">Repdd!AV472</f>
        <v>0</v>
      </c>
      <c r="AW333" s="7">
        <f ca="1">Repdd!AW472</f>
        <v>0</v>
      </c>
      <c r="AX333" s="7">
        <f ca="1">Repdd!AX472</f>
        <v>0</v>
      </c>
      <c r="AY333" s="7">
        <f ca="1">Repdd!AY472</f>
        <v>0</v>
      </c>
      <c r="AZ333" s="7">
        <f ca="1">Repdd!AZ472</f>
        <v>0</v>
      </c>
      <c r="BA333" s="7">
        <f ca="1">Repdd!BA472</f>
        <v>0</v>
      </c>
      <c r="BB333" s="7">
        <f ca="1">Repdd!BB472</f>
        <v>0</v>
      </c>
      <c r="BC333" s="7">
        <f ca="1">Repdd!BC472</f>
        <v>0</v>
      </c>
      <c r="BD333" s="7">
        <f ca="1">Repdd!BD472</f>
        <v>1409429.7125898106</v>
      </c>
      <c r="BE333" s="7">
        <f ca="1">Repdd!BE472</f>
        <v>1905138.4175774138</v>
      </c>
      <c r="BF333" s="7">
        <f ca="1">Repdd!BF472</f>
        <v>2073136.1796160573</v>
      </c>
      <c r="BG333" s="7">
        <f ca="1">Repdd!BG472</f>
        <v>2207648.3452331778</v>
      </c>
      <c r="BH333" s="7">
        <f ca="1">Repdd!BH472</f>
        <v>2308447.6117157545</v>
      </c>
      <c r="BI333" s="7">
        <f ca="1">Repdd!BI472</f>
        <v>2377430.4346225709</v>
      </c>
      <c r="BJ333" s="7">
        <f ca="1">Repdd!BJ472</f>
        <v>2419127.2265176475</v>
      </c>
      <c r="BK333" s="7">
        <f ca="1">Repdd!BK472</f>
        <v>2443051.1448451113</v>
      </c>
      <c r="BL333" s="7">
        <f ca="1">Repdd!BL472</f>
        <v>2456606.6702450104</v>
      </c>
      <c r="BM333" s="7">
        <f ca="1">Repdd!BM472</f>
        <v>2464682.1029763594</v>
      </c>
      <c r="BN333" s="7">
        <f ca="1">Repdd!BN472</f>
        <v>2469910.3813028149</v>
      </c>
      <c r="BO333" s="7">
        <f ca="1">Repdd!BO472</f>
        <v>2473862.6677258648</v>
      </c>
      <c r="BP333" s="7">
        <f ca="1">Repdd!BP472</f>
        <v>2477400.5146779716</v>
      </c>
      <c r="BQ333" s="7">
        <f ca="1">Repdd!BQ472</f>
        <v>2477456.4306117967</v>
      </c>
      <c r="BR333" s="7">
        <f ca="1">Repdd!BR472</f>
        <v>2477463.0992862284</v>
      </c>
      <c r="BS333" s="7">
        <f ca="1">Repdd!BS472</f>
        <v>2477461.7881249785</v>
      </c>
      <c r="BT333" s="7">
        <f ca="1">Repdd!BT472</f>
        <v>2477461.1592544988</v>
      </c>
      <c r="BU333" s="7">
        <f ca="1">Repdd!BU472</f>
        <v>2477461.1592545062</v>
      </c>
      <c r="BV333" s="7">
        <f ca="1">Repdd!BV472</f>
        <v>0</v>
      </c>
      <c r="BW333" s="7">
        <f ca="1">Repdd!BW472</f>
        <v>0</v>
      </c>
      <c r="BX333" s="7">
        <f ca="1">Repdd!BX472</f>
        <v>0</v>
      </c>
      <c r="BY333" s="7">
        <f ca="1">Repdd!BY472</f>
        <v>0</v>
      </c>
      <c r="BZ333" s="7">
        <f ca="1">Repdd!BZ472</f>
        <v>0</v>
      </c>
      <c r="CA333" s="7">
        <f ca="1">Repdd!CA472</f>
        <v>0</v>
      </c>
      <c r="CB333" s="7">
        <f ca="1">Repdd!CB472</f>
        <v>0</v>
      </c>
      <c r="CC333" s="7">
        <f ca="1">Repdd!CC472</f>
        <v>0</v>
      </c>
      <c r="CD333" s="7">
        <f ca="1">Repdd!CD472</f>
        <v>0</v>
      </c>
      <c r="CE333" s="7">
        <f ca="1">Repdd!CE472</f>
        <v>0</v>
      </c>
      <c r="CF333" s="7">
        <f ca="1">Repdd!CF472</f>
        <v>0</v>
      </c>
      <c r="CG333" s="7">
        <f ca="1">Repdd!CG472</f>
        <v>0</v>
      </c>
      <c r="CH333" s="7">
        <f ca="1">Repdd!CH472</f>
        <v>0</v>
      </c>
      <c r="CI333" s="7">
        <f ca="1">Repdd!CI472</f>
        <v>0</v>
      </c>
      <c r="CJ333" s="7">
        <f ca="1">Repdd!CJ472</f>
        <v>0</v>
      </c>
      <c r="CK333" s="7">
        <f ca="1">Repdd!CK472</f>
        <v>0</v>
      </c>
      <c r="CL333" s="7">
        <f ca="1">Repdd!CL472</f>
        <v>0</v>
      </c>
      <c r="CM333" s="7">
        <f ca="1">Repdd!CM472</f>
        <v>0</v>
      </c>
      <c r="CN333" s="7">
        <f ca="1">Repdd!CN472</f>
        <v>0</v>
      </c>
      <c r="CO333" s="7">
        <f ca="1">Repdd!CO472</f>
        <v>0</v>
      </c>
      <c r="CP333" s="7">
        <f ca="1">Repdd!CP472</f>
        <v>0</v>
      </c>
      <c r="CQ333" s="7">
        <f ca="1">Repdd!CQ472</f>
        <v>0</v>
      </c>
      <c r="CR333" s="7">
        <f ca="1">Repdd!CR472</f>
        <v>0</v>
      </c>
      <c r="CS333" s="7">
        <f ca="1">Repdd!CS472</f>
        <v>0</v>
      </c>
      <c r="CT333" s="7">
        <f ca="1">Repdd!CT472</f>
        <v>0</v>
      </c>
    </row>
    <row r="334" spans="1:98" x14ac:dyDescent="0.3">
      <c r="A334" s="11">
        <f>ROW()</f>
        <v>334</v>
      </c>
      <c r="F334" s="66" t="str">
        <f t="shared" si="57"/>
        <v>АКТИВЫ</v>
      </c>
      <c r="G334" s="6" t="s">
        <v>157</v>
      </c>
      <c r="W334" s="10">
        <f t="shared" ca="1" si="55"/>
        <v>5111589.2014093976</v>
      </c>
      <c r="Z334" s="7">
        <f ca="1">Repdd!Z473</f>
        <v>-57878.78787878788</v>
      </c>
      <c r="AA334" s="7">
        <f ca="1">Repdd!AA473</f>
        <v>-76212.121212121216</v>
      </c>
      <c r="AB334" s="7">
        <f ca="1">Repdd!AB473</f>
        <v>-119545.45454545453</v>
      </c>
      <c r="AC334" s="7">
        <f ca="1">Repdd!AC473</f>
        <v>-146992.12121212127</v>
      </c>
      <c r="AD334" s="7">
        <f ca="1">Repdd!AD473</f>
        <v>-174713.58787878798</v>
      </c>
      <c r="AE334" s="7">
        <f ca="1">Repdd!AE473</f>
        <v>-195020.65454545463</v>
      </c>
      <c r="AF334" s="7">
        <f ca="1">Repdd!AF473</f>
        <v>-198834.84787878799</v>
      </c>
      <c r="AG334" s="7">
        <f ca="1">Repdd!AG473</f>
        <v>-202374.42454545468</v>
      </c>
      <c r="AH334" s="7">
        <f ca="1">Repdd!AH473</f>
        <v>-205801.53306060622</v>
      </c>
      <c r="AI334" s="7">
        <f ca="1">Repdd!AI473</f>
        <v>-208422.77078787898</v>
      </c>
      <c r="AJ334" s="7">
        <f ca="1">Repdd!AJ473</f>
        <v>-208406.81521818199</v>
      </c>
      <c r="AK334" s="7">
        <f ca="1">Repdd!AK473</f>
        <v>-212702.81391287898</v>
      </c>
      <c r="AL334" s="7">
        <f ca="1">Repdd!AL473</f>
        <v>-223996.30253106085</v>
      </c>
      <c r="AM334" s="7">
        <f ca="1">Repdd!AM473</f>
        <v>-241387.45056242446</v>
      </c>
      <c r="AN334" s="7">
        <f ca="1">Repdd!AN473</f>
        <v>-250211.2011403791</v>
      </c>
      <c r="AO334" s="7">
        <f ca="1">Repdd!AO473</f>
        <v>-220256.58541897754</v>
      </c>
      <c r="AP334" s="7">
        <f ca="1">Repdd!AP473</f>
        <v>-136843.62074132593</v>
      </c>
      <c r="AQ334" s="7">
        <f ca="1">Repdd!AQ473</f>
        <v>6329.1380202195287</v>
      </c>
      <c r="AR334" s="7">
        <f ca="1">Repdd!AR473</f>
        <v>204300.48272400725</v>
      </c>
      <c r="AS334" s="7">
        <f ca="1">Repdd!AS473</f>
        <v>440835.08079031826</v>
      </c>
      <c r="AT334" s="7">
        <f ca="1">Repdd!AT473</f>
        <v>701725.85664435173</v>
      </c>
      <c r="AU334" s="7">
        <f ca="1">Repdd!AU473</f>
        <v>976477.63961901527</v>
      </c>
      <c r="AV334" s="7">
        <f ca="1">Repdd!AV473</f>
        <v>1258663.0190903367</v>
      </c>
      <c r="AW334" s="7">
        <f ca="1">Repdd!AW473</f>
        <v>1544443.9788878635</v>
      </c>
      <c r="AX334" s="7">
        <f ca="1">Repdd!AX473</f>
        <v>1831633.6260530492</v>
      </c>
      <c r="AY334" s="7">
        <f ca="1">Repdd!AY473</f>
        <v>2119382.807222405</v>
      </c>
      <c r="AZ334" s="7">
        <f ca="1">Repdd!AZ473</f>
        <v>2409283.3991714586</v>
      </c>
      <c r="BA334" s="7">
        <f ca="1">Repdd!BA473</f>
        <v>2706038.0104821017</v>
      </c>
      <c r="BB334" s="7">
        <f ca="1">Repdd!BB473</f>
        <v>3011905.3845124622</v>
      </c>
      <c r="BC334" s="7">
        <f ca="1">Repdd!BC473</f>
        <v>3327310.0991476891</v>
      </c>
      <c r="BD334" s="7">
        <f ca="1">Repdd!BD473</f>
        <v>3651563.7554495842</v>
      </c>
      <c r="BE334" s="7">
        <f ca="1">Repdd!BE473</f>
        <v>3979510.183039357</v>
      </c>
      <c r="BF334" s="7">
        <f ca="1">Repdd!BF473</f>
        <v>4292125.5382806445</v>
      </c>
      <c r="BG334" s="7">
        <f ca="1">Repdd!BG473</f>
        <v>4560064.3379310248</v>
      </c>
      <c r="BH334" s="7">
        <f ca="1">Repdd!BH473</f>
        <v>4770267.759318145</v>
      </c>
      <c r="BI334" s="7">
        <f ca="1">Repdd!BI473</f>
        <v>4918107.1730840532</v>
      </c>
      <c r="BJ334" s="7">
        <f ca="1">Repdd!BJ473</f>
        <v>5009594.7995420098</v>
      </c>
      <c r="BK334" s="7">
        <f ca="1">Repdd!BK473</f>
        <v>5061639.8259296995</v>
      </c>
      <c r="BL334" s="7">
        <f ca="1">Repdd!BL473</f>
        <v>5088987.7254760051</v>
      </c>
      <c r="BM334" s="7">
        <f ca="1">Repdd!BM473</f>
        <v>5102331.07144845</v>
      </c>
      <c r="BN334" s="7">
        <f ca="1">Repdd!BN473</f>
        <v>5108180.3976903232</v>
      </c>
      <c r="BO334" s="7">
        <f ca="1">Repdd!BO473</f>
        <v>5110418.707615911</v>
      </c>
      <c r="BP334" s="7">
        <f ca="1">Repdd!BP473</f>
        <v>5111244.3679945674</v>
      </c>
      <c r="BQ334" s="7">
        <f ca="1">Repdd!BQ473</f>
        <v>5111509.7514604395</v>
      </c>
      <c r="BR334" s="7">
        <f ca="1">Repdd!BR473</f>
        <v>5111573.7241466139</v>
      </c>
      <c r="BS334" s="7">
        <f ca="1">Repdd!BS473</f>
        <v>5111587.3441378642</v>
      </c>
      <c r="BT334" s="7">
        <f ca="1">Repdd!BT473</f>
        <v>5111589.2014093976</v>
      </c>
      <c r="BU334" s="7">
        <f ca="1">Repdd!BU473</f>
        <v>5111589.2014093976</v>
      </c>
      <c r="BV334" s="7">
        <f>Repdd!BV473</f>
        <v>0</v>
      </c>
      <c r="BW334" s="7">
        <f>Repdd!BW473</f>
        <v>0</v>
      </c>
      <c r="BX334" s="7">
        <f>Repdd!BX473</f>
        <v>0</v>
      </c>
      <c r="BY334" s="7">
        <f>Repdd!BY473</f>
        <v>0</v>
      </c>
      <c r="BZ334" s="7">
        <f>Repdd!BZ473</f>
        <v>0</v>
      </c>
      <c r="CA334" s="7">
        <f>Repdd!CA473</f>
        <v>0</v>
      </c>
      <c r="CB334" s="7">
        <f>Repdd!CB473</f>
        <v>0</v>
      </c>
      <c r="CC334" s="7">
        <f>Repdd!CC473</f>
        <v>0</v>
      </c>
      <c r="CD334" s="7">
        <f>Repdd!CD473</f>
        <v>0</v>
      </c>
      <c r="CE334" s="7">
        <f>Repdd!CE473</f>
        <v>0</v>
      </c>
      <c r="CF334" s="7">
        <f>Repdd!CF473</f>
        <v>0</v>
      </c>
      <c r="CG334" s="7">
        <f>Repdd!CG473</f>
        <v>0</v>
      </c>
      <c r="CH334" s="7">
        <f>Repdd!CH473</f>
        <v>0</v>
      </c>
      <c r="CI334" s="7">
        <f>Repdd!CI473</f>
        <v>0</v>
      </c>
      <c r="CJ334" s="7">
        <f>Repdd!CJ473</f>
        <v>0</v>
      </c>
      <c r="CK334" s="7">
        <f>Repdd!CK473</f>
        <v>0</v>
      </c>
      <c r="CL334" s="7">
        <f>Repdd!CL473</f>
        <v>0</v>
      </c>
      <c r="CM334" s="7">
        <f>Repdd!CM473</f>
        <v>0</v>
      </c>
      <c r="CN334" s="7">
        <f>Repdd!CN473</f>
        <v>0</v>
      </c>
      <c r="CO334" s="7">
        <f>Repdd!CO473</f>
        <v>0</v>
      </c>
      <c r="CP334" s="7">
        <f>Repdd!CP473</f>
        <v>0</v>
      </c>
      <c r="CQ334" s="7">
        <f>Repdd!CQ473</f>
        <v>0</v>
      </c>
      <c r="CR334" s="7">
        <f>Repdd!CR473</f>
        <v>0</v>
      </c>
      <c r="CS334" s="7">
        <f>Repdd!CS473</f>
        <v>0</v>
      </c>
      <c r="CT334" s="7">
        <f>Repdd!CT473</f>
        <v>0</v>
      </c>
    </row>
    <row r="335" spans="1:98" x14ac:dyDescent="0.3">
      <c r="A335" s="11">
        <f>ROW()</f>
        <v>335</v>
      </c>
      <c r="F335" s="66" t="str">
        <f t="shared" si="57"/>
        <v>АКТИВЫ</v>
      </c>
      <c r="G335" s="6" t="s">
        <v>243</v>
      </c>
      <c r="W335" s="10">
        <f t="shared" ca="1" si="55"/>
        <v>-3.2596290111541748E-9</v>
      </c>
      <c r="Z335" s="7">
        <f>Repdd!Z474</f>
        <v>0</v>
      </c>
      <c r="AA335" s="7">
        <f>Repdd!AA474</f>
        <v>0</v>
      </c>
      <c r="AB335" s="7">
        <f>Repdd!AB474</f>
        <v>0</v>
      </c>
      <c r="AC335" s="7">
        <f>Repdd!AC474</f>
        <v>0</v>
      </c>
      <c r="AD335" s="7">
        <f>Repdd!AD474</f>
        <v>0</v>
      </c>
      <c r="AE335" s="7">
        <f>Repdd!AE474</f>
        <v>0</v>
      </c>
      <c r="AF335" s="7">
        <f>Repdd!AF474</f>
        <v>0</v>
      </c>
      <c r="AG335" s="7">
        <f>Repdd!AG474</f>
        <v>0</v>
      </c>
      <c r="AH335" s="7">
        <f>Repdd!AH474</f>
        <v>0</v>
      </c>
      <c r="AI335" s="7">
        <f>Repdd!AI474</f>
        <v>0</v>
      </c>
      <c r="AJ335" s="7">
        <f>Repdd!AJ474</f>
        <v>0</v>
      </c>
      <c r="AK335" s="7">
        <f>Repdd!AK474</f>
        <v>0</v>
      </c>
      <c r="AL335" s="7">
        <f>Repdd!AL474</f>
        <v>0</v>
      </c>
      <c r="AM335" s="7">
        <f>Repdd!AM474</f>
        <v>0</v>
      </c>
      <c r="AN335" s="7">
        <f>Repdd!AN474</f>
        <v>0</v>
      </c>
      <c r="AO335" s="7">
        <f>Repdd!AO474</f>
        <v>0</v>
      </c>
      <c r="AP335" s="7">
        <f>Repdd!AP474</f>
        <v>0</v>
      </c>
      <c r="AQ335" s="7">
        <f>Repdd!AQ474</f>
        <v>0</v>
      </c>
      <c r="AR335" s="7">
        <f>Repdd!AR474</f>
        <v>40000000</v>
      </c>
      <c r="AS335" s="7">
        <f>Repdd!AS474</f>
        <v>38333333.333333336</v>
      </c>
      <c r="AT335" s="7">
        <f>Repdd!AT474</f>
        <v>36666666.666666672</v>
      </c>
      <c r="AU335" s="7">
        <f>Repdd!AU474</f>
        <v>35000000.000000007</v>
      </c>
      <c r="AV335" s="7">
        <f>Repdd!AV474</f>
        <v>33333333.33333334</v>
      </c>
      <c r="AW335" s="7">
        <f>Repdd!AW474</f>
        <v>31666666.666666672</v>
      </c>
      <c r="AX335" s="7">
        <f>Repdd!AX474</f>
        <v>30000000.000000004</v>
      </c>
      <c r="AY335" s="7">
        <f>Repdd!AY474</f>
        <v>28333333.333333336</v>
      </c>
      <c r="AZ335" s="7">
        <f>Repdd!AZ474</f>
        <v>26666666.666666668</v>
      </c>
      <c r="BA335" s="7">
        <f>Repdd!BA474</f>
        <v>25000000</v>
      </c>
      <c r="BB335" s="7">
        <f>Repdd!BB474</f>
        <v>23333333.333333332</v>
      </c>
      <c r="BC335" s="7">
        <f>Repdd!BC474</f>
        <v>21666666.666666664</v>
      </c>
      <c r="BD335" s="7">
        <f>Repdd!BD474</f>
        <v>19999999.999999996</v>
      </c>
      <c r="BE335" s="7">
        <f>Repdd!BE474</f>
        <v>18333333.333333328</v>
      </c>
      <c r="BF335" s="7">
        <f>Repdd!BF474</f>
        <v>16666666.666666662</v>
      </c>
      <c r="BG335" s="7">
        <f>Repdd!BG474</f>
        <v>14999999.999999996</v>
      </c>
      <c r="BH335" s="7">
        <f>Repdd!BH474</f>
        <v>13333333.33333333</v>
      </c>
      <c r="BI335" s="7">
        <f>Repdd!BI474</f>
        <v>11666666.666666664</v>
      </c>
      <c r="BJ335" s="7">
        <f>Repdd!BJ474</f>
        <v>9999999.9999999981</v>
      </c>
      <c r="BK335" s="7">
        <f>Repdd!BK474</f>
        <v>8333333.3333333312</v>
      </c>
      <c r="BL335" s="7">
        <f>Repdd!BL474</f>
        <v>6666666.6666666642</v>
      </c>
      <c r="BM335" s="7">
        <f>Repdd!BM474</f>
        <v>4999999.9999999972</v>
      </c>
      <c r="BN335" s="7">
        <f>Repdd!BN474</f>
        <v>3333333.3333333302</v>
      </c>
      <c r="BO335" s="7">
        <f>Repdd!BO474</f>
        <v>1666666.6666666635</v>
      </c>
      <c r="BP335" s="7">
        <f>Repdd!BP474</f>
        <v>-3.2596290111541748E-9</v>
      </c>
      <c r="BQ335" s="7">
        <f>Repdd!BQ474</f>
        <v>-3.2596290111541748E-9</v>
      </c>
      <c r="BR335" s="7">
        <f>Repdd!BR474</f>
        <v>-3.2596290111541748E-9</v>
      </c>
      <c r="BS335" s="7">
        <f>Repdd!BS474</f>
        <v>-3.2596290111541748E-9</v>
      </c>
      <c r="BT335" s="7">
        <f>Repdd!BT474</f>
        <v>-3.2596290111541748E-9</v>
      </c>
      <c r="BU335" s="7">
        <f>Repdd!BU474</f>
        <v>-3.2596290111541748E-9</v>
      </c>
      <c r="BV335" s="7">
        <f>Repdd!BV474</f>
        <v>0</v>
      </c>
      <c r="BW335" s="7">
        <f>Repdd!BW474</f>
        <v>0</v>
      </c>
      <c r="BX335" s="7">
        <f>Repdd!BX474</f>
        <v>0</v>
      </c>
      <c r="BY335" s="7">
        <f>Repdd!BY474</f>
        <v>0</v>
      </c>
      <c r="BZ335" s="7">
        <f>Repdd!BZ474</f>
        <v>0</v>
      </c>
      <c r="CA335" s="7">
        <f>Repdd!CA474</f>
        <v>0</v>
      </c>
      <c r="CB335" s="7">
        <f>Repdd!CB474</f>
        <v>0</v>
      </c>
      <c r="CC335" s="7">
        <f>Repdd!CC474</f>
        <v>0</v>
      </c>
      <c r="CD335" s="7">
        <f>Repdd!CD474</f>
        <v>0</v>
      </c>
      <c r="CE335" s="7">
        <f>Repdd!CE474</f>
        <v>0</v>
      </c>
      <c r="CF335" s="7">
        <f>Repdd!CF474</f>
        <v>0</v>
      </c>
      <c r="CG335" s="7">
        <f>Repdd!CG474</f>
        <v>0</v>
      </c>
      <c r="CH335" s="7">
        <f>Repdd!CH474</f>
        <v>0</v>
      </c>
      <c r="CI335" s="7">
        <f>Repdd!CI474</f>
        <v>0</v>
      </c>
      <c r="CJ335" s="7">
        <f>Repdd!CJ474</f>
        <v>0</v>
      </c>
      <c r="CK335" s="7">
        <f>Repdd!CK474</f>
        <v>0</v>
      </c>
      <c r="CL335" s="7">
        <f>Repdd!CL474</f>
        <v>0</v>
      </c>
      <c r="CM335" s="7">
        <f>Repdd!CM474</f>
        <v>0</v>
      </c>
      <c r="CN335" s="7">
        <f>Repdd!CN474</f>
        <v>0</v>
      </c>
      <c r="CO335" s="7">
        <f>Repdd!CO474</f>
        <v>0</v>
      </c>
      <c r="CP335" s="7">
        <f>Repdd!CP474</f>
        <v>0</v>
      </c>
      <c r="CQ335" s="7">
        <f>Repdd!CQ474</f>
        <v>0</v>
      </c>
      <c r="CR335" s="7">
        <f>Repdd!CR474</f>
        <v>0</v>
      </c>
      <c r="CS335" s="7">
        <f>Repdd!CS474</f>
        <v>0</v>
      </c>
      <c r="CT335" s="7">
        <f>Repdd!CT474</f>
        <v>0</v>
      </c>
    </row>
    <row r="336" spans="1:98" x14ac:dyDescent="0.3">
      <c r="A336" s="11">
        <f>ROW()</f>
        <v>336</v>
      </c>
      <c r="F336" s="66" t="str">
        <f t="shared" si="57"/>
        <v>АКТИВЫ</v>
      </c>
      <c r="G336" s="6" t="s">
        <v>244</v>
      </c>
      <c r="W336" s="10">
        <f t="shared" ca="1" si="55"/>
        <v>1.964508555829525E-10</v>
      </c>
      <c r="Z336" s="7">
        <f>Repdd!Z475</f>
        <v>0</v>
      </c>
      <c r="AA336" s="7">
        <f>Repdd!AA475</f>
        <v>0</v>
      </c>
      <c r="AB336" s="7">
        <f>Repdd!AB475</f>
        <v>0</v>
      </c>
      <c r="AC336" s="7">
        <f>Repdd!AC475</f>
        <v>0</v>
      </c>
      <c r="AD336" s="7">
        <f>Repdd!AD475</f>
        <v>0</v>
      </c>
      <c r="AE336" s="7">
        <f>Repdd!AE475</f>
        <v>0</v>
      </c>
      <c r="AF336" s="7">
        <f>Repdd!AF475</f>
        <v>0</v>
      </c>
      <c r="AG336" s="7">
        <f>Repdd!AG475</f>
        <v>0</v>
      </c>
      <c r="AH336" s="7">
        <f>Repdd!AH475</f>
        <v>0</v>
      </c>
      <c r="AI336" s="7">
        <f>Repdd!AI475</f>
        <v>0</v>
      </c>
      <c r="AJ336" s="7">
        <f>Repdd!AJ475</f>
        <v>0</v>
      </c>
      <c r="AK336" s="7">
        <f>Repdd!AK475</f>
        <v>0</v>
      </c>
      <c r="AL336" s="7">
        <f>Repdd!AL475</f>
        <v>0</v>
      </c>
      <c r="AM336" s="7">
        <f>Repdd!AM475</f>
        <v>0</v>
      </c>
      <c r="AN336" s="7">
        <f>Repdd!AN475</f>
        <v>0</v>
      </c>
      <c r="AO336" s="7">
        <f>Repdd!AO475</f>
        <v>0</v>
      </c>
      <c r="AP336" s="7">
        <f>Repdd!AP475</f>
        <v>0</v>
      </c>
      <c r="AQ336" s="7">
        <f>Repdd!AQ475</f>
        <v>0</v>
      </c>
      <c r="AR336" s="7">
        <f>Repdd!AR475</f>
        <v>400000</v>
      </c>
      <c r="AS336" s="7">
        <f>Repdd!AS475</f>
        <v>383333.33333333326</v>
      </c>
      <c r="AT336" s="7">
        <f>Repdd!AT475</f>
        <v>366666.66666666669</v>
      </c>
      <c r="AU336" s="7">
        <f>Repdd!AU475</f>
        <v>350000.00000000006</v>
      </c>
      <c r="AV336" s="7">
        <f>Repdd!AV475</f>
        <v>333333.33333333337</v>
      </c>
      <c r="AW336" s="7">
        <f>Repdd!AW475</f>
        <v>316666.66666666669</v>
      </c>
      <c r="AX336" s="7">
        <f>Repdd!AX475</f>
        <v>300000.00000000012</v>
      </c>
      <c r="AY336" s="7">
        <f>Repdd!AY475</f>
        <v>283333.33333333349</v>
      </c>
      <c r="AZ336" s="7">
        <f>Repdd!AZ475</f>
        <v>266666.66666666692</v>
      </c>
      <c r="BA336" s="7">
        <f>Repdd!BA475</f>
        <v>250000.00000000023</v>
      </c>
      <c r="BB336" s="7">
        <f>Repdd!BB475</f>
        <v>233333.3333333336</v>
      </c>
      <c r="BC336" s="7">
        <f>Repdd!BC475</f>
        <v>216666.66666666689</v>
      </c>
      <c r="BD336" s="7">
        <f>Repdd!BD475</f>
        <v>200000.0000000002</v>
      </c>
      <c r="BE336" s="7">
        <f>Repdd!BE475</f>
        <v>183333.33333333355</v>
      </c>
      <c r="BF336" s="7">
        <f>Repdd!BF475</f>
        <v>166666.66666666683</v>
      </c>
      <c r="BG336" s="7">
        <f>Repdd!BG475</f>
        <v>150000.00000000017</v>
      </c>
      <c r="BH336" s="7">
        <f>Repdd!BH475</f>
        <v>133333.33333333352</v>
      </c>
      <c r="BI336" s="7">
        <f>Repdd!BI475</f>
        <v>116666.66666666683</v>
      </c>
      <c r="BJ336" s="7">
        <f>Repdd!BJ475</f>
        <v>100000.00000000013</v>
      </c>
      <c r="BK336" s="7">
        <f>Repdd!BK475</f>
        <v>83333.333333333445</v>
      </c>
      <c r="BL336" s="7">
        <f>Repdd!BL475</f>
        <v>66666.666666666759</v>
      </c>
      <c r="BM336" s="7">
        <f>Repdd!BM475</f>
        <v>50000.000000000116</v>
      </c>
      <c r="BN336" s="7">
        <f>Repdd!BN475</f>
        <v>33333.333333333481</v>
      </c>
      <c r="BO336" s="7">
        <f>Repdd!BO475</f>
        <v>16666.666666666839</v>
      </c>
      <c r="BP336" s="7">
        <f>Repdd!BP475</f>
        <v>1.964508555829525E-10</v>
      </c>
      <c r="BQ336" s="7">
        <f>Repdd!BQ475</f>
        <v>1.964508555829525E-10</v>
      </c>
      <c r="BR336" s="7">
        <f>Repdd!BR475</f>
        <v>1.964508555829525E-10</v>
      </c>
      <c r="BS336" s="7">
        <f>Repdd!BS475</f>
        <v>1.964508555829525E-10</v>
      </c>
      <c r="BT336" s="7">
        <f>Repdd!BT475</f>
        <v>1.964508555829525E-10</v>
      </c>
      <c r="BU336" s="7">
        <f>Repdd!BU475</f>
        <v>1.964508555829525E-10</v>
      </c>
      <c r="BV336" s="7">
        <f>Repdd!BV475</f>
        <v>0</v>
      </c>
      <c r="BW336" s="7">
        <f>Repdd!BW475</f>
        <v>0</v>
      </c>
      <c r="BX336" s="7">
        <f>Repdd!BX475</f>
        <v>0</v>
      </c>
      <c r="BY336" s="7">
        <f>Repdd!BY475</f>
        <v>0</v>
      </c>
      <c r="BZ336" s="7">
        <f>Repdd!BZ475</f>
        <v>0</v>
      </c>
      <c r="CA336" s="7">
        <f>Repdd!CA475</f>
        <v>0</v>
      </c>
      <c r="CB336" s="7">
        <f>Repdd!CB475</f>
        <v>0</v>
      </c>
      <c r="CC336" s="7">
        <f>Repdd!CC475</f>
        <v>0</v>
      </c>
      <c r="CD336" s="7">
        <f>Repdd!CD475</f>
        <v>0</v>
      </c>
      <c r="CE336" s="7">
        <f>Repdd!CE475</f>
        <v>0</v>
      </c>
      <c r="CF336" s="7">
        <f>Repdd!CF475</f>
        <v>0</v>
      </c>
      <c r="CG336" s="7">
        <f>Repdd!CG475</f>
        <v>0</v>
      </c>
      <c r="CH336" s="7">
        <f>Repdd!CH475</f>
        <v>0</v>
      </c>
      <c r="CI336" s="7">
        <f>Repdd!CI475</f>
        <v>0</v>
      </c>
      <c r="CJ336" s="7">
        <f>Repdd!CJ475</f>
        <v>0</v>
      </c>
      <c r="CK336" s="7">
        <f>Repdd!CK475</f>
        <v>0</v>
      </c>
      <c r="CL336" s="7">
        <f>Repdd!CL475</f>
        <v>0</v>
      </c>
      <c r="CM336" s="7">
        <f>Repdd!CM475</f>
        <v>0</v>
      </c>
      <c r="CN336" s="7">
        <f>Repdd!CN475</f>
        <v>0</v>
      </c>
      <c r="CO336" s="7">
        <f>Repdd!CO475</f>
        <v>0</v>
      </c>
      <c r="CP336" s="7">
        <f>Repdd!CP475</f>
        <v>0</v>
      </c>
      <c r="CQ336" s="7">
        <f>Repdd!CQ475</f>
        <v>0</v>
      </c>
      <c r="CR336" s="7">
        <f>Repdd!CR475</f>
        <v>0</v>
      </c>
      <c r="CS336" s="7">
        <f>Repdd!CS475</f>
        <v>0</v>
      </c>
      <c r="CT336" s="7">
        <f>Repdd!CT475</f>
        <v>0</v>
      </c>
    </row>
    <row r="337" spans="1:99" x14ac:dyDescent="0.3">
      <c r="A337" s="11">
        <f>ROW()</f>
        <v>337</v>
      </c>
      <c r="F337" s="66" t="str">
        <f t="shared" si="57"/>
        <v>АКТИВЫ</v>
      </c>
      <c r="G337" s="6" t="s">
        <v>249</v>
      </c>
      <c r="W337" s="10">
        <f t="shared" ca="1" si="55"/>
        <v>0</v>
      </c>
      <c r="Z337" s="7">
        <f ca="1">Repdd!Z476</f>
        <v>0</v>
      </c>
      <c r="AA337" s="7">
        <f ca="1">Repdd!AA476</f>
        <v>0</v>
      </c>
      <c r="AB337" s="7">
        <f ca="1">Repdd!AB476</f>
        <v>0</v>
      </c>
      <c r="AC337" s="7">
        <f ca="1">Repdd!AC476</f>
        <v>0</v>
      </c>
      <c r="AD337" s="7">
        <f ca="1">Repdd!AD476</f>
        <v>0</v>
      </c>
      <c r="AE337" s="7">
        <f ca="1">Repdd!AE476</f>
        <v>0</v>
      </c>
      <c r="AF337" s="7">
        <f ca="1">Repdd!AF476</f>
        <v>0</v>
      </c>
      <c r="AG337" s="7">
        <f ca="1">Repdd!AG476</f>
        <v>0</v>
      </c>
      <c r="AH337" s="7">
        <f ca="1">Repdd!AH476</f>
        <v>0</v>
      </c>
      <c r="AI337" s="7">
        <f ca="1">Repdd!AI476</f>
        <v>0</v>
      </c>
      <c r="AJ337" s="7">
        <f ca="1">Repdd!AJ476</f>
        <v>0</v>
      </c>
      <c r="AK337" s="7">
        <f ca="1">Repdd!AK476</f>
        <v>0</v>
      </c>
      <c r="AL337" s="7">
        <f ca="1">Repdd!AL476</f>
        <v>0</v>
      </c>
      <c r="AM337" s="7">
        <f ca="1">Repdd!AM476</f>
        <v>0</v>
      </c>
      <c r="AN337" s="7">
        <f ca="1">Repdd!AN476</f>
        <v>0</v>
      </c>
      <c r="AO337" s="7">
        <f ca="1">Repdd!AO476</f>
        <v>0</v>
      </c>
      <c r="AP337" s="7">
        <f ca="1">Repdd!AP476</f>
        <v>0</v>
      </c>
      <c r="AQ337" s="7">
        <f ca="1">Repdd!AQ476</f>
        <v>0</v>
      </c>
      <c r="AR337" s="7">
        <f ca="1">Repdd!AR476</f>
        <v>0</v>
      </c>
      <c r="AS337" s="7">
        <f ca="1">Repdd!AS476</f>
        <v>0</v>
      </c>
      <c r="AT337" s="7">
        <f ca="1">Repdd!AT476</f>
        <v>0</v>
      </c>
      <c r="AU337" s="7">
        <f ca="1">Repdd!AU476</f>
        <v>0</v>
      </c>
      <c r="AV337" s="7">
        <f ca="1">Repdd!AV476</f>
        <v>8364693.6973532233</v>
      </c>
      <c r="AW337" s="7">
        <f ca="1">Repdd!AW476</f>
        <v>11981750.066198312</v>
      </c>
      <c r="AX337" s="7">
        <f ca="1">Repdd!AX476</f>
        <v>13926035.638389926</v>
      </c>
      <c r="AY337" s="7">
        <f ca="1">Repdd!AY476</f>
        <v>13773880.991173912</v>
      </c>
      <c r="AZ337" s="7">
        <f ca="1">Repdd!AZ476</f>
        <v>13298743.388884325</v>
      </c>
      <c r="BA337" s="7">
        <f ca="1">Repdd!BA476</f>
        <v>13368114.298614116</v>
      </c>
      <c r="BB337" s="7">
        <f ca="1">Repdd!BB476</f>
        <v>12769212.692915367</v>
      </c>
      <c r="BC337" s="7">
        <f ca="1">Repdd!BC476</f>
        <v>10928998.185079273</v>
      </c>
      <c r="BD337" s="7">
        <f ca="1">Repdd!BD476</f>
        <v>7901182.3888137834</v>
      </c>
      <c r="BE337" s="7">
        <f ca="1">Repdd!BE476</f>
        <v>5228305.7656385731</v>
      </c>
      <c r="BF337" s="7">
        <f ca="1">Repdd!BF476</f>
        <v>1107922.6682113679</v>
      </c>
      <c r="BG337" s="7">
        <f ca="1">Repdd!BG476</f>
        <v>0</v>
      </c>
      <c r="BH337" s="7">
        <f ca="1">Repdd!BH476</f>
        <v>0</v>
      </c>
      <c r="BI337" s="7">
        <f ca="1">Repdd!BI476</f>
        <v>0</v>
      </c>
      <c r="BJ337" s="7">
        <f ca="1">Repdd!BJ476</f>
        <v>0</v>
      </c>
      <c r="BK337" s="7">
        <f ca="1">Repdd!BK476</f>
        <v>0</v>
      </c>
      <c r="BL337" s="7">
        <f ca="1">Repdd!BL476</f>
        <v>0</v>
      </c>
      <c r="BM337" s="7">
        <f ca="1">Repdd!BM476</f>
        <v>0</v>
      </c>
      <c r="BN337" s="7">
        <f ca="1">Repdd!BN476</f>
        <v>0</v>
      </c>
      <c r="BO337" s="7">
        <f ca="1">Repdd!BO476</f>
        <v>0</v>
      </c>
      <c r="BP337" s="7">
        <f ca="1">Repdd!BP476</f>
        <v>0</v>
      </c>
      <c r="BQ337" s="7">
        <f ca="1">Repdd!BQ476</f>
        <v>0</v>
      </c>
      <c r="BR337" s="7">
        <f ca="1">Repdd!BR476</f>
        <v>0</v>
      </c>
      <c r="BS337" s="7">
        <f ca="1">Repdd!BS476</f>
        <v>0</v>
      </c>
      <c r="BT337" s="7">
        <f ca="1">Repdd!BT476</f>
        <v>0</v>
      </c>
      <c r="BU337" s="7">
        <f ca="1">Repdd!BU476</f>
        <v>0</v>
      </c>
      <c r="BV337" s="7">
        <f>Repdd!BV476</f>
        <v>0</v>
      </c>
      <c r="BW337" s="7">
        <f>Repdd!BW476</f>
        <v>0</v>
      </c>
      <c r="BX337" s="7">
        <f>Repdd!BX476</f>
        <v>0</v>
      </c>
      <c r="BY337" s="7">
        <f>Repdd!BY476</f>
        <v>0</v>
      </c>
      <c r="BZ337" s="7">
        <f>Repdd!BZ476</f>
        <v>0</v>
      </c>
      <c r="CA337" s="7">
        <f>Repdd!CA476</f>
        <v>0</v>
      </c>
      <c r="CB337" s="7">
        <f>Repdd!CB476</f>
        <v>0</v>
      </c>
      <c r="CC337" s="7">
        <f>Repdd!CC476</f>
        <v>0</v>
      </c>
      <c r="CD337" s="7">
        <f>Repdd!CD476</f>
        <v>0</v>
      </c>
      <c r="CE337" s="7">
        <f>Repdd!CE476</f>
        <v>0</v>
      </c>
      <c r="CF337" s="7">
        <f>Repdd!CF476</f>
        <v>0</v>
      </c>
      <c r="CG337" s="7">
        <f>Repdd!CG476</f>
        <v>0</v>
      </c>
      <c r="CH337" s="7">
        <f>Repdd!CH476</f>
        <v>0</v>
      </c>
      <c r="CI337" s="7">
        <f>Repdd!CI476</f>
        <v>0</v>
      </c>
      <c r="CJ337" s="7">
        <f>Repdd!CJ476</f>
        <v>0</v>
      </c>
      <c r="CK337" s="7">
        <f>Repdd!CK476</f>
        <v>0</v>
      </c>
      <c r="CL337" s="7">
        <f>Repdd!CL476</f>
        <v>0</v>
      </c>
      <c r="CM337" s="7">
        <f>Repdd!CM476</f>
        <v>0</v>
      </c>
      <c r="CN337" s="7">
        <f>Repdd!CN476</f>
        <v>0</v>
      </c>
      <c r="CO337" s="7">
        <f>Repdd!CO476</f>
        <v>0</v>
      </c>
      <c r="CP337" s="7">
        <f>Repdd!CP476</f>
        <v>0</v>
      </c>
      <c r="CQ337" s="7">
        <f>Repdd!CQ476</f>
        <v>0</v>
      </c>
      <c r="CR337" s="7">
        <f>Repdd!CR476</f>
        <v>0</v>
      </c>
      <c r="CS337" s="7">
        <f>Repdd!CS476</f>
        <v>0</v>
      </c>
      <c r="CT337" s="7">
        <f>Repdd!CT476</f>
        <v>0</v>
      </c>
    </row>
    <row r="338" spans="1:99" x14ac:dyDescent="0.3">
      <c r="A338" s="11">
        <f>ROW()</f>
        <v>338</v>
      </c>
      <c r="F338" s="66" t="str">
        <f t="shared" si="57"/>
        <v>АКТИВЫ</v>
      </c>
      <c r="G338" s="6" t="s">
        <v>248</v>
      </c>
      <c r="W338" s="10">
        <f t="shared" ca="1" si="55"/>
        <v>3.4924596548080444E-10</v>
      </c>
      <c r="Z338" s="7">
        <f ca="1">Repdd!Z477</f>
        <v>0</v>
      </c>
      <c r="AA338" s="7">
        <f ca="1">Repdd!AA477</f>
        <v>0</v>
      </c>
      <c r="AB338" s="7">
        <f ca="1">Repdd!AB477</f>
        <v>0</v>
      </c>
      <c r="AC338" s="7">
        <f ca="1">Repdd!AC477</f>
        <v>0</v>
      </c>
      <c r="AD338" s="7">
        <f ca="1">Repdd!AD477</f>
        <v>0</v>
      </c>
      <c r="AE338" s="7">
        <f ca="1">Repdd!AE477</f>
        <v>0</v>
      </c>
      <c r="AF338" s="7">
        <f ca="1">Repdd!AF477</f>
        <v>0</v>
      </c>
      <c r="AG338" s="7">
        <f ca="1">Repdd!AG477</f>
        <v>0</v>
      </c>
      <c r="AH338" s="7">
        <f ca="1">Repdd!AH477</f>
        <v>0</v>
      </c>
      <c r="AI338" s="7">
        <f ca="1">Repdd!AI477</f>
        <v>0</v>
      </c>
      <c r="AJ338" s="7">
        <f ca="1">Repdd!AJ477</f>
        <v>0</v>
      </c>
      <c r="AK338" s="7">
        <f ca="1">Repdd!AK477</f>
        <v>0</v>
      </c>
      <c r="AL338" s="7">
        <f ca="1">Repdd!AL477</f>
        <v>0</v>
      </c>
      <c r="AM338" s="7">
        <f ca="1">Repdd!AM477</f>
        <v>0</v>
      </c>
      <c r="AN338" s="7">
        <f ca="1">Repdd!AN477</f>
        <v>0</v>
      </c>
      <c r="AO338" s="7">
        <f ca="1">Repdd!AO477</f>
        <v>0</v>
      </c>
      <c r="AP338" s="7">
        <f ca="1">Repdd!AP477</f>
        <v>0</v>
      </c>
      <c r="AQ338" s="7">
        <f ca="1">Repdd!AQ477</f>
        <v>0</v>
      </c>
      <c r="AR338" s="7">
        <f ca="1">Repdd!AR477</f>
        <v>0</v>
      </c>
      <c r="AS338" s="7">
        <f ca="1">Repdd!AS477</f>
        <v>0</v>
      </c>
      <c r="AT338" s="7">
        <f ca="1">Repdd!AT477</f>
        <v>0</v>
      </c>
      <c r="AU338" s="7">
        <f ca="1">Repdd!AU477</f>
        <v>0</v>
      </c>
      <c r="AV338" s="7">
        <f ca="1">Repdd!AV477</f>
        <v>104558.67121691529</v>
      </c>
      <c r="AW338" s="7">
        <f ca="1">Repdd!AW477</f>
        <v>254330.54704439419</v>
      </c>
      <c r="AX338" s="7">
        <f ca="1">Repdd!AX477</f>
        <v>428405.99252426822</v>
      </c>
      <c r="AY338" s="7">
        <f ca="1">Repdd!AY477</f>
        <v>172173.51238967385</v>
      </c>
      <c r="AZ338" s="7">
        <f ca="1">Repdd!AZ477</f>
        <v>166234.29236105405</v>
      </c>
      <c r="BA338" s="7">
        <f ca="1">Repdd!BA477</f>
        <v>333335.72109373054</v>
      </c>
      <c r="BB338" s="7">
        <f ca="1">Repdd!BB477</f>
        <v>159615.15866144223</v>
      </c>
      <c r="BC338" s="7">
        <f ca="1">Repdd!BC477</f>
        <v>136612.47731349105</v>
      </c>
      <c r="BD338" s="7">
        <f ca="1">Repdd!BD477</f>
        <v>98764.779860172537</v>
      </c>
      <c r="BE338" s="7">
        <f ca="1">Repdd!BE477</f>
        <v>65353.822070482507</v>
      </c>
      <c r="BF338" s="7">
        <f ca="1">Repdd!BF477</f>
        <v>13849.033352642437</v>
      </c>
      <c r="BG338" s="7">
        <f ca="1">Repdd!BG477</f>
        <v>3.4924596548080444E-10</v>
      </c>
      <c r="BH338" s="7">
        <f ca="1">Repdd!BH477</f>
        <v>3.4924596548080444E-10</v>
      </c>
      <c r="BI338" s="7">
        <f ca="1">Repdd!BI477</f>
        <v>3.4924596548080444E-10</v>
      </c>
      <c r="BJ338" s="7">
        <f ca="1">Repdd!BJ477</f>
        <v>3.4924596548080444E-10</v>
      </c>
      <c r="BK338" s="7">
        <f ca="1">Repdd!BK477</f>
        <v>3.4924596548080444E-10</v>
      </c>
      <c r="BL338" s="7">
        <f ca="1">Repdd!BL477</f>
        <v>3.4924596548080444E-10</v>
      </c>
      <c r="BM338" s="7">
        <f ca="1">Repdd!BM477</f>
        <v>3.4924596548080444E-10</v>
      </c>
      <c r="BN338" s="7">
        <f ca="1">Repdd!BN477</f>
        <v>3.4924596548080444E-10</v>
      </c>
      <c r="BO338" s="7">
        <f ca="1">Repdd!BO477</f>
        <v>3.4924596548080444E-10</v>
      </c>
      <c r="BP338" s="7">
        <f ca="1">Repdd!BP477</f>
        <v>3.4924596548080444E-10</v>
      </c>
      <c r="BQ338" s="7">
        <f ca="1">Repdd!BQ477</f>
        <v>3.4924596548080444E-10</v>
      </c>
      <c r="BR338" s="7">
        <f ca="1">Repdd!BR477</f>
        <v>3.4924596548080444E-10</v>
      </c>
      <c r="BS338" s="7">
        <f ca="1">Repdd!BS477</f>
        <v>3.4924596548080444E-10</v>
      </c>
      <c r="BT338" s="7">
        <f ca="1">Repdd!BT477</f>
        <v>3.4924596548080444E-10</v>
      </c>
      <c r="BU338" s="7">
        <f ca="1">Repdd!BU477</f>
        <v>3.4924596548080444E-10</v>
      </c>
      <c r="BV338" s="7">
        <f>Repdd!BV477</f>
        <v>0</v>
      </c>
      <c r="BW338" s="7">
        <f>Repdd!BW477</f>
        <v>0</v>
      </c>
      <c r="BX338" s="7">
        <f>Repdd!BX477</f>
        <v>0</v>
      </c>
      <c r="BY338" s="7">
        <f>Repdd!BY477</f>
        <v>0</v>
      </c>
      <c r="BZ338" s="7">
        <f>Repdd!BZ477</f>
        <v>0</v>
      </c>
      <c r="CA338" s="7">
        <f>Repdd!CA477</f>
        <v>0</v>
      </c>
      <c r="CB338" s="7">
        <f>Repdd!CB477</f>
        <v>0</v>
      </c>
      <c r="CC338" s="7">
        <f>Repdd!CC477</f>
        <v>0</v>
      </c>
      <c r="CD338" s="7">
        <f>Repdd!CD477</f>
        <v>0</v>
      </c>
      <c r="CE338" s="7">
        <f>Repdd!CE477</f>
        <v>0</v>
      </c>
      <c r="CF338" s="7">
        <f>Repdd!CF477</f>
        <v>0</v>
      </c>
      <c r="CG338" s="7">
        <f>Repdd!CG477</f>
        <v>0</v>
      </c>
      <c r="CH338" s="7">
        <f>Repdd!CH477</f>
        <v>0</v>
      </c>
      <c r="CI338" s="7">
        <f>Repdd!CI477</f>
        <v>0</v>
      </c>
      <c r="CJ338" s="7">
        <f>Repdd!CJ477</f>
        <v>0</v>
      </c>
      <c r="CK338" s="7">
        <f>Repdd!CK477</f>
        <v>0</v>
      </c>
      <c r="CL338" s="7">
        <f>Repdd!CL477</f>
        <v>0</v>
      </c>
      <c r="CM338" s="7">
        <f>Repdd!CM477</f>
        <v>0</v>
      </c>
      <c r="CN338" s="7">
        <f>Repdd!CN477</f>
        <v>0</v>
      </c>
      <c r="CO338" s="7">
        <f>Repdd!CO477</f>
        <v>0</v>
      </c>
      <c r="CP338" s="7">
        <f>Repdd!CP477</f>
        <v>0</v>
      </c>
      <c r="CQ338" s="7">
        <f>Repdd!CQ477</f>
        <v>0</v>
      </c>
      <c r="CR338" s="7">
        <f>Repdd!CR477</f>
        <v>0</v>
      </c>
      <c r="CS338" s="7">
        <f>Repdd!CS477</f>
        <v>0</v>
      </c>
      <c r="CT338" s="7">
        <f>Repdd!CT477</f>
        <v>0</v>
      </c>
    </row>
    <row r="339" spans="1:99" x14ac:dyDescent="0.3">
      <c r="A339" s="11">
        <f>ROW()</f>
        <v>339</v>
      </c>
    </row>
    <row r="340" spans="1:99" x14ac:dyDescent="0.3">
      <c r="A340" s="11">
        <f>ROW()</f>
        <v>340</v>
      </c>
    </row>
    <row r="341" spans="1:99" s="2" customFormat="1" ht="4.95" customHeight="1" x14ac:dyDescent="0.25">
      <c r="A341" s="11">
        <f>ROW()</f>
        <v>341</v>
      </c>
      <c r="C341" s="142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9"/>
      <c r="Q341" s="88"/>
      <c r="R341" s="87"/>
      <c r="S341" s="89"/>
      <c r="T341" s="88"/>
      <c r="U341" s="88"/>
      <c r="V341" s="90"/>
      <c r="W341" s="91"/>
      <c r="X341" s="88"/>
      <c r="Y341" s="88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8"/>
    </row>
    <row r="342" spans="1:99" x14ac:dyDescent="0.3">
      <c r="A342" s="11">
        <f>ROW()</f>
        <v>342</v>
      </c>
    </row>
    <row r="343" spans="1:99" x14ac:dyDescent="0.3">
      <c r="A343" s="11">
        <f>ROW()</f>
        <v>343</v>
      </c>
    </row>
  </sheetData>
  <conditionalFormatting sqref="Z5:CH5">
    <cfRule type="containsBlanks" dxfId="486" priority="280">
      <formula>LEN(TRIM(Z5))=0</formula>
    </cfRule>
  </conditionalFormatting>
  <conditionalFormatting sqref="CI5:CT5">
    <cfRule type="containsBlanks" dxfId="485" priority="279">
      <formula>LEN(TRIM(CI5))=0</formula>
    </cfRule>
  </conditionalFormatting>
  <conditionalFormatting sqref="A1:U3 W1:XFD3 A169:XFD171 T149:XFD149 A150:XFD152 A162:XFD165 A153:Q161 T153:XFD161 T166:XFD168 A78:Q78 T78:XFD78 A105:XFD106 A111:XFD112 T107:XFD110 A118:XFD119 T113:XFD117 T120:XFD125 A149:B149 D149:Q149 A147:XFD148 A107:R110 A113:R117 A120:R125 A166:Q168 A191:XFD191 A194:XFD194 T195:XFD203 A195:Q203 A204:XFD206 A207:Q207 CU207:XFD207 A265:Q265 T265:XFD265 A4:XFD77 A79:XFD103 A126:XFD128 A278:XFD1048576">
    <cfRule type="cellIs" dxfId="484" priority="278" operator="equal">
      <formula>0</formula>
    </cfRule>
  </conditionalFormatting>
  <conditionalFormatting sqref="V147:V171 V191:V206 V210 V265 V4:V103 V105:V128 V278:V1048576">
    <cfRule type="cellIs" dxfId="483" priority="277" operator="notEqual">
      <formula>0</formula>
    </cfRule>
  </conditionalFormatting>
  <conditionalFormatting sqref="W8 Z8:CT8">
    <cfRule type="cellIs" dxfId="482" priority="276" operator="notEqual">
      <formula>0</formula>
    </cfRule>
  </conditionalFormatting>
  <conditionalFormatting sqref="W279 Z279:CT279">
    <cfRule type="cellIs" dxfId="481" priority="275" operator="notEqual">
      <formula>0</formula>
    </cfRule>
  </conditionalFormatting>
  <conditionalFormatting sqref="A176:B177 T176:XFD177 D176:Q177">
    <cfRule type="cellIs" dxfId="480" priority="272" operator="equal">
      <formula>0</formula>
    </cfRule>
  </conditionalFormatting>
  <conditionalFormatting sqref="A172:XFD172 A178:XFD178 T173:XFD175 A173:B175 D173:Q175">
    <cfRule type="cellIs" dxfId="479" priority="274" operator="equal">
      <formula>0</formula>
    </cfRule>
  </conditionalFormatting>
  <conditionalFormatting sqref="V172:V175 V178">
    <cfRule type="cellIs" dxfId="478" priority="273" operator="notEqual">
      <formula>0</formula>
    </cfRule>
  </conditionalFormatting>
  <conditionalFormatting sqref="A179:XFD180">
    <cfRule type="cellIs" dxfId="477" priority="270" operator="equal">
      <formula>0</formula>
    </cfRule>
  </conditionalFormatting>
  <conditionalFormatting sqref="A181:Q181 T181:XFD181">
    <cfRule type="cellIs" dxfId="476" priority="268" operator="equal">
      <formula>0</formula>
    </cfRule>
  </conditionalFormatting>
  <conditionalFormatting sqref="V176:V177">
    <cfRule type="cellIs" dxfId="475" priority="271" operator="notEqual">
      <formula>0</formula>
    </cfRule>
  </conditionalFormatting>
  <conditionalFormatting sqref="A182:XFD182">
    <cfRule type="cellIs" dxfId="474" priority="265" operator="equal">
      <formula>0</formula>
    </cfRule>
  </conditionalFormatting>
  <conditionalFormatting sqref="V179:V180">
    <cfRule type="cellIs" dxfId="473" priority="269" operator="notEqual">
      <formula>0</formula>
    </cfRule>
  </conditionalFormatting>
  <conditionalFormatting sqref="V181">
    <cfRule type="cellIs" dxfId="472" priority="267" operator="notEqual">
      <formula>0</formula>
    </cfRule>
  </conditionalFormatting>
  <conditionalFormatting sqref="R181">
    <cfRule type="cellIs" dxfId="471" priority="266" operator="equal">
      <formula>0</formula>
    </cfRule>
  </conditionalFormatting>
  <conditionalFormatting sqref="V182">
    <cfRule type="cellIs" dxfId="470" priority="264" operator="notEqual">
      <formula>0</formula>
    </cfRule>
  </conditionalFormatting>
  <conditionalFormatting sqref="A183:XFD183">
    <cfRule type="cellIs" dxfId="469" priority="260" operator="equal">
      <formula>0</formula>
    </cfRule>
  </conditionalFormatting>
  <conditionalFormatting sqref="V183">
    <cfRule type="cellIs" dxfId="468" priority="259" operator="notEqual">
      <formula>0</formula>
    </cfRule>
  </conditionalFormatting>
  <conditionalFormatting sqref="A184:Q184 T184:XFD184">
    <cfRule type="cellIs" dxfId="467" priority="258" operator="equal">
      <formula>0</formula>
    </cfRule>
  </conditionalFormatting>
  <conditionalFormatting sqref="V184">
    <cfRule type="cellIs" dxfId="466" priority="257" operator="notEqual">
      <formula>0</formula>
    </cfRule>
  </conditionalFormatting>
  <conditionalFormatting sqref="A185:XFD185">
    <cfRule type="cellIs" dxfId="465" priority="256" operator="equal">
      <formula>0</formula>
    </cfRule>
  </conditionalFormatting>
  <conditionalFormatting sqref="V185">
    <cfRule type="cellIs" dxfId="464" priority="255" operator="notEqual">
      <formula>0</formula>
    </cfRule>
  </conditionalFormatting>
  <conditionalFormatting sqref="A186:XFD186">
    <cfRule type="cellIs" dxfId="463" priority="254" operator="equal">
      <formula>0</formula>
    </cfRule>
  </conditionalFormatting>
  <conditionalFormatting sqref="V186">
    <cfRule type="cellIs" dxfId="462" priority="253" operator="notEqual">
      <formula>0</formula>
    </cfRule>
  </conditionalFormatting>
  <conditionalFormatting sqref="A129:XFD146">
    <cfRule type="cellIs" dxfId="461" priority="252" operator="equal">
      <formula>0</formula>
    </cfRule>
  </conditionalFormatting>
  <conditionalFormatting sqref="V129:V146">
    <cfRule type="cellIs" dxfId="460" priority="251" operator="notEqual">
      <formula>0</formula>
    </cfRule>
  </conditionalFormatting>
  <conditionalFormatting sqref="R149">
    <cfRule type="cellIs" dxfId="459" priority="237" operator="equal">
      <formula>0</formula>
    </cfRule>
  </conditionalFormatting>
  <conditionalFormatting sqref="R153:R161">
    <cfRule type="cellIs" dxfId="458" priority="236" operator="equal">
      <formula>0</formula>
    </cfRule>
  </conditionalFormatting>
  <conditionalFormatting sqref="R166:R168">
    <cfRule type="cellIs" dxfId="457" priority="235" operator="equal">
      <formula>0</formula>
    </cfRule>
  </conditionalFormatting>
  <conditionalFormatting sqref="R173:R177">
    <cfRule type="cellIs" dxfId="456" priority="234" operator="equal">
      <formula>0</formula>
    </cfRule>
  </conditionalFormatting>
  <conditionalFormatting sqref="R78">
    <cfRule type="cellIs" dxfId="455" priority="233" operator="equal">
      <formula>0</formula>
    </cfRule>
  </conditionalFormatting>
  <conditionalFormatting sqref="A104:XFD104">
    <cfRule type="cellIs" dxfId="454" priority="231" operator="equal">
      <formula>0</formula>
    </cfRule>
  </conditionalFormatting>
  <conditionalFormatting sqref="V104">
    <cfRule type="cellIs" dxfId="453" priority="230" operator="notEqual">
      <formula>0</formula>
    </cfRule>
  </conditionalFormatting>
  <conditionalFormatting sqref="R184">
    <cfRule type="cellIs" dxfId="452" priority="222" operator="equal">
      <formula>0</formula>
    </cfRule>
  </conditionalFormatting>
  <conditionalFormatting sqref="A188:XFD190">
    <cfRule type="cellIs" dxfId="451" priority="221" operator="equal">
      <formula>0</formula>
    </cfRule>
  </conditionalFormatting>
  <conditionalFormatting sqref="V188:V190">
    <cfRule type="cellIs" dxfId="450" priority="220" operator="notEqual">
      <formula>0</formula>
    </cfRule>
  </conditionalFormatting>
  <conditionalFormatting sqref="A187:XFD187">
    <cfRule type="cellIs" dxfId="449" priority="219" operator="equal">
      <formula>0</formula>
    </cfRule>
  </conditionalFormatting>
  <conditionalFormatting sqref="V187">
    <cfRule type="cellIs" dxfId="448" priority="218" operator="notEqual">
      <formula>0</formula>
    </cfRule>
  </conditionalFormatting>
  <conditionalFormatting sqref="C175:C177">
    <cfRule type="cellIs" dxfId="447" priority="217" operator="equal">
      <formula>0</formula>
    </cfRule>
  </conditionalFormatting>
  <conditionalFormatting sqref="C173:C174">
    <cfRule type="cellIs" dxfId="446" priority="216" operator="equal">
      <formula>0</formula>
    </cfRule>
  </conditionalFormatting>
  <conditionalFormatting sqref="A277:XFD277">
    <cfRule type="cellIs" dxfId="445" priority="215" operator="equal">
      <formula>0</formula>
    </cfRule>
  </conditionalFormatting>
  <conditionalFormatting sqref="V277">
    <cfRule type="cellIs" dxfId="444" priority="214" operator="notEqual">
      <formula>0</formula>
    </cfRule>
  </conditionalFormatting>
  <conditionalFormatting sqref="A210:XFD210 A192:XFD192 A208:Q209 CU208:XFD209 A193:Q193 T193:XFD193">
    <cfRule type="cellIs" dxfId="443" priority="213" operator="equal">
      <formula>0</formula>
    </cfRule>
  </conditionalFormatting>
  <conditionalFormatting sqref="R208:R209">
    <cfRule type="cellIs" dxfId="442" priority="212" operator="equal">
      <formula>0</formula>
    </cfRule>
  </conditionalFormatting>
  <conditionalFormatting sqref="A211:XFD211 A217:XFD217 A212:Q212 A213:E214 G213:Q214 F213:F216 CU212:XFD214">
    <cfRule type="cellIs" dxfId="441" priority="211" operator="equal">
      <formula>0</formula>
    </cfRule>
  </conditionalFormatting>
  <conditionalFormatting sqref="V211 V217">
    <cfRule type="cellIs" dxfId="440" priority="210" operator="notEqual">
      <formula>0</formula>
    </cfRule>
  </conditionalFormatting>
  <conditionalFormatting sqref="T212:CT212">
    <cfRule type="cellIs" dxfId="439" priority="200" operator="equal">
      <formula>0</formula>
    </cfRule>
  </conditionalFormatting>
  <conditionalFormatting sqref="A215:E216 CU215:XFD216 G215:Q216">
    <cfRule type="cellIs" dxfId="438" priority="209" operator="equal">
      <formula>0</formula>
    </cfRule>
  </conditionalFormatting>
  <conditionalFormatting sqref="V218">
    <cfRule type="cellIs" dxfId="437" priority="207" operator="notEqual">
      <formula>0</formula>
    </cfRule>
  </conditionalFormatting>
  <conditionalFormatting sqref="T207:CT209">
    <cfRule type="cellIs" dxfId="436" priority="204" operator="equal">
      <formula>0</formula>
    </cfRule>
  </conditionalFormatting>
  <conditionalFormatting sqref="R193">
    <cfRule type="cellIs" dxfId="435" priority="206" operator="equal">
      <formula>0</formula>
    </cfRule>
  </conditionalFormatting>
  <conditionalFormatting sqref="A218:XFD218">
    <cfRule type="cellIs" dxfId="434" priority="208" operator="equal">
      <formula>0</formula>
    </cfRule>
  </conditionalFormatting>
  <conditionalFormatting sqref="V207:V209">
    <cfRule type="cellIs" dxfId="433" priority="203" operator="notEqual">
      <formula>0</formula>
    </cfRule>
  </conditionalFormatting>
  <conditionalFormatting sqref="V212">
    <cfRule type="cellIs" dxfId="432" priority="199" operator="notEqual">
      <formula>0</formula>
    </cfRule>
  </conditionalFormatting>
  <conditionalFormatting sqref="R224:R225">
    <cfRule type="cellIs" dxfId="431" priority="187" operator="equal">
      <formula>0</formula>
    </cfRule>
  </conditionalFormatting>
  <conditionalFormatting sqref="R213:R216">
    <cfRule type="cellIs" dxfId="430" priority="197" operator="equal">
      <formula>0</formula>
    </cfRule>
  </conditionalFormatting>
  <conditionalFormatting sqref="V219:V220">
    <cfRule type="cellIs" dxfId="429" priority="193" operator="notEqual">
      <formula>0</formula>
    </cfRule>
  </conditionalFormatting>
  <conditionalFormatting sqref="A219:XFD219 A220:Q220 T220:XFD220">
    <cfRule type="cellIs" dxfId="428" priority="192" operator="equal">
      <formula>0</formula>
    </cfRule>
  </conditionalFormatting>
  <conditionalFormatting sqref="R195:R203">
    <cfRule type="cellIs" dxfId="427" priority="205" operator="equal">
      <formula>0</formula>
    </cfRule>
  </conditionalFormatting>
  <conditionalFormatting sqref="T213:CT216">
    <cfRule type="cellIs" dxfId="426" priority="196" operator="equal">
      <formula>0</formula>
    </cfRule>
  </conditionalFormatting>
  <conditionalFormatting sqref="V213:V216">
    <cfRule type="cellIs" dxfId="425" priority="195" operator="notEqual">
      <formula>0</formula>
    </cfRule>
  </conditionalFormatting>
  <conditionalFormatting sqref="A221:XFD221">
    <cfRule type="cellIs" dxfId="424" priority="183" operator="equal">
      <formula>0</formula>
    </cfRule>
  </conditionalFormatting>
  <conditionalFormatting sqref="R207">
    <cfRule type="cellIs" dxfId="423" priority="202" operator="equal">
      <formula>0</formula>
    </cfRule>
  </conditionalFormatting>
  <conditionalFormatting sqref="R212">
    <cfRule type="cellIs" dxfId="422" priority="201" operator="equal">
      <formula>0</formula>
    </cfRule>
  </conditionalFormatting>
  <conditionalFormatting sqref="A223:Q223 CU223:XFD223 A222:XFD222">
    <cfRule type="cellIs" dxfId="421" priority="190" operator="equal">
      <formula>0</formula>
    </cfRule>
  </conditionalFormatting>
  <conditionalFormatting sqref="V222 V226">
    <cfRule type="cellIs" dxfId="420" priority="189" operator="notEqual">
      <formula>0</formula>
    </cfRule>
  </conditionalFormatting>
  <conditionalFormatting sqref="A226:XFD226 A224:Q225 CU224:XFD225">
    <cfRule type="cellIs" dxfId="419" priority="188" operator="equal">
      <formula>0</formula>
    </cfRule>
  </conditionalFormatting>
  <conditionalFormatting sqref="T223:CT225">
    <cfRule type="cellIs" dxfId="418" priority="186" operator="equal">
      <formula>0</formula>
    </cfRule>
  </conditionalFormatting>
  <conditionalFormatting sqref="V223:V225">
    <cfRule type="cellIs" dxfId="417" priority="185" operator="notEqual">
      <formula>0</formula>
    </cfRule>
  </conditionalFormatting>
  <conditionalFormatting sqref="R220">
    <cfRule type="cellIs" dxfId="416" priority="191" operator="equal">
      <formula>0</formula>
    </cfRule>
  </conditionalFormatting>
  <conditionalFormatting sqref="V221">
    <cfRule type="cellIs" dxfId="415" priority="182" operator="notEqual">
      <formula>0</formula>
    </cfRule>
  </conditionalFormatting>
  <conditionalFormatting sqref="R223">
    <cfRule type="cellIs" dxfId="414" priority="184" operator="equal">
      <formula>0</formula>
    </cfRule>
  </conditionalFormatting>
  <conditionalFormatting sqref="A227:XFD229">
    <cfRule type="cellIs" dxfId="413" priority="181" operator="equal">
      <formula>0</formula>
    </cfRule>
  </conditionalFormatting>
  <conditionalFormatting sqref="T230:CT230">
    <cfRule type="cellIs" dxfId="412" priority="174" operator="equal">
      <formula>0</formula>
    </cfRule>
  </conditionalFormatting>
  <conditionalFormatting sqref="V230">
    <cfRule type="cellIs" dxfId="411" priority="173" operator="notEqual">
      <formula>0</formula>
    </cfRule>
  </conditionalFormatting>
  <conditionalFormatting sqref="S230">
    <cfRule type="cellIs" dxfId="410" priority="172" operator="equal">
      <formula>0</formula>
    </cfRule>
  </conditionalFormatting>
  <conditionalFormatting sqref="R230">
    <cfRule type="cellIs" dxfId="409" priority="175" operator="equal">
      <formula>0</formula>
    </cfRule>
  </conditionalFormatting>
  <conditionalFormatting sqref="V227:V229">
    <cfRule type="cellIs" dxfId="408" priority="180" operator="notEqual">
      <formula>0</formula>
    </cfRule>
  </conditionalFormatting>
  <conditionalFormatting sqref="A230:Q230 CU230:XFD230">
    <cfRule type="cellIs" dxfId="407" priority="176" operator="equal">
      <formula>0</formula>
    </cfRule>
  </conditionalFormatting>
  <conditionalFormatting sqref="W227:CT228">
    <cfRule type="cellIs" dxfId="406" priority="178" operator="greaterThan">
      <formula>0</formula>
    </cfRule>
    <cfRule type="cellIs" dxfId="405" priority="179" operator="lessThan">
      <formula>0</formula>
    </cfRule>
  </conditionalFormatting>
  <conditionalFormatting sqref="W229">
    <cfRule type="cellIs" dxfId="404" priority="177" operator="greaterThan">
      <formula>0</formula>
    </cfRule>
  </conditionalFormatting>
  <conditionalFormatting sqref="T231:CT231">
    <cfRule type="cellIs" dxfId="403" priority="169" operator="equal">
      <formula>0</formula>
    </cfRule>
  </conditionalFormatting>
  <conditionalFormatting sqref="V231">
    <cfRule type="cellIs" dxfId="402" priority="168" operator="notEqual">
      <formula>0</formula>
    </cfRule>
  </conditionalFormatting>
  <conditionalFormatting sqref="S231">
    <cfRule type="cellIs" dxfId="401" priority="167" operator="equal">
      <formula>0</formula>
    </cfRule>
  </conditionalFormatting>
  <conditionalFormatting sqref="R231">
    <cfRule type="cellIs" dxfId="400" priority="170" operator="equal">
      <formula>0</formula>
    </cfRule>
  </conditionalFormatting>
  <conditionalFormatting sqref="A231:Q231 CU231:XFD231">
    <cfRule type="cellIs" dxfId="399" priority="171" operator="equal">
      <formula>0</formula>
    </cfRule>
  </conditionalFormatting>
  <conditionalFormatting sqref="V232">
    <cfRule type="cellIs" dxfId="398" priority="166" operator="notEqual">
      <formula>0</formula>
    </cfRule>
  </conditionalFormatting>
  <conditionalFormatting sqref="A232:XFD232">
    <cfRule type="cellIs" dxfId="397" priority="165" operator="equal">
      <formula>0</formula>
    </cfRule>
  </conditionalFormatting>
  <conditionalFormatting sqref="R237">
    <cfRule type="cellIs" dxfId="396" priority="154" operator="equal">
      <formula>0</formula>
    </cfRule>
  </conditionalFormatting>
  <conditionalFormatting sqref="A233:Y233 CU233:XFD233">
    <cfRule type="cellIs" dxfId="395" priority="164" operator="equal">
      <formula>0</formula>
    </cfRule>
  </conditionalFormatting>
  <conditionalFormatting sqref="V233">
    <cfRule type="cellIs" dxfId="394" priority="163" operator="notEqual">
      <formula>0</formula>
    </cfRule>
  </conditionalFormatting>
  <conditionalFormatting sqref="A234:XFD236">
    <cfRule type="cellIs" dxfId="393" priority="162" operator="equal">
      <formula>0</formula>
    </cfRule>
  </conditionalFormatting>
  <conditionalFormatting sqref="V234:V236">
    <cfRule type="cellIs" dxfId="392" priority="161" operator="notEqual">
      <formula>0</formula>
    </cfRule>
  </conditionalFormatting>
  <conditionalFormatting sqref="W234:CT235">
    <cfRule type="cellIs" dxfId="391" priority="159" operator="greaterThan">
      <formula>0</formula>
    </cfRule>
    <cfRule type="cellIs" dxfId="390" priority="160" operator="lessThan">
      <formula>0</formula>
    </cfRule>
  </conditionalFormatting>
  <conditionalFormatting sqref="W236">
    <cfRule type="cellIs" dxfId="389" priority="158" operator="greaterThan">
      <formula>0</formula>
    </cfRule>
  </conditionalFormatting>
  <conditionalFormatting sqref="T237:CT237">
    <cfRule type="cellIs" dxfId="388" priority="156" operator="equal">
      <formula>0</formula>
    </cfRule>
  </conditionalFormatting>
  <conditionalFormatting sqref="V237">
    <cfRule type="cellIs" dxfId="387" priority="155" operator="notEqual">
      <formula>0</formula>
    </cfRule>
  </conditionalFormatting>
  <conditionalFormatting sqref="A238:XFD238">
    <cfRule type="cellIs" dxfId="386" priority="153" operator="equal">
      <formula>0</formula>
    </cfRule>
  </conditionalFormatting>
  <conditionalFormatting sqref="A237:Q237 CU237:XFD237">
    <cfRule type="cellIs" dxfId="385" priority="157" operator="equal">
      <formula>0</formula>
    </cfRule>
  </conditionalFormatting>
  <conditionalFormatting sqref="V238">
    <cfRule type="cellIs" dxfId="384" priority="152" operator="notEqual">
      <formula>0</formula>
    </cfRule>
  </conditionalFormatting>
  <conditionalFormatting sqref="W238:CT238">
    <cfRule type="cellIs" dxfId="383" priority="150" operator="greaterThan">
      <formula>0</formula>
    </cfRule>
    <cfRule type="cellIs" dxfId="382" priority="151" operator="lessThan">
      <formula>0</formula>
    </cfRule>
  </conditionalFormatting>
  <conditionalFormatting sqref="A239:XFD240">
    <cfRule type="cellIs" dxfId="381" priority="149" operator="equal">
      <formula>0</formula>
    </cfRule>
  </conditionalFormatting>
  <conditionalFormatting sqref="T241:CT241">
    <cfRule type="cellIs" dxfId="380" priority="142" operator="equal">
      <formula>0</formula>
    </cfRule>
  </conditionalFormatting>
  <conditionalFormatting sqref="V241">
    <cfRule type="cellIs" dxfId="379" priority="141" operator="notEqual">
      <formula>0</formula>
    </cfRule>
  </conditionalFormatting>
  <conditionalFormatting sqref="S241">
    <cfRule type="cellIs" dxfId="378" priority="140" operator="equal">
      <formula>0</formula>
    </cfRule>
  </conditionalFormatting>
  <conditionalFormatting sqref="R241">
    <cfRule type="cellIs" dxfId="377" priority="143" operator="equal">
      <formula>0</formula>
    </cfRule>
  </conditionalFormatting>
  <conditionalFormatting sqref="V239:V240">
    <cfRule type="cellIs" dxfId="376" priority="148" operator="notEqual">
      <formula>0</formula>
    </cfRule>
  </conditionalFormatting>
  <conditionalFormatting sqref="A241:Q241 CU241:XFD241">
    <cfRule type="cellIs" dxfId="375" priority="144" operator="equal">
      <formula>0</formula>
    </cfRule>
  </conditionalFormatting>
  <conditionalFormatting sqref="W239:CT239">
    <cfRule type="cellIs" dxfId="374" priority="146" operator="greaterThan">
      <formula>0</formula>
    </cfRule>
    <cfRule type="cellIs" dxfId="373" priority="147" operator="lessThan">
      <formula>0</formula>
    </cfRule>
  </conditionalFormatting>
  <conditionalFormatting sqref="W240">
    <cfRule type="cellIs" dxfId="372" priority="145" operator="greaterThan">
      <formula>0</formula>
    </cfRule>
  </conditionalFormatting>
  <conditionalFormatting sqref="T242:CT242">
    <cfRule type="cellIs" dxfId="371" priority="137" operator="equal">
      <formula>0</formula>
    </cfRule>
  </conditionalFormatting>
  <conditionalFormatting sqref="V242">
    <cfRule type="cellIs" dxfId="370" priority="136" operator="notEqual">
      <formula>0</formula>
    </cfRule>
  </conditionalFormatting>
  <conditionalFormatting sqref="S242">
    <cfRule type="cellIs" dxfId="369" priority="135" operator="equal">
      <formula>0</formula>
    </cfRule>
  </conditionalFormatting>
  <conditionalFormatting sqref="R242">
    <cfRule type="cellIs" dxfId="368" priority="138" operator="equal">
      <formula>0</formula>
    </cfRule>
  </conditionalFormatting>
  <conditionalFormatting sqref="A242:Q242 CU242:XFD242">
    <cfRule type="cellIs" dxfId="367" priority="139" operator="equal">
      <formula>0</formula>
    </cfRule>
  </conditionalFormatting>
  <conditionalFormatting sqref="V243">
    <cfRule type="cellIs" dxfId="366" priority="133" operator="notEqual">
      <formula>0</formula>
    </cfRule>
  </conditionalFormatting>
  <conditionalFormatting sqref="A243:Q243 T243:XFD243">
    <cfRule type="cellIs" dxfId="365" priority="134" operator="equal">
      <formula>0</formula>
    </cfRule>
  </conditionalFormatting>
  <conditionalFormatting sqref="R243">
    <cfRule type="cellIs" dxfId="364" priority="132" operator="equal">
      <formula>0</formula>
    </cfRule>
  </conditionalFormatting>
  <conditionalFormatting sqref="A244:XFD244 A245:V246 X245:XFD246">
    <cfRule type="cellIs" dxfId="363" priority="131" operator="equal">
      <formula>0</formula>
    </cfRule>
  </conditionalFormatting>
  <conditionalFormatting sqref="V244:V246">
    <cfRule type="cellIs" dxfId="362" priority="130" operator="notEqual">
      <formula>0</formula>
    </cfRule>
  </conditionalFormatting>
  <conditionalFormatting sqref="W244:CT244 X245:CT246">
    <cfRule type="cellIs" dxfId="361" priority="128" operator="greaterThan">
      <formula>0</formula>
    </cfRule>
    <cfRule type="cellIs" dxfId="360" priority="129" operator="lessThan">
      <formula>0</formula>
    </cfRule>
  </conditionalFormatting>
  <conditionalFormatting sqref="A247:Q249 T247:XFD249">
    <cfRule type="cellIs" dxfId="359" priority="127" operator="equal">
      <formula>0</formula>
    </cfRule>
  </conditionalFormatting>
  <conditionalFormatting sqref="V247:V249">
    <cfRule type="cellIs" dxfId="358" priority="126" operator="notEqual">
      <formula>0</formula>
    </cfRule>
  </conditionalFormatting>
  <conditionalFormatting sqref="R247">
    <cfRule type="cellIs" dxfId="357" priority="125" operator="equal">
      <formula>0</formula>
    </cfRule>
  </conditionalFormatting>
  <conditionalFormatting sqref="R248">
    <cfRule type="cellIs" dxfId="356" priority="123" operator="equal">
      <formula>0</formula>
    </cfRule>
  </conditionalFormatting>
  <conditionalFormatting sqref="R249">
    <cfRule type="cellIs" dxfId="355" priority="122" operator="equal">
      <formula>0</formula>
    </cfRule>
  </conditionalFormatting>
  <conditionalFormatting sqref="W245:W246">
    <cfRule type="cellIs" dxfId="354" priority="121" operator="equal">
      <formula>0</formula>
    </cfRule>
  </conditionalFormatting>
  <conditionalFormatting sqref="W253">
    <cfRule type="cellIs" dxfId="353" priority="105" operator="equal">
      <formula>0</formula>
    </cfRule>
  </conditionalFormatting>
  <conditionalFormatting sqref="A250:XFD252">
    <cfRule type="cellIs" dxfId="352" priority="120" operator="equal">
      <formula>0</formula>
    </cfRule>
  </conditionalFormatting>
  <conditionalFormatting sqref="V250:V252">
    <cfRule type="cellIs" dxfId="351" priority="119" operator="notEqual">
      <formula>0</formula>
    </cfRule>
  </conditionalFormatting>
  <conditionalFormatting sqref="W250:CT251">
    <cfRule type="cellIs" dxfId="350" priority="117" operator="greaterThan">
      <formula>0</formula>
    </cfRule>
    <cfRule type="cellIs" dxfId="349" priority="118" operator="lessThan">
      <formula>0</formula>
    </cfRule>
  </conditionalFormatting>
  <conditionalFormatting sqref="W252">
    <cfRule type="cellIs" dxfId="348" priority="116" operator="greaterThan">
      <formula>0</formula>
    </cfRule>
  </conditionalFormatting>
  <conditionalFormatting sqref="A253:V253 X253:XFD253">
    <cfRule type="cellIs" dxfId="347" priority="115" operator="equal">
      <formula>0</formula>
    </cfRule>
  </conditionalFormatting>
  <conditionalFormatting sqref="V253">
    <cfRule type="cellIs" dxfId="346" priority="114" operator="notEqual">
      <formula>0</formula>
    </cfRule>
  </conditionalFormatting>
  <conditionalFormatting sqref="X253:CT253">
    <cfRule type="cellIs" dxfId="345" priority="112" operator="greaterThan">
      <formula>0</formula>
    </cfRule>
    <cfRule type="cellIs" dxfId="344" priority="113" operator="lessThan">
      <formula>0</formula>
    </cfRule>
  </conditionalFormatting>
  <conditionalFormatting sqref="A255:Q257 T255:XFD257">
    <cfRule type="cellIs" dxfId="343" priority="111" operator="equal">
      <formula>0</formula>
    </cfRule>
  </conditionalFormatting>
  <conditionalFormatting sqref="V255:V257">
    <cfRule type="cellIs" dxfId="342" priority="110" operator="notEqual">
      <formula>0</formula>
    </cfRule>
  </conditionalFormatting>
  <conditionalFormatting sqref="R255">
    <cfRule type="cellIs" dxfId="341" priority="109" operator="equal">
      <formula>0</formula>
    </cfRule>
  </conditionalFormatting>
  <conditionalFormatting sqref="R256">
    <cfRule type="cellIs" dxfId="340" priority="107" operator="equal">
      <formula>0</formula>
    </cfRule>
  </conditionalFormatting>
  <conditionalFormatting sqref="R257">
    <cfRule type="cellIs" dxfId="339" priority="106" operator="equal">
      <formula>0</formula>
    </cfRule>
  </conditionalFormatting>
  <conditionalFormatting sqref="A254:Q254 T254:XFD254">
    <cfRule type="cellIs" dxfId="338" priority="104" operator="equal">
      <formula>0</formula>
    </cfRule>
  </conditionalFormatting>
  <conditionalFormatting sqref="V254">
    <cfRule type="cellIs" dxfId="337" priority="103" operator="notEqual">
      <formula>0</formula>
    </cfRule>
  </conditionalFormatting>
  <conditionalFormatting sqref="R254">
    <cfRule type="cellIs" dxfId="336" priority="102" operator="equal">
      <formula>0</formula>
    </cfRule>
  </conditionalFormatting>
  <conditionalFormatting sqref="W258">
    <cfRule type="cellIs" dxfId="335" priority="98" operator="equal">
      <formula>0</formula>
    </cfRule>
  </conditionalFormatting>
  <conditionalFormatting sqref="A258:V258 X258:XFD258">
    <cfRule type="cellIs" dxfId="334" priority="100" operator="equal">
      <formula>0</formula>
    </cfRule>
  </conditionalFormatting>
  <conditionalFormatting sqref="V258">
    <cfRule type="cellIs" dxfId="333" priority="99" operator="notEqual">
      <formula>0</formula>
    </cfRule>
  </conditionalFormatting>
  <conditionalFormatting sqref="W259">
    <cfRule type="cellIs" dxfId="332" priority="89" operator="equal">
      <formula>0</formula>
    </cfRule>
  </conditionalFormatting>
  <conditionalFormatting sqref="A259:V259 X259:XFD259">
    <cfRule type="cellIs" dxfId="331" priority="91" operator="equal">
      <formula>0</formula>
    </cfRule>
  </conditionalFormatting>
  <conditionalFormatting sqref="V259">
    <cfRule type="cellIs" dxfId="330" priority="90" operator="notEqual">
      <formula>0</formula>
    </cfRule>
  </conditionalFormatting>
  <conditionalFormatting sqref="A261:XFD263">
    <cfRule type="cellIs" dxfId="329" priority="85" operator="equal">
      <formula>0</formula>
    </cfRule>
  </conditionalFormatting>
  <conditionalFormatting sqref="V261:V263">
    <cfRule type="cellIs" dxfId="328" priority="84" operator="notEqual">
      <formula>0</formula>
    </cfRule>
  </conditionalFormatting>
  <conditionalFormatting sqref="W261:CT262">
    <cfRule type="cellIs" dxfId="327" priority="82" operator="greaterThan">
      <formula>0</formula>
    </cfRule>
    <cfRule type="cellIs" dxfId="326" priority="83" operator="lessThan">
      <formula>0</formula>
    </cfRule>
  </conditionalFormatting>
  <conditionalFormatting sqref="W263">
    <cfRule type="cellIs" dxfId="325" priority="81" operator="greaterThan">
      <formula>0</formula>
    </cfRule>
  </conditionalFormatting>
  <conditionalFormatting sqref="W264">
    <cfRule type="cellIs" dxfId="324" priority="75" operator="equal">
      <formula>0</formula>
    </cfRule>
  </conditionalFormatting>
  <conditionalFormatting sqref="A264:V264 X264:XFD264">
    <cfRule type="cellIs" dxfId="323" priority="80" operator="equal">
      <formula>0</formula>
    </cfRule>
  </conditionalFormatting>
  <conditionalFormatting sqref="V264">
    <cfRule type="cellIs" dxfId="322" priority="79" operator="notEqual">
      <formula>0</formula>
    </cfRule>
  </conditionalFormatting>
  <conditionalFormatting sqref="X264:CT264">
    <cfRule type="cellIs" dxfId="321" priority="77" operator="greaterThan">
      <formula>0</formula>
    </cfRule>
    <cfRule type="cellIs" dxfId="320" priority="78" operator="lessThan">
      <formula>0</formula>
    </cfRule>
  </conditionalFormatting>
  <conditionalFormatting sqref="R265">
    <cfRule type="cellIs" dxfId="319" priority="76" operator="equal">
      <formula>0</formula>
    </cfRule>
  </conditionalFormatting>
  <conditionalFormatting sqref="W266">
    <cfRule type="cellIs" dxfId="318" priority="72" operator="equal">
      <formula>0</formula>
    </cfRule>
  </conditionalFormatting>
  <conditionalFormatting sqref="A266:V266 X266:XFD266">
    <cfRule type="cellIs" dxfId="317" priority="74" operator="equal">
      <formula>0</formula>
    </cfRule>
  </conditionalFormatting>
  <conditionalFormatting sqref="V266">
    <cfRule type="cellIs" dxfId="316" priority="73" operator="notEqual">
      <formula>0</formula>
    </cfRule>
  </conditionalFormatting>
  <conditionalFormatting sqref="W267">
    <cfRule type="cellIs" dxfId="315" priority="63" operator="equal">
      <formula>0</formula>
    </cfRule>
  </conditionalFormatting>
  <conditionalFormatting sqref="A267:V267 X267:XFD267">
    <cfRule type="cellIs" dxfId="314" priority="65" operator="equal">
      <formula>0</formula>
    </cfRule>
  </conditionalFormatting>
  <conditionalFormatting sqref="V267">
    <cfRule type="cellIs" dxfId="313" priority="64" operator="notEqual">
      <formula>0</formula>
    </cfRule>
  </conditionalFormatting>
  <conditionalFormatting sqref="A274:XFD276">
    <cfRule type="cellIs" dxfId="312" priority="59" operator="equal">
      <formula>0</formula>
    </cfRule>
  </conditionalFormatting>
  <conditionalFormatting sqref="V274:V276">
    <cfRule type="cellIs" dxfId="311" priority="58" operator="notEqual">
      <formula>0</formula>
    </cfRule>
  </conditionalFormatting>
  <conditionalFormatting sqref="W274:CT275">
    <cfRule type="cellIs" dxfId="310" priority="56" operator="greaterThan">
      <formula>0</formula>
    </cfRule>
    <cfRule type="cellIs" dxfId="309" priority="57" operator="lessThan">
      <formula>0</formula>
    </cfRule>
  </conditionalFormatting>
  <conditionalFormatting sqref="W276">
    <cfRule type="cellIs" dxfId="308" priority="55" operator="greaterThan">
      <formula>0</formula>
    </cfRule>
  </conditionalFormatting>
  <conditionalFormatting sqref="A260:Q260 T260:XFD260">
    <cfRule type="cellIs" dxfId="307" priority="51" operator="equal">
      <formula>0</formula>
    </cfRule>
  </conditionalFormatting>
  <conditionalFormatting sqref="V260">
    <cfRule type="cellIs" dxfId="306" priority="50" operator="notEqual">
      <formula>0</formula>
    </cfRule>
  </conditionalFormatting>
  <conditionalFormatting sqref="R260:S260">
    <cfRule type="cellIs" dxfId="305" priority="49" operator="equal">
      <formula>0</formula>
    </cfRule>
  </conditionalFormatting>
  <conditionalFormatting sqref="A269:XFD269">
    <cfRule type="cellIs" dxfId="304" priority="31" operator="equal">
      <formula>0</formula>
    </cfRule>
  </conditionalFormatting>
  <conditionalFormatting sqref="V269">
    <cfRule type="cellIs" dxfId="303" priority="30" operator="notEqual">
      <formula>0</formula>
    </cfRule>
  </conditionalFormatting>
  <conditionalFormatting sqref="A270:Q270 T270:XFD270">
    <cfRule type="cellIs" dxfId="302" priority="29" operator="equal">
      <formula>0</formula>
    </cfRule>
  </conditionalFormatting>
  <conditionalFormatting sqref="V270">
    <cfRule type="cellIs" dxfId="301" priority="28" operator="notEqual">
      <formula>0</formula>
    </cfRule>
  </conditionalFormatting>
  <conditionalFormatting sqref="A271:XFD271">
    <cfRule type="cellIs" dxfId="300" priority="27" operator="equal">
      <formula>0</formula>
    </cfRule>
  </conditionalFormatting>
  <conditionalFormatting sqref="V271">
    <cfRule type="cellIs" dxfId="299" priority="26" operator="notEqual">
      <formula>0</formula>
    </cfRule>
  </conditionalFormatting>
  <conditionalFormatting sqref="A272:XFD272">
    <cfRule type="cellIs" dxfId="298" priority="25" operator="equal">
      <formula>0</formula>
    </cfRule>
  </conditionalFormatting>
  <conditionalFormatting sqref="V272">
    <cfRule type="cellIs" dxfId="297" priority="24" operator="notEqual">
      <formula>0</formula>
    </cfRule>
  </conditionalFormatting>
  <conditionalFormatting sqref="R270">
    <cfRule type="cellIs" dxfId="296" priority="23" operator="equal">
      <formula>0</formula>
    </cfRule>
  </conditionalFormatting>
  <conditionalFormatting sqref="A268:Q268 T268:XFD268">
    <cfRule type="cellIs" dxfId="295" priority="22" operator="equal">
      <formula>0</formula>
    </cfRule>
  </conditionalFormatting>
  <conditionalFormatting sqref="V268">
    <cfRule type="cellIs" dxfId="294" priority="21" operator="notEqual">
      <formula>0</formula>
    </cfRule>
  </conditionalFormatting>
  <conditionalFormatting sqref="R268:S268">
    <cfRule type="cellIs" dxfId="293" priority="20" operator="equal">
      <formula>0</formula>
    </cfRule>
  </conditionalFormatting>
  <conditionalFormatting sqref="A273:Q273 CU273:XFD273">
    <cfRule type="cellIs" dxfId="292" priority="19" operator="equal">
      <formula>0</formula>
    </cfRule>
  </conditionalFormatting>
  <conditionalFormatting sqref="R273">
    <cfRule type="cellIs" dxfId="291" priority="18" operator="equal">
      <formula>0</formula>
    </cfRule>
  </conditionalFormatting>
  <conditionalFormatting sqref="T273:CT273">
    <cfRule type="cellIs" dxfId="290" priority="17" operator="equal">
      <formula>0</formula>
    </cfRule>
  </conditionalFormatting>
  <conditionalFormatting sqref="V273">
    <cfRule type="cellIs" dxfId="289" priority="16" operator="notEqual">
      <formula>0</formula>
    </cfRule>
  </conditionalFormatting>
  <conditionalFormatting sqref="S273">
    <cfRule type="cellIs" dxfId="288" priority="8" operator="equal">
      <formula>0</formula>
    </cfRule>
  </conditionalFormatting>
  <conditionalFormatting sqref="Z233:CT233">
    <cfRule type="cellIs" dxfId="287" priority="14" operator="equal">
      <formula>0</formula>
    </cfRule>
  </conditionalFormatting>
  <conditionalFormatting sqref="S220 S212:S216 S207:S209 S195:S203 S193">
    <cfRule type="cellIs" dxfId="286" priority="12" operator="equal">
      <formula>0</formula>
    </cfRule>
  </conditionalFormatting>
  <conditionalFormatting sqref="S223:S225">
    <cfRule type="cellIs" dxfId="285" priority="11" operator="equal">
      <formula>0</formula>
    </cfRule>
  </conditionalFormatting>
  <conditionalFormatting sqref="S247">
    <cfRule type="cellIs" dxfId="284" priority="10" operator="equal">
      <formula>0</formula>
    </cfRule>
  </conditionalFormatting>
  <conditionalFormatting sqref="S257 S254:S255">
    <cfRule type="cellIs" dxfId="283" priority="9" operator="equal">
      <formula>0</formula>
    </cfRule>
  </conditionalFormatting>
  <conditionalFormatting sqref="S78">
    <cfRule type="cellIs" dxfId="282" priority="7" operator="equal">
      <formula>0</formula>
    </cfRule>
  </conditionalFormatting>
  <conditionalFormatting sqref="S120:S125 S113:S117 S107:S110">
    <cfRule type="cellIs" dxfId="281" priority="6" operator="equal">
      <formula>0</formula>
    </cfRule>
  </conditionalFormatting>
  <conditionalFormatting sqref="S184 S181 S173:S177 S166:S168 S153:S161 S149">
    <cfRule type="cellIs" dxfId="280" priority="3" operator="equal">
      <formula>0</formula>
    </cfRule>
  </conditionalFormatting>
  <conditionalFormatting sqref="S256 S248:S249 S243 S237">
    <cfRule type="cellIs" dxfId="279" priority="2" operator="equal">
      <formula>0</formula>
    </cfRule>
  </conditionalFormatting>
  <conditionalFormatting sqref="S270 S265">
    <cfRule type="cellIs" dxfId="278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82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I36" sqref="I36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IF(ABS(Z9-Z64)&lt;0.0001,0,Z9-Z64)</f>
        <v>0</v>
      </c>
      <c r="AA8" s="81">
        <f t="shared" ref="AA8:CL8" ca="1" si="0">IF(ABS(AA9-AA64)&lt;0.0001,0,AA9-AA64)</f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ca="1" si="0"/>
        <v>0</v>
      </c>
      <c r="BG8" s="81">
        <f t="shared" ca="1" si="0"/>
        <v>0</v>
      </c>
      <c r="BH8" s="81">
        <f t="shared" ca="1" si="0"/>
        <v>0</v>
      </c>
      <c r="BI8" s="81">
        <f t="shared" ca="1" si="0"/>
        <v>0</v>
      </c>
      <c r="BJ8" s="81">
        <f t="shared" ca="1" si="0"/>
        <v>0</v>
      </c>
      <c r="BK8" s="81">
        <f t="shared" ca="1" si="0"/>
        <v>0</v>
      </c>
      <c r="BL8" s="81">
        <f t="shared" ca="1" si="0"/>
        <v>0</v>
      </c>
      <c r="BM8" s="81">
        <f t="shared" ca="1" si="0"/>
        <v>0</v>
      </c>
      <c r="BN8" s="81">
        <f t="shared" ca="1" si="0"/>
        <v>0</v>
      </c>
      <c r="BO8" s="81">
        <f t="shared" ca="1" si="0"/>
        <v>0</v>
      </c>
      <c r="BP8" s="81">
        <f t="shared" ca="1" si="0"/>
        <v>0</v>
      </c>
      <c r="BQ8" s="81">
        <f t="shared" ca="1" si="0"/>
        <v>0</v>
      </c>
      <c r="BR8" s="81">
        <f t="shared" ca="1" si="0"/>
        <v>0</v>
      </c>
      <c r="BS8" s="81">
        <f t="shared" ca="1" si="0"/>
        <v>0</v>
      </c>
      <c r="BT8" s="81">
        <f t="shared" ca="1" si="0"/>
        <v>0</v>
      </c>
      <c r="BU8" s="81">
        <f t="shared" ca="1" si="0"/>
        <v>0</v>
      </c>
      <c r="BV8" s="81">
        <f t="shared" si="0"/>
        <v>0</v>
      </c>
      <c r="BW8" s="81">
        <f t="shared" si="0"/>
        <v>0</v>
      </c>
      <c r="BX8" s="81">
        <f t="shared" si="0"/>
        <v>0</v>
      </c>
      <c r="BY8" s="81">
        <f t="shared" si="0"/>
        <v>0</v>
      </c>
      <c r="BZ8" s="81">
        <f t="shared" si="0"/>
        <v>0</v>
      </c>
      <c r="CA8" s="81">
        <f t="shared" si="0"/>
        <v>0</v>
      </c>
      <c r="CB8" s="81">
        <f t="shared" si="0"/>
        <v>0</v>
      </c>
      <c r="CC8" s="81">
        <f t="shared" si="0"/>
        <v>0</v>
      </c>
      <c r="CD8" s="81">
        <f t="shared" si="0"/>
        <v>0</v>
      </c>
      <c r="CE8" s="81">
        <f t="shared" si="0"/>
        <v>0</v>
      </c>
      <c r="CF8" s="81">
        <f t="shared" si="0"/>
        <v>0</v>
      </c>
      <c r="CG8" s="81">
        <f t="shared" si="0"/>
        <v>0</v>
      </c>
      <c r="CH8" s="81">
        <f t="shared" si="0"/>
        <v>0</v>
      </c>
      <c r="CI8" s="81">
        <f t="shared" si="0"/>
        <v>0</v>
      </c>
      <c r="CJ8" s="81">
        <f t="shared" si="0"/>
        <v>0</v>
      </c>
      <c r="CK8" s="81">
        <f t="shared" si="0"/>
        <v>0</v>
      </c>
      <c r="CL8" s="81">
        <f t="shared" si="0"/>
        <v>0</v>
      </c>
      <c r="CM8" s="81">
        <f t="shared" ref="CM8:CT8" si="1">IF(ABS(CM9-CM64)&lt;0.0001,0,CM9-CM64)</f>
        <v>0</v>
      </c>
      <c r="CN8" s="81">
        <f t="shared" si="1"/>
        <v>0</v>
      </c>
      <c r="CO8" s="81">
        <f t="shared" si="1"/>
        <v>0</v>
      </c>
      <c r="CP8" s="81">
        <f t="shared" si="1"/>
        <v>0</v>
      </c>
      <c r="CQ8" s="81">
        <f t="shared" si="1"/>
        <v>0</v>
      </c>
      <c r="CR8" s="81">
        <f t="shared" si="1"/>
        <v>0</v>
      </c>
      <c r="CS8" s="81">
        <f t="shared" si="1"/>
        <v>0</v>
      </c>
      <c r="CT8" s="81">
        <f t="shared" si="1"/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Z11+Z15+Z16+Z22+Z49+Z60+Z61+Z62</f>
        <v>0</v>
      </c>
      <c r="AA9" s="10">
        <f t="shared" ref="AA9:CL9" ca="1" si="2">AA11+AA15+AA16+AA22+AA49+AA60+AA61+AA62</f>
        <v>71679732.556039944</v>
      </c>
      <c r="AB9" s="10">
        <f t="shared" ca="1" si="2"/>
        <v>74597611.343918726</v>
      </c>
      <c r="AC9" s="10">
        <f t="shared" ca="1" si="2"/>
        <v>82369143.465130851</v>
      </c>
      <c r="AD9" s="10">
        <f t="shared" ca="1" si="2"/>
        <v>79724649.872057259</v>
      </c>
      <c r="AE9" s="10">
        <f t="shared" ca="1" si="2"/>
        <v>77001654.278983653</v>
      </c>
      <c r="AF9" s="10">
        <f t="shared" ca="1" si="2"/>
        <v>74310252.352576733</v>
      </c>
      <c r="AG9" s="10">
        <f t="shared" ca="1" si="2"/>
        <v>71655914.059503138</v>
      </c>
      <c r="AH9" s="10">
        <f t="shared" ca="1" si="2"/>
        <v>69009858.383096218</v>
      </c>
      <c r="AI9" s="10">
        <f t="shared" ca="1" si="2"/>
        <v>66337269.534689285</v>
      </c>
      <c r="AJ9" s="10">
        <f t="shared" ca="1" si="2"/>
        <v>63642740.869464181</v>
      </c>
      <c r="AK9" s="10">
        <f t="shared" ca="1" si="2"/>
        <v>60969168.922233</v>
      </c>
      <c r="AL9" s="10">
        <f t="shared" ca="1" si="2"/>
        <v>58366799.038915463</v>
      </c>
      <c r="AM9" s="10">
        <f t="shared" ca="1" si="2"/>
        <v>55885877.993575968</v>
      </c>
      <c r="AN9" s="10">
        <f t="shared" ca="1" si="2"/>
        <v>53551065.11981798</v>
      </c>
      <c r="AO9" s="10">
        <f t="shared" ca="1" si="2"/>
        <v>51419758.128629684</v>
      </c>
      <c r="AP9" s="10">
        <f t="shared" ca="1" si="2"/>
        <v>49625649.673156857</v>
      </c>
      <c r="AQ9" s="10">
        <f t="shared" ca="1" si="2"/>
        <v>48306273.602083445</v>
      </c>
      <c r="AR9" s="10">
        <f t="shared" ca="1" si="2"/>
        <v>47604052.828366049</v>
      </c>
      <c r="AS9" s="10">
        <f t="shared" ca="1" si="2"/>
        <v>87633273.721463785</v>
      </c>
      <c r="AT9" s="10">
        <f t="shared" ca="1" si="2"/>
        <v>86385682.354210883</v>
      </c>
      <c r="AU9" s="10">
        <f t="shared" ca="1" si="2"/>
        <v>80972960.011215448</v>
      </c>
      <c r="AV9" s="10">
        <f t="shared" ca="1" si="2"/>
        <v>71406538.778343275</v>
      </c>
      <c r="AW9" s="10">
        <f t="shared" ca="1" si="2"/>
        <v>86056140.047810704</v>
      </c>
      <c r="AX9" s="10">
        <f t="shared" ca="1" si="2"/>
        <v>101810474.85409996</v>
      </c>
      <c r="AY9" s="10">
        <f t="shared" ca="1" si="2"/>
        <v>106445883.30380355</v>
      </c>
      <c r="AZ9" s="10">
        <f t="shared" ca="1" si="2"/>
        <v>109419219.06831546</v>
      </c>
      <c r="BA9" s="10">
        <f t="shared" ca="1" si="2"/>
        <v>113217702.25307737</v>
      </c>
      <c r="BB9" s="10">
        <f t="shared" ca="1" si="2"/>
        <v>118637527.88717261</v>
      </c>
      <c r="BC9" s="10">
        <f t="shared" ca="1" si="2"/>
        <v>123943867.28489283</v>
      </c>
      <c r="BD9" s="10">
        <f t="shared" ca="1" si="2"/>
        <v>129019727.73048808</v>
      </c>
      <c r="BE9" s="10">
        <f t="shared" ca="1" si="2"/>
        <v>133718143.96774997</v>
      </c>
      <c r="BF9" s="10">
        <f t="shared" ca="1" si="2"/>
        <v>138150779.69171375</v>
      </c>
      <c r="BG9" s="10">
        <f t="shared" ca="1" si="2"/>
        <v>141344393.89835453</v>
      </c>
      <c r="BH9" s="10">
        <f t="shared" ca="1" si="2"/>
        <v>147958647.72003239</v>
      </c>
      <c r="BI9" s="10">
        <f t="shared" ca="1" si="2"/>
        <v>155940590.36868176</v>
      </c>
      <c r="BJ9" s="10">
        <f t="shared" ca="1" si="2"/>
        <v>164057194.59276146</v>
      </c>
      <c r="BK9" s="10">
        <f t="shared" ca="1" si="2"/>
        <v>172224390.22772676</v>
      </c>
      <c r="BL9" s="10">
        <f t="shared" ca="1" si="2"/>
        <v>180410281.48055148</v>
      </c>
      <c r="BM9" s="10">
        <f t="shared" ca="1" si="2"/>
        <v>188604504.13036314</v>
      </c>
      <c r="BN9" s="10">
        <f t="shared" ca="1" si="2"/>
        <v>196806062.02423277</v>
      </c>
      <c r="BO9" s="10">
        <f t="shared" ca="1" si="2"/>
        <v>205015434.54936031</v>
      </c>
      <c r="BP9" s="10">
        <f t="shared" ca="1" si="2"/>
        <v>213234468.75133532</v>
      </c>
      <c r="BQ9" s="10">
        <f t="shared" ca="1" si="2"/>
        <v>221465363.22458836</v>
      </c>
      <c r="BR9" s="10">
        <f t="shared" ca="1" si="2"/>
        <v>231375594.5356977</v>
      </c>
      <c r="BS9" s="10">
        <f t="shared" ca="1" si="2"/>
        <v>241285537.8927657</v>
      </c>
      <c r="BT9" s="10">
        <f t="shared" ca="1" si="2"/>
        <v>251195401.67998311</v>
      </c>
      <c r="BU9" s="10">
        <f t="shared" ca="1" si="2"/>
        <v>261105248.13529593</v>
      </c>
      <c r="BV9" s="10">
        <f t="shared" si="2"/>
        <v>0</v>
      </c>
      <c r="BW9" s="10">
        <f t="shared" si="2"/>
        <v>0</v>
      </c>
      <c r="BX9" s="10">
        <f t="shared" si="2"/>
        <v>0</v>
      </c>
      <c r="BY9" s="10">
        <f t="shared" si="2"/>
        <v>0</v>
      </c>
      <c r="BZ9" s="10">
        <f t="shared" si="2"/>
        <v>0</v>
      </c>
      <c r="CA9" s="10">
        <f t="shared" si="2"/>
        <v>0</v>
      </c>
      <c r="CB9" s="10">
        <f t="shared" si="2"/>
        <v>0</v>
      </c>
      <c r="CC9" s="10">
        <f t="shared" si="2"/>
        <v>0</v>
      </c>
      <c r="CD9" s="10">
        <f t="shared" si="2"/>
        <v>0</v>
      </c>
      <c r="CE9" s="10">
        <f t="shared" si="2"/>
        <v>0</v>
      </c>
      <c r="CF9" s="10">
        <f t="shared" si="2"/>
        <v>0</v>
      </c>
      <c r="CG9" s="10">
        <f t="shared" si="2"/>
        <v>0</v>
      </c>
      <c r="CH9" s="10">
        <f t="shared" si="2"/>
        <v>0</v>
      </c>
      <c r="CI9" s="10">
        <f t="shared" si="2"/>
        <v>0</v>
      </c>
      <c r="CJ9" s="10">
        <f t="shared" si="2"/>
        <v>0</v>
      </c>
      <c r="CK9" s="10">
        <f t="shared" si="2"/>
        <v>0</v>
      </c>
      <c r="CL9" s="10">
        <f t="shared" si="2"/>
        <v>0</v>
      </c>
      <c r="CM9" s="10">
        <f t="shared" ref="CM9:CT9" si="3">CM11+CM15+CM16+CM22+CM49+CM60+CM61+CM62</f>
        <v>0</v>
      </c>
      <c r="CN9" s="10">
        <f t="shared" si="3"/>
        <v>0</v>
      </c>
      <c r="CO9" s="10">
        <f t="shared" si="3"/>
        <v>0</v>
      </c>
      <c r="CP9" s="10">
        <f t="shared" si="3"/>
        <v>0</v>
      </c>
      <c r="CQ9" s="10">
        <f t="shared" si="3"/>
        <v>0</v>
      </c>
      <c r="CR9" s="10">
        <f t="shared" si="3"/>
        <v>0</v>
      </c>
      <c r="CS9" s="10">
        <f t="shared" si="3"/>
        <v>0</v>
      </c>
      <c r="CT9" s="10">
        <f t="shared" si="3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G388</f>
        <v>Внеоборотные активы</v>
      </c>
      <c r="W11" s="10">
        <f t="shared" ref="W11:W74" si="4">Z11</f>
        <v>0</v>
      </c>
      <c r="Z11" s="7">
        <f t="shared" ref="Z11:BE11" si="5">SUM(Z12:Z14)</f>
        <v>0</v>
      </c>
      <c r="AA11" s="7">
        <f t="shared" ca="1" si="5"/>
        <v>4166666.666666667</v>
      </c>
      <c r="AB11" s="7">
        <f t="shared" ca="1" si="5"/>
        <v>16666666.666666668</v>
      </c>
      <c r="AC11" s="7">
        <f t="shared" ca="1" si="5"/>
        <v>25000000</v>
      </c>
      <c r="AD11" s="7">
        <f t="shared" ca="1" si="5"/>
        <v>24702380.952380951</v>
      </c>
      <c r="AE11" s="7">
        <f t="shared" ca="1" si="5"/>
        <v>24404761.904761903</v>
      </c>
      <c r="AF11" s="7">
        <f t="shared" ca="1" si="5"/>
        <v>24107142.857142854</v>
      </c>
      <c r="AG11" s="7">
        <f t="shared" ca="1" si="5"/>
        <v>23809523.809523806</v>
      </c>
      <c r="AH11" s="7">
        <f t="shared" ca="1" si="5"/>
        <v>23511904.761904757</v>
      </c>
      <c r="AI11" s="7">
        <f t="shared" ca="1" si="5"/>
        <v>23214285.714285709</v>
      </c>
      <c r="AJ11" s="7">
        <f t="shared" ca="1" si="5"/>
        <v>22916666.66666666</v>
      </c>
      <c r="AK11" s="7">
        <f t="shared" ca="1" si="5"/>
        <v>22619047.619047612</v>
      </c>
      <c r="AL11" s="7">
        <f t="shared" ca="1" si="5"/>
        <v>22321428.571428563</v>
      </c>
      <c r="AM11" s="7">
        <f t="shared" ca="1" si="5"/>
        <v>22023809.523809515</v>
      </c>
      <c r="AN11" s="7">
        <f t="shared" ca="1" si="5"/>
        <v>21726190.476190466</v>
      </c>
      <c r="AO11" s="7">
        <f t="shared" ca="1" si="5"/>
        <v>21428571.428571418</v>
      </c>
      <c r="AP11" s="7">
        <f t="shared" ca="1" si="5"/>
        <v>21130952.380952369</v>
      </c>
      <c r="AQ11" s="7">
        <f t="shared" ca="1" si="5"/>
        <v>20833333.333333321</v>
      </c>
      <c r="AR11" s="7">
        <f t="shared" ca="1" si="5"/>
        <v>20535714.285714272</v>
      </c>
      <c r="AS11" s="7">
        <f t="shared" ca="1" si="5"/>
        <v>20238095.238095224</v>
      </c>
      <c r="AT11" s="7">
        <f t="shared" ca="1" si="5"/>
        <v>19940476.190476175</v>
      </c>
      <c r="AU11" s="7">
        <f t="shared" ca="1" si="5"/>
        <v>19642857.142857127</v>
      </c>
      <c r="AV11" s="7">
        <f t="shared" ca="1" si="5"/>
        <v>23511904.761904746</v>
      </c>
      <c r="AW11" s="7">
        <f t="shared" ca="1" si="5"/>
        <v>35714285.714285702</v>
      </c>
      <c r="AX11" s="7">
        <f t="shared" ca="1" si="5"/>
        <v>43749999.999999985</v>
      </c>
      <c r="AY11" s="7">
        <f t="shared" ca="1" si="5"/>
        <v>43154761.904761888</v>
      </c>
      <c r="AZ11" s="7">
        <f t="shared" ca="1" si="5"/>
        <v>42559523.809523791</v>
      </c>
      <c r="BA11" s="7">
        <f t="shared" ca="1" si="5"/>
        <v>41964285.714285694</v>
      </c>
      <c r="BB11" s="7">
        <f t="shared" ca="1" si="5"/>
        <v>41369047.619047597</v>
      </c>
      <c r="BC11" s="7">
        <f t="shared" ca="1" si="5"/>
        <v>40773809.5238095</v>
      </c>
      <c r="BD11" s="7">
        <f t="shared" ca="1" si="5"/>
        <v>40178571.428571403</v>
      </c>
      <c r="BE11" s="7">
        <f t="shared" ca="1" si="5"/>
        <v>39583333.333333306</v>
      </c>
      <c r="BF11" s="7">
        <f t="shared" ref="BF11:CK11" ca="1" si="6">SUM(BF12:BF14)</f>
        <v>38988095.238095209</v>
      </c>
      <c r="BG11" s="7">
        <f t="shared" ca="1" si="6"/>
        <v>38392857.142857112</v>
      </c>
      <c r="BH11" s="7">
        <f t="shared" ca="1" si="6"/>
        <v>37797619.047619015</v>
      </c>
      <c r="BI11" s="7">
        <f t="shared" ca="1" si="6"/>
        <v>37202380.952380918</v>
      </c>
      <c r="BJ11" s="7">
        <f t="shared" ca="1" si="6"/>
        <v>36607142.857142821</v>
      </c>
      <c r="BK11" s="7">
        <f t="shared" ca="1" si="6"/>
        <v>36011904.761904724</v>
      </c>
      <c r="BL11" s="7">
        <f t="shared" ca="1" si="6"/>
        <v>35416666.666666627</v>
      </c>
      <c r="BM11" s="7">
        <f t="shared" ca="1" si="6"/>
        <v>34821428.57142853</v>
      </c>
      <c r="BN11" s="7">
        <f t="shared" ca="1" si="6"/>
        <v>34226190.476190433</v>
      </c>
      <c r="BO11" s="7">
        <f t="shared" ca="1" si="6"/>
        <v>33630952.380952336</v>
      </c>
      <c r="BP11" s="7">
        <f t="shared" ca="1" si="6"/>
        <v>33035714.285714239</v>
      </c>
      <c r="BQ11" s="7">
        <f t="shared" ca="1" si="6"/>
        <v>32440476.190476142</v>
      </c>
      <c r="BR11" s="7">
        <f t="shared" ca="1" si="6"/>
        <v>31845238.095238045</v>
      </c>
      <c r="BS11" s="7">
        <f t="shared" ca="1" si="6"/>
        <v>31249999.999999948</v>
      </c>
      <c r="BT11" s="7">
        <f t="shared" ca="1" si="6"/>
        <v>30654761.904761851</v>
      </c>
      <c r="BU11" s="7">
        <f t="shared" ca="1" si="6"/>
        <v>30059523.809523754</v>
      </c>
      <c r="BV11" s="7">
        <f t="shared" si="6"/>
        <v>0</v>
      </c>
      <c r="BW11" s="7">
        <f t="shared" si="6"/>
        <v>0</v>
      </c>
      <c r="BX11" s="7">
        <f t="shared" si="6"/>
        <v>0</v>
      </c>
      <c r="BY11" s="7">
        <f t="shared" si="6"/>
        <v>0</v>
      </c>
      <c r="BZ11" s="7">
        <f t="shared" si="6"/>
        <v>0</v>
      </c>
      <c r="CA11" s="7">
        <f t="shared" si="6"/>
        <v>0</v>
      </c>
      <c r="CB11" s="7">
        <f t="shared" si="6"/>
        <v>0</v>
      </c>
      <c r="CC11" s="7">
        <f t="shared" si="6"/>
        <v>0</v>
      </c>
      <c r="CD11" s="7">
        <f t="shared" si="6"/>
        <v>0</v>
      </c>
      <c r="CE11" s="7">
        <f t="shared" si="6"/>
        <v>0</v>
      </c>
      <c r="CF11" s="7">
        <f t="shared" si="6"/>
        <v>0</v>
      </c>
      <c r="CG11" s="7">
        <f t="shared" si="6"/>
        <v>0</v>
      </c>
      <c r="CH11" s="7">
        <f t="shared" si="6"/>
        <v>0</v>
      </c>
      <c r="CI11" s="7">
        <f t="shared" si="6"/>
        <v>0</v>
      </c>
      <c r="CJ11" s="7">
        <f t="shared" si="6"/>
        <v>0</v>
      </c>
      <c r="CK11" s="7">
        <f t="shared" si="6"/>
        <v>0</v>
      </c>
      <c r="CL11" s="7">
        <f t="shared" ref="CL11:CT11" si="7">SUM(CL12:CL14)</f>
        <v>0</v>
      </c>
      <c r="CM11" s="7">
        <f t="shared" si="7"/>
        <v>0</v>
      </c>
      <c r="CN11" s="7">
        <f t="shared" si="7"/>
        <v>0</v>
      </c>
      <c r="CO11" s="7">
        <f t="shared" si="7"/>
        <v>0</v>
      </c>
      <c r="CP11" s="7">
        <f t="shared" si="7"/>
        <v>0</v>
      </c>
      <c r="CQ11" s="7">
        <f t="shared" si="7"/>
        <v>0</v>
      </c>
      <c r="CR11" s="7">
        <f t="shared" si="7"/>
        <v>0</v>
      </c>
      <c r="CS11" s="7">
        <f t="shared" si="7"/>
        <v>0</v>
      </c>
      <c r="CT11" s="7">
        <f t="shared" si="7"/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$F$386</f>
        <v>АКТИВЫ</v>
      </c>
      <c r="G12" s="66" t="str">
        <f>$G$16</f>
        <v>Запасы СиМ</v>
      </c>
      <c r="H12" s="27" t="str">
        <f t="shared" ref="H12:H13" si="8">H389</f>
        <v>Незавершенные капзатраты</v>
      </c>
      <c r="P12" s="30"/>
      <c r="R12" s="24"/>
      <c r="S12" s="93"/>
      <c r="V12" s="85"/>
      <c r="W12" s="29">
        <f t="shared" si="4"/>
        <v>0</v>
      </c>
      <c r="Z12" s="30">
        <f>IF(Z$5="",0,IF(Z$5=1,$S12,Y389))</f>
        <v>0</v>
      </c>
      <c r="AA12" s="30">
        <f t="shared" ref="AA12:BE12" ca="1" si="9">IF(AA$5="",0,IF(AA$5=1,$S12,Z389))</f>
        <v>4166666.666666667</v>
      </c>
      <c r="AB12" s="30">
        <f t="shared" ca="1" si="9"/>
        <v>16666666.666666668</v>
      </c>
      <c r="AC12" s="30">
        <f t="shared" ca="1" si="9"/>
        <v>0</v>
      </c>
      <c r="AD12" s="30">
        <f t="shared" ca="1" si="9"/>
        <v>0</v>
      </c>
      <c r="AE12" s="30">
        <f t="shared" ca="1" si="9"/>
        <v>0</v>
      </c>
      <c r="AF12" s="30">
        <f t="shared" ca="1" si="9"/>
        <v>0</v>
      </c>
      <c r="AG12" s="30">
        <f t="shared" ca="1" si="9"/>
        <v>0</v>
      </c>
      <c r="AH12" s="30">
        <f t="shared" ca="1" si="9"/>
        <v>0</v>
      </c>
      <c r="AI12" s="30">
        <f t="shared" ca="1" si="9"/>
        <v>0</v>
      </c>
      <c r="AJ12" s="30">
        <f t="shared" ca="1" si="9"/>
        <v>0</v>
      </c>
      <c r="AK12" s="30">
        <f t="shared" ca="1" si="9"/>
        <v>0</v>
      </c>
      <c r="AL12" s="30">
        <f t="shared" ca="1" si="9"/>
        <v>0</v>
      </c>
      <c r="AM12" s="30">
        <f t="shared" ca="1" si="9"/>
        <v>0</v>
      </c>
      <c r="AN12" s="30">
        <f t="shared" ca="1" si="9"/>
        <v>0</v>
      </c>
      <c r="AO12" s="30">
        <f t="shared" ca="1" si="9"/>
        <v>0</v>
      </c>
      <c r="AP12" s="30">
        <f t="shared" ca="1" si="9"/>
        <v>0</v>
      </c>
      <c r="AQ12" s="30">
        <f t="shared" ca="1" si="9"/>
        <v>0</v>
      </c>
      <c r="AR12" s="30">
        <f t="shared" ca="1" si="9"/>
        <v>0</v>
      </c>
      <c r="AS12" s="30">
        <f t="shared" ca="1" si="9"/>
        <v>0</v>
      </c>
      <c r="AT12" s="30">
        <f t="shared" ca="1" si="9"/>
        <v>0</v>
      </c>
      <c r="AU12" s="30">
        <f t="shared" ca="1" si="9"/>
        <v>0</v>
      </c>
      <c r="AV12" s="30">
        <f t="shared" ca="1" si="9"/>
        <v>4166666.666666667</v>
      </c>
      <c r="AW12" s="30">
        <f t="shared" ca="1" si="9"/>
        <v>16666666.666666668</v>
      </c>
      <c r="AX12" s="30">
        <f t="shared" ca="1" si="9"/>
        <v>0</v>
      </c>
      <c r="AY12" s="30">
        <f t="shared" ca="1" si="9"/>
        <v>0</v>
      </c>
      <c r="AZ12" s="30">
        <f t="shared" ca="1" si="9"/>
        <v>0</v>
      </c>
      <c r="BA12" s="30">
        <f t="shared" ca="1" si="9"/>
        <v>0</v>
      </c>
      <c r="BB12" s="30">
        <f t="shared" ca="1" si="9"/>
        <v>0</v>
      </c>
      <c r="BC12" s="30">
        <f t="shared" ca="1" si="9"/>
        <v>0</v>
      </c>
      <c r="BD12" s="30">
        <f t="shared" ca="1" si="9"/>
        <v>0</v>
      </c>
      <c r="BE12" s="30">
        <f t="shared" ca="1" si="9"/>
        <v>0</v>
      </c>
      <c r="BF12" s="30">
        <f t="shared" ref="BF12:CK12" ca="1" si="10">IF(BF$5="",0,IF(BF$5=1,$S12,BE389))</f>
        <v>0</v>
      </c>
      <c r="BG12" s="30">
        <f t="shared" ca="1" si="10"/>
        <v>0</v>
      </c>
      <c r="BH12" s="30">
        <f t="shared" ca="1" si="10"/>
        <v>0</v>
      </c>
      <c r="BI12" s="30">
        <f t="shared" ca="1" si="10"/>
        <v>0</v>
      </c>
      <c r="BJ12" s="30">
        <f t="shared" ca="1" si="10"/>
        <v>0</v>
      </c>
      <c r="BK12" s="30">
        <f t="shared" ca="1" si="10"/>
        <v>0</v>
      </c>
      <c r="BL12" s="30">
        <f t="shared" ca="1" si="10"/>
        <v>0</v>
      </c>
      <c r="BM12" s="30">
        <f t="shared" ca="1" si="10"/>
        <v>0</v>
      </c>
      <c r="BN12" s="30">
        <f t="shared" ca="1" si="10"/>
        <v>0</v>
      </c>
      <c r="BO12" s="30">
        <f t="shared" ca="1" si="10"/>
        <v>0</v>
      </c>
      <c r="BP12" s="30">
        <f t="shared" ca="1" si="10"/>
        <v>0</v>
      </c>
      <c r="BQ12" s="30">
        <f t="shared" ca="1" si="10"/>
        <v>0</v>
      </c>
      <c r="BR12" s="30">
        <f t="shared" ca="1" si="10"/>
        <v>0</v>
      </c>
      <c r="BS12" s="30">
        <f t="shared" ca="1" si="10"/>
        <v>0</v>
      </c>
      <c r="BT12" s="30">
        <f t="shared" ca="1" si="10"/>
        <v>0</v>
      </c>
      <c r="BU12" s="30">
        <f t="shared" ca="1" si="10"/>
        <v>0</v>
      </c>
      <c r="BV12" s="30">
        <f t="shared" si="10"/>
        <v>0</v>
      </c>
      <c r="BW12" s="30">
        <f t="shared" si="10"/>
        <v>0</v>
      </c>
      <c r="BX12" s="30">
        <f t="shared" si="10"/>
        <v>0</v>
      </c>
      <c r="BY12" s="30">
        <f t="shared" si="10"/>
        <v>0</v>
      </c>
      <c r="BZ12" s="30">
        <f t="shared" si="10"/>
        <v>0</v>
      </c>
      <c r="CA12" s="30">
        <f t="shared" si="10"/>
        <v>0</v>
      </c>
      <c r="CB12" s="30">
        <f t="shared" si="10"/>
        <v>0</v>
      </c>
      <c r="CC12" s="30">
        <f t="shared" si="10"/>
        <v>0</v>
      </c>
      <c r="CD12" s="30">
        <f t="shared" si="10"/>
        <v>0</v>
      </c>
      <c r="CE12" s="30">
        <f t="shared" si="10"/>
        <v>0</v>
      </c>
      <c r="CF12" s="30">
        <f t="shared" si="10"/>
        <v>0</v>
      </c>
      <c r="CG12" s="30">
        <f t="shared" si="10"/>
        <v>0</v>
      </c>
      <c r="CH12" s="30">
        <f t="shared" si="10"/>
        <v>0</v>
      </c>
      <c r="CI12" s="30">
        <f t="shared" si="10"/>
        <v>0</v>
      </c>
      <c r="CJ12" s="30">
        <f t="shared" si="10"/>
        <v>0</v>
      </c>
      <c r="CK12" s="30">
        <f t="shared" si="10"/>
        <v>0</v>
      </c>
      <c r="CL12" s="30">
        <f t="shared" ref="CL12:CT12" si="11">IF(CL$5="",0,IF(CL$5=1,$S12,CK389))</f>
        <v>0</v>
      </c>
      <c r="CM12" s="30">
        <f t="shared" si="11"/>
        <v>0</v>
      </c>
      <c r="CN12" s="30">
        <f t="shared" si="11"/>
        <v>0</v>
      </c>
      <c r="CO12" s="30">
        <f t="shared" si="11"/>
        <v>0</v>
      </c>
      <c r="CP12" s="30">
        <f t="shared" si="11"/>
        <v>0</v>
      </c>
      <c r="CQ12" s="30">
        <f t="shared" si="11"/>
        <v>0</v>
      </c>
      <c r="CR12" s="30">
        <f t="shared" si="11"/>
        <v>0</v>
      </c>
      <c r="CS12" s="30">
        <f t="shared" si="11"/>
        <v>0</v>
      </c>
      <c r="CT12" s="30">
        <f t="shared" si="11"/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$F$386</f>
        <v>АКТИВЫ</v>
      </c>
      <c r="G13" s="66" t="str">
        <f>$G$16</f>
        <v>Запасы СиМ</v>
      </c>
      <c r="H13" s="27" t="str">
        <f t="shared" si="8"/>
        <v>Основные средства</v>
      </c>
      <c r="P13" s="30"/>
      <c r="R13" s="24"/>
      <c r="S13" s="93"/>
      <c r="V13" s="85"/>
      <c r="W13" s="29">
        <f t="shared" si="4"/>
        <v>0</v>
      </c>
      <c r="Z13" s="30">
        <f t="shared" ref="Z13:BE13" si="12">IF(Z$5="",0,IF(Z$5=1,$S13,Y390))</f>
        <v>0</v>
      </c>
      <c r="AA13" s="30">
        <f t="shared" ca="1" si="12"/>
        <v>0</v>
      </c>
      <c r="AB13" s="30">
        <f t="shared" ca="1" si="12"/>
        <v>0</v>
      </c>
      <c r="AC13" s="30">
        <f t="shared" ca="1" si="12"/>
        <v>25000000</v>
      </c>
      <c r="AD13" s="30">
        <f t="shared" ca="1" si="12"/>
        <v>24702380.952380951</v>
      </c>
      <c r="AE13" s="30">
        <f t="shared" ca="1" si="12"/>
        <v>24404761.904761903</v>
      </c>
      <c r="AF13" s="30">
        <f t="shared" ca="1" si="12"/>
        <v>24107142.857142854</v>
      </c>
      <c r="AG13" s="30">
        <f t="shared" ca="1" si="12"/>
        <v>23809523.809523806</v>
      </c>
      <c r="AH13" s="30">
        <f t="shared" ca="1" si="12"/>
        <v>23511904.761904757</v>
      </c>
      <c r="AI13" s="30">
        <f t="shared" ca="1" si="12"/>
        <v>23214285.714285709</v>
      </c>
      <c r="AJ13" s="30">
        <f t="shared" ca="1" si="12"/>
        <v>22916666.66666666</v>
      </c>
      <c r="AK13" s="30">
        <f t="shared" ca="1" si="12"/>
        <v>22619047.619047612</v>
      </c>
      <c r="AL13" s="30">
        <f t="shared" ca="1" si="12"/>
        <v>22321428.571428563</v>
      </c>
      <c r="AM13" s="30">
        <f t="shared" ca="1" si="12"/>
        <v>22023809.523809515</v>
      </c>
      <c r="AN13" s="30">
        <f t="shared" ca="1" si="12"/>
        <v>21726190.476190466</v>
      </c>
      <c r="AO13" s="30">
        <f t="shared" ca="1" si="12"/>
        <v>21428571.428571418</v>
      </c>
      <c r="AP13" s="30">
        <f t="shared" ca="1" si="12"/>
        <v>21130952.380952369</v>
      </c>
      <c r="AQ13" s="30">
        <f t="shared" ca="1" si="12"/>
        <v>20833333.333333321</v>
      </c>
      <c r="AR13" s="30">
        <f t="shared" ca="1" si="12"/>
        <v>20535714.285714272</v>
      </c>
      <c r="AS13" s="30">
        <f t="shared" ca="1" si="12"/>
        <v>20238095.238095224</v>
      </c>
      <c r="AT13" s="30">
        <f t="shared" ca="1" si="12"/>
        <v>19940476.190476175</v>
      </c>
      <c r="AU13" s="30">
        <f t="shared" ca="1" si="12"/>
        <v>19642857.142857127</v>
      </c>
      <c r="AV13" s="30">
        <f t="shared" ca="1" si="12"/>
        <v>19345238.095238078</v>
      </c>
      <c r="AW13" s="30">
        <f t="shared" ca="1" si="12"/>
        <v>19047619.04761903</v>
      </c>
      <c r="AX13" s="30">
        <f t="shared" ca="1" si="12"/>
        <v>43749999.999999985</v>
      </c>
      <c r="AY13" s="30">
        <f t="shared" ca="1" si="12"/>
        <v>43154761.904761888</v>
      </c>
      <c r="AZ13" s="30">
        <f t="shared" ca="1" si="12"/>
        <v>42559523.809523791</v>
      </c>
      <c r="BA13" s="30">
        <f t="shared" ca="1" si="12"/>
        <v>41964285.714285694</v>
      </c>
      <c r="BB13" s="30">
        <f t="shared" ca="1" si="12"/>
        <v>41369047.619047597</v>
      </c>
      <c r="BC13" s="30">
        <f t="shared" ca="1" si="12"/>
        <v>40773809.5238095</v>
      </c>
      <c r="BD13" s="30">
        <f t="shared" ca="1" si="12"/>
        <v>40178571.428571403</v>
      </c>
      <c r="BE13" s="30">
        <f t="shared" ca="1" si="12"/>
        <v>39583333.333333306</v>
      </c>
      <c r="BF13" s="30">
        <f t="shared" ref="BF13:CK13" ca="1" si="13">IF(BF$5="",0,IF(BF$5=1,$S13,BE390))</f>
        <v>38988095.238095209</v>
      </c>
      <c r="BG13" s="30">
        <f t="shared" ca="1" si="13"/>
        <v>38392857.142857112</v>
      </c>
      <c r="BH13" s="30">
        <f t="shared" ca="1" si="13"/>
        <v>37797619.047619015</v>
      </c>
      <c r="BI13" s="30">
        <f t="shared" ca="1" si="13"/>
        <v>37202380.952380918</v>
      </c>
      <c r="BJ13" s="30">
        <f t="shared" ca="1" si="13"/>
        <v>36607142.857142821</v>
      </c>
      <c r="BK13" s="30">
        <f t="shared" ca="1" si="13"/>
        <v>36011904.761904724</v>
      </c>
      <c r="BL13" s="30">
        <f t="shared" ca="1" si="13"/>
        <v>35416666.666666627</v>
      </c>
      <c r="BM13" s="30">
        <f t="shared" ca="1" si="13"/>
        <v>34821428.57142853</v>
      </c>
      <c r="BN13" s="30">
        <f t="shared" ca="1" si="13"/>
        <v>34226190.476190433</v>
      </c>
      <c r="BO13" s="30">
        <f t="shared" ca="1" si="13"/>
        <v>33630952.380952336</v>
      </c>
      <c r="BP13" s="30">
        <f t="shared" ca="1" si="13"/>
        <v>33035714.285714239</v>
      </c>
      <c r="BQ13" s="30">
        <f t="shared" ca="1" si="13"/>
        <v>32440476.190476142</v>
      </c>
      <c r="BR13" s="30">
        <f t="shared" ca="1" si="13"/>
        <v>31845238.095238045</v>
      </c>
      <c r="BS13" s="30">
        <f t="shared" ca="1" si="13"/>
        <v>31249999.999999948</v>
      </c>
      <c r="BT13" s="30">
        <f t="shared" ca="1" si="13"/>
        <v>30654761.904761851</v>
      </c>
      <c r="BU13" s="30">
        <f t="shared" ca="1" si="13"/>
        <v>30059523.809523754</v>
      </c>
      <c r="BV13" s="30">
        <f t="shared" si="13"/>
        <v>0</v>
      </c>
      <c r="BW13" s="30">
        <f t="shared" si="13"/>
        <v>0</v>
      </c>
      <c r="BX13" s="30">
        <f t="shared" si="13"/>
        <v>0</v>
      </c>
      <c r="BY13" s="30">
        <f t="shared" si="13"/>
        <v>0</v>
      </c>
      <c r="BZ13" s="30">
        <f t="shared" si="13"/>
        <v>0</v>
      </c>
      <c r="CA13" s="30">
        <f t="shared" si="13"/>
        <v>0</v>
      </c>
      <c r="CB13" s="30">
        <f t="shared" si="13"/>
        <v>0</v>
      </c>
      <c r="CC13" s="30">
        <f t="shared" si="13"/>
        <v>0</v>
      </c>
      <c r="CD13" s="30">
        <f t="shared" si="13"/>
        <v>0</v>
      </c>
      <c r="CE13" s="30">
        <f t="shared" si="13"/>
        <v>0</v>
      </c>
      <c r="CF13" s="30">
        <f t="shared" si="13"/>
        <v>0</v>
      </c>
      <c r="CG13" s="30">
        <f t="shared" si="13"/>
        <v>0</v>
      </c>
      <c r="CH13" s="30">
        <f t="shared" si="13"/>
        <v>0</v>
      </c>
      <c r="CI13" s="30">
        <f t="shared" si="13"/>
        <v>0</v>
      </c>
      <c r="CJ13" s="30">
        <f t="shared" si="13"/>
        <v>0</v>
      </c>
      <c r="CK13" s="30">
        <f t="shared" si="13"/>
        <v>0</v>
      </c>
      <c r="CL13" s="30">
        <f t="shared" ref="CL13:CT13" si="14">IF(CL$5="",0,IF(CL$5=1,$S13,CK390))</f>
        <v>0</v>
      </c>
      <c r="CM13" s="30">
        <f t="shared" si="14"/>
        <v>0</v>
      </c>
      <c r="CN13" s="30">
        <f t="shared" si="14"/>
        <v>0</v>
      </c>
      <c r="CO13" s="30">
        <f t="shared" si="14"/>
        <v>0</v>
      </c>
      <c r="CP13" s="30">
        <f t="shared" si="14"/>
        <v>0</v>
      </c>
      <c r="CQ13" s="30">
        <f t="shared" si="14"/>
        <v>0</v>
      </c>
      <c r="CR13" s="30">
        <f t="shared" si="14"/>
        <v>0</v>
      </c>
      <c r="CS13" s="30">
        <f t="shared" si="14"/>
        <v>0</v>
      </c>
      <c r="CT13" s="30">
        <f t="shared" si="14"/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$G$392</f>
        <v>Денежные средства</v>
      </c>
      <c r="S15" s="119"/>
      <c r="V15" s="120"/>
      <c r="W15" s="9">
        <f t="shared" si="4"/>
        <v>0</v>
      </c>
      <c r="Z15" s="7">
        <f t="shared" ref="Z15:BE15" si="15">IF(Z$5="",0,IF(Z$5=1,$S15,Y392))</f>
        <v>0</v>
      </c>
      <c r="AA15" s="7">
        <f t="shared" ca="1" si="15"/>
        <v>61679732.556039944</v>
      </c>
      <c r="AB15" s="7">
        <f t="shared" ca="1" si="15"/>
        <v>52597611.343918733</v>
      </c>
      <c r="AC15" s="7">
        <f t="shared" ca="1" si="15"/>
        <v>51369143.465130851</v>
      </c>
      <c r="AD15" s="7">
        <f t="shared" ca="1" si="15"/>
        <v>50851702.25300964</v>
      </c>
      <c r="AE15" s="7">
        <f t="shared" ca="1" si="15"/>
        <v>50908038.374221757</v>
      </c>
      <c r="AF15" s="7">
        <f t="shared" ca="1" si="15"/>
        <v>50135492.82876721</v>
      </c>
      <c r="AG15" s="7">
        <f t="shared" ca="1" si="15"/>
        <v>47686577.283312663</v>
      </c>
      <c r="AH15" s="7">
        <f t="shared" ca="1" si="15"/>
        <v>45187162.971191451</v>
      </c>
      <c r="AI15" s="7">
        <f t="shared" ca="1" si="15"/>
        <v>42589818.353736907</v>
      </c>
      <c r="AJ15" s="7">
        <f t="shared" ca="1" si="15"/>
        <v>39849228.712797515</v>
      </c>
      <c r="AK15" s="7">
        <f t="shared" ca="1" si="15"/>
        <v>36950838.183185391</v>
      </c>
      <c r="AL15" s="7">
        <f t="shared" ca="1" si="15"/>
        <v>33895652.08415357</v>
      </c>
      <c r="AM15" s="7">
        <f t="shared" ca="1" si="15"/>
        <v>30623462.384766448</v>
      </c>
      <c r="AN15" s="7">
        <f t="shared" ca="1" si="15"/>
        <v>27033550.119127508</v>
      </c>
      <c r="AO15" s="7">
        <f t="shared" ca="1" si="15"/>
        <v>23009873.905224934</v>
      </c>
      <c r="AP15" s="7">
        <f t="shared" ca="1" si="15"/>
        <v>18504665.800287813</v>
      </c>
      <c r="AQ15" s="7">
        <f t="shared" ca="1" si="15"/>
        <v>13640641.625166789</v>
      </c>
      <c r="AR15" s="7">
        <f t="shared" ca="1" si="15"/>
        <v>8639613.1474351138</v>
      </c>
      <c r="AS15" s="7">
        <f t="shared" ca="1" si="15"/>
        <v>43774027.911901891</v>
      </c>
      <c r="AT15" s="7">
        <f t="shared" ca="1" si="15"/>
        <v>37236890.147584714</v>
      </c>
      <c r="AU15" s="7">
        <f t="shared" ca="1" si="15"/>
        <v>26297202.142166644</v>
      </c>
      <c r="AV15" s="7">
        <f t="shared" ca="1" si="15"/>
        <v>6073898.5048552081</v>
      </c>
      <c r="AW15" s="7">
        <f t="shared" ca="1" si="15"/>
        <v>0</v>
      </c>
      <c r="AX15" s="7">
        <f t="shared" ca="1" si="15"/>
        <v>0</v>
      </c>
      <c r="AY15" s="7">
        <f t="shared" ca="1" si="15"/>
        <v>0</v>
      </c>
      <c r="AZ15" s="7">
        <f t="shared" ca="1" si="15"/>
        <v>0</v>
      </c>
      <c r="BA15" s="7">
        <f t="shared" ca="1" si="15"/>
        <v>0</v>
      </c>
      <c r="BB15" s="7">
        <f t="shared" ca="1" si="15"/>
        <v>0</v>
      </c>
      <c r="BC15" s="7">
        <f t="shared" ca="1" si="15"/>
        <v>0</v>
      </c>
      <c r="BD15" s="7">
        <f t="shared" ca="1" si="15"/>
        <v>0</v>
      </c>
      <c r="BE15" s="7">
        <f t="shared" ca="1" si="15"/>
        <v>-2.3283064365386963E-10</v>
      </c>
      <c r="BF15" s="7">
        <f t="shared" ref="BF15:CK15" ca="1" si="16">IF(BF$5="",0,IF(BF$5=1,$S15,BE392))</f>
        <v>265781.52836855524</v>
      </c>
      <c r="BG15" s="7">
        <f t="shared" ca="1" si="16"/>
        <v>13070.764414096717</v>
      </c>
      <c r="BH15" s="7">
        <f t="shared" ca="1" si="16"/>
        <v>4064489.5238300464</v>
      </c>
      <c r="BI15" s="7">
        <f t="shared" ca="1" si="16"/>
        <v>10360854.226884183</v>
      </c>
      <c r="BJ15" s="7">
        <f t="shared" ca="1" si="16"/>
        <v>17571658.197035283</v>
      </c>
      <c r="BK15" s="7">
        <f t="shared" ca="1" si="16"/>
        <v>25443503.010155328</v>
      </c>
      <c r="BL15" s="7">
        <f t="shared" ca="1" si="16"/>
        <v>33736344.387801506</v>
      </c>
      <c r="BM15" s="7">
        <f t="shared" ca="1" si="16"/>
        <v>42277919.405142948</v>
      </c>
      <c r="BN15" s="7">
        <f t="shared" ca="1" si="16"/>
        <v>50957960.25404235</v>
      </c>
      <c r="BO15" s="7">
        <f t="shared" ca="1" si="16"/>
        <v>59712901.092449628</v>
      </c>
      <c r="BP15" s="7">
        <f t="shared" ca="1" si="16"/>
        <v>68508461.447287738</v>
      </c>
      <c r="BQ15" s="7">
        <f t="shared" ca="1" si="16"/>
        <v>77327938.217403874</v>
      </c>
      <c r="BR15" s="7">
        <f t="shared" ca="1" si="16"/>
        <v>87831350.526001334</v>
      </c>
      <c r="BS15" s="7">
        <f t="shared" ca="1" si="16"/>
        <v>98336038.967474103</v>
      </c>
      <c r="BT15" s="7">
        <f t="shared" ca="1" si="16"/>
        <v>108841041.95509626</v>
      </c>
      <c r="BU15" s="7">
        <f t="shared" ca="1" si="16"/>
        <v>119346114.70777218</v>
      </c>
      <c r="BV15" s="7">
        <f t="shared" si="16"/>
        <v>0</v>
      </c>
      <c r="BW15" s="7">
        <f t="shared" si="16"/>
        <v>0</v>
      </c>
      <c r="BX15" s="7">
        <f t="shared" si="16"/>
        <v>0</v>
      </c>
      <c r="BY15" s="7">
        <f t="shared" si="16"/>
        <v>0</v>
      </c>
      <c r="BZ15" s="7">
        <f t="shared" si="16"/>
        <v>0</v>
      </c>
      <c r="CA15" s="7">
        <f t="shared" si="16"/>
        <v>0</v>
      </c>
      <c r="CB15" s="7">
        <f t="shared" si="16"/>
        <v>0</v>
      </c>
      <c r="CC15" s="7">
        <f t="shared" si="16"/>
        <v>0</v>
      </c>
      <c r="CD15" s="7">
        <f t="shared" si="16"/>
        <v>0</v>
      </c>
      <c r="CE15" s="7">
        <f t="shared" si="16"/>
        <v>0</v>
      </c>
      <c r="CF15" s="7">
        <f t="shared" si="16"/>
        <v>0</v>
      </c>
      <c r="CG15" s="7">
        <f t="shared" si="16"/>
        <v>0</v>
      </c>
      <c r="CH15" s="7">
        <f t="shared" si="16"/>
        <v>0</v>
      </c>
      <c r="CI15" s="7">
        <f t="shared" si="16"/>
        <v>0</v>
      </c>
      <c r="CJ15" s="7">
        <f t="shared" si="16"/>
        <v>0</v>
      </c>
      <c r="CK15" s="7">
        <f t="shared" si="16"/>
        <v>0</v>
      </c>
      <c r="CL15" s="7">
        <f t="shared" ref="CL15:CT15" si="17">IF(CL$5="",0,IF(CL$5=1,$S15,CK392))</f>
        <v>0</v>
      </c>
      <c r="CM15" s="7">
        <f t="shared" si="17"/>
        <v>0</v>
      </c>
      <c r="CN15" s="7">
        <f t="shared" si="17"/>
        <v>0</v>
      </c>
      <c r="CO15" s="7">
        <f t="shared" si="17"/>
        <v>0</v>
      </c>
      <c r="CP15" s="7">
        <f t="shared" si="17"/>
        <v>0</v>
      </c>
      <c r="CQ15" s="7">
        <f t="shared" si="17"/>
        <v>0</v>
      </c>
      <c r="CR15" s="7">
        <f t="shared" si="17"/>
        <v>0</v>
      </c>
      <c r="CS15" s="7">
        <f t="shared" si="17"/>
        <v>0</v>
      </c>
      <c r="CT15" s="7">
        <f t="shared" si="17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4"/>
        <v>0</v>
      </c>
      <c r="Z16" s="7">
        <f>SUM(Z17:Z21)</f>
        <v>0</v>
      </c>
      <c r="AA16" s="7">
        <f t="shared" ref="AA16:CL16" ca="1" si="18">SUM(AA17:AA21)</f>
        <v>0</v>
      </c>
      <c r="AB16" s="7">
        <f t="shared" ca="1" si="18"/>
        <v>0</v>
      </c>
      <c r="AC16" s="7">
        <f t="shared" ca="1" si="18"/>
        <v>0</v>
      </c>
      <c r="AD16" s="7">
        <f t="shared" ca="1" si="18"/>
        <v>3900</v>
      </c>
      <c r="AE16" s="7">
        <f t="shared" ca="1" si="18"/>
        <v>17400</v>
      </c>
      <c r="AF16" s="7">
        <f t="shared" ca="1" si="18"/>
        <v>37080</v>
      </c>
      <c r="AG16" s="7">
        <f t="shared" ca="1" si="18"/>
        <v>63007.5</v>
      </c>
      <c r="AH16" s="7">
        <f t="shared" ca="1" si="18"/>
        <v>91462.5</v>
      </c>
      <c r="AI16" s="7">
        <f t="shared" ca="1" si="18"/>
        <v>124846.50000000003</v>
      </c>
      <c r="AJ16" s="7">
        <f t="shared" ca="1" si="18"/>
        <v>186529.5</v>
      </c>
      <c r="AK16" s="7">
        <f t="shared" ca="1" si="18"/>
        <v>291355.5</v>
      </c>
      <c r="AL16" s="7">
        <f t="shared" ca="1" si="18"/>
        <v>455760.75000000006</v>
      </c>
      <c r="AM16" s="7">
        <f t="shared" ca="1" si="18"/>
        <v>688116</v>
      </c>
      <c r="AN16" s="7">
        <f t="shared" ca="1" si="18"/>
        <v>977621.25</v>
      </c>
      <c r="AO16" s="7">
        <f t="shared" ca="1" si="18"/>
        <v>1311643.5</v>
      </c>
      <c r="AP16" s="7">
        <f t="shared" ca="1" si="18"/>
        <v>1675473.75</v>
      </c>
      <c r="AQ16" s="7">
        <f t="shared" ca="1" si="18"/>
        <v>2056293.75</v>
      </c>
      <c r="AR16" s="7">
        <f t="shared" ca="1" si="18"/>
        <v>2446307.25</v>
      </c>
      <c r="AS16" s="7">
        <f t="shared" ca="1" si="18"/>
        <v>2840703.75</v>
      </c>
      <c r="AT16" s="7">
        <f t="shared" ca="1" si="18"/>
        <v>3237150</v>
      </c>
      <c r="AU16" s="7">
        <f t="shared" ca="1" si="18"/>
        <v>3634387.5</v>
      </c>
      <c r="AV16" s="7">
        <f t="shared" ca="1" si="18"/>
        <v>4031850</v>
      </c>
      <c r="AW16" s="7">
        <f t="shared" ca="1" si="18"/>
        <v>4429402.5</v>
      </c>
      <c r="AX16" s="7">
        <f t="shared" ca="1" si="18"/>
        <v>4826977.5</v>
      </c>
      <c r="AY16" s="7">
        <f t="shared" ca="1" si="18"/>
        <v>5224552.5</v>
      </c>
      <c r="AZ16" s="7">
        <f t="shared" ca="1" si="18"/>
        <v>5622127.5</v>
      </c>
      <c r="BA16" s="7">
        <f t="shared" ca="1" si="18"/>
        <v>6009952.5</v>
      </c>
      <c r="BB16" s="7">
        <f t="shared" ca="1" si="18"/>
        <v>6364027.5</v>
      </c>
      <c r="BC16" s="7">
        <f t="shared" ca="1" si="18"/>
        <v>6668902.5</v>
      </c>
      <c r="BD16" s="7">
        <f t="shared" ca="1" si="18"/>
        <v>6908958.7499999981</v>
      </c>
      <c r="BE16" s="7">
        <f t="shared" ca="1" si="18"/>
        <v>7077877.4999999991</v>
      </c>
      <c r="BF16" s="7">
        <f t="shared" ca="1" si="18"/>
        <v>7187711.25</v>
      </c>
      <c r="BG16" s="7">
        <f t="shared" ca="1" si="18"/>
        <v>7252087.5</v>
      </c>
      <c r="BH16" s="7">
        <f t="shared" ca="1" si="18"/>
        <v>7286148.75</v>
      </c>
      <c r="BI16" s="7">
        <f t="shared" ca="1" si="18"/>
        <v>7302993.75</v>
      </c>
      <c r="BJ16" s="7">
        <f t="shared" ca="1" si="18"/>
        <v>7310591.25</v>
      </c>
      <c r="BK16" s="7">
        <f t="shared" ca="1" si="18"/>
        <v>7313778.75</v>
      </c>
      <c r="BL16" s="7">
        <f t="shared" ca="1" si="18"/>
        <v>7314907.5</v>
      </c>
      <c r="BM16" s="7">
        <f t="shared" ca="1" si="18"/>
        <v>7315245</v>
      </c>
      <c r="BN16" s="7">
        <f t="shared" ca="1" si="18"/>
        <v>7315357.4999999991</v>
      </c>
      <c r="BO16" s="7">
        <f t="shared" ca="1" si="18"/>
        <v>7315379.9999999981</v>
      </c>
      <c r="BP16" s="7">
        <f t="shared" ca="1" si="18"/>
        <v>7315379.9999999991</v>
      </c>
      <c r="BQ16" s="7">
        <f t="shared" ca="1" si="18"/>
        <v>7315379.9999999991</v>
      </c>
      <c r="BR16" s="7">
        <f t="shared" ca="1" si="18"/>
        <v>7315379.9999999991</v>
      </c>
      <c r="BS16" s="7">
        <f t="shared" ca="1" si="18"/>
        <v>7315379.9999999991</v>
      </c>
      <c r="BT16" s="7">
        <f t="shared" ca="1" si="18"/>
        <v>7315379.9999999991</v>
      </c>
      <c r="BU16" s="7">
        <f t="shared" ca="1" si="18"/>
        <v>7315379.9999999991</v>
      </c>
      <c r="BV16" s="7">
        <f t="shared" si="18"/>
        <v>0</v>
      </c>
      <c r="BW16" s="7">
        <f t="shared" si="18"/>
        <v>0</v>
      </c>
      <c r="BX16" s="7">
        <f t="shared" si="18"/>
        <v>0</v>
      </c>
      <c r="BY16" s="7">
        <f t="shared" si="18"/>
        <v>0</v>
      </c>
      <c r="BZ16" s="7">
        <f t="shared" si="18"/>
        <v>0</v>
      </c>
      <c r="CA16" s="7">
        <f t="shared" si="18"/>
        <v>0</v>
      </c>
      <c r="CB16" s="7">
        <f t="shared" si="18"/>
        <v>0</v>
      </c>
      <c r="CC16" s="7">
        <f t="shared" si="18"/>
        <v>0</v>
      </c>
      <c r="CD16" s="7">
        <f t="shared" si="18"/>
        <v>0</v>
      </c>
      <c r="CE16" s="7">
        <f t="shared" si="18"/>
        <v>0</v>
      </c>
      <c r="CF16" s="7">
        <f t="shared" si="18"/>
        <v>0</v>
      </c>
      <c r="CG16" s="7">
        <f t="shared" si="18"/>
        <v>0</v>
      </c>
      <c r="CH16" s="7">
        <f t="shared" si="18"/>
        <v>0</v>
      </c>
      <c r="CI16" s="7">
        <f t="shared" si="18"/>
        <v>0</v>
      </c>
      <c r="CJ16" s="7">
        <f t="shared" si="18"/>
        <v>0</v>
      </c>
      <c r="CK16" s="7">
        <f t="shared" si="18"/>
        <v>0</v>
      </c>
      <c r="CL16" s="7">
        <f t="shared" si="18"/>
        <v>0</v>
      </c>
      <c r="CM16" s="7">
        <f t="shared" ref="CM16:CT16" si="19">SUM(CM17:CM21)</f>
        <v>0</v>
      </c>
      <c r="CN16" s="7">
        <f t="shared" si="19"/>
        <v>0</v>
      </c>
      <c r="CO16" s="7">
        <f t="shared" si="19"/>
        <v>0</v>
      </c>
      <c r="CP16" s="7">
        <f t="shared" si="19"/>
        <v>0</v>
      </c>
      <c r="CQ16" s="7">
        <f t="shared" si="19"/>
        <v>0</v>
      </c>
      <c r="CR16" s="7">
        <f t="shared" si="19"/>
        <v>0</v>
      </c>
      <c r="CS16" s="7">
        <f t="shared" si="19"/>
        <v>0</v>
      </c>
      <c r="CT16" s="7">
        <f t="shared" si="19"/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$F$386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>
        <f t="shared" si="4"/>
        <v>0</v>
      </c>
      <c r="Z17" s="30">
        <f t="shared" ref="Z17:BE17" si="20">IF(Z$5="",0,IF(Z$5=1,$S17,Y394))</f>
        <v>0</v>
      </c>
      <c r="AA17" s="30">
        <f t="shared" ca="1" si="20"/>
        <v>0</v>
      </c>
      <c r="AB17" s="30">
        <f t="shared" ca="1" si="20"/>
        <v>0</v>
      </c>
      <c r="AC17" s="30">
        <f t="shared" ca="1" si="20"/>
        <v>0</v>
      </c>
      <c r="AD17" s="30">
        <f t="shared" ca="1" si="20"/>
        <v>3500</v>
      </c>
      <c r="AE17" s="30">
        <f t="shared" ca="1" si="20"/>
        <v>14000</v>
      </c>
      <c r="AF17" s="30">
        <f t="shared" ca="1" si="20"/>
        <v>25200</v>
      </c>
      <c r="AG17" s="30">
        <f t="shared" ca="1" si="20"/>
        <v>36837.5</v>
      </c>
      <c r="AH17" s="30">
        <f t="shared" ca="1" si="20"/>
        <v>46987.5</v>
      </c>
      <c r="AI17" s="30">
        <f t="shared" ca="1" si="20"/>
        <v>61722.500000000015</v>
      </c>
      <c r="AJ17" s="30">
        <f t="shared" ca="1" si="20"/>
        <v>100222.50000000001</v>
      </c>
      <c r="AK17" s="30">
        <f t="shared" ca="1" si="20"/>
        <v>165042.5</v>
      </c>
      <c r="AL17" s="30">
        <f t="shared" ca="1" si="20"/>
        <v>258098.75</v>
      </c>
      <c r="AM17" s="30">
        <f t="shared" ca="1" si="20"/>
        <v>375987.5</v>
      </c>
      <c r="AN17" s="30">
        <f t="shared" ca="1" si="20"/>
        <v>508523.75</v>
      </c>
      <c r="AO17" s="30">
        <f t="shared" ca="1" si="20"/>
        <v>649757.5</v>
      </c>
      <c r="AP17" s="30">
        <f t="shared" ca="1" si="20"/>
        <v>795506.25</v>
      </c>
      <c r="AQ17" s="30">
        <f t="shared" ca="1" si="20"/>
        <v>943643.75</v>
      </c>
      <c r="AR17" s="30">
        <f t="shared" ca="1" si="20"/>
        <v>1092831.25</v>
      </c>
      <c r="AS17" s="30">
        <f t="shared" ca="1" si="20"/>
        <v>1242281.25</v>
      </c>
      <c r="AT17" s="30">
        <f t="shared" ca="1" si="20"/>
        <v>1391862.5</v>
      </c>
      <c r="AU17" s="30">
        <f t="shared" ca="1" si="20"/>
        <v>1541487.5</v>
      </c>
      <c r="AV17" s="30">
        <f t="shared" ca="1" si="20"/>
        <v>1691112.5</v>
      </c>
      <c r="AW17" s="30">
        <f t="shared" ca="1" si="20"/>
        <v>1840737.5</v>
      </c>
      <c r="AX17" s="30">
        <f t="shared" ca="1" si="20"/>
        <v>1990362.5</v>
      </c>
      <c r="AY17" s="30">
        <f t="shared" ca="1" si="20"/>
        <v>2139987.5</v>
      </c>
      <c r="AZ17" s="30">
        <f t="shared" ca="1" si="20"/>
        <v>2289612.5</v>
      </c>
      <c r="BA17" s="30">
        <f t="shared" ca="1" si="20"/>
        <v>2430487.5</v>
      </c>
      <c r="BB17" s="30">
        <f t="shared" ca="1" si="20"/>
        <v>2545112.5</v>
      </c>
      <c r="BC17" s="30">
        <f t="shared" ca="1" si="20"/>
        <v>2631737.5</v>
      </c>
      <c r="BD17" s="30">
        <f t="shared" ca="1" si="20"/>
        <v>2689268.75</v>
      </c>
      <c r="BE17" s="30">
        <f t="shared" ca="1" si="20"/>
        <v>2721425</v>
      </c>
      <c r="BF17" s="30">
        <f t="shared" ref="BF17:CK17" ca="1" si="21">IF(BF$5="",0,IF(BF$5=1,$S17,BE394))</f>
        <v>2738618.75</v>
      </c>
      <c r="BG17" s="30">
        <f t="shared" ca="1" si="21"/>
        <v>2747062.5</v>
      </c>
      <c r="BH17" s="30">
        <f t="shared" ca="1" si="21"/>
        <v>2750956.25</v>
      </c>
      <c r="BI17" s="30">
        <f t="shared" ca="1" si="21"/>
        <v>2752443.75</v>
      </c>
      <c r="BJ17" s="30">
        <f t="shared" ca="1" si="21"/>
        <v>2752881.25</v>
      </c>
      <c r="BK17" s="30">
        <f t="shared" ca="1" si="21"/>
        <v>2753056.25</v>
      </c>
      <c r="BL17" s="30">
        <f t="shared" ca="1" si="21"/>
        <v>2753100</v>
      </c>
      <c r="BM17" s="30">
        <f t="shared" ca="1" si="21"/>
        <v>2753099.9999999995</v>
      </c>
      <c r="BN17" s="30">
        <f t="shared" ca="1" si="21"/>
        <v>2753099.9999999995</v>
      </c>
      <c r="BO17" s="30">
        <f t="shared" ca="1" si="21"/>
        <v>2753099.9999999995</v>
      </c>
      <c r="BP17" s="30">
        <f t="shared" ca="1" si="21"/>
        <v>2753099.9999999995</v>
      </c>
      <c r="BQ17" s="30">
        <f t="shared" ca="1" si="21"/>
        <v>2753099.9999999995</v>
      </c>
      <c r="BR17" s="30">
        <f t="shared" ca="1" si="21"/>
        <v>2753099.9999999995</v>
      </c>
      <c r="BS17" s="30">
        <f t="shared" ca="1" si="21"/>
        <v>2753099.9999999995</v>
      </c>
      <c r="BT17" s="30">
        <f t="shared" ca="1" si="21"/>
        <v>2753099.9999999995</v>
      </c>
      <c r="BU17" s="30">
        <f t="shared" ca="1" si="21"/>
        <v>2753099.9999999995</v>
      </c>
      <c r="BV17" s="30">
        <f t="shared" si="21"/>
        <v>0</v>
      </c>
      <c r="BW17" s="30">
        <f t="shared" si="21"/>
        <v>0</v>
      </c>
      <c r="BX17" s="30">
        <f t="shared" si="21"/>
        <v>0</v>
      </c>
      <c r="BY17" s="30">
        <f t="shared" si="21"/>
        <v>0</v>
      </c>
      <c r="BZ17" s="30">
        <f t="shared" si="21"/>
        <v>0</v>
      </c>
      <c r="CA17" s="30">
        <f t="shared" si="21"/>
        <v>0</v>
      </c>
      <c r="CB17" s="30">
        <f t="shared" si="21"/>
        <v>0</v>
      </c>
      <c r="CC17" s="30">
        <f t="shared" si="21"/>
        <v>0</v>
      </c>
      <c r="CD17" s="30">
        <f t="shared" si="21"/>
        <v>0</v>
      </c>
      <c r="CE17" s="30">
        <f t="shared" si="21"/>
        <v>0</v>
      </c>
      <c r="CF17" s="30">
        <f t="shared" si="21"/>
        <v>0</v>
      </c>
      <c r="CG17" s="30">
        <f t="shared" si="21"/>
        <v>0</v>
      </c>
      <c r="CH17" s="30">
        <f t="shared" si="21"/>
        <v>0</v>
      </c>
      <c r="CI17" s="30">
        <f t="shared" si="21"/>
        <v>0</v>
      </c>
      <c r="CJ17" s="30">
        <f t="shared" si="21"/>
        <v>0</v>
      </c>
      <c r="CK17" s="30">
        <f t="shared" si="21"/>
        <v>0</v>
      </c>
      <c r="CL17" s="30">
        <f t="shared" ref="CL17:CT17" si="22">IF(CL$5="",0,IF(CL$5=1,$S17,CK394))</f>
        <v>0</v>
      </c>
      <c r="CM17" s="30">
        <f t="shared" si="22"/>
        <v>0</v>
      </c>
      <c r="CN17" s="30">
        <f t="shared" si="22"/>
        <v>0</v>
      </c>
      <c r="CO17" s="30">
        <f t="shared" si="22"/>
        <v>0</v>
      </c>
      <c r="CP17" s="30">
        <f t="shared" si="22"/>
        <v>0</v>
      </c>
      <c r="CQ17" s="30">
        <f t="shared" si="22"/>
        <v>0</v>
      </c>
      <c r="CR17" s="30">
        <f t="shared" si="22"/>
        <v>0</v>
      </c>
      <c r="CS17" s="30">
        <f t="shared" si="22"/>
        <v>0</v>
      </c>
      <c r="CT17" s="30">
        <f t="shared" si="22"/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$F$386</f>
        <v>АКТИВЫ</v>
      </c>
      <c r="G18" s="66" t="str">
        <f t="shared" ref="G18:G20" si="23">$G$16</f>
        <v>Запасы СиМ</v>
      </c>
      <c r="H18" s="27" t="str">
        <f>BP!$F$22</f>
        <v>Сырье</v>
      </c>
      <c r="P18" s="30"/>
      <c r="R18" s="24"/>
      <c r="S18" s="93"/>
      <c r="V18" s="85"/>
      <c r="W18" s="29">
        <f t="shared" si="4"/>
        <v>0</v>
      </c>
      <c r="Z18" s="30">
        <f t="shared" ref="Z18:BE18" si="24">IF(Z$5="",0,IF(Z$5=1,$S18,Y395))</f>
        <v>0</v>
      </c>
      <c r="AA18" s="30">
        <f t="shared" ca="1" si="24"/>
        <v>0</v>
      </c>
      <c r="AB18" s="30">
        <f t="shared" ca="1" si="24"/>
        <v>0</v>
      </c>
      <c r="AC18" s="30">
        <f t="shared" ca="1" si="24"/>
        <v>0</v>
      </c>
      <c r="AD18" s="30">
        <f t="shared" ca="1" si="24"/>
        <v>400</v>
      </c>
      <c r="AE18" s="30">
        <f t="shared" ca="1" si="24"/>
        <v>1600</v>
      </c>
      <c r="AF18" s="30">
        <f t="shared" ca="1" si="24"/>
        <v>2880</v>
      </c>
      <c r="AG18" s="30">
        <f t="shared" ca="1" si="24"/>
        <v>4210</v>
      </c>
      <c r="AH18" s="30">
        <f t="shared" ca="1" si="24"/>
        <v>5370</v>
      </c>
      <c r="AI18" s="30">
        <f t="shared" ca="1" si="24"/>
        <v>7054</v>
      </c>
      <c r="AJ18" s="30">
        <f t="shared" ca="1" si="24"/>
        <v>11454</v>
      </c>
      <c r="AK18" s="30">
        <f t="shared" ca="1" si="24"/>
        <v>18862</v>
      </c>
      <c r="AL18" s="30">
        <f t="shared" ca="1" si="24"/>
        <v>29496.999999999996</v>
      </c>
      <c r="AM18" s="30">
        <f t="shared" ca="1" si="24"/>
        <v>42970</v>
      </c>
      <c r="AN18" s="30">
        <f t="shared" ca="1" si="24"/>
        <v>58117</v>
      </c>
      <c r="AO18" s="30">
        <f t="shared" ca="1" si="24"/>
        <v>74258</v>
      </c>
      <c r="AP18" s="30">
        <f t="shared" ca="1" si="24"/>
        <v>90914.999999999985</v>
      </c>
      <c r="AQ18" s="30">
        <f t="shared" ca="1" si="24"/>
        <v>107845</v>
      </c>
      <c r="AR18" s="30">
        <f t="shared" ca="1" si="24"/>
        <v>124895</v>
      </c>
      <c r="AS18" s="30">
        <f t="shared" ca="1" si="24"/>
        <v>141975</v>
      </c>
      <c r="AT18" s="30">
        <f t="shared" ca="1" si="24"/>
        <v>159070</v>
      </c>
      <c r="AU18" s="30">
        <f t="shared" ca="1" si="24"/>
        <v>176170</v>
      </c>
      <c r="AV18" s="30">
        <f t="shared" ca="1" si="24"/>
        <v>193270</v>
      </c>
      <c r="AW18" s="30">
        <f t="shared" ca="1" si="24"/>
        <v>210370</v>
      </c>
      <c r="AX18" s="30">
        <f t="shared" ca="1" si="24"/>
        <v>227470</v>
      </c>
      <c r="AY18" s="30">
        <f t="shared" ca="1" si="24"/>
        <v>244570</v>
      </c>
      <c r="AZ18" s="30">
        <f t="shared" ca="1" si="24"/>
        <v>261670</v>
      </c>
      <c r="BA18" s="30">
        <f t="shared" ca="1" si="24"/>
        <v>277770</v>
      </c>
      <c r="BB18" s="30">
        <f t="shared" ca="1" si="24"/>
        <v>290870</v>
      </c>
      <c r="BC18" s="30">
        <f t="shared" ca="1" si="24"/>
        <v>300770</v>
      </c>
      <c r="BD18" s="30">
        <f t="shared" ca="1" si="24"/>
        <v>307345</v>
      </c>
      <c r="BE18" s="30">
        <f t="shared" ca="1" si="24"/>
        <v>311020</v>
      </c>
      <c r="BF18" s="30">
        <f t="shared" ref="BF18:CK18" ca="1" si="25">IF(BF$5="",0,IF(BF$5=1,$S18,BE395))</f>
        <v>312985</v>
      </c>
      <c r="BG18" s="30">
        <f t="shared" ca="1" si="25"/>
        <v>313950</v>
      </c>
      <c r="BH18" s="30">
        <f t="shared" ca="1" si="25"/>
        <v>314395</v>
      </c>
      <c r="BI18" s="30">
        <f t="shared" ca="1" si="25"/>
        <v>314565</v>
      </c>
      <c r="BJ18" s="30">
        <f t="shared" ca="1" si="25"/>
        <v>314615</v>
      </c>
      <c r="BK18" s="30">
        <f t="shared" ca="1" si="25"/>
        <v>314635</v>
      </c>
      <c r="BL18" s="30">
        <f t="shared" ca="1" si="25"/>
        <v>314640</v>
      </c>
      <c r="BM18" s="30">
        <f t="shared" ca="1" si="25"/>
        <v>314639.99999999994</v>
      </c>
      <c r="BN18" s="30">
        <f t="shared" ca="1" si="25"/>
        <v>314639.99999999994</v>
      </c>
      <c r="BO18" s="30">
        <f t="shared" ca="1" si="25"/>
        <v>314639.99999999994</v>
      </c>
      <c r="BP18" s="30">
        <f t="shared" ca="1" si="25"/>
        <v>314639.99999999994</v>
      </c>
      <c r="BQ18" s="30">
        <f t="shared" ca="1" si="25"/>
        <v>314639.99999999994</v>
      </c>
      <c r="BR18" s="30">
        <f t="shared" ca="1" si="25"/>
        <v>314639.99999999994</v>
      </c>
      <c r="BS18" s="30">
        <f t="shared" ca="1" si="25"/>
        <v>314639.99999999994</v>
      </c>
      <c r="BT18" s="30">
        <f t="shared" ca="1" si="25"/>
        <v>314639.99999999994</v>
      </c>
      <c r="BU18" s="30">
        <f t="shared" ca="1" si="25"/>
        <v>314639.99999999994</v>
      </c>
      <c r="BV18" s="30">
        <f t="shared" si="25"/>
        <v>0</v>
      </c>
      <c r="BW18" s="30">
        <f t="shared" si="25"/>
        <v>0</v>
      </c>
      <c r="BX18" s="30">
        <f t="shared" si="25"/>
        <v>0</v>
      </c>
      <c r="BY18" s="30">
        <f t="shared" si="25"/>
        <v>0</v>
      </c>
      <c r="BZ18" s="30">
        <f t="shared" si="25"/>
        <v>0</v>
      </c>
      <c r="CA18" s="30">
        <f t="shared" si="25"/>
        <v>0</v>
      </c>
      <c r="CB18" s="30">
        <f t="shared" si="25"/>
        <v>0</v>
      </c>
      <c r="CC18" s="30">
        <f t="shared" si="25"/>
        <v>0</v>
      </c>
      <c r="CD18" s="30">
        <f t="shared" si="25"/>
        <v>0</v>
      </c>
      <c r="CE18" s="30">
        <f t="shared" si="25"/>
        <v>0</v>
      </c>
      <c r="CF18" s="30">
        <f t="shared" si="25"/>
        <v>0</v>
      </c>
      <c r="CG18" s="30">
        <f t="shared" si="25"/>
        <v>0</v>
      </c>
      <c r="CH18" s="30">
        <f t="shared" si="25"/>
        <v>0</v>
      </c>
      <c r="CI18" s="30">
        <f t="shared" si="25"/>
        <v>0</v>
      </c>
      <c r="CJ18" s="30">
        <f t="shared" si="25"/>
        <v>0</v>
      </c>
      <c r="CK18" s="30">
        <f t="shared" si="25"/>
        <v>0</v>
      </c>
      <c r="CL18" s="30">
        <f t="shared" ref="CL18:CT18" si="26">IF(CL$5="",0,IF(CL$5=1,$S18,CK395))</f>
        <v>0</v>
      </c>
      <c r="CM18" s="30">
        <f t="shared" si="26"/>
        <v>0</v>
      </c>
      <c r="CN18" s="30">
        <f t="shared" si="26"/>
        <v>0</v>
      </c>
      <c r="CO18" s="30">
        <f t="shared" si="26"/>
        <v>0</v>
      </c>
      <c r="CP18" s="30">
        <f t="shared" si="26"/>
        <v>0</v>
      </c>
      <c r="CQ18" s="30">
        <f t="shared" si="26"/>
        <v>0</v>
      </c>
      <c r="CR18" s="30">
        <f t="shared" si="26"/>
        <v>0</v>
      </c>
      <c r="CS18" s="30">
        <f t="shared" si="26"/>
        <v>0</v>
      </c>
      <c r="CT18" s="30">
        <f t="shared" si="26"/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$F$386</f>
        <v>АКТИВЫ</v>
      </c>
      <c r="G19" s="66" t="str">
        <f t="shared" si="23"/>
        <v>Запасы СиМ</v>
      </c>
      <c r="H19" s="27" t="str">
        <f>BP!$F$23</f>
        <v>Материал</v>
      </c>
      <c r="P19" s="30"/>
      <c r="R19" s="24"/>
      <c r="S19" s="93"/>
      <c r="V19" s="85"/>
      <c r="W19" s="29">
        <f t="shared" si="4"/>
        <v>0</v>
      </c>
      <c r="Z19" s="30">
        <f t="shared" ref="Z19:BE19" si="27">IF(Z$5="",0,IF(Z$5=1,$S19,Y396))</f>
        <v>0</v>
      </c>
      <c r="AA19" s="30">
        <f t="shared" ca="1" si="27"/>
        <v>0</v>
      </c>
      <c r="AB19" s="30">
        <f t="shared" ca="1" si="27"/>
        <v>0</v>
      </c>
      <c r="AC19" s="30">
        <f t="shared" ca="1" si="27"/>
        <v>0</v>
      </c>
      <c r="AD19" s="30">
        <f t="shared" ca="1" si="27"/>
        <v>0</v>
      </c>
      <c r="AE19" s="30">
        <f t="shared" ca="1" si="27"/>
        <v>466.66666666666669</v>
      </c>
      <c r="AF19" s="30">
        <f t="shared" ca="1" si="27"/>
        <v>2333.3333333333335</v>
      </c>
      <c r="AG19" s="30">
        <f t="shared" ca="1" si="27"/>
        <v>5693.3333333333339</v>
      </c>
      <c r="AH19" s="30">
        <f t="shared" ca="1" si="27"/>
        <v>10138.333333333334</v>
      </c>
      <c r="AI19" s="30">
        <f t="shared" ca="1" si="27"/>
        <v>14536.66666666667</v>
      </c>
      <c r="AJ19" s="30">
        <f t="shared" ca="1" si="27"/>
        <v>19406.333333333339</v>
      </c>
      <c r="AK19" s="30">
        <f t="shared" ca="1" si="27"/>
        <v>27857.666666666675</v>
      </c>
      <c r="AL19" s="30">
        <f t="shared" ca="1" si="27"/>
        <v>43598.333333333343</v>
      </c>
      <c r="AM19" s="30">
        <f t="shared" ca="1" si="27"/>
        <v>69781.833333333328</v>
      </c>
      <c r="AN19" s="30">
        <f t="shared" ca="1" si="27"/>
        <v>106550.5</v>
      </c>
      <c r="AO19" s="30">
        <f t="shared" ca="1" si="27"/>
        <v>152348.00000000003</v>
      </c>
      <c r="AP19" s="30">
        <f t="shared" ca="1" si="27"/>
        <v>204569.16666666672</v>
      </c>
      <c r="AQ19" s="30">
        <f t="shared" ca="1" si="27"/>
        <v>260505.00000000006</v>
      </c>
      <c r="AR19" s="30">
        <f t="shared" ca="1" si="27"/>
        <v>318521.00000000006</v>
      </c>
      <c r="AS19" s="30">
        <f t="shared" ca="1" si="27"/>
        <v>377597.50000000006</v>
      </c>
      <c r="AT19" s="30">
        <f t="shared" ca="1" si="27"/>
        <v>437167.5</v>
      </c>
      <c r="AU19" s="30">
        <f t="shared" ca="1" si="27"/>
        <v>496930.00000000006</v>
      </c>
      <c r="AV19" s="30">
        <f t="shared" ca="1" si="27"/>
        <v>556750.83333333337</v>
      </c>
      <c r="AW19" s="30">
        <f t="shared" ca="1" si="27"/>
        <v>616595</v>
      </c>
      <c r="AX19" s="30">
        <f t="shared" ca="1" si="27"/>
        <v>676445</v>
      </c>
      <c r="AY19" s="30">
        <f t="shared" ca="1" si="27"/>
        <v>736295</v>
      </c>
      <c r="AZ19" s="30">
        <f t="shared" ca="1" si="27"/>
        <v>796145</v>
      </c>
      <c r="BA19" s="30">
        <f t="shared" ca="1" si="27"/>
        <v>855995</v>
      </c>
      <c r="BB19" s="30">
        <f t="shared" ca="1" si="27"/>
        <v>914678.33333333326</v>
      </c>
      <c r="BC19" s="30">
        <f t="shared" ca="1" si="27"/>
        <v>968694.99999999977</v>
      </c>
      <c r="BD19" s="30">
        <f t="shared" ca="1" si="27"/>
        <v>1014311.6666666663</v>
      </c>
      <c r="BE19" s="30">
        <f t="shared" ca="1" si="27"/>
        <v>1048815.833333333</v>
      </c>
      <c r="BF19" s="30">
        <f t="shared" ref="BF19:CK19" ca="1" si="28">IF(BF$5="",0,IF(BF$5=1,$S19,BE396))</f>
        <v>1072324.1666666665</v>
      </c>
      <c r="BG19" s="30">
        <f t="shared" ca="1" si="28"/>
        <v>1086575</v>
      </c>
      <c r="BH19" s="30">
        <f t="shared" ca="1" si="28"/>
        <v>1094280.8333333333</v>
      </c>
      <c r="BI19" s="30">
        <f t="shared" ca="1" si="28"/>
        <v>1098218.3333333333</v>
      </c>
      <c r="BJ19" s="30">
        <f t="shared" ca="1" si="28"/>
        <v>1100061.6666666665</v>
      </c>
      <c r="BK19" s="30">
        <f t="shared" ca="1" si="28"/>
        <v>1100837.5</v>
      </c>
      <c r="BL19" s="30">
        <f t="shared" ca="1" si="28"/>
        <v>1101117.5</v>
      </c>
      <c r="BM19" s="30">
        <f t="shared" ca="1" si="28"/>
        <v>1101205</v>
      </c>
      <c r="BN19" s="30">
        <f t="shared" ca="1" si="28"/>
        <v>1101234.1666666665</v>
      </c>
      <c r="BO19" s="30">
        <f t="shared" ca="1" si="28"/>
        <v>1101239.9999999998</v>
      </c>
      <c r="BP19" s="30">
        <f t="shared" ca="1" si="28"/>
        <v>1101239.9999999998</v>
      </c>
      <c r="BQ19" s="30">
        <f t="shared" ca="1" si="28"/>
        <v>1101239.9999999998</v>
      </c>
      <c r="BR19" s="30">
        <f t="shared" ca="1" si="28"/>
        <v>1101239.9999999998</v>
      </c>
      <c r="BS19" s="30">
        <f t="shared" ca="1" si="28"/>
        <v>1101239.9999999998</v>
      </c>
      <c r="BT19" s="30">
        <f t="shared" ca="1" si="28"/>
        <v>1101239.9999999998</v>
      </c>
      <c r="BU19" s="30">
        <f t="shared" ca="1" si="28"/>
        <v>1101239.9999999998</v>
      </c>
      <c r="BV19" s="30">
        <f t="shared" si="28"/>
        <v>0</v>
      </c>
      <c r="BW19" s="30">
        <f t="shared" si="28"/>
        <v>0</v>
      </c>
      <c r="BX19" s="30">
        <f t="shared" si="28"/>
        <v>0</v>
      </c>
      <c r="BY19" s="30">
        <f t="shared" si="28"/>
        <v>0</v>
      </c>
      <c r="BZ19" s="30">
        <f t="shared" si="28"/>
        <v>0</v>
      </c>
      <c r="CA19" s="30">
        <f t="shared" si="28"/>
        <v>0</v>
      </c>
      <c r="CB19" s="30">
        <f t="shared" si="28"/>
        <v>0</v>
      </c>
      <c r="CC19" s="30">
        <f t="shared" si="28"/>
        <v>0</v>
      </c>
      <c r="CD19" s="30">
        <f t="shared" si="28"/>
        <v>0</v>
      </c>
      <c r="CE19" s="30">
        <f t="shared" si="28"/>
        <v>0</v>
      </c>
      <c r="CF19" s="30">
        <f t="shared" si="28"/>
        <v>0</v>
      </c>
      <c r="CG19" s="30">
        <f t="shared" si="28"/>
        <v>0</v>
      </c>
      <c r="CH19" s="30">
        <f t="shared" si="28"/>
        <v>0</v>
      </c>
      <c r="CI19" s="30">
        <f t="shared" si="28"/>
        <v>0</v>
      </c>
      <c r="CJ19" s="30">
        <f t="shared" si="28"/>
        <v>0</v>
      </c>
      <c r="CK19" s="30">
        <f t="shared" si="28"/>
        <v>0</v>
      </c>
      <c r="CL19" s="30">
        <f t="shared" ref="CL19:CT19" si="29">IF(CL$5="",0,IF(CL$5=1,$S19,CK396))</f>
        <v>0</v>
      </c>
      <c r="CM19" s="30">
        <f t="shared" si="29"/>
        <v>0</v>
      </c>
      <c r="CN19" s="30">
        <f t="shared" si="29"/>
        <v>0</v>
      </c>
      <c r="CO19" s="30">
        <f t="shared" si="29"/>
        <v>0</v>
      </c>
      <c r="CP19" s="30">
        <f t="shared" si="29"/>
        <v>0</v>
      </c>
      <c r="CQ19" s="30">
        <f t="shared" si="29"/>
        <v>0</v>
      </c>
      <c r="CR19" s="30">
        <f t="shared" si="29"/>
        <v>0</v>
      </c>
      <c r="CS19" s="30">
        <f t="shared" si="29"/>
        <v>0</v>
      </c>
      <c r="CT19" s="30">
        <f t="shared" si="29"/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$F$386</f>
        <v>АКТИВЫ</v>
      </c>
      <c r="G20" s="66" t="str">
        <f t="shared" si="23"/>
        <v>Запасы СиМ</v>
      </c>
      <c r="H20" s="27" t="str">
        <f>BP!$F$25</f>
        <v>Упаковка</v>
      </c>
      <c r="P20" s="30"/>
      <c r="R20" s="24"/>
      <c r="S20" s="93"/>
      <c r="V20" s="85"/>
      <c r="W20" s="29">
        <f t="shared" si="4"/>
        <v>0</v>
      </c>
      <c r="Z20" s="30">
        <f t="shared" ref="Z20:BE20" si="30">IF(Z$5="",0,IF(Z$5=1,$S20,Y397))</f>
        <v>0</v>
      </c>
      <c r="AA20" s="30">
        <f t="shared" ca="1" si="30"/>
        <v>0</v>
      </c>
      <c r="AB20" s="30">
        <f t="shared" ca="1" si="30"/>
        <v>0</v>
      </c>
      <c r="AC20" s="30">
        <f t="shared" ca="1" si="30"/>
        <v>0</v>
      </c>
      <c r="AD20" s="30">
        <f t="shared" ca="1" si="30"/>
        <v>0</v>
      </c>
      <c r="AE20" s="30">
        <f t="shared" ca="1" si="30"/>
        <v>1333.3333333333335</v>
      </c>
      <c r="AF20" s="30">
        <f t="shared" ca="1" si="30"/>
        <v>6666.6666666666679</v>
      </c>
      <c r="AG20" s="30">
        <f t="shared" ca="1" si="30"/>
        <v>16266.666666666668</v>
      </c>
      <c r="AH20" s="30">
        <f t="shared" ca="1" si="30"/>
        <v>28966.666666666668</v>
      </c>
      <c r="AI20" s="30">
        <f t="shared" ca="1" si="30"/>
        <v>41533.333333333336</v>
      </c>
      <c r="AJ20" s="30">
        <f t="shared" ca="1" si="30"/>
        <v>55446.666666666672</v>
      </c>
      <c r="AK20" s="30">
        <f t="shared" ca="1" si="30"/>
        <v>79593.333333333343</v>
      </c>
      <c r="AL20" s="30">
        <f t="shared" ca="1" si="30"/>
        <v>124566.66666666669</v>
      </c>
      <c r="AM20" s="30">
        <f t="shared" ca="1" si="30"/>
        <v>199376.66666666669</v>
      </c>
      <c r="AN20" s="30">
        <f t="shared" ca="1" si="30"/>
        <v>304430</v>
      </c>
      <c r="AO20" s="30">
        <f t="shared" ca="1" si="30"/>
        <v>435280.00000000006</v>
      </c>
      <c r="AP20" s="30">
        <f t="shared" ca="1" si="30"/>
        <v>584483.33333333337</v>
      </c>
      <c r="AQ20" s="30">
        <f t="shared" ca="1" si="30"/>
        <v>744300</v>
      </c>
      <c r="AR20" s="30">
        <f t="shared" ca="1" si="30"/>
        <v>910060.00000000012</v>
      </c>
      <c r="AS20" s="30">
        <f t="shared" ca="1" si="30"/>
        <v>1078850</v>
      </c>
      <c r="AT20" s="30">
        <f t="shared" ca="1" si="30"/>
        <v>1249050</v>
      </c>
      <c r="AU20" s="30">
        <f t="shared" ca="1" si="30"/>
        <v>1419800</v>
      </c>
      <c r="AV20" s="30">
        <f t="shared" ca="1" si="30"/>
        <v>1590716.6666666667</v>
      </c>
      <c r="AW20" s="30">
        <f t="shared" ca="1" si="30"/>
        <v>1761700</v>
      </c>
      <c r="AX20" s="30">
        <f t="shared" ca="1" si="30"/>
        <v>1932700</v>
      </c>
      <c r="AY20" s="30">
        <f t="shared" ca="1" si="30"/>
        <v>2103700</v>
      </c>
      <c r="AZ20" s="30">
        <f t="shared" ca="1" si="30"/>
        <v>2274700</v>
      </c>
      <c r="BA20" s="30">
        <f t="shared" ca="1" si="30"/>
        <v>2445700</v>
      </c>
      <c r="BB20" s="30">
        <f t="shared" ca="1" si="30"/>
        <v>2613366.6666666665</v>
      </c>
      <c r="BC20" s="30">
        <f t="shared" ca="1" si="30"/>
        <v>2767699.9999999995</v>
      </c>
      <c r="BD20" s="30">
        <f t="shared" ca="1" si="30"/>
        <v>2898033.3333333326</v>
      </c>
      <c r="BE20" s="30">
        <f t="shared" ca="1" si="30"/>
        <v>2996616.666666666</v>
      </c>
      <c r="BF20" s="30">
        <f t="shared" ref="BF20:CK20" ca="1" si="31">IF(BF$5="",0,IF(BF$5=1,$S20,BE397))</f>
        <v>3063783.333333333</v>
      </c>
      <c r="BG20" s="30">
        <f t="shared" ca="1" si="31"/>
        <v>3104500</v>
      </c>
      <c r="BH20" s="30">
        <f t="shared" ca="1" si="31"/>
        <v>3126516.6666666665</v>
      </c>
      <c r="BI20" s="30">
        <f t="shared" ca="1" si="31"/>
        <v>3137766.6666666665</v>
      </c>
      <c r="BJ20" s="30">
        <f t="shared" ca="1" si="31"/>
        <v>3143033.333333333</v>
      </c>
      <c r="BK20" s="30">
        <f t="shared" ca="1" si="31"/>
        <v>3145250</v>
      </c>
      <c r="BL20" s="30">
        <f t="shared" ca="1" si="31"/>
        <v>3146050</v>
      </c>
      <c r="BM20" s="30">
        <f t="shared" ca="1" si="31"/>
        <v>3146300</v>
      </c>
      <c r="BN20" s="30">
        <f t="shared" ca="1" si="31"/>
        <v>3146383.333333333</v>
      </c>
      <c r="BO20" s="30">
        <f t="shared" ca="1" si="31"/>
        <v>3146399.9999999995</v>
      </c>
      <c r="BP20" s="30">
        <f t="shared" ca="1" si="31"/>
        <v>3146400</v>
      </c>
      <c r="BQ20" s="30">
        <f t="shared" ca="1" si="31"/>
        <v>3146400</v>
      </c>
      <c r="BR20" s="30">
        <f t="shared" ca="1" si="31"/>
        <v>3146400</v>
      </c>
      <c r="BS20" s="30">
        <f t="shared" ca="1" si="31"/>
        <v>3146400</v>
      </c>
      <c r="BT20" s="30">
        <f t="shared" ca="1" si="31"/>
        <v>3146400</v>
      </c>
      <c r="BU20" s="30">
        <f t="shared" ca="1" si="31"/>
        <v>3146400</v>
      </c>
      <c r="BV20" s="30">
        <f t="shared" si="31"/>
        <v>0</v>
      </c>
      <c r="BW20" s="30">
        <f t="shared" si="31"/>
        <v>0</v>
      </c>
      <c r="BX20" s="30">
        <f t="shared" si="31"/>
        <v>0</v>
      </c>
      <c r="BY20" s="30">
        <f t="shared" si="31"/>
        <v>0</v>
      </c>
      <c r="BZ20" s="30">
        <f t="shared" si="31"/>
        <v>0</v>
      </c>
      <c r="CA20" s="30">
        <f t="shared" si="31"/>
        <v>0</v>
      </c>
      <c r="CB20" s="30">
        <f t="shared" si="31"/>
        <v>0</v>
      </c>
      <c r="CC20" s="30">
        <f t="shared" si="31"/>
        <v>0</v>
      </c>
      <c r="CD20" s="30">
        <f t="shared" si="31"/>
        <v>0</v>
      </c>
      <c r="CE20" s="30">
        <f t="shared" si="31"/>
        <v>0</v>
      </c>
      <c r="CF20" s="30">
        <f t="shared" si="31"/>
        <v>0</v>
      </c>
      <c r="CG20" s="30">
        <f t="shared" si="31"/>
        <v>0</v>
      </c>
      <c r="CH20" s="30">
        <f t="shared" si="31"/>
        <v>0</v>
      </c>
      <c r="CI20" s="30">
        <f t="shared" si="31"/>
        <v>0</v>
      </c>
      <c r="CJ20" s="30">
        <f t="shared" si="31"/>
        <v>0</v>
      </c>
      <c r="CK20" s="30">
        <f t="shared" si="31"/>
        <v>0</v>
      </c>
      <c r="CL20" s="30">
        <f t="shared" ref="CL20:CT20" si="32">IF(CL$5="",0,IF(CL$5=1,$S20,CK397))</f>
        <v>0</v>
      </c>
      <c r="CM20" s="30">
        <f t="shared" si="32"/>
        <v>0</v>
      </c>
      <c r="CN20" s="30">
        <f t="shared" si="32"/>
        <v>0</v>
      </c>
      <c r="CO20" s="30">
        <f t="shared" si="32"/>
        <v>0</v>
      </c>
      <c r="CP20" s="30">
        <f t="shared" si="32"/>
        <v>0</v>
      </c>
      <c r="CQ20" s="30">
        <f t="shared" si="32"/>
        <v>0</v>
      </c>
      <c r="CR20" s="30">
        <f t="shared" si="32"/>
        <v>0</v>
      </c>
      <c r="CS20" s="30">
        <f t="shared" si="32"/>
        <v>0</v>
      </c>
      <c r="CT20" s="30">
        <f t="shared" si="32"/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$F$386</f>
        <v>АКТИВЫ</v>
      </c>
      <c r="G22" s="6" t="str">
        <f>$G$399</f>
        <v>Производство</v>
      </c>
      <c r="W22" s="10">
        <f t="shared" si="4"/>
        <v>0</v>
      </c>
      <c r="Z22" s="7">
        <f>Z23+Z30+Z38</f>
        <v>0</v>
      </c>
      <c r="AA22" s="7">
        <f t="shared" ref="AA22:CL22" ca="1" si="33">AA23+AA30+AA38</f>
        <v>0</v>
      </c>
      <c r="AB22" s="7">
        <f t="shared" ca="1" si="33"/>
        <v>0</v>
      </c>
      <c r="AC22" s="7">
        <f t="shared" ca="1" si="33"/>
        <v>0</v>
      </c>
      <c r="AD22" s="7">
        <f t="shared" ca="1" si="33"/>
        <v>0</v>
      </c>
      <c r="AE22" s="7">
        <f t="shared" ca="1" si="33"/>
        <v>4787.333333333333</v>
      </c>
      <c r="AF22" s="7">
        <f t="shared" ca="1" si="33"/>
        <v>30536.666666666664</v>
      </c>
      <c r="AG22" s="7">
        <f t="shared" ca="1" si="33"/>
        <v>96805.466666666674</v>
      </c>
      <c r="AH22" s="7">
        <f t="shared" ca="1" si="33"/>
        <v>219328.15</v>
      </c>
      <c r="AI22" s="7">
        <f t="shared" ca="1" si="33"/>
        <v>384203.76666666666</v>
      </c>
      <c r="AJ22" s="7">
        <f t="shared" ca="1" si="33"/>
        <v>556570.25666666671</v>
      </c>
      <c r="AK22" s="7">
        <f t="shared" ca="1" si="33"/>
        <v>771700.94666666666</v>
      </c>
      <c r="AL22" s="7">
        <f t="shared" ca="1" si="33"/>
        <v>1113727.3666666667</v>
      </c>
      <c r="AM22" s="7">
        <f t="shared" ca="1" si="33"/>
        <v>1719936.7050000001</v>
      </c>
      <c r="AN22" s="7">
        <f t="shared" ca="1" si="33"/>
        <v>2712684.8650000002</v>
      </c>
      <c r="AO22" s="7">
        <f t="shared" ca="1" si="33"/>
        <v>4090614.0233333334</v>
      </c>
      <c r="AP22" s="7">
        <f t="shared" ca="1" si="33"/>
        <v>5806965.2166666668</v>
      </c>
      <c r="AQ22" s="7">
        <f t="shared" ca="1" si="33"/>
        <v>7768549.2333333343</v>
      </c>
      <c r="AR22" s="7">
        <f t="shared" ca="1" si="33"/>
        <v>9872683.7383333333</v>
      </c>
      <c r="AS22" s="7">
        <f t="shared" ca="1" si="33"/>
        <v>12056893.241666667</v>
      </c>
      <c r="AT22" s="7">
        <f t="shared" ca="1" si="33"/>
        <v>14281881.65</v>
      </c>
      <c r="AU22" s="7">
        <f t="shared" ca="1" si="33"/>
        <v>16526455.608333334</v>
      </c>
      <c r="AV22" s="7">
        <f t="shared" ca="1" si="33"/>
        <v>18778716.483333334</v>
      </c>
      <c r="AW22" s="7">
        <f t="shared" ca="1" si="33"/>
        <v>21033234.475000001</v>
      </c>
      <c r="AX22" s="7">
        <f t="shared" ca="1" si="33"/>
        <v>23288704.93333333</v>
      </c>
      <c r="AY22" s="7">
        <f t="shared" ca="1" si="33"/>
        <v>25544422.933333337</v>
      </c>
      <c r="AZ22" s="7">
        <f t="shared" ca="1" si="33"/>
        <v>27800140.933333337</v>
      </c>
      <c r="BA22" s="7">
        <f t="shared" ca="1" si="33"/>
        <v>30055858.933333337</v>
      </c>
      <c r="BB22" s="7">
        <f t="shared" ca="1" si="33"/>
        <v>32299608.600000001</v>
      </c>
      <c r="BC22" s="7">
        <f t="shared" ca="1" si="33"/>
        <v>34478984.933333337</v>
      </c>
      <c r="BD22" s="7">
        <f t="shared" ca="1" si="33"/>
        <v>36492689.266666666</v>
      </c>
      <c r="BE22" s="7">
        <f t="shared" ca="1" si="33"/>
        <v>38200086.891666666</v>
      </c>
      <c r="BF22" s="7">
        <f t="shared" ca="1" si="33"/>
        <v>39495295.474999994</v>
      </c>
      <c r="BG22" s="7">
        <f t="shared" ca="1" si="33"/>
        <v>40389508.666666664</v>
      </c>
      <c r="BH22" s="7">
        <f t="shared" ca="1" si="33"/>
        <v>40936749.299999997</v>
      </c>
      <c r="BI22" s="7">
        <f t="shared" ca="1" si="33"/>
        <v>41233958.050000004</v>
      </c>
      <c r="BJ22" s="7">
        <f t="shared" ca="1" si="33"/>
        <v>41386444.391666666</v>
      </c>
      <c r="BK22" s="7">
        <f t="shared" ca="1" si="33"/>
        <v>41458333.875</v>
      </c>
      <c r="BL22" s="7">
        <f t="shared" ca="1" si="33"/>
        <v>41489162.483333334</v>
      </c>
      <c r="BM22" s="7">
        <f t="shared" ca="1" si="33"/>
        <v>41500306.524999999</v>
      </c>
      <c r="BN22" s="7">
        <f t="shared" ca="1" si="33"/>
        <v>41503763.649999991</v>
      </c>
      <c r="BO22" s="7">
        <f t="shared" ca="1" si="33"/>
        <v>41504963.658333331</v>
      </c>
      <c r="BP22" s="7">
        <f t="shared" ca="1" si="33"/>
        <v>41505211.200000003</v>
      </c>
      <c r="BQ22" s="7">
        <f t="shared" ca="1" si="33"/>
        <v>41505211.199999996</v>
      </c>
      <c r="BR22" s="7">
        <f t="shared" ca="1" si="33"/>
        <v>41505211.199999996</v>
      </c>
      <c r="BS22" s="7">
        <f t="shared" ca="1" si="33"/>
        <v>41505211.199999996</v>
      </c>
      <c r="BT22" s="7">
        <f t="shared" ca="1" si="33"/>
        <v>41505211.199999996</v>
      </c>
      <c r="BU22" s="7">
        <f t="shared" ca="1" si="33"/>
        <v>41505211.199999996</v>
      </c>
      <c r="BV22" s="7">
        <f t="shared" si="33"/>
        <v>0</v>
      </c>
      <c r="BW22" s="7">
        <f t="shared" si="33"/>
        <v>0</v>
      </c>
      <c r="BX22" s="7">
        <f t="shared" si="33"/>
        <v>0</v>
      </c>
      <c r="BY22" s="7">
        <f t="shared" si="33"/>
        <v>0</v>
      </c>
      <c r="BZ22" s="7">
        <f t="shared" si="33"/>
        <v>0</v>
      </c>
      <c r="CA22" s="7">
        <f t="shared" si="33"/>
        <v>0</v>
      </c>
      <c r="CB22" s="7">
        <f t="shared" si="33"/>
        <v>0</v>
      </c>
      <c r="CC22" s="7">
        <f t="shared" si="33"/>
        <v>0</v>
      </c>
      <c r="CD22" s="7">
        <f t="shared" si="33"/>
        <v>0</v>
      </c>
      <c r="CE22" s="7">
        <f t="shared" si="33"/>
        <v>0</v>
      </c>
      <c r="CF22" s="7">
        <f t="shared" si="33"/>
        <v>0</v>
      </c>
      <c r="CG22" s="7">
        <f t="shared" si="33"/>
        <v>0</v>
      </c>
      <c r="CH22" s="7">
        <f t="shared" si="33"/>
        <v>0</v>
      </c>
      <c r="CI22" s="7">
        <f t="shared" si="33"/>
        <v>0</v>
      </c>
      <c r="CJ22" s="7">
        <f t="shared" si="33"/>
        <v>0</v>
      </c>
      <c r="CK22" s="7">
        <f t="shared" si="33"/>
        <v>0</v>
      </c>
      <c r="CL22" s="7">
        <f t="shared" si="33"/>
        <v>0</v>
      </c>
      <c r="CM22" s="7">
        <f t="shared" ref="CM22:CT22" si="34">CM23+CM30+CM38</f>
        <v>0</v>
      </c>
      <c r="CN22" s="7">
        <f t="shared" si="34"/>
        <v>0</v>
      </c>
      <c r="CO22" s="7">
        <f t="shared" si="34"/>
        <v>0</v>
      </c>
      <c r="CP22" s="7">
        <f t="shared" si="34"/>
        <v>0</v>
      </c>
      <c r="CQ22" s="7">
        <f t="shared" si="34"/>
        <v>0</v>
      </c>
      <c r="CR22" s="7">
        <f t="shared" si="34"/>
        <v>0</v>
      </c>
      <c r="CS22" s="7">
        <f t="shared" si="34"/>
        <v>0</v>
      </c>
      <c r="CT22" s="7">
        <f t="shared" si="34"/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$F$386</f>
        <v>АКТИВЫ</v>
      </c>
      <c r="G23" s="66" t="str">
        <f>$G$393</f>
        <v>Запасы СиМ</v>
      </c>
      <c r="H23" s="31" t="str">
        <f>$H$400</f>
        <v>Цех-1</v>
      </c>
      <c r="P23" s="30"/>
      <c r="R23" s="24"/>
      <c r="S23" s="30"/>
      <c r="V23" s="85"/>
      <c r="W23" s="29">
        <f t="shared" si="4"/>
        <v>0</v>
      </c>
      <c r="Z23" s="30">
        <f>SUM(Z24:Z29)</f>
        <v>0</v>
      </c>
      <c r="AA23" s="30">
        <f t="shared" ref="AA23:CL23" ca="1" si="35">SUM(AA24:AA29)</f>
        <v>0</v>
      </c>
      <c r="AB23" s="30">
        <f t="shared" ca="1" si="35"/>
        <v>0</v>
      </c>
      <c r="AC23" s="30">
        <f t="shared" ca="1" si="35"/>
        <v>0</v>
      </c>
      <c r="AD23" s="30">
        <f t="shared" ca="1" si="35"/>
        <v>0</v>
      </c>
      <c r="AE23" s="30">
        <f t="shared" ca="1" si="35"/>
        <v>4787.333333333333</v>
      </c>
      <c r="AF23" s="30">
        <f t="shared" ca="1" si="35"/>
        <v>19149.333333333332</v>
      </c>
      <c r="AG23" s="30">
        <f t="shared" ca="1" si="35"/>
        <v>34468.800000000003</v>
      </c>
      <c r="AH23" s="30">
        <f t="shared" ca="1" si="35"/>
        <v>50386.683333333334</v>
      </c>
      <c r="AI23" s="30">
        <f t="shared" ca="1" si="35"/>
        <v>64269.95</v>
      </c>
      <c r="AJ23" s="30">
        <f t="shared" ca="1" si="35"/>
        <v>84424.623333333351</v>
      </c>
      <c r="AK23" s="30">
        <f t="shared" ca="1" si="35"/>
        <v>137085.29</v>
      </c>
      <c r="AL23" s="30">
        <f t="shared" ca="1" si="35"/>
        <v>225746.70333333334</v>
      </c>
      <c r="AM23" s="30">
        <f t="shared" ca="1" si="35"/>
        <v>353029.92833333334</v>
      </c>
      <c r="AN23" s="30">
        <f t="shared" ca="1" si="35"/>
        <v>514279.28333333333</v>
      </c>
      <c r="AO23" s="30">
        <f t="shared" ca="1" si="35"/>
        <v>695563.62833333341</v>
      </c>
      <c r="AP23" s="30">
        <f t="shared" ca="1" si="35"/>
        <v>888744.49666666659</v>
      </c>
      <c r="AQ23" s="30">
        <f t="shared" ca="1" si="35"/>
        <v>1088101.0249999999</v>
      </c>
      <c r="AR23" s="30">
        <f t="shared" ca="1" si="35"/>
        <v>1290724.9083333334</v>
      </c>
      <c r="AS23" s="30">
        <f t="shared" ca="1" si="35"/>
        <v>1494784.9916666667</v>
      </c>
      <c r="AT23" s="30">
        <f t="shared" ca="1" si="35"/>
        <v>1699204.125</v>
      </c>
      <c r="AU23" s="30">
        <f t="shared" ca="1" si="35"/>
        <v>1903802.7833333334</v>
      </c>
      <c r="AV23" s="30">
        <f t="shared" ca="1" si="35"/>
        <v>2108461.2833333332</v>
      </c>
      <c r="AW23" s="30">
        <f t="shared" ca="1" si="35"/>
        <v>2313119.7833333332</v>
      </c>
      <c r="AX23" s="30">
        <f t="shared" ca="1" si="35"/>
        <v>2517778.2833333332</v>
      </c>
      <c r="AY23" s="30">
        <f t="shared" ca="1" si="35"/>
        <v>2722436.7833333332</v>
      </c>
      <c r="AZ23" s="30">
        <f t="shared" ca="1" si="35"/>
        <v>2927095.2833333332</v>
      </c>
      <c r="BA23" s="30">
        <f t="shared" ca="1" si="35"/>
        <v>3131753.7833333332</v>
      </c>
      <c r="BB23" s="30">
        <f t="shared" ca="1" si="35"/>
        <v>3324443.95</v>
      </c>
      <c r="BC23" s="30">
        <f t="shared" ca="1" si="35"/>
        <v>3481229.1166666667</v>
      </c>
      <c r="BD23" s="30">
        <f t="shared" ca="1" si="35"/>
        <v>3599715.6166666667</v>
      </c>
      <c r="BE23" s="30">
        <f t="shared" ca="1" si="35"/>
        <v>3678407.4083333332</v>
      </c>
      <c r="BF23" s="30">
        <f t="shared" ca="1" si="35"/>
        <v>3722391.0333333332</v>
      </c>
      <c r="BG23" s="30">
        <f t="shared" ca="1" si="35"/>
        <v>3745908.8083333336</v>
      </c>
      <c r="BH23" s="30">
        <f t="shared" ca="1" si="35"/>
        <v>3757458.25</v>
      </c>
      <c r="BI23" s="30">
        <f t="shared" ca="1" si="35"/>
        <v>3762784.1583333332</v>
      </c>
      <c r="BJ23" s="30">
        <f t="shared" ca="1" si="35"/>
        <v>3764818.7749999999</v>
      </c>
      <c r="BK23" s="30">
        <f t="shared" ca="1" si="35"/>
        <v>3765417.1916666669</v>
      </c>
      <c r="BL23" s="30">
        <f t="shared" ca="1" si="35"/>
        <v>3765656.5583333336</v>
      </c>
      <c r="BM23" s="30">
        <f t="shared" ca="1" si="35"/>
        <v>3765716.4</v>
      </c>
      <c r="BN23" s="30">
        <f t="shared" ca="1" si="35"/>
        <v>3765716.3999999994</v>
      </c>
      <c r="BO23" s="30">
        <f t="shared" ca="1" si="35"/>
        <v>3765716.3999999994</v>
      </c>
      <c r="BP23" s="30">
        <f t="shared" ca="1" si="35"/>
        <v>3765716.3999999994</v>
      </c>
      <c r="BQ23" s="30">
        <f t="shared" ca="1" si="35"/>
        <v>3765716.3999999994</v>
      </c>
      <c r="BR23" s="30">
        <f t="shared" ca="1" si="35"/>
        <v>3765716.3999999994</v>
      </c>
      <c r="BS23" s="30">
        <f t="shared" ca="1" si="35"/>
        <v>3765716.3999999994</v>
      </c>
      <c r="BT23" s="30">
        <f t="shared" ca="1" si="35"/>
        <v>3765716.3999999994</v>
      </c>
      <c r="BU23" s="30">
        <f t="shared" ca="1" si="35"/>
        <v>3765716.3999999994</v>
      </c>
      <c r="BV23" s="30">
        <f t="shared" si="35"/>
        <v>0</v>
      </c>
      <c r="BW23" s="30">
        <f t="shared" si="35"/>
        <v>0</v>
      </c>
      <c r="BX23" s="30">
        <f t="shared" si="35"/>
        <v>0</v>
      </c>
      <c r="BY23" s="30">
        <f t="shared" si="35"/>
        <v>0</v>
      </c>
      <c r="BZ23" s="30">
        <f t="shared" si="35"/>
        <v>0</v>
      </c>
      <c r="CA23" s="30">
        <f t="shared" si="35"/>
        <v>0</v>
      </c>
      <c r="CB23" s="30">
        <f t="shared" si="35"/>
        <v>0</v>
      </c>
      <c r="CC23" s="30">
        <f t="shared" si="35"/>
        <v>0</v>
      </c>
      <c r="CD23" s="30">
        <f t="shared" si="35"/>
        <v>0</v>
      </c>
      <c r="CE23" s="30">
        <f t="shared" si="35"/>
        <v>0</v>
      </c>
      <c r="CF23" s="30">
        <f t="shared" si="35"/>
        <v>0</v>
      </c>
      <c r="CG23" s="30">
        <f t="shared" si="35"/>
        <v>0</v>
      </c>
      <c r="CH23" s="30">
        <f t="shared" si="35"/>
        <v>0</v>
      </c>
      <c r="CI23" s="30">
        <f t="shared" si="35"/>
        <v>0</v>
      </c>
      <c r="CJ23" s="30">
        <f t="shared" si="35"/>
        <v>0</v>
      </c>
      <c r="CK23" s="30">
        <f t="shared" si="35"/>
        <v>0</v>
      </c>
      <c r="CL23" s="30">
        <f t="shared" si="35"/>
        <v>0</v>
      </c>
      <c r="CM23" s="30">
        <f t="shared" ref="CM23:CT23" si="36">SUM(CM24:CM29)</f>
        <v>0</v>
      </c>
      <c r="CN23" s="30">
        <f t="shared" si="36"/>
        <v>0</v>
      </c>
      <c r="CO23" s="30">
        <f t="shared" si="36"/>
        <v>0</v>
      </c>
      <c r="CP23" s="30">
        <f t="shared" si="36"/>
        <v>0</v>
      </c>
      <c r="CQ23" s="30">
        <f t="shared" si="36"/>
        <v>0</v>
      </c>
      <c r="CR23" s="30">
        <f t="shared" si="36"/>
        <v>0</v>
      </c>
      <c r="CS23" s="30">
        <f t="shared" si="36"/>
        <v>0</v>
      </c>
      <c r="CT23" s="30">
        <f t="shared" si="36"/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>$F$386</f>
        <v>АКТИВЫ</v>
      </c>
      <c r="G24" s="66" t="str">
        <f t="shared" ref="G24:G47" si="37">$G$393</f>
        <v>Запасы СиМ</v>
      </c>
      <c r="H24" s="66" t="str">
        <f>$H$400</f>
        <v>Цех-1</v>
      </c>
      <c r="I24" s="27" t="str">
        <f>BP!$F$21</f>
        <v>Основа</v>
      </c>
      <c r="P24" s="30"/>
      <c r="R24" s="24"/>
      <c r="S24" s="93"/>
      <c r="V24" s="85"/>
      <c r="W24" s="29">
        <f t="shared" si="4"/>
        <v>0</v>
      </c>
      <c r="Z24" s="30">
        <f t="shared" ref="Z24:BE24" si="38">IF(Z$5="",0,IF(Z$5=1,$S24,Y401))</f>
        <v>0</v>
      </c>
      <c r="AA24" s="30">
        <f t="shared" ca="1" si="38"/>
        <v>0</v>
      </c>
      <c r="AB24" s="30">
        <f t="shared" ca="1" si="38"/>
        <v>0</v>
      </c>
      <c r="AC24" s="30">
        <f t="shared" ca="1" si="38"/>
        <v>0</v>
      </c>
      <c r="AD24" s="30">
        <f t="shared" ca="1" si="38"/>
        <v>0</v>
      </c>
      <c r="AE24" s="30">
        <f t="shared" ca="1" si="38"/>
        <v>3500</v>
      </c>
      <c r="AF24" s="30">
        <f t="shared" ca="1" si="38"/>
        <v>14000</v>
      </c>
      <c r="AG24" s="30">
        <f t="shared" ca="1" si="38"/>
        <v>25200</v>
      </c>
      <c r="AH24" s="30">
        <f t="shared" ca="1" si="38"/>
        <v>36837.5</v>
      </c>
      <c r="AI24" s="30">
        <f t="shared" ca="1" si="38"/>
        <v>46987.5</v>
      </c>
      <c r="AJ24" s="30">
        <f t="shared" ca="1" si="38"/>
        <v>61722.500000000015</v>
      </c>
      <c r="AK24" s="30">
        <f t="shared" ca="1" si="38"/>
        <v>100222.50000000001</v>
      </c>
      <c r="AL24" s="30">
        <f t="shared" ca="1" si="38"/>
        <v>165042.5</v>
      </c>
      <c r="AM24" s="30">
        <f t="shared" ca="1" si="38"/>
        <v>258098.75</v>
      </c>
      <c r="AN24" s="30">
        <f t="shared" ca="1" si="38"/>
        <v>375987.5</v>
      </c>
      <c r="AO24" s="30">
        <f t="shared" ca="1" si="38"/>
        <v>508523.75</v>
      </c>
      <c r="AP24" s="30">
        <f t="shared" ca="1" si="38"/>
        <v>649757.5</v>
      </c>
      <c r="AQ24" s="30">
        <f t="shared" ca="1" si="38"/>
        <v>795506.25</v>
      </c>
      <c r="AR24" s="30">
        <f t="shared" ca="1" si="38"/>
        <v>943643.75</v>
      </c>
      <c r="AS24" s="30">
        <f t="shared" ca="1" si="38"/>
        <v>1092831.25</v>
      </c>
      <c r="AT24" s="30">
        <f t="shared" ca="1" si="38"/>
        <v>1242281.25</v>
      </c>
      <c r="AU24" s="30">
        <f t="shared" ca="1" si="38"/>
        <v>1391862.5</v>
      </c>
      <c r="AV24" s="30">
        <f t="shared" ca="1" si="38"/>
        <v>1541487.5</v>
      </c>
      <c r="AW24" s="30">
        <f t="shared" ca="1" si="38"/>
        <v>1691112.5</v>
      </c>
      <c r="AX24" s="30">
        <f t="shared" ca="1" si="38"/>
        <v>1840737.5</v>
      </c>
      <c r="AY24" s="30">
        <f t="shared" ca="1" si="38"/>
        <v>1990362.5</v>
      </c>
      <c r="AZ24" s="30">
        <f t="shared" ca="1" si="38"/>
        <v>2139987.5</v>
      </c>
      <c r="BA24" s="30">
        <f t="shared" ca="1" si="38"/>
        <v>2289612.5</v>
      </c>
      <c r="BB24" s="30">
        <f t="shared" ca="1" si="38"/>
        <v>2430487.5</v>
      </c>
      <c r="BC24" s="30">
        <f t="shared" ca="1" si="38"/>
        <v>2545112.5</v>
      </c>
      <c r="BD24" s="30">
        <f t="shared" ca="1" si="38"/>
        <v>2631737.5</v>
      </c>
      <c r="BE24" s="30">
        <f t="shared" ca="1" si="38"/>
        <v>2689268.75</v>
      </c>
      <c r="BF24" s="30">
        <f t="shared" ref="BF24:CK24" ca="1" si="39">IF(BF$5="",0,IF(BF$5=1,$S24,BE401))</f>
        <v>2721425</v>
      </c>
      <c r="BG24" s="30">
        <f t="shared" ca="1" si="39"/>
        <v>2738618.75</v>
      </c>
      <c r="BH24" s="30">
        <f t="shared" ca="1" si="39"/>
        <v>2747062.5</v>
      </c>
      <c r="BI24" s="30">
        <f t="shared" ca="1" si="39"/>
        <v>2750956.25</v>
      </c>
      <c r="BJ24" s="30">
        <f t="shared" ca="1" si="39"/>
        <v>2752443.75</v>
      </c>
      <c r="BK24" s="30">
        <f t="shared" ca="1" si="39"/>
        <v>2752881.25</v>
      </c>
      <c r="BL24" s="30">
        <f t="shared" ca="1" si="39"/>
        <v>2753056.25</v>
      </c>
      <c r="BM24" s="30">
        <f t="shared" ca="1" si="39"/>
        <v>2753100</v>
      </c>
      <c r="BN24" s="30">
        <f t="shared" ca="1" si="39"/>
        <v>2753099.9999999995</v>
      </c>
      <c r="BO24" s="30">
        <f t="shared" ca="1" si="39"/>
        <v>2753099.9999999995</v>
      </c>
      <c r="BP24" s="30">
        <f t="shared" ca="1" si="39"/>
        <v>2753099.9999999995</v>
      </c>
      <c r="BQ24" s="30">
        <f t="shared" ca="1" si="39"/>
        <v>2753099.9999999995</v>
      </c>
      <c r="BR24" s="30">
        <f t="shared" ca="1" si="39"/>
        <v>2753099.9999999995</v>
      </c>
      <c r="BS24" s="30">
        <f t="shared" ca="1" si="39"/>
        <v>2753099.9999999995</v>
      </c>
      <c r="BT24" s="30">
        <f t="shared" ca="1" si="39"/>
        <v>2753099.9999999995</v>
      </c>
      <c r="BU24" s="30">
        <f t="shared" ca="1" si="39"/>
        <v>2753099.9999999995</v>
      </c>
      <c r="BV24" s="30">
        <f t="shared" si="39"/>
        <v>0</v>
      </c>
      <c r="BW24" s="30">
        <f t="shared" si="39"/>
        <v>0</v>
      </c>
      <c r="BX24" s="30">
        <f t="shared" si="39"/>
        <v>0</v>
      </c>
      <c r="BY24" s="30">
        <f t="shared" si="39"/>
        <v>0</v>
      </c>
      <c r="BZ24" s="30">
        <f t="shared" si="39"/>
        <v>0</v>
      </c>
      <c r="CA24" s="30">
        <f t="shared" si="39"/>
        <v>0</v>
      </c>
      <c r="CB24" s="30">
        <f t="shared" si="39"/>
        <v>0</v>
      </c>
      <c r="CC24" s="30">
        <f t="shared" si="39"/>
        <v>0</v>
      </c>
      <c r="CD24" s="30">
        <f t="shared" si="39"/>
        <v>0</v>
      </c>
      <c r="CE24" s="30">
        <f t="shared" si="39"/>
        <v>0</v>
      </c>
      <c r="CF24" s="30">
        <f t="shared" si="39"/>
        <v>0</v>
      </c>
      <c r="CG24" s="30">
        <f t="shared" si="39"/>
        <v>0</v>
      </c>
      <c r="CH24" s="30">
        <f t="shared" si="39"/>
        <v>0</v>
      </c>
      <c r="CI24" s="30">
        <f t="shared" si="39"/>
        <v>0</v>
      </c>
      <c r="CJ24" s="30">
        <f t="shared" si="39"/>
        <v>0</v>
      </c>
      <c r="CK24" s="30">
        <f t="shared" si="39"/>
        <v>0</v>
      </c>
      <c r="CL24" s="30">
        <f t="shared" ref="CL24:CT24" si="40">IF(CL$5="",0,IF(CL$5=1,$S24,CK401))</f>
        <v>0</v>
      </c>
      <c r="CM24" s="30">
        <f t="shared" si="40"/>
        <v>0</v>
      </c>
      <c r="CN24" s="30">
        <f t="shared" si="40"/>
        <v>0</v>
      </c>
      <c r="CO24" s="30">
        <f t="shared" si="40"/>
        <v>0</v>
      </c>
      <c r="CP24" s="30">
        <f t="shared" si="40"/>
        <v>0</v>
      </c>
      <c r="CQ24" s="30">
        <f t="shared" si="40"/>
        <v>0</v>
      </c>
      <c r="CR24" s="30">
        <f t="shared" si="40"/>
        <v>0</v>
      </c>
      <c r="CS24" s="30">
        <f t="shared" si="40"/>
        <v>0</v>
      </c>
      <c r="CT24" s="30">
        <f t="shared" si="40"/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ref="F25:F28" si="41">$F$386</f>
        <v>АКТИВЫ</v>
      </c>
      <c r="G25" s="66" t="str">
        <f t="shared" si="37"/>
        <v>Запасы СиМ</v>
      </c>
      <c r="H25" s="66" t="str">
        <f t="shared" ref="H25:H28" si="42">$H$400</f>
        <v>Цех-1</v>
      </c>
      <c r="I25" s="27" t="str">
        <f>BP!$F$22</f>
        <v>Сырье</v>
      </c>
      <c r="P25" s="30"/>
      <c r="R25" s="24"/>
      <c r="S25" s="93"/>
      <c r="V25" s="85"/>
      <c r="W25" s="29">
        <f t="shared" si="4"/>
        <v>0</v>
      </c>
      <c r="Z25" s="30">
        <f t="shared" ref="Z25:BE25" si="43">IF(Z$5="",0,IF(Z$5=1,$S25,Y402))</f>
        <v>0</v>
      </c>
      <c r="AA25" s="30">
        <f t="shared" ca="1" si="43"/>
        <v>0</v>
      </c>
      <c r="AB25" s="30">
        <f t="shared" ca="1" si="43"/>
        <v>0</v>
      </c>
      <c r="AC25" s="30">
        <f t="shared" ca="1" si="43"/>
        <v>0</v>
      </c>
      <c r="AD25" s="30">
        <f t="shared" ca="1" si="43"/>
        <v>0</v>
      </c>
      <c r="AE25" s="30">
        <f t="shared" ca="1" si="43"/>
        <v>400</v>
      </c>
      <c r="AF25" s="30">
        <f t="shared" ca="1" si="43"/>
        <v>1600</v>
      </c>
      <c r="AG25" s="30">
        <f t="shared" ca="1" si="43"/>
        <v>2880</v>
      </c>
      <c r="AH25" s="30">
        <f t="shared" ca="1" si="43"/>
        <v>4210</v>
      </c>
      <c r="AI25" s="30">
        <f t="shared" ca="1" si="43"/>
        <v>5370</v>
      </c>
      <c r="AJ25" s="30">
        <f t="shared" ca="1" si="43"/>
        <v>7054</v>
      </c>
      <c r="AK25" s="30">
        <f t="shared" ca="1" si="43"/>
        <v>11454</v>
      </c>
      <c r="AL25" s="30">
        <f t="shared" ca="1" si="43"/>
        <v>18862</v>
      </c>
      <c r="AM25" s="30">
        <f t="shared" ca="1" si="43"/>
        <v>29496.999999999996</v>
      </c>
      <c r="AN25" s="30">
        <f t="shared" ca="1" si="43"/>
        <v>42970</v>
      </c>
      <c r="AO25" s="30">
        <f t="shared" ca="1" si="43"/>
        <v>58117</v>
      </c>
      <c r="AP25" s="30">
        <f t="shared" ca="1" si="43"/>
        <v>74258</v>
      </c>
      <c r="AQ25" s="30">
        <f t="shared" ca="1" si="43"/>
        <v>90914.999999999985</v>
      </c>
      <c r="AR25" s="30">
        <f t="shared" ca="1" si="43"/>
        <v>107845</v>
      </c>
      <c r="AS25" s="30">
        <f t="shared" ca="1" si="43"/>
        <v>124895</v>
      </c>
      <c r="AT25" s="30">
        <f t="shared" ca="1" si="43"/>
        <v>141975</v>
      </c>
      <c r="AU25" s="30">
        <f t="shared" ca="1" si="43"/>
        <v>159070</v>
      </c>
      <c r="AV25" s="30">
        <f t="shared" ca="1" si="43"/>
        <v>176170</v>
      </c>
      <c r="AW25" s="30">
        <f t="shared" ca="1" si="43"/>
        <v>193270</v>
      </c>
      <c r="AX25" s="30">
        <f t="shared" ca="1" si="43"/>
        <v>210370</v>
      </c>
      <c r="AY25" s="30">
        <f t="shared" ca="1" si="43"/>
        <v>227470</v>
      </c>
      <c r="AZ25" s="30">
        <f t="shared" ca="1" si="43"/>
        <v>244570</v>
      </c>
      <c r="BA25" s="30">
        <f t="shared" ca="1" si="43"/>
        <v>261670</v>
      </c>
      <c r="BB25" s="30">
        <f t="shared" ca="1" si="43"/>
        <v>277770</v>
      </c>
      <c r="BC25" s="30">
        <f t="shared" ca="1" si="43"/>
        <v>290870</v>
      </c>
      <c r="BD25" s="30">
        <f t="shared" ca="1" si="43"/>
        <v>300770</v>
      </c>
      <c r="BE25" s="30">
        <f t="shared" ca="1" si="43"/>
        <v>307345</v>
      </c>
      <c r="BF25" s="30">
        <f t="shared" ref="BF25:CK25" ca="1" si="44">IF(BF$5="",0,IF(BF$5=1,$S25,BE402))</f>
        <v>311020</v>
      </c>
      <c r="BG25" s="30">
        <f t="shared" ca="1" si="44"/>
        <v>312985</v>
      </c>
      <c r="BH25" s="30">
        <f t="shared" ca="1" si="44"/>
        <v>313950</v>
      </c>
      <c r="BI25" s="30">
        <f t="shared" ca="1" si="44"/>
        <v>314395</v>
      </c>
      <c r="BJ25" s="30">
        <f t="shared" ca="1" si="44"/>
        <v>314565</v>
      </c>
      <c r="BK25" s="30">
        <f t="shared" ca="1" si="44"/>
        <v>314615</v>
      </c>
      <c r="BL25" s="30">
        <f t="shared" ca="1" si="44"/>
        <v>314635</v>
      </c>
      <c r="BM25" s="30">
        <f t="shared" ca="1" si="44"/>
        <v>314640</v>
      </c>
      <c r="BN25" s="30">
        <f t="shared" ca="1" si="44"/>
        <v>314639.99999999994</v>
      </c>
      <c r="BO25" s="30">
        <f t="shared" ca="1" si="44"/>
        <v>314639.99999999994</v>
      </c>
      <c r="BP25" s="30">
        <f t="shared" ca="1" si="44"/>
        <v>314639.99999999994</v>
      </c>
      <c r="BQ25" s="30">
        <f t="shared" ca="1" si="44"/>
        <v>314639.99999999994</v>
      </c>
      <c r="BR25" s="30">
        <f t="shared" ca="1" si="44"/>
        <v>314639.99999999994</v>
      </c>
      <c r="BS25" s="30">
        <f t="shared" ca="1" si="44"/>
        <v>314639.99999999994</v>
      </c>
      <c r="BT25" s="30">
        <f t="shared" ca="1" si="44"/>
        <v>314639.99999999994</v>
      </c>
      <c r="BU25" s="30">
        <f t="shared" ca="1" si="44"/>
        <v>314639.99999999994</v>
      </c>
      <c r="BV25" s="30">
        <f t="shared" si="44"/>
        <v>0</v>
      </c>
      <c r="BW25" s="30">
        <f t="shared" si="44"/>
        <v>0</v>
      </c>
      <c r="BX25" s="30">
        <f t="shared" si="44"/>
        <v>0</v>
      </c>
      <c r="BY25" s="30">
        <f t="shared" si="44"/>
        <v>0</v>
      </c>
      <c r="BZ25" s="30">
        <f t="shared" si="44"/>
        <v>0</v>
      </c>
      <c r="CA25" s="30">
        <f t="shared" si="44"/>
        <v>0</v>
      </c>
      <c r="CB25" s="30">
        <f t="shared" si="44"/>
        <v>0</v>
      </c>
      <c r="CC25" s="30">
        <f t="shared" si="44"/>
        <v>0</v>
      </c>
      <c r="CD25" s="30">
        <f t="shared" si="44"/>
        <v>0</v>
      </c>
      <c r="CE25" s="30">
        <f t="shared" si="44"/>
        <v>0</v>
      </c>
      <c r="CF25" s="30">
        <f t="shared" si="44"/>
        <v>0</v>
      </c>
      <c r="CG25" s="30">
        <f t="shared" si="44"/>
        <v>0</v>
      </c>
      <c r="CH25" s="30">
        <f t="shared" si="44"/>
        <v>0</v>
      </c>
      <c r="CI25" s="30">
        <f t="shared" si="44"/>
        <v>0</v>
      </c>
      <c r="CJ25" s="30">
        <f t="shared" si="44"/>
        <v>0</v>
      </c>
      <c r="CK25" s="30">
        <f t="shared" si="44"/>
        <v>0</v>
      </c>
      <c r="CL25" s="30">
        <f t="shared" ref="CL25:CT25" si="45">IF(CL$5="",0,IF(CL$5=1,$S25,CK402))</f>
        <v>0</v>
      </c>
      <c r="CM25" s="30">
        <f t="shared" si="45"/>
        <v>0</v>
      </c>
      <c r="CN25" s="30">
        <f t="shared" si="45"/>
        <v>0</v>
      </c>
      <c r="CO25" s="30">
        <f t="shared" si="45"/>
        <v>0</v>
      </c>
      <c r="CP25" s="30">
        <f t="shared" si="45"/>
        <v>0</v>
      </c>
      <c r="CQ25" s="30">
        <f t="shared" si="45"/>
        <v>0</v>
      </c>
      <c r="CR25" s="30">
        <f t="shared" si="45"/>
        <v>0</v>
      </c>
      <c r="CS25" s="30">
        <f t="shared" si="45"/>
        <v>0</v>
      </c>
      <c r="CT25" s="30">
        <f t="shared" si="45"/>
        <v>0</v>
      </c>
    </row>
    <row r="26" spans="1:98" s="27" customFormat="1" ht="12" x14ac:dyDescent="0.25">
      <c r="A26" s="26">
        <f>ROW()</f>
        <v>26</v>
      </c>
      <c r="B26" s="82"/>
      <c r="C26" s="142"/>
      <c r="E26" s="24"/>
      <c r="F26" s="66" t="str">
        <f t="shared" si="41"/>
        <v>АКТИВЫ</v>
      </c>
      <c r="G26" s="66" t="str">
        <f t="shared" si="37"/>
        <v>Запасы СиМ</v>
      </c>
      <c r="H26" s="66" t="str">
        <f t="shared" si="42"/>
        <v>Цех-1</v>
      </c>
      <c r="I26" s="27" t="str">
        <f>BP!$F$26</f>
        <v>ФОТ првПерс</v>
      </c>
      <c r="P26" s="30"/>
      <c r="R26" s="24"/>
      <c r="S26" s="93"/>
      <c r="V26" s="85"/>
      <c r="W26" s="29">
        <f t="shared" si="4"/>
        <v>0</v>
      </c>
      <c r="Z26" s="30">
        <f t="shared" ref="Z26:BE26" si="46">IF(Z$5="",0,IF(Z$5=1,$S26,Y403))</f>
        <v>0</v>
      </c>
      <c r="AA26" s="30">
        <f t="shared" ca="1" si="46"/>
        <v>0</v>
      </c>
      <c r="AB26" s="30">
        <f t="shared" ca="1" si="46"/>
        <v>0</v>
      </c>
      <c r="AC26" s="30">
        <f t="shared" ca="1" si="46"/>
        <v>0</v>
      </c>
      <c r="AD26" s="30">
        <f t="shared" ca="1" si="46"/>
        <v>0</v>
      </c>
      <c r="AE26" s="30">
        <f t="shared" ca="1" si="46"/>
        <v>600</v>
      </c>
      <c r="AF26" s="30">
        <f t="shared" ca="1" si="46"/>
        <v>2400</v>
      </c>
      <c r="AG26" s="30">
        <f t="shared" ca="1" si="46"/>
        <v>4320</v>
      </c>
      <c r="AH26" s="30">
        <f t="shared" ca="1" si="46"/>
        <v>6315</v>
      </c>
      <c r="AI26" s="30">
        <f t="shared" ca="1" si="46"/>
        <v>8055</v>
      </c>
      <c r="AJ26" s="30">
        <f t="shared" ca="1" si="46"/>
        <v>10581</v>
      </c>
      <c r="AK26" s="30">
        <f t="shared" ca="1" si="46"/>
        <v>17181</v>
      </c>
      <c r="AL26" s="30">
        <f t="shared" ca="1" si="46"/>
        <v>28293</v>
      </c>
      <c r="AM26" s="30">
        <f t="shared" ca="1" si="46"/>
        <v>44245.5</v>
      </c>
      <c r="AN26" s="30">
        <f t="shared" ca="1" si="46"/>
        <v>64455</v>
      </c>
      <c r="AO26" s="30">
        <f t="shared" ca="1" si="46"/>
        <v>87175.5</v>
      </c>
      <c r="AP26" s="30">
        <f t="shared" ca="1" si="46"/>
        <v>111387</v>
      </c>
      <c r="AQ26" s="30">
        <f t="shared" ca="1" si="46"/>
        <v>136372.5</v>
      </c>
      <c r="AR26" s="30">
        <f t="shared" ca="1" si="46"/>
        <v>161767.5</v>
      </c>
      <c r="AS26" s="30">
        <f t="shared" ca="1" si="46"/>
        <v>187342.5</v>
      </c>
      <c r="AT26" s="30">
        <f t="shared" ca="1" si="46"/>
        <v>212962.5</v>
      </c>
      <c r="AU26" s="30">
        <f t="shared" ca="1" si="46"/>
        <v>238605</v>
      </c>
      <c r="AV26" s="30">
        <f t="shared" ca="1" si="46"/>
        <v>264255</v>
      </c>
      <c r="AW26" s="30">
        <f t="shared" ca="1" si="46"/>
        <v>289905</v>
      </c>
      <c r="AX26" s="30">
        <f t="shared" ca="1" si="46"/>
        <v>315555</v>
      </c>
      <c r="AY26" s="30">
        <f t="shared" ca="1" si="46"/>
        <v>341205</v>
      </c>
      <c r="AZ26" s="30">
        <f t="shared" ca="1" si="46"/>
        <v>366855</v>
      </c>
      <c r="BA26" s="30">
        <f t="shared" ca="1" si="46"/>
        <v>392505</v>
      </c>
      <c r="BB26" s="30">
        <f t="shared" ca="1" si="46"/>
        <v>416655</v>
      </c>
      <c r="BC26" s="30">
        <f t="shared" ca="1" si="46"/>
        <v>436305</v>
      </c>
      <c r="BD26" s="30">
        <f t="shared" ca="1" si="46"/>
        <v>451155</v>
      </c>
      <c r="BE26" s="30">
        <f t="shared" ca="1" si="46"/>
        <v>461017.5</v>
      </c>
      <c r="BF26" s="30">
        <f t="shared" ref="BF26:CK26" ca="1" si="47">IF(BF$5="",0,IF(BF$5=1,$S26,BE403))</f>
        <v>466530</v>
      </c>
      <c r="BG26" s="30">
        <f t="shared" ca="1" si="47"/>
        <v>469477.5</v>
      </c>
      <c r="BH26" s="30">
        <f t="shared" ca="1" si="47"/>
        <v>470925</v>
      </c>
      <c r="BI26" s="30">
        <f t="shared" ca="1" si="47"/>
        <v>471592.5</v>
      </c>
      <c r="BJ26" s="30">
        <f t="shared" ca="1" si="47"/>
        <v>471847.5</v>
      </c>
      <c r="BK26" s="30">
        <f t="shared" ca="1" si="47"/>
        <v>471922.5</v>
      </c>
      <c r="BL26" s="30">
        <f t="shared" ca="1" si="47"/>
        <v>471952.5</v>
      </c>
      <c r="BM26" s="30">
        <f t="shared" ca="1" si="47"/>
        <v>471960</v>
      </c>
      <c r="BN26" s="30">
        <f t="shared" ca="1" si="47"/>
        <v>471959.99999999994</v>
      </c>
      <c r="BO26" s="30">
        <f t="shared" ca="1" si="47"/>
        <v>471959.99999999994</v>
      </c>
      <c r="BP26" s="30">
        <f t="shared" ca="1" si="47"/>
        <v>471959.99999999994</v>
      </c>
      <c r="BQ26" s="30">
        <f t="shared" ca="1" si="47"/>
        <v>471959.99999999994</v>
      </c>
      <c r="BR26" s="30">
        <f t="shared" ca="1" si="47"/>
        <v>471959.99999999994</v>
      </c>
      <c r="BS26" s="30">
        <f t="shared" ca="1" si="47"/>
        <v>471959.99999999994</v>
      </c>
      <c r="BT26" s="30">
        <f t="shared" ca="1" si="47"/>
        <v>471959.99999999994</v>
      </c>
      <c r="BU26" s="30">
        <f t="shared" ca="1" si="47"/>
        <v>471959.99999999994</v>
      </c>
      <c r="BV26" s="30">
        <f t="shared" si="47"/>
        <v>0</v>
      </c>
      <c r="BW26" s="30">
        <f t="shared" si="47"/>
        <v>0</v>
      </c>
      <c r="BX26" s="30">
        <f t="shared" si="47"/>
        <v>0</v>
      </c>
      <c r="BY26" s="30">
        <f t="shared" si="47"/>
        <v>0</v>
      </c>
      <c r="BZ26" s="30">
        <f t="shared" si="47"/>
        <v>0</v>
      </c>
      <c r="CA26" s="30">
        <f t="shared" si="47"/>
        <v>0</v>
      </c>
      <c r="CB26" s="30">
        <f t="shared" si="47"/>
        <v>0</v>
      </c>
      <c r="CC26" s="30">
        <f t="shared" si="47"/>
        <v>0</v>
      </c>
      <c r="CD26" s="30">
        <f t="shared" si="47"/>
        <v>0</v>
      </c>
      <c r="CE26" s="30">
        <f t="shared" si="47"/>
        <v>0</v>
      </c>
      <c r="CF26" s="30">
        <f t="shared" si="47"/>
        <v>0</v>
      </c>
      <c r="CG26" s="30">
        <f t="shared" si="47"/>
        <v>0</v>
      </c>
      <c r="CH26" s="30">
        <f t="shared" si="47"/>
        <v>0</v>
      </c>
      <c r="CI26" s="30">
        <f t="shared" si="47"/>
        <v>0</v>
      </c>
      <c r="CJ26" s="30">
        <f t="shared" si="47"/>
        <v>0</v>
      </c>
      <c r="CK26" s="30">
        <f t="shared" si="47"/>
        <v>0</v>
      </c>
      <c r="CL26" s="30">
        <f t="shared" ref="CL26:CT26" si="48">IF(CL$5="",0,IF(CL$5=1,$S26,CK403))</f>
        <v>0</v>
      </c>
      <c r="CM26" s="30">
        <f t="shared" si="48"/>
        <v>0</v>
      </c>
      <c r="CN26" s="30">
        <f t="shared" si="48"/>
        <v>0</v>
      </c>
      <c r="CO26" s="30">
        <f t="shared" si="48"/>
        <v>0</v>
      </c>
      <c r="CP26" s="30">
        <f t="shared" si="48"/>
        <v>0</v>
      </c>
      <c r="CQ26" s="30">
        <f t="shared" si="48"/>
        <v>0</v>
      </c>
      <c r="CR26" s="30">
        <f t="shared" si="48"/>
        <v>0</v>
      </c>
      <c r="CS26" s="30">
        <f t="shared" si="48"/>
        <v>0</v>
      </c>
      <c r="CT26" s="30">
        <f t="shared" si="48"/>
        <v>0</v>
      </c>
    </row>
    <row r="27" spans="1:98" s="27" customFormat="1" ht="12" x14ac:dyDescent="0.25">
      <c r="A27" s="26">
        <f>ROW()</f>
        <v>27</v>
      </c>
      <c r="B27" s="82"/>
      <c r="C27" s="142"/>
      <c r="E27" s="24"/>
      <c r="F27" s="66" t="str">
        <f t="shared" si="41"/>
        <v>АКТИВЫ</v>
      </c>
      <c r="G27" s="66" t="str">
        <f t="shared" si="37"/>
        <v>Запасы СиМ</v>
      </c>
      <c r="H27" s="66" t="str">
        <f t="shared" si="42"/>
        <v>Цех-1</v>
      </c>
      <c r="I27" s="27" t="str">
        <f>BP!$F$28</f>
        <v>Соцсборы</v>
      </c>
      <c r="P27" s="30"/>
      <c r="R27" s="24"/>
      <c r="S27" s="93"/>
      <c r="V27" s="85"/>
      <c r="W27" s="29">
        <f t="shared" si="4"/>
        <v>0</v>
      </c>
      <c r="Z27" s="30">
        <f t="shared" ref="Z27:BE27" si="49">IF(Z$5="",0,IF(Z$5=1,$S27,Y404))</f>
        <v>0</v>
      </c>
      <c r="AA27" s="30">
        <f t="shared" ca="1" si="49"/>
        <v>0</v>
      </c>
      <c r="AB27" s="30">
        <f t="shared" ca="1" si="49"/>
        <v>0</v>
      </c>
      <c r="AC27" s="30">
        <f t="shared" ca="1" si="49"/>
        <v>0</v>
      </c>
      <c r="AD27" s="30">
        <f t="shared" ca="1" si="49"/>
        <v>0</v>
      </c>
      <c r="AE27" s="30">
        <f t="shared" ca="1" si="49"/>
        <v>180</v>
      </c>
      <c r="AF27" s="30">
        <f t="shared" ca="1" si="49"/>
        <v>720</v>
      </c>
      <c r="AG27" s="30">
        <f t="shared" ca="1" si="49"/>
        <v>1296</v>
      </c>
      <c r="AH27" s="30">
        <f t="shared" ca="1" si="49"/>
        <v>1894.5</v>
      </c>
      <c r="AI27" s="30">
        <f t="shared" ca="1" si="49"/>
        <v>2416.5</v>
      </c>
      <c r="AJ27" s="30">
        <f t="shared" ca="1" si="49"/>
        <v>3174.3</v>
      </c>
      <c r="AK27" s="30">
        <f t="shared" ca="1" si="49"/>
        <v>5154.3</v>
      </c>
      <c r="AL27" s="30">
        <f t="shared" ca="1" si="49"/>
        <v>8487.9000000000015</v>
      </c>
      <c r="AM27" s="30">
        <f t="shared" ca="1" si="49"/>
        <v>13273.650000000003</v>
      </c>
      <c r="AN27" s="30">
        <f t="shared" ca="1" si="49"/>
        <v>19336.5</v>
      </c>
      <c r="AO27" s="30">
        <f t="shared" ca="1" si="49"/>
        <v>26152.649999999994</v>
      </c>
      <c r="AP27" s="30">
        <f t="shared" ca="1" si="49"/>
        <v>33416.099999999991</v>
      </c>
      <c r="AQ27" s="30">
        <f t="shared" ca="1" si="49"/>
        <v>40911.749999999993</v>
      </c>
      <c r="AR27" s="30">
        <f t="shared" ca="1" si="49"/>
        <v>48530.25</v>
      </c>
      <c r="AS27" s="30">
        <f t="shared" ca="1" si="49"/>
        <v>56202.75</v>
      </c>
      <c r="AT27" s="30">
        <f t="shared" ca="1" si="49"/>
        <v>63888.75</v>
      </c>
      <c r="AU27" s="30">
        <f t="shared" ca="1" si="49"/>
        <v>71581.5</v>
      </c>
      <c r="AV27" s="30">
        <f t="shared" ca="1" si="49"/>
        <v>79276.5</v>
      </c>
      <c r="AW27" s="30">
        <f t="shared" ca="1" si="49"/>
        <v>86971.5</v>
      </c>
      <c r="AX27" s="30">
        <f t="shared" ca="1" si="49"/>
        <v>94666.5</v>
      </c>
      <c r="AY27" s="30">
        <f t="shared" ca="1" si="49"/>
        <v>102361.5</v>
      </c>
      <c r="AZ27" s="30">
        <f t="shared" ca="1" si="49"/>
        <v>110056.5</v>
      </c>
      <c r="BA27" s="30">
        <f t="shared" ca="1" si="49"/>
        <v>117751.5</v>
      </c>
      <c r="BB27" s="30">
        <f t="shared" ca="1" si="49"/>
        <v>124996.5</v>
      </c>
      <c r="BC27" s="30">
        <f t="shared" ca="1" si="49"/>
        <v>130891.5</v>
      </c>
      <c r="BD27" s="30">
        <f t="shared" ca="1" si="49"/>
        <v>135346.5</v>
      </c>
      <c r="BE27" s="30">
        <f t="shared" ca="1" si="49"/>
        <v>138305.25</v>
      </c>
      <c r="BF27" s="30">
        <f t="shared" ref="BF27:CK27" ca="1" si="50">IF(BF$5="",0,IF(BF$5=1,$S27,BE404))</f>
        <v>139959</v>
      </c>
      <c r="BG27" s="30">
        <f t="shared" ca="1" si="50"/>
        <v>140843.25</v>
      </c>
      <c r="BH27" s="30">
        <f t="shared" ca="1" si="50"/>
        <v>141277.5</v>
      </c>
      <c r="BI27" s="30">
        <f t="shared" ca="1" si="50"/>
        <v>141477.75</v>
      </c>
      <c r="BJ27" s="30">
        <f t="shared" ca="1" si="50"/>
        <v>141554.25</v>
      </c>
      <c r="BK27" s="30">
        <f t="shared" ca="1" si="50"/>
        <v>141576.75</v>
      </c>
      <c r="BL27" s="30">
        <f t="shared" ca="1" si="50"/>
        <v>141585.75</v>
      </c>
      <c r="BM27" s="30">
        <f t="shared" ca="1" si="50"/>
        <v>141588</v>
      </c>
      <c r="BN27" s="30">
        <f t="shared" ca="1" si="50"/>
        <v>141587.99999999997</v>
      </c>
      <c r="BO27" s="30">
        <f t="shared" ca="1" si="50"/>
        <v>141587.99999999997</v>
      </c>
      <c r="BP27" s="30">
        <f t="shared" ca="1" si="50"/>
        <v>141587.99999999997</v>
      </c>
      <c r="BQ27" s="30">
        <f t="shared" ca="1" si="50"/>
        <v>141587.99999999997</v>
      </c>
      <c r="BR27" s="30">
        <f t="shared" ca="1" si="50"/>
        <v>141587.99999999997</v>
      </c>
      <c r="BS27" s="30">
        <f t="shared" ca="1" si="50"/>
        <v>141587.99999999997</v>
      </c>
      <c r="BT27" s="30">
        <f t="shared" ca="1" si="50"/>
        <v>141587.99999999997</v>
      </c>
      <c r="BU27" s="30">
        <f t="shared" ca="1" si="50"/>
        <v>141587.99999999997</v>
      </c>
      <c r="BV27" s="30">
        <f t="shared" si="50"/>
        <v>0</v>
      </c>
      <c r="BW27" s="30">
        <f t="shared" si="50"/>
        <v>0</v>
      </c>
      <c r="BX27" s="30">
        <f t="shared" si="50"/>
        <v>0</v>
      </c>
      <c r="BY27" s="30">
        <f t="shared" si="50"/>
        <v>0</v>
      </c>
      <c r="BZ27" s="30">
        <f t="shared" si="50"/>
        <v>0</v>
      </c>
      <c r="CA27" s="30">
        <f t="shared" si="50"/>
        <v>0</v>
      </c>
      <c r="CB27" s="30">
        <f t="shared" si="50"/>
        <v>0</v>
      </c>
      <c r="CC27" s="30">
        <f t="shared" si="50"/>
        <v>0</v>
      </c>
      <c r="CD27" s="30">
        <f t="shared" si="50"/>
        <v>0</v>
      </c>
      <c r="CE27" s="30">
        <f t="shared" si="50"/>
        <v>0</v>
      </c>
      <c r="CF27" s="30">
        <f t="shared" si="50"/>
        <v>0</v>
      </c>
      <c r="CG27" s="30">
        <f t="shared" si="50"/>
        <v>0</v>
      </c>
      <c r="CH27" s="30">
        <f t="shared" si="50"/>
        <v>0</v>
      </c>
      <c r="CI27" s="30">
        <f t="shared" si="50"/>
        <v>0</v>
      </c>
      <c r="CJ27" s="30">
        <f t="shared" si="50"/>
        <v>0</v>
      </c>
      <c r="CK27" s="30">
        <f t="shared" si="50"/>
        <v>0</v>
      </c>
      <c r="CL27" s="30">
        <f t="shared" ref="CL27:CT27" si="51">IF(CL$5="",0,IF(CL$5=1,$S27,CK404))</f>
        <v>0</v>
      </c>
      <c r="CM27" s="30">
        <f t="shared" si="51"/>
        <v>0</v>
      </c>
      <c r="CN27" s="30">
        <f t="shared" si="51"/>
        <v>0</v>
      </c>
      <c r="CO27" s="30">
        <f t="shared" si="51"/>
        <v>0</v>
      </c>
      <c r="CP27" s="30">
        <f t="shared" si="51"/>
        <v>0</v>
      </c>
      <c r="CQ27" s="30">
        <f t="shared" si="51"/>
        <v>0</v>
      </c>
      <c r="CR27" s="30">
        <f t="shared" si="51"/>
        <v>0</v>
      </c>
      <c r="CS27" s="30">
        <f t="shared" si="51"/>
        <v>0</v>
      </c>
      <c r="CT27" s="30">
        <f t="shared" si="51"/>
        <v>0</v>
      </c>
    </row>
    <row r="28" spans="1:98" s="27" customFormat="1" ht="12" x14ac:dyDescent="0.25">
      <c r="A28" s="26">
        <f>ROW()</f>
        <v>28</v>
      </c>
      <c r="B28" s="82"/>
      <c r="C28" s="142"/>
      <c r="E28" s="24"/>
      <c r="F28" s="66" t="str">
        <f t="shared" si="41"/>
        <v>АКТИВЫ</v>
      </c>
      <c r="G28" s="66" t="str">
        <f t="shared" si="37"/>
        <v>Запасы СиМ</v>
      </c>
      <c r="H28" s="66" t="str">
        <f t="shared" si="42"/>
        <v>Цех-1</v>
      </c>
      <c r="I28" s="27" t="str">
        <f>BP!$F$29</f>
        <v>ЭлЭн</v>
      </c>
      <c r="P28" s="30"/>
      <c r="R28" s="24"/>
      <c r="S28" s="93"/>
      <c r="V28" s="85"/>
      <c r="W28" s="29">
        <f t="shared" si="4"/>
        <v>0</v>
      </c>
      <c r="Z28" s="30">
        <f t="shared" ref="Z28:BE28" si="52">IF(Z$5="",0,IF(Z$5=1,$S28,Y405))</f>
        <v>0</v>
      </c>
      <c r="AA28" s="30">
        <f t="shared" ca="1" si="52"/>
        <v>0</v>
      </c>
      <c r="AB28" s="30">
        <f t="shared" ca="1" si="52"/>
        <v>0</v>
      </c>
      <c r="AC28" s="30">
        <f t="shared" ca="1" si="52"/>
        <v>0</v>
      </c>
      <c r="AD28" s="30">
        <f t="shared" ca="1" si="52"/>
        <v>0</v>
      </c>
      <c r="AE28" s="30">
        <f t="shared" ca="1" si="52"/>
        <v>107.33333333333333</v>
      </c>
      <c r="AF28" s="30">
        <f t="shared" ca="1" si="52"/>
        <v>429.33333333333331</v>
      </c>
      <c r="AG28" s="30">
        <f t="shared" ca="1" si="52"/>
        <v>772.8</v>
      </c>
      <c r="AH28" s="30">
        <f t="shared" ca="1" si="52"/>
        <v>1129.6833333333334</v>
      </c>
      <c r="AI28" s="30">
        <f t="shared" ca="1" si="52"/>
        <v>1440.9499999999998</v>
      </c>
      <c r="AJ28" s="30">
        <f t="shared" ca="1" si="52"/>
        <v>1892.823333333333</v>
      </c>
      <c r="AK28" s="30">
        <f t="shared" ca="1" si="52"/>
        <v>3073.4900000000002</v>
      </c>
      <c r="AL28" s="30">
        <f t="shared" ca="1" si="52"/>
        <v>5061.3033333333333</v>
      </c>
      <c r="AM28" s="30">
        <f t="shared" ca="1" si="52"/>
        <v>7915.0283333333318</v>
      </c>
      <c r="AN28" s="30">
        <f t="shared" ca="1" si="52"/>
        <v>11530.283333333333</v>
      </c>
      <c r="AO28" s="30">
        <f t="shared" ca="1" si="52"/>
        <v>15594.728333333333</v>
      </c>
      <c r="AP28" s="30">
        <f t="shared" ca="1" si="52"/>
        <v>19925.896666666667</v>
      </c>
      <c r="AQ28" s="30">
        <f t="shared" ca="1" si="52"/>
        <v>24395.524999999998</v>
      </c>
      <c r="AR28" s="30">
        <f t="shared" ca="1" si="52"/>
        <v>28938.408333333336</v>
      </c>
      <c r="AS28" s="30">
        <f t="shared" ca="1" si="52"/>
        <v>33513.491666666661</v>
      </c>
      <c r="AT28" s="30">
        <f t="shared" ca="1" si="52"/>
        <v>38096.625000000007</v>
      </c>
      <c r="AU28" s="30">
        <f t="shared" ca="1" si="52"/>
        <v>42683.78333333334</v>
      </c>
      <c r="AV28" s="30">
        <f t="shared" ca="1" si="52"/>
        <v>47272.283333333347</v>
      </c>
      <c r="AW28" s="30">
        <f t="shared" ca="1" si="52"/>
        <v>51860.783333333347</v>
      </c>
      <c r="AX28" s="30">
        <f t="shared" ca="1" si="52"/>
        <v>56449.283333333347</v>
      </c>
      <c r="AY28" s="30">
        <f t="shared" ca="1" si="52"/>
        <v>61037.783333333347</v>
      </c>
      <c r="AZ28" s="30">
        <f t="shared" ca="1" si="52"/>
        <v>65626.283333333355</v>
      </c>
      <c r="BA28" s="30">
        <f t="shared" ca="1" si="52"/>
        <v>70214.783333333355</v>
      </c>
      <c r="BB28" s="30">
        <f t="shared" ca="1" si="52"/>
        <v>74534.950000000012</v>
      </c>
      <c r="BC28" s="30">
        <f t="shared" ca="1" si="52"/>
        <v>78050.116666666683</v>
      </c>
      <c r="BD28" s="30">
        <f t="shared" ca="1" si="52"/>
        <v>80706.616666666669</v>
      </c>
      <c r="BE28" s="30">
        <f t="shared" ca="1" si="52"/>
        <v>82470.908333333369</v>
      </c>
      <c r="BF28" s="30">
        <f t="shared" ref="BF28:CK28" ca="1" si="53">IF(BF$5="",0,IF(BF$5=1,$S28,BE405))</f>
        <v>83457.033333333369</v>
      </c>
      <c r="BG28" s="30">
        <f t="shared" ca="1" si="53"/>
        <v>83984.308333333378</v>
      </c>
      <c r="BH28" s="30">
        <f t="shared" ca="1" si="53"/>
        <v>84243.250000000044</v>
      </c>
      <c r="BI28" s="30">
        <f t="shared" ca="1" si="53"/>
        <v>84362.658333333384</v>
      </c>
      <c r="BJ28" s="30">
        <f t="shared" ca="1" si="53"/>
        <v>84408.275000000052</v>
      </c>
      <c r="BK28" s="30">
        <f t="shared" ca="1" si="53"/>
        <v>84421.691666666738</v>
      </c>
      <c r="BL28" s="30">
        <f t="shared" ca="1" si="53"/>
        <v>84427.058333333393</v>
      </c>
      <c r="BM28" s="30">
        <f t="shared" ca="1" si="53"/>
        <v>84428.400000000081</v>
      </c>
      <c r="BN28" s="30">
        <f t="shared" ca="1" si="53"/>
        <v>84428.400000000096</v>
      </c>
      <c r="BO28" s="30">
        <f t="shared" ca="1" si="53"/>
        <v>84428.400000000096</v>
      </c>
      <c r="BP28" s="30">
        <f t="shared" ca="1" si="53"/>
        <v>84428.400000000096</v>
      </c>
      <c r="BQ28" s="30">
        <f t="shared" ca="1" si="53"/>
        <v>84428.400000000096</v>
      </c>
      <c r="BR28" s="30">
        <f t="shared" ca="1" si="53"/>
        <v>84428.400000000096</v>
      </c>
      <c r="BS28" s="30">
        <f t="shared" ca="1" si="53"/>
        <v>84428.400000000096</v>
      </c>
      <c r="BT28" s="30">
        <f t="shared" ca="1" si="53"/>
        <v>84428.400000000096</v>
      </c>
      <c r="BU28" s="30">
        <f t="shared" ca="1" si="53"/>
        <v>84428.400000000096</v>
      </c>
      <c r="BV28" s="30">
        <f t="shared" si="53"/>
        <v>0</v>
      </c>
      <c r="BW28" s="30">
        <f t="shared" si="53"/>
        <v>0</v>
      </c>
      <c r="BX28" s="30">
        <f t="shared" si="53"/>
        <v>0</v>
      </c>
      <c r="BY28" s="30">
        <f t="shared" si="53"/>
        <v>0</v>
      </c>
      <c r="BZ28" s="30">
        <f t="shared" si="53"/>
        <v>0</v>
      </c>
      <c r="CA28" s="30">
        <f t="shared" si="53"/>
        <v>0</v>
      </c>
      <c r="CB28" s="30">
        <f t="shared" si="53"/>
        <v>0</v>
      </c>
      <c r="CC28" s="30">
        <f t="shared" si="53"/>
        <v>0</v>
      </c>
      <c r="CD28" s="30">
        <f t="shared" si="53"/>
        <v>0</v>
      </c>
      <c r="CE28" s="30">
        <f t="shared" si="53"/>
        <v>0</v>
      </c>
      <c r="CF28" s="30">
        <f t="shared" si="53"/>
        <v>0</v>
      </c>
      <c r="CG28" s="30">
        <f t="shared" si="53"/>
        <v>0</v>
      </c>
      <c r="CH28" s="30">
        <f t="shared" si="53"/>
        <v>0</v>
      </c>
      <c r="CI28" s="30">
        <f t="shared" si="53"/>
        <v>0</v>
      </c>
      <c r="CJ28" s="30">
        <f t="shared" si="53"/>
        <v>0</v>
      </c>
      <c r="CK28" s="30">
        <f t="shared" si="53"/>
        <v>0</v>
      </c>
      <c r="CL28" s="30">
        <f t="shared" ref="CL28:CT28" si="54">IF(CL$5="",0,IF(CL$5=1,$S28,CK405))</f>
        <v>0</v>
      </c>
      <c r="CM28" s="30">
        <f t="shared" si="54"/>
        <v>0</v>
      </c>
      <c r="CN28" s="30">
        <f t="shared" si="54"/>
        <v>0</v>
      </c>
      <c r="CO28" s="30">
        <f t="shared" si="54"/>
        <v>0</v>
      </c>
      <c r="CP28" s="30">
        <f t="shared" si="54"/>
        <v>0</v>
      </c>
      <c r="CQ28" s="30">
        <f t="shared" si="54"/>
        <v>0</v>
      </c>
      <c r="CR28" s="30">
        <f t="shared" si="54"/>
        <v>0</v>
      </c>
      <c r="CS28" s="30">
        <f t="shared" si="54"/>
        <v>0</v>
      </c>
      <c r="CT28" s="30">
        <f t="shared" si="54"/>
        <v>0</v>
      </c>
    </row>
    <row r="29" spans="1:98" s="2" customFormat="1" ht="12" x14ac:dyDescent="0.25">
      <c r="A29" s="11">
        <f>ROW()</f>
        <v>29</v>
      </c>
      <c r="B29" s="100"/>
      <c r="C29" s="142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2"/>
      <c r="E30" s="24"/>
      <c r="F30" s="66" t="str">
        <f>$F$386</f>
        <v>АКТИВЫ</v>
      </c>
      <c r="G30" s="66" t="str">
        <f t="shared" si="37"/>
        <v>Запасы СиМ</v>
      </c>
      <c r="H30" s="31" t="str">
        <f>BP!$F$24</f>
        <v>Вн.пр-во</v>
      </c>
      <c r="P30" s="30"/>
      <c r="R30" s="24"/>
      <c r="S30" s="30"/>
      <c r="V30" s="85"/>
      <c r="W30" s="29">
        <f t="shared" si="4"/>
        <v>0</v>
      </c>
      <c r="Z30" s="30">
        <f>SUM(Z31:Z37)</f>
        <v>0</v>
      </c>
      <c r="AA30" s="30">
        <f t="shared" ref="AA30:CL30" ca="1" si="55">SUM(AA31:AA37)</f>
        <v>0</v>
      </c>
      <c r="AB30" s="30">
        <f t="shared" ca="1" si="55"/>
        <v>0</v>
      </c>
      <c r="AC30" s="30">
        <f t="shared" ca="1" si="55"/>
        <v>0</v>
      </c>
      <c r="AD30" s="30">
        <f t="shared" ca="1" si="55"/>
        <v>0</v>
      </c>
      <c r="AE30" s="30">
        <f t="shared" ca="1" si="55"/>
        <v>0</v>
      </c>
      <c r="AF30" s="30">
        <f t="shared" ca="1" si="55"/>
        <v>11387.333333333334</v>
      </c>
      <c r="AG30" s="30">
        <f t="shared" ca="1" si="55"/>
        <v>62336.666666666664</v>
      </c>
      <c r="AH30" s="30">
        <f t="shared" ca="1" si="55"/>
        <v>149138.13333333333</v>
      </c>
      <c r="AI30" s="30">
        <f t="shared" ca="1" si="55"/>
        <v>240720.48333333334</v>
      </c>
      <c r="AJ30" s="30">
        <f t="shared" ca="1" si="55"/>
        <v>329561.63333333336</v>
      </c>
      <c r="AK30" s="30">
        <f t="shared" ca="1" si="55"/>
        <v>426185.5733333333</v>
      </c>
      <c r="AL30" s="30">
        <f t="shared" ca="1" si="55"/>
        <v>622120.91333333333</v>
      </c>
      <c r="AM30" s="30">
        <f t="shared" ca="1" si="55"/>
        <v>1017674.9933333333</v>
      </c>
      <c r="AN30" s="30">
        <f t="shared" ca="1" si="55"/>
        <v>1631337.1316666668</v>
      </c>
      <c r="AO30" s="30">
        <f t="shared" ca="1" si="55"/>
        <v>2461224.2116666664</v>
      </c>
      <c r="AP30" s="30">
        <f t="shared" ca="1" si="55"/>
        <v>3457873.4116666666</v>
      </c>
      <c r="AQ30" s="30">
        <f t="shared" ca="1" si="55"/>
        <v>4553075.125</v>
      </c>
      <c r="AR30" s="30">
        <f t="shared" ca="1" si="55"/>
        <v>5704683.0216666665</v>
      </c>
      <c r="AS30" s="30">
        <f t="shared" ca="1" si="55"/>
        <v>6885718.4333333336</v>
      </c>
      <c r="AT30" s="30">
        <f t="shared" ca="1" si="55"/>
        <v>8081627.4000000004</v>
      </c>
      <c r="AU30" s="30">
        <f t="shared" ca="1" si="55"/>
        <v>9283426.6166666672</v>
      </c>
      <c r="AV30" s="30">
        <f t="shared" ca="1" si="55"/>
        <v>10486911.908333333</v>
      </c>
      <c r="AW30" s="30">
        <f t="shared" ca="1" si="55"/>
        <v>11691169.066666666</v>
      </c>
      <c r="AX30" s="30">
        <f t="shared" ca="1" si="55"/>
        <v>12895636.066666666</v>
      </c>
      <c r="AY30" s="30">
        <f t="shared" ca="1" si="55"/>
        <v>14100103.066666666</v>
      </c>
      <c r="AZ30" s="30">
        <f t="shared" ca="1" si="55"/>
        <v>15304570.066666666</v>
      </c>
      <c r="BA30" s="30">
        <f t="shared" ca="1" si="55"/>
        <v>16509037.066666666</v>
      </c>
      <c r="BB30" s="30">
        <f t="shared" ca="1" si="55"/>
        <v>17713504.066666666</v>
      </c>
      <c r="BC30" s="30">
        <f t="shared" ca="1" si="55"/>
        <v>18889502.733333334</v>
      </c>
      <c r="BD30" s="30">
        <f t="shared" ca="1" si="55"/>
        <v>19938128.066666666</v>
      </c>
      <c r="BE30" s="30">
        <f t="shared" ca="1" si="55"/>
        <v>20769749.733333334</v>
      </c>
      <c r="BF30" s="30">
        <f t="shared" ca="1" si="55"/>
        <v>21372415.524999999</v>
      </c>
      <c r="BG30" s="30">
        <f t="shared" ca="1" si="55"/>
        <v>21752978.441666666</v>
      </c>
      <c r="BH30" s="30">
        <f t="shared" ca="1" si="55"/>
        <v>21963152.341666665</v>
      </c>
      <c r="BI30" s="30">
        <f t="shared" ca="1" si="55"/>
        <v>22073092.058333334</v>
      </c>
      <c r="BJ30" s="30">
        <f t="shared" ca="1" si="55"/>
        <v>22126259.908333335</v>
      </c>
      <c r="BK30" s="30">
        <f t="shared" ca="1" si="55"/>
        <v>22149775.433333334</v>
      </c>
      <c r="BL30" s="30">
        <f t="shared" ca="1" si="55"/>
        <v>22158333.466666665</v>
      </c>
      <c r="BM30" s="30">
        <f t="shared" ca="1" si="55"/>
        <v>22161001.25</v>
      </c>
      <c r="BN30" s="30">
        <f t="shared" ca="1" si="55"/>
        <v>22161982.958333332</v>
      </c>
      <c r="BO30" s="30">
        <f t="shared" ca="1" si="55"/>
        <v>22162192.800000001</v>
      </c>
      <c r="BP30" s="30">
        <f t="shared" ca="1" si="55"/>
        <v>22162192.800000001</v>
      </c>
      <c r="BQ30" s="30">
        <f t="shared" ca="1" si="55"/>
        <v>22162192.800000001</v>
      </c>
      <c r="BR30" s="30">
        <f t="shared" ca="1" si="55"/>
        <v>22162192.800000001</v>
      </c>
      <c r="BS30" s="30">
        <f t="shared" ca="1" si="55"/>
        <v>22162192.800000001</v>
      </c>
      <c r="BT30" s="30">
        <f t="shared" ca="1" si="55"/>
        <v>22162192.800000001</v>
      </c>
      <c r="BU30" s="30">
        <f t="shared" ca="1" si="55"/>
        <v>22162192.800000001</v>
      </c>
      <c r="BV30" s="30">
        <f t="shared" si="55"/>
        <v>0</v>
      </c>
      <c r="BW30" s="30">
        <f t="shared" si="55"/>
        <v>0</v>
      </c>
      <c r="BX30" s="30">
        <f t="shared" si="55"/>
        <v>0</v>
      </c>
      <c r="BY30" s="30">
        <f t="shared" si="55"/>
        <v>0</v>
      </c>
      <c r="BZ30" s="30">
        <f t="shared" si="55"/>
        <v>0</v>
      </c>
      <c r="CA30" s="30">
        <f t="shared" si="55"/>
        <v>0</v>
      </c>
      <c r="CB30" s="30">
        <f t="shared" si="55"/>
        <v>0</v>
      </c>
      <c r="CC30" s="30">
        <f t="shared" si="55"/>
        <v>0</v>
      </c>
      <c r="CD30" s="30">
        <f t="shared" si="55"/>
        <v>0</v>
      </c>
      <c r="CE30" s="30">
        <f t="shared" si="55"/>
        <v>0</v>
      </c>
      <c r="CF30" s="30">
        <f t="shared" si="55"/>
        <v>0</v>
      </c>
      <c r="CG30" s="30">
        <f t="shared" si="55"/>
        <v>0</v>
      </c>
      <c r="CH30" s="30">
        <f t="shared" si="55"/>
        <v>0</v>
      </c>
      <c r="CI30" s="30">
        <f t="shared" si="55"/>
        <v>0</v>
      </c>
      <c r="CJ30" s="30">
        <f t="shared" si="55"/>
        <v>0</v>
      </c>
      <c r="CK30" s="30">
        <f t="shared" si="55"/>
        <v>0</v>
      </c>
      <c r="CL30" s="30">
        <f t="shared" si="55"/>
        <v>0</v>
      </c>
      <c r="CM30" s="30">
        <f t="shared" ref="CM30:CT30" si="56">SUM(CM31:CM37)</f>
        <v>0</v>
      </c>
      <c r="CN30" s="30">
        <f t="shared" si="56"/>
        <v>0</v>
      </c>
      <c r="CO30" s="30">
        <f t="shared" si="56"/>
        <v>0</v>
      </c>
      <c r="CP30" s="30">
        <f t="shared" si="56"/>
        <v>0</v>
      </c>
      <c r="CQ30" s="30">
        <f t="shared" si="56"/>
        <v>0</v>
      </c>
      <c r="CR30" s="30">
        <f t="shared" si="56"/>
        <v>0</v>
      </c>
      <c r="CS30" s="30">
        <f t="shared" si="56"/>
        <v>0</v>
      </c>
      <c r="CT30" s="30">
        <f t="shared" si="56"/>
        <v>0</v>
      </c>
    </row>
    <row r="31" spans="1:98" s="27" customFormat="1" ht="12" x14ac:dyDescent="0.25">
      <c r="A31" s="26">
        <f>ROW()</f>
        <v>31</v>
      </c>
      <c r="B31" s="82"/>
      <c r="C31" s="142"/>
      <c r="E31" s="24"/>
      <c r="F31" s="66" t="str">
        <f>$F$386</f>
        <v>АКТИВЫ</v>
      </c>
      <c r="G31" s="66" t="str">
        <f t="shared" si="37"/>
        <v>Запасы СиМ</v>
      </c>
      <c r="H31" s="66" t="str">
        <f>$H$407</f>
        <v>Вн.пр-во</v>
      </c>
      <c r="I31" s="27" t="str">
        <f>BP!$F$21</f>
        <v>Основа</v>
      </c>
      <c r="P31" s="30"/>
      <c r="R31" s="24"/>
      <c r="S31" s="93"/>
      <c r="V31" s="85"/>
      <c r="W31" s="29">
        <f t="shared" si="4"/>
        <v>0</v>
      </c>
      <c r="Z31" s="30">
        <f t="shared" ref="Z31:BE31" si="57">IF(Z$5="",0,IF(Z$5=1,$S31,Y408))</f>
        <v>0</v>
      </c>
      <c r="AA31" s="30">
        <f t="shared" ca="1" si="57"/>
        <v>0</v>
      </c>
      <c r="AB31" s="30">
        <f t="shared" ca="1" si="57"/>
        <v>0</v>
      </c>
      <c r="AC31" s="30">
        <f t="shared" ca="1" si="57"/>
        <v>0</v>
      </c>
      <c r="AD31" s="30">
        <f t="shared" ca="1" si="57"/>
        <v>0</v>
      </c>
      <c r="AE31" s="30">
        <f t="shared" ca="1" si="57"/>
        <v>0</v>
      </c>
      <c r="AF31" s="30">
        <f t="shared" ca="1" si="57"/>
        <v>3500</v>
      </c>
      <c r="AG31" s="30">
        <f t="shared" ca="1" si="57"/>
        <v>17500</v>
      </c>
      <c r="AH31" s="30">
        <f t="shared" ca="1" si="57"/>
        <v>39200</v>
      </c>
      <c r="AI31" s="30">
        <f t="shared" ca="1" si="57"/>
        <v>62037.5</v>
      </c>
      <c r="AJ31" s="30">
        <f t="shared" ca="1" si="57"/>
        <v>83825</v>
      </c>
      <c r="AK31" s="30">
        <f t="shared" ca="1" si="57"/>
        <v>108710</v>
      </c>
      <c r="AL31" s="30">
        <f t="shared" ca="1" si="57"/>
        <v>161945</v>
      </c>
      <c r="AM31" s="30">
        <f t="shared" ca="1" si="57"/>
        <v>265265</v>
      </c>
      <c r="AN31" s="30">
        <f t="shared" ca="1" si="57"/>
        <v>423141.25</v>
      </c>
      <c r="AO31" s="30">
        <f t="shared" ca="1" si="57"/>
        <v>634086.25</v>
      </c>
      <c r="AP31" s="30">
        <f t="shared" ca="1" si="57"/>
        <v>884511.25</v>
      </c>
      <c r="AQ31" s="30">
        <f t="shared" ca="1" si="57"/>
        <v>1158281.25</v>
      </c>
      <c r="AR31" s="30">
        <f t="shared" ca="1" si="57"/>
        <v>1445263.75</v>
      </c>
      <c r="AS31" s="30">
        <f t="shared" ca="1" si="57"/>
        <v>1739150</v>
      </c>
      <c r="AT31" s="30">
        <f t="shared" ca="1" si="57"/>
        <v>2036475</v>
      </c>
      <c r="AU31" s="30">
        <f t="shared" ca="1" si="57"/>
        <v>2335112.5</v>
      </c>
      <c r="AV31" s="30">
        <f t="shared" ca="1" si="57"/>
        <v>2634143.75</v>
      </c>
      <c r="AW31" s="30">
        <f t="shared" ca="1" si="57"/>
        <v>2933350</v>
      </c>
      <c r="AX31" s="30">
        <f t="shared" ca="1" si="57"/>
        <v>3232600</v>
      </c>
      <c r="AY31" s="30">
        <f t="shared" ca="1" si="57"/>
        <v>3531850</v>
      </c>
      <c r="AZ31" s="30">
        <f t="shared" ca="1" si="57"/>
        <v>3831100</v>
      </c>
      <c r="BA31" s="30">
        <f t="shared" ca="1" si="57"/>
        <v>4130350</v>
      </c>
      <c r="BB31" s="30">
        <f t="shared" ca="1" si="57"/>
        <v>4429600</v>
      </c>
      <c r="BC31" s="30">
        <f t="shared" ca="1" si="57"/>
        <v>4720100</v>
      </c>
      <c r="BD31" s="30">
        <f t="shared" ca="1" si="57"/>
        <v>4975600</v>
      </c>
      <c r="BE31" s="30">
        <f t="shared" ca="1" si="57"/>
        <v>5176850</v>
      </c>
      <c r="BF31" s="30">
        <f t="shared" ref="BF31:CK31" ca="1" si="58">IF(BF$5="",0,IF(BF$5=1,$S31,BE408))</f>
        <v>5321006.25</v>
      </c>
      <c r="BG31" s="30">
        <f t="shared" ca="1" si="58"/>
        <v>5410693.75</v>
      </c>
      <c r="BH31" s="30">
        <f t="shared" ca="1" si="58"/>
        <v>5460043.75</v>
      </c>
      <c r="BI31" s="30">
        <f t="shared" ca="1" si="58"/>
        <v>5485681.25</v>
      </c>
      <c r="BJ31" s="30">
        <f t="shared" ca="1" si="58"/>
        <v>5498018.75</v>
      </c>
      <c r="BK31" s="30">
        <f t="shared" ca="1" si="58"/>
        <v>5503400</v>
      </c>
      <c r="BL31" s="30">
        <f t="shared" ca="1" si="58"/>
        <v>5505325</v>
      </c>
      <c r="BM31" s="30">
        <f t="shared" ca="1" si="58"/>
        <v>5505937.5</v>
      </c>
      <c r="BN31" s="30">
        <f t="shared" ca="1" si="58"/>
        <v>5506156.25</v>
      </c>
      <c r="BO31" s="30">
        <f t="shared" ca="1" si="58"/>
        <v>5506200</v>
      </c>
      <c r="BP31" s="30">
        <f t="shared" ca="1" si="58"/>
        <v>5506200</v>
      </c>
      <c r="BQ31" s="30">
        <f t="shared" ca="1" si="58"/>
        <v>5506200</v>
      </c>
      <c r="BR31" s="30">
        <f t="shared" ca="1" si="58"/>
        <v>5506200</v>
      </c>
      <c r="BS31" s="30">
        <f t="shared" ca="1" si="58"/>
        <v>5506200</v>
      </c>
      <c r="BT31" s="30">
        <f t="shared" ca="1" si="58"/>
        <v>5506200</v>
      </c>
      <c r="BU31" s="30">
        <f t="shared" ca="1" si="58"/>
        <v>5506200</v>
      </c>
      <c r="BV31" s="30">
        <f t="shared" si="58"/>
        <v>0</v>
      </c>
      <c r="BW31" s="30">
        <f t="shared" si="58"/>
        <v>0</v>
      </c>
      <c r="BX31" s="30">
        <f t="shared" si="58"/>
        <v>0</v>
      </c>
      <c r="BY31" s="30">
        <f t="shared" si="58"/>
        <v>0</v>
      </c>
      <c r="BZ31" s="30">
        <f t="shared" si="58"/>
        <v>0</v>
      </c>
      <c r="CA31" s="30">
        <f t="shared" si="58"/>
        <v>0</v>
      </c>
      <c r="CB31" s="30">
        <f t="shared" si="58"/>
        <v>0</v>
      </c>
      <c r="CC31" s="30">
        <f t="shared" si="58"/>
        <v>0</v>
      </c>
      <c r="CD31" s="30">
        <f t="shared" si="58"/>
        <v>0</v>
      </c>
      <c r="CE31" s="30">
        <f t="shared" si="58"/>
        <v>0</v>
      </c>
      <c r="CF31" s="30">
        <f t="shared" si="58"/>
        <v>0</v>
      </c>
      <c r="CG31" s="30">
        <f t="shared" si="58"/>
        <v>0</v>
      </c>
      <c r="CH31" s="30">
        <f t="shared" si="58"/>
        <v>0</v>
      </c>
      <c r="CI31" s="30">
        <f t="shared" si="58"/>
        <v>0</v>
      </c>
      <c r="CJ31" s="30">
        <f t="shared" si="58"/>
        <v>0</v>
      </c>
      <c r="CK31" s="30">
        <f t="shared" si="58"/>
        <v>0</v>
      </c>
      <c r="CL31" s="30">
        <f t="shared" ref="CL31:CT31" si="59">IF(CL$5="",0,IF(CL$5=1,$S31,CK408))</f>
        <v>0</v>
      </c>
      <c r="CM31" s="30">
        <f t="shared" si="59"/>
        <v>0</v>
      </c>
      <c r="CN31" s="30">
        <f t="shared" si="59"/>
        <v>0</v>
      </c>
      <c r="CO31" s="30">
        <f t="shared" si="59"/>
        <v>0</v>
      </c>
      <c r="CP31" s="30">
        <f t="shared" si="59"/>
        <v>0</v>
      </c>
      <c r="CQ31" s="30">
        <f t="shared" si="59"/>
        <v>0</v>
      </c>
      <c r="CR31" s="30">
        <f t="shared" si="59"/>
        <v>0</v>
      </c>
      <c r="CS31" s="30">
        <f t="shared" si="59"/>
        <v>0</v>
      </c>
      <c r="CT31" s="30">
        <f t="shared" si="59"/>
        <v>0</v>
      </c>
    </row>
    <row r="32" spans="1:98" s="27" customFormat="1" ht="12" x14ac:dyDescent="0.25">
      <c r="A32" s="26">
        <f>ROW()</f>
        <v>32</v>
      </c>
      <c r="B32" s="82"/>
      <c r="C32" s="142"/>
      <c r="E32" s="24"/>
      <c r="F32" s="66" t="str">
        <f t="shared" ref="F32:F36" si="60">$F$386</f>
        <v>АКТИВЫ</v>
      </c>
      <c r="G32" s="66" t="str">
        <f t="shared" si="37"/>
        <v>Запасы СиМ</v>
      </c>
      <c r="H32" s="66" t="str">
        <f t="shared" ref="H32:H36" si="61">$H$407</f>
        <v>Вн.пр-во</v>
      </c>
      <c r="I32" s="27" t="str">
        <f>BP!$F$22</f>
        <v>Сырье</v>
      </c>
      <c r="P32" s="30"/>
      <c r="R32" s="24"/>
      <c r="S32" s="93"/>
      <c r="V32" s="85"/>
      <c r="W32" s="29">
        <f t="shared" si="4"/>
        <v>0</v>
      </c>
      <c r="Z32" s="30">
        <f t="shared" ref="Z32:BE32" si="62">IF(Z$5="",0,IF(Z$5=1,$S32,Y409))</f>
        <v>0</v>
      </c>
      <c r="AA32" s="30">
        <f t="shared" ca="1" si="62"/>
        <v>0</v>
      </c>
      <c r="AB32" s="30">
        <f t="shared" ca="1" si="62"/>
        <v>0</v>
      </c>
      <c r="AC32" s="30">
        <f t="shared" ca="1" si="62"/>
        <v>0</v>
      </c>
      <c r="AD32" s="30">
        <f t="shared" ca="1" si="62"/>
        <v>0</v>
      </c>
      <c r="AE32" s="30">
        <f t="shared" ca="1" si="62"/>
        <v>0</v>
      </c>
      <c r="AF32" s="30">
        <f t="shared" ca="1" si="62"/>
        <v>400</v>
      </c>
      <c r="AG32" s="30">
        <f t="shared" ca="1" si="62"/>
        <v>2000</v>
      </c>
      <c r="AH32" s="30">
        <f t="shared" ca="1" si="62"/>
        <v>4480</v>
      </c>
      <c r="AI32" s="30">
        <f t="shared" ca="1" si="62"/>
        <v>7090</v>
      </c>
      <c r="AJ32" s="30">
        <f t="shared" ca="1" si="62"/>
        <v>9580</v>
      </c>
      <c r="AK32" s="30">
        <f t="shared" ca="1" si="62"/>
        <v>12424</v>
      </c>
      <c r="AL32" s="30">
        <f t="shared" ca="1" si="62"/>
        <v>18508</v>
      </c>
      <c r="AM32" s="30">
        <f t="shared" ca="1" si="62"/>
        <v>30316</v>
      </c>
      <c r="AN32" s="30">
        <f t="shared" ca="1" si="62"/>
        <v>48359</v>
      </c>
      <c r="AO32" s="30">
        <f t="shared" ca="1" si="62"/>
        <v>72467</v>
      </c>
      <c r="AP32" s="30">
        <f t="shared" ca="1" si="62"/>
        <v>101087</v>
      </c>
      <c r="AQ32" s="30">
        <f t="shared" ca="1" si="62"/>
        <v>132375</v>
      </c>
      <c r="AR32" s="30">
        <f t="shared" ca="1" si="62"/>
        <v>165173</v>
      </c>
      <c r="AS32" s="30">
        <f t="shared" ca="1" si="62"/>
        <v>198760</v>
      </c>
      <c r="AT32" s="30">
        <f t="shared" ca="1" si="62"/>
        <v>232740</v>
      </c>
      <c r="AU32" s="30">
        <f t="shared" ca="1" si="62"/>
        <v>266870</v>
      </c>
      <c r="AV32" s="30">
        <f t="shared" ca="1" si="62"/>
        <v>301045</v>
      </c>
      <c r="AW32" s="30">
        <f t="shared" ca="1" si="62"/>
        <v>335240</v>
      </c>
      <c r="AX32" s="30">
        <f t="shared" ca="1" si="62"/>
        <v>369440</v>
      </c>
      <c r="AY32" s="30">
        <f t="shared" ca="1" si="62"/>
        <v>403640</v>
      </c>
      <c r="AZ32" s="30">
        <f t="shared" ca="1" si="62"/>
        <v>437840</v>
      </c>
      <c r="BA32" s="30">
        <f t="shared" ca="1" si="62"/>
        <v>472040</v>
      </c>
      <c r="BB32" s="30">
        <f t="shared" ca="1" si="62"/>
        <v>506240</v>
      </c>
      <c r="BC32" s="30">
        <f t="shared" ca="1" si="62"/>
        <v>539440</v>
      </c>
      <c r="BD32" s="30">
        <f t="shared" ca="1" si="62"/>
        <v>568640</v>
      </c>
      <c r="BE32" s="30">
        <f t="shared" ca="1" si="62"/>
        <v>591640</v>
      </c>
      <c r="BF32" s="30">
        <f t="shared" ref="BF32:CK32" ca="1" si="63">IF(BF$5="",0,IF(BF$5=1,$S32,BE409))</f>
        <v>608115</v>
      </c>
      <c r="BG32" s="30">
        <f t="shared" ca="1" si="63"/>
        <v>618365</v>
      </c>
      <c r="BH32" s="30">
        <f t="shared" ca="1" si="63"/>
        <v>624005</v>
      </c>
      <c r="BI32" s="30">
        <f t="shared" ca="1" si="63"/>
        <v>626935</v>
      </c>
      <c r="BJ32" s="30">
        <f t="shared" ca="1" si="63"/>
        <v>628345</v>
      </c>
      <c r="BK32" s="30">
        <f t="shared" ca="1" si="63"/>
        <v>628960</v>
      </c>
      <c r="BL32" s="30">
        <f t="shared" ca="1" si="63"/>
        <v>629180</v>
      </c>
      <c r="BM32" s="30">
        <f t="shared" ca="1" si="63"/>
        <v>629250</v>
      </c>
      <c r="BN32" s="30">
        <f t="shared" ca="1" si="63"/>
        <v>629275</v>
      </c>
      <c r="BO32" s="30">
        <f t="shared" ca="1" si="63"/>
        <v>629280</v>
      </c>
      <c r="BP32" s="30">
        <f t="shared" ca="1" si="63"/>
        <v>629280</v>
      </c>
      <c r="BQ32" s="30">
        <f t="shared" ca="1" si="63"/>
        <v>629280</v>
      </c>
      <c r="BR32" s="30">
        <f t="shared" ca="1" si="63"/>
        <v>629280</v>
      </c>
      <c r="BS32" s="30">
        <f t="shared" ca="1" si="63"/>
        <v>629280</v>
      </c>
      <c r="BT32" s="30">
        <f t="shared" ca="1" si="63"/>
        <v>629280</v>
      </c>
      <c r="BU32" s="30">
        <f t="shared" ca="1" si="63"/>
        <v>629280</v>
      </c>
      <c r="BV32" s="30">
        <f t="shared" si="63"/>
        <v>0</v>
      </c>
      <c r="BW32" s="30">
        <f t="shared" si="63"/>
        <v>0</v>
      </c>
      <c r="BX32" s="30">
        <f t="shared" si="63"/>
        <v>0</v>
      </c>
      <c r="BY32" s="30">
        <f t="shared" si="63"/>
        <v>0</v>
      </c>
      <c r="BZ32" s="30">
        <f t="shared" si="63"/>
        <v>0</v>
      </c>
      <c r="CA32" s="30">
        <f t="shared" si="63"/>
        <v>0</v>
      </c>
      <c r="CB32" s="30">
        <f t="shared" si="63"/>
        <v>0</v>
      </c>
      <c r="CC32" s="30">
        <f t="shared" si="63"/>
        <v>0</v>
      </c>
      <c r="CD32" s="30">
        <f t="shared" si="63"/>
        <v>0</v>
      </c>
      <c r="CE32" s="30">
        <f t="shared" si="63"/>
        <v>0</v>
      </c>
      <c r="CF32" s="30">
        <f t="shared" si="63"/>
        <v>0</v>
      </c>
      <c r="CG32" s="30">
        <f t="shared" si="63"/>
        <v>0</v>
      </c>
      <c r="CH32" s="30">
        <f t="shared" si="63"/>
        <v>0</v>
      </c>
      <c r="CI32" s="30">
        <f t="shared" si="63"/>
        <v>0</v>
      </c>
      <c r="CJ32" s="30">
        <f t="shared" si="63"/>
        <v>0</v>
      </c>
      <c r="CK32" s="30">
        <f t="shared" si="63"/>
        <v>0</v>
      </c>
      <c r="CL32" s="30">
        <f t="shared" ref="CL32:CT32" si="64">IF(CL$5="",0,IF(CL$5=1,$S32,CK409))</f>
        <v>0</v>
      </c>
      <c r="CM32" s="30">
        <f t="shared" si="64"/>
        <v>0</v>
      </c>
      <c r="CN32" s="30">
        <f t="shared" si="64"/>
        <v>0</v>
      </c>
      <c r="CO32" s="30">
        <f t="shared" si="64"/>
        <v>0</v>
      </c>
      <c r="CP32" s="30">
        <f t="shared" si="64"/>
        <v>0</v>
      </c>
      <c r="CQ32" s="30">
        <f t="shared" si="64"/>
        <v>0</v>
      </c>
      <c r="CR32" s="30">
        <f t="shared" si="64"/>
        <v>0</v>
      </c>
      <c r="CS32" s="30">
        <f t="shared" si="64"/>
        <v>0</v>
      </c>
      <c r="CT32" s="30">
        <f t="shared" si="64"/>
        <v>0</v>
      </c>
    </row>
    <row r="33" spans="1:98" s="27" customFormat="1" ht="12" x14ac:dyDescent="0.25">
      <c r="A33" s="26">
        <f>ROW()</f>
        <v>33</v>
      </c>
      <c r="B33" s="82"/>
      <c r="C33" s="142"/>
      <c r="E33" s="24"/>
      <c r="F33" s="66" t="str">
        <f t="shared" si="60"/>
        <v>АКТИВЫ</v>
      </c>
      <c r="G33" s="66" t="str">
        <f t="shared" si="37"/>
        <v>Запасы СиМ</v>
      </c>
      <c r="H33" s="66" t="str">
        <f t="shared" si="61"/>
        <v>Вн.пр-во</v>
      </c>
      <c r="I33" s="27" t="str">
        <f>BP!$F$24</f>
        <v>Вн.пр-во</v>
      </c>
      <c r="P33" s="30"/>
      <c r="R33" s="24"/>
      <c r="S33" s="93"/>
      <c r="V33" s="85"/>
      <c r="W33" s="29">
        <f t="shared" si="4"/>
        <v>0</v>
      </c>
      <c r="Z33" s="30">
        <f t="shared" ref="Z33:BE33" si="65">IF(Z$5="",0,IF(Z$5=1,$S33,Y410))</f>
        <v>0</v>
      </c>
      <c r="AA33" s="30">
        <f t="shared" ca="1" si="65"/>
        <v>0</v>
      </c>
      <c r="AB33" s="30">
        <f t="shared" ca="1" si="65"/>
        <v>0</v>
      </c>
      <c r="AC33" s="30">
        <f t="shared" ca="1" si="65"/>
        <v>0</v>
      </c>
      <c r="AD33" s="30">
        <f t="shared" ca="1" si="65"/>
        <v>0</v>
      </c>
      <c r="AE33" s="30">
        <f t="shared" ca="1" si="65"/>
        <v>0</v>
      </c>
      <c r="AF33" s="30">
        <f t="shared" ca="1" si="65"/>
        <v>6600</v>
      </c>
      <c r="AG33" s="30">
        <f t="shared" ca="1" si="65"/>
        <v>38400</v>
      </c>
      <c r="AH33" s="30">
        <f t="shared" ca="1" si="65"/>
        <v>95520</v>
      </c>
      <c r="AI33" s="30">
        <f t="shared" ca="1" si="65"/>
        <v>155865</v>
      </c>
      <c r="AJ33" s="30">
        <f t="shared" ca="1" si="65"/>
        <v>214905</v>
      </c>
      <c r="AK33" s="30">
        <f t="shared" ca="1" si="65"/>
        <v>277491</v>
      </c>
      <c r="AL33" s="30">
        <f t="shared" ca="1" si="65"/>
        <v>400611</v>
      </c>
      <c r="AM33" s="30">
        <f t="shared" ca="1" si="65"/>
        <v>654843</v>
      </c>
      <c r="AN33" s="30">
        <f t="shared" ca="1" si="65"/>
        <v>1052560.5</v>
      </c>
      <c r="AO33" s="30">
        <f t="shared" ca="1" si="65"/>
        <v>1593915</v>
      </c>
      <c r="AP33" s="30">
        <f t="shared" ca="1" si="65"/>
        <v>2248030.5</v>
      </c>
      <c r="AQ33" s="30">
        <f t="shared" ca="1" si="65"/>
        <v>2968767</v>
      </c>
      <c r="AR33" s="30">
        <f t="shared" ca="1" si="65"/>
        <v>3727837.5</v>
      </c>
      <c r="AS33" s="30">
        <f t="shared" ca="1" si="65"/>
        <v>4506892.5</v>
      </c>
      <c r="AT33" s="30">
        <f t="shared" ca="1" si="65"/>
        <v>5296117.5</v>
      </c>
      <c r="AU33" s="30">
        <f t="shared" ca="1" si="65"/>
        <v>6089437.5</v>
      </c>
      <c r="AV33" s="30">
        <f t="shared" ca="1" si="65"/>
        <v>6883905</v>
      </c>
      <c r="AW33" s="30">
        <f t="shared" ca="1" si="65"/>
        <v>7678905</v>
      </c>
      <c r="AX33" s="30">
        <f t="shared" ca="1" si="65"/>
        <v>8474055</v>
      </c>
      <c r="AY33" s="30">
        <f t="shared" ca="1" si="65"/>
        <v>9269205</v>
      </c>
      <c r="AZ33" s="30">
        <f t="shared" ca="1" si="65"/>
        <v>10064355</v>
      </c>
      <c r="BA33" s="30">
        <f t="shared" ca="1" si="65"/>
        <v>10859505</v>
      </c>
      <c r="BB33" s="30">
        <f t="shared" ca="1" si="65"/>
        <v>11654655</v>
      </c>
      <c r="BC33" s="30">
        <f t="shared" ca="1" si="65"/>
        <v>12433305</v>
      </c>
      <c r="BD33" s="30">
        <f t="shared" ca="1" si="65"/>
        <v>13132455</v>
      </c>
      <c r="BE33" s="30">
        <f t="shared" ca="1" si="65"/>
        <v>13688805</v>
      </c>
      <c r="BF33" s="30">
        <f t="shared" ref="BF33:CK33" ca="1" si="66">IF(BF$5="",0,IF(BF$5=1,$S33,BE410))</f>
        <v>14094292.5</v>
      </c>
      <c r="BG33" s="30">
        <f t="shared" ca="1" si="66"/>
        <v>14352180</v>
      </c>
      <c r="BH33" s="30">
        <f t="shared" ca="1" si="66"/>
        <v>14494852.5</v>
      </c>
      <c r="BI33" s="30">
        <f t="shared" ca="1" si="66"/>
        <v>14569725</v>
      </c>
      <c r="BJ33" s="30">
        <f t="shared" ca="1" si="66"/>
        <v>14606017.5</v>
      </c>
      <c r="BK33" s="30">
        <f t="shared" ca="1" si="66"/>
        <v>14622172.5</v>
      </c>
      <c r="BL33" s="30">
        <f t="shared" ca="1" si="66"/>
        <v>14628097.5</v>
      </c>
      <c r="BM33" s="30">
        <f t="shared" ca="1" si="66"/>
        <v>14629927.5</v>
      </c>
      <c r="BN33" s="30">
        <f t="shared" ca="1" si="66"/>
        <v>14630610</v>
      </c>
      <c r="BO33" s="30">
        <f t="shared" ca="1" si="66"/>
        <v>14630760</v>
      </c>
      <c r="BP33" s="30">
        <f t="shared" ca="1" si="66"/>
        <v>14630759.999999998</v>
      </c>
      <c r="BQ33" s="30">
        <f t="shared" ca="1" si="66"/>
        <v>14630759.999999998</v>
      </c>
      <c r="BR33" s="30">
        <f t="shared" ca="1" si="66"/>
        <v>14630759.999999998</v>
      </c>
      <c r="BS33" s="30">
        <f t="shared" ca="1" si="66"/>
        <v>14630759.999999998</v>
      </c>
      <c r="BT33" s="30">
        <f t="shared" ca="1" si="66"/>
        <v>14630759.999999998</v>
      </c>
      <c r="BU33" s="30">
        <f t="shared" ca="1" si="66"/>
        <v>14630759.999999998</v>
      </c>
      <c r="BV33" s="30">
        <f t="shared" si="66"/>
        <v>0</v>
      </c>
      <c r="BW33" s="30">
        <f t="shared" si="66"/>
        <v>0</v>
      </c>
      <c r="BX33" s="30">
        <f t="shared" si="66"/>
        <v>0</v>
      </c>
      <c r="BY33" s="30">
        <f t="shared" si="66"/>
        <v>0</v>
      </c>
      <c r="BZ33" s="30">
        <f t="shared" si="66"/>
        <v>0</v>
      </c>
      <c r="CA33" s="30">
        <f t="shared" si="66"/>
        <v>0</v>
      </c>
      <c r="CB33" s="30">
        <f t="shared" si="66"/>
        <v>0</v>
      </c>
      <c r="CC33" s="30">
        <f t="shared" si="66"/>
        <v>0</v>
      </c>
      <c r="CD33" s="30">
        <f t="shared" si="66"/>
        <v>0</v>
      </c>
      <c r="CE33" s="30">
        <f t="shared" si="66"/>
        <v>0</v>
      </c>
      <c r="CF33" s="30">
        <f t="shared" si="66"/>
        <v>0</v>
      </c>
      <c r="CG33" s="30">
        <f t="shared" si="66"/>
        <v>0</v>
      </c>
      <c r="CH33" s="30">
        <f t="shared" si="66"/>
        <v>0</v>
      </c>
      <c r="CI33" s="30">
        <f t="shared" si="66"/>
        <v>0</v>
      </c>
      <c r="CJ33" s="30">
        <f t="shared" si="66"/>
        <v>0</v>
      </c>
      <c r="CK33" s="30">
        <f t="shared" si="66"/>
        <v>0</v>
      </c>
      <c r="CL33" s="30">
        <f t="shared" ref="CL33:CT33" si="67">IF(CL$5="",0,IF(CL$5=1,$S33,CK410))</f>
        <v>0</v>
      </c>
      <c r="CM33" s="30">
        <f t="shared" si="67"/>
        <v>0</v>
      </c>
      <c r="CN33" s="30">
        <f t="shared" si="67"/>
        <v>0</v>
      </c>
      <c r="CO33" s="30">
        <f t="shared" si="67"/>
        <v>0</v>
      </c>
      <c r="CP33" s="30">
        <f t="shared" si="67"/>
        <v>0</v>
      </c>
      <c r="CQ33" s="30">
        <f t="shared" si="67"/>
        <v>0</v>
      </c>
      <c r="CR33" s="30">
        <f t="shared" si="67"/>
        <v>0</v>
      </c>
      <c r="CS33" s="30">
        <f t="shared" si="67"/>
        <v>0</v>
      </c>
      <c r="CT33" s="30">
        <f t="shared" si="67"/>
        <v>0</v>
      </c>
    </row>
    <row r="34" spans="1:98" s="27" customFormat="1" ht="12" x14ac:dyDescent="0.25">
      <c r="A34" s="26">
        <f>ROW()</f>
        <v>34</v>
      </c>
      <c r="B34" s="82"/>
      <c r="C34" s="142"/>
      <c r="E34" s="24"/>
      <c r="F34" s="66" t="str">
        <f t="shared" si="60"/>
        <v>АКТИВЫ</v>
      </c>
      <c r="G34" s="66" t="str">
        <f t="shared" si="37"/>
        <v>Запасы СиМ</v>
      </c>
      <c r="H34" s="66" t="str">
        <f t="shared" si="61"/>
        <v>Вн.пр-во</v>
      </c>
      <c r="I34" s="27" t="str">
        <f>BP!$F$26</f>
        <v>ФОТ првПерс</v>
      </c>
      <c r="P34" s="30"/>
      <c r="R34" s="24"/>
      <c r="S34" s="93"/>
      <c r="V34" s="85"/>
      <c r="W34" s="29">
        <f t="shared" si="4"/>
        <v>0</v>
      </c>
      <c r="Z34" s="30">
        <f t="shared" ref="Z34:BE34" si="68">IF(Z$5="",0,IF(Z$5=1,$S34,Y411))</f>
        <v>0</v>
      </c>
      <c r="AA34" s="30">
        <f t="shared" ca="1" si="68"/>
        <v>0</v>
      </c>
      <c r="AB34" s="30">
        <f t="shared" ca="1" si="68"/>
        <v>0</v>
      </c>
      <c r="AC34" s="30">
        <f t="shared" ca="1" si="68"/>
        <v>0</v>
      </c>
      <c r="AD34" s="30">
        <f t="shared" ca="1" si="68"/>
        <v>0</v>
      </c>
      <c r="AE34" s="30">
        <f t="shared" ca="1" si="68"/>
        <v>0</v>
      </c>
      <c r="AF34" s="30">
        <f t="shared" ca="1" si="68"/>
        <v>600</v>
      </c>
      <c r="AG34" s="30">
        <f t="shared" ca="1" si="68"/>
        <v>3000</v>
      </c>
      <c r="AH34" s="30">
        <f t="shared" ca="1" si="68"/>
        <v>6720</v>
      </c>
      <c r="AI34" s="30">
        <f t="shared" ca="1" si="68"/>
        <v>10635</v>
      </c>
      <c r="AJ34" s="30">
        <f t="shared" ca="1" si="68"/>
        <v>14370</v>
      </c>
      <c r="AK34" s="30">
        <f t="shared" ca="1" si="68"/>
        <v>18636</v>
      </c>
      <c r="AL34" s="30">
        <f t="shared" ca="1" si="68"/>
        <v>27762</v>
      </c>
      <c r="AM34" s="30">
        <f t="shared" ca="1" si="68"/>
        <v>45474</v>
      </c>
      <c r="AN34" s="30">
        <f t="shared" ca="1" si="68"/>
        <v>72538.5</v>
      </c>
      <c r="AO34" s="30">
        <f t="shared" ca="1" si="68"/>
        <v>108700.5</v>
      </c>
      <c r="AP34" s="30">
        <f t="shared" ca="1" si="68"/>
        <v>151630.5</v>
      </c>
      <c r="AQ34" s="30">
        <f t="shared" ca="1" si="68"/>
        <v>198562.5</v>
      </c>
      <c r="AR34" s="30">
        <f t="shared" ca="1" si="68"/>
        <v>247759.5</v>
      </c>
      <c r="AS34" s="30">
        <f t="shared" ca="1" si="68"/>
        <v>298140</v>
      </c>
      <c r="AT34" s="30">
        <f t="shared" ca="1" si="68"/>
        <v>349110</v>
      </c>
      <c r="AU34" s="30">
        <f t="shared" ca="1" si="68"/>
        <v>400305</v>
      </c>
      <c r="AV34" s="30">
        <f t="shared" ca="1" si="68"/>
        <v>451567.5</v>
      </c>
      <c r="AW34" s="30">
        <f t="shared" ca="1" si="68"/>
        <v>502860</v>
      </c>
      <c r="AX34" s="30">
        <f t="shared" ca="1" si="68"/>
        <v>554160</v>
      </c>
      <c r="AY34" s="30">
        <f t="shared" ca="1" si="68"/>
        <v>605460</v>
      </c>
      <c r="AZ34" s="30">
        <f t="shared" ca="1" si="68"/>
        <v>656760</v>
      </c>
      <c r="BA34" s="30">
        <f t="shared" ca="1" si="68"/>
        <v>708060</v>
      </c>
      <c r="BB34" s="30">
        <f t="shared" ca="1" si="68"/>
        <v>759360</v>
      </c>
      <c r="BC34" s="30">
        <f t="shared" ca="1" si="68"/>
        <v>809160</v>
      </c>
      <c r="BD34" s="30">
        <f t="shared" ca="1" si="68"/>
        <v>852960</v>
      </c>
      <c r="BE34" s="30">
        <f t="shared" ca="1" si="68"/>
        <v>887460</v>
      </c>
      <c r="BF34" s="30">
        <f t="shared" ref="BF34:CK34" ca="1" si="69">IF(BF$5="",0,IF(BF$5=1,$S34,BE411))</f>
        <v>912172.5</v>
      </c>
      <c r="BG34" s="30">
        <f t="shared" ca="1" si="69"/>
        <v>927547.5</v>
      </c>
      <c r="BH34" s="30">
        <f t="shared" ca="1" si="69"/>
        <v>936007.5</v>
      </c>
      <c r="BI34" s="30">
        <f t="shared" ca="1" si="69"/>
        <v>940402.5</v>
      </c>
      <c r="BJ34" s="30">
        <f t="shared" ca="1" si="69"/>
        <v>942517.5</v>
      </c>
      <c r="BK34" s="30">
        <f t="shared" ca="1" si="69"/>
        <v>943440</v>
      </c>
      <c r="BL34" s="30">
        <f t="shared" ca="1" si="69"/>
        <v>943770</v>
      </c>
      <c r="BM34" s="30">
        <f t="shared" ca="1" si="69"/>
        <v>943875</v>
      </c>
      <c r="BN34" s="30">
        <f t="shared" ca="1" si="69"/>
        <v>943912.5</v>
      </c>
      <c r="BO34" s="30">
        <f t="shared" ca="1" si="69"/>
        <v>943920</v>
      </c>
      <c r="BP34" s="30">
        <f t="shared" ca="1" si="69"/>
        <v>943920</v>
      </c>
      <c r="BQ34" s="30">
        <f t="shared" ca="1" si="69"/>
        <v>943920</v>
      </c>
      <c r="BR34" s="30">
        <f t="shared" ca="1" si="69"/>
        <v>943920</v>
      </c>
      <c r="BS34" s="30">
        <f t="shared" ca="1" si="69"/>
        <v>943920</v>
      </c>
      <c r="BT34" s="30">
        <f t="shared" ca="1" si="69"/>
        <v>943920</v>
      </c>
      <c r="BU34" s="30">
        <f t="shared" ca="1" si="69"/>
        <v>943920</v>
      </c>
      <c r="BV34" s="30">
        <f t="shared" si="69"/>
        <v>0</v>
      </c>
      <c r="BW34" s="30">
        <f t="shared" si="69"/>
        <v>0</v>
      </c>
      <c r="BX34" s="30">
        <f t="shared" si="69"/>
        <v>0</v>
      </c>
      <c r="BY34" s="30">
        <f t="shared" si="69"/>
        <v>0</v>
      </c>
      <c r="BZ34" s="30">
        <f t="shared" si="69"/>
        <v>0</v>
      </c>
      <c r="CA34" s="30">
        <f t="shared" si="69"/>
        <v>0</v>
      </c>
      <c r="CB34" s="30">
        <f t="shared" si="69"/>
        <v>0</v>
      </c>
      <c r="CC34" s="30">
        <f t="shared" si="69"/>
        <v>0</v>
      </c>
      <c r="CD34" s="30">
        <f t="shared" si="69"/>
        <v>0</v>
      </c>
      <c r="CE34" s="30">
        <f t="shared" si="69"/>
        <v>0</v>
      </c>
      <c r="CF34" s="30">
        <f t="shared" si="69"/>
        <v>0</v>
      </c>
      <c r="CG34" s="30">
        <f t="shared" si="69"/>
        <v>0</v>
      </c>
      <c r="CH34" s="30">
        <f t="shared" si="69"/>
        <v>0</v>
      </c>
      <c r="CI34" s="30">
        <f t="shared" si="69"/>
        <v>0</v>
      </c>
      <c r="CJ34" s="30">
        <f t="shared" si="69"/>
        <v>0</v>
      </c>
      <c r="CK34" s="30">
        <f t="shared" si="69"/>
        <v>0</v>
      </c>
      <c r="CL34" s="30">
        <f t="shared" ref="CL34:CT34" si="70">IF(CL$5="",0,IF(CL$5=1,$S34,CK411))</f>
        <v>0</v>
      </c>
      <c r="CM34" s="30">
        <f t="shared" si="70"/>
        <v>0</v>
      </c>
      <c r="CN34" s="30">
        <f t="shared" si="70"/>
        <v>0</v>
      </c>
      <c r="CO34" s="30">
        <f t="shared" si="70"/>
        <v>0</v>
      </c>
      <c r="CP34" s="30">
        <f t="shared" si="70"/>
        <v>0</v>
      </c>
      <c r="CQ34" s="30">
        <f t="shared" si="70"/>
        <v>0</v>
      </c>
      <c r="CR34" s="30">
        <f t="shared" si="70"/>
        <v>0</v>
      </c>
      <c r="CS34" s="30">
        <f t="shared" si="70"/>
        <v>0</v>
      </c>
      <c r="CT34" s="30">
        <f t="shared" si="70"/>
        <v>0</v>
      </c>
    </row>
    <row r="35" spans="1:98" s="27" customFormat="1" ht="12" x14ac:dyDescent="0.25">
      <c r="A35" s="26">
        <f>ROW()</f>
        <v>35</v>
      </c>
      <c r="B35" s="82"/>
      <c r="C35" s="142"/>
      <c r="E35" s="24"/>
      <c r="F35" s="66" t="str">
        <f t="shared" si="60"/>
        <v>АКТИВЫ</v>
      </c>
      <c r="G35" s="66" t="str">
        <f t="shared" si="37"/>
        <v>Запасы СиМ</v>
      </c>
      <c r="H35" s="66" t="str">
        <f t="shared" si="61"/>
        <v>Вн.пр-во</v>
      </c>
      <c r="I35" s="27" t="str">
        <f>BP!$F$28</f>
        <v>Соцсборы</v>
      </c>
      <c r="P35" s="30"/>
      <c r="R35" s="24"/>
      <c r="S35" s="93"/>
      <c r="V35" s="85"/>
      <c r="W35" s="29">
        <f t="shared" si="4"/>
        <v>0</v>
      </c>
      <c r="Z35" s="30">
        <f t="shared" ref="Z35:BE35" si="71">IF(Z$5="",0,IF(Z$5=1,$S35,Y412))</f>
        <v>0</v>
      </c>
      <c r="AA35" s="30">
        <f t="shared" ca="1" si="71"/>
        <v>0</v>
      </c>
      <c r="AB35" s="30">
        <f t="shared" ca="1" si="71"/>
        <v>0</v>
      </c>
      <c r="AC35" s="30">
        <f t="shared" ca="1" si="71"/>
        <v>0</v>
      </c>
      <c r="AD35" s="30">
        <f t="shared" ca="1" si="71"/>
        <v>0</v>
      </c>
      <c r="AE35" s="30">
        <f t="shared" ca="1" si="71"/>
        <v>0</v>
      </c>
      <c r="AF35" s="30">
        <f t="shared" ca="1" si="71"/>
        <v>180</v>
      </c>
      <c r="AG35" s="30">
        <f t="shared" ca="1" si="71"/>
        <v>900</v>
      </c>
      <c r="AH35" s="30">
        <f t="shared" ca="1" si="71"/>
        <v>2016</v>
      </c>
      <c r="AI35" s="30">
        <f t="shared" ca="1" si="71"/>
        <v>3190.5</v>
      </c>
      <c r="AJ35" s="30">
        <f t="shared" ca="1" si="71"/>
        <v>4311</v>
      </c>
      <c r="AK35" s="30">
        <f t="shared" ca="1" si="71"/>
        <v>5590.8</v>
      </c>
      <c r="AL35" s="30">
        <f t="shared" ca="1" si="71"/>
        <v>8328.6</v>
      </c>
      <c r="AM35" s="30">
        <f t="shared" ca="1" si="71"/>
        <v>13642.199999999999</v>
      </c>
      <c r="AN35" s="30">
        <f t="shared" ca="1" si="71"/>
        <v>21761.55</v>
      </c>
      <c r="AO35" s="30">
        <f t="shared" ca="1" si="71"/>
        <v>32610.15</v>
      </c>
      <c r="AP35" s="30">
        <f t="shared" ca="1" si="71"/>
        <v>45489.15</v>
      </c>
      <c r="AQ35" s="30">
        <f t="shared" ca="1" si="71"/>
        <v>59568.75</v>
      </c>
      <c r="AR35" s="30">
        <f t="shared" ca="1" si="71"/>
        <v>74327.850000000006</v>
      </c>
      <c r="AS35" s="30">
        <f t="shared" ca="1" si="71"/>
        <v>89442</v>
      </c>
      <c r="AT35" s="30">
        <f t="shared" ca="1" si="71"/>
        <v>104733</v>
      </c>
      <c r="AU35" s="30">
        <f t="shared" ca="1" si="71"/>
        <v>120091.5</v>
      </c>
      <c r="AV35" s="30">
        <f t="shared" ca="1" si="71"/>
        <v>135470.25</v>
      </c>
      <c r="AW35" s="30">
        <f t="shared" ca="1" si="71"/>
        <v>150858</v>
      </c>
      <c r="AX35" s="30">
        <f t="shared" ca="1" si="71"/>
        <v>166248</v>
      </c>
      <c r="AY35" s="30">
        <f t="shared" ca="1" si="71"/>
        <v>181638</v>
      </c>
      <c r="AZ35" s="30">
        <f t="shared" ca="1" si="71"/>
        <v>197028</v>
      </c>
      <c r="BA35" s="30">
        <f t="shared" ca="1" si="71"/>
        <v>212418</v>
      </c>
      <c r="BB35" s="30">
        <f t="shared" ca="1" si="71"/>
        <v>227808</v>
      </c>
      <c r="BC35" s="30">
        <f t="shared" ca="1" si="71"/>
        <v>242748</v>
      </c>
      <c r="BD35" s="30">
        <f t="shared" ca="1" si="71"/>
        <v>255888</v>
      </c>
      <c r="BE35" s="30">
        <f t="shared" ca="1" si="71"/>
        <v>266238</v>
      </c>
      <c r="BF35" s="30">
        <f t="shared" ref="BF35:CK35" ca="1" si="72">IF(BF$5="",0,IF(BF$5=1,$S35,BE412))</f>
        <v>273651.75</v>
      </c>
      <c r="BG35" s="30">
        <f t="shared" ca="1" si="72"/>
        <v>278264.25</v>
      </c>
      <c r="BH35" s="30">
        <f t="shared" ca="1" si="72"/>
        <v>280802.25</v>
      </c>
      <c r="BI35" s="30">
        <f t="shared" ca="1" si="72"/>
        <v>282120.75</v>
      </c>
      <c r="BJ35" s="30">
        <f t="shared" ca="1" si="72"/>
        <v>282755.25</v>
      </c>
      <c r="BK35" s="30">
        <f t="shared" ca="1" si="72"/>
        <v>283032</v>
      </c>
      <c r="BL35" s="30">
        <f t="shared" ca="1" si="72"/>
        <v>283131</v>
      </c>
      <c r="BM35" s="30">
        <f t="shared" ca="1" si="72"/>
        <v>283162.5</v>
      </c>
      <c r="BN35" s="30">
        <f t="shared" ca="1" si="72"/>
        <v>283173.75</v>
      </c>
      <c r="BO35" s="30">
        <f t="shared" ca="1" si="72"/>
        <v>283176</v>
      </c>
      <c r="BP35" s="30">
        <f t="shared" ca="1" si="72"/>
        <v>283176</v>
      </c>
      <c r="BQ35" s="30">
        <f t="shared" ca="1" si="72"/>
        <v>283176</v>
      </c>
      <c r="BR35" s="30">
        <f t="shared" ca="1" si="72"/>
        <v>283176</v>
      </c>
      <c r="BS35" s="30">
        <f t="shared" ca="1" si="72"/>
        <v>283176</v>
      </c>
      <c r="BT35" s="30">
        <f t="shared" ca="1" si="72"/>
        <v>283176</v>
      </c>
      <c r="BU35" s="30">
        <f t="shared" ca="1" si="72"/>
        <v>283176</v>
      </c>
      <c r="BV35" s="30">
        <f t="shared" si="72"/>
        <v>0</v>
      </c>
      <c r="BW35" s="30">
        <f t="shared" si="72"/>
        <v>0</v>
      </c>
      <c r="BX35" s="30">
        <f t="shared" si="72"/>
        <v>0</v>
      </c>
      <c r="BY35" s="30">
        <f t="shared" si="72"/>
        <v>0</v>
      </c>
      <c r="BZ35" s="30">
        <f t="shared" si="72"/>
        <v>0</v>
      </c>
      <c r="CA35" s="30">
        <f t="shared" si="72"/>
        <v>0</v>
      </c>
      <c r="CB35" s="30">
        <f t="shared" si="72"/>
        <v>0</v>
      </c>
      <c r="CC35" s="30">
        <f t="shared" si="72"/>
        <v>0</v>
      </c>
      <c r="CD35" s="30">
        <f t="shared" si="72"/>
        <v>0</v>
      </c>
      <c r="CE35" s="30">
        <f t="shared" si="72"/>
        <v>0</v>
      </c>
      <c r="CF35" s="30">
        <f t="shared" si="72"/>
        <v>0</v>
      </c>
      <c r="CG35" s="30">
        <f t="shared" si="72"/>
        <v>0</v>
      </c>
      <c r="CH35" s="30">
        <f t="shared" si="72"/>
        <v>0</v>
      </c>
      <c r="CI35" s="30">
        <f t="shared" si="72"/>
        <v>0</v>
      </c>
      <c r="CJ35" s="30">
        <f t="shared" si="72"/>
        <v>0</v>
      </c>
      <c r="CK35" s="30">
        <f t="shared" si="72"/>
        <v>0</v>
      </c>
      <c r="CL35" s="30">
        <f t="shared" ref="CL35:CT35" si="73">IF(CL$5="",0,IF(CL$5=1,$S35,CK412))</f>
        <v>0</v>
      </c>
      <c r="CM35" s="30">
        <f t="shared" si="73"/>
        <v>0</v>
      </c>
      <c r="CN35" s="30">
        <f t="shared" si="73"/>
        <v>0</v>
      </c>
      <c r="CO35" s="30">
        <f t="shared" si="73"/>
        <v>0</v>
      </c>
      <c r="CP35" s="30">
        <f t="shared" si="73"/>
        <v>0</v>
      </c>
      <c r="CQ35" s="30">
        <f t="shared" si="73"/>
        <v>0</v>
      </c>
      <c r="CR35" s="30">
        <f t="shared" si="73"/>
        <v>0</v>
      </c>
      <c r="CS35" s="30">
        <f t="shared" si="73"/>
        <v>0</v>
      </c>
      <c r="CT35" s="30">
        <f t="shared" si="73"/>
        <v>0</v>
      </c>
    </row>
    <row r="36" spans="1:98" s="27" customFormat="1" ht="12" x14ac:dyDescent="0.25">
      <c r="A36" s="26">
        <f>ROW()</f>
        <v>36</v>
      </c>
      <c r="B36" s="82"/>
      <c r="C36" s="142"/>
      <c r="E36" s="24"/>
      <c r="F36" s="66" t="str">
        <f t="shared" si="60"/>
        <v>АКТИВЫ</v>
      </c>
      <c r="G36" s="66" t="str">
        <f t="shared" si="37"/>
        <v>Запасы СиМ</v>
      </c>
      <c r="H36" s="66" t="str">
        <f t="shared" si="61"/>
        <v>Вн.пр-во</v>
      </c>
      <c r="I36" s="27" t="str">
        <f>BP!$F$29</f>
        <v>ЭлЭн</v>
      </c>
      <c r="P36" s="30"/>
      <c r="R36" s="24"/>
      <c r="S36" s="93"/>
      <c r="V36" s="85"/>
      <c r="W36" s="29">
        <f t="shared" si="4"/>
        <v>0</v>
      </c>
      <c r="Z36" s="30">
        <f t="shared" ref="Z36:BE36" si="74">IF(Z$5="",0,IF(Z$5=1,$S36,Y413))</f>
        <v>0</v>
      </c>
      <c r="AA36" s="30">
        <f t="shared" ca="1" si="74"/>
        <v>0</v>
      </c>
      <c r="AB36" s="30">
        <f t="shared" ca="1" si="74"/>
        <v>0</v>
      </c>
      <c r="AC36" s="30">
        <f t="shared" ca="1" si="74"/>
        <v>0</v>
      </c>
      <c r="AD36" s="30">
        <f t="shared" ca="1" si="74"/>
        <v>0</v>
      </c>
      <c r="AE36" s="30">
        <f t="shared" ca="1" si="74"/>
        <v>0</v>
      </c>
      <c r="AF36" s="30">
        <f t="shared" ca="1" si="74"/>
        <v>107.33333333333333</v>
      </c>
      <c r="AG36" s="30">
        <f t="shared" ca="1" si="74"/>
        <v>536.66666666666663</v>
      </c>
      <c r="AH36" s="30">
        <f t="shared" ca="1" si="74"/>
        <v>1202.1333333333334</v>
      </c>
      <c r="AI36" s="30">
        <f t="shared" ca="1" si="74"/>
        <v>1902.4833333333331</v>
      </c>
      <c r="AJ36" s="30">
        <f t="shared" ca="1" si="74"/>
        <v>2570.6333333333332</v>
      </c>
      <c r="AK36" s="30">
        <f t="shared" ca="1" si="74"/>
        <v>3333.7733333333335</v>
      </c>
      <c r="AL36" s="30">
        <f t="shared" ca="1" si="74"/>
        <v>4966.3133333333335</v>
      </c>
      <c r="AM36" s="30">
        <f t="shared" ca="1" si="74"/>
        <v>8134.7933333333331</v>
      </c>
      <c r="AN36" s="30">
        <f t="shared" ca="1" si="74"/>
        <v>12976.331666666665</v>
      </c>
      <c r="AO36" s="30">
        <f t="shared" ca="1" si="74"/>
        <v>19445.311666666665</v>
      </c>
      <c r="AP36" s="30">
        <f t="shared" ca="1" si="74"/>
        <v>27125.011666666658</v>
      </c>
      <c r="AQ36" s="30">
        <f t="shared" ca="1" si="74"/>
        <v>35520.624999999993</v>
      </c>
      <c r="AR36" s="30">
        <f t="shared" ca="1" si="74"/>
        <v>44321.421666666662</v>
      </c>
      <c r="AS36" s="30">
        <f t="shared" ca="1" si="74"/>
        <v>53333.93333333332</v>
      </c>
      <c r="AT36" s="30">
        <f t="shared" ca="1" si="74"/>
        <v>62451.899999999994</v>
      </c>
      <c r="AU36" s="30">
        <f t="shared" ca="1" si="74"/>
        <v>71610.116666666669</v>
      </c>
      <c r="AV36" s="30">
        <f t="shared" ca="1" si="74"/>
        <v>80780.408333333326</v>
      </c>
      <c r="AW36" s="30">
        <f t="shared" ca="1" si="74"/>
        <v>89956.066666666651</v>
      </c>
      <c r="AX36" s="30">
        <f t="shared" ca="1" si="74"/>
        <v>99133.066666666637</v>
      </c>
      <c r="AY36" s="30">
        <f t="shared" ca="1" si="74"/>
        <v>108310.06666666664</v>
      </c>
      <c r="AZ36" s="30">
        <f t="shared" ca="1" si="74"/>
        <v>117487.06666666664</v>
      </c>
      <c r="BA36" s="30">
        <f t="shared" ca="1" si="74"/>
        <v>126664.06666666664</v>
      </c>
      <c r="BB36" s="30">
        <f t="shared" ca="1" si="74"/>
        <v>135841.06666666665</v>
      </c>
      <c r="BC36" s="30">
        <f t="shared" ca="1" si="74"/>
        <v>144749.73333333334</v>
      </c>
      <c r="BD36" s="30">
        <f t="shared" ca="1" si="74"/>
        <v>152585.06666666665</v>
      </c>
      <c r="BE36" s="30">
        <f t="shared" ca="1" si="74"/>
        <v>158756.73333333328</v>
      </c>
      <c r="BF36" s="30">
        <f t="shared" ref="BF36:CK36" ca="1" si="75">IF(BF$5="",0,IF(BF$5=1,$S36,BE413))</f>
        <v>163177.52499999994</v>
      </c>
      <c r="BG36" s="30">
        <f t="shared" ca="1" si="75"/>
        <v>165927.94166666659</v>
      </c>
      <c r="BH36" s="30">
        <f t="shared" ca="1" si="75"/>
        <v>167441.34166666662</v>
      </c>
      <c r="BI36" s="30">
        <f t="shared" ca="1" si="75"/>
        <v>168227.55833333329</v>
      </c>
      <c r="BJ36" s="30">
        <f t="shared" ca="1" si="75"/>
        <v>168605.90833333327</v>
      </c>
      <c r="BK36" s="30">
        <f t="shared" ca="1" si="75"/>
        <v>168770.93333333323</v>
      </c>
      <c r="BL36" s="30">
        <f t="shared" ca="1" si="75"/>
        <v>168829.96666666656</v>
      </c>
      <c r="BM36" s="30">
        <f t="shared" ca="1" si="75"/>
        <v>168848.74999999988</v>
      </c>
      <c r="BN36" s="30">
        <f t="shared" ca="1" si="75"/>
        <v>168855.45833333323</v>
      </c>
      <c r="BO36" s="30">
        <f t="shared" ca="1" si="75"/>
        <v>168856.79999999987</v>
      </c>
      <c r="BP36" s="30">
        <f t="shared" ca="1" si="75"/>
        <v>168856.79999999987</v>
      </c>
      <c r="BQ36" s="30">
        <f t="shared" ca="1" si="75"/>
        <v>168856.79999999987</v>
      </c>
      <c r="BR36" s="30">
        <f t="shared" ca="1" si="75"/>
        <v>168856.79999999987</v>
      </c>
      <c r="BS36" s="30">
        <f t="shared" ca="1" si="75"/>
        <v>168856.79999999987</v>
      </c>
      <c r="BT36" s="30">
        <f t="shared" ca="1" si="75"/>
        <v>168856.79999999987</v>
      </c>
      <c r="BU36" s="30">
        <f t="shared" ca="1" si="75"/>
        <v>168856.79999999987</v>
      </c>
      <c r="BV36" s="30">
        <f t="shared" si="75"/>
        <v>0</v>
      </c>
      <c r="BW36" s="30">
        <f t="shared" si="75"/>
        <v>0</v>
      </c>
      <c r="BX36" s="30">
        <f t="shared" si="75"/>
        <v>0</v>
      </c>
      <c r="BY36" s="30">
        <f t="shared" si="75"/>
        <v>0</v>
      </c>
      <c r="BZ36" s="30">
        <f t="shared" si="75"/>
        <v>0</v>
      </c>
      <c r="CA36" s="30">
        <f t="shared" si="75"/>
        <v>0</v>
      </c>
      <c r="CB36" s="30">
        <f t="shared" si="75"/>
        <v>0</v>
      </c>
      <c r="CC36" s="30">
        <f t="shared" si="75"/>
        <v>0</v>
      </c>
      <c r="CD36" s="30">
        <f t="shared" si="75"/>
        <v>0</v>
      </c>
      <c r="CE36" s="30">
        <f t="shared" si="75"/>
        <v>0</v>
      </c>
      <c r="CF36" s="30">
        <f t="shared" si="75"/>
        <v>0</v>
      </c>
      <c r="CG36" s="30">
        <f t="shared" si="75"/>
        <v>0</v>
      </c>
      <c r="CH36" s="30">
        <f t="shared" si="75"/>
        <v>0</v>
      </c>
      <c r="CI36" s="30">
        <f t="shared" si="75"/>
        <v>0</v>
      </c>
      <c r="CJ36" s="30">
        <f t="shared" si="75"/>
        <v>0</v>
      </c>
      <c r="CK36" s="30">
        <f t="shared" si="75"/>
        <v>0</v>
      </c>
      <c r="CL36" s="30">
        <f t="shared" ref="CL36:CT36" si="76">IF(CL$5="",0,IF(CL$5=1,$S36,CK413))</f>
        <v>0</v>
      </c>
      <c r="CM36" s="30">
        <f t="shared" si="76"/>
        <v>0</v>
      </c>
      <c r="CN36" s="30">
        <f t="shared" si="76"/>
        <v>0</v>
      </c>
      <c r="CO36" s="30">
        <f t="shared" si="76"/>
        <v>0</v>
      </c>
      <c r="CP36" s="30">
        <f t="shared" si="76"/>
        <v>0</v>
      </c>
      <c r="CQ36" s="30">
        <f t="shared" si="76"/>
        <v>0</v>
      </c>
      <c r="CR36" s="30">
        <f t="shared" si="76"/>
        <v>0</v>
      </c>
      <c r="CS36" s="30">
        <f t="shared" si="76"/>
        <v>0</v>
      </c>
      <c r="CT36" s="30">
        <f t="shared" si="76"/>
        <v>0</v>
      </c>
    </row>
    <row r="37" spans="1:98" s="2" customFormat="1" ht="12" x14ac:dyDescent="0.25">
      <c r="A37" s="11">
        <f>ROW()</f>
        <v>37</v>
      </c>
      <c r="B37" s="100"/>
      <c r="C37" s="142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2"/>
      <c r="E38" s="24"/>
      <c r="F38" s="66" t="str">
        <f>$F$386</f>
        <v>АКТИВЫ</v>
      </c>
      <c r="G38" s="66" t="str">
        <f t="shared" si="37"/>
        <v>Запасы СиМ</v>
      </c>
      <c r="H38" s="31" t="str">
        <f>$H$415</f>
        <v>Цех-2</v>
      </c>
      <c r="P38" s="30"/>
      <c r="R38" s="24"/>
      <c r="S38" s="30"/>
      <c r="V38" s="85"/>
      <c r="W38" s="29">
        <f t="shared" si="4"/>
        <v>0</v>
      </c>
      <c r="Z38" s="30">
        <f>SUM(Z39:Z48)</f>
        <v>0</v>
      </c>
      <c r="AA38" s="30">
        <f t="shared" ref="AA38:CL38" ca="1" si="77">SUM(AA39:AA48)</f>
        <v>0</v>
      </c>
      <c r="AB38" s="30">
        <f t="shared" ca="1" si="77"/>
        <v>0</v>
      </c>
      <c r="AC38" s="30">
        <f t="shared" ca="1" si="77"/>
        <v>0</v>
      </c>
      <c r="AD38" s="30">
        <f t="shared" ca="1" si="77"/>
        <v>0</v>
      </c>
      <c r="AE38" s="30">
        <f t="shared" ca="1" si="77"/>
        <v>0</v>
      </c>
      <c r="AF38" s="30">
        <f t="shared" ca="1" si="77"/>
        <v>0</v>
      </c>
      <c r="AG38" s="30">
        <f t="shared" ca="1" si="77"/>
        <v>0</v>
      </c>
      <c r="AH38" s="30">
        <f t="shared" ca="1" si="77"/>
        <v>19803.333333333332</v>
      </c>
      <c r="AI38" s="30">
        <f t="shared" ca="1" si="77"/>
        <v>79213.333333333328</v>
      </c>
      <c r="AJ38" s="30">
        <f t="shared" ca="1" si="77"/>
        <v>142584</v>
      </c>
      <c r="AK38" s="30">
        <f t="shared" ca="1" si="77"/>
        <v>208430.08333333337</v>
      </c>
      <c r="AL38" s="30">
        <f t="shared" ca="1" si="77"/>
        <v>265859.75</v>
      </c>
      <c r="AM38" s="30">
        <f t="shared" ca="1" si="77"/>
        <v>349231.78333333333</v>
      </c>
      <c r="AN38" s="30">
        <f t="shared" ca="1" si="77"/>
        <v>567068.44999999995</v>
      </c>
      <c r="AO38" s="30">
        <f t="shared" ca="1" si="77"/>
        <v>933826.18333333347</v>
      </c>
      <c r="AP38" s="30">
        <f t="shared" ca="1" si="77"/>
        <v>1460347.3083333333</v>
      </c>
      <c r="AQ38" s="30">
        <f t="shared" ca="1" si="77"/>
        <v>2127373.0833333335</v>
      </c>
      <c r="AR38" s="30">
        <f t="shared" ca="1" si="77"/>
        <v>2877275.8083333331</v>
      </c>
      <c r="AS38" s="30">
        <f t="shared" ca="1" si="77"/>
        <v>3676389.8166666669</v>
      </c>
      <c r="AT38" s="30">
        <f t="shared" ca="1" si="77"/>
        <v>4501050.125</v>
      </c>
      <c r="AU38" s="30">
        <f t="shared" ca="1" si="77"/>
        <v>5339226.208333333</v>
      </c>
      <c r="AV38" s="30">
        <f t="shared" ca="1" si="77"/>
        <v>6183343.291666667</v>
      </c>
      <c r="AW38" s="30">
        <f t="shared" ca="1" si="77"/>
        <v>7028945.625</v>
      </c>
      <c r="AX38" s="30">
        <f t="shared" ca="1" si="77"/>
        <v>7875290.5833333321</v>
      </c>
      <c r="AY38" s="30">
        <f t="shared" ca="1" si="77"/>
        <v>8721883.083333334</v>
      </c>
      <c r="AZ38" s="30">
        <f t="shared" ca="1" si="77"/>
        <v>9568475.583333334</v>
      </c>
      <c r="BA38" s="30">
        <f t="shared" ca="1" si="77"/>
        <v>10415068.083333334</v>
      </c>
      <c r="BB38" s="30">
        <f t="shared" ca="1" si="77"/>
        <v>11261660.583333334</v>
      </c>
      <c r="BC38" s="30">
        <f t="shared" ca="1" si="77"/>
        <v>12108253.083333334</v>
      </c>
      <c r="BD38" s="30">
        <f t="shared" ca="1" si="77"/>
        <v>12954845.583333334</v>
      </c>
      <c r="BE38" s="30">
        <f t="shared" ca="1" si="77"/>
        <v>13751929.75</v>
      </c>
      <c r="BF38" s="30">
        <f t="shared" ca="1" si="77"/>
        <v>14400488.916666664</v>
      </c>
      <c r="BG38" s="30">
        <f t="shared" ca="1" si="77"/>
        <v>14890621.416666664</v>
      </c>
      <c r="BH38" s="30">
        <f t="shared" ca="1" si="77"/>
        <v>15216138.708333334</v>
      </c>
      <c r="BI38" s="30">
        <f t="shared" ca="1" si="77"/>
        <v>15398081.833333334</v>
      </c>
      <c r="BJ38" s="30">
        <f t="shared" ca="1" si="77"/>
        <v>15495365.708333334</v>
      </c>
      <c r="BK38" s="30">
        <f t="shared" ca="1" si="77"/>
        <v>15543141.25</v>
      </c>
      <c r="BL38" s="30">
        <f t="shared" ca="1" si="77"/>
        <v>15565172.458333334</v>
      </c>
      <c r="BM38" s="30">
        <f t="shared" ca="1" si="77"/>
        <v>15573588.875</v>
      </c>
      <c r="BN38" s="30">
        <f t="shared" ca="1" si="77"/>
        <v>15576064.291666664</v>
      </c>
      <c r="BO38" s="30">
        <f t="shared" ca="1" si="77"/>
        <v>15577054.458333334</v>
      </c>
      <c r="BP38" s="30">
        <f t="shared" ca="1" si="77"/>
        <v>15577302</v>
      </c>
      <c r="BQ38" s="30">
        <f t="shared" ca="1" si="77"/>
        <v>15577301.999999998</v>
      </c>
      <c r="BR38" s="30">
        <f t="shared" ca="1" si="77"/>
        <v>15577301.999999998</v>
      </c>
      <c r="BS38" s="30">
        <f t="shared" ca="1" si="77"/>
        <v>15577301.999999998</v>
      </c>
      <c r="BT38" s="30">
        <f t="shared" ca="1" si="77"/>
        <v>15577301.999999998</v>
      </c>
      <c r="BU38" s="30">
        <f t="shared" ca="1" si="77"/>
        <v>15577301.999999998</v>
      </c>
      <c r="BV38" s="30">
        <f t="shared" si="77"/>
        <v>0</v>
      </c>
      <c r="BW38" s="30">
        <f t="shared" si="77"/>
        <v>0</v>
      </c>
      <c r="BX38" s="30">
        <f t="shared" si="77"/>
        <v>0</v>
      </c>
      <c r="BY38" s="30">
        <f t="shared" si="77"/>
        <v>0</v>
      </c>
      <c r="BZ38" s="30">
        <f t="shared" si="77"/>
        <v>0</v>
      </c>
      <c r="CA38" s="30">
        <f t="shared" si="77"/>
        <v>0</v>
      </c>
      <c r="CB38" s="30">
        <f t="shared" si="77"/>
        <v>0</v>
      </c>
      <c r="CC38" s="30">
        <f t="shared" si="77"/>
        <v>0</v>
      </c>
      <c r="CD38" s="30">
        <f t="shared" si="77"/>
        <v>0</v>
      </c>
      <c r="CE38" s="30">
        <f t="shared" si="77"/>
        <v>0</v>
      </c>
      <c r="CF38" s="30">
        <f t="shared" si="77"/>
        <v>0</v>
      </c>
      <c r="CG38" s="30">
        <f t="shared" si="77"/>
        <v>0</v>
      </c>
      <c r="CH38" s="30">
        <f t="shared" si="77"/>
        <v>0</v>
      </c>
      <c r="CI38" s="30">
        <f t="shared" si="77"/>
        <v>0</v>
      </c>
      <c r="CJ38" s="30">
        <f t="shared" si="77"/>
        <v>0</v>
      </c>
      <c r="CK38" s="30">
        <f t="shared" si="77"/>
        <v>0</v>
      </c>
      <c r="CL38" s="30">
        <f t="shared" si="77"/>
        <v>0</v>
      </c>
      <c r="CM38" s="30">
        <f t="shared" ref="CM38:CT38" si="78">SUM(CM39:CM48)</f>
        <v>0</v>
      </c>
      <c r="CN38" s="30">
        <f t="shared" si="78"/>
        <v>0</v>
      </c>
      <c r="CO38" s="30">
        <f t="shared" si="78"/>
        <v>0</v>
      </c>
      <c r="CP38" s="30">
        <f t="shared" si="78"/>
        <v>0</v>
      </c>
      <c r="CQ38" s="30">
        <f t="shared" si="78"/>
        <v>0</v>
      </c>
      <c r="CR38" s="30">
        <f t="shared" si="78"/>
        <v>0</v>
      </c>
      <c r="CS38" s="30">
        <f t="shared" si="78"/>
        <v>0</v>
      </c>
      <c r="CT38" s="30">
        <f t="shared" si="78"/>
        <v>0</v>
      </c>
    </row>
    <row r="39" spans="1:98" s="27" customFormat="1" ht="12" x14ac:dyDescent="0.25">
      <c r="A39" s="26">
        <f>ROW()</f>
        <v>39</v>
      </c>
      <c r="B39" s="82"/>
      <c r="C39" s="142"/>
      <c r="E39" s="24"/>
      <c r="F39" s="66" t="str">
        <f>$F$386</f>
        <v>АКТИВЫ</v>
      </c>
      <c r="G39" s="66" t="str">
        <f t="shared" si="37"/>
        <v>Запасы СиМ</v>
      </c>
      <c r="H39" s="66" t="str">
        <f>$H$415</f>
        <v>Цех-2</v>
      </c>
      <c r="I39" s="27" t="str">
        <f>BP!$F$21</f>
        <v>Основа</v>
      </c>
      <c r="P39" s="30"/>
      <c r="R39" s="24"/>
      <c r="S39" s="93"/>
      <c r="V39" s="85"/>
      <c r="W39" s="29">
        <f t="shared" si="4"/>
        <v>0</v>
      </c>
      <c r="Z39" s="30">
        <f t="shared" ref="Z39:BE39" si="79">IF(Z$5="",0,IF(Z$5=1,$S39,Y416))</f>
        <v>0</v>
      </c>
      <c r="AA39" s="30">
        <f t="shared" ca="1" si="79"/>
        <v>0</v>
      </c>
      <c r="AB39" s="30">
        <f t="shared" ca="1" si="79"/>
        <v>0</v>
      </c>
      <c r="AC39" s="30">
        <f t="shared" ca="1" si="79"/>
        <v>0</v>
      </c>
      <c r="AD39" s="30">
        <f t="shared" ca="1" si="79"/>
        <v>0</v>
      </c>
      <c r="AE39" s="30">
        <f t="shared" ca="1" si="79"/>
        <v>0</v>
      </c>
      <c r="AF39" s="30">
        <f t="shared" ca="1" si="79"/>
        <v>0</v>
      </c>
      <c r="AG39" s="30">
        <f t="shared" ca="1" si="79"/>
        <v>0</v>
      </c>
      <c r="AH39" s="30">
        <f t="shared" ca="1" si="79"/>
        <v>3500</v>
      </c>
      <c r="AI39" s="30">
        <f t="shared" ca="1" si="79"/>
        <v>14000</v>
      </c>
      <c r="AJ39" s="30">
        <f t="shared" ca="1" si="79"/>
        <v>25200</v>
      </c>
      <c r="AK39" s="30">
        <f t="shared" ca="1" si="79"/>
        <v>36837.5</v>
      </c>
      <c r="AL39" s="30">
        <f t="shared" ca="1" si="79"/>
        <v>46987.5</v>
      </c>
      <c r="AM39" s="30">
        <f t="shared" ca="1" si="79"/>
        <v>61722.500000000015</v>
      </c>
      <c r="AN39" s="30">
        <f t="shared" ca="1" si="79"/>
        <v>100222.50000000001</v>
      </c>
      <c r="AO39" s="30">
        <f t="shared" ca="1" si="79"/>
        <v>165042.5</v>
      </c>
      <c r="AP39" s="30">
        <f t="shared" ca="1" si="79"/>
        <v>258098.75</v>
      </c>
      <c r="AQ39" s="30">
        <f t="shared" ca="1" si="79"/>
        <v>375987.5</v>
      </c>
      <c r="AR39" s="30">
        <f t="shared" ca="1" si="79"/>
        <v>508523.75</v>
      </c>
      <c r="AS39" s="30">
        <f t="shared" ca="1" si="79"/>
        <v>649757.5</v>
      </c>
      <c r="AT39" s="30">
        <f t="shared" ca="1" si="79"/>
        <v>795506.25</v>
      </c>
      <c r="AU39" s="30">
        <f t="shared" ca="1" si="79"/>
        <v>943643.75</v>
      </c>
      <c r="AV39" s="30">
        <f t="shared" ca="1" si="79"/>
        <v>1092831.25</v>
      </c>
      <c r="AW39" s="30">
        <f t="shared" ca="1" si="79"/>
        <v>1242281.25</v>
      </c>
      <c r="AX39" s="30">
        <f t="shared" ca="1" si="79"/>
        <v>1391862.5</v>
      </c>
      <c r="AY39" s="30">
        <f t="shared" ca="1" si="79"/>
        <v>1541487.5</v>
      </c>
      <c r="AZ39" s="30">
        <f t="shared" ca="1" si="79"/>
        <v>1691112.5</v>
      </c>
      <c r="BA39" s="30">
        <f t="shared" ca="1" si="79"/>
        <v>1840737.5</v>
      </c>
      <c r="BB39" s="30">
        <f t="shared" ca="1" si="79"/>
        <v>1990362.5</v>
      </c>
      <c r="BC39" s="30">
        <f t="shared" ca="1" si="79"/>
        <v>2139987.5</v>
      </c>
      <c r="BD39" s="30">
        <f t="shared" ca="1" si="79"/>
        <v>2289612.5</v>
      </c>
      <c r="BE39" s="30">
        <f t="shared" ca="1" si="79"/>
        <v>2430487.5</v>
      </c>
      <c r="BF39" s="30">
        <f t="shared" ref="BF39:CK39" ca="1" si="80">IF(BF$5="",0,IF(BF$5=1,$S39,BE416))</f>
        <v>2545112.5</v>
      </c>
      <c r="BG39" s="30">
        <f t="shared" ca="1" si="80"/>
        <v>2631737.5</v>
      </c>
      <c r="BH39" s="30">
        <f t="shared" ca="1" si="80"/>
        <v>2689268.75</v>
      </c>
      <c r="BI39" s="30">
        <f t="shared" ca="1" si="80"/>
        <v>2721425</v>
      </c>
      <c r="BJ39" s="30">
        <f t="shared" ca="1" si="80"/>
        <v>2738618.75</v>
      </c>
      <c r="BK39" s="30">
        <f t="shared" ca="1" si="80"/>
        <v>2747062.5</v>
      </c>
      <c r="BL39" s="30">
        <f t="shared" ca="1" si="80"/>
        <v>2750956.25</v>
      </c>
      <c r="BM39" s="30">
        <f t="shared" ca="1" si="80"/>
        <v>2752443.75</v>
      </c>
      <c r="BN39" s="30">
        <f t="shared" ca="1" si="80"/>
        <v>2752881.25</v>
      </c>
      <c r="BO39" s="30">
        <f t="shared" ca="1" si="80"/>
        <v>2753056.25</v>
      </c>
      <c r="BP39" s="30">
        <f t="shared" ca="1" si="80"/>
        <v>2753100</v>
      </c>
      <c r="BQ39" s="30">
        <f t="shared" ca="1" si="80"/>
        <v>2753099.9999999995</v>
      </c>
      <c r="BR39" s="30">
        <f t="shared" ca="1" si="80"/>
        <v>2753099.9999999995</v>
      </c>
      <c r="BS39" s="30">
        <f t="shared" ca="1" si="80"/>
        <v>2753099.9999999995</v>
      </c>
      <c r="BT39" s="30">
        <f t="shared" ca="1" si="80"/>
        <v>2753099.9999999995</v>
      </c>
      <c r="BU39" s="30">
        <f t="shared" ca="1" si="80"/>
        <v>2753099.9999999995</v>
      </c>
      <c r="BV39" s="30">
        <f t="shared" si="80"/>
        <v>0</v>
      </c>
      <c r="BW39" s="30">
        <f t="shared" si="80"/>
        <v>0</v>
      </c>
      <c r="BX39" s="30">
        <f t="shared" si="80"/>
        <v>0</v>
      </c>
      <c r="BY39" s="30">
        <f t="shared" si="80"/>
        <v>0</v>
      </c>
      <c r="BZ39" s="30">
        <f t="shared" si="80"/>
        <v>0</v>
      </c>
      <c r="CA39" s="30">
        <f t="shared" si="80"/>
        <v>0</v>
      </c>
      <c r="CB39" s="30">
        <f t="shared" si="80"/>
        <v>0</v>
      </c>
      <c r="CC39" s="30">
        <f t="shared" si="80"/>
        <v>0</v>
      </c>
      <c r="CD39" s="30">
        <f t="shared" si="80"/>
        <v>0</v>
      </c>
      <c r="CE39" s="30">
        <f t="shared" si="80"/>
        <v>0</v>
      </c>
      <c r="CF39" s="30">
        <f t="shared" si="80"/>
        <v>0</v>
      </c>
      <c r="CG39" s="30">
        <f t="shared" si="80"/>
        <v>0</v>
      </c>
      <c r="CH39" s="30">
        <f t="shared" si="80"/>
        <v>0</v>
      </c>
      <c r="CI39" s="30">
        <f t="shared" si="80"/>
        <v>0</v>
      </c>
      <c r="CJ39" s="30">
        <f t="shared" si="80"/>
        <v>0</v>
      </c>
      <c r="CK39" s="30">
        <f t="shared" si="80"/>
        <v>0</v>
      </c>
      <c r="CL39" s="30">
        <f t="shared" ref="CL39:CT39" si="81">IF(CL$5="",0,IF(CL$5=1,$S39,CK416))</f>
        <v>0</v>
      </c>
      <c r="CM39" s="30">
        <f t="shared" si="81"/>
        <v>0</v>
      </c>
      <c r="CN39" s="30">
        <f t="shared" si="81"/>
        <v>0</v>
      </c>
      <c r="CO39" s="30">
        <f t="shared" si="81"/>
        <v>0</v>
      </c>
      <c r="CP39" s="30">
        <f t="shared" si="81"/>
        <v>0</v>
      </c>
      <c r="CQ39" s="30">
        <f t="shared" si="81"/>
        <v>0</v>
      </c>
      <c r="CR39" s="30">
        <f t="shared" si="81"/>
        <v>0</v>
      </c>
      <c r="CS39" s="30">
        <f t="shared" si="81"/>
        <v>0</v>
      </c>
      <c r="CT39" s="30">
        <f t="shared" si="81"/>
        <v>0</v>
      </c>
    </row>
    <row r="40" spans="1:98" s="27" customFormat="1" ht="12" x14ac:dyDescent="0.25">
      <c r="A40" s="26">
        <f>ROW()</f>
        <v>40</v>
      </c>
      <c r="B40" s="82"/>
      <c r="C40" s="142"/>
      <c r="E40" s="24"/>
      <c r="F40" s="66" t="str">
        <f t="shared" ref="F40:F47" si="82">$F$386</f>
        <v>АКТИВЫ</v>
      </c>
      <c r="G40" s="66" t="str">
        <f t="shared" si="37"/>
        <v>Запасы СиМ</v>
      </c>
      <c r="H40" s="66" t="str">
        <f t="shared" ref="H40:H47" si="83">$H$415</f>
        <v>Цех-2</v>
      </c>
      <c r="I40" s="27" t="str">
        <f>BP!$F$22</f>
        <v>Сырье</v>
      </c>
      <c r="P40" s="30"/>
      <c r="R40" s="24"/>
      <c r="S40" s="93"/>
      <c r="V40" s="85"/>
      <c r="W40" s="29">
        <f t="shared" si="4"/>
        <v>0</v>
      </c>
      <c r="Z40" s="30">
        <f t="shared" ref="Z40:BE40" si="84">IF(Z$5="",0,IF(Z$5=1,$S40,Y417))</f>
        <v>0</v>
      </c>
      <c r="AA40" s="30">
        <f t="shared" ca="1" si="84"/>
        <v>0</v>
      </c>
      <c r="AB40" s="30">
        <f t="shared" ca="1" si="84"/>
        <v>0</v>
      </c>
      <c r="AC40" s="30">
        <f t="shared" ca="1" si="84"/>
        <v>0</v>
      </c>
      <c r="AD40" s="30">
        <f t="shared" ca="1" si="84"/>
        <v>0</v>
      </c>
      <c r="AE40" s="30">
        <f t="shared" ca="1" si="84"/>
        <v>0</v>
      </c>
      <c r="AF40" s="30">
        <f t="shared" ca="1" si="84"/>
        <v>0</v>
      </c>
      <c r="AG40" s="30">
        <f t="shared" ca="1" si="84"/>
        <v>0</v>
      </c>
      <c r="AH40" s="30">
        <f t="shared" ca="1" si="84"/>
        <v>400</v>
      </c>
      <c r="AI40" s="30">
        <f t="shared" ca="1" si="84"/>
        <v>1600</v>
      </c>
      <c r="AJ40" s="30">
        <f t="shared" ca="1" si="84"/>
        <v>2880</v>
      </c>
      <c r="AK40" s="30">
        <f t="shared" ca="1" si="84"/>
        <v>4210</v>
      </c>
      <c r="AL40" s="30">
        <f t="shared" ca="1" si="84"/>
        <v>5370</v>
      </c>
      <c r="AM40" s="30">
        <f t="shared" ca="1" si="84"/>
        <v>7054</v>
      </c>
      <c r="AN40" s="30">
        <f t="shared" ca="1" si="84"/>
        <v>11454</v>
      </c>
      <c r="AO40" s="30">
        <f t="shared" ca="1" si="84"/>
        <v>18862</v>
      </c>
      <c r="AP40" s="30">
        <f t="shared" ca="1" si="84"/>
        <v>29496.999999999996</v>
      </c>
      <c r="AQ40" s="30">
        <f t="shared" ca="1" si="84"/>
        <v>42970</v>
      </c>
      <c r="AR40" s="30">
        <f t="shared" ca="1" si="84"/>
        <v>58117</v>
      </c>
      <c r="AS40" s="30">
        <f t="shared" ca="1" si="84"/>
        <v>74258</v>
      </c>
      <c r="AT40" s="30">
        <f t="shared" ca="1" si="84"/>
        <v>90914.999999999985</v>
      </c>
      <c r="AU40" s="30">
        <f t="shared" ca="1" si="84"/>
        <v>107845</v>
      </c>
      <c r="AV40" s="30">
        <f t="shared" ca="1" si="84"/>
        <v>124895</v>
      </c>
      <c r="AW40" s="30">
        <f t="shared" ca="1" si="84"/>
        <v>141975</v>
      </c>
      <c r="AX40" s="30">
        <f t="shared" ca="1" si="84"/>
        <v>159070</v>
      </c>
      <c r="AY40" s="30">
        <f t="shared" ca="1" si="84"/>
        <v>176170</v>
      </c>
      <c r="AZ40" s="30">
        <f t="shared" ca="1" si="84"/>
        <v>193270</v>
      </c>
      <c r="BA40" s="30">
        <f t="shared" ca="1" si="84"/>
        <v>210370</v>
      </c>
      <c r="BB40" s="30">
        <f t="shared" ca="1" si="84"/>
        <v>227470</v>
      </c>
      <c r="BC40" s="30">
        <f t="shared" ca="1" si="84"/>
        <v>244570</v>
      </c>
      <c r="BD40" s="30">
        <f t="shared" ca="1" si="84"/>
        <v>261670</v>
      </c>
      <c r="BE40" s="30">
        <f t="shared" ca="1" si="84"/>
        <v>277770</v>
      </c>
      <c r="BF40" s="30">
        <f t="shared" ref="BF40:CK40" ca="1" si="85">IF(BF$5="",0,IF(BF$5=1,$S40,BE417))</f>
        <v>290870</v>
      </c>
      <c r="BG40" s="30">
        <f t="shared" ca="1" si="85"/>
        <v>300770</v>
      </c>
      <c r="BH40" s="30">
        <f t="shared" ca="1" si="85"/>
        <v>307345</v>
      </c>
      <c r="BI40" s="30">
        <f t="shared" ca="1" si="85"/>
        <v>311020</v>
      </c>
      <c r="BJ40" s="30">
        <f t="shared" ca="1" si="85"/>
        <v>312985</v>
      </c>
      <c r="BK40" s="30">
        <f t="shared" ca="1" si="85"/>
        <v>313950</v>
      </c>
      <c r="BL40" s="30">
        <f t="shared" ca="1" si="85"/>
        <v>314395</v>
      </c>
      <c r="BM40" s="30">
        <f t="shared" ca="1" si="85"/>
        <v>314565</v>
      </c>
      <c r="BN40" s="30">
        <f t="shared" ca="1" si="85"/>
        <v>314615</v>
      </c>
      <c r="BO40" s="30">
        <f t="shared" ca="1" si="85"/>
        <v>314635</v>
      </c>
      <c r="BP40" s="30">
        <f t="shared" ca="1" si="85"/>
        <v>314640</v>
      </c>
      <c r="BQ40" s="30">
        <f t="shared" ca="1" si="85"/>
        <v>314639.99999999994</v>
      </c>
      <c r="BR40" s="30">
        <f t="shared" ca="1" si="85"/>
        <v>314639.99999999994</v>
      </c>
      <c r="BS40" s="30">
        <f t="shared" ca="1" si="85"/>
        <v>314639.99999999994</v>
      </c>
      <c r="BT40" s="30">
        <f t="shared" ca="1" si="85"/>
        <v>314639.99999999994</v>
      </c>
      <c r="BU40" s="30">
        <f t="shared" ca="1" si="85"/>
        <v>314639.99999999994</v>
      </c>
      <c r="BV40" s="30">
        <f t="shared" si="85"/>
        <v>0</v>
      </c>
      <c r="BW40" s="30">
        <f t="shared" si="85"/>
        <v>0</v>
      </c>
      <c r="BX40" s="30">
        <f t="shared" si="85"/>
        <v>0</v>
      </c>
      <c r="BY40" s="30">
        <f t="shared" si="85"/>
        <v>0</v>
      </c>
      <c r="BZ40" s="30">
        <f t="shared" si="85"/>
        <v>0</v>
      </c>
      <c r="CA40" s="30">
        <f t="shared" si="85"/>
        <v>0</v>
      </c>
      <c r="CB40" s="30">
        <f t="shared" si="85"/>
        <v>0</v>
      </c>
      <c r="CC40" s="30">
        <f t="shared" si="85"/>
        <v>0</v>
      </c>
      <c r="CD40" s="30">
        <f t="shared" si="85"/>
        <v>0</v>
      </c>
      <c r="CE40" s="30">
        <f t="shared" si="85"/>
        <v>0</v>
      </c>
      <c r="CF40" s="30">
        <f t="shared" si="85"/>
        <v>0</v>
      </c>
      <c r="CG40" s="30">
        <f t="shared" si="85"/>
        <v>0</v>
      </c>
      <c r="CH40" s="30">
        <f t="shared" si="85"/>
        <v>0</v>
      </c>
      <c r="CI40" s="30">
        <f t="shared" si="85"/>
        <v>0</v>
      </c>
      <c r="CJ40" s="30">
        <f t="shared" si="85"/>
        <v>0</v>
      </c>
      <c r="CK40" s="30">
        <f t="shared" si="85"/>
        <v>0</v>
      </c>
      <c r="CL40" s="30">
        <f t="shared" ref="CL40:CT40" si="86">IF(CL$5="",0,IF(CL$5=1,$S40,CK417))</f>
        <v>0</v>
      </c>
      <c r="CM40" s="30">
        <f t="shared" si="86"/>
        <v>0</v>
      </c>
      <c r="CN40" s="30">
        <f t="shared" si="86"/>
        <v>0</v>
      </c>
      <c r="CO40" s="30">
        <f t="shared" si="86"/>
        <v>0</v>
      </c>
      <c r="CP40" s="30">
        <f t="shared" si="86"/>
        <v>0</v>
      </c>
      <c r="CQ40" s="30">
        <f t="shared" si="86"/>
        <v>0</v>
      </c>
      <c r="CR40" s="30">
        <f t="shared" si="86"/>
        <v>0</v>
      </c>
      <c r="CS40" s="30">
        <f t="shared" si="86"/>
        <v>0</v>
      </c>
      <c r="CT40" s="30">
        <f t="shared" si="86"/>
        <v>0</v>
      </c>
    </row>
    <row r="41" spans="1:98" s="27" customFormat="1" ht="12" x14ac:dyDescent="0.25">
      <c r="A41" s="26">
        <f>ROW()</f>
        <v>41</v>
      </c>
      <c r="B41" s="82"/>
      <c r="C41" s="142"/>
      <c r="E41" s="24"/>
      <c r="F41" s="66" t="str">
        <f t="shared" si="82"/>
        <v>АКТИВЫ</v>
      </c>
      <c r="G41" s="66" t="str">
        <f t="shared" si="37"/>
        <v>Запасы СиМ</v>
      </c>
      <c r="H41" s="66" t="str">
        <f t="shared" si="83"/>
        <v>Цех-2</v>
      </c>
      <c r="I41" s="27" t="str">
        <f>BP!$F$23</f>
        <v>Материал</v>
      </c>
      <c r="P41" s="30"/>
      <c r="R41" s="24"/>
      <c r="S41" s="93"/>
      <c r="V41" s="85"/>
      <c r="W41" s="29">
        <f t="shared" si="4"/>
        <v>0</v>
      </c>
      <c r="Z41" s="30">
        <f t="shared" ref="Z41:BE41" si="87">IF(Z$5="",0,IF(Z$5=1,$S41,Y418))</f>
        <v>0</v>
      </c>
      <c r="AA41" s="30">
        <f t="shared" ca="1" si="87"/>
        <v>0</v>
      </c>
      <c r="AB41" s="30">
        <f t="shared" ca="1" si="87"/>
        <v>0</v>
      </c>
      <c r="AC41" s="30">
        <f t="shared" ca="1" si="87"/>
        <v>0</v>
      </c>
      <c r="AD41" s="30">
        <f t="shared" ca="1" si="87"/>
        <v>0</v>
      </c>
      <c r="AE41" s="30">
        <f t="shared" ca="1" si="87"/>
        <v>0</v>
      </c>
      <c r="AF41" s="30">
        <f t="shared" ca="1" si="87"/>
        <v>0</v>
      </c>
      <c r="AG41" s="30">
        <f t="shared" ca="1" si="87"/>
        <v>0</v>
      </c>
      <c r="AH41" s="30">
        <f t="shared" ca="1" si="87"/>
        <v>466.66666666666669</v>
      </c>
      <c r="AI41" s="30">
        <f t="shared" ca="1" si="87"/>
        <v>1866.6666666666667</v>
      </c>
      <c r="AJ41" s="30">
        <f t="shared" ca="1" si="87"/>
        <v>3360</v>
      </c>
      <c r="AK41" s="30">
        <f t="shared" ca="1" si="87"/>
        <v>4911.6666666666679</v>
      </c>
      <c r="AL41" s="30">
        <f t="shared" ca="1" si="87"/>
        <v>6265.0000000000009</v>
      </c>
      <c r="AM41" s="30">
        <f t="shared" ca="1" si="87"/>
        <v>8229.6666666666715</v>
      </c>
      <c r="AN41" s="30">
        <f t="shared" ca="1" si="87"/>
        <v>13363.000000000002</v>
      </c>
      <c r="AO41" s="30">
        <f t="shared" ca="1" si="87"/>
        <v>22005.666666666672</v>
      </c>
      <c r="AP41" s="30">
        <f t="shared" ca="1" si="87"/>
        <v>34413.166666666672</v>
      </c>
      <c r="AQ41" s="30">
        <f t="shared" ca="1" si="87"/>
        <v>50131.666666666679</v>
      </c>
      <c r="AR41" s="30">
        <f t="shared" ca="1" si="87"/>
        <v>67803.166666666672</v>
      </c>
      <c r="AS41" s="30">
        <f t="shared" ca="1" si="87"/>
        <v>86634.333333333328</v>
      </c>
      <c r="AT41" s="30">
        <f t="shared" ca="1" si="87"/>
        <v>106067.49999999999</v>
      </c>
      <c r="AU41" s="30">
        <f t="shared" ca="1" si="87"/>
        <v>125819.16666666666</v>
      </c>
      <c r="AV41" s="30">
        <f t="shared" ca="1" si="87"/>
        <v>145710.83333333331</v>
      </c>
      <c r="AW41" s="30">
        <f t="shared" ca="1" si="87"/>
        <v>165637.49999999997</v>
      </c>
      <c r="AX41" s="30">
        <f t="shared" ca="1" si="87"/>
        <v>185581.66666666663</v>
      </c>
      <c r="AY41" s="30">
        <f t="shared" ca="1" si="87"/>
        <v>205531.66666666663</v>
      </c>
      <c r="AZ41" s="30">
        <f t="shared" ca="1" si="87"/>
        <v>225481.66666666663</v>
      </c>
      <c r="BA41" s="30">
        <f t="shared" ca="1" si="87"/>
        <v>245431.66666666663</v>
      </c>
      <c r="BB41" s="30">
        <f t="shared" ca="1" si="87"/>
        <v>265381.66666666663</v>
      </c>
      <c r="BC41" s="30">
        <f t="shared" ca="1" si="87"/>
        <v>285331.66666666657</v>
      </c>
      <c r="BD41" s="30">
        <f t="shared" ca="1" si="87"/>
        <v>305281.66666666657</v>
      </c>
      <c r="BE41" s="30">
        <f t="shared" ca="1" si="87"/>
        <v>324064.99999999983</v>
      </c>
      <c r="BF41" s="30">
        <f t="shared" ref="BF41:CK41" ca="1" si="88">IF(BF$5="",0,IF(BF$5=1,$S41,BE418))</f>
        <v>339348.33333333326</v>
      </c>
      <c r="BG41" s="30">
        <f t="shared" ca="1" si="88"/>
        <v>350898.33333333326</v>
      </c>
      <c r="BH41" s="30">
        <f t="shared" ca="1" si="88"/>
        <v>358569.16666666663</v>
      </c>
      <c r="BI41" s="30">
        <f t="shared" ca="1" si="88"/>
        <v>362856.66666666657</v>
      </c>
      <c r="BJ41" s="30">
        <f t="shared" ca="1" si="88"/>
        <v>365149.16666666657</v>
      </c>
      <c r="BK41" s="30">
        <f t="shared" ca="1" si="88"/>
        <v>366274.99999999983</v>
      </c>
      <c r="BL41" s="30">
        <f t="shared" ca="1" si="88"/>
        <v>366794.16666666651</v>
      </c>
      <c r="BM41" s="30">
        <f t="shared" ca="1" si="88"/>
        <v>366992.49999999983</v>
      </c>
      <c r="BN41" s="30">
        <f t="shared" ca="1" si="88"/>
        <v>367050.83333333326</v>
      </c>
      <c r="BO41" s="30">
        <f t="shared" ca="1" si="88"/>
        <v>367074.16666666663</v>
      </c>
      <c r="BP41" s="30">
        <f t="shared" ca="1" si="88"/>
        <v>367080.00000000006</v>
      </c>
      <c r="BQ41" s="30">
        <f t="shared" ca="1" si="88"/>
        <v>367080.00000000006</v>
      </c>
      <c r="BR41" s="30">
        <f t="shared" ca="1" si="88"/>
        <v>367080.00000000006</v>
      </c>
      <c r="BS41" s="30">
        <f t="shared" ca="1" si="88"/>
        <v>367080.00000000006</v>
      </c>
      <c r="BT41" s="30">
        <f t="shared" ca="1" si="88"/>
        <v>367080.00000000006</v>
      </c>
      <c r="BU41" s="30">
        <f t="shared" ca="1" si="88"/>
        <v>367080.00000000006</v>
      </c>
      <c r="BV41" s="30">
        <f t="shared" si="88"/>
        <v>0</v>
      </c>
      <c r="BW41" s="30">
        <f t="shared" si="88"/>
        <v>0</v>
      </c>
      <c r="BX41" s="30">
        <f t="shared" si="88"/>
        <v>0</v>
      </c>
      <c r="BY41" s="30">
        <f t="shared" si="88"/>
        <v>0</v>
      </c>
      <c r="BZ41" s="30">
        <f t="shared" si="88"/>
        <v>0</v>
      </c>
      <c r="CA41" s="30">
        <f t="shared" si="88"/>
        <v>0</v>
      </c>
      <c r="CB41" s="30">
        <f t="shared" si="88"/>
        <v>0</v>
      </c>
      <c r="CC41" s="30">
        <f t="shared" si="88"/>
        <v>0</v>
      </c>
      <c r="CD41" s="30">
        <f t="shared" si="88"/>
        <v>0</v>
      </c>
      <c r="CE41" s="30">
        <f t="shared" si="88"/>
        <v>0</v>
      </c>
      <c r="CF41" s="30">
        <f t="shared" si="88"/>
        <v>0</v>
      </c>
      <c r="CG41" s="30">
        <f t="shared" si="88"/>
        <v>0</v>
      </c>
      <c r="CH41" s="30">
        <f t="shared" si="88"/>
        <v>0</v>
      </c>
      <c r="CI41" s="30">
        <f t="shared" si="88"/>
        <v>0</v>
      </c>
      <c r="CJ41" s="30">
        <f t="shared" si="88"/>
        <v>0</v>
      </c>
      <c r="CK41" s="30">
        <f t="shared" si="88"/>
        <v>0</v>
      </c>
      <c r="CL41" s="30">
        <f t="shared" ref="CL41:CT41" si="89">IF(CL$5="",0,IF(CL$5=1,$S41,CK418))</f>
        <v>0</v>
      </c>
      <c r="CM41" s="30">
        <f t="shared" si="89"/>
        <v>0</v>
      </c>
      <c r="CN41" s="30">
        <f t="shared" si="89"/>
        <v>0</v>
      </c>
      <c r="CO41" s="30">
        <f t="shared" si="89"/>
        <v>0</v>
      </c>
      <c r="CP41" s="30">
        <f t="shared" si="89"/>
        <v>0</v>
      </c>
      <c r="CQ41" s="30">
        <f t="shared" si="89"/>
        <v>0</v>
      </c>
      <c r="CR41" s="30">
        <f t="shared" si="89"/>
        <v>0</v>
      </c>
      <c r="CS41" s="30">
        <f t="shared" si="89"/>
        <v>0</v>
      </c>
      <c r="CT41" s="30">
        <f t="shared" si="89"/>
        <v>0</v>
      </c>
    </row>
    <row r="42" spans="1:98" s="27" customFormat="1" ht="12" x14ac:dyDescent="0.25">
      <c r="A42" s="26">
        <f>ROW()</f>
        <v>42</v>
      </c>
      <c r="B42" s="82"/>
      <c r="C42" s="142"/>
      <c r="E42" s="24"/>
      <c r="F42" s="66" t="str">
        <f t="shared" si="82"/>
        <v>АКТИВЫ</v>
      </c>
      <c r="G42" s="66" t="str">
        <f t="shared" si="37"/>
        <v>Запасы СиМ</v>
      </c>
      <c r="H42" s="66" t="str">
        <f t="shared" si="83"/>
        <v>Цех-2</v>
      </c>
      <c r="I42" s="27" t="str">
        <f>BP!$F$24</f>
        <v>Вн.пр-во</v>
      </c>
      <c r="P42" s="30"/>
      <c r="R42" s="24"/>
      <c r="S42" s="93"/>
      <c r="V42" s="85"/>
      <c r="W42" s="29">
        <f t="shared" si="4"/>
        <v>0</v>
      </c>
      <c r="Z42" s="30">
        <f t="shared" ref="Z42:BE42" si="90">IF(Z$5="",0,IF(Z$5=1,$S42,Y419))</f>
        <v>0</v>
      </c>
      <c r="AA42" s="30">
        <f t="shared" ca="1" si="90"/>
        <v>0</v>
      </c>
      <c r="AB42" s="30">
        <f t="shared" ca="1" si="90"/>
        <v>0</v>
      </c>
      <c r="AC42" s="30">
        <f t="shared" ca="1" si="90"/>
        <v>0</v>
      </c>
      <c r="AD42" s="30">
        <f t="shared" ca="1" si="90"/>
        <v>0</v>
      </c>
      <c r="AE42" s="30">
        <f t="shared" ca="1" si="90"/>
        <v>0</v>
      </c>
      <c r="AF42" s="30">
        <f t="shared" ca="1" si="90"/>
        <v>0</v>
      </c>
      <c r="AG42" s="30">
        <f t="shared" ca="1" si="90"/>
        <v>0</v>
      </c>
      <c r="AH42" s="30">
        <f t="shared" ca="1" si="90"/>
        <v>12000</v>
      </c>
      <c r="AI42" s="30">
        <f t="shared" ca="1" si="90"/>
        <v>48000</v>
      </c>
      <c r="AJ42" s="30">
        <f t="shared" ca="1" si="90"/>
        <v>86400</v>
      </c>
      <c r="AK42" s="30">
        <f t="shared" ca="1" si="90"/>
        <v>126300</v>
      </c>
      <c r="AL42" s="30">
        <f t="shared" ca="1" si="90"/>
        <v>161100</v>
      </c>
      <c r="AM42" s="30">
        <f t="shared" ca="1" si="90"/>
        <v>211620</v>
      </c>
      <c r="AN42" s="30">
        <f t="shared" ca="1" si="90"/>
        <v>343620</v>
      </c>
      <c r="AO42" s="30">
        <f t="shared" ca="1" si="90"/>
        <v>565860</v>
      </c>
      <c r="AP42" s="30">
        <f t="shared" ca="1" si="90"/>
        <v>884910</v>
      </c>
      <c r="AQ42" s="30">
        <f t="shared" ca="1" si="90"/>
        <v>1289100</v>
      </c>
      <c r="AR42" s="30">
        <f t="shared" ca="1" si="90"/>
        <v>1743510</v>
      </c>
      <c r="AS42" s="30">
        <f t="shared" ca="1" si="90"/>
        <v>2227740</v>
      </c>
      <c r="AT42" s="30">
        <f t="shared" ca="1" si="90"/>
        <v>2727450</v>
      </c>
      <c r="AU42" s="30">
        <f t="shared" ca="1" si="90"/>
        <v>3235350</v>
      </c>
      <c r="AV42" s="30">
        <f t="shared" ca="1" si="90"/>
        <v>3746850</v>
      </c>
      <c r="AW42" s="30">
        <f t="shared" ca="1" si="90"/>
        <v>4259250</v>
      </c>
      <c r="AX42" s="30">
        <f t="shared" ca="1" si="90"/>
        <v>4772100</v>
      </c>
      <c r="AY42" s="30">
        <f t="shared" ca="1" si="90"/>
        <v>5285100</v>
      </c>
      <c r="AZ42" s="30">
        <f t="shared" ca="1" si="90"/>
        <v>5798100</v>
      </c>
      <c r="BA42" s="30">
        <f t="shared" ca="1" si="90"/>
        <v>6311100</v>
      </c>
      <c r="BB42" s="30">
        <f t="shared" ca="1" si="90"/>
        <v>6824100</v>
      </c>
      <c r="BC42" s="30">
        <f t="shared" ca="1" si="90"/>
        <v>7337100</v>
      </c>
      <c r="BD42" s="30">
        <f t="shared" ca="1" si="90"/>
        <v>7850100</v>
      </c>
      <c r="BE42" s="30">
        <f t="shared" ca="1" si="90"/>
        <v>8333100</v>
      </c>
      <c r="BF42" s="30">
        <f t="shared" ref="BF42:CK42" ca="1" si="91">IF(BF$5="",0,IF(BF$5=1,$S42,BE419))</f>
        <v>8726100</v>
      </c>
      <c r="BG42" s="30">
        <f t="shared" ca="1" si="91"/>
        <v>9023100</v>
      </c>
      <c r="BH42" s="30">
        <f t="shared" ca="1" si="91"/>
        <v>9220350</v>
      </c>
      <c r="BI42" s="30">
        <f t="shared" ca="1" si="91"/>
        <v>9330600</v>
      </c>
      <c r="BJ42" s="30">
        <f t="shared" ca="1" si="91"/>
        <v>9389550</v>
      </c>
      <c r="BK42" s="30">
        <f t="shared" ca="1" si="91"/>
        <v>9418500</v>
      </c>
      <c r="BL42" s="30">
        <f t="shared" ca="1" si="91"/>
        <v>9431850</v>
      </c>
      <c r="BM42" s="30">
        <f t="shared" ca="1" si="91"/>
        <v>9436950</v>
      </c>
      <c r="BN42" s="30">
        <f t="shared" ca="1" si="91"/>
        <v>9438450</v>
      </c>
      <c r="BO42" s="30">
        <f t="shared" ca="1" si="91"/>
        <v>9439050</v>
      </c>
      <c r="BP42" s="30">
        <f t="shared" ca="1" si="91"/>
        <v>9439200</v>
      </c>
      <c r="BQ42" s="30">
        <f t="shared" ca="1" si="91"/>
        <v>9439199.9999999981</v>
      </c>
      <c r="BR42" s="30">
        <f t="shared" ca="1" si="91"/>
        <v>9439199.9999999981</v>
      </c>
      <c r="BS42" s="30">
        <f t="shared" ca="1" si="91"/>
        <v>9439199.9999999981</v>
      </c>
      <c r="BT42" s="30">
        <f t="shared" ca="1" si="91"/>
        <v>9439199.9999999981</v>
      </c>
      <c r="BU42" s="30">
        <f t="shared" ca="1" si="91"/>
        <v>9439199.9999999981</v>
      </c>
      <c r="BV42" s="30">
        <f t="shared" si="91"/>
        <v>0</v>
      </c>
      <c r="BW42" s="30">
        <f t="shared" si="91"/>
        <v>0</v>
      </c>
      <c r="BX42" s="30">
        <f t="shared" si="91"/>
        <v>0</v>
      </c>
      <c r="BY42" s="30">
        <f t="shared" si="91"/>
        <v>0</v>
      </c>
      <c r="BZ42" s="30">
        <f t="shared" si="91"/>
        <v>0</v>
      </c>
      <c r="CA42" s="30">
        <f t="shared" si="91"/>
        <v>0</v>
      </c>
      <c r="CB42" s="30">
        <f t="shared" si="91"/>
        <v>0</v>
      </c>
      <c r="CC42" s="30">
        <f t="shared" si="91"/>
        <v>0</v>
      </c>
      <c r="CD42" s="30">
        <f t="shared" si="91"/>
        <v>0</v>
      </c>
      <c r="CE42" s="30">
        <f t="shared" si="91"/>
        <v>0</v>
      </c>
      <c r="CF42" s="30">
        <f t="shared" si="91"/>
        <v>0</v>
      </c>
      <c r="CG42" s="30">
        <f t="shared" si="91"/>
        <v>0</v>
      </c>
      <c r="CH42" s="30">
        <f t="shared" si="91"/>
        <v>0</v>
      </c>
      <c r="CI42" s="30">
        <f t="shared" si="91"/>
        <v>0</v>
      </c>
      <c r="CJ42" s="30">
        <f t="shared" si="91"/>
        <v>0</v>
      </c>
      <c r="CK42" s="30">
        <f t="shared" si="91"/>
        <v>0</v>
      </c>
      <c r="CL42" s="30">
        <f t="shared" ref="CL42:CT42" si="92">IF(CL$5="",0,IF(CL$5=1,$S42,CK419))</f>
        <v>0</v>
      </c>
      <c r="CM42" s="30">
        <f t="shared" si="92"/>
        <v>0</v>
      </c>
      <c r="CN42" s="30">
        <f t="shared" si="92"/>
        <v>0</v>
      </c>
      <c r="CO42" s="30">
        <f t="shared" si="92"/>
        <v>0</v>
      </c>
      <c r="CP42" s="30">
        <f t="shared" si="92"/>
        <v>0</v>
      </c>
      <c r="CQ42" s="30">
        <f t="shared" si="92"/>
        <v>0</v>
      </c>
      <c r="CR42" s="30">
        <f t="shared" si="92"/>
        <v>0</v>
      </c>
      <c r="CS42" s="30">
        <f t="shared" si="92"/>
        <v>0</v>
      </c>
      <c r="CT42" s="30">
        <f t="shared" si="92"/>
        <v>0</v>
      </c>
    </row>
    <row r="43" spans="1:98" s="27" customFormat="1" ht="12" x14ac:dyDescent="0.25">
      <c r="A43" s="26">
        <f>ROW()</f>
        <v>43</v>
      </c>
      <c r="B43" s="82"/>
      <c r="C43" s="142"/>
      <c r="E43" s="24"/>
      <c r="F43" s="66" t="str">
        <f t="shared" si="82"/>
        <v>АКТИВЫ</v>
      </c>
      <c r="G43" s="66" t="str">
        <f t="shared" si="37"/>
        <v>Запасы СиМ</v>
      </c>
      <c r="H43" s="66" t="str">
        <f t="shared" si="83"/>
        <v>Цех-2</v>
      </c>
      <c r="I43" s="27" t="str">
        <f>BP!$F$25</f>
        <v>Упаковка</v>
      </c>
      <c r="P43" s="30"/>
      <c r="R43" s="24"/>
      <c r="S43" s="93"/>
      <c r="V43" s="85"/>
      <c r="W43" s="29">
        <f t="shared" si="4"/>
        <v>0</v>
      </c>
      <c r="Z43" s="30">
        <f t="shared" ref="Z43:BE43" si="93">IF(Z$5="",0,IF(Z$5=1,$S43,Y420))</f>
        <v>0</v>
      </c>
      <c r="AA43" s="30">
        <f t="shared" ca="1" si="93"/>
        <v>0</v>
      </c>
      <c r="AB43" s="30">
        <f t="shared" ca="1" si="93"/>
        <v>0</v>
      </c>
      <c r="AC43" s="30">
        <f t="shared" ca="1" si="93"/>
        <v>0</v>
      </c>
      <c r="AD43" s="30">
        <f t="shared" ca="1" si="93"/>
        <v>0</v>
      </c>
      <c r="AE43" s="30">
        <f t="shared" ca="1" si="93"/>
        <v>0</v>
      </c>
      <c r="AF43" s="30">
        <f t="shared" ca="1" si="93"/>
        <v>0</v>
      </c>
      <c r="AG43" s="30">
        <f t="shared" ca="1" si="93"/>
        <v>0</v>
      </c>
      <c r="AH43" s="30">
        <f t="shared" ca="1" si="93"/>
        <v>1333.3333333333335</v>
      </c>
      <c r="AI43" s="30">
        <f t="shared" ca="1" si="93"/>
        <v>5333.3333333333339</v>
      </c>
      <c r="AJ43" s="30">
        <f t="shared" ca="1" si="93"/>
        <v>9600</v>
      </c>
      <c r="AK43" s="30">
        <f t="shared" ca="1" si="93"/>
        <v>14033.333333333336</v>
      </c>
      <c r="AL43" s="30">
        <f t="shared" ca="1" si="93"/>
        <v>17900</v>
      </c>
      <c r="AM43" s="30">
        <f t="shared" ca="1" si="93"/>
        <v>23513.333333333336</v>
      </c>
      <c r="AN43" s="30">
        <f t="shared" ca="1" si="93"/>
        <v>38180</v>
      </c>
      <c r="AO43" s="30">
        <f t="shared" ca="1" si="93"/>
        <v>62873.333333333343</v>
      </c>
      <c r="AP43" s="30">
        <f t="shared" ca="1" si="93"/>
        <v>98323.333333333343</v>
      </c>
      <c r="AQ43" s="30">
        <f t="shared" ca="1" si="93"/>
        <v>143233.33333333334</v>
      </c>
      <c r="AR43" s="30">
        <f t="shared" ca="1" si="93"/>
        <v>193723.33333333334</v>
      </c>
      <c r="AS43" s="30">
        <f t="shared" ca="1" si="93"/>
        <v>247526.66666666666</v>
      </c>
      <c r="AT43" s="30">
        <f t="shared" ca="1" si="93"/>
        <v>303049.99999999994</v>
      </c>
      <c r="AU43" s="30">
        <f t="shared" ca="1" si="93"/>
        <v>359483.33333333326</v>
      </c>
      <c r="AV43" s="30">
        <f t="shared" ca="1" si="93"/>
        <v>416316.66666666663</v>
      </c>
      <c r="AW43" s="30">
        <f t="shared" ca="1" si="93"/>
        <v>473249.99999999994</v>
      </c>
      <c r="AX43" s="30">
        <f t="shared" ca="1" si="93"/>
        <v>530233.33333333326</v>
      </c>
      <c r="AY43" s="30">
        <f t="shared" ca="1" si="93"/>
        <v>587233.33333333314</v>
      </c>
      <c r="AZ43" s="30">
        <f t="shared" ca="1" si="93"/>
        <v>644233.33333333314</v>
      </c>
      <c r="BA43" s="30">
        <f t="shared" ca="1" si="93"/>
        <v>701233.33333333314</v>
      </c>
      <c r="BB43" s="30">
        <f t="shared" ca="1" si="93"/>
        <v>758233.33333333314</v>
      </c>
      <c r="BC43" s="30">
        <f t="shared" ca="1" si="93"/>
        <v>815233.33333333314</v>
      </c>
      <c r="BD43" s="30">
        <f t="shared" ca="1" si="93"/>
        <v>872233.33333333314</v>
      </c>
      <c r="BE43" s="30">
        <f t="shared" ca="1" si="93"/>
        <v>925899.99999999965</v>
      </c>
      <c r="BF43" s="30">
        <f t="shared" ref="BF43:CK43" ca="1" si="94">IF(BF$5="",0,IF(BF$5=1,$S43,BE420))</f>
        <v>969566.66666666651</v>
      </c>
      <c r="BG43" s="30">
        <f t="shared" ca="1" si="94"/>
        <v>1002566.6666666665</v>
      </c>
      <c r="BH43" s="30">
        <f t="shared" ca="1" si="94"/>
        <v>1024483.3333333333</v>
      </c>
      <c r="BI43" s="30">
        <f t="shared" ca="1" si="94"/>
        <v>1036733.3333333331</v>
      </c>
      <c r="BJ43" s="30">
        <f t="shared" ca="1" si="94"/>
        <v>1043283.3333333331</v>
      </c>
      <c r="BK43" s="30">
        <f t="shared" ca="1" si="94"/>
        <v>1046499.9999999997</v>
      </c>
      <c r="BL43" s="30">
        <f t="shared" ca="1" si="94"/>
        <v>1047983.333333333</v>
      </c>
      <c r="BM43" s="30">
        <f t="shared" ca="1" si="94"/>
        <v>1048549.9999999997</v>
      </c>
      <c r="BN43" s="30">
        <f t="shared" ca="1" si="94"/>
        <v>1048716.6666666665</v>
      </c>
      <c r="BO43" s="30">
        <f t="shared" ca="1" si="94"/>
        <v>1048783.3333333333</v>
      </c>
      <c r="BP43" s="30">
        <f t="shared" ca="1" si="94"/>
        <v>1048800</v>
      </c>
      <c r="BQ43" s="30">
        <f t="shared" ca="1" si="94"/>
        <v>1048799.9999999998</v>
      </c>
      <c r="BR43" s="30">
        <f t="shared" ca="1" si="94"/>
        <v>1048799.9999999998</v>
      </c>
      <c r="BS43" s="30">
        <f t="shared" ca="1" si="94"/>
        <v>1048799.9999999998</v>
      </c>
      <c r="BT43" s="30">
        <f t="shared" ca="1" si="94"/>
        <v>1048799.9999999998</v>
      </c>
      <c r="BU43" s="30">
        <f t="shared" ca="1" si="94"/>
        <v>1048799.9999999998</v>
      </c>
      <c r="BV43" s="30">
        <f t="shared" si="94"/>
        <v>0</v>
      </c>
      <c r="BW43" s="30">
        <f t="shared" si="94"/>
        <v>0</v>
      </c>
      <c r="BX43" s="30">
        <f t="shared" si="94"/>
        <v>0</v>
      </c>
      <c r="BY43" s="30">
        <f t="shared" si="94"/>
        <v>0</v>
      </c>
      <c r="BZ43" s="30">
        <f t="shared" si="94"/>
        <v>0</v>
      </c>
      <c r="CA43" s="30">
        <f t="shared" si="94"/>
        <v>0</v>
      </c>
      <c r="CB43" s="30">
        <f t="shared" si="94"/>
        <v>0</v>
      </c>
      <c r="CC43" s="30">
        <f t="shared" si="94"/>
        <v>0</v>
      </c>
      <c r="CD43" s="30">
        <f t="shared" si="94"/>
        <v>0</v>
      </c>
      <c r="CE43" s="30">
        <f t="shared" si="94"/>
        <v>0</v>
      </c>
      <c r="CF43" s="30">
        <f t="shared" si="94"/>
        <v>0</v>
      </c>
      <c r="CG43" s="30">
        <f t="shared" si="94"/>
        <v>0</v>
      </c>
      <c r="CH43" s="30">
        <f t="shared" si="94"/>
        <v>0</v>
      </c>
      <c r="CI43" s="30">
        <f t="shared" si="94"/>
        <v>0</v>
      </c>
      <c r="CJ43" s="30">
        <f t="shared" si="94"/>
        <v>0</v>
      </c>
      <c r="CK43" s="30">
        <f t="shared" si="94"/>
        <v>0</v>
      </c>
      <c r="CL43" s="30">
        <f t="shared" ref="CL43:CT43" si="95">IF(CL$5="",0,IF(CL$5=1,$S43,CK420))</f>
        <v>0</v>
      </c>
      <c r="CM43" s="30">
        <f t="shared" si="95"/>
        <v>0</v>
      </c>
      <c r="CN43" s="30">
        <f t="shared" si="95"/>
        <v>0</v>
      </c>
      <c r="CO43" s="30">
        <f t="shared" si="95"/>
        <v>0</v>
      </c>
      <c r="CP43" s="30">
        <f t="shared" si="95"/>
        <v>0</v>
      </c>
      <c r="CQ43" s="30">
        <f t="shared" si="95"/>
        <v>0</v>
      </c>
      <c r="CR43" s="30">
        <f t="shared" si="95"/>
        <v>0</v>
      </c>
      <c r="CS43" s="30">
        <f t="shared" si="95"/>
        <v>0</v>
      </c>
      <c r="CT43" s="30">
        <f t="shared" si="95"/>
        <v>0</v>
      </c>
    </row>
    <row r="44" spans="1:98" s="27" customFormat="1" ht="12" x14ac:dyDescent="0.25">
      <c r="A44" s="26">
        <f>ROW()</f>
        <v>44</v>
      </c>
      <c r="B44" s="82"/>
      <c r="C44" s="142"/>
      <c r="E44" s="24"/>
      <c r="F44" s="66" t="str">
        <f t="shared" si="82"/>
        <v>АКТИВЫ</v>
      </c>
      <c r="G44" s="66" t="str">
        <f t="shared" si="37"/>
        <v>Запасы СиМ</v>
      </c>
      <c r="H44" s="66" t="str">
        <f t="shared" si="83"/>
        <v>Цех-2</v>
      </c>
      <c r="I44" s="27" t="str">
        <f>BP!$F$26</f>
        <v>ФОТ првПерс</v>
      </c>
      <c r="P44" s="30"/>
      <c r="R44" s="24"/>
      <c r="S44" s="93"/>
      <c r="V44" s="85"/>
      <c r="W44" s="29">
        <f t="shared" si="4"/>
        <v>0</v>
      </c>
      <c r="Z44" s="30">
        <f t="shared" ref="Z44:BE44" si="96">IF(Z$5="",0,IF(Z$5=1,$S44,Y421))</f>
        <v>0</v>
      </c>
      <c r="AA44" s="30">
        <f t="shared" ca="1" si="96"/>
        <v>0</v>
      </c>
      <c r="AB44" s="30">
        <f t="shared" ca="1" si="96"/>
        <v>0</v>
      </c>
      <c r="AC44" s="30">
        <f t="shared" ca="1" si="96"/>
        <v>0</v>
      </c>
      <c r="AD44" s="30">
        <f t="shared" ca="1" si="96"/>
        <v>0</v>
      </c>
      <c r="AE44" s="30">
        <f t="shared" ca="1" si="96"/>
        <v>0</v>
      </c>
      <c r="AF44" s="30">
        <f t="shared" ca="1" si="96"/>
        <v>0</v>
      </c>
      <c r="AG44" s="30">
        <f t="shared" ca="1" si="96"/>
        <v>0</v>
      </c>
      <c r="AH44" s="30">
        <f t="shared" ca="1" si="96"/>
        <v>1000</v>
      </c>
      <c r="AI44" s="30">
        <f t="shared" ca="1" si="96"/>
        <v>4000</v>
      </c>
      <c r="AJ44" s="30">
        <f t="shared" ca="1" si="96"/>
        <v>7200</v>
      </c>
      <c r="AK44" s="30">
        <f t="shared" ca="1" si="96"/>
        <v>10525</v>
      </c>
      <c r="AL44" s="30">
        <f t="shared" ca="1" si="96"/>
        <v>13425</v>
      </c>
      <c r="AM44" s="30">
        <f t="shared" ca="1" si="96"/>
        <v>17635.000000000004</v>
      </c>
      <c r="AN44" s="30">
        <f t="shared" ca="1" si="96"/>
        <v>28635.000000000004</v>
      </c>
      <c r="AO44" s="30">
        <f t="shared" ca="1" si="96"/>
        <v>47155</v>
      </c>
      <c r="AP44" s="30">
        <f t="shared" ca="1" si="96"/>
        <v>73742.5</v>
      </c>
      <c r="AQ44" s="30">
        <f t="shared" ca="1" si="96"/>
        <v>107425</v>
      </c>
      <c r="AR44" s="30">
        <f t="shared" ca="1" si="96"/>
        <v>145292.5</v>
      </c>
      <c r="AS44" s="30">
        <f t="shared" ca="1" si="96"/>
        <v>185645</v>
      </c>
      <c r="AT44" s="30">
        <f t="shared" ca="1" si="96"/>
        <v>227287.5</v>
      </c>
      <c r="AU44" s="30">
        <f t="shared" ca="1" si="96"/>
        <v>269612.5</v>
      </c>
      <c r="AV44" s="30">
        <f t="shared" ca="1" si="96"/>
        <v>312237.5</v>
      </c>
      <c r="AW44" s="30">
        <f t="shared" ca="1" si="96"/>
        <v>354937.5</v>
      </c>
      <c r="AX44" s="30">
        <f t="shared" ca="1" si="96"/>
        <v>397675</v>
      </c>
      <c r="AY44" s="30">
        <f t="shared" ca="1" si="96"/>
        <v>440425</v>
      </c>
      <c r="AZ44" s="30">
        <f t="shared" ca="1" si="96"/>
        <v>483175</v>
      </c>
      <c r="BA44" s="30">
        <f t="shared" ca="1" si="96"/>
        <v>525925</v>
      </c>
      <c r="BB44" s="30">
        <f t="shared" ca="1" si="96"/>
        <v>568675</v>
      </c>
      <c r="BC44" s="30">
        <f t="shared" ca="1" si="96"/>
        <v>611425</v>
      </c>
      <c r="BD44" s="30">
        <f t="shared" ca="1" si="96"/>
        <v>654175</v>
      </c>
      <c r="BE44" s="30">
        <f t="shared" ca="1" si="96"/>
        <v>694425</v>
      </c>
      <c r="BF44" s="30">
        <f t="shared" ref="BF44:CK44" ca="1" si="97">IF(BF$5="",0,IF(BF$5=1,$S44,BE421))</f>
        <v>727175</v>
      </c>
      <c r="BG44" s="30">
        <f t="shared" ca="1" si="97"/>
        <v>751925</v>
      </c>
      <c r="BH44" s="30">
        <f t="shared" ca="1" si="97"/>
        <v>768362.5</v>
      </c>
      <c r="BI44" s="30">
        <f t="shared" ca="1" si="97"/>
        <v>777550</v>
      </c>
      <c r="BJ44" s="30">
        <f t="shared" ca="1" si="97"/>
        <v>782462.5</v>
      </c>
      <c r="BK44" s="30">
        <f t="shared" ca="1" si="97"/>
        <v>784875</v>
      </c>
      <c r="BL44" s="30">
        <f t="shared" ca="1" si="97"/>
        <v>785987.5</v>
      </c>
      <c r="BM44" s="30">
        <f t="shared" ca="1" si="97"/>
        <v>786412.5</v>
      </c>
      <c r="BN44" s="30">
        <f t="shared" ca="1" si="97"/>
        <v>786537.5</v>
      </c>
      <c r="BO44" s="30">
        <f t="shared" ca="1" si="97"/>
        <v>786587.5</v>
      </c>
      <c r="BP44" s="30">
        <f t="shared" ca="1" si="97"/>
        <v>786600</v>
      </c>
      <c r="BQ44" s="30">
        <f t="shared" ca="1" si="97"/>
        <v>786599.99999999988</v>
      </c>
      <c r="BR44" s="30">
        <f t="shared" ca="1" si="97"/>
        <v>786599.99999999988</v>
      </c>
      <c r="BS44" s="30">
        <f t="shared" ca="1" si="97"/>
        <v>786599.99999999988</v>
      </c>
      <c r="BT44" s="30">
        <f t="shared" ca="1" si="97"/>
        <v>786599.99999999988</v>
      </c>
      <c r="BU44" s="30">
        <f t="shared" ca="1" si="97"/>
        <v>786599.99999999988</v>
      </c>
      <c r="BV44" s="30">
        <f t="shared" si="97"/>
        <v>0</v>
      </c>
      <c r="BW44" s="30">
        <f t="shared" si="97"/>
        <v>0</v>
      </c>
      <c r="BX44" s="30">
        <f t="shared" si="97"/>
        <v>0</v>
      </c>
      <c r="BY44" s="30">
        <f t="shared" si="97"/>
        <v>0</v>
      </c>
      <c r="BZ44" s="30">
        <f t="shared" si="97"/>
        <v>0</v>
      </c>
      <c r="CA44" s="30">
        <f t="shared" si="97"/>
        <v>0</v>
      </c>
      <c r="CB44" s="30">
        <f t="shared" si="97"/>
        <v>0</v>
      </c>
      <c r="CC44" s="30">
        <f t="shared" si="97"/>
        <v>0</v>
      </c>
      <c r="CD44" s="30">
        <f t="shared" si="97"/>
        <v>0</v>
      </c>
      <c r="CE44" s="30">
        <f t="shared" si="97"/>
        <v>0</v>
      </c>
      <c r="CF44" s="30">
        <f t="shared" si="97"/>
        <v>0</v>
      </c>
      <c r="CG44" s="30">
        <f t="shared" si="97"/>
        <v>0</v>
      </c>
      <c r="CH44" s="30">
        <f t="shared" si="97"/>
        <v>0</v>
      </c>
      <c r="CI44" s="30">
        <f t="shared" si="97"/>
        <v>0</v>
      </c>
      <c r="CJ44" s="30">
        <f t="shared" si="97"/>
        <v>0</v>
      </c>
      <c r="CK44" s="30">
        <f t="shared" si="97"/>
        <v>0</v>
      </c>
      <c r="CL44" s="30">
        <f t="shared" ref="CL44:CT44" si="98">IF(CL$5="",0,IF(CL$5=1,$S44,CK421))</f>
        <v>0</v>
      </c>
      <c r="CM44" s="30">
        <f t="shared" si="98"/>
        <v>0</v>
      </c>
      <c r="CN44" s="30">
        <f t="shared" si="98"/>
        <v>0</v>
      </c>
      <c r="CO44" s="30">
        <f t="shared" si="98"/>
        <v>0</v>
      </c>
      <c r="CP44" s="30">
        <f t="shared" si="98"/>
        <v>0</v>
      </c>
      <c r="CQ44" s="30">
        <f t="shared" si="98"/>
        <v>0</v>
      </c>
      <c r="CR44" s="30">
        <f t="shared" si="98"/>
        <v>0</v>
      </c>
      <c r="CS44" s="30">
        <f t="shared" si="98"/>
        <v>0</v>
      </c>
      <c r="CT44" s="30">
        <f t="shared" si="98"/>
        <v>0</v>
      </c>
    </row>
    <row r="45" spans="1:98" s="27" customFormat="1" ht="12" x14ac:dyDescent="0.25">
      <c r="A45" s="26">
        <f>ROW()</f>
        <v>45</v>
      </c>
      <c r="B45" s="82"/>
      <c r="C45" s="142"/>
      <c r="E45" s="24"/>
      <c r="F45" s="66" t="str">
        <f t="shared" si="82"/>
        <v>АКТИВЫ</v>
      </c>
      <c r="G45" s="66" t="str">
        <f t="shared" si="37"/>
        <v>Запасы СиМ</v>
      </c>
      <c r="H45" s="66" t="str">
        <f t="shared" si="83"/>
        <v>Цех-2</v>
      </c>
      <c r="I45" s="27" t="str">
        <f>BP!$F$27</f>
        <v>ФОТ упак</v>
      </c>
      <c r="P45" s="30"/>
      <c r="R45" s="24"/>
      <c r="S45" s="93"/>
      <c r="V45" s="85"/>
      <c r="W45" s="29">
        <f t="shared" si="4"/>
        <v>0</v>
      </c>
      <c r="Z45" s="30">
        <f t="shared" ref="Z45:BE45" si="99">IF(Z$5="",0,IF(Z$5=1,$S45,Y422))</f>
        <v>0</v>
      </c>
      <c r="AA45" s="30">
        <f t="shared" ca="1" si="99"/>
        <v>0</v>
      </c>
      <c r="AB45" s="30">
        <f t="shared" ca="1" si="99"/>
        <v>0</v>
      </c>
      <c r="AC45" s="30">
        <f t="shared" ca="1" si="99"/>
        <v>0</v>
      </c>
      <c r="AD45" s="30">
        <f t="shared" ca="1" si="99"/>
        <v>0</v>
      </c>
      <c r="AE45" s="30">
        <f t="shared" ca="1" si="99"/>
        <v>0</v>
      </c>
      <c r="AF45" s="30">
        <f t="shared" ca="1" si="99"/>
        <v>0</v>
      </c>
      <c r="AG45" s="30">
        <f t="shared" ca="1" si="99"/>
        <v>0</v>
      </c>
      <c r="AH45" s="30">
        <f t="shared" ca="1" si="99"/>
        <v>500</v>
      </c>
      <c r="AI45" s="30">
        <f t="shared" ca="1" si="99"/>
        <v>2000</v>
      </c>
      <c r="AJ45" s="30">
        <f t="shared" ca="1" si="99"/>
        <v>3600</v>
      </c>
      <c r="AK45" s="30">
        <f t="shared" ca="1" si="99"/>
        <v>5262.5</v>
      </c>
      <c r="AL45" s="30">
        <f t="shared" ca="1" si="99"/>
        <v>6712.5</v>
      </c>
      <c r="AM45" s="30">
        <f t="shared" ca="1" si="99"/>
        <v>8817.5000000000018</v>
      </c>
      <c r="AN45" s="30">
        <f t="shared" ca="1" si="99"/>
        <v>14317.500000000002</v>
      </c>
      <c r="AO45" s="30">
        <f t="shared" ca="1" si="99"/>
        <v>23577.5</v>
      </c>
      <c r="AP45" s="30">
        <f t="shared" ca="1" si="99"/>
        <v>36871.25</v>
      </c>
      <c r="AQ45" s="30">
        <f t="shared" ca="1" si="99"/>
        <v>53712.5</v>
      </c>
      <c r="AR45" s="30">
        <f t="shared" ca="1" si="99"/>
        <v>72646.25</v>
      </c>
      <c r="AS45" s="30">
        <f t="shared" ca="1" si="99"/>
        <v>92822.5</v>
      </c>
      <c r="AT45" s="30">
        <f t="shared" ca="1" si="99"/>
        <v>113643.75</v>
      </c>
      <c r="AU45" s="30">
        <f t="shared" ca="1" si="99"/>
        <v>134806.25</v>
      </c>
      <c r="AV45" s="30">
        <f t="shared" ca="1" si="99"/>
        <v>156118.75</v>
      </c>
      <c r="AW45" s="30">
        <f t="shared" ca="1" si="99"/>
        <v>177468.75</v>
      </c>
      <c r="AX45" s="30">
        <f t="shared" ca="1" si="99"/>
        <v>198837.5</v>
      </c>
      <c r="AY45" s="30">
        <f t="shared" ca="1" si="99"/>
        <v>220212.5</v>
      </c>
      <c r="AZ45" s="30">
        <f t="shared" ca="1" si="99"/>
        <v>241587.5</v>
      </c>
      <c r="BA45" s="30">
        <f t="shared" ca="1" si="99"/>
        <v>262962.5</v>
      </c>
      <c r="BB45" s="30">
        <f t="shared" ca="1" si="99"/>
        <v>284337.5</v>
      </c>
      <c r="BC45" s="30">
        <f t="shared" ca="1" si="99"/>
        <v>305712.5</v>
      </c>
      <c r="BD45" s="30">
        <f t="shared" ca="1" si="99"/>
        <v>327087.5</v>
      </c>
      <c r="BE45" s="30">
        <f t="shared" ca="1" si="99"/>
        <v>347212.5</v>
      </c>
      <c r="BF45" s="30">
        <f t="shared" ref="BF45:CK45" ca="1" si="100">IF(BF$5="",0,IF(BF$5=1,$S45,BE422))</f>
        <v>363587.5</v>
      </c>
      <c r="BG45" s="30">
        <f t="shared" ca="1" si="100"/>
        <v>375962.5</v>
      </c>
      <c r="BH45" s="30">
        <f t="shared" ca="1" si="100"/>
        <v>384181.25</v>
      </c>
      <c r="BI45" s="30">
        <f t="shared" ca="1" si="100"/>
        <v>388775</v>
      </c>
      <c r="BJ45" s="30">
        <f t="shared" ca="1" si="100"/>
        <v>391231.25</v>
      </c>
      <c r="BK45" s="30">
        <f t="shared" ca="1" si="100"/>
        <v>392437.5</v>
      </c>
      <c r="BL45" s="30">
        <f t="shared" ca="1" si="100"/>
        <v>392993.75</v>
      </c>
      <c r="BM45" s="30">
        <f t="shared" ca="1" si="100"/>
        <v>393206.25</v>
      </c>
      <c r="BN45" s="30">
        <f t="shared" ca="1" si="100"/>
        <v>393268.75</v>
      </c>
      <c r="BO45" s="30">
        <f t="shared" ca="1" si="100"/>
        <v>393293.75</v>
      </c>
      <c r="BP45" s="30">
        <f t="shared" ca="1" si="100"/>
        <v>393300</v>
      </c>
      <c r="BQ45" s="30">
        <f t="shared" ca="1" si="100"/>
        <v>393299.99999999994</v>
      </c>
      <c r="BR45" s="30">
        <f t="shared" ca="1" si="100"/>
        <v>393299.99999999994</v>
      </c>
      <c r="BS45" s="30">
        <f t="shared" ca="1" si="100"/>
        <v>393299.99999999994</v>
      </c>
      <c r="BT45" s="30">
        <f t="shared" ca="1" si="100"/>
        <v>393299.99999999994</v>
      </c>
      <c r="BU45" s="30">
        <f t="shared" ca="1" si="100"/>
        <v>393299.99999999994</v>
      </c>
      <c r="BV45" s="30">
        <f t="shared" si="100"/>
        <v>0</v>
      </c>
      <c r="BW45" s="30">
        <f t="shared" si="100"/>
        <v>0</v>
      </c>
      <c r="BX45" s="30">
        <f t="shared" si="100"/>
        <v>0</v>
      </c>
      <c r="BY45" s="30">
        <f t="shared" si="100"/>
        <v>0</v>
      </c>
      <c r="BZ45" s="30">
        <f t="shared" si="100"/>
        <v>0</v>
      </c>
      <c r="CA45" s="30">
        <f t="shared" si="100"/>
        <v>0</v>
      </c>
      <c r="CB45" s="30">
        <f t="shared" si="100"/>
        <v>0</v>
      </c>
      <c r="CC45" s="30">
        <f t="shared" si="100"/>
        <v>0</v>
      </c>
      <c r="CD45" s="30">
        <f t="shared" si="100"/>
        <v>0</v>
      </c>
      <c r="CE45" s="30">
        <f t="shared" si="100"/>
        <v>0</v>
      </c>
      <c r="CF45" s="30">
        <f t="shared" si="100"/>
        <v>0</v>
      </c>
      <c r="CG45" s="30">
        <f t="shared" si="100"/>
        <v>0</v>
      </c>
      <c r="CH45" s="30">
        <f t="shared" si="100"/>
        <v>0</v>
      </c>
      <c r="CI45" s="30">
        <f t="shared" si="100"/>
        <v>0</v>
      </c>
      <c r="CJ45" s="30">
        <f t="shared" si="100"/>
        <v>0</v>
      </c>
      <c r="CK45" s="30">
        <f t="shared" si="100"/>
        <v>0</v>
      </c>
      <c r="CL45" s="30">
        <f t="shared" ref="CL45:CT45" si="101">IF(CL$5="",0,IF(CL$5=1,$S45,CK422))</f>
        <v>0</v>
      </c>
      <c r="CM45" s="30">
        <f t="shared" si="101"/>
        <v>0</v>
      </c>
      <c r="CN45" s="30">
        <f t="shared" si="101"/>
        <v>0</v>
      </c>
      <c r="CO45" s="30">
        <f t="shared" si="101"/>
        <v>0</v>
      </c>
      <c r="CP45" s="30">
        <f t="shared" si="101"/>
        <v>0</v>
      </c>
      <c r="CQ45" s="30">
        <f t="shared" si="101"/>
        <v>0</v>
      </c>
      <c r="CR45" s="30">
        <f t="shared" si="101"/>
        <v>0</v>
      </c>
      <c r="CS45" s="30">
        <f t="shared" si="101"/>
        <v>0</v>
      </c>
      <c r="CT45" s="30">
        <f t="shared" si="101"/>
        <v>0</v>
      </c>
    </row>
    <row r="46" spans="1:98" s="27" customFormat="1" ht="12" x14ac:dyDescent="0.25">
      <c r="A46" s="26">
        <f>ROW()</f>
        <v>46</v>
      </c>
      <c r="B46" s="82"/>
      <c r="C46" s="142"/>
      <c r="E46" s="24"/>
      <c r="F46" s="66" t="str">
        <f t="shared" si="82"/>
        <v>АКТИВЫ</v>
      </c>
      <c r="G46" s="66" t="str">
        <f t="shared" si="37"/>
        <v>Запасы СиМ</v>
      </c>
      <c r="H46" s="66" t="str">
        <f t="shared" si="83"/>
        <v>Цех-2</v>
      </c>
      <c r="I46" s="27" t="str">
        <f>BP!$F$28</f>
        <v>Соцсборы</v>
      </c>
      <c r="P46" s="30"/>
      <c r="R46" s="24"/>
      <c r="S46" s="93"/>
      <c r="V46" s="85"/>
      <c r="W46" s="29">
        <f t="shared" si="4"/>
        <v>0</v>
      </c>
      <c r="Z46" s="30">
        <f t="shared" ref="Z46:BE46" si="102">IF(Z$5="",0,IF(Z$5=1,$S46,Y423))</f>
        <v>0</v>
      </c>
      <c r="AA46" s="30">
        <f t="shared" ca="1" si="102"/>
        <v>0</v>
      </c>
      <c r="AB46" s="30">
        <f t="shared" ca="1" si="102"/>
        <v>0</v>
      </c>
      <c r="AC46" s="30">
        <f t="shared" ca="1" si="102"/>
        <v>0</v>
      </c>
      <c r="AD46" s="30">
        <f t="shared" ca="1" si="102"/>
        <v>0</v>
      </c>
      <c r="AE46" s="30">
        <f t="shared" ca="1" si="102"/>
        <v>0</v>
      </c>
      <c r="AF46" s="30">
        <f t="shared" ca="1" si="102"/>
        <v>0</v>
      </c>
      <c r="AG46" s="30">
        <f t="shared" ca="1" si="102"/>
        <v>0</v>
      </c>
      <c r="AH46" s="30">
        <f t="shared" ca="1" si="102"/>
        <v>450</v>
      </c>
      <c r="AI46" s="30">
        <f t="shared" ca="1" si="102"/>
        <v>1800</v>
      </c>
      <c r="AJ46" s="30">
        <f t="shared" ca="1" si="102"/>
        <v>3240</v>
      </c>
      <c r="AK46" s="30">
        <f t="shared" ca="1" si="102"/>
        <v>4736.25</v>
      </c>
      <c r="AL46" s="30">
        <f t="shared" ca="1" si="102"/>
        <v>6041.25</v>
      </c>
      <c r="AM46" s="30">
        <f t="shared" ca="1" si="102"/>
        <v>7935.75</v>
      </c>
      <c r="AN46" s="30">
        <f t="shared" ca="1" si="102"/>
        <v>12885.75</v>
      </c>
      <c r="AO46" s="30">
        <f t="shared" ca="1" si="102"/>
        <v>21219.75</v>
      </c>
      <c r="AP46" s="30">
        <f t="shared" ca="1" si="102"/>
        <v>33184.125</v>
      </c>
      <c r="AQ46" s="30">
        <f t="shared" ca="1" si="102"/>
        <v>48341.25</v>
      </c>
      <c r="AR46" s="30">
        <f t="shared" ca="1" si="102"/>
        <v>65381.625</v>
      </c>
      <c r="AS46" s="30">
        <f t="shared" ca="1" si="102"/>
        <v>83540.25</v>
      </c>
      <c r="AT46" s="30">
        <f t="shared" ca="1" si="102"/>
        <v>102279.375</v>
      </c>
      <c r="AU46" s="30">
        <f t="shared" ca="1" si="102"/>
        <v>121325.625</v>
      </c>
      <c r="AV46" s="30">
        <f t="shared" ca="1" si="102"/>
        <v>140506.875</v>
      </c>
      <c r="AW46" s="30">
        <f t="shared" ca="1" si="102"/>
        <v>159721.875</v>
      </c>
      <c r="AX46" s="30">
        <f t="shared" ca="1" si="102"/>
        <v>178953.75</v>
      </c>
      <c r="AY46" s="30">
        <f t="shared" ca="1" si="102"/>
        <v>198191.25</v>
      </c>
      <c r="AZ46" s="30">
        <f t="shared" ca="1" si="102"/>
        <v>217428.75</v>
      </c>
      <c r="BA46" s="30">
        <f t="shared" ca="1" si="102"/>
        <v>236666.25</v>
      </c>
      <c r="BB46" s="30">
        <f t="shared" ca="1" si="102"/>
        <v>255903.75</v>
      </c>
      <c r="BC46" s="30">
        <f t="shared" ca="1" si="102"/>
        <v>275141.25</v>
      </c>
      <c r="BD46" s="30">
        <f t="shared" ca="1" si="102"/>
        <v>294378.75</v>
      </c>
      <c r="BE46" s="30">
        <f t="shared" ca="1" si="102"/>
        <v>312491.25</v>
      </c>
      <c r="BF46" s="30">
        <f t="shared" ref="BF46:CK46" ca="1" si="103">IF(BF$5="",0,IF(BF$5=1,$S46,BE423))</f>
        <v>327228.75</v>
      </c>
      <c r="BG46" s="30">
        <f t="shared" ca="1" si="103"/>
        <v>338366.25</v>
      </c>
      <c r="BH46" s="30">
        <f t="shared" ca="1" si="103"/>
        <v>345763.125</v>
      </c>
      <c r="BI46" s="30">
        <f t="shared" ca="1" si="103"/>
        <v>349897.5</v>
      </c>
      <c r="BJ46" s="30">
        <f t="shared" ca="1" si="103"/>
        <v>352108.125</v>
      </c>
      <c r="BK46" s="30">
        <f t="shared" ca="1" si="103"/>
        <v>353193.75</v>
      </c>
      <c r="BL46" s="30">
        <f t="shared" ca="1" si="103"/>
        <v>353694.375</v>
      </c>
      <c r="BM46" s="30">
        <f t="shared" ca="1" si="103"/>
        <v>353885.625</v>
      </c>
      <c r="BN46" s="30">
        <f t="shared" ca="1" si="103"/>
        <v>353941.875</v>
      </c>
      <c r="BO46" s="30">
        <f t="shared" ca="1" si="103"/>
        <v>353964.375</v>
      </c>
      <c r="BP46" s="30">
        <f t="shared" ca="1" si="103"/>
        <v>353970</v>
      </c>
      <c r="BQ46" s="30">
        <f t="shared" ca="1" si="103"/>
        <v>353969.99999999994</v>
      </c>
      <c r="BR46" s="30">
        <f t="shared" ca="1" si="103"/>
        <v>353969.99999999994</v>
      </c>
      <c r="BS46" s="30">
        <f t="shared" ca="1" si="103"/>
        <v>353969.99999999994</v>
      </c>
      <c r="BT46" s="30">
        <f t="shared" ca="1" si="103"/>
        <v>353969.99999999994</v>
      </c>
      <c r="BU46" s="30">
        <f t="shared" ca="1" si="103"/>
        <v>353969.99999999994</v>
      </c>
      <c r="BV46" s="30">
        <f t="shared" si="103"/>
        <v>0</v>
      </c>
      <c r="BW46" s="30">
        <f t="shared" si="103"/>
        <v>0</v>
      </c>
      <c r="BX46" s="30">
        <f t="shared" si="103"/>
        <v>0</v>
      </c>
      <c r="BY46" s="30">
        <f t="shared" si="103"/>
        <v>0</v>
      </c>
      <c r="BZ46" s="30">
        <f t="shared" si="103"/>
        <v>0</v>
      </c>
      <c r="CA46" s="30">
        <f t="shared" si="103"/>
        <v>0</v>
      </c>
      <c r="CB46" s="30">
        <f t="shared" si="103"/>
        <v>0</v>
      </c>
      <c r="CC46" s="30">
        <f t="shared" si="103"/>
        <v>0</v>
      </c>
      <c r="CD46" s="30">
        <f t="shared" si="103"/>
        <v>0</v>
      </c>
      <c r="CE46" s="30">
        <f t="shared" si="103"/>
        <v>0</v>
      </c>
      <c r="CF46" s="30">
        <f t="shared" si="103"/>
        <v>0</v>
      </c>
      <c r="CG46" s="30">
        <f t="shared" si="103"/>
        <v>0</v>
      </c>
      <c r="CH46" s="30">
        <f t="shared" si="103"/>
        <v>0</v>
      </c>
      <c r="CI46" s="30">
        <f t="shared" si="103"/>
        <v>0</v>
      </c>
      <c r="CJ46" s="30">
        <f t="shared" si="103"/>
        <v>0</v>
      </c>
      <c r="CK46" s="30">
        <f t="shared" si="103"/>
        <v>0</v>
      </c>
      <c r="CL46" s="30">
        <f t="shared" ref="CL46:CT46" si="104">IF(CL$5="",0,IF(CL$5=1,$S46,CK423))</f>
        <v>0</v>
      </c>
      <c r="CM46" s="30">
        <f t="shared" si="104"/>
        <v>0</v>
      </c>
      <c r="CN46" s="30">
        <f t="shared" si="104"/>
        <v>0</v>
      </c>
      <c r="CO46" s="30">
        <f t="shared" si="104"/>
        <v>0</v>
      </c>
      <c r="CP46" s="30">
        <f t="shared" si="104"/>
        <v>0</v>
      </c>
      <c r="CQ46" s="30">
        <f t="shared" si="104"/>
        <v>0</v>
      </c>
      <c r="CR46" s="30">
        <f t="shared" si="104"/>
        <v>0</v>
      </c>
      <c r="CS46" s="30">
        <f t="shared" si="104"/>
        <v>0</v>
      </c>
      <c r="CT46" s="30">
        <f t="shared" si="104"/>
        <v>0</v>
      </c>
    </row>
    <row r="47" spans="1:98" s="27" customFormat="1" ht="12" x14ac:dyDescent="0.25">
      <c r="A47" s="26">
        <f>ROW()</f>
        <v>47</v>
      </c>
      <c r="B47" s="82"/>
      <c r="C47" s="142"/>
      <c r="E47" s="24"/>
      <c r="F47" s="66" t="str">
        <f t="shared" si="82"/>
        <v>АКТИВЫ</v>
      </c>
      <c r="G47" s="66" t="str">
        <f t="shared" si="37"/>
        <v>Запасы СиМ</v>
      </c>
      <c r="H47" s="66" t="str">
        <f t="shared" si="83"/>
        <v>Цех-2</v>
      </c>
      <c r="I47" s="27" t="str">
        <f>BP!$F$29</f>
        <v>ЭлЭн</v>
      </c>
      <c r="P47" s="30"/>
      <c r="R47" s="24"/>
      <c r="S47" s="93"/>
      <c r="V47" s="85"/>
      <c r="W47" s="29">
        <f t="shared" si="4"/>
        <v>0</v>
      </c>
      <c r="Z47" s="30">
        <f t="shared" ref="Z47:BE47" si="105">IF(Z$5="",0,IF(Z$5=1,$S47,Y424))</f>
        <v>0</v>
      </c>
      <c r="AA47" s="30">
        <f t="shared" ca="1" si="105"/>
        <v>0</v>
      </c>
      <c r="AB47" s="30">
        <f t="shared" ca="1" si="105"/>
        <v>0</v>
      </c>
      <c r="AC47" s="30">
        <f t="shared" ca="1" si="105"/>
        <v>0</v>
      </c>
      <c r="AD47" s="30">
        <f t="shared" ca="1" si="105"/>
        <v>0</v>
      </c>
      <c r="AE47" s="30">
        <f t="shared" ca="1" si="105"/>
        <v>0</v>
      </c>
      <c r="AF47" s="30">
        <f t="shared" ca="1" si="105"/>
        <v>0</v>
      </c>
      <c r="AG47" s="30">
        <f t="shared" ca="1" si="105"/>
        <v>0</v>
      </c>
      <c r="AH47" s="30">
        <f t="shared" ca="1" si="105"/>
        <v>153.33333333333337</v>
      </c>
      <c r="AI47" s="30">
        <f t="shared" ca="1" si="105"/>
        <v>613.33333333333348</v>
      </c>
      <c r="AJ47" s="30">
        <f t="shared" ca="1" si="105"/>
        <v>1104.0000000000002</v>
      </c>
      <c r="AK47" s="30">
        <f t="shared" ca="1" si="105"/>
        <v>1613.8333333333337</v>
      </c>
      <c r="AL47" s="30">
        <f t="shared" ca="1" si="105"/>
        <v>2058.5000000000005</v>
      </c>
      <c r="AM47" s="30">
        <f t="shared" ca="1" si="105"/>
        <v>2704.0333333333342</v>
      </c>
      <c r="AN47" s="30">
        <f t="shared" ca="1" si="105"/>
        <v>4390.7000000000016</v>
      </c>
      <c r="AO47" s="30">
        <f t="shared" ca="1" si="105"/>
        <v>7230.4333333333343</v>
      </c>
      <c r="AP47" s="30">
        <f t="shared" ca="1" si="105"/>
        <v>11307.183333333334</v>
      </c>
      <c r="AQ47" s="30">
        <f t="shared" ca="1" si="105"/>
        <v>16471.833333333336</v>
      </c>
      <c r="AR47" s="30">
        <f t="shared" ca="1" si="105"/>
        <v>22278.183333333342</v>
      </c>
      <c r="AS47" s="30">
        <f t="shared" ca="1" si="105"/>
        <v>28465.566666666677</v>
      </c>
      <c r="AT47" s="30">
        <f t="shared" ca="1" si="105"/>
        <v>34850.750000000007</v>
      </c>
      <c r="AU47" s="30">
        <f t="shared" ca="1" si="105"/>
        <v>41340.583333333343</v>
      </c>
      <c r="AV47" s="30">
        <f t="shared" ca="1" si="105"/>
        <v>47876.416666666679</v>
      </c>
      <c r="AW47" s="30">
        <f t="shared" ca="1" si="105"/>
        <v>54423.750000000015</v>
      </c>
      <c r="AX47" s="30">
        <f t="shared" ca="1" si="105"/>
        <v>60976.83333333335</v>
      </c>
      <c r="AY47" s="30">
        <f t="shared" ca="1" si="105"/>
        <v>67531.833333333343</v>
      </c>
      <c r="AZ47" s="30">
        <f t="shared" ca="1" si="105"/>
        <v>74086.833333333343</v>
      </c>
      <c r="BA47" s="30">
        <f t="shared" ca="1" si="105"/>
        <v>80641.833333333343</v>
      </c>
      <c r="BB47" s="30">
        <f t="shared" ca="1" si="105"/>
        <v>87196.833333333343</v>
      </c>
      <c r="BC47" s="30">
        <f t="shared" ca="1" si="105"/>
        <v>93751.833333333343</v>
      </c>
      <c r="BD47" s="30">
        <f t="shared" ca="1" si="105"/>
        <v>100306.83333333334</v>
      </c>
      <c r="BE47" s="30">
        <f t="shared" ca="1" si="105"/>
        <v>106478.50000000003</v>
      </c>
      <c r="BF47" s="30">
        <f t="shared" ref="BF47:CK47" ca="1" si="106">IF(BF$5="",0,IF(BF$5=1,$S47,BE424))</f>
        <v>111500.1666666667</v>
      </c>
      <c r="BG47" s="30">
        <f t="shared" ca="1" si="106"/>
        <v>115295.16666666669</v>
      </c>
      <c r="BH47" s="30">
        <f t="shared" ca="1" si="106"/>
        <v>117815.58333333334</v>
      </c>
      <c r="BI47" s="30">
        <f t="shared" ca="1" si="106"/>
        <v>119224.33333333334</v>
      </c>
      <c r="BJ47" s="30">
        <f t="shared" ca="1" si="106"/>
        <v>119977.58333333334</v>
      </c>
      <c r="BK47" s="30">
        <f t="shared" ca="1" si="106"/>
        <v>120347.50000000003</v>
      </c>
      <c r="BL47" s="30">
        <f t="shared" ca="1" si="106"/>
        <v>120518.08333333334</v>
      </c>
      <c r="BM47" s="30">
        <f t="shared" ca="1" si="106"/>
        <v>120583.25000000003</v>
      </c>
      <c r="BN47" s="30">
        <f t="shared" ca="1" si="106"/>
        <v>120602.41666666669</v>
      </c>
      <c r="BO47" s="30">
        <f t="shared" ca="1" si="106"/>
        <v>120610.08333333334</v>
      </c>
      <c r="BP47" s="30">
        <f t="shared" ca="1" si="106"/>
        <v>120612.00000000003</v>
      </c>
      <c r="BQ47" s="30">
        <f t="shared" ca="1" si="106"/>
        <v>120612.00000000003</v>
      </c>
      <c r="BR47" s="30">
        <f t="shared" ca="1" si="106"/>
        <v>120612.00000000003</v>
      </c>
      <c r="BS47" s="30">
        <f t="shared" ca="1" si="106"/>
        <v>120612.00000000003</v>
      </c>
      <c r="BT47" s="30">
        <f t="shared" ca="1" si="106"/>
        <v>120612.00000000003</v>
      </c>
      <c r="BU47" s="30">
        <f t="shared" ca="1" si="106"/>
        <v>120612.00000000003</v>
      </c>
      <c r="BV47" s="30">
        <f t="shared" si="106"/>
        <v>0</v>
      </c>
      <c r="BW47" s="30">
        <f t="shared" si="106"/>
        <v>0</v>
      </c>
      <c r="BX47" s="30">
        <f t="shared" si="106"/>
        <v>0</v>
      </c>
      <c r="BY47" s="30">
        <f t="shared" si="106"/>
        <v>0</v>
      </c>
      <c r="BZ47" s="30">
        <f t="shared" si="106"/>
        <v>0</v>
      </c>
      <c r="CA47" s="30">
        <f t="shared" si="106"/>
        <v>0</v>
      </c>
      <c r="CB47" s="30">
        <f t="shared" si="106"/>
        <v>0</v>
      </c>
      <c r="CC47" s="30">
        <f t="shared" si="106"/>
        <v>0</v>
      </c>
      <c r="CD47" s="30">
        <f t="shared" si="106"/>
        <v>0</v>
      </c>
      <c r="CE47" s="30">
        <f t="shared" si="106"/>
        <v>0</v>
      </c>
      <c r="CF47" s="30">
        <f t="shared" si="106"/>
        <v>0</v>
      </c>
      <c r="CG47" s="30">
        <f t="shared" si="106"/>
        <v>0</v>
      </c>
      <c r="CH47" s="30">
        <f t="shared" si="106"/>
        <v>0</v>
      </c>
      <c r="CI47" s="30">
        <f t="shared" si="106"/>
        <v>0</v>
      </c>
      <c r="CJ47" s="30">
        <f t="shared" si="106"/>
        <v>0</v>
      </c>
      <c r="CK47" s="30">
        <f t="shared" si="106"/>
        <v>0</v>
      </c>
      <c r="CL47" s="30">
        <f t="shared" ref="CL47:CT47" si="107">IF(CL$5="",0,IF(CL$5=1,$S47,CK424))</f>
        <v>0</v>
      </c>
      <c r="CM47" s="30">
        <f t="shared" si="107"/>
        <v>0</v>
      </c>
      <c r="CN47" s="30">
        <f t="shared" si="107"/>
        <v>0</v>
      </c>
      <c r="CO47" s="30">
        <f t="shared" si="107"/>
        <v>0</v>
      </c>
      <c r="CP47" s="30">
        <f t="shared" si="107"/>
        <v>0</v>
      </c>
      <c r="CQ47" s="30">
        <f t="shared" si="107"/>
        <v>0</v>
      </c>
      <c r="CR47" s="30">
        <f t="shared" si="107"/>
        <v>0</v>
      </c>
      <c r="CS47" s="30">
        <f t="shared" si="107"/>
        <v>0</v>
      </c>
      <c r="CT47" s="30">
        <f t="shared" si="107"/>
        <v>0</v>
      </c>
    </row>
    <row r="48" spans="1:98" s="2" customFormat="1" ht="12" x14ac:dyDescent="0.25">
      <c r="A48" s="11">
        <f>ROW()</f>
        <v>48</v>
      </c>
      <c r="B48" s="100"/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$F$386</f>
        <v>АКТИВЫ</v>
      </c>
      <c r="G49" s="6" t="str">
        <f>$G$426</f>
        <v>Склад ГП</v>
      </c>
      <c r="W49" s="10">
        <f t="shared" si="4"/>
        <v>0</v>
      </c>
      <c r="Z49" s="7">
        <f>SUM(Z50:Z59)</f>
        <v>0</v>
      </c>
      <c r="AA49" s="7">
        <f t="shared" ref="AA49" ca="1" si="108">SUM(AA50:AA59)</f>
        <v>0</v>
      </c>
      <c r="AB49" s="7">
        <f t="shared" ref="AB49" ca="1" si="109">SUM(AB50:AB59)</f>
        <v>0</v>
      </c>
      <c r="AC49" s="7">
        <f t="shared" ref="AC49" ca="1" si="110">SUM(AC50:AC59)</f>
        <v>0</v>
      </c>
      <c r="AD49" s="7">
        <f t="shared" ref="AD49" ca="1" si="111">SUM(AD50:AD59)</f>
        <v>0</v>
      </c>
      <c r="AE49" s="7">
        <f t="shared" ref="AE49" ca="1" si="112">SUM(AE50:AE59)</f>
        <v>0</v>
      </c>
      <c r="AF49" s="7">
        <f t="shared" ref="AF49" ca="1" si="113">SUM(AF50:AF59)</f>
        <v>0</v>
      </c>
      <c r="AG49" s="7">
        <f t="shared" ref="AG49" ca="1" si="114">SUM(AG50:AG59)</f>
        <v>0</v>
      </c>
      <c r="AH49" s="7">
        <f t="shared" ref="AH49" ca="1" si="115">SUM(AH50:AH59)</f>
        <v>0</v>
      </c>
      <c r="AI49" s="7">
        <f t="shared" ref="AI49" ca="1" si="116">SUM(AI50:AI59)</f>
        <v>17823</v>
      </c>
      <c r="AJ49" s="7">
        <f t="shared" ref="AJ49" ca="1" si="117">SUM(AJ50:AJ59)</f>
        <v>79213.333333333328</v>
      </c>
      <c r="AK49" s="7">
        <f t="shared" ref="AK49" ca="1" si="118">SUM(AK50:AK59)</f>
        <v>162981.43333333332</v>
      </c>
      <c r="AL49" s="7">
        <f t="shared" ref="AL49" ca="1" si="119">SUM(AL50:AL59)</f>
        <v>257492.84166666667</v>
      </c>
      <c r="AM49" s="7">
        <f t="shared" ref="AM49" ca="1" si="120">SUM(AM50:AM59)</f>
        <v>347994.07500000001</v>
      </c>
      <c r="AN49" s="7">
        <f t="shared" ref="AN49" ca="1" si="121">SUM(AN50:AN59)</f>
        <v>459046.21750000003</v>
      </c>
      <c r="AO49" s="7">
        <f t="shared" ref="AO49" ca="1" si="122">SUM(AO50:AO59)</f>
        <v>700354.78499999992</v>
      </c>
      <c r="AP49" s="7">
        <f t="shared" ref="AP49" ca="1" si="123">SUM(AP50:AP59)</f>
        <v>1132948.7</v>
      </c>
      <c r="AQ49" s="7">
        <f t="shared" ref="AQ49" ca="1" si="124">SUM(AQ50:AQ59)</f>
        <v>1790364.9075</v>
      </c>
      <c r="AR49" s="7">
        <f t="shared" ref="AR49" ca="1" si="125">SUM(AR50:AR59)</f>
        <v>2667202.0483333333</v>
      </c>
      <c r="AS49" s="7">
        <f t="shared" ref="AS49" ca="1" si="126">SUM(AS50:AS59)</f>
        <v>3706240.86625</v>
      </c>
      <c r="AT49" s="7">
        <f t="shared" ref="AT49" ca="1" si="127">SUM(AT50:AT59)</f>
        <v>4851784.4862500001</v>
      </c>
      <c r="AU49" s="7">
        <f t="shared" ref="AU49" ca="1" si="128">SUM(AU50:AU59)</f>
        <v>6059461.0645833332</v>
      </c>
      <c r="AV49" s="7">
        <f t="shared" ref="AV49" ca="1" si="129">SUM(AV50:AV59)</f>
        <v>7301045.9004166676</v>
      </c>
      <c r="AW49" s="7">
        <f t="shared" ref="AW49" ca="1" si="130">SUM(AW50:AW59)</f>
        <v>8559676.4554166663</v>
      </c>
      <c r="AX49" s="7">
        <f t="shared" ref="AX49" ca="1" si="131">SUM(AX50:AX59)</f>
        <v>9825324.8166666664</v>
      </c>
      <c r="AY49" s="7">
        <f t="shared" ref="AY49" ca="1" si="132">SUM(AY50:AY59)</f>
        <v>11093802.579166668</v>
      </c>
      <c r="AZ49" s="7">
        <f t="shared" ref="AZ49" ca="1" si="133">SUM(AZ50:AZ59)</f>
        <v>12363320.016666668</v>
      </c>
      <c r="BA49" s="7">
        <f t="shared" ref="BA49" ca="1" si="134">SUM(BA50:BA59)</f>
        <v>13633122.127083335</v>
      </c>
      <c r="BB49" s="7">
        <f t="shared" ref="BB49" ca="1" si="135">SUM(BB50:BB59)</f>
        <v>14902998.5</v>
      </c>
      <c r="BC49" s="7">
        <f t="shared" ref="BC49" ca="1" si="136">SUM(BC50:BC59)</f>
        <v>16172887.25</v>
      </c>
      <c r="BD49" s="7">
        <f t="shared" ref="BD49" ca="1" si="137">SUM(BD50:BD59)</f>
        <v>17442776</v>
      </c>
      <c r="BE49" s="7">
        <f t="shared" ref="BE49" ca="1" si="138">SUM(BE50:BE59)</f>
        <v>18712664.75</v>
      </c>
      <c r="BF49" s="7">
        <f t="shared" ref="BF49" ca="1" si="139">SUM(BF50:BF59)</f>
        <v>19937996</v>
      </c>
      <c r="BG49" s="7">
        <f t="shared" ref="BG49" ca="1" si="140">SUM(BG50:BG59)</f>
        <v>21009851.416666668</v>
      </c>
      <c r="BH49" s="7">
        <f t="shared" ref="BH49" ca="1" si="141">SUM(BH50:BH59)</f>
        <v>21872286.583333332</v>
      </c>
      <c r="BI49" s="7">
        <f t="shared" ref="BI49" ca="1" si="142">SUM(BI50:BI59)</f>
        <v>22498443.229166672</v>
      </c>
      <c r="BJ49" s="7">
        <f t="shared" ref="BJ49" ca="1" si="143">SUM(BJ50:BJ59)</f>
        <v>22898346.791666672</v>
      </c>
      <c r="BK49" s="7">
        <f t="shared" ref="BK49" ca="1" si="144">SUM(BK50:BK59)</f>
        <v>23132013.747916669</v>
      </c>
      <c r="BL49" s="7">
        <f t="shared" ref="BL49" ca="1" si="145">SUM(BL50:BL59)</f>
        <v>23257492.618749999</v>
      </c>
      <c r="BM49" s="7">
        <f t="shared" ref="BM49" ca="1" si="146">SUM(BM50:BM59)</f>
        <v>23320120.66041667</v>
      </c>
      <c r="BN49" s="7">
        <f t="shared" ref="BN49" ca="1" si="147">SUM(BN50:BN59)</f>
        <v>23348538.443750001</v>
      </c>
      <c r="BO49" s="7">
        <f t="shared" ref="BO49" ca="1" si="148">SUM(BO50:BO59)</f>
        <v>23359826.34375</v>
      </c>
      <c r="BP49" s="7">
        <f t="shared" ref="BP49" ca="1" si="149">SUM(BP50:BP59)</f>
        <v>23364071.683333334</v>
      </c>
      <c r="BQ49" s="7">
        <f t="shared" ref="BQ49" ca="1" si="150">SUM(BQ50:BQ59)</f>
        <v>23365482.670833334</v>
      </c>
      <c r="BR49" s="7">
        <f t="shared" ref="BR49" ca="1" si="151">SUM(BR50:BR59)</f>
        <v>23365853.983333334</v>
      </c>
      <c r="BS49" s="7">
        <f t="shared" ref="BS49" ca="1" si="152">SUM(BS50:BS59)</f>
        <v>23365940.622916669</v>
      </c>
      <c r="BT49" s="7">
        <f t="shared" ref="BT49" ca="1" si="153">SUM(BT50:BT59)</f>
        <v>23365953</v>
      </c>
      <c r="BU49" s="7">
        <f t="shared" ref="BU49" ca="1" si="154">SUM(BU50:BU59)</f>
        <v>23365953</v>
      </c>
      <c r="BV49" s="7">
        <f t="shared" ref="BV49" si="155">SUM(BV50:BV59)</f>
        <v>0</v>
      </c>
      <c r="BW49" s="7">
        <f t="shared" ref="BW49" si="156">SUM(BW50:BW59)</f>
        <v>0</v>
      </c>
      <c r="BX49" s="7">
        <f t="shared" ref="BX49" si="157">SUM(BX50:BX59)</f>
        <v>0</v>
      </c>
      <c r="BY49" s="7">
        <f t="shared" ref="BY49" si="158">SUM(BY50:BY59)</f>
        <v>0</v>
      </c>
      <c r="BZ49" s="7">
        <f t="shared" ref="BZ49" si="159">SUM(BZ50:BZ59)</f>
        <v>0</v>
      </c>
      <c r="CA49" s="7">
        <f t="shared" ref="CA49" si="160">SUM(CA50:CA59)</f>
        <v>0</v>
      </c>
      <c r="CB49" s="7">
        <f t="shared" ref="CB49" si="161">SUM(CB50:CB59)</f>
        <v>0</v>
      </c>
      <c r="CC49" s="7">
        <f t="shared" ref="CC49" si="162">SUM(CC50:CC59)</f>
        <v>0</v>
      </c>
      <c r="CD49" s="7">
        <f t="shared" ref="CD49" si="163">SUM(CD50:CD59)</f>
        <v>0</v>
      </c>
      <c r="CE49" s="7">
        <f t="shared" ref="CE49" si="164">SUM(CE50:CE59)</f>
        <v>0</v>
      </c>
      <c r="CF49" s="7">
        <f t="shared" ref="CF49" si="165">SUM(CF50:CF59)</f>
        <v>0</v>
      </c>
      <c r="CG49" s="7">
        <f t="shared" ref="CG49" si="166">SUM(CG50:CG59)</f>
        <v>0</v>
      </c>
      <c r="CH49" s="7">
        <f t="shared" ref="CH49" si="167">SUM(CH50:CH59)</f>
        <v>0</v>
      </c>
      <c r="CI49" s="7">
        <f t="shared" ref="CI49" si="168">SUM(CI50:CI59)</f>
        <v>0</v>
      </c>
      <c r="CJ49" s="7">
        <f t="shared" ref="CJ49" si="169">SUM(CJ50:CJ59)</f>
        <v>0</v>
      </c>
      <c r="CK49" s="7">
        <f t="shared" ref="CK49" si="170">SUM(CK50:CK59)</f>
        <v>0</v>
      </c>
      <c r="CL49" s="7">
        <f t="shared" ref="CL49" si="171">SUM(CL50:CL59)</f>
        <v>0</v>
      </c>
      <c r="CM49" s="7">
        <f t="shared" ref="CM49" si="172">SUM(CM50:CM59)</f>
        <v>0</v>
      </c>
      <c r="CN49" s="7">
        <f t="shared" ref="CN49" si="173">SUM(CN50:CN59)</f>
        <v>0</v>
      </c>
      <c r="CO49" s="7">
        <f t="shared" ref="CO49" si="174">SUM(CO50:CO59)</f>
        <v>0</v>
      </c>
      <c r="CP49" s="7">
        <f t="shared" ref="CP49" si="175">SUM(CP50:CP59)</f>
        <v>0</v>
      </c>
      <c r="CQ49" s="7">
        <f t="shared" ref="CQ49" si="176">SUM(CQ50:CQ59)</f>
        <v>0</v>
      </c>
      <c r="CR49" s="7">
        <f t="shared" ref="CR49" si="177">SUM(CR50:CR59)</f>
        <v>0</v>
      </c>
      <c r="CS49" s="7">
        <f t="shared" ref="CS49" si="178">SUM(CS50:CS59)</f>
        <v>0</v>
      </c>
      <c r="CT49" s="7">
        <f t="shared" ref="CT49" si="179">SUM(CT50:CT59)</f>
        <v>0</v>
      </c>
    </row>
    <row r="50" spans="1:98" s="27" customFormat="1" ht="12" x14ac:dyDescent="0.25">
      <c r="A50" s="26">
        <f>ROW()</f>
        <v>50</v>
      </c>
      <c r="B50" s="82"/>
      <c r="C50" s="142"/>
      <c r="E50" s="24"/>
      <c r="F50" s="66" t="str">
        <f>$F$386</f>
        <v>АКТИВЫ</v>
      </c>
      <c r="G50" s="66" t="str">
        <f>$G$426</f>
        <v>Склад ГП</v>
      </c>
      <c r="H50" s="27" t="str">
        <f>BP!$F$21</f>
        <v>Основа</v>
      </c>
      <c r="P50" s="30"/>
      <c r="R50" s="24"/>
      <c r="S50" s="93"/>
      <c r="V50" s="85"/>
      <c r="W50" s="29">
        <f t="shared" si="4"/>
        <v>0</v>
      </c>
      <c r="Z50" s="30">
        <f t="shared" ref="Z50:BE50" si="180">IF(Z$5="",0,IF(Z$5=1,$S50,Y427))</f>
        <v>0</v>
      </c>
      <c r="AA50" s="30">
        <f t="shared" ca="1" si="180"/>
        <v>0</v>
      </c>
      <c r="AB50" s="30">
        <f t="shared" ca="1" si="180"/>
        <v>0</v>
      </c>
      <c r="AC50" s="30">
        <f t="shared" ca="1" si="180"/>
        <v>0</v>
      </c>
      <c r="AD50" s="30">
        <f t="shared" ca="1" si="180"/>
        <v>0</v>
      </c>
      <c r="AE50" s="30">
        <f t="shared" ca="1" si="180"/>
        <v>0</v>
      </c>
      <c r="AF50" s="30">
        <f t="shared" ca="1" si="180"/>
        <v>0</v>
      </c>
      <c r="AG50" s="30">
        <f t="shared" ca="1" si="180"/>
        <v>0</v>
      </c>
      <c r="AH50" s="30">
        <f t="shared" ca="1" si="180"/>
        <v>0</v>
      </c>
      <c r="AI50" s="30">
        <f t="shared" ca="1" si="180"/>
        <v>3150</v>
      </c>
      <c r="AJ50" s="30">
        <f t="shared" ca="1" si="180"/>
        <v>14000</v>
      </c>
      <c r="AK50" s="30">
        <f t="shared" ca="1" si="180"/>
        <v>28805</v>
      </c>
      <c r="AL50" s="30">
        <f t="shared" ca="1" si="180"/>
        <v>45508.75</v>
      </c>
      <c r="AM50" s="30">
        <f t="shared" ca="1" si="180"/>
        <v>61503.75</v>
      </c>
      <c r="AN50" s="30">
        <f t="shared" ca="1" si="180"/>
        <v>81130.875</v>
      </c>
      <c r="AO50" s="30">
        <f t="shared" ca="1" si="180"/>
        <v>123779.24999999999</v>
      </c>
      <c r="AP50" s="30">
        <f t="shared" ca="1" si="180"/>
        <v>200235</v>
      </c>
      <c r="AQ50" s="30">
        <f t="shared" ca="1" si="180"/>
        <v>316425.375</v>
      </c>
      <c r="AR50" s="30">
        <f t="shared" ca="1" si="180"/>
        <v>471395.75</v>
      </c>
      <c r="AS50" s="30">
        <f t="shared" ca="1" si="180"/>
        <v>655033.3125</v>
      </c>
      <c r="AT50" s="30">
        <f t="shared" ca="1" si="180"/>
        <v>857494.3125</v>
      </c>
      <c r="AU50" s="30">
        <f t="shared" ca="1" si="180"/>
        <v>1070936.5625</v>
      </c>
      <c r="AV50" s="30">
        <f t="shared" ca="1" si="180"/>
        <v>1290371.6875</v>
      </c>
      <c r="AW50" s="30">
        <f t="shared" ca="1" si="180"/>
        <v>1512819.4375</v>
      </c>
      <c r="AX50" s="30">
        <f t="shared" ca="1" si="180"/>
        <v>1736507.5</v>
      </c>
      <c r="AY50" s="30">
        <f t="shared" ca="1" si="180"/>
        <v>1960695.625</v>
      </c>
      <c r="AZ50" s="30">
        <f t="shared" ca="1" si="180"/>
        <v>2185067.5</v>
      </c>
      <c r="BA50" s="30">
        <f t="shared" ca="1" si="180"/>
        <v>2409489.6875</v>
      </c>
      <c r="BB50" s="30">
        <f t="shared" ca="1" si="180"/>
        <v>2633925</v>
      </c>
      <c r="BC50" s="30">
        <f t="shared" ca="1" si="180"/>
        <v>2858362.5</v>
      </c>
      <c r="BD50" s="30">
        <f t="shared" ca="1" si="180"/>
        <v>3082800</v>
      </c>
      <c r="BE50" s="30">
        <f t="shared" ca="1" si="180"/>
        <v>3307237.5</v>
      </c>
      <c r="BF50" s="30">
        <f t="shared" ref="BF50:CK50" ca="1" si="181">IF(BF$5="",0,IF(BF$5=1,$S50,BE427))</f>
        <v>3523800</v>
      </c>
      <c r="BG50" s="30">
        <f t="shared" ca="1" si="181"/>
        <v>3713237.5</v>
      </c>
      <c r="BH50" s="30">
        <f t="shared" ca="1" si="181"/>
        <v>3865662.5</v>
      </c>
      <c r="BI50" s="30">
        <f t="shared" ca="1" si="181"/>
        <v>3976328.125</v>
      </c>
      <c r="BJ50" s="30">
        <f t="shared" ca="1" si="181"/>
        <v>4047006.25</v>
      </c>
      <c r="BK50" s="30">
        <f t="shared" ca="1" si="181"/>
        <v>4088304.0625</v>
      </c>
      <c r="BL50" s="30">
        <f t="shared" ca="1" si="181"/>
        <v>4110480.9375</v>
      </c>
      <c r="BM50" s="30">
        <f t="shared" ca="1" si="181"/>
        <v>4121549.6875</v>
      </c>
      <c r="BN50" s="30">
        <f t="shared" ca="1" si="181"/>
        <v>4126572.1875</v>
      </c>
      <c r="BO50" s="30">
        <f t="shared" ca="1" si="181"/>
        <v>4128567.1875</v>
      </c>
      <c r="BP50" s="30">
        <f t="shared" ca="1" si="181"/>
        <v>4129317.5</v>
      </c>
      <c r="BQ50" s="30">
        <f t="shared" ca="1" si="181"/>
        <v>4129566.875</v>
      </c>
      <c r="BR50" s="30">
        <f t="shared" ca="1" si="181"/>
        <v>4129632.5</v>
      </c>
      <c r="BS50" s="30">
        <f t="shared" ca="1" si="181"/>
        <v>4129647.8124999995</v>
      </c>
      <c r="BT50" s="30">
        <f t="shared" ca="1" si="181"/>
        <v>4129649.9999999995</v>
      </c>
      <c r="BU50" s="30">
        <f t="shared" ca="1" si="181"/>
        <v>4129649.9999999995</v>
      </c>
      <c r="BV50" s="30">
        <f t="shared" si="181"/>
        <v>0</v>
      </c>
      <c r="BW50" s="30">
        <f t="shared" si="181"/>
        <v>0</v>
      </c>
      <c r="BX50" s="30">
        <f t="shared" si="181"/>
        <v>0</v>
      </c>
      <c r="BY50" s="30">
        <f t="shared" si="181"/>
        <v>0</v>
      </c>
      <c r="BZ50" s="30">
        <f t="shared" si="181"/>
        <v>0</v>
      </c>
      <c r="CA50" s="30">
        <f t="shared" si="181"/>
        <v>0</v>
      </c>
      <c r="CB50" s="30">
        <f t="shared" si="181"/>
        <v>0</v>
      </c>
      <c r="CC50" s="30">
        <f t="shared" si="181"/>
        <v>0</v>
      </c>
      <c r="CD50" s="30">
        <f t="shared" si="181"/>
        <v>0</v>
      </c>
      <c r="CE50" s="30">
        <f t="shared" si="181"/>
        <v>0</v>
      </c>
      <c r="CF50" s="30">
        <f t="shared" si="181"/>
        <v>0</v>
      </c>
      <c r="CG50" s="30">
        <f t="shared" si="181"/>
        <v>0</v>
      </c>
      <c r="CH50" s="30">
        <f t="shared" si="181"/>
        <v>0</v>
      </c>
      <c r="CI50" s="30">
        <f t="shared" si="181"/>
        <v>0</v>
      </c>
      <c r="CJ50" s="30">
        <f t="shared" si="181"/>
        <v>0</v>
      </c>
      <c r="CK50" s="30">
        <f t="shared" si="181"/>
        <v>0</v>
      </c>
      <c r="CL50" s="30">
        <f t="shared" ref="CL50:CT50" si="182">IF(CL$5="",0,IF(CL$5=1,$S50,CK427))</f>
        <v>0</v>
      </c>
      <c r="CM50" s="30">
        <f t="shared" si="182"/>
        <v>0</v>
      </c>
      <c r="CN50" s="30">
        <f t="shared" si="182"/>
        <v>0</v>
      </c>
      <c r="CO50" s="30">
        <f t="shared" si="182"/>
        <v>0</v>
      </c>
      <c r="CP50" s="30">
        <f t="shared" si="182"/>
        <v>0</v>
      </c>
      <c r="CQ50" s="30">
        <f t="shared" si="182"/>
        <v>0</v>
      </c>
      <c r="CR50" s="30">
        <f t="shared" si="182"/>
        <v>0</v>
      </c>
      <c r="CS50" s="30">
        <f t="shared" si="182"/>
        <v>0</v>
      </c>
      <c r="CT50" s="30">
        <f t="shared" si="182"/>
        <v>0</v>
      </c>
    </row>
    <row r="51" spans="1:98" s="27" customFormat="1" ht="12" x14ac:dyDescent="0.25">
      <c r="A51" s="26">
        <f>ROW()</f>
        <v>51</v>
      </c>
      <c r="B51" s="82"/>
      <c r="C51" s="142"/>
      <c r="E51" s="24"/>
      <c r="F51" s="66" t="str">
        <f t="shared" ref="F51:F58" si="183">$F$386</f>
        <v>АКТИВЫ</v>
      </c>
      <c r="G51" s="66" t="str">
        <f t="shared" ref="G51:G58" si="184">$G$426</f>
        <v>Склад ГП</v>
      </c>
      <c r="H51" s="27" t="str">
        <f>BP!$F$22</f>
        <v>Сырье</v>
      </c>
      <c r="P51" s="30"/>
      <c r="R51" s="24"/>
      <c r="S51" s="93"/>
      <c r="V51" s="85"/>
      <c r="W51" s="29">
        <f t="shared" si="4"/>
        <v>0</v>
      </c>
      <c r="Z51" s="30">
        <f t="shared" ref="Z51:BE51" si="185">IF(Z$5="",0,IF(Z$5=1,$S51,Y428))</f>
        <v>0</v>
      </c>
      <c r="AA51" s="30">
        <f t="shared" ca="1" si="185"/>
        <v>0</v>
      </c>
      <c r="AB51" s="30">
        <f t="shared" ca="1" si="185"/>
        <v>0</v>
      </c>
      <c r="AC51" s="30">
        <f t="shared" ca="1" si="185"/>
        <v>0</v>
      </c>
      <c r="AD51" s="30">
        <f t="shared" ca="1" si="185"/>
        <v>0</v>
      </c>
      <c r="AE51" s="30">
        <f t="shared" ca="1" si="185"/>
        <v>0</v>
      </c>
      <c r="AF51" s="30">
        <f t="shared" ca="1" si="185"/>
        <v>0</v>
      </c>
      <c r="AG51" s="30">
        <f t="shared" ca="1" si="185"/>
        <v>0</v>
      </c>
      <c r="AH51" s="30">
        <f t="shared" ca="1" si="185"/>
        <v>0</v>
      </c>
      <c r="AI51" s="30">
        <f t="shared" ca="1" si="185"/>
        <v>360</v>
      </c>
      <c r="AJ51" s="30">
        <f t="shared" ca="1" si="185"/>
        <v>1600</v>
      </c>
      <c r="AK51" s="30">
        <f t="shared" ca="1" si="185"/>
        <v>3292</v>
      </c>
      <c r="AL51" s="30">
        <f t="shared" ca="1" si="185"/>
        <v>5201</v>
      </c>
      <c r="AM51" s="30">
        <f t="shared" ca="1" si="185"/>
        <v>7029</v>
      </c>
      <c r="AN51" s="30">
        <f t="shared" ca="1" si="185"/>
        <v>9272.0999999999985</v>
      </c>
      <c r="AO51" s="30">
        <f t="shared" ca="1" si="185"/>
        <v>14146.199999999997</v>
      </c>
      <c r="AP51" s="30">
        <f t="shared" ca="1" si="185"/>
        <v>22883.999999999996</v>
      </c>
      <c r="AQ51" s="30">
        <f t="shared" ca="1" si="185"/>
        <v>36162.899999999994</v>
      </c>
      <c r="AR51" s="30">
        <f t="shared" ca="1" si="185"/>
        <v>53873.799999999996</v>
      </c>
      <c r="AS51" s="30">
        <f t="shared" ca="1" si="185"/>
        <v>74860.949999999983</v>
      </c>
      <c r="AT51" s="30">
        <f t="shared" ca="1" si="185"/>
        <v>97999.35</v>
      </c>
      <c r="AU51" s="30">
        <f t="shared" ca="1" si="185"/>
        <v>122392.75</v>
      </c>
      <c r="AV51" s="30">
        <f t="shared" ca="1" si="185"/>
        <v>147471.04999999999</v>
      </c>
      <c r="AW51" s="30">
        <f t="shared" ca="1" si="185"/>
        <v>172893.64999999997</v>
      </c>
      <c r="AX51" s="30">
        <f t="shared" ca="1" si="185"/>
        <v>198457.99999999994</v>
      </c>
      <c r="AY51" s="30">
        <f t="shared" ca="1" si="185"/>
        <v>224079.49999999994</v>
      </c>
      <c r="AZ51" s="30">
        <f t="shared" ca="1" si="185"/>
        <v>249721.99999999994</v>
      </c>
      <c r="BA51" s="30">
        <f t="shared" ca="1" si="185"/>
        <v>275370.24999999994</v>
      </c>
      <c r="BB51" s="30">
        <f t="shared" ca="1" si="185"/>
        <v>301019.99999999994</v>
      </c>
      <c r="BC51" s="30">
        <f t="shared" ca="1" si="185"/>
        <v>326670</v>
      </c>
      <c r="BD51" s="30">
        <f t="shared" ca="1" si="185"/>
        <v>352320</v>
      </c>
      <c r="BE51" s="30">
        <f t="shared" ca="1" si="185"/>
        <v>377970</v>
      </c>
      <c r="BF51" s="30">
        <f t="shared" ref="BF51:CK51" ca="1" si="186">IF(BF$5="",0,IF(BF$5=1,$S51,BE428))</f>
        <v>402720</v>
      </c>
      <c r="BG51" s="30">
        <f t="shared" ca="1" si="186"/>
        <v>424370</v>
      </c>
      <c r="BH51" s="30">
        <f t="shared" ca="1" si="186"/>
        <v>441790</v>
      </c>
      <c r="BI51" s="30">
        <f t="shared" ca="1" si="186"/>
        <v>454437.5</v>
      </c>
      <c r="BJ51" s="30">
        <f t="shared" ca="1" si="186"/>
        <v>462515</v>
      </c>
      <c r="BK51" s="30">
        <f t="shared" ca="1" si="186"/>
        <v>467234.75</v>
      </c>
      <c r="BL51" s="30">
        <f t="shared" ca="1" si="186"/>
        <v>469769.25</v>
      </c>
      <c r="BM51" s="30">
        <f t="shared" ca="1" si="186"/>
        <v>471034.25</v>
      </c>
      <c r="BN51" s="30">
        <f t="shared" ca="1" si="186"/>
        <v>471608.25</v>
      </c>
      <c r="BO51" s="30">
        <f t="shared" ca="1" si="186"/>
        <v>471836.25</v>
      </c>
      <c r="BP51" s="30">
        <f t="shared" ca="1" si="186"/>
        <v>471921.99999999994</v>
      </c>
      <c r="BQ51" s="30">
        <f t="shared" ca="1" si="186"/>
        <v>471950.5</v>
      </c>
      <c r="BR51" s="30">
        <f t="shared" ca="1" si="186"/>
        <v>471957.99999999994</v>
      </c>
      <c r="BS51" s="30">
        <f t="shared" ca="1" si="186"/>
        <v>471959.74999999994</v>
      </c>
      <c r="BT51" s="30">
        <f t="shared" ca="1" si="186"/>
        <v>471960</v>
      </c>
      <c r="BU51" s="30">
        <f t="shared" ca="1" si="186"/>
        <v>471959.99999999994</v>
      </c>
      <c r="BV51" s="30">
        <f t="shared" si="186"/>
        <v>0</v>
      </c>
      <c r="BW51" s="30">
        <f t="shared" si="186"/>
        <v>0</v>
      </c>
      <c r="BX51" s="30">
        <f t="shared" si="186"/>
        <v>0</v>
      </c>
      <c r="BY51" s="30">
        <f t="shared" si="186"/>
        <v>0</v>
      </c>
      <c r="BZ51" s="30">
        <f t="shared" si="186"/>
        <v>0</v>
      </c>
      <c r="CA51" s="30">
        <f t="shared" si="186"/>
        <v>0</v>
      </c>
      <c r="CB51" s="30">
        <f t="shared" si="186"/>
        <v>0</v>
      </c>
      <c r="CC51" s="30">
        <f t="shared" si="186"/>
        <v>0</v>
      </c>
      <c r="CD51" s="30">
        <f t="shared" si="186"/>
        <v>0</v>
      </c>
      <c r="CE51" s="30">
        <f t="shared" si="186"/>
        <v>0</v>
      </c>
      <c r="CF51" s="30">
        <f t="shared" si="186"/>
        <v>0</v>
      </c>
      <c r="CG51" s="30">
        <f t="shared" si="186"/>
        <v>0</v>
      </c>
      <c r="CH51" s="30">
        <f t="shared" si="186"/>
        <v>0</v>
      </c>
      <c r="CI51" s="30">
        <f t="shared" si="186"/>
        <v>0</v>
      </c>
      <c r="CJ51" s="30">
        <f t="shared" si="186"/>
        <v>0</v>
      </c>
      <c r="CK51" s="30">
        <f t="shared" si="186"/>
        <v>0</v>
      </c>
      <c r="CL51" s="30">
        <f t="shared" ref="CL51:CT51" si="187">IF(CL$5="",0,IF(CL$5=1,$S51,CK428))</f>
        <v>0</v>
      </c>
      <c r="CM51" s="30">
        <f t="shared" si="187"/>
        <v>0</v>
      </c>
      <c r="CN51" s="30">
        <f t="shared" si="187"/>
        <v>0</v>
      </c>
      <c r="CO51" s="30">
        <f t="shared" si="187"/>
        <v>0</v>
      </c>
      <c r="CP51" s="30">
        <f t="shared" si="187"/>
        <v>0</v>
      </c>
      <c r="CQ51" s="30">
        <f t="shared" si="187"/>
        <v>0</v>
      </c>
      <c r="CR51" s="30">
        <f t="shared" si="187"/>
        <v>0</v>
      </c>
      <c r="CS51" s="30">
        <f t="shared" si="187"/>
        <v>0</v>
      </c>
      <c r="CT51" s="30">
        <f t="shared" si="187"/>
        <v>0</v>
      </c>
    </row>
    <row r="52" spans="1:98" s="27" customFormat="1" ht="12" x14ac:dyDescent="0.25">
      <c r="A52" s="26">
        <f>ROW()</f>
        <v>52</v>
      </c>
      <c r="B52" s="82"/>
      <c r="C52" s="142"/>
      <c r="E52" s="24"/>
      <c r="F52" s="66" t="str">
        <f t="shared" si="183"/>
        <v>АКТИВЫ</v>
      </c>
      <c r="G52" s="66" t="str">
        <f t="shared" si="184"/>
        <v>Склад ГП</v>
      </c>
      <c r="H52" s="27" t="str">
        <f>BP!$F$23</f>
        <v>Материал</v>
      </c>
      <c r="P52" s="30"/>
      <c r="R52" s="24"/>
      <c r="S52" s="93"/>
      <c r="V52" s="85"/>
      <c r="W52" s="29">
        <f t="shared" si="4"/>
        <v>0</v>
      </c>
      <c r="Z52" s="30">
        <f t="shared" ref="Z52:BE52" si="188">IF(Z$5="",0,IF(Z$5=1,$S52,Y429))</f>
        <v>0</v>
      </c>
      <c r="AA52" s="30">
        <f t="shared" ca="1" si="188"/>
        <v>0</v>
      </c>
      <c r="AB52" s="30">
        <f t="shared" ca="1" si="188"/>
        <v>0</v>
      </c>
      <c r="AC52" s="30">
        <f t="shared" ca="1" si="188"/>
        <v>0</v>
      </c>
      <c r="AD52" s="30">
        <f t="shared" ca="1" si="188"/>
        <v>0</v>
      </c>
      <c r="AE52" s="30">
        <f t="shared" ca="1" si="188"/>
        <v>0</v>
      </c>
      <c r="AF52" s="30">
        <f t="shared" ca="1" si="188"/>
        <v>0</v>
      </c>
      <c r="AG52" s="30">
        <f t="shared" ca="1" si="188"/>
        <v>0</v>
      </c>
      <c r="AH52" s="30">
        <f t="shared" ca="1" si="188"/>
        <v>0</v>
      </c>
      <c r="AI52" s="30">
        <f t="shared" ca="1" si="188"/>
        <v>420</v>
      </c>
      <c r="AJ52" s="30">
        <f t="shared" ca="1" si="188"/>
        <v>1866.666666666667</v>
      </c>
      <c r="AK52" s="30">
        <f t="shared" ca="1" si="188"/>
        <v>3840.666666666667</v>
      </c>
      <c r="AL52" s="30">
        <f t="shared" ca="1" si="188"/>
        <v>6067.8333333333339</v>
      </c>
      <c r="AM52" s="30">
        <f t="shared" ca="1" si="188"/>
        <v>8200.5</v>
      </c>
      <c r="AN52" s="30">
        <f t="shared" ca="1" si="188"/>
        <v>10817.450000000004</v>
      </c>
      <c r="AO52" s="30">
        <f t="shared" ca="1" si="188"/>
        <v>16503.900000000001</v>
      </c>
      <c r="AP52" s="30">
        <f t="shared" ca="1" si="188"/>
        <v>26698</v>
      </c>
      <c r="AQ52" s="30">
        <f t="shared" ca="1" si="188"/>
        <v>42190.049999999988</v>
      </c>
      <c r="AR52" s="30">
        <f t="shared" ca="1" si="188"/>
        <v>62852.766666666663</v>
      </c>
      <c r="AS52" s="30">
        <f t="shared" ca="1" si="188"/>
        <v>87337.774999999994</v>
      </c>
      <c r="AT52" s="30">
        <f t="shared" ca="1" si="188"/>
        <v>114332.575</v>
      </c>
      <c r="AU52" s="30">
        <f t="shared" ca="1" si="188"/>
        <v>142791.54166666669</v>
      </c>
      <c r="AV52" s="30">
        <f t="shared" ca="1" si="188"/>
        <v>172049.55833333335</v>
      </c>
      <c r="AW52" s="30">
        <f t="shared" ca="1" si="188"/>
        <v>201709.25833333339</v>
      </c>
      <c r="AX52" s="30">
        <f t="shared" ca="1" si="188"/>
        <v>231534.3333333334</v>
      </c>
      <c r="AY52" s="30">
        <f t="shared" ca="1" si="188"/>
        <v>261426.08333333346</v>
      </c>
      <c r="AZ52" s="30">
        <f t="shared" ca="1" si="188"/>
        <v>291342.33333333343</v>
      </c>
      <c r="BA52" s="30">
        <f t="shared" ca="1" si="188"/>
        <v>321265.2916666668</v>
      </c>
      <c r="BB52" s="30">
        <f t="shared" ca="1" si="188"/>
        <v>351190.00000000017</v>
      </c>
      <c r="BC52" s="30">
        <f t="shared" ca="1" si="188"/>
        <v>381115.00000000017</v>
      </c>
      <c r="BD52" s="30">
        <f t="shared" ca="1" si="188"/>
        <v>411040.00000000017</v>
      </c>
      <c r="BE52" s="30">
        <f t="shared" ca="1" si="188"/>
        <v>440965.00000000017</v>
      </c>
      <c r="BF52" s="30">
        <f t="shared" ref="BF52:CK52" ca="1" si="189">IF(BF$5="",0,IF(BF$5=1,$S52,BE429))</f>
        <v>469840.00000000023</v>
      </c>
      <c r="BG52" s="30">
        <f t="shared" ca="1" si="189"/>
        <v>495098.3333333336</v>
      </c>
      <c r="BH52" s="30">
        <f t="shared" ca="1" si="189"/>
        <v>515421.66666666698</v>
      </c>
      <c r="BI52" s="30">
        <f t="shared" ca="1" si="189"/>
        <v>530177.08333333372</v>
      </c>
      <c r="BJ52" s="30">
        <f t="shared" ca="1" si="189"/>
        <v>539600.83333333372</v>
      </c>
      <c r="BK52" s="30">
        <f t="shared" ca="1" si="189"/>
        <v>545107.20833333372</v>
      </c>
      <c r="BL52" s="30">
        <f t="shared" ca="1" si="189"/>
        <v>548064.12500000035</v>
      </c>
      <c r="BM52" s="30">
        <f t="shared" ca="1" si="189"/>
        <v>549539.9583333336</v>
      </c>
      <c r="BN52" s="30">
        <f t="shared" ca="1" si="189"/>
        <v>550209.62500000023</v>
      </c>
      <c r="BO52" s="30">
        <f t="shared" ca="1" si="189"/>
        <v>550475.62500000023</v>
      </c>
      <c r="BP52" s="30">
        <f t="shared" ca="1" si="189"/>
        <v>550575.66666666698</v>
      </c>
      <c r="BQ52" s="30">
        <f t="shared" ca="1" si="189"/>
        <v>550608.91666666698</v>
      </c>
      <c r="BR52" s="30">
        <f t="shared" ca="1" si="189"/>
        <v>550617.66666666698</v>
      </c>
      <c r="BS52" s="30">
        <f t="shared" ca="1" si="189"/>
        <v>550619.7083333336</v>
      </c>
      <c r="BT52" s="30">
        <f t="shared" ca="1" si="189"/>
        <v>550620.00000000035</v>
      </c>
      <c r="BU52" s="30">
        <f t="shared" ca="1" si="189"/>
        <v>550620.00000000047</v>
      </c>
      <c r="BV52" s="30">
        <f t="shared" si="189"/>
        <v>0</v>
      </c>
      <c r="BW52" s="30">
        <f t="shared" si="189"/>
        <v>0</v>
      </c>
      <c r="BX52" s="30">
        <f t="shared" si="189"/>
        <v>0</v>
      </c>
      <c r="BY52" s="30">
        <f t="shared" si="189"/>
        <v>0</v>
      </c>
      <c r="BZ52" s="30">
        <f t="shared" si="189"/>
        <v>0</v>
      </c>
      <c r="CA52" s="30">
        <f t="shared" si="189"/>
        <v>0</v>
      </c>
      <c r="CB52" s="30">
        <f t="shared" si="189"/>
        <v>0</v>
      </c>
      <c r="CC52" s="30">
        <f t="shared" si="189"/>
        <v>0</v>
      </c>
      <c r="CD52" s="30">
        <f t="shared" si="189"/>
        <v>0</v>
      </c>
      <c r="CE52" s="30">
        <f t="shared" si="189"/>
        <v>0</v>
      </c>
      <c r="CF52" s="30">
        <f t="shared" si="189"/>
        <v>0</v>
      </c>
      <c r="CG52" s="30">
        <f t="shared" si="189"/>
        <v>0</v>
      </c>
      <c r="CH52" s="30">
        <f t="shared" si="189"/>
        <v>0</v>
      </c>
      <c r="CI52" s="30">
        <f t="shared" si="189"/>
        <v>0</v>
      </c>
      <c r="CJ52" s="30">
        <f t="shared" si="189"/>
        <v>0</v>
      </c>
      <c r="CK52" s="30">
        <f t="shared" si="189"/>
        <v>0</v>
      </c>
      <c r="CL52" s="30">
        <f t="shared" ref="CL52:CT52" si="190">IF(CL$5="",0,IF(CL$5=1,$S52,CK429))</f>
        <v>0</v>
      </c>
      <c r="CM52" s="30">
        <f t="shared" si="190"/>
        <v>0</v>
      </c>
      <c r="CN52" s="30">
        <f t="shared" si="190"/>
        <v>0</v>
      </c>
      <c r="CO52" s="30">
        <f t="shared" si="190"/>
        <v>0</v>
      </c>
      <c r="CP52" s="30">
        <f t="shared" si="190"/>
        <v>0</v>
      </c>
      <c r="CQ52" s="30">
        <f t="shared" si="190"/>
        <v>0</v>
      </c>
      <c r="CR52" s="30">
        <f t="shared" si="190"/>
        <v>0</v>
      </c>
      <c r="CS52" s="30">
        <f t="shared" si="190"/>
        <v>0</v>
      </c>
      <c r="CT52" s="30">
        <f t="shared" si="190"/>
        <v>0</v>
      </c>
    </row>
    <row r="53" spans="1:98" s="27" customFormat="1" ht="12" x14ac:dyDescent="0.25">
      <c r="A53" s="26">
        <f>ROW()</f>
        <v>53</v>
      </c>
      <c r="B53" s="82"/>
      <c r="C53" s="142"/>
      <c r="E53" s="24"/>
      <c r="F53" s="66" t="str">
        <f t="shared" si="183"/>
        <v>АКТИВЫ</v>
      </c>
      <c r="G53" s="66" t="str">
        <f t="shared" si="184"/>
        <v>Склад ГП</v>
      </c>
      <c r="H53" s="27" t="str">
        <f>BP!$F$24</f>
        <v>Вн.пр-во</v>
      </c>
      <c r="P53" s="30"/>
      <c r="R53" s="24"/>
      <c r="S53" s="93"/>
      <c r="V53" s="85"/>
      <c r="W53" s="29">
        <f t="shared" si="4"/>
        <v>0</v>
      </c>
      <c r="Z53" s="30">
        <f t="shared" ref="Z53:BE53" si="191">IF(Z$5="",0,IF(Z$5=1,$S53,Y430))</f>
        <v>0</v>
      </c>
      <c r="AA53" s="30">
        <f t="shared" ca="1" si="191"/>
        <v>0</v>
      </c>
      <c r="AB53" s="30">
        <f t="shared" ca="1" si="191"/>
        <v>0</v>
      </c>
      <c r="AC53" s="30">
        <f t="shared" ca="1" si="191"/>
        <v>0</v>
      </c>
      <c r="AD53" s="30">
        <f t="shared" ca="1" si="191"/>
        <v>0</v>
      </c>
      <c r="AE53" s="30">
        <f t="shared" ca="1" si="191"/>
        <v>0</v>
      </c>
      <c r="AF53" s="30">
        <f t="shared" ca="1" si="191"/>
        <v>0</v>
      </c>
      <c r="AG53" s="30">
        <f t="shared" ca="1" si="191"/>
        <v>0</v>
      </c>
      <c r="AH53" s="30">
        <f t="shared" ca="1" si="191"/>
        <v>0</v>
      </c>
      <c r="AI53" s="30">
        <f t="shared" ca="1" si="191"/>
        <v>10800</v>
      </c>
      <c r="AJ53" s="30">
        <f t="shared" ca="1" si="191"/>
        <v>48000</v>
      </c>
      <c r="AK53" s="30">
        <f t="shared" ca="1" si="191"/>
        <v>98760</v>
      </c>
      <c r="AL53" s="30">
        <f t="shared" ca="1" si="191"/>
        <v>156030</v>
      </c>
      <c r="AM53" s="30">
        <f t="shared" ca="1" si="191"/>
        <v>210870</v>
      </c>
      <c r="AN53" s="30">
        <f t="shared" ca="1" si="191"/>
        <v>278163</v>
      </c>
      <c r="AO53" s="30">
        <f t="shared" ca="1" si="191"/>
        <v>424386</v>
      </c>
      <c r="AP53" s="30">
        <f t="shared" ca="1" si="191"/>
        <v>686520</v>
      </c>
      <c r="AQ53" s="30">
        <f t="shared" ca="1" si="191"/>
        <v>1084887</v>
      </c>
      <c r="AR53" s="30">
        <f t="shared" ca="1" si="191"/>
        <v>1616214</v>
      </c>
      <c r="AS53" s="30">
        <f t="shared" ca="1" si="191"/>
        <v>2245828.5</v>
      </c>
      <c r="AT53" s="30">
        <f t="shared" ca="1" si="191"/>
        <v>2939980.5</v>
      </c>
      <c r="AU53" s="30">
        <f t="shared" ca="1" si="191"/>
        <v>3671782.5</v>
      </c>
      <c r="AV53" s="30">
        <f t="shared" ca="1" si="191"/>
        <v>4424131.5</v>
      </c>
      <c r="AW53" s="30">
        <f t="shared" ca="1" si="191"/>
        <v>5186809.5</v>
      </c>
      <c r="AX53" s="30">
        <f t="shared" ca="1" si="191"/>
        <v>5953740</v>
      </c>
      <c r="AY53" s="30">
        <f t="shared" ca="1" si="191"/>
        <v>6722385</v>
      </c>
      <c r="AZ53" s="30">
        <f t="shared" ca="1" si="191"/>
        <v>7491660</v>
      </c>
      <c r="BA53" s="30">
        <f t="shared" ca="1" si="191"/>
        <v>8261107.5</v>
      </c>
      <c r="BB53" s="30">
        <f t="shared" ca="1" si="191"/>
        <v>9030600</v>
      </c>
      <c r="BC53" s="30">
        <f t="shared" ca="1" si="191"/>
        <v>9800100</v>
      </c>
      <c r="BD53" s="30">
        <f t="shared" ca="1" si="191"/>
        <v>10569600</v>
      </c>
      <c r="BE53" s="30">
        <f t="shared" ca="1" si="191"/>
        <v>11339100</v>
      </c>
      <c r="BF53" s="30">
        <f t="shared" ref="BF53:CK53" ca="1" si="192">IF(BF$5="",0,IF(BF$5=1,$S53,BE430))</f>
        <v>12081600</v>
      </c>
      <c r="BG53" s="30">
        <f t="shared" ca="1" si="192"/>
        <v>12731100</v>
      </c>
      <c r="BH53" s="30">
        <f t="shared" ca="1" si="192"/>
        <v>13253700</v>
      </c>
      <c r="BI53" s="30">
        <f t="shared" ca="1" si="192"/>
        <v>13633125</v>
      </c>
      <c r="BJ53" s="30">
        <f t="shared" ca="1" si="192"/>
        <v>13875450</v>
      </c>
      <c r="BK53" s="30">
        <f t="shared" ca="1" si="192"/>
        <v>14017042.5</v>
      </c>
      <c r="BL53" s="30">
        <f t="shared" ca="1" si="192"/>
        <v>14093077.5</v>
      </c>
      <c r="BM53" s="30">
        <f t="shared" ca="1" si="192"/>
        <v>14131027.5</v>
      </c>
      <c r="BN53" s="30">
        <f t="shared" ca="1" si="192"/>
        <v>14148247.5</v>
      </c>
      <c r="BO53" s="30">
        <f t="shared" ca="1" si="192"/>
        <v>14155087.5</v>
      </c>
      <c r="BP53" s="30">
        <f t="shared" ca="1" si="192"/>
        <v>14157660</v>
      </c>
      <c r="BQ53" s="30">
        <f t="shared" ca="1" si="192"/>
        <v>14158515</v>
      </c>
      <c r="BR53" s="30">
        <f t="shared" ca="1" si="192"/>
        <v>14158740</v>
      </c>
      <c r="BS53" s="30">
        <f t="shared" ca="1" si="192"/>
        <v>14158792.499999998</v>
      </c>
      <c r="BT53" s="30">
        <f t="shared" ca="1" si="192"/>
        <v>14158799.999999998</v>
      </c>
      <c r="BU53" s="30">
        <f t="shared" ca="1" si="192"/>
        <v>14158799.999999998</v>
      </c>
      <c r="BV53" s="30">
        <f t="shared" si="192"/>
        <v>0</v>
      </c>
      <c r="BW53" s="30">
        <f t="shared" si="192"/>
        <v>0</v>
      </c>
      <c r="BX53" s="30">
        <f t="shared" si="192"/>
        <v>0</v>
      </c>
      <c r="BY53" s="30">
        <f t="shared" si="192"/>
        <v>0</v>
      </c>
      <c r="BZ53" s="30">
        <f t="shared" si="192"/>
        <v>0</v>
      </c>
      <c r="CA53" s="30">
        <f t="shared" si="192"/>
        <v>0</v>
      </c>
      <c r="CB53" s="30">
        <f t="shared" si="192"/>
        <v>0</v>
      </c>
      <c r="CC53" s="30">
        <f t="shared" si="192"/>
        <v>0</v>
      </c>
      <c r="CD53" s="30">
        <f t="shared" si="192"/>
        <v>0</v>
      </c>
      <c r="CE53" s="30">
        <f t="shared" si="192"/>
        <v>0</v>
      </c>
      <c r="CF53" s="30">
        <f t="shared" si="192"/>
        <v>0</v>
      </c>
      <c r="CG53" s="30">
        <f t="shared" si="192"/>
        <v>0</v>
      </c>
      <c r="CH53" s="30">
        <f t="shared" si="192"/>
        <v>0</v>
      </c>
      <c r="CI53" s="30">
        <f t="shared" si="192"/>
        <v>0</v>
      </c>
      <c r="CJ53" s="30">
        <f t="shared" si="192"/>
        <v>0</v>
      </c>
      <c r="CK53" s="30">
        <f t="shared" si="192"/>
        <v>0</v>
      </c>
      <c r="CL53" s="30">
        <f t="shared" ref="CL53:CT53" si="193">IF(CL$5="",0,IF(CL$5=1,$S53,CK430))</f>
        <v>0</v>
      </c>
      <c r="CM53" s="30">
        <f t="shared" si="193"/>
        <v>0</v>
      </c>
      <c r="CN53" s="30">
        <f t="shared" si="193"/>
        <v>0</v>
      </c>
      <c r="CO53" s="30">
        <f t="shared" si="193"/>
        <v>0</v>
      </c>
      <c r="CP53" s="30">
        <f t="shared" si="193"/>
        <v>0</v>
      </c>
      <c r="CQ53" s="30">
        <f t="shared" si="193"/>
        <v>0</v>
      </c>
      <c r="CR53" s="30">
        <f t="shared" si="193"/>
        <v>0</v>
      </c>
      <c r="CS53" s="30">
        <f t="shared" si="193"/>
        <v>0</v>
      </c>
      <c r="CT53" s="30">
        <f t="shared" si="193"/>
        <v>0</v>
      </c>
    </row>
    <row r="54" spans="1:98" s="27" customFormat="1" ht="12" x14ac:dyDescent="0.25">
      <c r="A54" s="26">
        <f>ROW()</f>
        <v>54</v>
      </c>
      <c r="B54" s="82"/>
      <c r="C54" s="142"/>
      <c r="E54" s="24"/>
      <c r="F54" s="66" t="str">
        <f t="shared" si="183"/>
        <v>АКТИВЫ</v>
      </c>
      <c r="G54" s="66" t="str">
        <f t="shared" si="184"/>
        <v>Склад ГП</v>
      </c>
      <c r="H54" s="27" t="str">
        <f>BP!$F$25</f>
        <v>Упаковка</v>
      </c>
      <c r="P54" s="30"/>
      <c r="R54" s="24"/>
      <c r="S54" s="93"/>
      <c r="V54" s="85"/>
      <c r="W54" s="29">
        <f t="shared" si="4"/>
        <v>0</v>
      </c>
      <c r="Z54" s="30">
        <f t="shared" ref="Z54:BE54" si="194">IF(Z$5="",0,IF(Z$5=1,$S54,Y431))</f>
        <v>0</v>
      </c>
      <c r="AA54" s="30">
        <f t="shared" ca="1" si="194"/>
        <v>0</v>
      </c>
      <c r="AB54" s="30">
        <f t="shared" ca="1" si="194"/>
        <v>0</v>
      </c>
      <c r="AC54" s="30">
        <f t="shared" ca="1" si="194"/>
        <v>0</v>
      </c>
      <c r="AD54" s="30">
        <f t="shared" ca="1" si="194"/>
        <v>0</v>
      </c>
      <c r="AE54" s="30">
        <f t="shared" ca="1" si="194"/>
        <v>0</v>
      </c>
      <c r="AF54" s="30">
        <f t="shared" ca="1" si="194"/>
        <v>0</v>
      </c>
      <c r="AG54" s="30">
        <f t="shared" ca="1" si="194"/>
        <v>0</v>
      </c>
      <c r="AH54" s="30">
        <f t="shared" ca="1" si="194"/>
        <v>0</v>
      </c>
      <c r="AI54" s="30">
        <f t="shared" ca="1" si="194"/>
        <v>1200.0000000000002</v>
      </c>
      <c r="AJ54" s="30">
        <f t="shared" ca="1" si="194"/>
        <v>5333.3333333333339</v>
      </c>
      <c r="AK54" s="30">
        <f t="shared" ca="1" si="194"/>
        <v>10973.333333333334</v>
      </c>
      <c r="AL54" s="30">
        <f t="shared" ca="1" si="194"/>
        <v>17336.666666666668</v>
      </c>
      <c r="AM54" s="30">
        <f t="shared" ca="1" si="194"/>
        <v>23430.000000000004</v>
      </c>
      <c r="AN54" s="30">
        <f t="shared" ca="1" si="194"/>
        <v>30907.000000000011</v>
      </c>
      <c r="AO54" s="30">
        <f t="shared" ca="1" si="194"/>
        <v>47154.000000000015</v>
      </c>
      <c r="AP54" s="30">
        <f t="shared" ca="1" si="194"/>
        <v>76280</v>
      </c>
      <c r="AQ54" s="30">
        <f t="shared" ca="1" si="194"/>
        <v>120543.00000000001</v>
      </c>
      <c r="AR54" s="30">
        <f t="shared" ca="1" si="194"/>
        <v>179579.33333333337</v>
      </c>
      <c r="AS54" s="30">
        <f t="shared" ca="1" si="194"/>
        <v>249536.50000000006</v>
      </c>
      <c r="AT54" s="30">
        <f t="shared" ca="1" si="194"/>
        <v>326664.50000000006</v>
      </c>
      <c r="AU54" s="30">
        <f t="shared" ca="1" si="194"/>
        <v>407975.83333333331</v>
      </c>
      <c r="AV54" s="30">
        <f t="shared" ca="1" si="194"/>
        <v>491570.16666666674</v>
      </c>
      <c r="AW54" s="30">
        <f t="shared" ca="1" si="194"/>
        <v>576312.16666666674</v>
      </c>
      <c r="AX54" s="30">
        <f t="shared" ca="1" si="194"/>
        <v>661526.66666666674</v>
      </c>
      <c r="AY54" s="30">
        <f t="shared" ca="1" si="194"/>
        <v>746931.66666666663</v>
      </c>
      <c r="AZ54" s="30">
        <f t="shared" ca="1" si="194"/>
        <v>832406.66666666663</v>
      </c>
      <c r="BA54" s="30">
        <f t="shared" ca="1" si="194"/>
        <v>917900.83333333326</v>
      </c>
      <c r="BB54" s="30">
        <f t="shared" ca="1" si="194"/>
        <v>1003399.9999999998</v>
      </c>
      <c r="BC54" s="30">
        <f t="shared" ca="1" si="194"/>
        <v>1088899.9999999995</v>
      </c>
      <c r="BD54" s="30">
        <f t="shared" ca="1" si="194"/>
        <v>1174399.9999999995</v>
      </c>
      <c r="BE54" s="30">
        <f t="shared" ca="1" si="194"/>
        <v>1259899.9999999995</v>
      </c>
      <c r="BF54" s="30">
        <f t="shared" ref="BF54:CK54" ca="1" si="195">IF(BF$5="",0,IF(BF$5=1,$S54,BE431))</f>
        <v>1342399.9999999995</v>
      </c>
      <c r="BG54" s="30">
        <f t="shared" ca="1" si="195"/>
        <v>1414566.666666666</v>
      </c>
      <c r="BH54" s="30">
        <f t="shared" ca="1" si="195"/>
        <v>1472633.333333333</v>
      </c>
      <c r="BI54" s="30">
        <f t="shared" ca="1" si="195"/>
        <v>1514791.6666666665</v>
      </c>
      <c r="BJ54" s="30">
        <f t="shared" ca="1" si="195"/>
        <v>1541716.6666666665</v>
      </c>
      <c r="BK54" s="30">
        <f t="shared" ca="1" si="195"/>
        <v>1557449.1666666665</v>
      </c>
      <c r="BL54" s="30">
        <f t="shared" ca="1" si="195"/>
        <v>1565897.4999999998</v>
      </c>
      <c r="BM54" s="30">
        <f t="shared" ca="1" si="195"/>
        <v>1570114.1666666663</v>
      </c>
      <c r="BN54" s="30">
        <f t="shared" ca="1" si="195"/>
        <v>1572027.4999999993</v>
      </c>
      <c r="BO54" s="30">
        <f t="shared" ca="1" si="195"/>
        <v>1572787.4999999993</v>
      </c>
      <c r="BP54" s="30">
        <f t="shared" ca="1" si="195"/>
        <v>1573073.333333333</v>
      </c>
      <c r="BQ54" s="30">
        <f t="shared" ca="1" si="195"/>
        <v>1573168.333333333</v>
      </c>
      <c r="BR54" s="30">
        <f t="shared" ca="1" si="195"/>
        <v>1573193.333333333</v>
      </c>
      <c r="BS54" s="30">
        <f t="shared" ca="1" si="195"/>
        <v>1573199.166666666</v>
      </c>
      <c r="BT54" s="30">
        <f t="shared" ca="1" si="195"/>
        <v>1573199.9999999991</v>
      </c>
      <c r="BU54" s="30">
        <f t="shared" ca="1" si="195"/>
        <v>1573199.9999999988</v>
      </c>
      <c r="BV54" s="30">
        <f t="shared" si="195"/>
        <v>0</v>
      </c>
      <c r="BW54" s="30">
        <f t="shared" si="195"/>
        <v>0</v>
      </c>
      <c r="BX54" s="30">
        <f t="shared" si="195"/>
        <v>0</v>
      </c>
      <c r="BY54" s="30">
        <f t="shared" si="195"/>
        <v>0</v>
      </c>
      <c r="BZ54" s="30">
        <f t="shared" si="195"/>
        <v>0</v>
      </c>
      <c r="CA54" s="30">
        <f t="shared" si="195"/>
        <v>0</v>
      </c>
      <c r="CB54" s="30">
        <f t="shared" si="195"/>
        <v>0</v>
      </c>
      <c r="CC54" s="30">
        <f t="shared" si="195"/>
        <v>0</v>
      </c>
      <c r="CD54" s="30">
        <f t="shared" si="195"/>
        <v>0</v>
      </c>
      <c r="CE54" s="30">
        <f t="shared" si="195"/>
        <v>0</v>
      </c>
      <c r="CF54" s="30">
        <f t="shared" si="195"/>
        <v>0</v>
      </c>
      <c r="CG54" s="30">
        <f t="shared" si="195"/>
        <v>0</v>
      </c>
      <c r="CH54" s="30">
        <f t="shared" si="195"/>
        <v>0</v>
      </c>
      <c r="CI54" s="30">
        <f t="shared" si="195"/>
        <v>0</v>
      </c>
      <c r="CJ54" s="30">
        <f t="shared" si="195"/>
        <v>0</v>
      </c>
      <c r="CK54" s="30">
        <f t="shared" si="195"/>
        <v>0</v>
      </c>
      <c r="CL54" s="30">
        <f t="shared" ref="CL54:CT54" si="196">IF(CL$5="",0,IF(CL$5=1,$S54,CK431))</f>
        <v>0</v>
      </c>
      <c r="CM54" s="30">
        <f t="shared" si="196"/>
        <v>0</v>
      </c>
      <c r="CN54" s="30">
        <f t="shared" si="196"/>
        <v>0</v>
      </c>
      <c r="CO54" s="30">
        <f t="shared" si="196"/>
        <v>0</v>
      </c>
      <c r="CP54" s="30">
        <f t="shared" si="196"/>
        <v>0</v>
      </c>
      <c r="CQ54" s="30">
        <f t="shared" si="196"/>
        <v>0</v>
      </c>
      <c r="CR54" s="30">
        <f t="shared" si="196"/>
        <v>0</v>
      </c>
      <c r="CS54" s="30">
        <f t="shared" si="196"/>
        <v>0</v>
      </c>
      <c r="CT54" s="30">
        <f t="shared" si="196"/>
        <v>0</v>
      </c>
    </row>
    <row r="55" spans="1:98" s="27" customFormat="1" ht="12" x14ac:dyDescent="0.25">
      <c r="A55" s="26">
        <f>ROW()</f>
        <v>55</v>
      </c>
      <c r="B55" s="82"/>
      <c r="C55" s="142"/>
      <c r="E55" s="24"/>
      <c r="F55" s="66" t="str">
        <f t="shared" si="183"/>
        <v>АКТИВЫ</v>
      </c>
      <c r="G55" s="66" t="str">
        <f t="shared" si="184"/>
        <v>Склад ГП</v>
      </c>
      <c r="H55" s="27" t="str">
        <f>BP!$F$26</f>
        <v>ФОТ првПерс</v>
      </c>
      <c r="P55" s="30"/>
      <c r="R55" s="24"/>
      <c r="S55" s="93"/>
      <c r="V55" s="85"/>
      <c r="W55" s="29">
        <f t="shared" si="4"/>
        <v>0</v>
      </c>
      <c r="Z55" s="30">
        <f t="shared" ref="Z55:BE55" si="197">IF(Z$5="",0,IF(Z$5=1,$S55,Y432))</f>
        <v>0</v>
      </c>
      <c r="AA55" s="30">
        <f t="shared" ca="1" si="197"/>
        <v>0</v>
      </c>
      <c r="AB55" s="30">
        <f t="shared" ca="1" si="197"/>
        <v>0</v>
      </c>
      <c r="AC55" s="30">
        <f t="shared" ca="1" si="197"/>
        <v>0</v>
      </c>
      <c r="AD55" s="30">
        <f t="shared" ca="1" si="197"/>
        <v>0</v>
      </c>
      <c r="AE55" s="30">
        <f t="shared" ca="1" si="197"/>
        <v>0</v>
      </c>
      <c r="AF55" s="30">
        <f t="shared" ca="1" si="197"/>
        <v>0</v>
      </c>
      <c r="AG55" s="30">
        <f t="shared" ca="1" si="197"/>
        <v>0</v>
      </c>
      <c r="AH55" s="30">
        <f t="shared" ca="1" si="197"/>
        <v>0</v>
      </c>
      <c r="AI55" s="30">
        <f t="shared" ca="1" si="197"/>
        <v>900</v>
      </c>
      <c r="AJ55" s="30">
        <f t="shared" ca="1" si="197"/>
        <v>4000</v>
      </c>
      <c r="AK55" s="30">
        <f t="shared" ca="1" si="197"/>
        <v>8230</v>
      </c>
      <c r="AL55" s="30">
        <f t="shared" ca="1" si="197"/>
        <v>13002.5</v>
      </c>
      <c r="AM55" s="30">
        <f t="shared" ca="1" si="197"/>
        <v>17572.5</v>
      </c>
      <c r="AN55" s="30">
        <f t="shared" ca="1" si="197"/>
        <v>23180.25</v>
      </c>
      <c r="AO55" s="30">
        <f t="shared" ca="1" si="197"/>
        <v>35365.5</v>
      </c>
      <c r="AP55" s="30">
        <f t="shared" ca="1" si="197"/>
        <v>57210</v>
      </c>
      <c r="AQ55" s="30">
        <f t="shared" ca="1" si="197"/>
        <v>90407.25</v>
      </c>
      <c r="AR55" s="30">
        <f t="shared" ca="1" si="197"/>
        <v>134684.5</v>
      </c>
      <c r="AS55" s="30">
        <f t="shared" ca="1" si="197"/>
        <v>187152.375</v>
      </c>
      <c r="AT55" s="30">
        <f t="shared" ca="1" si="197"/>
        <v>244998.375</v>
      </c>
      <c r="AU55" s="30">
        <f t="shared" ca="1" si="197"/>
        <v>305981.875</v>
      </c>
      <c r="AV55" s="30">
        <f t="shared" ca="1" si="197"/>
        <v>368677.625</v>
      </c>
      <c r="AW55" s="30">
        <f t="shared" ca="1" si="197"/>
        <v>432234.125</v>
      </c>
      <c r="AX55" s="30">
        <f t="shared" ca="1" si="197"/>
        <v>496145</v>
      </c>
      <c r="AY55" s="30">
        <f t="shared" ca="1" si="197"/>
        <v>560198.75</v>
      </c>
      <c r="AZ55" s="30">
        <f t="shared" ca="1" si="197"/>
        <v>624305</v>
      </c>
      <c r="BA55" s="30">
        <f t="shared" ca="1" si="197"/>
        <v>688425.625</v>
      </c>
      <c r="BB55" s="30">
        <f t="shared" ca="1" si="197"/>
        <v>752550</v>
      </c>
      <c r="BC55" s="30">
        <f t="shared" ca="1" si="197"/>
        <v>816675</v>
      </c>
      <c r="BD55" s="30">
        <f t="shared" ca="1" si="197"/>
        <v>880800</v>
      </c>
      <c r="BE55" s="30">
        <f t="shared" ca="1" si="197"/>
        <v>944925</v>
      </c>
      <c r="BF55" s="30">
        <f t="shared" ref="BF55:CK55" ca="1" si="198">IF(BF$5="",0,IF(BF$5=1,$S55,BE432))</f>
        <v>1006800</v>
      </c>
      <c r="BG55" s="30">
        <f t="shared" ca="1" si="198"/>
        <v>1060925</v>
      </c>
      <c r="BH55" s="30">
        <f t="shared" ca="1" si="198"/>
        <v>1104475</v>
      </c>
      <c r="BI55" s="30">
        <f t="shared" ca="1" si="198"/>
        <v>1136093.75</v>
      </c>
      <c r="BJ55" s="30">
        <f t="shared" ca="1" si="198"/>
        <v>1156287.5</v>
      </c>
      <c r="BK55" s="30">
        <f t="shared" ca="1" si="198"/>
        <v>1168086.875</v>
      </c>
      <c r="BL55" s="30">
        <f t="shared" ca="1" si="198"/>
        <v>1174423.125</v>
      </c>
      <c r="BM55" s="30">
        <f t="shared" ca="1" si="198"/>
        <v>1177585.625</v>
      </c>
      <c r="BN55" s="30">
        <f t="shared" ca="1" si="198"/>
        <v>1179020.625</v>
      </c>
      <c r="BO55" s="30">
        <f t="shared" ca="1" si="198"/>
        <v>1179590.625</v>
      </c>
      <c r="BP55" s="30">
        <f t="shared" ca="1" si="198"/>
        <v>1179805</v>
      </c>
      <c r="BQ55" s="30">
        <f t="shared" ca="1" si="198"/>
        <v>1179876.25</v>
      </c>
      <c r="BR55" s="30">
        <f t="shared" ca="1" si="198"/>
        <v>1179895</v>
      </c>
      <c r="BS55" s="30">
        <f t="shared" ca="1" si="198"/>
        <v>1179899.375</v>
      </c>
      <c r="BT55" s="30">
        <f t="shared" ca="1" si="198"/>
        <v>1179900</v>
      </c>
      <c r="BU55" s="30">
        <f t="shared" ca="1" si="198"/>
        <v>1179900</v>
      </c>
      <c r="BV55" s="30">
        <f t="shared" si="198"/>
        <v>0</v>
      </c>
      <c r="BW55" s="30">
        <f t="shared" si="198"/>
        <v>0</v>
      </c>
      <c r="BX55" s="30">
        <f t="shared" si="198"/>
        <v>0</v>
      </c>
      <c r="BY55" s="30">
        <f t="shared" si="198"/>
        <v>0</v>
      </c>
      <c r="BZ55" s="30">
        <f t="shared" si="198"/>
        <v>0</v>
      </c>
      <c r="CA55" s="30">
        <f t="shared" si="198"/>
        <v>0</v>
      </c>
      <c r="CB55" s="30">
        <f t="shared" si="198"/>
        <v>0</v>
      </c>
      <c r="CC55" s="30">
        <f t="shared" si="198"/>
        <v>0</v>
      </c>
      <c r="CD55" s="30">
        <f t="shared" si="198"/>
        <v>0</v>
      </c>
      <c r="CE55" s="30">
        <f t="shared" si="198"/>
        <v>0</v>
      </c>
      <c r="CF55" s="30">
        <f t="shared" si="198"/>
        <v>0</v>
      </c>
      <c r="CG55" s="30">
        <f t="shared" si="198"/>
        <v>0</v>
      </c>
      <c r="CH55" s="30">
        <f t="shared" si="198"/>
        <v>0</v>
      </c>
      <c r="CI55" s="30">
        <f t="shared" si="198"/>
        <v>0</v>
      </c>
      <c r="CJ55" s="30">
        <f t="shared" si="198"/>
        <v>0</v>
      </c>
      <c r="CK55" s="30">
        <f t="shared" si="198"/>
        <v>0</v>
      </c>
      <c r="CL55" s="30">
        <f t="shared" ref="CL55:CT55" si="199">IF(CL$5="",0,IF(CL$5=1,$S55,CK432))</f>
        <v>0</v>
      </c>
      <c r="CM55" s="30">
        <f t="shared" si="199"/>
        <v>0</v>
      </c>
      <c r="CN55" s="30">
        <f t="shared" si="199"/>
        <v>0</v>
      </c>
      <c r="CO55" s="30">
        <f t="shared" si="199"/>
        <v>0</v>
      </c>
      <c r="CP55" s="30">
        <f t="shared" si="199"/>
        <v>0</v>
      </c>
      <c r="CQ55" s="30">
        <f t="shared" si="199"/>
        <v>0</v>
      </c>
      <c r="CR55" s="30">
        <f t="shared" si="199"/>
        <v>0</v>
      </c>
      <c r="CS55" s="30">
        <f t="shared" si="199"/>
        <v>0</v>
      </c>
      <c r="CT55" s="30">
        <f t="shared" si="199"/>
        <v>0</v>
      </c>
    </row>
    <row r="56" spans="1:98" s="27" customFormat="1" ht="12" x14ac:dyDescent="0.25">
      <c r="A56" s="26">
        <f>ROW()</f>
        <v>56</v>
      </c>
      <c r="B56" s="82"/>
      <c r="C56" s="142"/>
      <c r="E56" s="24"/>
      <c r="F56" s="66" t="str">
        <f t="shared" si="183"/>
        <v>АКТИВЫ</v>
      </c>
      <c r="G56" s="66" t="str">
        <f t="shared" si="184"/>
        <v>Склад ГП</v>
      </c>
      <c r="H56" s="27" t="str">
        <f>BP!$F$27</f>
        <v>ФОТ упак</v>
      </c>
      <c r="P56" s="30"/>
      <c r="R56" s="24"/>
      <c r="S56" s="93"/>
      <c r="V56" s="85"/>
      <c r="W56" s="29">
        <f t="shared" si="4"/>
        <v>0</v>
      </c>
      <c r="Z56" s="30">
        <f t="shared" ref="Z56:BE56" si="200">IF(Z$5="",0,IF(Z$5=1,$S56,Y433))</f>
        <v>0</v>
      </c>
      <c r="AA56" s="30">
        <f t="shared" ca="1" si="200"/>
        <v>0</v>
      </c>
      <c r="AB56" s="30">
        <f t="shared" ca="1" si="200"/>
        <v>0</v>
      </c>
      <c r="AC56" s="30">
        <f t="shared" ca="1" si="200"/>
        <v>0</v>
      </c>
      <c r="AD56" s="30">
        <f t="shared" ca="1" si="200"/>
        <v>0</v>
      </c>
      <c r="AE56" s="30">
        <f t="shared" ca="1" si="200"/>
        <v>0</v>
      </c>
      <c r="AF56" s="30">
        <f t="shared" ca="1" si="200"/>
        <v>0</v>
      </c>
      <c r="AG56" s="30">
        <f t="shared" ca="1" si="200"/>
        <v>0</v>
      </c>
      <c r="AH56" s="30">
        <f t="shared" ca="1" si="200"/>
        <v>0</v>
      </c>
      <c r="AI56" s="30">
        <f t="shared" ca="1" si="200"/>
        <v>450</v>
      </c>
      <c r="AJ56" s="30">
        <f t="shared" ca="1" si="200"/>
        <v>2000</v>
      </c>
      <c r="AK56" s="30">
        <f t="shared" ca="1" si="200"/>
        <v>4115</v>
      </c>
      <c r="AL56" s="30">
        <f t="shared" ca="1" si="200"/>
        <v>6501.25</v>
      </c>
      <c r="AM56" s="30">
        <f t="shared" ca="1" si="200"/>
        <v>8786.25</v>
      </c>
      <c r="AN56" s="30">
        <f t="shared" ca="1" si="200"/>
        <v>11590.125</v>
      </c>
      <c r="AO56" s="30">
        <f t="shared" ca="1" si="200"/>
        <v>17682.75</v>
      </c>
      <c r="AP56" s="30">
        <f t="shared" ca="1" si="200"/>
        <v>28605</v>
      </c>
      <c r="AQ56" s="30">
        <f t="shared" ca="1" si="200"/>
        <v>45203.625</v>
      </c>
      <c r="AR56" s="30">
        <f t="shared" ca="1" si="200"/>
        <v>67342.25</v>
      </c>
      <c r="AS56" s="30">
        <f t="shared" ca="1" si="200"/>
        <v>93576.1875</v>
      </c>
      <c r="AT56" s="30">
        <f t="shared" ca="1" si="200"/>
        <v>122499.1875</v>
      </c>
      <c r="AU56" s="30">
        <f t="shared" ca="1" si="200"/>
        <v>152990.9375</v>
      </c>
      <c r="AV56" s="30">
        <f t="shared" ca="1" si="200"/>
        <v>184338.8125</v>
      </c>
      <c r="AW56" s="30">
        <f t="shared" ca="1" si="200"/>
        <v>216117.0625</v>
      </c>
      <c r="AX56" s="30">
        <f t="shared" ca="1" si="200"/>
        <v>248072.5</v>
      </c>
      <c r="AY56" s="30">
        <f t="shared" ca="1" si="200"/>
        <v>280099.375</v>
      </c>
      <c r="AZ56" s="30">
        <f t="shared" ca="1" si="200"/>
        <v>312152.5</v>
      </c>
      <c r="BA56" s="30">
        <f t="shared" ca="1" si="200"/>
        <v>344212.8125</v>
      </c>
      <c r="BB56" s="30">
        <f t="shared" ca="1" si="200"/>
        <v>376275</v>
      </c>
      <c r="BC56" s="30">
        <f t="shared" ca="1" si="200"/>
        <v>408337.5</v>
      </c>
      <c r="BD56" s="30">
        <f t="shared" ca="1" si="200"/>
        <v>440400</v>
      </c>
      <c r="BE56" s="30">
        <f t="shared" ca="1" si="200"/>
        <v>472462.5</v>
      </c>
      <c r="BF56" s="30">
        <f t="shared" ref="BF56:CK56" ca="1" si="201">IF(BF$5="",0,IF(BF$5=1,$S56,BE433))</f>
        <v>503400</v>
      </c>
      <c r="BG56" s="30">
        <f t="shared" ca="1" si="201"/>
        <v>530462.5</v>
      </c>
      <c r="BH56" s="30">
        <f t="shared" ca="1" si="201"/>
        <v>552237.5</v>
      </c>
      <c r="BI56" s="30">
        <f t="shared" ca="1" si="201"/>
        <v>568046.875</v>
      </c>
      <c r="BJ56" s="30">
        <f t="shared" ca="1" si="201"/>
        <v>578143.75</v>
      </c>
      <c r="BK56" s="30">
        <f t="shared" ca="1" si="201"/>
        <v>584043.4375</v>
      </c>
      <c r="BL56" s="30">
        <f t="shared" ca="1" si="201"/>
        <v>587211.5625</v>
      </c>
      <c r="BM56" s="30">
        <f t="shared" ca="1" si="201"/>
        <v>588792.8125</v>
      </c>
      <c r="BN56" s="30">
        <f t="shared" ca="1" si="201"/>
        <v>589510.3125</v>
      </c>
      <c r="BO56" s="30">
        <f t="shared" ca="1" si="201"/>
        <v>589795.3125</v>
      </c>
      <c r="BP56" s="30">
        <f t="shared" ca="1" si="201"/>
        <v>589902.5</v>
      </c>
      <c r="BQ56" s="30">
        <f t="shared" ca="1" si="201"/>
        <v>589938.125</v>
      </c>
      <c r="BR56" s="30">
        <f t="shared" ca="1" si="201"/>
        <v>589947.5</v>
      </c>
      <c r="BS56" s="30">
        <f t="shared" ca="1" si="201"/>
        <v>589949.6875</v>
      </c>
      <c r="BT56" s="30">
        <f t="shared" ca="1" si="201"/>
        <v>589950</v>
      </c>
      <c r="BU56" s="30">
        <f t="shared" ca="1" si="201"/>
        <v>589950</v>
      </c>
      <c r="BV56" s="30">
        <f t="shared" si="201"/>
        <v>0</v>
      </c>
      <c r="BW56" s="30">
        <f t="shared" si="201"/>
        <v>0</v>
      </c>
      <c r="BX56" s="30">
        <f t="shared" si="201"/>
        <v>0</v>
      </c>
      <c r="BY56" s="30">
        <f t="shared" si="201"/>
        <v>0</v>
      </c>
      <c r="BZ56" s="30">
        <f t="shared" si="201"/>
        <v>0</v>
      </c>
      <c r="CA56" s="30">
        <f t="shared" si="201"/>
        <v>0</v>
      </c>
      <c r="CB56" s="30">
        <f t="shared" si="201"/>
        <v>0</v>
      </c>
      <c r="CC56" s="30">
        <f t="shared" si="201"/>
        <v>0</v>
      </c>
      <c r="CD56" s="30">
        <f t="shared" si="201"/>
        <v>0</v>
      </c>
      <c r="CE56" s="30">
        <f t="shared" si="201"/>
        <v>0</v>
      </c>
      <c r="CF56" s="30">
        <f t="shared" si="201"/>
        <v>0</v>
      </c>
      <c r="CG56" s="30">
        <f t="shared" si="201"/>
        <v>0</v>
      </c>
      <c r="CH56" s="30">
        <f t="shared" si="201"/>
        <v>0</v>
      </c>
      <c r="CI56" s="30">
        <f t="shared" si="201"/>
        <v>0</v>
      </c>
      <c r="CJ56" s="30">
        <f t="shared" si="201"/>
        <v>0</v>
      </c>
      <c r="CK56" s="30">
        <f t="shared" si="201"/>
        <v>0</v>
      </c>
      <c r="CL56" s="30">
        <f t="shared" ref="CL56:CT56" si="202">IF(CL$5="",0,IF(CL$5=1,$S56,CK433))</f>
        <v>0</v>
      </c>
      <c r="CM56" s="30">
        <f t="shared" si="202"/>
        <v>0</v>
      </c>
      <c r="CN56" s="30">
        <f t="shared" si="202"/>
        <v>0</v>
      </c>
      <c r="CO56" s="30">
        <f t="shared" si="202"/>
        <v>0</v>
      </c>
      <c r="CP56" s="30">
        <f t="shared" si="202"/>
        <v>0</v>
      </c>
      <c r="CQ56" s="30">
        <f t="shared" si="202"/>
        <v>0</v>
      </c>
      <c r="CR56" s="30">
        <f t="shared" si="202"/>
        <v>0</v>
      </c>
      <c r="CS56" s="30">
        <f t="shared" si="202"/>
        <v>0</v>
      </c>
      <c r="CT56" s="30">
        <f t="shared" si="202"/>
        <v>0</v>
      </c>
    </row>
    <row r="57" spans="1:98" s="27" customFormat="1" ht="12" x14ac:dyDescent="0.25">
      <c r="A57" s="26">
        <f>ROW()</f>
        <v>57</v>
      </c>
      <c r="B57" s="82"/>
      <c r="C57" s="142"/>
      <c r="E57" s="24"/>
      <c r="F57" s="66" t="str">
        <f t="shared" si="183"/>
        <v>АКТИВЫ</v>
      </c>
      <c r="G57" s="66" t="str">
        <f t="shared" si="184"/>
        <v>Склад ГП</v>
      </c>
      <c r="H57" s="27" t="str">
        <f>BP!$F$28</f>
        <v>Соцсборы</v>
      </c>
      <c r="P57" s="30"/>
      <c r="R57" s="24"/>
      <c r="S57" s="93"/>
      <c r="V57" s="85"/>
      <c r="W57" s="29">
        <f t="shared" si="4"/>
        <v>0</v>
      </c>
      <c r="Z57" s="30">
        <f t="shared" ref="Z57:BE57" si="203">IF(Z$5="",0,IF(Z$5=1,$S57,Y434))</f>
        <v>0</v>
      </c>
      <c r="AA57" s="30">
        <f t="shared" ca="1" si="203"/>
        <v>0</v>
      </c>
      <c r="AB57" s="30">
        <f t="shared" ca="1" si="203"/>
        <v>0</v>
      </c>
      <c r="AC57" s="30">
        <f t="shared" ca="1" si="203"/>
        <v>0</v>
      </c>
      <c r="AD57" s="30">
        <f t="shared" ca="1" si="203"/>
        <v>0</v>
      </c>
      <c r="AE57" s="30">
        <f t="shared" ca="1" si="203"/>
        <v>0</v>
      </c>
      <c r="AF57" s="30">
        <f t="shared" ca="1" si="203"/>
        <v>0</v>
      </c>
      <c r="AG57" s="30">
        <f t="shared" ca="1" si="203"/>
        <v>0</v>
      </c>
      <c r="AH57" s="30">
        <f t="shared" ca="1" si="203"/>
        <v>0</v>
      </c>
      <c r="AI57" s="30">
        <f t="shared" ca="1" si="203"/>
        <v>405</v>
      </c>
      <c r="AJ57" s="30">
        <f t="shared" ca="1" si="203"/>
        <v>1800</v>
      </c>
      <c r="AK57" s="30">
        <f t="shared" ca="1" si="203"/>
        <v>3703.5</v>
      </c>
      <c r="AL57" s="30">
        <f t="shared" ca="1" si="203"/>
        <v>5851.125</v>
      </c>
      <c r="AM57" s="30">
        <f t="shared" ca="1" si="203"/>
        <v>7907.625</v>
      </c>
      <c r="AN57" s="30">
        <f t="shared" ca="1" si="203"/>
        <v>10431.112499999999</v>
      </c>
      <c r="AO57" s="30">
        <f t="shared" ca="1" si="203"/>
        <v>15914.475000000002</v>
      </c>
      <c r="AP57" s="30">
        <f t="shared" ca="1" si="203"/>
        <v>25744.500000000004</v>
      </c>
      <c r="AQ57" s="30">
        <f t="shared" ca="1" si="203"/>
        <v>40683.262499999997</v>
      </c>
      <c r="AR57" s="30">
        <f t="shared" ca="1" si="203"/>
        <v>60608.024999999994</v>
      </c>
      <c r="AS57" s="30">
        <f t="shared" ca="1" si="203"/>
        <v>84218.568750000006</v>
      </c>
      <c r="AT57" s="30">
        <f t="shared" ca="1" si="203"/>
        <v>110249.26875</v>
      </c>
      <c r="AU57" s="30">
        <f t="shared" ca="1" si="203"/>
        <v>137691.84375</v>
      </c>
      <c r="AV57" s="30">
        <f t="shared" ca="1" si="203"/>
        <v>165904.93124999999</v>
      </c>
      <c r="AW57" s="30">
        <f t="shared" ca="1" si="203"/>
        <v>194505.35625000001</v>
      </c>
      <c r="AX57" s="30">
        <f t="shared" ca="1" si="203"/>
        <v>223265.25</v>
      </c>
      <c r="AY57" s="30">
        <f t="shared" ca="1" si="203"/>
        <v>252089.4375</v>
      </c>
      <c r="AZ57" s="30">
        <f t="shared" ca="1" si="203"/>
        <v>280937.25</v>
      </c>
      <c r="BA57" s="30">
        <f t="shared" ca="1" si="203"/>
        <v>309791.53125</v>
      </c>
      <c r="BB57" s="30">
        <f t="shared" ca="1" si="203"/>
        <v>338647.5</v>
      </c>
      <c r="BC57" s="30">
        <f t="shared" ca="1" si="203"/>
        <v>367503.75</v>
      </c>
      <c r="BD57" s="30">
        <f t="shared" ca="1" si="203"/>
        <v>396360</v>
      </c>
      <c r="BE57" s="30">
        <f t="shared" ca="1" si="203"/>
        <v>425216.25</v>
      </c>
      <c r="BF57" s="30">
        <f t="shared" ref="BF57:CK57" ca="1" si="204">IF(BF$5="",0,IF(BF$5=1,$S57,BE434))</f>
        <v>453060</v>
      </c>
      <c r="BG57" s="30">
        <f t="shared" ca="1" si="204"/>
        <v>477416.25</v>
      </c>
      <c r="BH57" s="30">
        <f t="shared" ca="1" si="204"/>
        <v>497013.75</v>
      </c>
      <c r="BI57" s="30">
        <f t="shared" ca="1" si="204"/>
        <v>511242.1875</v>
      </c>
      <c r="BJ57" s="30">
        <f t="shared" ca="1" si="204"/>
        <v>520329.375</v>
      </c>
      <c r="BK57" s="30">
        <f t="shared" ca="1" si="204"/>
        <v>525639.09375</v>
      </c>
      <c r="BL57" s="30">
        <f t="shared" ca="1" si="204"/>
        <v>528490.40625</v>
      </c>
      <c r="BM57" s="30">
        <f t="shared" ca="1" si="204"/>
        <v>529913.53125</v>
      </c>
      <c r="BN57" s="30">
        <f t="shared" ca="1" si="204"/>
        <v>530559.28125</v>
      </c>
      <c r="BO57" s="30">
        <f t="shared" ca="1" si="204"/>
        <v>530815.78125</v>
      </c>
      <c r="BP57" s="30">
        <f t="shared" ca="1" si="204"/>
        <v>530912.25</v>
      </c>
      <c r="BQ57" s="30">
        <f t="shared" ca="1" si="204"/>
        <v>530944.3125</v>
      </c>
      <c r="BR57" s="30">
        <f t="shared" ca="1" si="204"/>
        <v>530952.75</v>
      </c>
      <c r="BS57" s="30">
        <f t="shared" ca="1" si="204"/>
        <v>530954.71875</v>
      </c>
      <c r="BT57" s="30">
        <f t="shared" ca="1" si="204"/>
        <v>530955</v>
      </c>
      <c r="BU57" s="30">
        <f t="shared" ca="1" si="204"/>
        <v>530955</v>
      </c>
      <c r="BV57" s="30">
        <f t="shared" si="204"/>
        <v>0</v>
      </c>
      <c r="BW57" s="30">
        <f t="shared" si="204"/>
        <v>0</v>
      </c>
      <c r="BX57" s="30">
        <f t="shared" si="204"/>
        <v>0</v>
      </c>
      <c r="BY57" s="30">
        <f t="shared" si="204"/>
        <v>0</v>
      </c>
      <c r="BZ57" s="30">
        <f t="shared" si="204"/>
        <v>0</v>
      </c>
      <c r="CA57" s="30">
        <f t="shared" si="204"/>
        <v>0</v>
      </c>
      <c r="CB57" s="30">
        <f t="shared" si="204"/>
        <v>0</v>
      </c>
      <c r="CC57" s="30">
        <f t="shared" si="204"/>
        <v>0</v>
      </c>
      <c r="CD57" s="30">
        <f t="shared" si="204"/>
        <v>0</v>
      </c>
      <c r="CE57" s="30">
        <f t="shared" si="204"/>
        <v>0</v>
      </c>
      <c r="CF57" s="30">
        <f t="shared" si="204"/>
        <v>0</v>
      </c>
      <c r="CG57" s="30">
        <f t="shared" si="204"/>
        <v>0</v>
      </c>
      <c r="CH57" s="30">
        <f t="shared" si="204"/>
        <v>0</v>
      </c>
      <c r="CI57" s="30">
        <f t="shared" si="204"/>
        <v>0</v>
      </c>
      <c r="CJ57" s="30">
        <f t="shared" si="204"/>
        <v>0</v>
      </c>
      <c r="CK57" s="30">
        <f t="shared" si="204"/>
        <v>0</v>
      </c>
      <c r="CL57" s="30">
        <f t="shared" ref="CL57:CT57" si="205">IF(CL$5="",0,IF(CL$5=1,$S57,CK434))</f>
        <v>0</v>
      </c>
      <c r="CM57" s="30">
        <f t="shared" si="205"/>
        <v>0</v>
      </c>
      <c r="CN57" s="30">
        <f t="shared" si="205"/>
        <v>0</v>
      </c>
      <c r="CO57" s="30">
        <f t="shared" si="205"/>
        <v>0</v>
      </c>
      <c r="CP57" s="30">
        <f t="shared" si="205"/>
        <v>0</v>
      </c>
      <c r="CQ57" s="30">
        <f t="shared" si="205"/>
        <v>0</v>
      </c>
      <c r="CR57" s="30">
        <f t="shared" si="205"/>
        <v>0</v>
      </c>
      <c r="CS57" s="30">
        <f t="shared" si="205"/>
        <v>0</v>
      </c>
      <c r="CT57" s="30">
        <f t="shared" si="205"/>
        <v>0</v>
      </c>
    </row>
    <row r="58" spans="1:98" s="27" customFormat="1" ht="12" x14ac:dyDescent="0.25">
      <c r="A58" s="26">
        <f>ROW()</f>
        <v>58</v>
      </c>
      <c r="B58" s="82"/>
      <c r="C58" s="142"/>
      <c r="E58" s="24"/>
      <c r="F58" s="66" t="str">
        <f t="shared" si="183"/>
        <v>АКТИВЫ</v>
      </c>
      <c r="G58" s="66" t="str">
        <f t="shared" si="184"/>
        <v>Склад ГП</v>
      </c>
      <c r="H58" s="27" t="str">
        <f>BP!$F$29</f>
        <v>ЭлЭн</v>
      </c>
      <c r="P58" s="30"/>
      <c r="R58" s="24"/>
      <c r="S58" s="93"/>
      <c r="V58" s="85"/>
      <c r="W58" s="29">
        <f t="shared" si="4"/>
        <v>0</v>
      </c>
      <c r="Z58" s="30">
        <f t="shared" ref="Z58:BE58" si="206">IF(Z$5="",0,IF(Z$5=1,$S58,Y435))</f>
        <v>0</v>
      </c>
      <c r="AA58" s="30">
        <f t="shared" ca="1" si="206"/>
        <v>0</v>
      </c>
      <c r="AB58" s="30">
        <f t="shared" ca="1" si="206"/>
        <v>0</v>
      </c>
      <c r="AC58" s="30">
        <f t="shared" ca="1" si="206"/>
        <v>0</v>
      </c>
      <c r="AD58" s="30">
        <f t="shared" ca="1" si="206"/>
        <v>0</v>
      </c>
      <c r="AE58" s="30">
        <f t="shared" ca="1" si="206"/>
        <v>0</v>
      </c>
      <c r="AF58" s="30">
        <f t="shared" ca="1" si="206"/>
        <v>0</v>
      </c>
      <c r="AG58" s="30">
        <f t="shared" ca="1" si="206"/>
        <v>0</v>
      </c>
      <c r="AH58" s="30">
        <f t="shared" ca="1" si="206"/>
        <v>0</v>
      </c>
      <c r="AI58" s="30">
        <f t="shared" ca="1" si="206"/>
        <v>138.00000000000003</v>
      </c>
      <c r="AJ58" s="30">
        <f t="shared" ca="1" si="206"/>
        <v>613.33333333333348</v>
      </c>
      <c r="AK58" s="30">
        <f t="shared" ca="1" si="206"/>
        <v>1261.9333333333336</v>
      </c>
      <c r="AL58" s="30">
        <f t="shared" ca="1" si="206"/>
        <v>1993.7166666666672</v>
      </c>
      <c r="AM58" s="30">
        <f t="shared" ca="1" si="206"/>
        <v>2694.4500000000007</v>
      </c>
      <c r="AN58" s="30">
        <f t="shared" ca="1" si="206"/>
        <v>3554.3050000000012</v>
      </c>
      <c r="AO58" s="30">
        <f t="shared" ca="1" si="206"/>
        <v>5422.7100000000009</v>
      </c>
      <c r="AP58" s="30">
        <f t="shared" ca="1" si="206"/>
        <v>8772.2000000000007</v>
      </c>
      <c r="AQ58" s="30">
        <f t="shared" ca="1" si="206"/>
        <v>13862.445</v>
      </c>
      <c r="AR58" s="30">
        <f t="shared" ca="1" si="206"/>
        <v>20651.623333333333</v>
      </c>
      <c r="AS58" s="30">
        <f t="shared" ca="1" si="206"/>
        <v>28696.697500000002</v>
      </c>
      <c r="AT58" s="30">
        <f t="shared" ca="1" si="206"/>
        <v>37566.417500000003</v>
      </c>
      <c r="AU58" s="30">
        <f t="shared" ca="1" si="206"/>
        <v>46917.22083333334</v>
      </c>
      <c r="AV58" s="30">
        <f t="shared" ca="1" si="206"/>
        <v>56530.569166666661</v>
      </c>
      <c r="AW58" s="30">
        <f t="shared" ca="1" si="206"/>
        <v>66275.89916666667</v>
      </c>
      <c r="AX58" s="30">
        <f t="shared" ca="1" si="206"/>
        <v>76075.56666666668</v>
      </c>
      <c r="AY58" s="30">
        <f t="shared" ca="1" si="206"/>
        <v>85897.141666666677</v>
      </c>
      <c r="AZ58" s="30">
        <f t="shared" ca="1" si="206"/>
        <v>95726.766666666692</v>
      </c>
      <c r="BA58" s="30">
        <f t="shared" ca="1" si="206"/>
        <v>105558.59583333335</v>
      </c>
      <c r="BB58" s="30">
        <f t="shared" ca="1" si="206"/>
        <v>115391.00000000001</v>
      </c>
      <c r="BC58" s="30">
        <f t="shared" ca="1" si="206"/>
        <v>125223.50000000003</v>
      </c>
      <c r="BD58" s="30">
        <f t="shared" ca="1" si="206"/>
        <v>135056.00000000003</v>
      </c>
      <c r="BE58" s="30">
        <f t="shared" ca="1" si="206"/>
        <v>144888.50000000003</v>
      </c>
      <c r="BF58" s="30">
        <f t="shared" ref="BF58:CK58" ca="1" si="207">IF(BF$5="",0,IF(BF$5=1,$S58,BE435))</f>
        <v>154376.00000000006</v>
      </c>
      <c r="BG58" s="30">
        <f t="shared" ca="1" si="207"/>
        <v>162675.16666666674</v>
      </c>
      <c r="BH58" s="30">
        <f t="shared" ca="1" si="207"/>
        <v>169352.83333333343</v>
      </c>
      <c r="BI58" s="30">
        <f t="shared" ca="1" si="207"/>
        <v>174201.04166666674</v>
      </c>
      <c r="BJ58" s="30">
        <f t="shared" ca="1" si="207"/>
        <v>177297.41666666674</v>
      </c>
      <c r="BK58" s="30">
        <f t="shared" ca="1" si="207"/>
        <v>179106.65416666676</v>
      </c>
      <c r="BL58" s="30">
        <f t="shared" ca="1" si="207"/>
        <v>180078.21250000011</v>
      </c>
      <c r="BM58" s="30">
        <f t="shared" ca="1" si="207"/>
        <v>180563.12916666677</v>
      </c>
      <c r="BN58" s="30">
        <f t="shared" ca="1" si="207"/>
        <v>180783.16250000009</v>
      </c>
      <c r="BO58" s="30">
        <f t="shared" ca="1" si="207"/>
        <v>180870.56250000009</v>
      </c>
      <c r="BP58" s="30">
        <f t="shared" ca="1" si="207"/>
        <v>180903.43333333341</v>
      </c>
      <c r="BQ58" s="30">
        <f t="shared" ca="1" si="207"/>
        <v>180914.35833333345</v>
      </c>
      <c r="BR58" s="30">
        <f t="shared" ca="1" si="207"/>
        <v>180917.23333333351</v>
      </c>
      <c r="BS58" s="30">
        <f t="shared" ca="1" si="207"/>
        <v>180917.90416666682</v>
      </c>
      <c r="BT58" s="30">
        <f t="shared" ca="1" si="207"/>
        <v>180918.00000000015</v>
      </c>
      <c r="BU58" s="30">
        <f t="shared" ca="1" si="207"/>
        <v>180918.00000000015</v>
      </c>
      <c r="BV58" s="30">
        <f t="shared" si="207"/>
        <v>0</v>
      </c>
      <c r="BW58" s="30">
        <f t="shared" si="207"/>
        <v>0</v>
      </c>
      <c r="BX58" s="30">
        <f t="shared" si="207"/>
        <v>0</v>
      </c>
      <c r="BY58" s="30">
        <f t="shared" si="207"/>
        <v>0</v>
      </c>
      <c r="BZ58" s="30">
        <f t="shared" si="207"/>
        <v>0</v>
      </c>
      <c r="CA58" s="30">
        <f t="shared" si="207"/>
        <v>0</v>
      </c>
      <c r="CB58" s="30">
        <f t="shared" si="207"/>
        <v>0</v>
      </c>
      <c r="CC58" s="30">
        <f t="shared" si="207"/>
        <v>0</v>
      </c>
      <c r="CD58" s="30">
        <f t="shared" si="207"/>
        <v>0</v>
      </c>
      <c r="CE58" s="30">
        <f t="shared" si="207"/>
        <v>0</v>
      </c>
      <c r="CF58" s="30">
        <f t="shared" si="207"/>
        <v>0</v>
      </c>
      <c r="CG58" s="30">
        <f t="shared" si="207"/>
        <v>0</v>
      </c>
      <c r="CH58" s="30">
        <f t="shared" si="207"/>
        <v>0</v>
      </c>
      <c r="CI58" s="30">
        <f t="shared" si="207"/>
        <v>0</v>
      </c>
      <c r="CJ58" s="30">
        <f t="shared" si="207"/>
        <v>0</v>
      </c>
      <c r="CK58" s="30">
        <f t="shared" si="207"/>
        <v>0</v>
      </c>
      <c r="CL58" s="30">
        <f t="shared" ref="CL58:CT58" si="208">IF(CL$5="",0,IF(CL$5=1,$S58,CK435))</f>
        <v>0</v>
      </c>
      <c r="CM58" s="30">
        <f t="shared" si="208"/>
        <v>0</v>
      </c>
      <c r="CN58" s="30">
        <f t="shared" si="208"/>
        <v>0</v>
      </c>
      <c r="CO58" s="30">
        <f t="shared" si="208"/>
        <v>0</v>
      </c>
      <c r="CP58" s="30">
        <f t="shared" si="208"/>
        <v>0</v>
      </c>
      <c r="CQ58" s="30">
        <f t="shared" si="208"/>
        <v>0</v>
      </c>
      <c r="CR58" s="30">
        <f t="shared" si="208"/>
        <v>0</v>
      </c>
      <c r="CS58" s="30">
        <f t="shared" si="208"/>
        <v>0</v>
      </c>
      <c r="CT58" s="30">
        <f t="shared" si="208"/>
        <v>0</v>
      </c>
    </row>
    <row r="59" spans="1:98" s="2" customFormat="1" ht="12" x14ac:dyDescent="0.25">
      <c r="A59" s="11">
        <f>ROW()</f>
        <v>59</v>
      </c>
      <c r="B59" s="100"/>
      <c r="C59" s="142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$F$386</f>
        <v>АКТИВЫ</v>
      </c>
      <c r="G60" s="6" t="str">
        <f>G437</f>
        <v>Деб.задолженность Учр. по опл УК</v>
      </c>
      <c r="S60" s="93"/>
      <c r="T60" s="27"/>
      <c r="U60" s="27"/>
      <c r="V60" s="85"/>
      <c r="W60" s="29">
        <f t="shared" si="4"/>
        <v>0</v>
      </c>
      <c r="X60" s="27"/>
      <c r="Y60" s="27"/>
      <c r="Z60" s="30">
        <f t="shared" ref="Z60:BE60" si="209">IF(Z$5="",0,IF(Z$5=1,$S60,Y437))</f>
        <v>0</v>
      </c>
      <c r="AA60" s="30">
        <f t="shared" si="209"/>
        <v>5000000</v>
      </c>
      <c r="AB60" s="30">
        <f t="shared" si="209"/>
        <v>2000000</v>
      </c>
      <c r="AC60" s="30">
        <f t="shared" si="209"/>
        <v>1000000</v>
      </c>
      <c r="AD60" s="30">
        <f t="shared" si="209"/>
        <v>0</v>
      </c>
      <c r="AE60" s="30">
        <f t="shared" si="209"/>
        <v>0</v>
      </c>
      <c r="AF60" s="30">
        <f t="shared" si="209"/>
        <v>0</v>
      </c>
      <c r="AG60" s="30">
        <f t="shared" si="209"/>
        <v>0</v>
      </c>
      <c r="AH60" s="30">
        <f t="shared" si="209"/>
        <v>0</v>
      </c>
      <c r="AI60" s="30">
        <f t="shared" si="209"/>
        <v>0</v>
      </c>
      <c r="AJ60" s="30">
        <f t="shared" si="209"/>
        <v>0</v>
      </c>
      <c r="AK60" s="30">
        <f t="shared" si="209"/>
        <v>0</v>
      </c>
      <c r="AL60" s="30">
        <f t="shared" si="209"/>
        <v>0</v>
      </c>
      <c r="AM60" s="30">
        <f t="shared" si="209"/>
        <v>0</v>
      </c>
      <c r="AN60" s="30">
        <f t="shared" si="209"/>
        <v>0</v>
      </c>
      <c r="AO60" s="30">
        <f t="shared" si="209"/>
        <v>0</v>
      </c>
      <c r="AP60" s="30">
        <f t="shared" si="209"/>
        <v>0</v>
      </c>
      <c r="AQ60" s="30">
        <f t="shared" si="209"/>
        <v>0</v>
      </c>
      <c r="AR60" s="30">
        <f t="shared" si="209"/>
        <v>0</v>
      </c>
      <c r="AS60" s="30">
        <f t="shared" si="209"/>
        <v>0</v>
      </c>
      <c r="AT60" s="30">
        <f t="shared" si="209"/>
        <v>0</v>
      </c>
      <c r="AU60" s="30">
        <f t="shared" si="209"/>
        <v>0</v>
      </c>
      <c r="AV60" s="30">
        <f t="shared" si="209"/>
        <v>0</v>
      </c>
      <c r="AW60" s="30">
        <f t="shared" si="209"/>
        <v>0</v>
      </c>
      <c r="AX60" s="30">
        <f t="shared" si="209"/>
        <v>0</v>
      </c>
      <c r="AY60" s="30">
        <f t="shared" si="209"/>
        <v>0</v>
      </c>
      <c r="AZ60" s="30">
        <f t="shared" si="209"/>
        <v>0</v>
      </c>
      <c r="BA60" s="30">
        <f t="shared" si="209"/>
        <v>0</v>
      </c>
      <c r="BB60" s="30">
        <f t="shared" si="209"/>
        <v>0</v>
      </c>
      <c r="BC60" s="30">
        <f t="shared" si="209"/>
        <v>0</v>
      </c>
      <c r="BD60" s="30">
        <f t="shared" si="209"/>
        <v>0</v>
      </c>
      <c r="BE60" s="30">
        <f t="shared" si="209"/>
        <v>0</v>
      </c>
      <c r="BF60" s="30">
        <f t="shared" ref="BF60:CK60" si="210">IF(BF$5="",0,IF(BF$5=1,$S60,BE437))</f>
        <v>0</v>
      </c>
      <c r="BG60" s="30">
        <f t="shared" si="210"/>
        <v>0</v>
      </c>
      <c r="BH60" s="30">
        <f t="shared" si="210"/>
        <v>0</v>
      </c>
      <c r="BI60" s="30">
        <f t="shared" si="210"/>
        <v>0</v>
      </c>
      <c r="BJ60" s="30">
        <f t="shared" si="210"/>
        <v>0</v>
      </c>
      <c r="BK60" s="30">
        <f t="shared" si="210"/>
        <v>0</v>
      </c>
      <c r="BL60" s="30">
        <f t="shared" si="210"/>
        <v>0</v>
      </c>
      <c r="BM60" s="30">
        <f t="shared" si="210"/>
        <v>0</v>
      </c>
      <c r="BN60" s="30">
        <f t="shared" si="210"/>
        <v>0</v>
      </c>
      <c r="BO60" s="30">
        <f t="shared" si="210"/>
        <v>0</v>
      </c>
      <c r="BP60" s="30">
        <f t="shared" si="210"/>
        <v>0</v>
      </c>
      <c r="BQ60" s="30">
        <f t="shared" si="210"/>
        <v>0</v>
      </c>
      <c r="BR60" s="30">
        <f t="shared" si="210"/>
        <v>0</v>
      </c>
      <c r="BS60" s="30">
        <f t="shared" si="210"/>
        <v>0</v>
      </c>
      <c r="BT60" s="30">
        <f t="shared" si="210"/>
        <v>0</v>
      </c>
      <c r="BU60" s="30">
        <f t="shared" si="210"/>
        <v>0</v>
      </c>
      <c r="BV60" s="30">
        <f t="shared" si="210"/>
        <v>0</v>
      </c>
      <c r="BW60" s="30">
        <f t="shared" si="210"/>
        <v>0</v>
      </c>
      <c r="BX60" s="30">
        <f t="shared" si="210"/>
        <v>0</v>
      </c>
      <c r="BY60" s="30">
        <f t="shared" si="210"/>
        <v>0</v>
      </c>
      <c r="BZ60" s="30">
        <f t="shared" si="210"/>
        <v>0</v>
      </c>
      <c r="CA60" s="30">
        <f t="shared" si="210"/>
        <v>0</v>
      </c>
      <c r="CB60" s="30">
        <f t="shared" si="210"/>
        <v>0</v>
      </c>
      <c r="CC60" s="30">
        <f t="shared" si="210"/>
        <v>0</v>
      </c>
      <c r="CD60" s="30">
        <f t="shared" si="210"/>
        <v>0</v>
      </c>
      <c r="CE60" s="30">
        <f t="shared" si="210"/>
        <v>0</v>
      </c>
      <c r="CF60" s="30">
        <f t="shared" si="210"/>
        <v>0</v>
      </c>
      <c r="CG60" s="30">
        <f t="shared" si="210"/>
        <v>0</v>
      </c>
      <c r="CH60" s="30">
        <f t="shared" si="210"/>
        <v>0</v>
      </c>
      <c r="CI60" s="30">
        <f t="shared" si="210"/>
        <v>0</v>
      </c>
      <c r="CJ60" s="30">
        <f t="shared" si="210"/>
        <v>0</v>
      </c>
      <c r="CK60" s="30">
        <f t="shared" si="210"/>
        <v>0</v>
      </c>
      <c r="CL60" s="30">
        <f t="shared" ref="CL60:CT60" si="211">IF(CL$5="",0,IF(CL$5=1,$S60,CK437))</f>
        <v>0</v>
      </c>
      <c r="CM60" s="30">
        <f t="shared" si="211"/>
        <v>0</v>
      </c>
      <c r="CN60" s="30">
        <f t="shared" si="211"/>
        <v>0</v>
      </c>
      <c r="CO60" s="30">
        <f t="shared" si="211"/>
        <v>0</v>
      </c>
      <c r="CP60" s="30">
        <f t="shared" si="211"/>
        <v>0</v>
      </c>
      <c r="CQ60" s="30">
        <f t="shared" si="211"/>
        <v>0</v>
      </c>
      <c r="CR60" s="30">
        <f t="shared" si="211"/>
        <v>0</v>
      </c>
      <c r="CS60" s="30">
        <f t="shared" si="211"/>
        <v>0</v>
      </c>
      <c r="CT60" s="30">
        <f t="shared" si="211"/>
        <v>0</v>
      </c>
    </row>
    <row r="61" spans="1:98" x14ac:dyDescent="0.3">
      <c r="A61" s="11">
        <f>ROW()</f>
        <v>61</v>
      </c>
      <c r="F61" s="66" t="str">
        <f>$F$386</f>
        <v>АКТИВЫ</v>
      </c>
      <c r="G61" s="6" t="str">
        <f>G438</f>
        <v>Дебиторская задолженность</v>
      </c>
      <c r="S61" s="93"/>
      <c r="T61" s="27"/>
      <c r="U61" s="27"/>
      <c r="V61" s="85"/>
      <c r="W61" s="29">
        <f t="shared" si="4"/>
        <v>0</v>
      </c>
      <c r="X61" s="27"/>
      <c r="Y61" s="27"/>
      <c r="Z61" s="30">
        <f t="shared" ref="Z61:BE61" si="212">IF(Z$5="",0,IF(Z$5=1,$S61,Y438))</f>
        <v>0</v>
      </c>
      <c r="AA61" s="30">
        <f t="shared" ca="1" si="212"/>
        <v>0</v>
      </c>
      <c r="AB61" s="30">
        <f t="shared" ca="1" si="212"/>
        <v>0</v>
      </c>
      <c r="AC61" s="30">
        <f t="shared" ca="1" si="212"/>
        <v>0</v>
      </c>
      <c r="AD61" s="30">
        <f t="shared" ca="1" si="212"/>
        <v>0</v>
      </c>
      <c r="AE61" s="30">
        <f t="shared" ca="1" si="212"/>
        <v>0</v>
      </c>
      <c r="AF61" s="30">
        <f t="shared" ca="1" si="212"/>
        <v>0</v>
      </c>
      <c r="AG61" s="30">
        <f t="shared" ca="1" si="212"/>
        <v>0</v>
      </c>
      <c r="AH61" s="30">
        <f t="shared" ca="1" si="212"/>
        <v>0</v>
      </c>
      <c r="AI61" s="30">
        <f t="shared" ca="1" si="212"/>
        <v>6292.2000000000007</v>
      </c>
      <c r="AJ61" s="30">
        <f t="shared" ca="1" si="212"/>
        <v>54532.400000000009</v>
      </c>
      <c r="AK61" s="30">
        <f t="shared" ca="1" si="212"/>
        <v>173245.24</v>
      </c>
      <c r="AL61" s="30">
        <f t="shared" ca="1" si="212"/>
        <v>322737.42500000005</v>
      </c>
      <c r="AM61" s="30">
        <f t="shared" ca="1" si="212"/>
        <v>482559.30500000005</v>
      </c>
      <c r="AN61" s="30">
        <f t="shared" ca="1" si="212"/>
        <v>641972.19199999992</v>
      </c>
      <c r="AO61" s="30">
        <f t="shared" ca="1" si="212"/>
        <v>878700.48649999988</v>
      </c>
      <c r="AP61" s="30">
        <f t="shared" ca="1" si="212"/>
        <v>1374643.8252500002</v>
      </c>
      <c r="AQ61" s="30">
        <f t="shared" ca="1" si="212"/>
        <v>2217090.75275</v>
      </c>
      <c r="AR61" s="30">
        <f t="shared" ca="1" si="212"/>
        <v>3442532.35855</v>
      </c>
      <c r="AS61" s="30">
        <f t="shared" ca="1" si="212"/>
        <v>5017312.7135499986</v>
      </c>
      <c r="AT61" s="30">
        <f t="shared" ca="1" si="212"/>
        <v>6837499.8798999991</v>
      </c>
      <c r="AU61" s="30">
        <f t="shared" ca="1" si="212"/>
        <v>8812596.5532749984</v>
      </c>
      <c r="AV61" s="30">
        <f t="shared" ca="1" si="212"/>
        <v>10875789.794499997</v>
      </c>
      <c r="AW61" s="30">
        <f t="shared" ca="1" si="212"/>
        <v>12986207.569774996</v>
      </c>
      <c r="AX61" s="30">
        <f t="shared" ca="1" si="212"/>
        <v>15119467.604099996</v>
      </c>
      <c r="AY61" s="30">
        <f t="shared" ca="1" si="212"/>
        <v>17261676.719874997</v>
      </c>
      <c r="AZ61" s="30">
        <f t="shared" ca="1" si="212"/>
        <v>19407440.142124996</v>
      </c>
      <c r="BA61" s="30">
        <f t="shared" ca="1" si="212"/>
        <v>21554482.978374999</v>
      </c>
      <c r="BB61" s="30">
        <f t="shared" ca="1" si="212"/>
        <v>23701845.668124996</v>
      </c>
      <c r="BC61" s="30">
        <f t="shared" ca="1" si="212"/>
        <v>25849283.077750001</v>
      </c>
      <c r="BD61" s="30">
        <f t="shared" ca="1" si="212"/>
        <v>27996732.285250004</v>
      </c>
      <c r="BE61" s="30">
        <f t="shared" ca="1" si="212"/>
        <v>30144181.49275</v>
      </c>
      <c r="BF61" s="30">
        <f t="shared" ref="BF61:CK61" ca="1" si="213">IF(BF$5="",0,IF(BF$5=1,$S61,BE438))</f>
        <v>32275900.200250003</v>
      </c>
      <c r="BG61" s="30">
        <f t="shared" ca="1" si="213"/>
        <v>34287018.407749996</v>
      </c>
      <c r="BH61" s="30">
        <f t="shared" ca="1" si="213"/>
        <v>36001354.515250012</v>
      </c>
      <c r="BI61" s="30">
        <f t="shared" ca="1" si="213"/>
        <v>37341960.160250001</v>
      </c>
      <c r="BJ61" s="30">
        <f t="shared" ca="1" si="213"/>
        <v>38283011.105250008</v>
      </c>
      <c r="BK61" s="30">
        <f t="shared" ca="1" si="213"/>
        <v>38864856.082750022</v>
      </c>
      <c r="BL61" s="30">
        <f t="shared" ca="1" si="213"/>
        <v>39195707.824000016</v>
      </c>
      <c r="BM61" s="30">
        <f t="shared" ca="1" si="213"/>
        <v>39369483.968375005</v>
      </c>
      <c r="BN61" s="30">
        <f t="shared" ca="1" si="213"/>
        <v>39454251.70025</v>
      </c>
      <c r="BO61" s="30">
        <f t="shared" ca="1" si="213"/>
        <v>39491411.07387501</v>
      </c>
      <c r="BP61" s="30">
        <f t="shared" ca="1" si="213"/>
        <v>39505630.134999998</v>
      </c>
      <c r="BQ61" s="30">
        <f t="shared" ca="1" si="213"/>
        <v>39510874.945875011</v>
      </c>
      <c r="BR61" s="30">
        <f t="shared" ca="1" si="213"/>
        <v>39512560.731125012</v>
      </c>
      <c r="BS61" s="30">
        <f t="shared" ca="1" si="213"/>
        <v>39512967.102375016</v>
      </c>
      <c r="BT61" s="30">
        <f t="shared" ca="1" si="213"/>
        <v>39513053.620125018</v>
      </c>
      <c r="BU61" s="30">
        <f t="shared" ca="1" si="213"/>
        <v>39513065.418000028</v>
      </c>
      <c r="BV61" s="30">
        <f t="shared" si="213"/>
        <v>0</v>
      </c>
      <c r="BW61" s="30">
        <f t="shared" si="213"/>
        <v>0</v>
      </c>
      <c r="BX61" s="30">
        <f t="shared" si="213"/>
        <v>0</v>
      </c>
      <c r="BY61" s="30">
        <f t="shared" si="213"/>
        <v>0</v>
      </c>
      <c r="BZ61" s="30">
        <f t="shared" si="213"/>
        <v>0</v>
      </c>
      <c r="CA61" s="30">
        <f t="shared" si="213"/>
        <v>0</v>
      </c>
      <c r="CB61" s="30">
        <f t="shared" si="213"/>
        <v>0</v>
      </c>
      <c r="CC61" s="30">
        <f t="shared" si="213"/>
        <v>0</v>
      </c>
      <c r="CD61" s="30">
        <f t="shared" si="213"/>
        <v>0</v>
      </c>
      <c r="CE61" s="30">
        <f t="shared" si="213"/>
        <v>0</v>
      </c>
      <c r="CF61" s="30">
        <f t="shared" si="213"/>
        <v>0</v>
      </c>
      <c r="CG61" s="30">
        <f t="shared" si="213"/>
        <v>0</v>
      </c>
      <c r="CH61" s="30">
        <f t="shared" si="213"/>
        <v>0</v>
      </c>
      <c r="CI61" s="30">
        <f t="shared" si="213"/>
        <v>0</v>
      </c>
      <c r="CJ61" s="30">
        <f t="shared" si="213"/>
        <v>0</v>
      </c>
      <c r="CK61" s="30">
        <f t="shared" si="213"/>
        <v>0</v>
      </c>
      <c r="CL61" s="30">
        <f t="shared" ref="CL61:CT61" si="214">IF(CL$5="",0,IF(CL$5=1,$S61,CK438))</f>
        <v>0</v>
      </c>
      <c r="CM61" s="30">
        <f t="shared" si="214"/>
        <v>0</v>
      </c>
      <c r="CN61" s="30">
        <f t="shared" si="214"/>
        <v>0</v>
      </c>
      <c r="CO61" s="30">
        <f t="shared" si="214"/>
        <v>0</v>
      </c>
      <c r="CP61" s="30">
        <f t="shared" si="214"/>
        <v>0</v>
      </c>
      <c r="CQ61" s="30">
        <f t="shared" si="214"/>
        <v>0</v>
      </c>
      <c r="CR61" s="30">
        <f t="shared" si="214"/>
        <v>0</v>
      </c>
      <c r="CS61" s="30">
        <f t="shared" si="214"/>
        <v>0</v>
      </c>
      <c r="CT61" s="30">
        <f t="shared" si="214"/>
        <v>0</v>
      </c>
    </row>
    <row r="62" spans="1:98" x14ac:dyDescent="0.3">
      <c r="A62" s="11">
        <f>ROW()</f>
        <v>62</v>
      </c>
      <c r="F62" s="66" t="str">
        <f>$F$386</f>
        <v>АКТИВЫ</v>
      </c>
      <c r="G62" s="6" t="str">
        <f>G439</f>
        <v>Задолженность бюджета по возмещению НДС по капзатратам</v>
      </c>
      <c r="S62" s="93"/>
      <c r="T62" s="27"/>
      <c r="U62" s="27"/>
      <c r="V62" s="85"/>
      <c r="W62" s="29">
        <f t="shared" si="4"/>
        <v>0</v>
      </c>
      <c r="X62" s="27"/>
      <c r="Y62" s="27"/>
      <c r="Z62" s="30">
        <f t="shared" ref="Z62:BE62" si="215">IF(Z$5="",0,IF(Z$5=1,$S62,Y439))</f>
        <v>0</v>
      </c>
      <c r="AA62" s="30">
        <f t="shared" ca="1" si="215"/>
        <v>833333.33333333349</v>
      </c>
      <c r="AB62" s="30">
        <f t="shared" ca="1" si="215"/>
        <v>3333333.3333333335</v>
      </c>
      <c r="AC62" s="30">
        <f t="shared" ca="1" si="215"/>
        <v>5000000</v>
      </c>
      <c r="AD62" s="30">
        <f t="shared" ca="1" si="215"/>
        <v>4166666.6666666665</v>
      </c>
      <c r="AE62" s="30">
        <f t="shared" ca="1" si="215"/>
        <v>1666666.6666666665</v>
      </c>
      <c r="AF62" s="30">
        <f t="shared" ca="1" si="215"/>
        <v>0</v>
      </c>
      <c r="AG62" s="30">
        <f t="shared" ca="1" si="215"/>
        <v>0</v>
      </c>
      <c r="AH62" s="30">
        <f t="shared" ca="1" si="215"/>
        <v>0</v>
      </c>
      <c r="AI62" s="30">
        <f t="shared" ca="1" si="215"/>
        <v>0</v>
      </c>
      <c r="AJ62" s="30">
        <f t="shared" ca="1" si="215"/>
        <v>0</v>
      </c>
      <c r="AK62" s="30">
        <f t="shared" ca="1" si="215"/>
        <v>0</v>
      </c>
      <c r="AL62" s="30">
        <f t="shared" ca="1" si="215"/>
        <v>0</v>
      </c>
      <c r="AM62" s="30">
        <f t="shared" ca="1" si="215"/>
        <v>0</v>
      </c>
      <c r="AN62" s="30">
        <f t="shared" ca="1" si="215"/>
        <v>0</v>
      </c>
      <c r="AO62" s="30">
        <f t="shared" ca="1" si="215"/>
        <v>0</v>
      </c>
      <c r="AP62" s="30">
        <f t="shared" ca="1" si="215"/>
        <v>0</v>
      </c>
      <c r="AQ62" s="30">
        <f t="shared" ca="1" si="215"/>
        <v>0</v>
      </c>
      <c r="AR62" s="30">
        <f t="shared" ca="1" si="215"/>
        <v>0</v>
      </c>
      <c r="AS62" s="30">
        <f t="shared" ca="1" si="215"/>
        <v>0</v>
      </c>
      <c r="AT62" s="30">
        <f t="shared" ca="1" si="215"/>
        <v>0</v>
      </c>
      <c r="AU62" s="30">
        <f t="shared" ca="1" si="215"/>
        <v>0</v>
      </c>
      <c r="AV62" s="30">
        <f t="shared" ca="1" si="215"/>
        <v>833333.33333333349</v>
      </c>
      <c r="AW62" s="30">
        <f t="shared" ca="1" si="215"/>
        <v>3333333.3333333335</v>
      </c>
      <c r="AX62" s="30">
        <f t="shared" ca="1" si="215"/>
        <v>5000000</v>
      </c>
      <c r="AY62" s="30">
        <f t="shared" ca="1" si="215"/>
        <v>4166666.6666666665</v>
      </c>
      <c r="AZ62" s="30">
        <f t="shared" ca="1" si="215"/>
        <v>1666666.6666666665</v>
      </c>
      <c r="BA62" s="30">
        <f t="shared" ca="1" si="215"/>
        <v>0</v>
      </c>
      <c r="BB62" s="30">
        <f t="shared" ca="1" si="215"/>
        <v>0</v>
      </c>
      <c r="BC62" s="30">
        <f t="shared" ca="1" si="215"/>
        <v>0</v>
      </c>
      <c r="BD62" s="30">
        <f t="shared" ca="1" si="215"/>
        <v>0</v>
      </c>
      <c r="BE62" s="30">
        <f t="shared" ca="1" si="215"/>
        <v>0</v>
      </c>
      <c r="BF62" s="30">
        <f t="shared" ref="BF62:CK62" ca="1" si="216">IF(BF$5="",0,IF(BF$5=1,$S62,BE439))</f>
        <v>0</v>
      </c>
      <c r="BG62" s="30">
        <f t="shared" ca="1" si="216"/>
        <v>0</v>
      </c>
      <c r="BH62" s="30">
        <f t="shared" ca="1" si="216"/>
        <v>0</v>
      </c>
      <c r="BI62" s="30">
        <f t="shared" ca="1" si="216"/>
        <v>0</v>
      </c>
      <c r="BJ62" s="30">
        <f t="shared" ca="1" si="216"/>
        <v>0</v>
      </c>
      <c r="BK62" s="30">
        <f t="shared" ca="1" si="216"/>
        <v>0</v>
      </c>
      <c r="BL62" s="30">
        <f t="shared" ca="1" si="216"/>
        <v>0</v>
      </c>
      <c r="BM62" s="30">
        <f t="shared" ca="1" si="216"/>
        <v>0</v>
      </c>
      <c r="BN62" s="30">
        <f t="shared" ca="1" si="216"/>
        <v>0</v>
      </c>
      <c r="BO62" s="30">
        <f t="shared" ca="1" si="216"/>
        <v>0</v>
      </c>
      <c r="BP62" s="30">
        <f t="shared" ca="1" si="216"/>
        <v>0</v>
      </c>
      <c r="BQ62" s="30">
        <f t="shared" ca="1" si="216"/>
        <v>0</v>
      </c>
      <c r="BR62" s="30">
        <f t="shared" ca="1" si="216"/>
        <v>0</v>
      </c>
      <c r="BS62" s="30">
        <f t="shared" ca="1" si="216"/>
        <v>0</v>
      </c>
      <c r="BT62" s="30">
        <f t="shared" ca="1" si="216"/>
        <v>0</v>
      </c>
      <c r="BU62" s="30">
        <f t="shared" ca="1" si="216"/>
        <v>0</v>
      </c>
      <c r="BV62" s="30">
        <f t="shared" si="216"/>
        <v>0</v>
      </c>
      <c r="BW62" s="30">
        <f t="shared" si="216"/>
        <v>0</v>
      </c>
      <c r="BX62" s="30">
        <f t="shared" si="216"/>
        <v>0</v>
      </c>
      <c r="BY62" s="30">
        <f t="shared" si="216"/>
        <v>0</v>
      </c>
      <c r="BZ62" s="30">
        <f t="shared" si="216"/>
        <v>0</v>
      </c>
      <c r="CA62" s="30">
        <f t="shared" si="216"/>
        <v>0</v>
      </c>
      <c r="CB62" s="30">
        <f t="shared" si="216"/>
        <v>0</v>
      </c>
      <c r="CC62" s="30">
        <f t="shared" si="216"/>
        <v>0</v>
      </c>
      <c r="CD62" s="30">
        <f t="shared" si="216"/>
        <v>0</v>
      </c>
      <c r="CE62" s="30">
        <f t="shared" si="216"/>
        <v>0</v>
      </c>
      <c r="CF62" s="30">
        <f t="shared" si="216"/>
        <v>0</v>
      </c>
      <c r="CG62" s="30">
        <f t="shared" si="216"/>
        <v>0</v>
      </c>
      <c r="CH62" s="30">
        <f t="shared" si="216"/>
        <v>0</v>
      </c>
      <c r="CI62" s="30">
        <f t="shared" si="216"/>
        <v>0</v>
      </c>
      <c r="CJ62" s="30">
        <f t="shared" si="216"/>
        <v>0</v>
      </c>
      <c r="CK62" s="30">
        <f t="shared" si="216"/>
        <v>0</v>
      </c>
      <c r="CL62" s="30">
        <f t="shared" ref="CL62:CT62" si="217">IF(CL$5="",0,IF(CL$5=1,$S62,CK439))</f>
        <v>0</v>
      </c>
      <c r="CM62" s="30">
        <f t="shared" si="217"/>
        <v>0</v>
      </c>
      <c r="CN62" s="30">
        <f t="shared" si="217"/>
        <v>0</v>
      </c>
      <c r="CO62" s="30">
        <f t="shared" si="217"/>
        <v>0</v>
      </c>
      <c r="CP62" s="30">
        <f t="shared" si="217"/>
        <v>0</v>
      </c>
      <c r="CQ62" s="30">
        <f t="shared" si="217"/>
        <v>0</v>
      </c>
      <c r="CR62" s="30">
        <f t="shared" si="217"/>
        <v>0</v>
      </c>
      <c r="CS62" s="30">
        <f t="shared" si="217"/>
        <v>0</v>
      </c>
      <c r="CT62" s="30">
        <f t="shared" si="217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2"/>
      <c r="E64" s="92"/>
      <c r="F64" s="13" t="s">
        <v>80</v>
      </c>
      <c r="M64" s="14"/>
      <c r="P64" s="10"/>
      <c r="R64" s="92"/>
      <c r="S64" s="10"/>
      <c r="V64" s="80"/>
      <c r="W64" s="10">
        <f t="shared" si="4"/>
        <v>0</v>
      </c>
      <c r="Z64" s="10">
        <f>Z66+Z70+Z71+Z82+Z83+Z88+Z95+Z96+Z97+Z98+Z99+Z100</f>
        <v>0</v>
      </c>
      <c r="AA64" s="10">
        <f t="shared" ref="AA64:CL64" ca="1" si="218">AA66+AA70+AA71+AA82+AA83+AA88+AA95+AA96+AA97+AA98+AA99+AA100</f>
        <v>71679732.556039944</v>
      </c>
      <c r="AB64" s="10">
        <f t="shared" ca="1" si="218"/>
        <v>74597611.343918726</v>
      </c>
      <c r="AC64" s="10">
        <f t="shared" ca="1" si="218"/>
        <v>82369143.465130851</v>
      </c>
      <c r="AD64" s="10">
        <f t="shared" ca="1" si="218"/>
        <v>79724649.872057259</v>
      </c>
      <c r="AE64" s="10">
        <f t="shared" ca="1" si="218"/>
        <v>77001654.278983653</v>
      </c>
      <c r="AF64" s="10">
        <f t="shared" ca="1" si="218"/>
        <v>74310252.352576748</v>
      </c>
      <c r="AG64" s="10">
        <f t="shared" ca="1" si="218"/>
        <v>71655914.059503153</v>
      </c>
      <c r="AH64" s="10">
        <f t="shared" ca="1" si="218"/>
        <v>69009858.383096218</v>
      </c>
      <c r="AI64" s="10">
        <f t="shared" ca="1" si="218"/>
        <v>66337269.5346893</v>
      </c>
      <c r="AJ64" s="10">
        <f t="shared" ca="1" si="218"/>
        <v>63642740.869464181</v>
      </c>
      <c r="AK64" s="10">
        <f t="shared" ca="1" si="218"/>
        <v>60969168.922233023</v>
      </c>
      <c r="AL64" s="10">
        <f t="shared" ca="1" si="218"/>
        <v>58366799.038915485</v>
      </c>
      <c r="AM64" s="10">
        <f t="shared" ca="1" si="218"/>
        <v>55885877.993575975</v>
      </c>
      <c r="AN64" s="10">
        <f t="shared" ca="1" si="218"/>
        <v>53551065.119817995</v>
      </c>
      <c r="AO64" s="10">
        <f t="shared" ca="1" si="218"/>
        <v>51419758.128629699</v>
      </c>
      <c r="AP64" s="10">
        <f t="shared" ca="1" si="218"/>
        <v>49625649.673156865</v>
      </c>
      <c r="AQ64" s="10">
        <f t="shared" ca="1" si="218"/>
        <v>48306273.602083467</v>
      </c>
      <c r="AR64" s="10">
        <f t="shared" ca="1" si="218"/>
        <v>47604052.828366071</v>
      </c>
      <c r="AS64" s="10">
        <f t="shared" ca="1" si="218"/>
        <v>87633273.721463799</v>
      </c>
      <c r="AT64" s="10">
        <f t="shared" ca="1" si="218"/>
        <v>86385682.354210913</v>
      </c>
      <c r="AU64" s="10">
        <f t="shared" ca="1" si="218"/>
        <v>80972960.011215478</v>
      </c>
      <c r="AV64" s="10">
        <f t="shared" ca="1" si="218"/>
        <v>71406538.77834332</v>
      </c>
      <c r="AW64" s="10">
        <f t="shared" ca="1" si="218"/>
        <v>86056140.047810748</v>
      </c>
      <c r="AX64" s="10">
        <f t="shared" ca="1" si="218"/>
        <v>101810474.85410002</v>
      </c>
      <c r="AY64" s="10">
        <f t="shared" ca="1" si="218"/>
        <v>106445883.30380359</v>
      </c>
      <c r="AZ64" s="10">
        <f t="shared" ca="1" si="218"/>
        <v>109419219.06831549</v>
      </c>
      <c r="BA64" s="10">
        <f t="shared" ca="1" si="218"/>
        <v>113217702.2530774</v>
      </c>
      <c r="BB64" s="10">
        <f t="shared" ca="1" si="218"/>
        <v>118637527.88717264</v>
      </c>
      <c r="BC64" s="10">
        <f t="shared" ca="1" si="218"/>
        <v>123943867.28489287</v>
      </c>
      <c r="BD64" s="10">
        <f t="shared" ca="1" si="218"/>
        <v>129019727.73048814</v>
      </c>
      <c r="BE64" s="10">
        <f t="shared" ca="1" si="218"/>
        <v>133718143.96775003</v>
      </c>
      <c r="BF64" s="10">
        <f t="shared" ca="1" si="218"/>
        <v>138150779.69171381</v>
      </c>
      <c r="BG64" s="10">
        <f t="shared" ca="1" si="218"/>
        <v>141344393.89835462</v>
      </c>
      <c r="BH64" s="10">
        <f t="shared" ca="1" si="218"/>
        <v>147958647.72003248</v>
      </c>
      <c r="BI64" s="10">
        <f t="shared" ca="1" si="218"/>
        <v>155940590.36868188</v>
      </c>
      <c r="BJ64" s="10">
        <f t="shared" ca="1" si="218"/>
        <v>164057194.59276155</v>
      </c>
      <c r="BK64" s="10">
        <f t="shared" ca="1" si="218"/>
        <v>172224390.22772682</v>
      </c>
      <c r="BL64" s="10">
        <f t="shared" ca="1" si="218"/>
        <v>180410281.4805516</v>
      </c>
      <c r="BM64" s="10">
        <f t="shared" ca="1" si="218"/>
        <v>188604504.13036323</v>
      </c>
      <c r="BN64" s="10">
        <f t="shared" ca="1" si="218"/>
        <v>196806062.02423289</v>
      </c>
      <c r="BO64" s="10">
        <f t="shared" ca="1" si="218"/>
        <v>205015434.54936045</v>
      </c>
      <c r="BP64" s="10">
        <f t="shared" ca="1" si="218"/>
        <v>213234468.75133541</v>
      </c>
      <c r="BQ64" s="10">
        <f t="shared" ca="1" si="218"/>
        <v>221465363.22458851</v>
      </c>
      <c r="BR64" s="10">
        <f t="shared" ca="1" si="218"/>
        <v>231375594.53569785</v>
      </c>
      <c r="BS64" s="10">
        <f t="shared" ca="1" si="218"/>
        <v>241285537.89276588</v>
      </c>
      <c r="BT64" s="10">
        <f t="shared" ca="1" si="218"/>
        <v>251195401.67998332</v>
      </c>
      <c r="BU64" s="10">
        <f t="shared" ca="1" si="218"/>
        <v>261105248.13529614</v>
      </c>
      <c r="BV64" s="10">
        <f t="shared" si="218"/>
        <v>0</v>
      </c>
      <c r="BW64" s="10">
        <f t="shared" si="218"/>
        <v>0</v>
      </c>
      <c r="BX64" s="10">
        <f t="shared" si="218"/>
        <v>0</v>
      </c>
      <c r="BY64" s="10">
        <f t="shared" si="218"/>
        <v>0</v>
      </c>
      <c r="BZ64" s="10">
        <f t="shared" si="218"/>
        <v>0</v>
      </c>
      <c r="CA64" s="10">
        <f t="shared" si="218"/>
        <v>0</v>
      </c>
      <c r="CB64" s="10">
        <f t="shared" si="218"/>
        <v>0</v>
      </c>
      <c r="CC64" s="10">
        <f t="shared" si="218"/>
        <v>0</v>
      </c>
      <c r="CD64" s="10">
        <f t="shared" si="218"/>
        <v>0</v>
      </c>
      <c r="CE64" s="10">
        <f t="shared" si="218"/>
        <v>0</v>
      </c>
      <c r="CF64" s="10">
        <f t="shared" si="218"/>
        <v>0</v>
      </c>
      <c r="CG64" s="10">
        <f t="shared" si="218"/>
        <v>0</v>
      </c>
      <c r="CH64" s="10">
        <f t="shared" si="218"/>
        <v>0</v>
      </c>
      <c r="CI64" s="10">
        <f t="shared" si="218"/>
        <v>0</v>
      </c>
      <c r="CJ64" s="10">
        <f t="shared" si="218"/>
        <v>0</v>
      </c>
      <c r="CK64" s="10">
        <f t="shared" si="218"/>
        <v>0</v>
      </c>
      <c r="CL64" s="10">
        <f t="shared" si="218"/>
        <v>0</v>
      </c>
      <c r="CM64" s="10">
        <f t="shared" ref="CM64:CT64" si="219">CM66+CM70+CM71+CM82+CM83+CM88+CM95+CM96+CM97+CM98+CM99+CM100</f>
        <v>0</v>
      </c>
      <c r="CN64" s="10">
        <f t="shared" si="219"/>
        <v>0</v>
      </c>
      <c r="CO64" s="10">
        <f t="shared" si="219"/>
        <v>0</v>
      </c>
      <c r="CP64" s="10">
        <f t="shared" si="219"/>
        <v>0</v>
      </c>
      <c r="CQ64" s="10">
        <f t="shared" si="219"/>
        <v>0</v>
      </c>
      <c r="CR64" s="10">
        <f t="shared" si="219"/>
        <v>0</v>
      </c>
      <c r="CS64" s="10">
        <f t="shared" si="219"/>
        <v>0</v>
      </c>
      <c r="CT64" s="10">
        <f t="shared" si="219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220">$F$386</f>
        <v>АКТИВЫ</v>
      </c>
      <c r="G66" s="6" t="str">
        <f>G443</f>
        <v>Собственный капитал (СК)</v>
      </c>
      <c r="W66" s="10">
        <f t="shared" si="4"/>
        <v>0</v>
      </c>
      <c r="Z66" s="7">
        <f>SUM(Z67:Z69)</f>
        <v>0</v>
      </c>
      <c r="AA66" s="7">
        <f t="shared" ref="AA66:CL66" ca="1" si="221">SUM(AA67:AA69)</f>
        <v>13287878.787878787</v>
      </c>
      <c r="AB66" s="7">
        <f t="shared" ca="1" si="221"/>
        <v>11484090.90909091</v>
      </c>
      <c r="AC66" s="7">
        <f t="shared" ca="1" si="221"/>
        <v>9463636.3636363633</v>
      </c>
      <c r="AD66" s="7">
        <f t="shared" ca="1" si="221"/>
        <v>7012229.4372294368</v>
      </c>
      <c r="AE66" s="7">
        <f t="shared" ca="1" si="221"/>
        <v>4435822.5108225103</v>
      </c>
      <c r="AF66" s="7">
        <f t="shared" ca="1" si="221"/>
        <v>1776082.2510822508</v>
      </c>
      <c r="AG66" s="7">
        <f t="shared" ca="1" si="221"/>
        <v>-883658.00865800865</v>
      </c>
      <c r="AH66" s="7">
        <f t="shared" ca="1" si="221"/>
        <v>-3543398.26839827</v>
      </c>
      <c r="AI66" s="7">
        <f t="shared" ca="1" si="221"/>
        <v>-6200194.7382900454</v>
      </c>
      <c r="AJ66" s="7">
        <f t="shared" ca="1" si="221"/>
        <v>-8835082.2637878805</v>
      </c>
      <c r="AK66" s="7">
        <f t="shared" ca="1" si="221"/>
        <v>-11418060.898588747</v>
      </c>
      <c r="AL66" s="7">
        <f t="shared" ca="1" si="221"/>
        <v>-13939153.348461583</v>
      </c>
      <c r="AM66" s="7">
        <f t="shared" ca="1" si="221"/>
        <v>-16396612.911182903</v>
      </c>
      <c r="AN66" s="7">
        <f t="shared" ca="1" si="221"/>
        <v>-18792140.937259525</v>
      </c>
      <c r="AO66" s="7">
        <f t="shared" ca="1" si="221"/>
        <v>-21089991.380594864</v>
      </c>
      <c r="AP66" s="7">
        <f t="shared" ca="1" si="221"/>
        <v>-23175200.975726604</v>
      </c>
      <c r="AQ66" s="7">
        <f t="shared" ca="1" si="221"/>
        <v>-24902830.860852659</v>
      </c>
      <c r="AR66" s="7">
        <f t="shared" ca="1" si="221"/>
        <v>-26119064.694621593</v>
      </c>
      <c r="AS66" s="7">
        <f t="shared" ca="1" si="221"/>
        <v>-27090614.646977648</v>
      </c>
      <c r="AT66" s="7">
        <f t="shared" ca="1" si="221"/>
        <v>-27313672.788281016</v>
      </c>
      <c r="AU66" s="7">
        <f t="shared" ca="1" si="221"/>
        <v>-26736928.837465912</v>
      </c>
      <c r="AV66" s="7">
        <f t="shared" ca="1" si="221"/>
        <v>-25333181.032040641</v>
      </c>
      <c r="AW66" s="7">
        <f t="shared" ca="1" si="221"/>
        <v>-23192834.806045108</v>
      </c>
      <c r="AX66" s="7">
        <f t="shared" ca="1" si="221"/>
        <v>-20250182.057608828</v>
      </c>
      <c r="AY66" s="7">
        <f t="shared" ca="1" si="221"/>
        <v>-16779859.895197347</v>
      </c>
      <c r="AZ66" s="7">
        <f t="shared" ca="1" si="221"/>
        <v>-12457299.522283353</v>
      </c>
      <c r="BA66" s="7">
        <f t="shared" ca="1" si="221"/>
        <v>-7278217.4156314582</v>
      </c>
      <c r="BB66" s="7">
        <f t="shared" ca="1" si="221"/>
        <v>-1249380.0324634966</v>
      </c>
      <c r="BC66" s="7">
        <f t="shared" ca="1" si="221"/>
        <v>5637562.622209508</v>
      </c>
      <c r="BD66" s="7">
        <f t="shared" ca="1" si="221"/>
        <v>13398123.815311901</v>
      </c>
      <c r="BE66" s="7">
        <f t="shared" ca="1" si="221"/>
        <v>20637718.850359242</v>
      </c>
      <c r="BF66" s="7">
        <f t="shared" ca="1" si="221"/>
        <v>28258272.520668894</v>
      </c>
      <c r="BG66" s="7">
        <f t="shared" ca="1" si="221"/>
        <v>36550817.23913312</v>
      </c>
      <c r="BH66" s="7">
        <f t="shared" ca="1" si="221"/>
        <v>45381410.620065838</v>
      </c>
      <c r="BI66" s="7">
        <f t="shared" ca="1" si="221"/>
        <v>54615201.066928841</v>
      </c>
      <c r="BJ66" s="7">
        <f t="shared" ca="1" si="221"/>
        <v>64124922.805419125</v>
      </c>
      <c r="BK66" s="7">
        <f t="shared" ca="1" si="221"/>
        <v>73801431.711489722</v>
      </c>
      <c r="BL66" s="7">
        <f t="shared" ca="1" si="221"/>
        <v>83573636.29087016</v>
      </c>
      <c r="BM66" s="7">
        <f t="shared" ca="1" si="221"/>
        <v>93400062.971850216</v>
      </c>
      <c r="BN66" s="7">
        <f t="shared" ca="1" si="221"/>
        <v>103258791.38375565</v>
      </c>
      <c r="BO66" s="7">
        <f t="shared" ca="1" si="221"/>
        <v>113138432.90896693</v>
      </c>
      <c r="BP66" s="7">
        <f t="shared" ca="1" si="221"/>
        <v>123033883.5798704</v>
      </c>
      <c r="BQ66" s="7">
        <f t="shared" ca="1" si="221"/>
        <v>132943485.63858227</v>
      </c>
      <c r="BR66" s="7">
        <f t="shared" ca="1" si="221"/>
        <v>142853311.36102945</v>
      </c>
      <c r="BS66" s="7">
        <f t="shared" ca="1" si="221"/>
        <v>152763163.75817436</v>
      </c>
      <c r="BT66" s="7">
        <f t="shared" ca="1" si="221"/>
        <v>162673010.91067427</v>
      </c>
      <c r="BU66" s="7">
        <f t="shared" ca="1" si="221"/>
        <v>172582855.5476923</v>
      </c>
      <c r="BV66" s="7">
        <f t="shared" si="221"/>
        <v>0</v>
      </c>
      <c r="BW66" s="7">
        <f t="shared" si="221"/>
        <v>0</v>
      </c>
      <c r="BX66" s="7">
        <f t="shared" si="221"/>
        <v>0</v>
      </c>
      <c r="BY66" s="7">
        <f t="shared" si="221"/>
        <v>0</v>
      </c>
      <c r="BZ66" s="7">
        <f t="shared" si="221"/>
        <v>0</v>
      </c>
      <c r="CA66" s="7">
        <f t="shared" si="221"/>
        <v>0</v>
      </c>
      <c r="CB66" s="7">
        <f t="shared" si="221"/>
        <v>0</v>
      </c>
      <c r="CC66" s="7">
        <f t="shared" si="221"/>
        <v>0</v>
      </c>
      <c r="CD66" s="7">
        <f t="shared" si="221"/>
        <v>0</v>
      </c>
      <c r="CE66" s="7">
        <f t="shared" si="221"/>
        <v>0</v>
      </c>
      <c r="CF66" s="7">
        <f t="shared" si="221"/>
        <v>0</v>
      </c>
      <c r="CG66" s="7">
        <f t="shared" si="221"/>
        <v>0</v>
      </c>
      <c r="CH66" s="7">
        <f t="shared" si="221"/>
        <v>0</v>
      </c>
      <c r="CI66" s="7">
        <f t="shared" si="221"/>
        <v>0</v>
      </c>
      <c r="CJ66" s="7">
        <f t="shared" si="221"/>
        <v>0</v>
      </c>
      <c r="CK66" s="7">
        <f t="shared" si="221"/>
        <v>0</v>
      </c>
      <c r="CL66" s="7">
        <f t="shared" si="221"/>
        <v>0</v>
      </c>
      <c r="CM66" s="7">
        <f t="shared" ref="CM66:CT66" si="222">SUM(CM67:CM69)</f>
        <v>0</v>
      </c>
      <c r="CN66" s="7">
        <f t="shared" si="222"/>
        <v>0</v>
      </c>
      <c r="CO66" s="7">
        <f t="shared" si="222"/>
        <v>0</v>
      </c>
      <c r="CP66" s="7">
        <f t="shared" si="222"/>
        <v>0</v>
      </c>
      <c r="CQ66" s="7">
        <f t="shared" si="222"/>
        <v>0</v>
      </c>
      <c r="CR66" s="7">
        <f t="shared" si="222"/>
        <v>0</v>
      </c>
      <c r="CS66" s="7">
        <f t="shared" si="222"/>
        <v>0</v>
      </c>
      <c r="CT66" s="7">
        <f t="shared" si="222"/>
        <v>0</v>
      </c>
    </row>
    <row r="67" spans="1:98" s="27" customFormat="1" ht="12" x14ac:dyDescent="0.25">
      <c r="A67" s="26">
        <f>ROW()</f>
        <v>67</v>
      </c>
      <c r="C67" s="142"/>
      <c r="E67" s="24"/>
      <c r="F67" s="66" t="str">
        <f t="shared" si="220"/>
        <v>АКТИВЫ</v>
      </c>
      <c r="G67" s="66" t="str">
        <f t="shared" ref="G67:G68" si="223">$G$393</f>
        <v>Запасы СиМ</v>
      </c>
      <c r="H67" s="27" t="str">
        <f t="shared" ref="H67:H68" si="224">H444</f>
        <v>Уставный капитал (УК)</v>
      </c>
      <c r="P67" s="30"/>
      <c r="R67" s="24"/>
      <c r="S67" s="93"/>
      <c r="V67" s="85"/>
      <c r="W67" s="29">
        <f t="shared" si="4"/>
        <v>0</v>
      </c>
      <c r="Z67" s="30">
        <f t="shared" ref="Z67:BE67" si="225">IF(Z$5="",0,IF(Z$5=1,$S67,Y444))</f>
        <v>0</v>
      </c>
      <c r="AA67" s="30">
        <f t="shared" si="225"/>
        <v>15000000</v>
      </c>
      <c r="AB67" s="30">
        <f t="shared" si="225"/>
        <v>15000000</v>
      </c>
      <c r="AC67" s="30">
        <f t="shared" si="225"/>
        <v>15000000</v>
      </c>
      <c r="AD67" s="30">
        <f t="shared" si="225"/>
        <v>15000000</v>
      </c>
      <c r="AE67" s="30">
        <f t="shared" si="225"/>
        <v>15000000</v>
      </c>
      <c r="AF67" s="30">
        <f t="shared" si="225"/>
        <v>15000000</v>
      </c>
      <c r="AG67" s="30">
        <f t="shared" si="225"/>
        <v>15000000</v>
      </c>
      <c r="AH67" s="30">
        <f t="shared" si="225"/>
        <v>15000000</v>
      </c>
      <c r="AI67" s="30">
        <f t="shared" si="225"/>
        <v>15000000</v>
      </c>
      <c r="AJ67" s="30">
        <f t="shared" si="225"/>
        <v>15000000</v>
      </c>
      <c r="AK67" s="30">
        <f t="shared" si="225"/>
        <v>15000000</v>
      </c>
      <c r="AL67" s="30">
        <f t="shared" si="225"/>
        <v>15000000</v>
      </c>
      <c r="AM67" s="30">
        <f t="shared" si="225"/>
        <v>15000000</v>
      </c>
      <c r="AN67" s="30">
        <f t="shared" si="225"/>
        <v>15000000</v>
      </c>
      <c r="AO67" s="30">
        <f t="shared" si="225"/>
        <v>15000000</v>
      </c>
      <c r="AP67" s="30">
        <f t="shared" si="225"/>
        <v>15000000</v>
      </c>
      <c r="AQ67" s="30">
        <f t="shared" si="225"/>
        <v>15000000</v>
      </c>
      <c r="AR67" s="30">
        <f t="shared" si="225"/>
        <v>15000000</v>
      </c>
      <c r="AS67" s="30">
        <f t="shared" si="225"/>
        <v>15000000</v>
      </c>
      <c r="AT67" s="30">
        <f t="shared" si="225"/>
        <v>15000000</v>
      </c>
      <c r="AU67" s="30">
        <f t="shared" si="225"/>
        <v>15000000</v>
      </c>
      <c r="AV67" s="30">
        <f t="shared" si="225"/>
        <v>15000000</v>
      </c>
      <c r="AW67" s="30">
        <f t="shared" si="225"/>
        <v>15000000</v>
      </c>
      <c r="AX67" s="30">
        <f t="shared" si="225"/>
        <v>15000000</v>
      </c>
      <c r="AY67" s="30">
        <f t="shared" si="225"/>
        <v>15000000</v>
      </c>
      <c r="AZ67" s="30">
        <f t="shared" si="225"/>
        <v>15000000</v>
      </c>
      <c r="BA67" s="30">
        <f t="shared" si="225"/>
        <v>15000000</v>
      </c>
      <c r="BB67" s="30">
        <f t="shared" si="225"/>
        <v>15000000</v>
      </c>
      <c r="BC67" s="30">
        <f t="shared" si="225"/>
        <v>15000000</v>
      </c>
      <c r="BD67" s="30">
        <f t="shared" si="225"/>
        <v>15000000</v>
      </c>
      <c r="BE67" s="30">
        <f t="shared" si="225"/>
        <v>15000000</v>
      </c>
      <c r="BF67" s="30">
        <f t="shared" ref="BF67:CK67" si="226">IF(BF$5="",0,IF(BF$5=1,$S67,BE444))</f>
        <v>15000000</v>
      </c>
      <c r="BG67" s="30">
        <f t="shared" si="226"/>
        <v>15000000</v>
      </c>
      <c r="BH67" s="30">
        <f t="shared" si="226"/>
        <v>15000000</v>
      </c>
      <c r="BI67" s="30">
        <f t="shared" si="226"/>
        <v>15000000</v>
      </c>
      <c r="BJ67" s="30">
        <f t="shared" si="226"/>
        <v>15000000</v>
      </c>
      <c r="BK67" s="30">
        <f t="shared" si="226"/>
        <v>15000000</v>
      </c>
      <c r="BL67" s="30">
        <f t="shared" si="226"/>
        <v>15000000</v>
      </c>
      <c r="BM67" s="30">
        <f t="shared" si="226"/>
        <v>15000000</v>
      </c>
      <c r="BN67" s="30">
        <f t="shared" si="226"/>
        <v>15000000</v>
      </c>
      <c r="BO67" s="30">
        <f t="shared" si="226"/>
        <v>15000000</v>
      </c>
      <c r="BP67" s="30">
        <f t="shared" si="226"/>
        <v>15000000</v>
      </c>
      <c r="BQ67" s="30">
        <f t="shared" si="226"/>
        <v>15000000</v>
      </c>
      <c r="BR67" s="30">
        <f t="shared" si="226"/>
        <v>15000000</v>
      </c>
      <c r="BS67" s="30">
        <f t="shared" si="226"/>
        <v>15000000</v>
      </c>
      <c r="BT67" s="30">
        <f t="shared" si="226"/>
        <v>15000000</v>
      </c>
      <c r="BU67" s="30">
        <f t="shared" si="226"/>
        <v>15000000</v>
      </c>
      <c r="BV67" s="30">
        <f t="shared" si="226"/>
        <v>0</v>
      </c>
      <c r="BW67" s="30">
        <f t="shared" si="226"/>
        <v>0</v>
      </c>
      <c r="BX67" s="30">
        <f t="shared" si="226"/>
        <v>0</v>
      </c>
      <c r="BY67" s="30">
        <f t="shared" si="226"/>
        <v>0</v>
      </c>
      <c r="BZ67" s="30">
        <f t="shared" si="226"/>
        <v>0</v>
      </c>
      <c r="CA67" s="30">
        <f t="shared" si="226"/>
        <v>0</v>
      </c>
      <c r="CB67" s="30">
        <f t="shared" si="226"/>
        <v>0</v>
      </c>
      <c r="CC67" s="30">
        <f t="shared" si="226"/>
        <v>0</v>
      </c>
      <c r="CD67" s="30">
        <f t="shared" si="226"/>
        <v>0</v>
      </c>
      <c r="CE67" s="30">
        <f t="shared" si="226"/>
        <v>0</v>
      </c>
      <c r="CF67" s="30">
        <f t="shared" si="226"/>
        <v>0</v>
      </c>
      <c r="CG67" s="30">
        <f t="shared" si="226"/>
        <v>0</v>
      </c>
      <c r="CH67" s="30">
        <f t="shared" si="226"/>
        <v>0</v>
      </c>
      <c r="CI67" s="30">
        <f t="shared" si="226"/>
        <v>0</v>
      </c>
      <c r="CJ67" s="30">
        <f t="shared" si="226"/>
        <v>0</v>
      </c>
      <c r="CK67" s="30">
        <f t="shared" si="226"/>
        <v>0</v>
      </c>
      <c r="CL67" s="30">
        <f t="shared" ref="CL67:CT67" si="227">IF(CL$5="",0,IF(CL$5=1,$S67,CK444))</f>
        <v>0</v>
      </c>
      <c r="CM67" s="30">
        <f t="shared" si="227"/>
        <v>0</v>
      </c>
      <c r="CN67" s="30">
        <f t="shared" si="227"/>
        <v>0</v>
      </c>
      <c r="CO67" s="30">
        <f t="shared" si="227"/>
        <v>0</v>
      </c>
      <c r="CP67" s="30">
        <f t="shared" si="227"/>
        <v>0</v>
      </c>
      <c r="CQ67" s="30">
        <f t="shared" si="227"/>
        <v>0</v>
      </c>
      <c r="CR67" s="30">
        <f t="shared" si="227"/>
        <v>0</v>
      </c>
      <c r="CS67" s="30">
        <f t="shared" si="227"/>
        <v>0</v>
      </c>
      <c r="CT67" s="30">
        <f t="shared" si="227"/>
        <v>0</v>
      </c>
    </row>
    <row r="68" spans="1:98" s="27" customFormat="1" ht="12" x14ac:dyDescent="0.25">
      <c r="A68" s="26">
        <f>ROW()</f>
        <v>68</v>
      </c>
      <c r="C68" s="142"/>
      <c r="E68" s="24"/>
      <c r="F68" s="66" t="str">
        <f t="shared" si="220"/>
        <v>АКТИВЫ</v>
      </c>
      <c r="G68" s="66" t="str">
        <f t="shared" si="223"/>
        <v>Запасы СиМ</v>
      </c>
      <c r="H68" s="27" t="str">
        <f t="shared" si="224"/>
        <v>Нераспределенная прибыль</v>
      </c>
      <c r="P68" s="30"/>
      <c r="R68" s="24"/>
      <c r="S68" s="93"/>
      <c r="V68" s="85"/>
      <c r="W68" s="29">
        <f t="shared" si="4"/>
        <v>0</v>
      </c>
      <c r="Z68" s="30">
        <f t="shared" ref="Z68:BE68" si="228">IF(Z$5="",0,IF(Z$5=1,$S68,Y445))</f>
        <v>0</v>
      </c>
      <c r="AA68" s="30">
        <f t="shared" ca="1" si="228"/>
        <v>-1712121.2121212122</v>
      </c>
      <c r="AB68" s="30">
        <f t="shared" ca="1" si="228"/>
        <v>-3515909.0909090908</v>
      </c>
      <c r="AC68" s="30">
        <f t="shared" ca="1" si="228"/>
        <v>-5536363.6363636367</v>
      </c>
      <c r="AD68" s="30">
        <f t="shared" ca="1" si="228"/>
        <v>-7987770.5627705632</v>
      </c>
      <c r="AE68" s="30">
        <f t="shared" ca="1" si="228"/>
        <v>-10564177.48917749</v>
      </c>
      <c r="AF68" s="30">
        <f t="shared" ca="1" si="228"/>
        <v>-13223917.748917749</v>
      </c>
      <c r="AG68" s="30">
        <f t="shared" ca="1" si="228"/>
        <v>-15883658.008658009</v>
      </c>
      <c r="AH68" s="30">
        <f t="shared" ca="1" si="228"/>
        <v>-18543398.26839827</v>
      </c>
      <c r="AI68" s="30">
        <f t="shared" ca="1" si="228"/>
        <v>-21200194.738290045</v>
      </c>
      <c r="AJ68" s="30">
        <f t="shared" ca="1" si="228"/>
        <v>-23835082.263787881</v>
      </c>
      <c r="AK68" s="30">
        <f t="shared" ca="1" si="228"/>
        <v>-26418060.898588747</v>
      </c>
      <c r="AL68" s="30">
        <f t="shared" ca="1" si="228"/>
        <v>-28939153.348461583</v>
      </c>
      <c r="AM68" s="30">
        <f t="shared" ca="1" si="228"/>
        <v>-31396612.911182903</v>
      </c>
      <c r="AN68" s="30">
        <f t="shared" ca="1" si="228"/>
        <v>-33792140.937259525</v>
      </c>
      <c r="AO68" s="30">
        <f t="shared" ca="1" si="228"/>
        <v>-36089991.380594864</v>
      </c>
      <c r="AP68" s="30">
        <f t="shared" ca="1" si="228"/>
        <v>-38175200.975726604</v>
      </c>
      <c r="AQ68" s="30">
        <f t="shared" ca="1" si="228"/>
        <v>-39902830.860852659</v>
      </c>
      <c r="AR68" s="30">
        <f t="shared" ca="1" si="228"/>
        <v>-41119064.694621593</v>
      </c>
      <c r="AS68" s="30">
        <f t="shared" ca="1" si="228"/>
        <v>-42090614.646977648</v>
      </c>
      <c r="AT68" s="30">
        <f t="shared" ca="1" si="228"/>
        <v>-42313672.788281016</v>
      </c>
      <c r="AU68" s="30">
        <f t="shared" ca="1" si="228"/>
        <v>-41736928.837465912</v>
      </c>
      <c r="AV68" s="30">
        <f t="shared" ca="1" si="228"/>
        <v>-40333181.032040641</v>
      </c>
      <c r="AW68" s="30">
        <f t="shared" ca="1" si="228"/>
        <v>-38192834.806045108</v>
      </c>
      <c r="AX68" s="30">
        <f t="shared" ca="1" si="228"/>
        <v>-35250182.057608828</v>
      </c>
      <c r="AY68" s="30">
        <f t="shared" ca="1" si="228"/>
        <v>-31779859.895197347</v>
      </c>
      <c r="AZ68" s="30">
        <f t="shared" ca="1" si="228"/>
        <v>-27457299.522283353</v>
      </c>
      <c r="BA68" s="30">
        <f t="shared" ca="1" si="228"/>
        <v>-22278217.415631458</v>
      </c>
      <c r="BB68" s="30">
        <f t="shared" ca="1" si="228"/>
        <v>-16249380.032463497</v>
      </c>
      <c r="BC68" s="30">
        <f t="shared" ca="1" si="228"/>
        <v>-9362437.377790492</v>
      </c>
      <c r="BD68" s="30">
        <f t="shared" ca="1" si="228"/>
        <v>-1601876.1846880978</v>
      </c>
      <c r="BE68" s="30">
        <f t="shared" ca="1" si="228"/>
        <v>5637718.8503592424</v>
      </c>
      <c r="BF68" s="30">
        <f t="shared" ref="BF68:CK68" ca="1" si="229">IF(BF$5="",0,IF(BF$5=1,$S68,BE445))</f>
        <v>13258272.520668896</v>
      </c>
      <c r="BG68" s="30">
        <f t="shared" ca="1" si="229"/>
        <v>21550817.239133123</v>
      </c>
      <c r="BH68" s="30">
        <f t="shared" ca="1" si="229"/>
        <v>30381410.620065834</v>
      </c>
      <c r="BI68" s="30">
        <f t="shared" ca="1" si="229"/>
        <v>39615201.066928841</v>
      </c>
      <c r="BJ68" s="30">
        <f t="shared" ca="1" si="229"/>
        <v>49124922.805419125</v>
      </c>
      <c r="BK68" s="30">
        <f t="shared" ca="1" si="229"/>
        <v>58801431.711489722</v>
      </c>
      <c r="BL68" s="30">
        <f t="shared" ca="1" si="229"/>
        <v>68573636.29087016</v>
      </c>
      <c r="BM68" s="30">
        <f t="shared" ca="1" si="229"/>
        <v>78400062.971850216</v>
      </c>
      <c r="BN68" s="30">
        <f t="shared" ca="1" si="229"/>
        <v>88258791.383755654</v>
      </c>
      <c r="BO68" s="30">
        <f t="shared" ca="1" si="229"/>
        <v>98138432.908966929</v>
      </c>
      <c r="BP68" s="30">
        <f t="shared" ca="1" si="229"/>
        <v>108033883.5798704</v>
      </c>
      <c r="BQ68" s="30">
        <f t="shared" ca="1" si="229"/>
        <v>117943485.63858227</v>
      </c>
      <c r="BR68" s="30">
        <f t="shared" ca="1" si="229"/>
        <v>127853311.36102946</v>
      </c>
      <c r="BS68" s="30">
        <f t="shared" ca="1" si="229"/>
        <v>137763163.75817436</v>
      </c>
      <c r="BT68" s="30">
        <f t="shared" ca="1" si="229"/>
        <v>147673010.91067427</v>
      </c>
      <c r="BU68" s="30">
        <f t="shared" ca="1" si="229"/>
        <v>157582855.5476923</v>
      </c>
      <c r="BV68" s="30">
        <f t="shared" si="229"/>
        <v>0</v>
      </c>
      <c r="BW68" s="30">
        <f t="shared" si="229"/>
        <v>0</v>
      </c>
      <c r="BX68" s="30">
        <f t="shared" si="229"/>
        <v>0</v>
      </c>
      <c r="BY68" s="30">
        <f t="shared" si="229"/>
        <v>0</v>
      </c>
      <c r="BZ68" s="30">
        <f t="shared" si="229"/>
        <v>0</v>
      </c>
      <c r="CA68" s="30">
        <f t="shared" si="229"/>
        <v>0</v>
      </c>
      <c r="CB68" s="30">
        <f t="shared" si="229"/>
        <v>0</v>
      </c>
      <c r="CC68" s="30">
        <f t="shared" si="229"/>
        <v>0</v>
      </c>
      <c r="CD68" s="30">
        <f t="shared" si="229"/>
        <v>0</v>
      </c>
      <c r="CE68" s="30">
        <f t="shared" si="229"/>
        <v>0</v>
      </c>
      <c r="CF68" s="30">
        <f t="shared" si="229"/>
        <v>0</v>
      </c>
      <c r="CG68" s="30">
        <f t="shared" si="229"/>
        <v>0</v>
      </c>
      <c r="CH68" s="30">
        <f t="shared" si="229"/>
        <v>0</v>
      </c>
      <c r="CI68" s="30">
        <f t="shared" si="229"/>
        <v>0</v>
      </c>
      <c r="CJ68" s="30">
        <f t="shared" si="229"/>
        <v>0</v>
      </c>
      <c r="CK68" s="30">
        <f t="shared" si="229"/>
        <v>0</v>
      </c>
      <c r="CL68" s="30">
        <f t="shared" ref="CL68:CT68" si="230">IF(CL$5="",0,IF(CL$5=1,$S68,CK445))</f>
        <v>0</v>
      </c>
      <c r="CM68" s="30">
        <f t="shared" si="230"/>
        <v>0</v>
      </c>
      <c r="CN68" s="30">
        <f t="shared" si="230"/>
        <v>0</v>
      </c>
      <c r="CO68" s="30">
        <f t="shared" si="230"/>
        <v>0</v>
      </c>
      <c r="CP68" s="30">
        <f t="shared" si="230"/>
        <v>0</v>
      </c>
      <c r="CQ68" s="30">
        <f t="shared" si="230"/>
        <v>0</v>
      </c>
      <c r="CR68" s="30">
        <f t="shared" si="230"/>
        <v>0</v>
      </c>
      <c r="CS68" s="30">
        <f t="shared" si="230"/>
        <v>0</v>
      </c>
      <c r="CT68" s="30">
        <f t="shared" si="230"/>
        <v>0</v>
      </c>
    </row>
    <row r="69" spans="1:98" s="2" customFormat="1" ht="12" x14ac:dyDescent="0.25">
      <c r="A69" s="11">
        <f>ROW()</f>
        <v>69</v>
      </c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220"/>
        <v>АКТИВЫ</v>
      </c>
      <c r="G70" s="6" t="str">
        <f>G447</f>
        <v>Инвестиционный капитал (ИК)</v>
      </c>
      <c r="M70" s="6"/>
      <c r="R70" s="41"/>
      <c r="S70" s="119"/>
      <c r="V70" s="120"/>
      <c r="W70" s="9">
        <f t="shared" si="4"/>
        <v>0</v>
      </c>
      <c r="Z70" s="7">
        <f t="shared" ref="Z70:BE70" si="231">IF(Z$5="",0,IF(Z$5=1,$S70,Y447))</f>
        <v>0</v>
      </c>
      <c r="AA70" s="7">
        <f t="shared" ca="1" si="231"/>
        <v>72579732.556039944</v>
      </c>
      <c r="AB70" s="7">
        <f t="shared" ca="1" si="231"/>
        <v>72579732.556039944</v>
      </c>
      <c r="AC70" s="7">
        <f t="shared" ca="1" si="231"/>
        <v>72579732.556039944</v>
      </c>
      <c r="AD70" s="7">
        <f t="shared" ca="1" si="231"/>
        <v>72579732.556039944</v>
      </c>
      <c r="AE70" s="7">
        <f t="shared" ca="1" si="231"/>
        <v>72579732.556039944</v>
      </c>
      <c r="AF70" s="7">
        <f t="shared" ca="1" si="231"/>
        <v>72579732.556039944</v>
      </c>
      <c r="AG70" s="7">
        <f t="shared" ca="1" si="231"/>
        <v>72579732.556039944</v>
      </c>
      <c r="AH70" s="7">
        <f t="shared" ca="1" si="231"/>
        <v>72579732.556039944</v>
      </c>
      <c r="AI70" s="7">
        <f t="shared" ca="1" si="231"/>
        <v>72579732.556039944</v>
      </c>
      <c r="AJ70" s="7">
        <f t="shared" ca="1" si="231"/>
        <v>72579732.556039944</v>
      </c>
      <c r="AK70" s="7">
        <f t="shared" ca="1" si="231"/>
        <v>72579732.556039944</v>
      </c>
      <c r="AL70" s="7">
        <f t="shared" ca="1" si="231"/>
        <v>72579732.556039944</v>
      </c>
      <c r="AM70" s="7">
        <f t="shared" ca="1" si="231"/>
        <v>72579732.556039944</v>
      </c>
      <c r="AN70" s="7">
        <f t="shared" ca="1" si="231"/>
        <v>72579732.556039944</v>
      </c>
      <c r="AO70" s="7">
        <f t="shared" ca="1" si="231"/>
        <v>72579732.556039944</v>
      </c>
      <c r="AP70" s="7">
        <f t="shared" ca="1" si="231"/>
        <v>72579732.556039944</v>
      </c>
      <c r="AQ70" s="7">
        <f t="shared" ca="1" si="231"/>
        <v>72579732.556039944</v>
      </c>
      <c r="AR70" s="7">
        <f t="shared" ca="1" si="231"/>
        <v>72579732.556039944</v>
      </c>
      <c r="AS70" s="7">
        <f t="shared" ca="1" si="231"/>
        <v>72579732.556039944</v>
      </c>
      <c r="AT70" s="7">
        <f t="shared" ca="1" si="231"/>
        <v>72579732.556039944</v>
      </c>
      <c r="AU70" s="7">
        <f t="shared" ca="1" si="231"/>
        <v>72579732.556039944</v>
      </c>
      <c r="AV70" s="7">
        <f t="shared" ca="1" si="231"/>
        <v>72579732.556039944</v>
      </c>
      <c r="AW70" s="7">
        <f t="shared" ca="1" si="231"/>
        <v>72579732.556039944</v>
      </c>
      <c r="AX70" s="7">
        <f t="shared" ca="1" si="231"/>
        <v>72579732.556039944</v>
      </c>
      <c r="AY70" s="7">
        <f t="shared" ca="1" si="231"/>
        <v>72579732.556039944</v>
      </c>
      <c r="AZ70" s="7">
        <f t="shared" ca="1" si="231"/>
        <v>72579732.556039944</v>
      </c>
      <c r="BA70" s="7">
        <f t="shared" ca="1" si="231"/>
        <v>72579732.556039944</v>
      </c>
      <c r="BB70" s="7">
        <f t="shared" ca="1" si="231"/>
        <v>72579732.556039944</v>
      </c>
      <c r="BC70" s="7">
        <f t="shared" ca="1" si="231"/>
        <v>72579732.556039944</v>
      </c>
      <c r="BD70" s="7">
        <f t="shared" ca="1" si="231"/>
        <v>72579732.556039944</v>
      </c>
      <c r="BE70" s="7">
        <f t="shared" ca="1" si="231"/>
        <v>72579732.556039944</v>
      </c>
      <c r="BF70" s="7">
        <f t="shared" ref="BF70:CK70" ca="1" si="232">IF(BF$5="",0,IF(BF$5=1,$S70,BE447))</f>
        <v>72579732.556039944</v>
      </c>
      <c r="BG70" s="7">
        <f t="shared" ca="1" si="232"/>
        <v>72579732.556039944</v>
      </c>
      <c r="BH70" s="7">
        <f t="shared" ca="1" si="232"/>
        <v>72579732.556039944</v>
      </c>
      <c r="BI70" s="7">
        <f t="shared" ca="1" si="232"/>
        <v>72579732.556039944</v>
      </c>
      <c r="BJ70" s="7">
        <f t="shared" ca="1" si="232"/>
        <v>72579732.556039944</v>
      </c>
      <c r="BK70" s="7">
        <f t="shared" ca="1" si="232"/>
        <v>72579732.556039944</v>
      </c>
      <c r="BL70" s="7">
        <f t="shared" ca="1" si="232"/>
        <v>72579732.556039944</v>
      </c>
      <c r="BM70" s="7">
        <f t="shared" ca="1" si="232"/>
        <v>72579732.556039944</v>
      </c>
      <c r="BN70" s="7">
        <f t="shared" ca="1" si="232"/>
        <v>72579732.556039944</v>
      </c>
      <c r="BO70" s="7">
        <f t="shared" ca="1" si="232"/>
        <v>72579732.556039944</v>
      </c>
      <c r="BP70" s="7">
        <f t="shared" ca="1" si="232"/>
        <v>72579732.556039944</v>
      </c>
      <c r="BQ70" s="7">
        <f t="shared" ca="1" si="232"/>
        <v>72579732.556039944</v>
      </c>
      <c r="BR70" s="7">
        <f t="shared" ca="1" si="232"/>
        <v>72579732.556039944</v>
      </c>
      <c r="BS70" s="7">
        <f t="shared" ca="1" si="232"/>
        <v>72579732.556039944</v>
      </c>
      <c r="BT70" s="7">
        <f t="shared" ca="1" si="232"/>
        <v>72579732.556039944</v>
      </c>
      <c r="BU70" s="7">
        <f t="shared" ca="1" si="232"/>
        <v>72579732.556039944</v>
      </c>
      <c r="BV70" s="7">
        <f t="shared" si="232"/>
        <v>0</v>
      </c>
      <c r="BW70" s="7">
        <f t="shared" si="232"/>
        <v>0</v>
      </c>
      <c r="BX70" s="7">
        <f t="shared" si="232"/>
        <v>0</v>
      </c>
      <c r="BY70" s="7">
        <f t="shared" si="232"/>
        <v>0</v>
      </c>
      <c r="BZ70" s="7">
        <f t="shared" si="232"/>
        <v>0</v>
      </c>
      <c r="CA70" s="7">
        <f t="shared" si="232"/>
        <v>0</v>
      </c>
      <c r="CB70" s="7">
        <f t="shared" si="232"/>
        <v>0</v>
      </c>
      <c r="CC70" s="7">
        <f t="shared" si="232"/>
        <v>0</v>
      </c>
      <c r="CD70" s="7">
        <f t="shared" si="232"/>
        <v>0</v>
      </c>
      <c r="CE70" s="7">
        <f t="shared" si="232"/>
        <v>0</v>
      </c>
      <c r="CF70" s="7">
        <f t="shared" si="232"/>
        <v>0</v>
      </c>
      <c r="CG70" s="7">
        <f t="shared" si="232"/>
        <v>0</v>
      </c>
      <c r="CH70" s="7">
        <f t="shared" si="232"/>
        <v>0</v>
      </c>
      <c r="CI70" s="7">
        <f t="shared" si="232"/>
        <v>0</v>
      </c>
      <c r="CJ70" s="7">
        <f t="shared" si="232"/>
        <v>0</v>
      </c>
      <c r="CK70" s="7">
        <f t="shared" si="232"/>
        <v>0</v>
      </c>
      <c r="CL70" s="7">
        <f t="shared" ref="CL70:CT70" si="233">IF(CL$5="",0,IF(CL$5=1,$S70,CK447))</f>
        <v>0</v>
      </c>
      <c r="CM70" s="7">
        <f t="shared" si="233"/>
        <v>0</v>
      </c>
      <c r="CN70" s="7">
        <f t="shared" si="233"/>
        <v>0</v>
      </c>
      <c r="CO70" s="7">
        <f t="shared" si="233"/>
        <v>0</v>
      </c>
      <c r="CP70" s="7">
        <f t="shared" si="233"/>
        <v>0</v>
      </c>
      <c r="CQ70" s="7">
        <f t="shared" si="233"/>
        <v>0</v>
      </c>
      <c r="CR70" s="7">
        <f t="shared" si="233"/>
        <v>0</v>
      </c>
      <c r="CS70" s="7">
        <f t="shared" si="233"/>
        <v>0</v>
      </c>
      <c r="CT70" s="7">
        <f t="shared" si="233"/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234">$F$9</f>
        <v>АКТИВЫ</v>
      </c>
      <c r="G71" s="6" t="s">
        <v>82</v>
      </c>
      <c r="W71" s="10">
        <f t="shared" si="4"/>
        <v>0</v>
      </c>
      <c r="Z71" s="7">
        <f>SUM(Z72:Z81)</f>
        <v>0</v>
      </c>
      <c r="AA71" s="7">
        <f t="shared" ref="AA71" ca="1" si="235">SUM(AA72:AA81)</f>
        <v>0</v>
      </c>
      <c r="AB71" s="7">
        <f t="shared" ref="AB71" ca="1" si="236">SUM(AB72:AB81)</f>
        <v>0</v>
      </c>
      <c r="AC71" s="7">
        <f ca="1">SUM(AC72:AC81)</f>
        <v>-4680</v>
      </c>
      <c r="AD71" s="7">
        <f t="shared" ref="AD71" ca="1" si="237">SUM(AD72:AD81)</f>
        <v>-20320</v>
      </c>
      <c r="AE71" s="7">
        <f t="shared" ref="AE71" ca="1" si="238">SUM(AE72:AE81)</f>
        <v>-39187.199999999997</v>
      </c>
      <c r="AF71" s="7">
        <f t="shared" ref="AF71" ca="1" si="239">SUM(AF72:AF81)</f>
        <v>-50541.8</v>
      </c>
      <c r="AG71" s="7">
        <f t="shared" ref="AG71" ca="1" si="240">SUM(AG72:AG81)</f>
        <v>-41325.64</v>
      </c>
      <c r="AH71" s="7">
        <f t="shared" ref="AH71" ca="1" si="241">SUM(AH72:AH81)</f>
        <v>-24101.480000000018</v>
      </c>
      <c r="AI71" s="7">
        <f t="shared" ref="AI71" ca="1" si="242">SUM(AI72:AI81)</f>
        <v>-36781.360000000015</v>
      </c>
      <c r="AJ71" s="7">
        <f t="shared" ref="AJ71" ca="1" si="243">SUM(AJ72:AJ81)</f>
        <v>-96213.271999999997</v>
      </c>
      <c r="AK71" s="7">
        <f t="shared" ref="AK71" ca="1" si="244">SUM(AK72:AK81)</f>
        <v>-192758.18200000003</v>
      </c>
      <c r="AL71" s="7">
        <f t="shared" ref="AL71" ca="1" si="245">SUM(AL72:AL81)</f>
        <v>-277214.22599999991</v>
      </c>
      <c r="AM71" s="7">
        <f t="shared" ref="AM71" ca="1" si="246">SUM(AM72:AM81)</f>
        <v>-297373.31400000013</v>
      </c>
      <c r="AN71" s="7">
        <f t="shared" ref="AN71" ca="1" si="247">SUM(AN72:AN81)</f>
        <v>-227237.65799999997</v>
      </c>
      <c r="AO71" s="7">
        <f t="shared" ref="AO71" ca="1" si="248">SUM(AO72:AO81)</f>
        <v>-63706.869999999988</v>
      </c>
      <c r="AP71" s="7">
        <f t="shared" ref="AP71" ca="1" si="249">SUM(AP72:AP81)</f>
        <v>172642.48699999999</v>
      </c>
      <c r="AQ71" s="7">
        <f t="shared" ref="AQ71" ca="1" si="250">SUM(AQ72:AQ81)</f>
        <v>455360.99</v>
      </c>
      <c r="AR71" s="7">
        <f t="shared" ref="AR71" ca="1" si="251">SUM(AR72:AR81)</f>
        <v>764929.21100000001</v>
      </c>
      <c r="AS71" s="7">
        <f t="shared" ref="AS71" ca="1" si="252">SUM(AS72:AS81)</f>
        <v>1088989.6940000001</v>
      </c>
      <c r="AT71" s="7">
        <f t="shared" ref="AT71" ca="1" si="253">SUM(AT72:AT81)</f>
        <v>1420245.845</v>
      </c>
      <c r="AU71" s="7">
        <f t="shared" ref="AU71" ca="1" si="254">SUM(AU72:AU81)</f>
        <v>1754467.2749999999</v>
      </c>
      <c r="AV71" s="7">
        <f t="shared" ref="AV71" ca="1" si="255">SUM(AV72:AV81)</f>
        <v>2089720.125</v>
      </c>
      <c r="AW71" s="7">
        <f t="shared" ref="AW71" ca="1" si="256">SUM(AW72:AW81)</f>
        <v>2425349.8650000002</v>
      </c>
      <c r="AX71" s="7">
        <f t="shared" ref="AX71" ca="1" si="257">SUM(AX72:AX81)</f>
        <v>2761093.0500000003</v>
      </c>
      <c r="AY71" s="7">
        <f t="shared" ref="AY71" ca="1" si="258">SUM(AY72:AY81)</f>
        <v>3096851.5500000003</v>
      </c>
      <c r="AZ71" s="7">
        <f t="shared" ref="AZ71" ca="1" si="259">SUM(AZ72:AZ81)</f>
        <v>3444310.0500000003</v>
      </c>
      <c r="BA71" s="7">
        <f t="shared" ref="BA71" ca="1" si="260">SUM(BA72:BA81)</f>
        <v>3830868.5500000003</v>
      </c>
      <c r="BB71" s="7">
        <f t="shared" ref="BB71" ca="1" si="261">SUM(BB72:BB81)</f>
        <v>4264595.05</v>
      </c>
      <c r="BC71" s="7">
        <f t="shared" ref="BC71" ca="1" si="262">SUM(BC72:BC81)</f>
        <v>4726708.05</v>
      </c>
      <c r="BD71" s="7">
        <f t="shared" ref="BD71" ca="1" si="263">SUM(BD72:BD81)</f>
        <v>5165780.6500000004</v>
      </c>
      <c r="BE71" s="7">
        <f t="shared" ref="BE71" ca="1" si="264">SUM(BE72:BE81)</f>
        <v>5532542.8500000006</v>
      </c>
      <c r="BF71" s="7">
        <f t="shared" ref="BF71" ca="1" si="265">SUM(BF72:BF81)</f>
        <v>5804004.75</v>
      </c>
      <c r="BG71" s="7">
        <f t="shared" ref="BG71" ca="1" si="266">SUM(BG72:BG81)</f>
        <v>5979126.4299999997</v>
      </c>
      <c r="BH71" s="7">
        <f t="shared" ref="BH71" ca="1" si="267">SUM(BH72:BH81)</f>
        <v>6079724.1349999998</v>
      </c>
      <c r="BI71" s="7">
        <f t="shared" ref="BI71" ca="1" si="268">SUM(BI72:BI81)</f>
        <v>6133176.7000000002</v>
      </c>
      <c r="BJ71" s="7">
        <f t="shared" ref="BJ71" ca="1" si="269">SUM(BJ72:BJ81)</f>
        <v>6159517.7350000003</v>
      </c>
      <c r="BK71" s="7">
        <f t="shared" ref="BK71" ca="1" si="270">SUM(BK72:BK81)</f>
        <v>6171261.1299999999</v>
      </c>
      <c r="BL71" s="7">
        <f t="shared" ref="BL71" ca="1" si="271">SUM(BL72:BL81)</f>
        <v>6175769.6050000004</v>
      </c>
      <c r="BM71" s="7">
        <f t="shared" ref="BM71" ca="1" si="272">SUM(BM72:BM81)</f>
        <v>6177306.6749999998</v>
      </c>
      <c r="BN71" s="7">
        <f t="shared" ref="BN71" ca="1" si="273">SUM(BN72:BN81)</f>
        <v>6177812.3250000002</v>
      </c>
      <c r="BO71" s="7">
        <f t="shared" ref="BO71" ca="1" si="274">SUM(BO72:BO81)</f>
        <v>6177941.085</v>
      </c>
      <c r="BP71" s="7">
        <f t="shared" ref="BP71" ca="1" si="275">SUM(BP72:BP81)</f>
        <v>6177956.3999999985</v>
      </c>
      <c r="BQ71" s="7">
        <f t="shared" ref="BQ71" ca="1" si="276">SUM(BQ72:BQ81)</f>
        <v>6177956.3999999985</v>
      </c>
      <c r="BR71" s="7">
        <f t="shared" ref="BR71" ca="1" si="277">SUM(BR72:BR81)</f>
        <v>6177956.3999999985</v>
      </c>
      <c r="BS71" s="7">
        <f t="shared" ref="BS71" ca="1" si="278">SUM(BS72:BS81)</f>
        <v>6177956.3999999985</v>
      </c>
      <c r="BT71" s="7">
        <f t="shared" ref="BT71" ca="1" si="279">SUM(BT72:BT81)</f>
        <v>6177956.3999999985</v>
      </c>
      <c r="BU71" s="7">
        <f t="shared" ref="BU71" ca="1" si="280">SUM(BU72:BU81)</f>
        <v>6177956.3999999985</v>
      </c>
      <c r="BV71" s="7">
        <f t="shared" ref="BV71" si="281">SUM(BV72:BV81)</f>
        <v>0</v>
      </c>
      <c r="BW71" s="7">
        <f t="shared" ref="BW71" si="282">SUM(BW72:BW81)</f>
        <v>0</v>
      </c>
      <c r="BX71" s="7">
        <f t="shared" ref="BX71" si="283">SUM(BX72:BX81)</f>
        <v>0</v>
      </c>
      <c r="BY71" s="7">
        <f t="shared" ref="BY71" si="284">SUM(BY72:BY81)</f>
        <v>0</v>
      </c>
      <c r="BZ71" s="7">
        <f t="shared" ref="BZ71" si="285">SUM(BZ72:BZ81)</f>
        <v>0</v>
      </c>
      <c r="CA71" s="7">
        <f t="shared" ref="CA71" si="286">SUM(CA72:CA81)</f>
        <v>0</v>
      </c>
      <c r="CB71" s="7">
        <f t="shared" ref="CB71" si="287">SUM(CB72:CB81)</f>
        <v>0</v>
      </c>
      <c r="CC71" s="7">
        <f t="shared" ref="CC71" si="288">SUM(CC72:CC81)</f>
        <v>0</v>
      </c>
      <c r="CD71" s="7">
        <f t="shared" ref="CD71" si="289">SUM(CD72:CD81)</f>
        <v>0</v>
      </c>
      <c r="CE71" s="7">
        <f t="shared" ref="CE71" si="290">SUM(CE72:CE81)</f>
        <v>0</v>
      </c>
      <c r="CF71" s="7">
        <f t="shared" ref="CF71" si="291">SUM(CF72:CF81)</f>
        <v>0</v>
      </c>
      <c r="CG71" s="7">
        <f t="shared" ref="CG71" si="292">SUM(CG72:CG81)</f>
        <v>0</v>
      </c>
      <c r="CH71" s="7">
        <f t="shared" ref="CH71" si="293">SUM(CH72:CH81)</f>
        <v>0</v>
      </c>
      <c r="CI71" s="7">
        <f t="shared" ref="CI71" si="294">SUM(CI72:CI81)</f>
        <v>0</v>
      </c>
      <c r="CJ71" s="7">
        <f t="shared" ref="CJ71" si="295">SUM(CJ72:CJ81)</f>
        <v>0</v>
      </c>
      <c r="CK71" s="7">
        <f t="shared" ref="CK71" si="296">SUM(CK72:CK81)</f>
        <v>0</v>
      </c>
      <c r="CL71" s="7">
        <f t="shared" ref="CL71" si="297">SUM(CL72:CL81)</f>
        <v>0</v>
      </c>
      <c r="CM71" s="7">
        <f t="shared" ref="CM71" si="298">SUM(CM72:CM81)</f>
        <v>0</v>
      </c>
      <c r="CN71" s="7">
        <f t="shared" ref="CN71" si="299">SUM(CN72:CN81)</f>
        <v>0</v>
      </c>
      <c r="CO71" s="7">
        <f t="shared" ref="CO71" si="300">SUM(CO72:CO81)</f>
        <v>0</v>
      </c>
      <c r="CP71" s="7">
        <f t="shared" ref="CP71" si="301">SUM(CP72:CP81)</f>
        <v>0</v>
      </c>
      <c r="CQ71" s="7">
        <f t="shared" ref="CQ71" si="302">SUM(CQ72:CQ81)</f>
        <v>0</v>
      </c>
      <c r="CR71" s="7">
        <f t="shared" ref="CR71" si="303">SUM(CR72:CR81)</f>
        <v>0</v>
      </c>
      <c r="CS71" s="7">
        <f t="shared" ref="CS71" si="304">SUM(CS72:CS81)</f>
        <v>0</v>
      </c>
      <c r="CT71" s="7">
        <f t="shared" ref="CT71" si="305">SUM(CT72:CT81)</f>
        <v>0</v>
      </c>
    </row>
    <row r="72" spans="1:98" s="27" customFormat="1" ht="12" x14ac:dyDescent="0.25">
      <c r="A72" s="26">
        <f>ROW()</f>
        <v>72</v>
      </c>
      <c r="C72" s="142"/>
      <c r="E72" s="24"/>
      <c r="F72" s="66" t="str">
        <f>$F$386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>
        <f t="shared" si="4"/>
        <v>0</v>
      </c>
      <c r="Z72" s="30">
        <f t="shared" ref="Z72:BE72" si="306">IF(Z$5="",0,IF(Z$5=1,$S72,Y449))</f>
        <v>0</v>
      </c>
      <c r="AA72" s="30">
        <f t="shared" ca="1" si="306"/>
        <v>0</v>
      </c>
      <c r="AB72" s="30">
        <f t="shared" ca="1" si="306"/>
        <v>0</v>
      </c>
      <c r="AC72" s="30">
        <f t="shared" ca="1" si="306"/>
        <v>-4200</v>
      </c>
      <c r="AD72" s="30">
        <f t="shared" ca="1" si="306"/>
        <v>-16800</v>
      </c>
      <c r="AE72" s="30">
        <f t="shared" ca="1" si="306"/>
        <v>-30240</v>
      </c>
      <c r="AF72" s="30">
        <f t="shared" ca="1" si="306"/>
        <v>-44205</v>
      </c>
      <c r="AG72" s="30">
        <f t="shared" ca="1" si="306"/>
        <v>-56385</v>
      </c>
      <c r="AH72" s="30">
        <f t="shared" ca="1" si="306"/>
        <v>-74067.000000000015</v>
      </c>
      <c r="AI72" s="30">
        <f t="shared" ca="1" si="306"/>
        <v>-120267.00000000001</v>
      </c>
      <c r="AJ72" s="30">
        <f t="shared" ca="1" si="306"/>
        <v>-198051</v>
      </c>
      <c r="AK72" s="30">
        <f t="shared" ca="1" si="306"/>
        <v>-309718.5</v>
      </c>
      <c r="AL72" s="30">
        <f t="shared" ca="1" si="306"/>
        <v>-451185</v>
      </c>
      <c r="AM72" s="30">
        <f t="shared" ca="1" si="306"/>
        <v>-610228.5</v>
      </c>
      <c r="AN72" s="30">
        <f t="shared" ca="1" si="306"/>
        <v>-779709</v>
      </c>
      <c r="AO72" s="30">
        <f t="shared" ca="1" si="306"/>
        <v>-954607.5</v>
      </c>
      <c r="AP72" s="30">
        <f t="shared" ca="1" si="306"/>
        <v>-1132372.5</v>
      </c>
      <c r="AQ72" s="30">
        <f t="shared" ca="1" si="306"/>
        <v>-1311397.5</v>
      </c>
      <c r="AR72" s="30">
        <f t="shared" ca="1" si="306"/>
        <v>-1490737.5</v>
      </c>
      <c r="AS72" s="30">
        <f t="shared" ca="1" si="306"/>
        <v>-1670235</v>
      </c>
      <c r="AT72" s="30">
        <f t="shared" ca="1" si="306"/>
        <v>-1849785</v>
      </c>
      <c r="AU72" s="30">
        <f t="shared" ca="1" si="306"/>
        <v>-2029335</v>
      </c>
      <c r="AV72" s="30">
        <f t="shared" ca="1" si="306"/>
        <v>-2208885</v>
      </c>
      <c r="AW72" s="30">
        <f t="shared" ca="1" si="306"/>
        <v>-2388435</v>
      </c>
      <c r="AX72" s="30">
        <f t="shared" ca="1" si="306"/>
        <v>-2567985</v>
      </c>
      <c r="AY72" s="30">
        <f t="shared" ca="1" si="306"/>
        <v>-2747535</v>
      </c>
      <c r="AZ72" s="30">
        <f t="shared" ca="1" si="306"/>
        <v>-2916585</v>
      </c>
      <c r="BA72" s="30">
        <f t="shared" ca="1" si="306"/>
        <v>-3054135</v>
      </c>
      <c r="BB72" s="30">
        <f t="shared" ca="1" si="306"/>
        <v>-3158085</v>
      </c>
      <c r="BC72" s="30">
        <f t="shared" ca="1" si="306"/>
        <v>-3227122.5</v>
      </c>
      <c r="BD72" s="30">
        <f t="shared" ca="1" si="306"/>
        <v>-3265710</v>
      </c>
      <c r="BE72" s="30">
        <f t="shared" ca="1" si="306"/>
        <v>-3286342.5</v>
      </c>
      <c r="BF72" s="30">
        <f t="shared" ref="BF72:CK72" ca="1" si="307">IF(BF$5="",0,IF(BF$5=1,$S72,BE449))</f>
        <v>-3296475</v>
      </c>
      <c r="BG72" s="30">
        <f t="shared" ca="1" si="307"/>
        <v>-3301147.5</v>
      </c>
      <c r="BH72" s="30">
        <f t="shared" ca="1" si="307"/>
        <v>-3302932.5</v>
      </c>
      <c r="BI72" s="30">
        <f t="shared" ca="1" si="307"/>
        <v>-3303457.5</v>
      </c>
      <c r="BJ72" s="30">
        <f t="shared" ca="1" si="307"/>
        <v>-3303667.5</v>
      </c>
      <c r="BK72" s="30">
        <f t="shared" ca="1" si="307"/>
        <v>-3303720.0000000005</v>
      </c>
      <c r="BL72" s="30">
        <f t="shared" ca="1" si="307"/>
        <v>-3303720.0000000005</v>
      </c>
      <c r="BM72" s="30">
        <f t="shared" ca="1" si="307"/>
        <v>-3303720.0000000005</v>
      </c>
      <c r="BN72" s="30">
        <f t="shared" ca="1" si="307"/>
        <v>-3303720.0000000005</v>
      </c>
      <c r="BO72" s="30">
        <f t="shared" ca="1" si="307"/>
        <v>-3303720.0000000005</v>
      </c>
      <c r="BP72" s="30">
        <f t="shared" ca="1" si="307"/>
        <v>-3303720.0000000005</v>
      </c>
      <c r="BQ72" s="30">
        <f t="shared" ca="1" si="307"/>
        <v>-3303720.0000000005</v>
      </c>
      <c r="BR72" s="30">
        <f t="shared" ca="1" si="307"/>
        <v>-3303720.0000000005</v>
      </c>
      <c r="BS72" s="30">
        <f t="shared" ca="1" si="307"/>
        <v>-3303720.0000000005</v>
      </c>
      <c r="BT72" s="30">
        <f t="shared" ca="1" si="307"/>
        <v>-3303720.0000000005</v>
      </c>
      <c r="BU72" s="30">
        <f t="shared" ca="1" si="307"/>
        <v>-3303720.0000000005</v>
      </c>
      <c r="BV72" s="30">
        <f t="shared" si="307"/>
        <v>0</v>
      </c>
      <c r="BW72" s="30">
        <f t="shared" si="307"/>
        <v>0</v>
      </c>
      <c r="BX72" s="30">
        <f t="shared" si="307"/>
        <v>0</v>
      </c>
      <c r="BY72" s="30">
        <f t="shared" si="307"/>
        <v>0</v>
      </c>
      <c r="BZ72" s="30">
        <f t="shared" si="307"/>
        <v>0</v>
      </c>
      <c r="CA72" s="30">
        <f t="shared" si="307"/>
        <v>0</v>
      </c>
      <c r="CB72" s="30">
        <f t="shared" si="307"/>
        <v>0</v>
      </c>
      <c r="CC72" s="30">
        <f t="shared" si="307"/>
        <v>0</v>
      </c>
      <c r="CD72" s="30">
        <f t="shared" si="307"/>
        <v>0</v>
      </c>
      <c r="CE72" s="30">
        <f t="shared" si="307"/>
        <v>0</v>
      </c>
      <c r="CF72" s="30">
        <f t="shared" si="307"/>
        <v>0</v>
      </c>
      <c r="CG72" s="30">
        <f t="shared" si="307"/>
        <v>0</v>
      </c>
      <c r="CH72" s="30">
        <f t="shared" si="307"/>
        <v>0</v>
      </c>
      <c r="CI72" s="30">
        <f t="shared" si="307"/>
        <v>0</v>
      </c>
      <c r="CJ72" s="30">
        <f t="shared" si="307"/>
        <v>0</v>
      </c>
      <c r="CK72" s="30">
        <f t="shared" si="307"/>
        <v>0</v>
      </c>
      <c r="CL72" s="30">
        <f t="shared" ref="CL72:CT72" si="308">IF(CL$5="",0,IF(CL$5=1,$S72,CK449))</f>
        <v>0</v>
      </c>
      <c r="CM72" s="30">
        <f t="shared" si="308"/>
        <v>0</v>
      </c>
      <c r="CN72" s="30">
        <f t="shared" si="308"/>
        <v>0</v>
      </c>
      <c r="CO72" s="30">
        <f t="shared" si="308"/>
        <v>0</v>
      </c>
      <c r="CP72" s="30">
        <f t="shared" si="308"/>
        <v>0</v>
      </c>
      <c r="CQ72" s="30">
        <f t="shared" si="308"/>
        <v>0</v>
      </c>
      <c r="CR72" s="30">
        <f t="shared" si="308"/>
        <v>0</v>
      </c>
      <c r="CS72" s="30">
        <f t="shared" si="308"/>
        <v>0</v>
      </c>
      <c r="CT72" s="30">
        <f t="shared" si="308"/>
        <v>0</v>
      </c>
    </row>
    <row r="73" spans="1:98" s="27" customFormat="1" ht="12" x14ac:dyDescent="0.25">
      <c r="A73" s="26">
        <f>ROW()</f>
        <v>73</v>
      </c>
      <c r="C73" s="142"/>
      <c r="E73" s="24"/>
      <c r="F73" s="66" t="str">
        <f>$F$386</f>
        <v>АКТИВЫ</v>
      </c>
      <c r="G73" s="66" t="str">
        <f t="shared" ref="G73:G80" si="309">$G$16</f>
        <v>Запасы СиМ</v>
      </c>
      <c r="H73" s="27" t="str">
        <f>BP!$F$22</f>
        <v>Сырье</v>
      </c>
      <c r="P73" s="30"/>
      <c r="R73" s="24"/>
      <c r="S73" s="93"/>
      <c r="V73" s="85"/>
      <c r="W73" s="29">
        <f t="shared" si="4"/>
        <v>0</v>
      </c>
      <c r="Z73" s="30">
        <f t="shared" ref="Z73:BE73" si="310">IF(Z$5="",0,IF(Z$5=1,$S73,Y450))</f>
        <v>0</v>
      </c>
      <c r="AA73" s="30">
        <f t="shared" ca="1" si="310"/>
        <v>0</v>
      </c>
      <c r="AB73" s="30">
        <f t="shared" ca="1" si="310"/>
        <v>0</v>
      </c>
      <c r="AC73" s="30">
        <f t="shared" ca="1" si="310"/>
        <v>-480</v>
      </c>
      <c r="AD73" s="30">
        <f t="shared" ca="1" si="310"/>
        <v>-1920</v>
      </c>
      <c r="AE73" s="30">
        <f t="shared" ca="1" si="310"/>
        <v>-3456</v>
      </c>
      <c r="AF73" s="30">
        <f t="shared" ca="1" si="310"/>
        <v>-5052</v>
      </c>
      <c r="AG73" s="30">
        <f t="shared" ca="1" si="310"/>
        <v>-6444</v>
      </c>
      <c r="AH73" s="30">
        <f t="shared" ca="1" si="310"/>
        <v>-8464.8000000000011</v>
      </c>
      <c r="AI73" s="30">
        <f t="shared" ca="1" si="310"/>
        <v>-13744.800000000001</v>
      </c>
      <c r="AJ73" s="30">
        <f t="shared" ca="1" si="310"/>
        <v>-22634.400000000001</v>
      </c>
      <c r="AK73" s="30">
        <f t="shared" ca="1" si="310"/>
        <v>-35396.399999999994</v>
      </c>
      <c r="AL73" s="30">
        <f t="shared" ca="1" si="310"/>
        <v>-51564</v>
      </c>
      <c r="AM73" s="30">
        <f t="shared" ca="1" si="310"/>
        <v>-69740.399999999994</v>
      </c>
      <c r="AN73" s="30">
        <f t="shared" ca="1" si="310"/>
        <v>-89109.6</v>
      </c>
      <c r="AO73" s="30">
        <f t="shared" ca="1" si="310"/>
        <v>-109098</v>
      </c>
      <c r="AP73" s="30">
        <f t="shared" ca="1" si="310"/>
        <v>-129414</v>
      </c>
      <c r="AQ73" s="30">
        <f t="shared" ca="1" si="310"/>
        <v>-149874</v>
      </c>
      <c r="AR73" s="30">
        <f t="shared" ca="1" si="310"/>
        <v>-170370</v>
      </c>
      <c r="AS73" s="30">
        <f t="shared" ca="1" si="310"/>
        <v>-190884</v>
      </c>
      <c r="AT73" s="30">
        <f t="shared" ca="1" si="310"/>
        <v>-211404</v>
      </c>
      <c r="AU73" s="30">
        <f t="shared" ca="1" si="310"/>
        <v>-231924</v>
      </c>
      <c r="AV73" s="30">
        <f t="shared" ca="1" si="310"/>
        <v>-252444</v>
      </c>
      <c r="AW73" s="30">
        <f t="shared" ca="1" si="310"/>
        <v>-272964</v>
      </c>
      <c r="AX73" s="30">
        <f t="shared" ca="1" si="310"/>
        <v>-293484</v>
      </c>
      <c r="AY73" s="30">
        <f t="shared" ca="1" si="310"/>
        <v>-314004</v>
      </c>
      <c r="AZ73" s="30">
        <f t="shared" ca="1" si="310"/>
        <v>-333324</v>
      </c>
      <c r="BA73" s="30">
        <f t="shared" ca="1" si="310"/>
        <v>-349044</v>
      </c>
      <c r="BB73" s="30">
        <f t="shared" ca="1" si="310"/>
        <v>-360924</v>
      </c>
      <c r="BC73" s="30">
        <f t="shared" ca="1" si="310"/>
        <v>-368814</v>
      </c>
      <c r="BD73" s="30">
        <f t="shared" ca="1" si="310"/>
        <v>-373224</v>
      </c>
      <c r="BE73" s="30">
        <f t="shared" ca="1" si="310"/>
        <v>-375582</v>
      </c>
      <c r="BF73" s="30">
        <f t="shared" ref="BF73:CK73" ca="1" si="311">IF(BF$5="",0,IF(BF$5=1,$S73,BE450))</f>
        <v>-376740</v>
      </c>
      <c r="BG73" s="30">
        <f t="shared" ca="1" si="311"/>
        <v>-377274</v>
      </c>
      <c r="BH73" s="30">
        <f t="shared" ca="1" si="311"/>
        <v>-377478</v>
      </c>
      <c r="BI73" s="30">
        <f t="shared" ca="1" si="311"/>
        <v>-377538</v>
      </c>
      <c r="BJ73" s="30">
        <f t="shared" ca="1" si="311"/>
        <v>-377562</v>
      </c>
      <c r="BK73" s="30">
        <f t="shared" ca="1" si="311"/>
        <v>-377568.00000000006</v>
      </c>
      <c r="BL73" s="30">
        <f t="shared" ca="1" si="311"/>
        <v>-377568.00000000006</v>
      </c>
      <c r="BM73" s="30">
        <f t="shared" ca="1" si="311"/>
        <v>-377568.00000000006</v>
      </c>
      <c r="BN73" s="30">
        <f t="shared" ca="1" si="311"/>
        <v>-377568.00000000006</v>
      </c>
      <c r="BO73" s="30">
        <f t="shared" ca="1" si="311"/>
        <v>-377568.00000000006</v>
      </c>
      <c r="BP73" s="30">
        <f t="shared" ca="1" si="311"/>
        <v>-377568.00000000006</v>
      </c>
      <c r="BQ73" s="30">
        <f t="shared" ca="1" si="311"/>
        <v>-377568.00000000006</v>
      </c>
      <c r="BR73" s="30">
        <f t="shared" ca="1" si="311"/>
        <v>-377568.00000000006</v>
      </c>
      <c r="BS73" s="30">
        <f t="shared" ca="1" si="311"/>
        <v>-377568.00000000006</v>
      </c>
      <c r="BT73" s="30">
        <f t="shared" ca="1" si="311"/>
        <v>-377568.00000000006</v>
      </c>
      <c r="BU73" s="30">
        <f t="shared" ca="1" si="311"/>
        <v>-377568.00000000006</v>
      </c>
      <c r="BV73" s="30">
        <f t="shared" si="311"/>
        <v>0</v>
      </c>
      <c r="BW73" s="30">
        <f t="shared" si="311"/>
        <v>0</v>
      </c>
      <c r="BX73" s="30">
        <f t="shared" si="311"/>
        <v>0</v>
      </c>
      <c r="BY73" s="30">
        <f t="shared" si="311"/>
        <v>0</v>
      </c>
      <c r="BZ73" s="30">
        <f t="shared" si="311"/>
        <v>0</v>
      </c>
      <c r="CA73" s="30">
        <f t="shared" si="311"/>
        <v>0</v>
      </c>
      <c r="CB73" s="30">
        <f t="shared" si="311"/>
        <v>0</v>
      </c>
      <c r="CC73" s="30">
        <f t="shared" si="311"/>
        <v>0</v>
      </c>
      <c r="CD73" s="30">
        <f t="shared" si="311"/>
        <v>0</v>
      </c>
      <c r="CE73" s="30">
        <f t="shared" si="311"/>
        <v>0</v>
      </c>
      <c r="CF73" s="30">
        <f t="shared" si="311"/>
        <v>0</v>
      </c>
      <c r="CG73" s="30">
        <f t="shared" si="311"/>
        <v>0</v>
      </c>
      <c r="CH73" s="30">
        <f t="shared" si="311"/>
        <v>0</v>
      </c>
      <c r="CI73" s="30">
        <f t="shared" si="311"/>
        <v>0</v>
      </c>
      <c r="CJ73" s="30">
        <f t="shared" si="311"/>
        <v>0</v>
      </c>
      <c r="CK73" s="30">
        <f t="shared" si="311"/>
        <v>0</v>
      </c>
      <c r="CL73" s="30">
        <f t="shared" ref="CL73:CT73" si="312">IF(CL$5="",0,IF(CL$5=1,$S73,CK450))</f>
        <v>0</v>
      </c>
      <c r="CM73" s="30">
        <f t="shared" si="312"/>
        <v>0</v>
      </c>
      <c r="CN73" s="30">
        <f t="shared" si="312"/>
        <v>0</v>
      </c>
      <c r="CO73" s="30">
        <f t="shared" si="312"/>
        <v>0</v>
      </c>
      <c r="CP73" s="30">
        <f t="shared" si="312"/>
        <v>0</v>
      </c>
      <c r="CQ73" s="30">
        <f t="shared" si="312"/>
        <v>0</v>
      </c>
      <c r="CR73" s="30">
        <f t="shared" si="312"/>
        <v>0</v>
      </c>
      <c r="CS73" s="30">
        <f t="shared" si="312"/>
        <v>0</v>
      </c>
      <c r="CT73" s="30">
        <f t="shared" si="312"/>
        <v>0</v>
      </c>
    </row>
    <row r="74" spans="1:98" s="27" customFormat="1" ht="12" x14ac:dyDescent="0.25">
      <c r="A74" s="26">
        <f>ROW()</f>
        <v>74</v>
      </c>
      <c r="C74" s="142"/>
      <c r="E74" s="24"/>
      <c r="F74" s="66" t="str">
        <f>$F$386</f>
        <v>АКТИВЫ</v>
      </c>
      <c r="G74" s="66" t="str">
        <f t="shared" si="309"/>
        <v>Запасы СиМ</v>
      </c>
      <c r="H74" s="27" t="str">
        <f>BP!$F$23</f>
        <v>Материал</v>
      </c>
      <c r="P74" s="30"/>
      <c r="R74" s="24"/>
      <c r="S74" s="93"/>
      <c r="V74" s="85"/>
      <c r="W74" s="29">
        <f t="shared" si="4"/>
        <v>0</v>
      </c>
      <c r="Z74" s="30">
        <f t="shared" ref="Z74:BE74" si="313">IF(Z$5="",0,IF(Z$5=1,$S74,Y451))</f>
        <v>0</v>
      </c>
      <c r="AA74" s="30">
        <f t="shared" ca="1" si="313"/>
        <v>0</v>
      </c>
      <c r="AB74" s="30">
        <f t="shared" ca="1" si="313"/>
        <v>0</v>
      </c>
      <c r="AC74" s="30">
        <f t="shared" ca="1" si="313"/>
        <v>0</v>
      </c>
      <c r="AD74" s="30">
        <f t="shared" ca="1" si="313"/>
        <v>0</v>
      </c>
      <c r="AE74" s="30">
        <f t="shared" ca="1" si="313"/>
        <v>0</v>
      </c>
      <c r="AF74" s="30">
        <f t="shared" ca="1" si="313"/>
        <v>0</v>
      </c>
      <c r="AG74" s="30">
        <f t="shared" ca="1" si="313"/>
        <v>0</v>
      </c>
      <c r="AH74" s="30">
        <f t="shared" ca="1" si="313"/>
        <v>0</v>
      </c>
      <c r="AI74" s="30">
        <f t="shared" ca="1" si="313"/>
        <v>0</v>
      </c>
      <c r="AJ74" s="30">
        <f t="shared" ca="1" si="313"/>
        <v>0</v>
      </c>
      <c r="AK74" s="30">
        <f t="shared" ca="1" si="313"/>
        <v>0</v>
      </c>
      <c r="AL74" s="30">
        <f t="shared" ca="1" si="313"/>
        <v>0</v>
      </c>
      <c r="AM74" s="30">
        <f t="shared" ca="1" si="313"/>
        <v>0</v>
      </c>
      <c r="AN74" s="30">
        <f t="shared" ca="1" si="313"/>
        <v>0</v>
      </c>
      <c r="AO74" s="30">
        <f t="shared" ca="1" si="313"/>
        <v>0</v>
      </c>
      <c r="AP74" s="30">
        <f t="shared" ca="1" si="313"/>
        <v>0</v>
      </c>
      <c r="AQ74" s="30">
        <f t="shared" ca="1" si="313"/>
        <v>0</v>
      </c>
      <c r="AR74" s="30">
        <f t="shared" ca="1" si="313"/>
        <v>0</v>
      </c>
      <c r="AS74" s="30">
        <f t="shared" ca="1" si="313"/>
        <v>0</v>
      </c>
      <c r="AT74" s="30">
        <f t="shared" ca="1" si="313"/>
        <v>0</v>
      </c>
      <c r="AU74" s="30">
        <f t="shared" ca="1" si="313"/>
        <v>0</v>
      </c>
      <c r="AV74" s="30">
        <f t="shared" ca="1" si="313"/>
        <v>0</v>
      </c>
      <c r="AW74" s="30">
        <f t="shared" ca="1" si="313"/>
        <v>0</v>
      </c>
      <c r="AX74" s="30">
        <f t="shared" ca="1" si="313"/>
        <v>0</v>
      </c>
      <c r="AY74" s="30">
        <f t="shared" ca="1" si="313"/>
        <v>0</v>
      </c>
      <c r="AZ74" s="30">
        <f t="shared" ca="1" si="313"/>
        <v>0</v>
      </c>
      <c r="BA74" s="30">
        <f t="shared" ca="1" si="313"/>
        <v>0</v>
      </c>
      <c r="BB74" s="30">
        <f t="shared" ca="1" si="313"/>
        <v>0</v>
      </c>
      <c r="BC74" s="30">
        <f t="shared" ca="1" si="313"/>
        <v>0</v>
      </c>
      <c r="BD74" s="30">
        <f t="shared" ca="1" si="313"/>
        <v>0</v>
      </c>
      <c r="BE74" s="30">
        <f t="shared" ca="1" si="313"/>
        <v>0</v>
      </c>
      <c r="BF74" s="30">
        <f t="shared" ref="BF74:CK74" ca="1" si="314">IF(BF$5="",0,IF(BF$5=1,$S74,BE451))</f>
        <v>0</v>
      </c>
      <c r="BG74" s="30">
        <f t="shared" ca="1" si="314"/>
        <v>0</v>
      </c>
      <c r="BH74" s="30">
        <f t="shared" ca="1" si="314"/>
        <v>0</v>
      </c>
      <c r="BI74" s="30">
        <f t="shared" ca="1" si="314"/>
        <v>0</v>
      </c>
      <c r="BJ74" s="30">
        <f t="shared" ca="1" si="314"/>
        <v>0</v>
      </c>
      <c r="BK74" s="30">
        <f t="shared" ca="1" si="314"/>
        <v>0</v>
      </c>
      <c r="BL74" s="30">
        <f t="shared" ca="1" si="314"/>
        <v>0</v>
      </c>
      <c r="BM74" s="30">
        <f t="shared" ca="1" si="314"/>
        <v>0</v>
      </c>
      <c r="BN74" s="30">
        <f t="shared" ca="1" si="314"/>
        <v>0</v>
      </c>
      <c r="BO74" s="30">
        <f t="shared" ca="1" si="314"/>
        <v>0</v>
      </c>
      <c r="BP74" s="30">
        <f t="shared" ca="1" si="314"/>
        <v>0</v>
      </c>
      <c r="BQ74" s="30">
        <f t="shared" ca="1" si="314"/>
        <v>0</v>
      </c>
      <c r="BR74" s="30">
        <f t="shared" ca="1" si="314"/>
        <v>0</v>
      </c>
      <c r="BS74" s="30">
        <f t="shared" ca="1" si="314"/>
        <v>0</v>
      </c>
      <c r="BT74" s="30">
        <f t="shared" ca="1" si="314"/>
        <v>0</v>
      </c>
      <c r="BU74" s="30">
        <f t="shared" ca="1" si="314"/>
        <v>0</v>
      </c>
      <c r="BV74" s="30">
        <f t="shared" si="314"/>
        <v>0</v>
      </c>
      <c r="BW74" s="30">
        <f t="shared" si="314"/>
        <v>0</v>
      </c>
      <c r="BX74" s="30">
        <f t="shared" si="314"/>
        <v>0</v>
      </c>
      <c r="BY74" s="30">
        <f t="shared" si="314"/>
        <v>0</v>
      </c>
      <c r="BZ74" s="30">
        <f t="shared" si="314"/>
        <v>0</v>
      </c>
      <c r="CA74" s="30">
        <f t="shared" si="314"/>
        <v>0</v>
      </c>
      <c r="CB74" s="30">
        <f t="shared" si="314"/>
        <v>0</v>
      </c>
      <c r="CC74" s="30">
        <f t="shared" si="314"/>
        <v>0</v>
      </c>
      <c r="CD74" s="30">
        <f t="shared" si="314"/>
        <v>0</v>
      </c>
      <c r="CE74" s="30">
        <f t="shared" si="314"/>
        <v>0</v>
      </c>
      <c r="CF74" s="30">
        <f t="shared" si="314"/>
        <v>0</v>
      </c>
      <c r="CG74" s="30">
        <f t="shared" si="314"/>
        <v>0</v>
      </c>
      <c r="CH74" s="30">
        <f t="shared" si="314"/>
        <v>0</v>
      </c>
      <c r="CI74" s="30">
        <f t="shared" si="314"/>
        <v>0</v>
      </c>
      <c r="CJ74" s="30">
        <f t="shared" si="314"/>
        <v>0</v>
      </c>
      <c r="CK74" s="30">
        <f t="shared" si="314"/>
        <v>0</v>
      </c>
      <c r="CL74" s="30">
        <f t="shared" ref="CL74:CT74" si="315">IF(CL$5="",0,IF(CL$5=1,$S74,CK451))</f>
        <v>0</v>
      </c>
      <c r="CM74" s="30">
        <f t="shared" si="315"/>
        <v>0</v>
      </c>
      <c r="CN74" s="30">
        <f t="shared" si="315"/>
        <v>0</v>
      </c>
      <c r="CO74" s="30">
        <f t="shared" si="315"/>
        <v>0</v>
      </c>
      <c r="CP74" s="30">
        <f t="shared" si="315"/>
        <v>0</v>
      </c>
      <c r="CQ74" s="30">
        <f t="shared" si="315"/>
        <v>0</v>
      </c>
      <c r="CR74" s="30">
        <f t="shared" si="315"/>
        <v>0</v>
      </c>
      <c r="CS74" s="30">
        <f t="shared" si="315"/>
        <v>0</v>
      </c>
      <c r="CT74" s="30">
        <f t="shared" si="315"/>
        <v>0</v>
      </c>
    </row>
    <row r="75" spans="1:98" s="27" customFormat="1" ht="12" x14ac:dyDescent="0.25">
      <c r="A75" s="26">
        <f>ROW()</f>
        <v>75</v>
      </c>
      <c r="C75" s="142"/>
      <c r="E75" s="24"/>
      <c r="F75" s="66" t="str">
        <f>$F$386</f>
        <v>АКТИВЫ</v>
      </c>
      <c r="G75" s="66" t="str">
        <f t="shared" si="309"/>
        <v>Запасы СиМ</v>
      </c>
      <c r="H75" s="27" t="str">
        <f>BP!$F$24</f>
        <v>Вн.пр-во</v>
      </c>
      <c r="P75" s="30"/>
      <c r="R75" s="24"/>
      <c r="S75" s="93"/>
      <c r="V75" s="85"/>
      <c r="W75" s="29">
        <f t="shared" ref="W75:W100" si="316">Z75</f>
        <v>0</v>
      </c>
      <c r="Z75" s="30">
        <f t="shared" ref="Z75:BE75" si="317">IF(Z$5="",0,IF(Z$5=1,$S75,Y452))</f>
        <v>0</v>
      </c>
      <c r="AA75" s="30">
        <f t="shared" ca="1" si="317"/>
        <v>0</v>
      </c>
      <c r="AB75" s="30">
        <f t="shared" ca="1" si="317"/>
        <v>0</v>
      </c>
      <c r="AC75" s="30">
        <f t="shared" ca="1" si="317"/>
        <v>0</v>
      </c>
      <c r="AD75" s="30">
        <f t="shared" ca="1" si="317"/>
        <v>0</v>
      </c>
      <c r="AE75" s="30">
        <f t="shared" ca="1" si="317"/>
        <v>0</v>
      </c>
      <c r="AF75" s="30">
        <f t="shared" ca="1" si="317"/>
        <v>6600</v>
      </c>
      <c r="AG75" s="30">
        <f t="shared" ca="1" si="317"/>
        <v>31800</v>
      </c>
      <c r="AH75" s="30">
        <f t="shared" ca="1" si="317"/>
        <v>69120</v>
      </c>
      <c r="AI75" s="30">
        <f t="shared" ca="1" si="317"/>
        <v>108345</v>
      </c>
      <c r="AJ75" s="30">
        <f t="shared" ca="1" si="317"/>
        <v>145440</v>
      </c>
      <c r="AK75" s="30">
        <f t="shared" ca="1" si="317"/>
        <v>188886</v>
      </c>
      <c r="AL75" s="30">
        <f t="shared" ca="1" si="317"/>
        <v>284220.00000000006</v>
      </c>
      <c r="AM75" s="30">
        <f t="shared" ca="1" si="317"/>
        <v>465851.99999999994</v>
      </c>
      <c r="AN75" s="30">
        <f t="shared" ca="1" si="317"/>
        <v>741337.5</v>
      </c>
      <c r="AO75" s="30">
        <f t="shared" ca="1" si="317"/>
        <v>1107214.5</v>
      </c>
      <c r="AP75" s="30">
        <f t="shared" ca="1" si="317"/>
        <v>1539025.5</v>
      </c>
      <c r="AQ75" s="30">
        <f t="shared" ca="1" si="317"/>
        <v>2009836.5</v>
      </c>
      <c r="AR75" s="30">
        <f t="shared" ca="1" si="317"/>
        <v>2502580.5</v>
      </c>
      <c r="AS75" s="30">
        <f t="shared" ca="1" si="317"/>
        <v>3006795</v>
      </c>
      <c r="AT75" s="30">
        <f t="shared" ca="1" si="317"/>
        <v>3516675</v>
      </c>
      <c r="AU75" s="30">
        <f t="shared" ca="1" si="317"/>
        <v>4028670</v>
      </c>
      <c r="AV75" s="30">
        <f t="shared" ca="1" si="317"/>
        <v>4541317.5</v>
      </c>
      <c r="AW75" s="30">
        <f t="shared" ca="1" si="317"/>
        <v>5054250</v>
      </c>
      <c r="AX75" s="30">
        <f t="shared" ca="1" si="317"/>
        <v>5567250</v>
      </c>
      <c r="AY75" s="30">
        <f t="shared" ca="1" si="317"/>
        <v>6080250</v>
      </c>
      <c r="AZ75" s="30">
        <f t="shared" ca="1" si="317"/>
        <v>6593250</v>
      </c>
      <c r="BA75" s="30">
        <f t="shared" ca="1" si="317"/>
        <v>7106250</v>
      </c>
      <c r="BB75" s="30">
        <f t="shared" ca="1" si="317"/>
        <v>7619250</v>
      </c>
      <c r="BC75" s="30">
        <f t="shared" ca="1" si="317"/>
        <v>8115750</v>
      </c>
      <c r="BD75" s="30">
        <f t="shared" ca="1" si="317"/>
        <v>8549250</v>
      </c>
      <c r="BE75" s="30">
        <f t="shared" ca="1" si="317"/>
        <v>8889450</v>
      </c>
      <c r="BF75" s="30">
        <f t="shared" ref="BF75:CK75" ca="1" si="318">IF(BF$5="",0,IF(BF$5=1,$S75,BE452))</f>
        <v>9131587.5</v>
      </c>
      <c r="BG75" s="30">
        <f t="shared" ca="1" si="318"/>
        <v>9280987.5</v>
      </c>
      <c r="BH75" s="30">
        <f t="shared" ca="1" si="318"/>
        <v>9363022.5</v>
      </c>
      <c r="BI75" s="30">
        <f t="shared" ca="1" si="318"/>
        <v>9405472.5</v>
      </c>
      <c r="BJ75" s="30">
        <f t="shared" ca="1" si="318"/>
        <v>9425842.5</v>
      </c>
      <c r="BK75" s="30">
        <f t="shared" ca="1" si="318"/>
        <v>9434655</v>
      </c>
      <c r="BL75" s="30">
        <f t="shared" ca="1" si="318"/>
        <v>9437775</v>
      </c>
      <c r="BM75" s="30">
        <f t="shared" ca="1" si="318"/>
        <v>9438780</v>
      </c>
      <c r="BN75" s="30">
        <f t="shared" ca="1" si="318"/>
        <v>9439132.5</v>
      </c>
      <c r="BO75" s="30">
        <f t="shared" ca="1" si="318"/>
        <v>9439200</v>
      </c>
      <c r="BP75" s="30">
        <f t="shared" ca="1" si="318"/>
        <v>9439199.9999999981</v>
      </c>
      <c r="BQ75" s="30">
        <f t="shared" ca="1" si="318"/>
        <v>9439199.9999999981</v>
      </c>
      <c r="BR75" s="30">
        <f t="shared" ca="1" si="318"/>
        <v>9439199.9999999981</v>
      </c>
      <c r="BS75" s="30">
        <f t="shared" ca="1" si="318"/>
        <v>9439199.9999999981</v>
      </c>
      <c r="BT75" s="30">
        <f t="shared" ca="1" si="318"/>
        <v>9439199.9999999981</v>
      </c>
      <c r="BU75" s="30">
        <f t="shared" ca="1" si="318"/>
        <v>9439199.9999999981</v>
      </c>
      <c r="BV75" s="30">
        <f t="shared" si="318"/>
        <v>0</v>
      </c>
      <c r="BW75" s="30">
        <f t="shared" si="318"/>
        <v>0</v>
      </c>
      <c r="BX75" s="30">
        <f t="shared" si="318"/>
        <v>0</v>
      </c>
      <c r="BY75" s="30">
        <f t="shared" si="318"/>
        <v>0</v>
      </c>
      <c r="BZ75" s="30">
        <f t="shared" si="318"/>
        <v>0</v>
      </c>
      <c r="CA75" s="30">
        <f t="shared" si="318"/>
        <v>0</v>
      </c>
      <c r="CB75" s="30">
        <f t="shared" si="318"/>
        <v>0</v>
      </c>
      <c r="CC75" s="30">
        <f t="shared" si="318"/>
        <v>0</v>
      </c>
      <c r="CD75" s="30">
        <f t="shared" si="318"/>
        <v>0</v>
      </c>
      <c r="CE75" s="30">
        <f t="shared" si="318"/>
        <v>0</v>
      </c>
      <c r="CF75" s="30">
        <f t="shared" si="318"/>
        <v>0</v>
      </c>
      <c r="CG75" s="30">
        <f t="shared" si="318"/>
        <v>0</v>
      </c>
      <c r="CH75" s="30">
        <f t="shared" si="318"/>
        <v>0</v>
      </c>
      <c r="CI75" s="30">
        <f t="shared" si="318"/>
        <v>0</v>
      </c>
      <c r="CJ75" s="30">
        <f t="shared" si="318"/>
        <v>0</v>
      </c>
      <c r="CK75" s="30">
        <f t="shared" si="318"/>
        <v>0</v>
      </c>
      <c r="CL75" s="30">
        <f t="shared" ref="CL75:CT75" si="319">IF(CL$5="",0,IF(CL$5=1,$S75,CK452))</f>
        <v>0</v>
      </c>
      <c r="CM75" s="30">
        <f t="shared" si="319"/>
        <v>0</v>
      </c>
      <c r="CN75" s="30">
        <f t="shared" si="319"/>
        <v>0</v>
      </c>
      <c r="CO75" s="30">
        <f t="shared" si="319"/>
        <v>0</v>
      </c>
      <c r="CP75" s="30">
        <f t="shared" si="319"/>
        <v>0</v>
      </c>
      <c r="CQ75" s="30">
        <f t="shared" si="319"/>
        <v>0</v>
      </c>
      <c r="CR75" s="30">
        <f t="shared" si="319"/>
        <v>0</v>
      </c>
      <c r="CS75" s="30">
        <f t="shared" si="319"/>
        <v>0</v>
      </c>
      <c r="CT75" s="30">
        <f t="shared" si="319"/>
        <v>0</v>
      </c>
    </row>
    <row r="76" spans="1:98" s="27" customFormat="1" ht="12" x14ac:dyDescent="0.25">
      <c r="A76" s="26">
        <f>ROW()</f>
        <v>76</v>
      </c>
      <c r="C76" s="142"/>
      <c r="E76" s="24"/>
      <c r="F76" s="66" t="str">
        <f>$F$386</f>
        <v>АКТИВЫ</v>
      </c>
      <c r="G76" s="66" t="str">
        <f t="shared" si="309"/>
        <v>Запасы СиМ</v>
      </c>
      <c r="H76" s="27" t="str">
        <f>BP!$F$25</f>
        <v>Упаковка</v>
      </c>
      <c r="P76" s="30"/>
      <c r="R76" s="24"/>
      <c r="S76" s="93"/>
      <c r="V76" s="85"/>
      <c r="W76" s="29">
        <f t="shared" si="316"/>
        <v>0</v>
      </c>
      <c r="Z76" s="30">
        <f t="shared" ref="Z76:BE76" si="320">IF(Z$5="",0,IF(Z$5=1,$S76,Y453))</f>
        <v>0</v>
      </c>
      <c r="AA76" s="30">
        <f t="shared" ca="1" si="320"/>
        <v>0</v>
      </c>
      <c r="AB76" s="30">
        <f t="shared" ca="1" si="320"/>
        <v>0</v>
      </c>
      <c r="AC76" s="30">
        <f t="shared" ca="1" si="320"/>
        <v>0</v>
      </c>
      <c r="AD76" s="30">
        <f t="shared" ca="1" si="320"/>
        <v>-1600</v>
      </c>
      <c r="AE76" s="30">
        <f t="shared" ca="1" si="320"/>
        <v>-6400</v>
      </c>
      <c r="AF76" s="30">
        <f t="shared" ca="1" si="320"/>
        <v>-11520</v>
      </c>
      <c r="AG76" s="30">
        <f t="shared" ca="1" si="320"/>
        <v>-16840</v>
      </c>
      <c r="AH76" s="30">
        <f t="shared" ca="1" si="320"/>
        <v>-21480</v>
      </c>
      <c r="AI76" s="30">
        <f t="shared" ca="1" si="320"/>
        <v>-28216.000000000004</v>
      </c>
      <c r="AJ76" s="30">
        <f t="shared" ca="1" si="320"/>
        <v>-45816</v>
      </c>
      <c r="AK76" s="30">
        <f t="shared" ca="1" si="320"/>
        <v>-75448</v>
      </c>
      <c r="AL76" s="30">
        <f t="shared" ca="1" si="320"/>
        <v>-117988</v>
      </c>
      <c r="AM76" s="30">
        <f t="shared" ca="1" si="320"/>
        <v>-171880</v>
      </c>
      <c r="AN76" s="30">
        <f t="shared" ca="1" si="320"/>
        <v>-232468</v>
      </c>
      <c r="AO76" s="30">
        <f t="shared" ca="1" si="320"/>
        <v>-297032</v>
      </c>
      <c r="AP76" s="30">
        <f t="shared" ca="1" si="320"/>
        <v>-363660</v>
      </c>
      <c r="AQ76" s="30">
        <f t="shared" ca="1" si="320"/>
        <v>-431380</v>
      </c>
      <c r="AR76" s="30">
        <f t="shared" ca="1" si="320"/>
        <v>-499580</v>
      </c>
      <c r="AS76" s="30">
        <f t="shared" ca="1" si="320"/>
        <v>-567900</v>
      </c>
      <c r="AT76" s="30">
        <f t="shared" ca="1" si="320"/>
        <v>-636280</v>
      </c>
      <c r="AU76" s="30">
        <f t="shared" ca="1" si="320"/>
        <v>-704680</v>
      </c>
      <c r="AV76" s="30">
        <f t="shared" ca="1" si="320"/>
        <v>-773080</v>
      </c>
      <c r="AW76" s="30">
        <f t="shared" ca="1" si="320"/>
        <v>-841480</v>
      </c>
      <c r="AX76" s="30">
        <f t="shared" ca="1" si="320"/>
        <v>-909880</v>
      </c>
      <c r="AY76" s="30">
        <f t="shared" ca="1" si="320"/>
        <v>-978280</v>
      </c>
      <c r="AZ76" s="30">
        <f t="shared" ca="1" si="320"/>
        <v>-1046680</v>
      </c>
      <c r="BA76" s="30">
        <f t="shared" ca="1" si="320"/>
        <v>-1111080</v>
      </c>
      <c r="BB76" s="30">
        <f t="shared" ca="1" si="320"/>
        <v>-1163480</v>
      </c>
      <c r="BC76" s="30">
        <f t="shared" ca="1" si="320"/>
        <v>-1203080</v>
      </c>
      <c r="BD76" s="30">
        <f t="shared" ca="1" si="320"/>
        <v>-1229380</v>
      </c>
      <c r="BE76" s="30">
        <f t="shared" ca="1" si="320"/>
        <v>-1244080</v>
      </c>
      <c r="BF76" s="30">
        <f t="shared" ref="BF76:CK76" ca="1" si="321">IF(BF$5="",0,IF(BF$5=1,$S76,BE453))</f>
        <v>-1251940</v>
      </c>
      <c r="BG76" s="30">
        <f t="shared" ca="1" si="321"/>
        <v>-1255800</v>
      </c>
      <c r="BH76" s="30">
        <f t="shared" ca="1" si="321"/>
        <v>-1257580</v>
      </c>
      <c r="BI76" s="30">
        <f t="shared" ca="1" si="321"/>
        <v>-1258260</v>
      </c>
      <c r="BJ76" s="30">
        <f t="shared" ca="1" si="321"/>
        <v>-1258460</v>
      </c>
      <c r="BK76" s="30">
        <f t="shared" ca="1" si="321"/>
        <v>-1258540</v>
      </c>
      <c r="BL76" s="30">
        <f t="shared" ca="1" si="321"/>
        <v>-1258560.0000000002</v>
      </c>
      <c r="BM76" s="30">
        <f t="shared" ca="1" si="321"/>
        <v>-1258560.0000000002</v>
      </c>
      <c r="BN76" s="30">
        <f t="shared" ca="1" si="321"/>
        <v>-1258560.0000000002</v>
      </c>
      <c r="BO76" s="30">
        <f t="shared" ca="1" si="321"/>
        <v>-1258560.0000000002</v>
      </c>
      <c r="BP76" s="30">
        <f t="shared" ca="1" si="321"/>
        <v>-1258560.0000000002</v>
      </c>
      <c r="BQ76" s="30">
        <f t="shared" ca="1" si="321"/>
        <v>-1258560.0000000002</v>
      </c>
      <c r="BR76" s="30">
        <f t="shared" ca="1" si="321"/>
        <v>-1258560.0000000002</v>
      </c>
      <c r="BS76" s="30">
        <f t="shared" ca="1" si="321"/>
        <v>-1258560.0000000002</v>
      </c>
      <c r="BT76" s="30">
        <f t="shared" ca="1" si="321"/>
        <v>-1258560.0000000002</v>
      </c>
      <c r="BU76" s="30">
        <f t="shared" ca="1" si="321"/>
        <v>-1258560.0000000002</v>
      </c>
      <c r="BV76" s="30">
        <f t="shared" si="321"/>
        <v>0</v>
      </c>
      <c r="BW76" s="30">
        <f t="shared" si="321"/>
        <v>0</v>
      </c>
      <c r="BX76" s="30">
        <f t="shared" si="321"/>
        <v>0</v>
      </c>
      <c r="BY76" s="30">
        <f t="shared" si="321"/>
        <v>0</v>
      </c>
      <c r="BZ76" s="30">
        <f t="shared" si="321"/>
        <v>0</v>
      </c>
      <c r="CA76" s="30">
        <f t="shared" si="321"/>
        <v>0</v>
      </c>
      <c r="CB76" s="30">
        <f t="shared" si="321"/>
        <v>0</v>
      </c>
      <c r="CC76" s="30">
        <f t="shared" si="321"/>
        <v>0</v>
      </c>
      <c r="CD76" s="30">
        <f t="shared" si="321"/>
        <v>0</v>
      </c>
      <c r="CE76" s="30">
        <f t="shared" si="321"/>
        <v>0</v>
      </c>
      <c r="CF76" s="30">
        <f t="shared" si="321"/>
        <v>0</v>
      </c>
      <c r="CG76" s="30">
        <f t="shared" si="321"/>
        <v>0</v>
      </c>
      <c r="CH76" s="30">
        <f t="shared" si="321"/>
        <v>0</v>
      </c>
      <c r="CI76" s="30">
        <f t="shared" si="321"/>
        <v>0</v>
      </c>
      <c r="CJ76" s="30">
        <f t="shared" si="321"/>
        <v>0</v>
      </c>
      <c r="CK76" s="30">
        <f t="shared" si="321"/>
        <v>0</v>
      </c>
      <c r="CL76" s="30">
        <f t="shared" ref="CL76:CT76" si="322">IF(CL$5="",0,IF(CL$5=1,$S76,CK453))</f>
        <v>0</v>
      </c>
      <c r="CM76" s="30">
        <f t="shared" si="322"/>
        <v>0</v>
      </c>
      <c r="CN76" s="30">
        <f t="shared" si="322"/>
        <v>0</v>
      </c>
      <c r="CO76" s="30">
        <f t="shared" si="322"/>
        <v>0</v>
      </c>
      <c r="CP76" s="30">
        <f t="shared" si="322"/>
        <v>0</v>
      </c>
      <c r="CQ76" s="30">
        <f t="shared" si="322"/>
        <v>0</v>
      </c>
      <c r="CR76" s="30">
        <f t="shared" si="322"/>
        <v>0</v>
      </c>
      <c r="CS76" s="30">
        <f t="shared" si="322"/>
        <v>0</v>
      </c>
      <c r="CT76" s="30">
        <f t="shared" si="322"/>
        <v>0</v>
      </c>
    </row>
    <row r="77" spans="1:98" s="27" customFormat="1" ht="12" x14ac:dyDescent="0.25">
      <c r="A77" s="26">
        <f>ROW()</f>
        <v>77</v>
      </c>
      <c r="C77" s="142"/>
      <c r="E77" s="24"/>
      <c r="F77" s="66" t="str">
        <f t="shared" ref="F77:F80" si="323">$F$386</f>
        <v>АКТИВЫ</v>
      </c>
      <c r="G77" s="66" t="str">
        <f t="shared" si="309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>
        <f t="shared" si="316"/>
        <v>0</v>
      </c>
      <c r="Z77" s="30">
        <f t="shared" ref="Z77:BE77" si="324">IF(Z$5="",0,IF(Z$5=1,$S77,Y454))</f>
        <v>0</v>
      </c>
      <c r="AA77" s="30">
        <f t="shared" ca="1" si="324"/>
        <v>0</v>
      </c>
      <c r="AB77" s="30">
        <f t="shared" ca="1" si="324"/>
        <v>0</v>
      </c>
      <c r="AC77" s="30">
        <f t="shared" ca="1" si="324"/>
        <v>0</v>
      </c>
      <c r="AD77" s="30">
        <f t="shared" ca="1" si="324"/>
        <v>0</v>
      </c>
      <c r="AE77" s="30">
        <f t="shared" ca="1" si="324"/>
        <v>600</v>
      </c>
      <c r="AF77" s="30">
        <f t="shared" ca="1" si="324"/>
        <v>2400</v>
      </c>
      <c r="AG77" s="30">
        <f t="shared" ca="1" si="324"/>
        <v>4320</v>
      </c>
      <c r="AH77" s="30">
        <f t="shared" ca="1" si="324"/>
        <v>6715</v>
      </c>
      <c r="AI77" s="30">
        <f t="shared" ca="1" si="324"/>
        <v>9655</v>
      </c>
      <c r="AJ77" s="30">
        <f t="shared" ca="1" si="324"/>
        <v>13461</v>
      </c>
      <c r="AK77" s="30">
        <f t="shared" ca="1" si="324"/>
        <v>21391</v>
      </c>
      <c r="AL77" s="30">
        <f t="shared" ca="1" si="324"/>
        <v>33663</v>
      </c>
      <c r="AM77" s="30">
        <f t="shared" ca="1" si="324"/>
        <v>51299.5</v>
      </c>
      <c r="AN77" s="30">
        <f t="shared" ca="1" si="324"/>
        <v>75909</v>
      </c>
      <c r="AO77" s="30">
        <f t="shared" ca="1" si="324"/>
        <v>106037.5</v>
      </c>
      <c r="AP77" s="30">
        <f t="shared" ca="1" si="324"/>
        <v>140884</v>
      </c>
      <c r="AQ77" s="30">
        <f t="shared" ca="1" si="324"/>
        <v>179342.5</v>
      </c>
      <c r="AR77" s="30">
        <f t="shared" ca="1" si="324"/>
        <v>219884.5</v>
      </c>
      <c r="AS77" s="30">
        <f t="shared" ca="1" si="324"/>
        <v>261600.5</v>
      </c>
      <c r="AT77" s="30">
        <f t="shared" ca="1" si="324"/>
        <v>303877.5</v>
      </c>
      <c r="AU77" s="30">
        <f t="shared" ca="1" si="324"/>
        <v>346450</v>
      </c>
      <c r="AV77" s="30">
        <f t="shared" ca="1" si="324"/>
        <v>389150</v>
      </c>
      <c r="AW77" s="30">
        <f t="shared" ca="1" si="324"/>
        <v>431880</v>
      </c>
      <c r="AX77" s="30">
        <f t="shared" ca="1" si="324"/>
        <v>474625</v>
      </c>
      <c r="AY77" s="30">
        <f t="shared" ca="1" si="324"/>
        <v>517375</v>
      </c>
      <c r="AZ77" s="30">
        <f t="shared" ca="1" si="324"/>
        <v>560125</v>
      </c>
      <c r="BA77" s="30">
        <f t="shared" ca="1" si="324"/>
        <v>602875</v>
      </c>
      <c r="BB77" s="30">
        <f t="shared" ca="1" si="324"/>
        <v>644125</v>
      </c>
      <c r="BC77" s="30">
        <f t="shared" ca="1" si="324"/>
        <v>680875</v>
      </c>
      <c r="BD77" s="30">
        <f t="shared" ca="1" si="324"/>
        <v>712825</v>
      </c>
      <c r="BE77" s="30">
        <f t="shared" ca="1" si="324"/>
        <v>738787.5</v>
      </c>
      <c r="BF77" s="30">
        <f t="shared" ref="BF77:CK77" ca="1" si="325">IF(BF$5="",0,IF(BF$5=1,$S77,BE454))</f>
        <v>757400</v>
      </c>
      <c r="BG77" s="30">
        <f t="shared" ca="1" si="325"/>
        <v>770247.5</v>
      </c>
      <c r="BH77" s="30">
        <f t="shared" ca="1" si="325"/>
        <v>778270</v>
      </c>
      <c r="BI77" s="30">
        <f t="shared" ca="1" si="325"/>
        <v>782612.5</v>
      </c>
      <c r="BJ77" s="30">
        <f t="shared" ca="1" si="325"/>
        <v>784832.5</v>
      </c>
      <c r="BK77" s="30">
        <f t="shared" ca="1" si="325"/>
        <v>785872.5</v>
      </c>
      <c r="BL77" s="30">
        <f t="shared" ca="1" si="325"/>
        <v>786347.5</v>
      </c>
      <c r="BM77" s="30">
        <f t="shared" ca="1" si="325"/>
        <v>786525</v>
      </c>
      <c r="BN77" s="30">
        <f t="shared" ca="1" si="325"/>
        <v>786575</v>
      </c>
      <c r="BO77" s="30">
        <f t="shared" ca="1" si="325"/>
        <v>786595</v>
      </c>
      <c r="BP77" s="30">
        <f t="shared" ca="1" si="325"/>
        <v>786600</v>
      </c>
      <c r="BQ77" s="30">
        <f t="shared" ca="1" si="325"/>
        <v>786599.99999999988</v>
      </c>
      <c r="BR77" s="30">
        <f t="shared" ca="1" si="325"/>
        <v>786599.99999999988</v>
      </c>
      <c r="BS77" s="30">
        <f t="shared" ca="1" si="325"/>
        <v>786599.99999999988</v>
      </c>
      <c r="BT77" s="30">
        <f t="shared" ca="1" si="325"/>
        <v>786599.99999999988</v>
      </c>
      <c r="BU77" s="30">
        <f t="shared" ca="1" si="325"/>
        <v>786599.99999999988</v>
      </c>
      <c r="BV77" s="30">
        <f t="shared" si="325"/>
        <v>0</v>
      </c>
      <c r="BW77" s="30">
        <f t="shared" si="325"/>
        <v>0</v>
      </c>
      <c r="BX77" s="30">
        <f t="shared" si="325"/>
        <v>0</v>
      </c>
      <c r="BY77" s="30">
        <f t="shared" si="325"/>
        <v>0</v>
      </c>
      <c r="BZ77" s="30">
        <f t="shared" si="325"/>
        <v>0</v>
      </c>
      <c r="CA77" s="30">
        <f t="shared" si="325"/>
        <v>0</v>
      </c>
      <c r="CB77" s="30">
        <f t="shared" si="325"/>
        <v>0</v>
      </c>
      <c r="CC77" s="30">
        <f t="shared" si="325"/>
        <v>0</v>
      </c>
      <c r="CD77" s="30">
        <f t="shared" si="325"/>
        <v>0</v>
      </c>
      <c r="CE77" s="30">
        <f t="shared" si="325"/>
        <v>0</v>
      </c>
      <c r="CF77" s="30">
        <f t="shared" si="325"/>
        <v>0</v>
      </c>
      <c r="CG77" s="30">
        <f t="shared" si="325"/>
        <v>0</v>
      </c>
      <c r="CH77" s="30">
        <f t="shared" si="325"/>
        <v>0</v>
      </c>
      <c r="CI77" s="30">
        <f t="shared" si="325"/>
        <v>0</v>
      </c>
      <c r="CJ77" s="30">
        <f t="shared" si="325"/>
        <v>0</v>
      </c>
      <c r="CK77" s="30">
        <f t="shared" si="325"/>
        <v>0</v>
      </c>
      <c r="CL77" s="30">
        <f t="shared" ref="CL77:CT77" si="326">IF(CL$5="",0,IF(CL$5=1,$S77,CK454))</f>
        <v>0</v>
      </c>
      <c r="CM77" s="30">
        <f t="shared" si="326"/>
        <v>0</v>
      </c>
      <c r="CN77" s="30">
        <f t="shared" si="326"/>
        <v>0</v>
      </c>
      <c r="CO77" s="30">
        <f t="shared" si="326"/>
        <v>0</v>
      </c>
      <c r="CP77" s="30">
        <f t="shared" si="326"/>
        <v>0</v>
      </c>
      <c r="CQ77" s="30">
        <f t="shared" si="326"/>
        <v>0</v>
      </c>
      <c r="CR77" s="30">
        <f t="shared" si="326"/>
        <v>0</v>
      </c>
      <c r="CS77" s="30">
        <f t="shared" si="326"/>
        <v>0</v>
      </c>
      <c r="CT77" s="30">
        <f t="shared" si="326"/>
        <v>0</v>
      </c>
    </row>
    <row r="78" spans="1:98" s="27" customFormat="1" ht="12" x14ac:dyDescent="0.25">
      <c r="A78" s="26">
        <f>ROW()</f>
        <v>78</v>
      </c>
      <c r="C78" s="142"/>
      <c r="E78" s="24"/>
      <c r="F78" s="66" t="str">
        <f t="shared" si="323"/>
        <v>АКТИВЫ</v>
      </c>
      <c r="G78" s="66" t="str">
        <f t="shared" si="309"/>
        <v>Запасы СиМ</v>
      </c>
      <c r="H78" s="27" t="str">
        <f>BP!$F$27</f>
        <v>ФОТ упак</v>
      </c>
      <c r="P78" s="30"/>
      <c r="R78" s="24"/>
      <c r="S78" s="93"/>
      <c r="V78" s="85"/>
      <c r="W78" s="29">
        <f t="shared" si="316"/>
        <v>0</v>
      </c>
      <c r="Z78" s="30">
        <f t="shared" ref="Z78:BE78" si="327">IF(Z$5="",0,IF(Z$5=1,$S78,Y455))</f>
        <v>0</v>
      </c>
      <c r="AA78" s="30">
        <f t="shared" ca="1" si="327"/>
        <v>0</v>
      </c>
      <c r="AB78" s="30">
        <f t="shared" ca="1" si="327"/>
        <v>0</v>
      </c>
      <c r="AC78" s="30">
        <f t="shared" ca="1" si="327"/>
        <v>0</v>
      </c>
      <c r="AD78" s="30">
        <f t="shared" ca="1" si="327"/>
        <v>0</v>
      </c>
      <c r="AE78" s="30">
        <f t="shared" ca="1" si="327"/>
        <v>0</v>
      </c>
      <c r="AF78" s="30">
        <f t="shared" ca="1" si="327"/>
        <v>0</v>
      </c>
      <c r="AG78" s="30">
        <f t="shared" ca="1" si="327"/>
        <v>0</v>
      </c>
      <c r="AH78" s="30">
        <f t="shared" ca="1" si="327"/>
        <v>500</v>
      </c>
      <c r="AI78" s="30">
        <f t="shared" ca="1" si="327"/>
        <v>2000</v>
      </c>
      <c r="AJ78" s="30">
        <f t="shared" ca="1" si="327"/>
        <v>3600</v>
      </c>
      <c r="AK78" s="30">
        <f t="shared" ca="1" si="327"/>
        <v>5262.5</v>
      </c>
      <c r="AL78" s="30">
        <f t="shared" ca="1" si="327"/>
        <v>6712.5</v>
      </c>
      <c r="AM78" s="30">
        <f t="shared" ca="1" si="327"/>
        <v>8817.5000000000018</v>
      </c>
      <c r="AN78" s="30">
        <f t="shared" ca="1" si="327"/>
        <v>14317.500000000002</v>
      </c>
      <c r="AO78" s="30">
        <f t="shared" ca="1" si="327"/>
        <v>23577.5</v>
      </c>
      <c r="AP78" s="30">
        <f t="shared" ca="1" si="327"/>
        <v>36871.25</v>
      </c>
      <c r="AQ78" s="30">
        <f t="shared" ca="1" si="327"/>
        <v>53712.5</v>
      </c>
      <c r="AR78" s="30">
        <f t="shared" ca="1" si="327"/>
        <v>72646.25</v>
      </c>
      <c r="AS78" s="30">
        <f t="shared" ca="1" si="327"/>
        <v>92822.5</v>
      </c>
      <c r="AT78" s="30">
        <f t="shared" ca="1" si="327"/>
        <v>113643.75</v>
      </c>
      <c r="AU78" s="30">
        <f t="shared" ca="1" si="327"/>
        <v>134806.25</v>
      </c>
      <c r="AV78" s="30">
        <f t="shared" ca="1" si="327"/>
        <v>156118.75</v>
      </c>
      <c r="AW78" s="30">
        <f t="shared" ca="1" si="327"/>
        <v>177468.75</v>
      </c>
      <c r="AX78" s="30">
        <f t="shared" ca="1" si="327"/>
        <v>198837.5</v>
      </c>
      <c r="AY78" s="30">
        <f t="shared" ca="1" si="327"/>
        <v>220212.5</v>
      </c>
      <c r="AZ78" s="30">
        <f t="shared" ca="1" si="327"/>
        <v>241587.5</v>
      </c>
      <c r="BA78" s="30">
        <f t="shared" ca="1" si="327"/>
        <v>262962.5</v>
      </c>
      <c r="BB78" s="30">
        <f t="shared" ca="1" si="327"/>
        <v>284337.5</v>
      </c>
      <c r="BC78" s="30">
        <f t="shared" ca="1" si="327"/>
        <v>305712.5</v>
      </c>
      <c r="BD78" s="30">
        <f t="shared" ca="1" si="327"/>
        <v>327087.5</v>
      </c>
      <c r="BE78" s="30">
        <f t="shared" ca="1" si="327"/>
        <v>347212.5</v>
      </c>
      <c r="BF78" s="30">
        <f t="shared" ref="BF78:CK78" ca="1" si="328">IF(BF$5="",0,IF(BF$5=1,$S78,BE455))</f>
        <v>363587.5</v>
      </c>
      <c r="BG78" s="30">
        <f t="shared" ca="1" si="328"/>
        <v>375962.5</v>
      </c>
      <c r="BH78" s="30">
        <f t="shared" ca="1" si="328"/>
        <v>384181.25</v>
      </c>
      <c r="BI78" s="30">
        <f t="shared" ca="1" si="328"/>
        <v>388775</v>
      </c>
      <c r="BJ78" s="30">
        <f t="shared" ca="1" si="328"/>
        <v>391231.25</v>
      </c>
      <c r="BK78" s="30">
        <f t="shared" ca="1" si="328"/>
        <v>392437.5</v>
      </c>
      <c r="BL78" s="30">
        <f t="shared" ca="1" si="328"/>
        <v>392993.75</v>
      </c>
      <c r="BM78" s="30">
        <f t="shared" ca="1" si="328"/>
        <v>393206.25</v>
      </c>
      <c r="BN78" s="30">
        <f t="shared" ca="1" si="328"/>
        <v>393268.75</v>
      </c>
      <c r="BO78" s="30">
        <f t="shared" ca="1" si="328"/>
        <v>393293.75</v>
      </c>
      <c r="BP78" s="30">
        <f t="shared" ca="1" si="328"/>
        <v>393300</v>
      </c>
      <c r="BQ78" s="30">
        <f t="shared" ca="1" si="328"/>
        <v>393299.99999999994</v>
      </c>
      <c r="BR78" s="30">
        <f t="shared" ca="1" si="328"/>
        <v>393299.99999999994</v>
      </c>
      <c r="BS78" s="30">
        <f t="shared" ca="1" si="328"/>
        <v>393299.99999999994</v>
      </c>
      <c r="BT78" s="30">
        <f t="shared" ca="1" si="328"/>
        <v>393299.99999999994</v>
      </c>
      <c r="BU78" s="30">
        <f t="shared" ca="1" si="328"/>
        <v>393299.99999999994</v>
      </c>
      <c r="BV78" s="30">
        <f t="shared" si="328"/>
        <v>0</v>
      </c>
      <c r="BW78" s="30">
        <f t="shared" si="328"/>
        <v>0</v>
      </c>
      <c r="BX78" s="30">
        <f t="shared" si="328"/>
        <v>0</v>
      </c>
      <c r="BY78" s="30">
        <f t="shared" si="328"/>
        <v>0</v>
      </c>
      <c r="BZ78" s="30">
        <f t="shared" si="328"/>
        <v>0</v>
      </c>
      <c r="CA78" s="30">
        <f t="shared" si="328"/>
        <v>0</v>
      </c>
      <c r="CB78" s="30">
        <f t="shared" si="328"/>
        <v>0</v>
      </c>
      <c r="CC78" s="30">
        <f t="shared" si="328"/>
        <v>0</v>
      </c>
      <c r="CD78" s="30">
        <f t="shared" si="328"/>
        <v>0</v>
      </c>
      <c r="CE78" s="30">
        <f t="shared" si="328"/>
        <v>0</v>
      </c>
      <c r="CF78" s="30">
        <f t="shared" si="328"/>
        <v>0</v>
      </c>
      <c r="CG78" s="30">
        <f t="shared" si="328"/>
        <v>0</v>
      </c>
      <c r="CH78" s="30">
        <f t="shared" si="328"/>
        <v>0</v>
      </c>
      <c r="CI78" s="30">
        <f t="shared" si="328"/>
        <v>0</v>
      </c>
      <c r="CJ78" s="30">
        <f t="shared" si="328"/>
        <v>0</v>
      </c>
      <c r="CK78" s="30">
        <f t="shared" si="328"/>
        <v>0</v>
      </c>
      <c r="CL78" s="30">
        <f t="shared" ref="CL78:CT78" si="329">IF(CL$5="",0,IF(CL$5=1,$S78,CK455))</f>
        <v>0</v>
      </c>
      <c r="CM78" s="30">
        <f t="shared" si="329"/>
        <v>0</v>
      </c>
      <c r="CN78" s="30">
        <f t="shared" si="329"/>
        <v>0</v>
      </c>
      <c r="CO78" s="30">
        <f t="shared" si="329"/>
        <v>0</v>
      </c>
      <c r="CP78" s="30">
        <f t="shared" si="329"/>
        <v>0</v>
      </c>
      <c r="CQ78" s="30">
        <f t="shared" si="329"/>
        <v>0</v>
      </c>
      <c r="CR78" s="30">
        <f t="shared" si="329"/>
        <v>0</v>
      </c>
      <c r="CS78" s="30">
        <f t="shared" si="329"/>
        <v>0</v>
      </c>
      <c r="CT78" s="30">
        <f t="shared" si="329"/>
        <v>0</v>
      </c>
    </row>
    <row r="79" spans="1:98" s="27" customFormat="1" ht="12" x14ac:dyDescent="0.25">
      <c r="A79" s="26">
        <f>ROW()</f>
        <v>79</v>
      </c>
      <c r="C79" s="142"/>
      <c r="E79" s="24"/>
      <c r="F79" s="66" t="str">
        <f t="shared" si="323"/>
        <v>АКТИВЫ</v>
      </c>
      <c r="G79" s="66" t="str">
        <f t="shared" si="309"/>
        <v>Запасы СиМ</v>
      </c>
      <c r="H79" s="27" t="str">
        <f>BP!$F$28</f>
        <v>Соцсборы</v>
      </c>
      <c r="P79" s="30"/>
      <c r="R79" s="24"/>
      <c r="S79" s="93"/>
      <c r="V79" s="85"/>
      <c r="W79" s="29">
        <f t="shared" si="316"/>
        <v>0</v>
      </c>
      <c r="Z79" s="30">
        <f t="shared" ref="Z79:BE79" si="330">IF(Z$5="",0,IF(Z$5=1,$S79,Y456))</f>
        <v>0</v>
      </c>
      <c r="AA79" s="30">
        <f t="shared" ca="1" si="330"/>
        <v>0</v>
      </c>
      <c r="AB79" s="30">
        <f t="shared" ca="1" si="330"/>
        <v>0</v>
      </c>
      <c r="AC79" s="30">
        <f t="shared" ca="1" si="330"/>
        <v>0</v>
      </c>
      <c r="AD79" s="30">
        <f t="shared" ca="1" si="330"/>
        <v>0</v>
      </c>
      <c r="AE79" s="30">
        <f t="shared" ca="1" si="330"/>
        <v>180</v>
      </c>
      <c r="AF79" s="30">
        <f t="shared" ca="1" si="330"/>
        <v>720</v>
      </c>
      <c r="AG79" s="30">
        <f t="shared" ca="1" si="330"/>
        <v>1296</v>
      </c>
      <c r="AH79" s="30">
        <f t="shared" ca="1" si="330"/>
        <v>2164.5</v>
      </c>
      <c r="AI79" s="30">
        <f t="shared" ca="1" si="330"/>
        <v>3496.5</v>
      </c>
      <c r="AJ79" s="30">
        <f t="shared" ca="1" si="330"/>
        <v>5118.2999999999993</v>
      </c>
      <c r="AK79" s="30">
        <f t="shared" ca="1" si="330"/>
        <v>7996.0499999999984</v>
      </c>
      <c r="AL79" s="30">
        <f t="shared" ca="1" si="330"/>
        <v>12112.649999999998</v>
      </c>
      <c r="AM79" s="30">
        <f t="shared" ca="1" si="330"/>
        <v>18035.099999999999</v>
      </c>
      <c r="AN79" s="30">
        <f t="shared" ca="1" si="330"/>
        <v>27067.950000000004</v>
      </c>
      <c r="AO79" s="30">
        <f t="shared" ca="1" si="330"/>
        <v>38884.500000000015</v>
      </c>
      <c r="AP79" s="30">
        <f t="shared" ca="1" si="330"/>
        <v>53326.575000000012</v>
      </c>
      <c r="AQ79" s="30">
        <f t="shared" ca="1" si="330"/>
        <v>69916.500000000015</v>
      </c>
      <c r="AR79" s="30">
        <f t="shared" ca="1" si="330"/>
        <v>87759.225000000006</v>
      </c>
      <c r="AS79" s="30">
        <f t="shared" ca="1" si="330"/>
        <v>106326.90000000001</v>
      </c>
      <c r="AT79" s="30">
        <f t="shared" ca="1" si="330"/>
        <v>125256.37500000003</v>
      </c>
      <c r="AU79" s="30">
        <f t="shared" ca="1" si="330"/>
        <v>144376.875</v>
      </c>
      <c r="AV79" s="30">
        <f t="shared" ca="1" si="330"/>
        <v>163580.625</v>
      </c>
      <c r="AW79" s="30">
        <f t="shared" ca="1" si="330"/>
        <v>182804.625</v>
      </c>
      <c r="AX79" s="30">
        <f t="shared" ca="1" si="330"/>
        <v>202038.75</v>
      </c>
      <c r="AY79" s="30">
        <f t="shared" ca="1" si="330"/>
        <v>221276.25</v>
      </c>
      <c r="AZ79" s="30">
        <f t="shared" ca="1" si="330"/>
        <v>240513.75</v>
      </c>
      <c r="BA79" s="30">
        <f t="shared" ca="1" si="330"/>
        <v>259751.25</v>
      </c>
      <c r="BB79" s="30">
        <f t="shared" ca="1" si="330"/>
        <v>278538.75</v>
      </c>
      <c r="BC79" s="30">
        <f t="shared" ca="1" si="330"/>
        <v>295976.25</v>
      </c>
      <c r="BD79" s="30">
        <f t="shared" ca="1" si="330"/>
        <v>311973.75</v>
      </c>
      <c r="BE79" s="30">
        <f t="shared" ca="1" si="330"/>
        <v>325800</v>
      </c>
      <c r="BF79" s="30">
        <f t="shared" ref="BF79:CK79" ca="1" si="331">IF(BF$5="",0,IF(BF$5=1,$S79,BE456))</f>
        <v>336296.25</v>
      </c>
      <c r="BG79" s="30">
        <f t="shared" ca="1" si="331"/>
        <v>343863</v>
      </c>
      <c r="BH79" s="30">
        <f t="shared" ca="1" si="331"/>
        <v>348735.375</v>
      </c>
      <c r="BI79" s="30">
        <f t="shared" ca="1" si="331"/>
        <v>351416.25</v>
      </c>
      <c r="BJ79" s="30">
        <f t="shared" ca="1" si="331"/>
        <v>352819.125</v>
      </c>
      <c r="BK79" s="30">
        <f t="shared" ca="1" si="331"/>
        <v>353493</v>
      </c>
      <c r="BL79" s="30">
        <f t="shared" ca="1" si="331"/>
        <v>353802.375</v>
      </c>
      <c r="BM79" s="30">
        <f t="shared" ca="1" si="331"/>
        <v>353919.375</v>
      </c>
      <c r="BN79" s="30">
        <f t="shared" ca="1" si="331"/>
        <v>353953.125</v>
      </c>
      <c r="BO79" s="30">
        <f t="shared" ca="1" si="331"/>
        <v>353966.625</v>
      </c>
      <c r="BP79" s="30">
        <f t="shared" ca="1" si="331"/>
        <v>353970</v>
      </c>
      <c r="BQ79" s="30">
        <f t="shared" ca="1" si="331"/>
        <v>353969.99999999994</v>
      </c>
      <c r="BR79" s="30">
        <f t="shared" ca="1" si="331"/>
        <v>353969.99999999994</v>
      </c>
      <c r="BS79" s="30">
        <f t="shared" ca="1" si="331"/>
        <v>353969.99999999994</v>
      </c>
      <c r="BT79" s="30">
        <f t="shared" ca="1" si="331"/>
        <v>353969.99999999994</v>
      </c>
      <c r="BU79" s="30">
        <f t="shared" ca="1" si="331"/>
        <v>353969.99999999994</v>
      </c>
      <c r="BV79" s="30">
        <f t="shared" si="331"/>
        <v>0</v>
      </c>
      <c r="BW79" s="30">
        <f t="shared" si="331"/>
        <v>0</v>
      </c>
      <c r="BX79" s="30">
        <f t="shared" si="331"/>
        <v>0</v>
      </c>
      <c r="BY79" s="30">
        <f t="shared" si="331"/>
        <v>0</v>
      </c>
      <c r="BZ79" s="30">
        <f t="shared" si="331"/>
        <v>0</v>
      </c>
      <c r="CA79" s="30">
        <f t="shared" si="331"/>
        <v>0</v>
      </c>
      <c r="CB79" s="30">
        <f t="shared" si="331"/>
        <v>0</v>
      </c>
      <c r="CC79" s="30">
        <f t="shared" si="331"/>
        <v>0</v>
      </c>
      <c r="CD79" s="30">
        <f t="shared" si="331"/>
        <v>0</v>
      </c>
      <c r="CE79" s="30">
        <f t="shared" si="331"/>
        <v>0</v>
      </c>
      <c r="CF79" s="30">
        <f t="shared" si="331"/>
        <v>0</v>
      </c>
      <c r="CG79" s="30">
        <f t="shared" si="331"/>
        <v>0</v>
      </c>
      <c r="CH79" s="30">
        <f t="shared" si="331"/>
        <v>0</v>
      </c>
      <c r="CI79" s="30">
        <f t="shared" si="331"/>
        <v>0</v>
      </c>
      <c r="CJ79" s="30">
        <f t="shared" si="331"/>
        <v>0</v>
      </c>
      <c r="CK79" s="30">
        <f t="shared" si="331"/>
        <v>0</v>
      </c>
      <c r="CL79" s="30">
        <f t="shared" ref="CL79:CT79" si="332">IF(CL$5="",0,IF(CL$5=1,$S79,CK456))</f>
        <v>0</v>
      </c>
      <c r="CM79" s="30">
        <f t="shared" si="332"/>
        <v>0</v>
      </c>
      <c r="CN79" s="30">
        <f t="shared" si="332"/>
        <v>0</v>
      </c>
      <c r="CO79" s="30">
        <f t="shared" si="332"/>
        <v>0</v>
      </c>
      <c r="CP79" s="30">
        <f t="shared" si="332"/>
        <v>0</v>
      </c>
      <c r="CQ79" s="30">
        <f t="shared" si="332"/>
        <v>0</v>
      </c>
      <c r="CR79" s="30">
        <f t="shared" si="332"/>
        <v>0</v>
      </c>
      <c r="CS79" s="30">
        <f t="shared" si="332"/>
        <v>0</v>
      </c>
      <c r="CT79" s="30">
        <f t="shared" si="332"/>
        <v>0</v>
      </c>
    </row>
    <row r="80" spans="1:98" s="27" customFormat="1" ht="12" x14ac:dyDescent="0.25">
      <c r="A80" s="26">
        <f>ROW()</f>
        <v>80</v>
      </c>
      <c r="C80" s="142"/>
      <c r="E80" s="24"/>
      <c r="F80" s="66" t="str">
        <f t="shared" si="323"/>
        <v>АКТИВЫ</v>
      </c>
      <c r="G80" s="66" t="str">
        <f t="shared" si="309"/>
        <v>Запасы СиМ</v>
      </c>
      <c r="H80" s="27" t="str">
        <f>BP!$F$29</f>
        <v>ЭлЭн</v>
      </c>
      <c r="P80" s="30"/>
      <c r="R80" s="24"/>
      <c r="S80" s="93"/>
      <c r="V80" s="85"/>
      <c r="W80" s="29">
        <f t="shared" si="316"/>
        <v>0</v>
      </c>
      <c r="Z80" s="30">
        <f t="shared" ref="Z80:BE80" si="333">IF(Z$5="",0,IF(Z$5=1,$S80,Y457))</f>
        <v>0</v>
      </c>
      <c r="AA80" s="30">
        <f t="shared" ca="1" si="333"/>
        <v>0</v>
      </c>
      <c r="AB80" s="30">
        <f t="shared" ca="1" si="333"/>
        <v>0</v>
      </c>
      <c r="AC80" s="30">
        <f t="shared" ca="1" si="333"/>
        <v>0</v>
      </c>
      <c r="AD80" s="30">
        <f t="shared" ca="1" si="333"/>
        <v>0</v>
      </c>
      <c r="AE80" s="30">
        <f t="shared" ca="1" si="333"/>
        <v>128.79999999999998</v>
      </c>
      <c r="AF80" s="30">
        <f t="shared" ca="1" si="333"/>
        <v>515.19999999999993</v>
      </c>
      <c r="AG80" s="30">
        <f t="shared" ca="1" si="333"/>
        <v>927.36</v>
      </c>
      <c r="AH80" s="30">
        <f t="shared" ca="1" si="333"/>
        <v>1410.82</v>
      </c>
      <c r="AI80" s="30">
        <f t="shared" ca="1" si="333"/>
        <v>1949.9400000000003</v>
      </c>
      <c r="AJ80" s="30">
        <f t="shared" ca="1" si="333"/>
        <v>2668.8280000000009</v>
      </c>
      <c r="AK80" s="30">
        <f t="shared" ca="1" si="333"/>
        <v>4269.1680000000015</v>
      </c>
      <c r="AL80" s="30">
        <f t="shared" ca="1" si="333"/>
        <v>6814.6239999999989</v>
      </c>
      <c r="AM80" s="30">
        <f t="shared" ca="1" si="333"/>
        <v>10471.485999999997</v>
      </c>
      <c r="AN80" s="30">
        <f t="shared" ca="1" si="333"/>
        <v>15416.991999999997</v>
      </c>
      <c r="AO80" s="30">
        <f t="shared" ca="1" si="333"/>
        <v>21316.629999999997</v>
      </c>
      <c r="AP80" s="30">
        <f t="shared" ca="1" si="333"/>
        <v>27981.661999999993</v>
      </c>
      <c r="AQ80" s="30">
        <f t="shared" ca="1" si="333"/>
        <v>35204.489999999991</v>
      </c>
      <c r="AR80" s="30">
        <f t="shared" ca="1" si="333"/>
        <v>42746.235999999997</v>
      </c>
      <c r="AS80" s="30">
        <f t="shared" ca="1" si="333"/>
        <v>50463.794000000002</v>
      </c>
      <c r="AT80" s="30">
        <f t="shared" ca="1" si="333"/>
        <v>58262.220000000016</v>
      </c>
      <c r="AU80" s="30">
        <f t="shared" ca="1" si="333"/>
        <v>66103.150000000009</v>
      </c>
      <c r="AV80" s="30">
        <f t="shared" ca="1" si="333"/>
        <v>73962.250000000029</v>
      </c>
      <c r="AW80" s="30">
        <f t="shared" ca="1" si="333"/>
        <v>81825.490000000049</v>
      </c>
      <c r="AX80" s="30">
        <f t="shared" ca="1" si="333"/>
        <v>89690.800000000061</v>
      </c>
      <c r="AY80" s="30">
        <f t="shared" ca="1" si="333"/>
        <v>97556.80000000009</v>
      </c>
      <c r="AZ80" s="30">
        <f t="shared" ca="1" si="333"/>
        <v>105422.80000000009</v>
      </c>
      <c r="BA80" s="30">
        <f t="shared" ca="1" si="333"/>
        <v>113288.80000000009</v>
      </c>
      <c r="BB80" s="30">
        <f t="shared" ca="1" si="333"/>
        <v>120832.80000000009</v>
      </c>
      <c r="BC80" s="30">
        <f t="shared" ca="1" si="333"/>
        <v>127410.8000000001</v>
      </c>
      <c r="BD80" s="30">
        <f t="shared" ca="1" si="333"/>
        <v>132958.40000000011</v>
      </c>
      <c r="BE80" s="30">
        <f t="shared" ca="1" si="333"/>
        <v>137297.35000000012</v>
      </c>
      <c r="BF80" s="30">
        <f t="shared" ref="BF80:CK80" ca="1" si="334">IF(BF$5="",0,IF(BF$5=1,$S80,BE457))</f>
        <v>140288.50000000009</v>
      </c>
      <c r="BG80" s="30">
        <f t="shared" ca="1" si="334"/>
        <v>142287.43000000011</v>
      </c>
      <c r="BH80" s="30">
        <f t="shared" ca="1" si="334"/>
        <v>143505.51000000013</v>
      </c>
      <c r="BI80" s="30">
        <f t="shared" ca="1" si="334"/>
        <v>144155.95000000013</v>
      </c>
      <c r="BJ80" s="30">
        <f t="shared" ca="1" si="334"/>
        <v>144481.8600000001</v>
      </c>
      <c r="BK80" s="30">
        <f t="shared" ca="1" si="334"/>
        <v>144631.13000000012</v>
      </c>
      <c r="BL80" s="30">
        <f t="shared" ca="1" si="334"/>
        <v>144698.9800000001</v>
      </c>
      <c r="BM80" s="30">
        <f t="shared" ca="1" si="334"/>
        <v>144724.05000000016</v>
      </c>
      <c r="BN80" s="30">
        <f t="shared" ca="1" si="334"/>
        <v>144730.95000000016</v>
      </c>
      <c r="BO80" s="30">
        <f t="shared" ca="1" si="334"/>
        <v>144733.71000000014</v>
      </c>
      <c r="BP80" s="30">
        <f t="shared" ca="1" si="334"/>
        <v>144734.40000000014</v>
      </c>
      <c r="BQ80" s="30">
        <f t="shared" ca="1" si="334"/>
        <v>144734.40000000014</v>
      </c>
      <c r="BR80" s="30">
        <f t="shared" ca="1" si="334"/>
        <v>144734.40000000014</v>
      </c>
      <c r="BS80" s="30">
        <f t="shared" ca="1" si="334"/>
        <v>144734.40000000014</v>
      </c>
      <c r="BT80" s="30">
        <f t="shared" ca="1" si="334"/>
        <v>144734.40000000014</v>
      </c>
      <c r="BU80" s="30">
        <f t="shared" ca="1" si="334"/>
        <v>144734.40000000014</v>
      </c>
      <c r="BV80" s="30">
        <f t="shared" si="334"/>
        <v>0</v>
      </c>
      <c r="BW80" s="30">
        <f t="shared" si="334"/>
        <v>0</v>
      </c>
      <c r="BX80" s="30">
        <f t="shared" si="334"/>
        <v>0</v>
      </c>
      <c r="BY80" s="30">
        <f t="shared" si="334"/>
        <v>0</v>
      </c>
      <c r="BZ80" s="30">
        <f t="shared" si="334"/>
        <v>0</v>
      </c>
      <c r="CA80" s="30">
        <f t="shared" si="334"/>
        <v>0</v>
      </c>
      <c r="CB80" s="30">
        <f t="shared" si="334"/>
        <v>0</v>
      </c>
      <c r="CC80" s="30">
        <f t="shared" si="334"/>
        <v>0</v>
      </c>
      <c r="CD80" s="30">
        <f t="shared" si="334"/>
        <v>0</v>
      </c>
      <c r="CE80" s="30">
        <f t="shared" si="334"/>
        <v>0</v>
      </c>
      <c r="CF80" s="30">
        <f t="shared" si="334"/>
        <v>0</v>
      </c>
      <c r="CG80" s="30">
        <f t="shared" si="334"/>
        <v>0</v>
      </c>
      <c r="CH80" s="30">
        <f t="shared" si="334"/>
        <v>0</v>
      </c>
      <c r="CI80" s="30">
        <f t="shared" si="334"/>
        <v>0</v>
      </c>
      <c r="CJ80" s="30">
        <f t="shared" si="334"/>
        <v>0</v>
      </c>
      <c r="CK80" s="30">
        <f t="shared" si="334"/>
        <v>0</v>
      </c>
      <c r="CL80" s="30">
        <f t="shared" ref="CL80:CT80" si="335">IF(CL$5="",0,IF(CL$5=1,$S80,CK457))</f>
        <v>0</v>
      </c>
      <c r="CM80" s="30">
        <f t="shared" si="335"/>
        <v>0</v>
      </c>
      <c r="CN80" s="30">
        <f t="shared" si="335"/>
        <v>0</v>
      </c>
      <c r="CO80" s="30">
        <f t="shared" si="335"/>
        <v>0</v>
      </c>
      <c r="CP80" s="30">
        <f t="shared" si="335"/>
        <v>0</v>
      </c>
      <c r="CQ80" s="30">
        <f t="shared" si="335"/>
        <v>0</v>
      </c>
      <c r="CR80" s="30">
        <f t="shared" si="335"/>
        <v>0</v>
      </c>
      <c r="CS80" s="30">
        <f t="shared" si="335"/>
        <v>0</v>
      </c>
      <c r="CT80" s="30">
        <f t="shared" si="335"/>
        <v>0</v>
      </c>
    </row>
    <row r="81" spans="1:98" s="2" customFormat="1" ht="12" x14ac:dyDescent="0.25">
      <c r="A81" s="11">
        <f>ROW()</f>
        <v>81</v>
      </c>
      <c r="C81" s="142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336">$F$9</f>
        <v>АКТИВЫ</v>
      </c>
      <c r="G82" s="6" t="str">
        <f>$G$459</f>
        <v>Кредиторская задолженность по капзатратам</v>
      </c>
      <c r="M82" s="6"/>
      <c r="R82" s="41"/>
      <c r="S82" s="119"/>
      <c r="V82" s="120"/>
      <c r="W82" s="9">
        <f t="shared" si="316"/>
        <v>0</v>
      </c>
      <c r="Z82" s="7">
        <f t="shared" ref="Z82:BE82" si="337">IF(Z$5="",0,IF(Z$5=1,$S82,Y459))</f>
        <v>0</v>
      </c>
      <c r="AA82" s="7">
        <f t="shared" ca="1" si="337"/>
        <v>-15000000</v>
      </c>
      <c r="AB82" s="7">
        <f t="shared" ca="1" si="337"/>
        <v>-10000000</v>
      </c>
      <c r="AC82" s="7">
        <f t="shared" ca="1" si="337"/>
        <v>0</v>
      </c>
      <c r="AD82" s="7">
        <f t="shared" ca="1" si="337"/>
        <v>0</v>
      </c>
      <c r="AE82" s="7">
        <f t="shared" ca="1" si="337"/>
        <v>0</v>
      </c>
      <c r="AF82" s="7">
        <f t="shared" ca="1" si="337"/>
        <v>0</v>
      </c>
      <c r="AG82" s="7">
        <f t="shared" ca="1" si="337"/>
        <v>0</v>
      </c>
      <c r="AH82" s="7">
        <f t="shared" ca="1" si="337"/>
        <v>0</v>
      </c>
      <c r="AI82" s="7">
        <f t="shared" ca="1" si="337"/>
        <v>0</v>
      </c>
      <c r="AJ82" s="7">
        <f t="shared" ca="1" si="337"/>
        <v>0</v>
      </c>
      <c r="AK82" s="7">
        <f t="shared" ca="1" si="337"/>
        <v>0</v>
      </c>
      <c r="AL82" s="7">
        <f t="shared" ca="1" si="337"/>
        <v>0</v>
      </c>
      <c r="AM82" s="7">
        <f t="shared" ca="1" si="337"/>
        <v>0</v>
      </c>
      <c r="AN82" s="7">
        <f t="shared" ca="1" si="337"/>
        <v>0</v>
      </c>
      <c r="AO82" s="7">
        <f t="shared" ca="1" si="337"/>
        <v>0</v>
      </c>
      <c r="AP82" s="7">
        <f t="shared" ca="1" si="337"/>
        <v>0</v>
      </c>
      <c r="AQ82" s="7">
        <f t="shared" ca="1" si="337"/>
        <v>0</v>
      </c>
      <c r="AR82" s="7">
        <f t="shared" ca="1" si="337"/>
        <v>0</v>
      </c>
      <c r="AS82" s="7">
        <f t="shared" ca="1" si="337"/>
        <v>0</v>
      </c>
      <c r="AT82" s="7">
        <f t="shared" ca="1" si="337"/>
        <v>0</v>
      </c>
      <c r="AU82" s="7">
        <f t="shared" ca="1" si="337"/>
        <v>-5000000</v>
      </c>
      <c r="AV82" s="7">
        <f t="shared" ca="1" si="337"/>
        <v>-15000000</v>
      </c>
      <c r="AW82" s="7">
        <f t="shared" ca="1" si="337"/>
        <v>-10000000</v>
      </c>
      <c r="AX82" s="7">
        <f t="shared" ca="1" si="337"/>
        <v>0</v>
      </c>
      <c r="AY82" s="7">
        <f t="shared" ca="1" si="337"/>
        <v>0</v>
      </c>
      <c r="AZ82" s="7">
        <f t="shared" ca="1" si="337"/>
        <v>0</v>
      </c>
      <c r="BA82" s="7">
        <f t="shared" ca="1" si="337"/>
        <v>0</v>
      </c>
      <c r="BB82" s="7">
        <f t="shared" ca="1" si="337"/>
        <v>0</v>
      </c>
      <c r="BC82" s="7">
        <f t="shared" ca="1" si="337"/>
        <v>0</v>
      </c>
      <c r="BD82" s="7">
        <f t="shared" ca="1" si="337"/>
        <v>0</v>
      </c>
      <c r="BE82" s="7">
        <f t="shared" ca="1" si="337"/>
        <v>0</v>
      </c>
      <c r="BF82" s="7">
        <f t="shared" ref="BF82:CK82" ca="1" si="338">IF(BF$5="",0,IF(BF$5=1,$S82,BE459))</f>
        <v>0</v>
      </c>
      <c r="BG82" s="7">
        <f t="shared" ca="1" si="338"/>
        <v>0</v>
      </c>
      <c r="BH82" s="7">
        <f t="shared" ca="1" si="338"/>
        <v>0</v>
      </c>
      <c r="BI82" s="7">
        <f t="shared" ca="1" si="338"/>
        <v>0</v>
      </c>
      <c r="BJ82" s="7">
        <f t="shared" ca="1" si="338"/>
        <v>0</v>
      </c>
      <c r="BK82" s="7">
        <f t="shared" ca="1" si="338"/>
        <v>0</v>
      </c>
      <c r="BL82" s="7">
        <f t="shared" ca="1" si="338"/>
        <v>0</v>
      </c>
      <c r="BM82" s="7">
        <f t="shared" ca="1" si="338"/>
        <v>0</v>
      </c>
      <c r="BN82" s="7">
        <f t="shared" ca="1" si="338"/>
        <v>0</v>
      </c>
      <c r="BO82" s="7">
        <f t="shared" ca="1" si="338"/>
        <v>0</v>
      </c>
      <c r="BP82" s="7">
        <f t="shared" ca="1" si="338"/>
        <v>0</v>
      </c>
      <c r="BQ82" s="7">
        <f t="shared" ca="1" si="338"/>
        <v>0</v>
      </c>
      <c r="BR82" s="7">
        <f t="shared" ca="1" si="338"/>
        <v>0</v>
      </c>
      <c r="BS82" s="7">
        <f t="shared" ca="1" si="338"/>
        <v>0</v>
      </c>
      <c r="BT82" s="7">
        <f t="shared" ca="1" si="338"/>
        <v>0</v>
      </c>
      <c r="BU82" s="7">
        <f t="shared" ca="1" si="338"/>
        <v>0</v>
      </c>
      <c r="BV82" s="7">
        <f t="shared" si="338"/>
        <v>0</v>
      </c>
      <c r="BW82" s="7">
        <f t="shared" si="338"/>
        <v>0</v>
      </c>
      <c r="BX82" s="7">
        <f t="shared" si="338"/>
        <v>0</v>
      </c>
      <c r="BY82" s="7">
        <f t="shared" si="338"/>
        <v>0</v>
      </c>
      <c r="BZ82" s="7">
        <f t="shared" si="338"/>
        <v>0</v>
      </c>
      <c r="CA82" s="7">
        <f t="shared" si="338"/>
        <v>0</v>
      </c>
      <c r="CB82" s="7">
        <f t="shared" si="338"/>
        <v>0</v>
      </c>
      <c r="CC82" s="7">
        <f t="shared" si="338"/>
        <v>0</v>
      </c>
      <c r="CD82" s="7">
        <f t="shared" si="338"/>
        <v>0</v>
      </c>
      <c r="CE82" s="7">
        <f t="shared" si="338"/>
        <v>0</v>
      </c>
      <c r="CF82" s="7">
        <f t="shared" si="338"/>
        <v>0</v>
      </c>
      <c r="CG82" s="7">
        <f t="shared" si="338"/>
        <v>0</v>
      </c>
      <c r="CH82" s="7">
        <f t="shared" si="338"/>
        <v>0</v>
      </c>
      <c r="CI82" s="7">
        <f t="shared" si="338"/>
        <v>0</v>
      </c>
      <c r="CJ82" s="7">
        <f t="shared" si="338"/>
        <v>0</v>
      </c>
      <c r="CK82" s="7">
        <f t="shared" si="338"/>
        <v>0</v>
      </c>
      <c r="CL82" s="7">
        <f t="shared" ref="CL82:CT82" si="339">IF(CL$5="",0,IF(CL$5=1,$S82,CK459))</f>
        <v>0</v>
      </c>
      <c r="CM82" s="7">
        <f t="shared" si="339"/>
        <v>0</v>
      </c>
      <c r="CN82" s="7">
        <f t="shared" si="339"/>
        <v>0</v>
      </c>
      <c r="CO82" s="7">
        <f t="shared" si="339"/>
        <v>0</v>
      </c>
      <c r="CP82" s="7">
        <f t="shared" si="339"/>
        <v>0</v>
      </c>
      <c r="CQ82" s="7">
        <f t="shared" si="339"/>
        <v>0</v>
      </c>
      <c r="CR82" s="7">
        <f t="shared" si="339"/>
        <v>0</v>
      </c>
      <c r="CS82" s="7">
        <f t="shared" si="339"/>
        <v>0</v>
      </c>
      <c r="CT82" s="7">
        <f t="shared" si="339"/>
        <v>0</v>
      </c>
    </row>
    <row r="83" spans="1:98" x14ac:dyDescent="0.3">
      <c r="A83" s="11">
        <f>ROW()</f>
        <v>83</v>
      </c>
      <c r="F83" s="66" t="str">
        <f t="shared" si="336"/>
        <v>АКТИВЫ</v>
      </c>
      <c r="G83" s="6" t="str">
        <f>G460</f>
        <v>Кредиторская задолженность по переменным расходам</v>
      </c>
      <c r="W83" s="10">
        <f t="shared" si="316"/>
        <v>0</v>
      </c>
      <c r="Z83" s="7">
        <f t="shared" ref="Z83:BE83" si="340">SUM(Z84:Z87)</f>
        <v>0</v>
      </c>
      <c r="AA83" s="7">
        <f t="shared" ca="1" si="340"/>
        <v>-130000</v>
      </c>
      <c r="AB83" s="7">
        <f t="shared" ca="1" si="340"/>
        <v>-390000</v>
      </c>
      <c r="AC83" s="7">
        <f t="shared" ca="1" si="340"/>
        <v>-550000</v>
      </c>
      <c r="AD83" s="7">
        <f t="shared" ca="1" si="340"/>
        <v>-700000</v>
      </c>
      <c r="AE83" s="7">
        <f t="shared" ca="1" si="340"/>
        <v>-800000</v>
      </c>
      <c r="AF83" s="7">
        <f t="shared" ca="1" si="340"/>
        <v>-800000</v>
      </c>
      <c r="AG83" s="7">
        <f t="shared" ca="1" si="340"/>
        <v>-800000</v>
      </c>
      <c r="AH83" s="7">
        <f t="shared" ca="1" si="340"/>
        <v>-800000</v>
      </c>
      <c r="AI83" s="7">
        <f t="shared" ca="1" si="340"/>
        <v>-799685.39</v>
      </c>
      <c r="AJ83" s="7">
        <f t="shared" ca="1" si="340"/>
        <v>-797273.38</v>
      </c>
      <c r="AK83" s="7">
        <f t="shared" ca="1" si="340"/>
        <v>-791337.73800000001</v>
      </c>
      <c r="AL83" s="7">
        <f t="shared" ca="1" si="340"/>
        <v>-783863.12875000003</v>
      </c>
      <c r="AM83" s="7">
        <f t="shared" ca="1" si="340"/>
        <v>-775872.03474999999</v>
      </c>
      <c r="AN83" s="7">
        <f t="shared" ca="1" si="340"/>
        <v>-767901.39040000003</v>
      </c>
      <c r="AO83" s="7">
        <f t="shared" ca="1" si="340"/>
        <v>-756064.97567499999</v>
      </c>
      <c r="AP83" s="7">
        <f t="shared" ca="1" si="340"/>
        <v>-731267.80873749999</v>
      </c>
      <c r="AQ83" s="7">
        <f t="shared" ca="1" si="340"/>
        <v>-689145.46236250002</v>
      </c>
      <c r="AR83" s="7">
        <f t="shared" ca="1" si="340"/>
        <v>-627873.38207249995</v>
      </c>
      <c r="AS83" s="7">
        <f t="shared" ca="1" si="340"/>
        <v>-549134.36432250007</v>
      </c>
      <c r="AT83" s="7">
        <f t="shared" ca="1" si="340"/>
        <v>-458125.00600499992</v>
      </c>
      <c r="AU83" s="7">
        <f t="shared" ca="1" si="340"/>
        <v>-359370.17233625002</v>
      </c>
      <c r="AV83" s="7">
        <f t="shared" ca="1" si="340"/>
        <v>-256210.51027499989</v>
      </c>
      <c r="AW83" s="7">
        <f t="shared" ca="1" si="340"/>
        <v>-150689.62151124992</v>
      </c>
      <c r="AX83" s="7">
        <f t="shared" ca="1" si="340"/>
        <v>-44026.619795000064</v>
      </c>
      <c r="AY83" s="7">
        <f t="shared" ca="1" si="340"/>
        <v>63083.835993749788</v>
      </c>
      <c r="AZ83" s="7">
        <f t="shared" ca="1" si="340"/>
        <v>170372.00710624969</v>
      </c>
      <c r="BA83" s="7">
        <f t="shared" ca="1" si="340"/>
        <v>277724.14891874976</v>
      </c>
      <c r="BB83" s="7">
        <f t="shared" ca="1" si="340"/>
        <v>385092.28340624971</v>
      </c>
      <c r="BC83" s="7">
        <f t="shared" ca="1" si="340"/>
        <v>492464.15388749982</v>
      </c>
      <c r="BD83" s="7">
        <f t="shared" ca="1" si="340"/>
        <v>599836.61426249985</v>
      </c>
      <c r="BE83" s="7">
        <f t="shared" ca="1" si="340"/>
        <v>707209.07463749964</v>
      </c>
      <c r="BF83" s="7">
        <f t="shared" ref="BF83:CK83" ca="1" si="341">SUM(BF84:BF87)</f>
        <v>813795.01001249952</v>
      </c>
      <c r="BG83" s="7">
        <f t="shared" ca="1" si="341"/>
        <v>914350.9203874995</v>
      </c>
      <c r="BH83" s="7">
        <f t="shared" ca="1" si="341"/>
        <v>1000067.7257625</v>
      </c>
      <c r="BI83" s="7">
        <f t="shared" ca="1" si="341"/>
        <v>1067098.0080124997</v>
      </c>
      <c r="BJ83" s="7">
        <f t="shared" ca="1" si="341"/>
        <v>1114150.5552625</v>
      </c>
      <c r="BK83" s="7">
        <f t="shared" ca="1" si="341"/>
        <v>1143242.8041375002</v>
      </c>
      <c r="BL83" s="7">
        <f t="shared" ca="1" si="341"/>
        <v>1159785.3912</v>
      </c>
      <c r="BM83" s="7">
        <f t="shared" ca="1" si="341"/>
        <v>1168474.1984187495</v>
      </c>
      <c r="BN83" s="7">
        <f t="shared" ca="1" si="341"/>
        <v>1172712.5850124997</v>
      </c>
      <c r="BO83" s="7">
        <f t="shared" ca="1" si="341"/>
        <v>1174570.5536937499</v>
      </c>
      <c r="BP83" s="7">
        <f t="shared" ca="1" si="341"/>
        <v>1175281.5067499995</v>
      </c>
      <c r="BQ83" s="7">
        <f t="shared" ca="1" si="341"/>
        <v>1175543.7472937496</v>
      </c>
      <c r="BR83" s="7">
        <f t="shared" ca="1" si="341"/>
        <v>1175628.03655625</v>
      </c>
      <c r="BS83" s="7">
        <f t="shared" ca="1" si="341"/>
        <v>1175648.3551187499</v>
      </c>
      <c r="BT83" s="7">
        <f t="shared" ca="1" si="341"/>
        <v>1175652.68100625</v>
      </c>
      <c r="BU83" s="7">
        <f t="shared" ca="1" si="341"/>
        <v>1175653.2709000001</v>
      </c>
      <c r="BV83" s="7">
        <f t="shared" si="341"/>
        <v>0</v>
      </c>
      <c r="BW83" s="7">
        <f t="shared" si="341"/>
        <v>0</v>
      </c>
      <c r="BX83" s="7">
        <f t="shared" si="341"/>
        <v>0</v>
      </c>
      <c r="BY83" s="7">
        <f t="shared" si="341"/>
        <v>0</v>
      </c>
      <c r="BZ83" s="7">
        <f t="shared" si="341"/>
        <v>0</v>
      </c>
      <c r="CA83" s="7">
        <f t="shared" si="341"/>
        <v>0</v>
      </c>
      <c r="CB83" s="7">
        <f t="shared" si="341"/>
        <v>0</v>
      </c>
      <c r="CC83" s="7">
        <f t="shared" si="341"/>
        <v>0</v>
      </c>
      <c r="CD83" s="7">
        <f t="shared" si="341"/>
        <v>0</v>
      </c>
      <c r="CE83" s="7">
        <f t="shared" si="341"/>
        <v>0</v>
      </c>
      <c r="CF83" s="7">
        <f t="shared" si="341"/>
        <v>0</v>
      </c>
      <c r="CG83" s="7">
        <f t="shared" si="341"/>
        <v>0</v>
      </c>
      <c r="CH83" s="7">
        <f t="shared" si="341"/>
        <v>0</v>
      </c>
      <c r="CI83" s="7">
        <f t="shared" si="341"/>
        <v>0</v>
      </c>
      <c r="CJ83" s="7">
        <f t="shared" si="341"/>
        <v>0</v>
      </c>
      <c r="CK83" s="7">
        <f t="shared" si="341"/>
        <v>0</v>
      </c>
      <c r="CL83" s="7">
        <f t="shared" ref="CL83:CT83" si="342">SUM(CL84:CL87)</f>
        <v>0</v>
      </c>
      <c r="CM83" s="7">
        <f t="shared" si="342"/>
        <v>0</v>
      </c>
      <c r="CN83" s="7">
        <f t="shared" si="342"/>
        <v>0</v>
      </c>
      <c r="CO83" s="7">
        <f t="shared" si="342"/>
        <v>0</v>
      </c>
      <c r="CP83" s="7">
        <f t="shared" si="342"/>
        <v>0</v>
      </c>
      <c r="CQ83" s="7">
        <f t="shared" si="342"/>
        <v>0</v>
      </c>
      <c r="CR83" s="7">
        <f t="shared" si="342"/>
        <v>0</v>
      </c>
      <c r="CS83" s="7">
        <f t="shared" si="342"/>
        <v>0</v>
      </c>
      <c r="CT83" s="7">
        <f t="shared" si="342"/>
        <v>0</v>
      </c>
    </row>
    <row r="84" spans="1:98" s="27" customFormat="1" ht="12" x14ac:dyDescent="0.25">
      <c r="A84" s="26">
        <f>ROW()</f>
        <v>84</v>
      </c>
      <c r="C84" s="142"/>
      <c r="E84" s="24"/>
      <c r="F84" s="66" t="str">
        <f>$F$386</f>
        <v>АКТИВЫ</v>
      </c>
      <c r="G84" s="66" t="str">
        <f>$G$16</f>
        <v>Запасы СиМ</v>
      </c>
      <c r="H84" s="27" t="str">
        <f t="shared" ref="H84:H86" si="343">H461</f>
        <v>Маркетинговые расходы</v>
      </c>
      <c r="P84" s="30"/>
      <c r="R84" s="24"/>
      <c r="S84" s="93"/>
      <c r="V84" s="85"/>
      <c r="W84" s="29">
        <f t="shared" si="316"/>
        <v>0</v>
      </c>
      <c r="Z84" s="30">
        <f t="shared" ref="Z84:BE84" si="344">IF(Z$5="",0,IF(Z$5=1,$S84,Y461))</f>
        <v>0</v>
      </c>
      <c r="AA84" s="30">
        <f t="shared" ca="1" si="344"/>
        <v>-130000</v>
      </c>
      <c r="AB84" s="30">
        <f t="shared" ca="1" si="344"/>
        <v>-390000</v>
      </c>
      <c r="AC84" s="30">
        <f t="shared" ca="1" si="344"/>
        <v>-550000</v>
      </c>
      <c r="AD84" s="30">
        <f t="shared" ca="1" si="344"/>
        <v>-700000</v>
      </c>
      <c r="AE84" s="30">
        <f t="shared" ca="1" si="344"/>
        <v>-800000</v>
      </c>
      <c r="AF84" s="30">
        <f t="shared" ca="1" si="344"/>
        <v>-800000</v>
      </c>
      <c r="AG84" s="30">
        <f t="shared" ca="1" si="344"/>
        <v>-800000</v>
      </c>
      <c r="AH84" s="30">
        <f t="shared" ca="1" si="344"/>
        <v>-800000</v>
      </c>
      <c r="AI84" s="30">
        <f t="shared" ca="1" si="344"/>
        <v>-800000</v>
      </c>
      <c r="AJ84" s="30">
        <f t="shared" ca="1" si="344"/>
        <v>-800000</v>
      </c>
      <c r="AK84" s="30">
        <f t="shared" ca="1" si="344"/>
        <v>-800000</v>
      </c>
      <c r="AL84" s="30">
        <f t="shared" ca="1" si="344"/>
        <v>-800000</v>
      </c>
      <c r="AM84" s="30">
        <f t="shared" ca="1" si="344"/>
        <v>-800000</v>
      </c>
      <c r="AN84" s="30">
        <f t="shared" ca="1" si="344"/>
        <v>-800000</v>
      </c>
      <c r="AO84" s="30">
        <f t="shared" ca="1" si="344"/>
        <v>-800000</v>
      </c>
      <c r="AP84" s="30">
        <f t="shared" ca="1" si="344"/>
        <v>-800000</v>
      </c>
      <c r="AQ84" s="30">
        <f t="shared" ca="1" si="344"/>
        <v>-800000</v>
      </c>
      <c r="AR84" s="30">
        <f t="shared" ca="1" si="344"/>
        <v>-800000</v>
      </c>
      <c r="AS84" s="30">
        <f t="shared" ca="1" si="344"/>
        <v>-800000</v>
      </c>
      <c r="AT84" s="30">
        <f t="shared" ca="1" si="344"/>
        <v>-800000</v>
      </c>
      <c r="AU84" s="30">
        <f t="shared" ca="1" si="344"/>
        <v>-800000</v>
      </c>
      <c r="AV84" s="30">
        <f t="shared" ca="1" si="344"/>
        <v>-800000</v>
      </c>
      <c r="AW84" s="30">
        <f t="shared" ca="1" si="344"/>
        <v>-800000</v>
      </c>
      <c r="AX84" s="30">
        <f t="shared" ca="1" si="344"/>
        <v>-800000</v>
      </c>
      <c r="AY84" s="30">
        <f t="shared" ca="1" si="344"/>
        <v>-800000</v>
      </c>
      <c r="AZ84" s="30">
        <f t="shared" ca="1" si="344"/>
        <v>-800000</v>
      </c>
      <c r="BA84" s="30">
        <f t="shared" ca="1" si="344"/>
        <v>-800000</v>
      </c>
      <c r="BB84" s="30">
        <f t="shared" ca="1" si="344"/>
        <v>-800000</v>
      </c>
      <c r="BC84" s="30">
        <f t="shared" ca="1" si="344"/>
        <v>-800000</v>
      </c>
      <c r="BD84" s="30">
        <f t="shared" ca="1" si="344"/>
        <v>-800000</v>
      </c>
      <c r="BE84" s="30">
        <f t="shared" ca="1" si="344"/>
        <v>-800000</v>
      </c>
      <c r="BF84" s="30">
        <f t="shared" ref="BF84:CK84" ca="1" si="345">IF(BF$5="",0,IF(BF$5=1,$S84,BE461))</f>
        <v>-800000</v>
      </c>
      <c r="BG84" s="30">
        <f t="shared" ca="1" si="345"/>
        <v>-800000</v>
      </c>
      <c r="BH84" s="30">
        <f t="shared" ca="1" si="345"/>
        <v>-800000</v>
      </c>
      <c r="BI84" s="30">
        <f t="shared" ca="1" si="345"/>
        <v>-800000</v>
      </c>
      <c r="BJ84" s="30">
        <f t="shared" ca="1" si="345"/>
        <v>-800000</v>
      </c>
      <c r="BK84" s="30">
        <f t="shared" ca="1" si="345"/>
        <v>-800000</v>
      </c>
      <c r="BL84" s="30">
        <f t="shared" ca="1" si="345"/>
        <v>-800000</v>
      </c>
      <c r="BM84" s="30">
        <f t="shared" ca="1" si="345"/>
        <v>-800000</v>
      </c>
      <c r="BN84" s="30">
        <f t="shared" ca="1" si="345"/>
        <v>-800000</v>
      </c>
      <c r="BO84" s="30">
        <f t="shared" ca="1" si="345"/>
        <v>-800000</v>
      </c>
      <c r="BP84" s="30">
        <f t="shared" ca="1" si="345"/>
        <v>-800000</v>
      </c>
      <c r="BQ84" s="30">
        <f t="shared" ca="1" si="345"/>
        <v>-800000</v>
      </c>
      <c r="BR84" s="30">
        <f t="shared" ca="1" si="345"/>
        <v>-800000</v>
      </c>
      <c r="BS84" s="30">
        <f t="shared" ca="1" si="345"/>
        <v>-800000</v>
      </c>
      <c r="BT84" s="30">
        <f t="shared" ca="1" si="345"/>
        <v>-800000</v>
      </c>
      <c r="BU84" s="30">
        <f t="shared" ca="1" si="345"/>
        <v>-800000</v>
      </c>
      <c r="BV84" s="30">
        <f t="shared" si="345"/>
        <v>0</v>
      </c>
      <c r="BW84" s="30">
        <f t="shared" si="345"/>
        <v>0</v>
      </c>
      <c r="BX84" s="30">
        <f t="shared" si="345"/>
        <v>0</v>
      </c>
      <c r="BY84" s="30">
        <f t="shared" si="345"/>
        <v>0</v>
      </c>
      <c r="BZ84" s="30">
        <f t="shared" si="345"/>
        <v>0</v>
      </c>
      <c r="CA84" s="30">
        <f t="shared" si="345"/>
        <v>0</v>
      </c>
      <c r="CB84" s="30">
        <f t="shared" si="345"/>
        <v>0</v>
      </c>
      <c r="CC84" s="30">
        <f t="shared" si="345"/>
        <v>0</v>
      </c>
      <c r="CD84" s="30">
        <f t="shared" si="345"/>
        <v>0</v>
      </c>
      <c r="CE84" s="30">
        <f t="shared" si="345"/>
        <v>0</v>
      </c>
      <c r="CF84" s="30">
        <f t="shared" si="345"/>
        <v>0</v>
      </c>
      <c r="CG84" s="30">
        <f t="shared" si="345"/>
        <v>0</v>
      </c>
      <c r="CH84" s="30">
        <f t="shared" si="345"/>
        <v>0</v>
      </c>
      <c r="CI84" s="30">
        <f t="shared" si="345"/>
        <v>0</v>
      </c>
      <c r="CJ84" s="30">
        <f t="shared" si="345"/>
        <v>0</v>
      </c>
      <c r="CK84" s="30">
        <f t="shared" si="345"/>
        <v>0</v>
      </c>
      <c r="CL84" s="30">
        <f t="shared" ref="CL84:CT84" si="346">IF(CL$5="",0,IF(CL$5=1,$S84,CK461))</f>
        <v>0</v>
      </c>
      <c r="CM84" s="30">
        <f t="shared" si="346"/>
        <v>0</v>
      </c>
      <c r="CN84" s="30">
        <f t="shared" si="346"/>
        <v>0</v>
      </c>
      <c r="CO84" s="30">
        <f t="shared" si="346"/>
        <v>0</v>
      </c>
      <c r="CP84" s="30">
        <f t="shared" si="346"/>
        <v>0</v>
      </c>
      <c r="CQ84" s="30">
        <f t="shared" si="346"/>
        <v>0</v>
      </c>
      <c r="CR84" s="30">
        <f t="shared" si="346"/>
        <v>0</v>
      </c>
      <c r="CS84" s="30">
        <f t="shared" si="346"/>
        <v>0</v>
      </c>
      <c r="CT84" s="30">
        <f t="shared" si="346"/>
        <v>0</v>
      </c>
    </row>
    <row r="85" spans="1:98" s="27" customFormat="1" ht="12" x14ac:dyDescent="0.25">
      <c r="A85" s="26">
        <f>ROW()</f>
        <v>85</v>
      </c>
      <c r="C85" s="142"/>
      <c r="E85" s="24"/>
      <c r="F85" s="66" t="str">
        <f>$F$386</f>
        <v>АКТИВЫ</v>
      </c>
      <c r="G85" s="66" t="str">
        <f t="shared" ref="G85:G86" si="347">$G$16</f>
        <v>Запасы СиМ</v>
      </c>
      <c r="H85" s="27" t="str">
        <f t="shared" si="343"/>
        <v>Транспортные расходы</v>
      </c>
      <c r="P85" s="30"/>
      <c r="R85" s="24"/>
      <c r="S85" s="93"/>
      <c r="V85" s="85"/>
      <c r="W85" s="29">
        <f t="shared" si="316"/>
        <v>0</v>
      </c>
      <c r="Z85" s="30">
        <f t="shared" ref="Z85:BE85" si="348">IF(Z$5="",0,IF(Z$5=1,$S85,Y462))</f>
        <v>0</v>
      </c>
      <c r="AA85" s="30">
        <f t="shared" ca="1" si="348"/>
        <v>0</v>
      </c>
      <c r="AB85" s="30">
        <f t="shared" ca="1" si="348"/>
        <v>0</v>
      </c>
      <c r="AC85" s="30">
        <f t="shared" ca="1" si="348"/>
        <v>0</v>
      </c>
      <c r="AD85" s="30">
        <f t="shared" ca="1" si="348"/>
        <v>0</v>
      </c>
      <c r="AE85" s="30">
        <f t="shared" ca="1" si="348"/>
        <v>0</v>
      </c>
      <c r="AF85" s="30">
        <f t="shared" ca="1" si="348"/>
        <v>0</v>
      </c>
      <c r="AG85" s="30">
        <f t="shared" ca="1" si="348"/>
        <v>0</v>
      </c>
      <c r="AH85" s="30">
        <f t="shared" ca="1" si="348"/>
        <v>0</v>
      </c>
      <c r="AI85" s="30">
        <f t="shared" ca="1" si="348"/>
        <v>314.61000000000007</v>
      </c>
      <c r="AJ85" s="30">
        <f t="shared" ca="1" si="348"/>
        <v>2726.6200000000008</v>
      </c>
      <c r="AK85" s="30">
        <f t="shared" ca="1" si="348"/>
        <v>8662.2620000000006</v>
      </c>
      <c r="AL85" s="30">
        <f t="shared" ca="1" si="348"/>
        <v>16136.871250000006</v>
      </c>
      <c r="AM85" s="30">
        <f t="shared" ca="1" si="348"/>
        <v>24127.965250000008</v>
      </c>
      <c r="AN85" s="30">
        <f t="shared" ca="1" si="348"/>
        <v>32098.609600000007</v>
      </c>
      <c r="AO85" s="30">
        <f t="shared" ca="1" si="348"/>
        <v>43935.024325000013</v>
      </c>
      <c r="AP85" s="30">
        <f t="shared" ca="1" si="348"/>
        <v>68732.191262500011</v>
      </c>
      <c r="AQ85" s="30">
        <f t="shared" ca="1" si="348"/>
        <v>110854.53763750001</v>
      </c>
      <c r="AR85" s="30">
        <f t="shared" ca="1" si="348"/>
        <v>172126.61792750002</v>
      </c>
      <c r="AS85" s="30">
        <f t="shared" ca="1" si="348"/>
        <v>250865.63567749996</v>
      </c>
      <c r="AT85" s="30">
        <f t="shared" ca="1" si="348"/>
        <v>341874.99399500008</v>
      </c>
      <c r="AU85" s="30">
        <f t="shared" ca="1" si="348"/>
        <v>440629.82766374998</v>
      </c>
      <c r="AV85" s="30">
        <f t="shared" ca="1" si="348"/>
        <v>543789.48972500011</v>
      </c>
      <c r="AW85" s="30">
        <f t="shared" ca="1" si="348"/>
        <v>649310.37848875008</v>
      </c>
      <c r="AX85" s="30">
        <f t="shared" ca="1" si="348"/>
        <v>755973.38020499994</v>
      </c>
      <c r="AY85" s="30">
        <f t="shared" ca="1" si="348"/>
        <v>863083.83599374979</v>
      </c>
      <c r="AZ85" s="30">
        <f t="shared" ca="1" si="348"/>
        <v>970372.00710624969</v>
      </c>
      <c r="BA85" s="30">
        <f t="shared" ca="1" si="348"/>
        <v>1077724.1489187498</v>
      </c>
      <c r="BB85" s="30">
        <f t="shared" ca="1" si="348"/>
        <v>1185092.2834062497</v>
      </c>
      <c r="BC85" s="30">
        <f t="shared" ca="1" si="348"/>
        <v>1292464.1538874998</v>
      </c>
      <c r="BD85" s="30">
        <f t="shared" ca="1" si="348"/>
        <v>1399836.6142624998</v>
      </c>
      <c r="BE85" s="30">
        <f t="shared" ca="1" si="348"/>
        <v>1507209.0746374996</v>
      </c>
      <c r="BF85" s="30">
        <f t="shared" ref="BF85:CK85" ca="1" si="349">IF(BF$5="",0,IF(BF$5=1,$S85,BE462))</f>
        <v>1613795.0100124995</v>
      </c>
      <c r="BG85" s="30">
        <f t="shared" ca="1" si="349"/>
        <v>1714350.9203874995</v>
      </c>
      <c r="BH85" s="30">
        <f t="shared" ca="1" si="349"/>
        <v>1800067.7257625</v>
      </c>
      <c r="BI85" s="30">
        <f t="shared" ca="1" si="349"/>
        <v>1867098.0080124997</v>
      </c>
      <c r="BJ85" s="30">
        <f t="shared" ca="1" si="349"/>
        <v>1914150.5552625</v>
      </c>
      <c r="BK85" s="30">
        <f t="shared" ca="1" si="349"/>
        <v>1943242.8041375002</v>
      </c>
      <c r="BL85" s="30">
        <f t="shared" ca="1" si="349"/>
        <v>1959785.3912</v>
      </c>
      <c r="BM85" s="30">
        <f t="shared" ca="1" si="349"/>
        <v>1968474.1984187495</v>
      </c>
      <c r="BN85" s="30">
        <f t="shared" ca="1" si="349"/>
        <v>1972712.5850124997</v>
      </c>
      <c r="BO85" s="30">
        <f t="shared" ca="1" si="349"/>
        <v>1974570.5536937499</v>
      </c>
      <c r="BP85" s="30">
        <f t="shared" ca="1" si="349"/>
        <v>1975281.5067499995</v>
      </c>
      <c r="BQ85" s="30">
        <f t="shared" ca="1" si="349"/>
        <v>1975543.7472937496</v>
      </c>
      <c r="BR85" s="30">
        <f t="shared" ca="1" si="349"/>
        <v>1975628.03655625</v>
      </c>
      <c r="BS85" s="30">
        <f t="shared" ca="1" si="349"/>
        <v>1975648.3551187499</v>
      </c>
      <c r="BT85" s="30">
        <f t="shared" ca="1" si="349"/>
        <v>1975652.68100625</v>
      </c>
      <c r="BU85" s="30">
        <f t="shared" ca="1" si="349"/>
        <v>1975653.2709000001</v>
      </c>
      <c r="BV85" s="30">
        <f t="shared" si="349"/>
        <v>0</v>
      </c>
      <c r="BW85" s="30">
        <f t="shared" si="349"/>
        <v>0</v>
      </c>
      <c r="BX85" s="30">
        <f t="shared" si="349"/>
        <v>0</v>
      </c>
      <c r="BY85" s="30">
        <f t="shared" si="349"/>
        <v>0</v>
      </c>
      <c r="BZ85" s="30">
        <f t="shared" si="349"/>
        <v>0</v>
      </c>
      <c r="CA85" s="30">
        <f t="shared" si="349"/>
        <v>0</v>
      </c>
      <c r="CB85" s="30">
        <f t="shared" si="349"/>
        <v>0</v>
      </c>
      <c r="CC85" s="30">
        <f t="shared" si="349"/>
        <v>0</v>
      </c>
      <c r="CD85" s="30">
        <f t="shared" si="349"/>
        <v>0</v>
      </c>
      <c r="CE85" s="30">
        <f t="shared" si="349"/>
        <v>0</v>
      </c>
      <c r="CF85" s="30">
        <f t="shared" si="349"/>
        <v>0</v>
      </c>
      <c r="CG85" s="30">
        <f t="shared" si="349"/>
        <v>0</v>
      </c>
      <c r="CH85" s="30">
        <f t="shared" si="349"/>
        <v>0</v>
      </c>
      <c r="CI85" s="30">
        <f t="shared" si="349"/>
        <v>0</v>
      </c>
      <c r="CJ85" s="30">
        <f t="shared" si="349"/>
        <v>0</v>
      </c>
      <c r="CK85" s="30">
        <f t="shared" si="349"/>
        <v>0</v>
      </c>
      <c r="CL85" s="30">
        <f t="shared" ref="CL85:CT85" si="350">IF(CL$5="",0,IF(CL$5=1,$S85,CK462))</f>
        <v>0</v>
      </c>
      <c r="CM85" s="30">
        <f t="shared" si="350"/>
        <v>0</v>
      </c>
      <c r="CN85" s="30">
        <f t="shared" si="350"/>
        <v>0</v>
      </c>
      <c r="CO85" s="30">
        <f t="shared" si="350"/>
        <v>0</v>
      </c>
      <c r="CP85" s="30">
        <f t="shared" si="350"/>
        <v>0</v>
      </c>
      <c r="CQ85" s="30">
        <f t="shared" si="350"/>
        <v>0</v>
      </c>
      <c r="CR85" s="30">
        <f t="shared" si="350"/>
        <v>0</v>
      </c>
      <c r="CS85" s="30">
        <f t="shared" si="350"/>
        <v>0</v>
      </c>
      <c r="CT85" s="30">
        <f t="shared" si="350"/>
        <v>0</v>
      </c>
    </row>
    <row r="86" spans="1:98" s="27" customFormat="1" ht="12" x14ac:dyDescent="0.25">
      <c r="A86" s="26">
        <f>ROW()</f>
        <v>86</v>
      </c>
      <c r="C86" s="142"/>
      <c r="E86" s="24"/>
      <c r="F86" s="66" t="str">
        <f>$F$386</f>
        <v>АКТИВЫ</v>
      </c>
      <c r="G86" s="66" t="str">
        <f t="shared" si="347"/>
        <v>Запасы СиМ</v>
      </c>
      <c r="H86" s="27" t="str">
        <f t="shared" si="343"/>
        <v>Прочие переменные расходы</v>
      </c>
      <c r="P86" s="30"/>
      <c r="R86" s="24"/>
      <c r="S86" s="93"/>
      <c r="V86" s="85"/>
      <c r="W86" s="29">
        <f t="shared" si="316"/>
        <v>0</v>
      </c>
      <c r="Z86" s="30">
        <f t="shared" ref="Z86:BE86" si="351">IF(Z$5="",0,IF(Z$5=1,$S86,Y463))</f>
        <v>0</v>
      </c>
      <c r="AA86" s="30">
        <f t="shared" ca="1" si="351"/>
        <v>0</v>
      </c>
      <c r="AB86" s="30">
        <f t="shared" ca="1" si="351"/>
        <v>0</v>
      </c>
      <c r="AC86" s="30">
        <f t="shared" ca="1" si="351"/>
        <v>0</v>
      </c>
      <c r="AD86" s="30">
        <f t="shared" ca="1" si="351"/>
        <v>0</v>
      </c>
      <c r="AE86" s="30">
        <f t="shared" ca="1" si="351"/>
        <v>0</v>
      </c>
      <c r="AF86" s="30">
        <f t="shared" ca="1" si="351"/>
        <v>0</v>
      </c>
      <c r="AG86" s="30">
        <f t="shared" ca="1" si="351"/>
        <v>0</v>
      </c>
      <c r="AH86" s="30">
        <f t="shared" ca="1" si="351"/>
        <v>0</v>
      </c>
      <c r="AI86" s="30">
        <f t="shared" ca="1" si="351"/>
        <v>0</v>
      </c>
      <c r="AJ86" s="30">
        <f t="shared" ca="1" si="351"/>
        <v>0</v>
      </c>
      <c r="AK86" s="30">
        <f t="shared" ca="1" si="351"/>
        <v>0</v>
      </c>
      <c r="AL86" s="30">
        <f t="shared" ca="1" si="351"/>
        <v>0</v>
      </c>
      <c r="AM86" s="30">
        <f t="shared" ca="1" si="351"/>
        <v>0</v>
      </c>
      <c r="AN86" s="30">
        <f t="shared" ca="1" si="351"/>
        <v>0</v>
      </c>
      <c r="AO86" s="30">
        <f t="shared" ca="1" si="351"/>
        <v>0</v>
      </c>
      <c r="AP86" s="30">
        <f t="shared" ca="1" si="351"/>
        <v>0</v>
      </c>
      <c r="AQ86" s="30">
        <f t="shared" ca="1" si="351"/>
        <v>0</v>
      </c>
      <c r="AR86" s="30">
        <f t="shared" ca="1" si="351"/>
        <v>0</v>
      </c>
      <c r="AS86" s="30">
        <f t="shared" ca="1" si="351"/>
        <v>0</v>
      </c>
      <c r="AT86" s="30">
        <f t="shared" ca="1" si="351"/>
        <v>0</v>
      </c>
      <c r="AU86" s="30">
        <f t="shared" ca="1" si="351"/>
        <v>0</v>
      </c>
      <c r="AV86" s="30">
        <f t="shared" ca="1" si="351"/>
        <v>0</v>
      </c>
      <c r="AW86" s="30">
        <f t="shared" ca="1" si="351"/>
        <v>0</v>
      </c>
      <c r="AX86" s="30">
        <f t="shared" ca="1" si="351"/>
        <v>0</v>
      </c>
      <c r="AY86" s="30">
        <f t="shared" ca="1" si="351"/>
        <v>0</v>
      </c>
      <c r="AZ86" s="30">
        <f t="shared" ca="1" si="351"/>
        <v>0</v>
      </c>
      <c r="BA86" s="30">
        <f t="shared" ca="1" si="351"/>
        <v>0</v>
      </c>
      <c r="BB86" s="30">
        <f t="shared" ca="1" si="351"/>
        <v>0</v>
      </c>
      <c r="BC86" s="30">
        <f t="shared" ca="1" si="351"/>
        <v>0</v>
      </c>
      <c r="BD86" s="30">
        <f t="shared" ca="1" si="351"/>
        <v>0</v>
      </c>
      <c r="BE86" s="30">
        <f t="shared" ca="1" si="351"/>
        <v>0</v>
      </c>
      <c r="BF86" s="30">
        <f t="shared" ref="BF86:CK86" ca="1" si="352">IF(BF$5="",0,IF(BF$5=1,$S86,BE463))</f>
        <v>0</v>
      </c>
      <c r="BG86" s="30">
        <f t="shared" ca="1" si="352"/>
        <v>0</v>
      </c>
      <c r="BH86" s="30">
        <f t="shared" ca="1" si="352"/>
        <v>0</v>
      </c>
      <c r="BI86" s="30">
        <f t="shared" ca="1" si="352"/>
        <v>0</v>
      </c>
      <c r="BJ86" s="30">
        <f t="shared" ca="1" si="352"/>
        <v>0</v>
      </c>
      <c r="BK86" s="30">
        <f t="shared" ca="1" si="352"/>
        <v>0</v>
      </c>
      <c r="BL86" s="30">
        <f t="shared" ca="1" si="352"/>
        <v>0</v>
      </c>
      <c r="BM86" s="30">
        <f t="shared" ca="1" si="352"/>
        <v>0</v>
      </c>
      <c r="BN86" s="30">
        <f t="shared" ca="1" si="352"/>
        <v>0</v>
      </c>
      <c r="BO86" s="30">
        <f t="shared" ca="1" si="352"/>
        <v>0</v>
      </c>
      <c r="BP86" s="30">
        <f t="shared" ca="1" si="352"/>
        <v>0</v>
      </c>
      <c r="BQ86" s="30">
        <f t="shared" ca="1" si="352"/>
        <v>0</v>
      </c>
      <c r="BR86" s="30">
        <f t="shared" ca="1" si="352"/>
        <v>0</v>
      </c>
      <c r="BS86" s="30">
        <f t="shared" ca="1" si="352"/>
        <v>0</v>
      </c>
      <c r="BT86" s="30">
        <f t="shared" ca="1" si="352"/>
        <v>0</v>
      </c>
      <c r="BU86" s="30">
        <f t="shared" ca="1" si="352"/>
        <v>0</v>
      </c>
      <c r="BV86" s="30">
        <f t="shared" si="352"/>
        <v>0</v>
      </c>
      <c r="BW86" s="30">
        <f t="shared" si="352"/>
        <v>0</v>
      </c>
      <c r="BX86" s="30">
        <f t="shared" si="352"/>
        <v>0</v>
      </c>
      <c r="BY86" s="30">
        <f t="shared" si="352"/>
        <v>0</v>
      </c>
      <c r="BZ86" s="30">
        <f t="shared" si="352"/>
        <v>0</v>
      </c>
      <c r="CA86" s="30">
        <f t="shared" si="352"/>
        <v>0</v>
      </c>
      <c r="CB86" s="30">
        <f t="shared" si="352"/>
        <v>0</v>
      </c>
      <c r="CC86" s="30">
        <f t="shared" si="352"/>
        <v>0</v>
      </c>
      <c r="CD86" s="30">
        <f t="shared" si="352"/>
        <v>0</v>
      </c>
      <c r="CE86" s="30">
        <f t="shared" si="352"/>
        <v>0</v>
      </c>
      <c r="CF86" s="30">
        <f t="shared" si="352"/>
        <v>0</v>
      </c>
      <c r="CG86" s="30">
        <f t="shared" si="352"/>
        <v>0</v>
      </c>
      <c r="CH86" s="30">
        <f t="shared" si="352"/>
        <v>0</v>
      </c>
      <c r="CI86" s="30">
        <f t="shared" si="352"/>
        <v>0</v>
      </c>
      <c r="CJ86" s="30">
        <f t="shared" si="352"/>
        <v>0</v>
      </c>
      <c r="CK86" s="30">
        <f t="shared" si="352"/>
        <v>0</v>
      </c>
      <c r="CL86" s="30">
        <f t="shared" ref="CL86:CT86" si="353">IF(CL$5="",0,IF(CL$5=1,$S86,CK463))</f>
        <v>0</v>
      </c>
      <c r="CM86" s="30">
        <f t="shared" si="353"/>
        <v>0</v>
      </c>
      <c r="CN86" s="30">
        <f t="shared" si="353"/>
        <v>0</v>
      </c>
      <c r="CO86" s="30">
        <f t="shared" si="353"/>
        <v>0</v>
      </c>
      <c r="CP86" s="30">
        <f t="shared" si="353"/>
        <v>0</v>
      </c>
      <c r="CQ86" s="30">
        <f t="shared" si="353"/>
        <v>0</v>
      </c>
      <c r="CR86" s="30">
        <f t="shared" si="353"/>
        <v>0</v>
      </c>
      <c r="CS86" s="30">
        <f t="shared" si="353"/>
        <v>0</v>
      </c>
      <c r="CT86" s="30">
        <f t="shared" si="353"/>
        <v>0</v>
      </c>
    </row>
    <row r="87" spans="1:98" s="2" customFormat="1" ht="12" x14ac:dyDescent="0.25">
      <c r="A87" s="11">
        <f>ROW()</f>
        <v>87</v>
      </c>
      <c r="C87" s="142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354">$F$9</f>
        <v>АКТИВЫ</v>
      </c>
      <c r="G88" s="6" t="str">
        <f>G465</f>
        <v>Кредиторская задолженность по постоянным расходам</v>
      </c>
      <c r="W88" s="10">
        <f t="shared" si="316"/>
        <v>0</v>
      </c>
      <c r="Z88" s="7">
        <f t="shared" ref="Z88:BE88" si="355">SUM(Z89:Z94)</f>
        <v>0</v>
      </c>
      <c r="AA88" s="7">
        <f t="shared" si="355"/>
        <v>1000000</v>
      </c>
      <c r="AB88" s="7">
        <f t="shared" si="355"/>
        <v>1000000</v>
      </c>
      <c r="AC88" s="7">
        <f t="shared" si="355"/>
        <v>1000000</v>
      </c>
      <c r="AD88" s="7">
        <f t="shared" si="355"/>
        <v>1000000</v>
      </c>
      <c r="AE88" s="7">
        <f t="shared" si="355"/>
        <v>1000000</v>
      </c>
      <c r="AF88" s="7">
        <f t="shared" si="355"/>
        <v>1000000</v>
      </c>
      <c r="AG88" s="7">
        <f t="shared" si="355"/>
        <v>1000000</v>
      </c>
      <c r="AH88" s="7">
        <f t="shared" si="355"/>
        <v>1000000</v>
      </c>
      <c r="AI88" s="7">
        <f t="shared" si="355"/>
        <v>1000000</v>
      </c>
      <c r="AJ88" s="7">
        <f t="shared" si="355"/>
        <v>1000000</v>
      </c>
      <c r="AK88" s="7">
        <f t="shared" si="355"/>
        <v>1000000</v>
      </c>
      <c r="AL88" s="7">
        <f t="shared" si="355"/>
        <v>1000000</v>
      </c>
      <c r="AM88" s="7">
        <f t="shared" si="355"/>
        <v>1000000</v>
      </c>
      <c r="AN88" s="7">
        <f t="shared" si="355"/>
        <v>1000000</v>
      </c>
      <c r="AO88" s="7">
        <f t="shared" si="355"/>
        <v>1000000</v>
      </c>
      <c r="AP88" s="7">
        <f t="shared" si="355"/>
        <v>1000000</v>
      </c>
      <c r="AQ88" s="7">
        <f t="shared" si="355"/>
        <v>1000000</v>
      </c>
      <c r="AR88" s="7">
        <f t="shared" si="355"/>
        <v>1000000</v>
      </c>
      <c r="AS88" s="7">
        <f t="shared" si="355"/>
        <v>1000000</v>
      </c>
      <c r="AT88" s="7">
        <f t="shared" si="355"/>
        <v>1000000</v>
      </c>
      <c r="AU88" s="7">
        <f t="shared" si="355"/>
        <v>1000000</v>
      </c>
      <c r="AV88" s="7">
        <f t="shared" si="355"/>
        <v>1000000</v>
      </c>
      <c r="AW88" s="7">
        <f t="shared" si="355"/>
        <v>1000000</v>
      </c>
      <c r="AX88" s="7">
        <f t="shared" si="355"/>
        <v>1000000</v>
      </c>
      <c r="AY88" s="7">
        <f t="shared" si="355"/>
        <v>1000000</v>
      </c>
      <c r="AZ88" s="7">
        <f t="shared" si="355"/>
        <v>1000000</v>
      </c>
      <c r="BA88" s="7">
        <f t="shared" si="355"/>
        <v>1000000</v>
      </c>
      <c r="BB88" s="7">
        <f t="shared" si="355"/>
        <v>1000000</v>
      </c>
      <c r="BC88" s="7">
        <f t="shared" si="355"/>
        <v>1000000</v>
      </c>
      <c r="BD88" s="7">
        <f t="shared" si="355"/>
        <v>1000000</v>
      </c>
      <c r="BE88" s="7">
        <f t="shared" si="355"/>
        <v>1000000</v>
      </c>
      <c r="BF88" s="7">
        <f t="shared" ref="BF88:CK88" si="356">SUM(BF89:BF94)</f>
        <v>1000000</v>
      </c>
      <c r="BG88" s="7">
        <f t="shared" si="356"/>
        <v>1000000</v>
      </c>
      <c r="BH88" s="7">
        <f t="shared" si="356"/>
        <v>1000000</v>
      </c>
      <c r="BI88" s="7">
        <f t="shared" si="356"/>
        <v>1000000</v>
      </c>
      <c r="BJ88" s="7">
        <f t="shared" si="356"/>
        <v>1000000</v>
      </c>
      <c r="BK88" s="7">
        <f t="shared" si="356"/>
        <v>1000000</v>
      </c>
      <c r="BL88" s="7">
        <f t="shared" si="356"/>
        <v>1000000</v>
      </c>
      <c r="BM88" s="7">
        <f t="shared" si="356"/>
        <v>1000000</v>
      </c>
      <c r="BN88" s="7">
        <f t="shared" si="356"/>
        <v>1000000</v>
      </c>
      <c r="BO88" s="7">
        <f t="shared" si="356"/>
        <v>1000000</v>
      </c>
      <c r="BP88" s="7">
        <f t="shared" si="356"/>
        <v>1000000</v>
      </c>
      <c r="BQ88" s="7">
        <f t="shared" si="356"/>
        <v>1000000</v>
      </c>
      <c r="BR88" s="7">
        <f t="shared" si="356"/>
        <v>1000000</v>
      </c>
      <c r="BS88" s="7">
        <f t="shared" si="356"/>
        <v>1000000</v>
      </c>
      <c r="BT88" s="7">
        <f t="shared" si="356"/>
        <v>1000000</v>
      </c>
      <c r="BU88" s="7">
        <f t="shared" si="356"/>
        <v>1000000</v>
      </c>
      <c r="BV88" s="7">
        <f t="shared" si="356"/>
        <v>0</v>
      </c>
      <c r="BW88" s="7">
        <f t="shared" si="356"/>
        <v>0</v>
      </c>
      <c r="BX88" s="7">
        <f t="shared" si="356"/>
        <v>0</v>
      </c>
      <c r="BY88" s="7">
        <f t="shared" si="356"/>
        <v>0</v>
      </c>
      <c r="BZ88" s="7">
        <f t="shared" si="356"/>
        <v>0</v>
      </c>
      <c r="CA88" s="7">
        <f t="shared" si="356"/>
        <v>0</v>
      </c>
      <c r="CB88" s="7">
        <f t="shared" si="356"/>
        <v>0</v>
      </c>
      <c r="CC88" s="7">
        <f t="shared" si="356"/>
        <v>0</v>
      </c>
      <c r="CD88" s="7">
        <f t="shared" si="356"/>
        <v>0</v>
      </c>
      <c r="CE88" s="7">
        <f t="shared" si="356"/>
        <v>0</v>
      </c>
      <c r="CF88" s="7">
        <f t="shared" si="356"/>
        <v>0</v>
      </c>
      <c r="CG88" s="7">
        <f t="shared" si="356"/>
        <v>0</v>
      </c>
      <c r="CH88" s="7">
        <f t="shared" si="356"/>
        <v>0</v>
      </c>
      <c r="CI88" s="7">
        <f t="shared" si="356"/>
        <v>0</v>
      </c>
      <c r="CJ88" s="7">
        <f t="shared" si="356"/>
        <v>0</v>
      </c>
      <c r="CK88" s="7">
        <f t="shared" si="356"/>
        <v>0</v>
      </c>
      <c r="CL88" s="7">
        <f t="shared" ref="CL88:CT88" si="357">SUM(CL89:CL94)</f>
        <v>0</v>
      </c>
      <c r="CM88" s="7">
        <f t="shared" si="357"/>
        <v>0</v>
      </c>
      <c r="CN88" s="7">
        <f t="shared" si="357"/>
        <v>0</v>
      </c>
      <c r="CO88" s="7">
        <f t="shared" si="357"/>
        <v>0</v>
      </c>
      <c r="CP88" s="7">
        <f t="shared" si="357"/>
        <v>0</v>
      </c>
      <c r="CQ88" s="7">
        <f t="shared" si="357"/>
        <v>0</v>
      </c>
      <c r="CR88" s="7">
        <f t="shared" si="357"/>
        <v>0</v>
      </c>
      <c r="CS88" s="7">
        <f t="shared" si="357"/>
        <v>0</v>
      </c>
      <c r="CT88" s="7">
        <f t="shared" si="357"/>
        <v>0</v>
      </c>
    </row>
    <row r="89" spans="1:98" s="27" customFormat="1" ht="12" x14ac:dyDescent="0.25">
      <c r="A89" s="26">
        <f>ROW()</f>
        <v>89</v>
      </c>
      <c r="C89" s="142"/>
      <c r="E89" s="24"/>
      <c r="F89" s="66" t="str">
        <f>$F$386</f>
        <v>АКТИВЫ</v>
      </c>
      <c r="G89" s="66" t="str">
        <f>$G$16</f>
        <v>Запасы СиМ</v>
      </c>
      <c r="H89" s="27" t="str">
        <f t="shared" ref="H89:H93" si="358">H466</f>
        <v>ФОТ управленческого персонала</v>
      </c>
      <c r="P89" s="30"/>
      <c r="R89" s="24"/>
      <c r="S89" s="93"/>
      <c r="V89" s="85"/>
      <c r="W89" s="29">
        <f t="shared" si="316"/>
        <v>0</v>
      </c>
      <c r="Z89" s="30">
        <f t="shared" ref="Z89:BE89" si="359">IF(Z$5="",0,IF(Z$5=1,$S89,Y466))</f>
        <v>0</v>
      </c>
      <c r="AA89" s="30">
        <f t="shared" si="359"/>
        <v>1000000</v>
      </c>
      <c r="AB89" s="30">
        <f t="shared" si="359"/>
        <v>1000000</v>
      </c>
      <c r="AC89" s="30">
        <f t="shared" si="359"/>
        <v>1000000</v>
      </c>
      <c r="AD89" s="30">
        <f t="shared" si="359"/>
        <v>1000000</v>
      </c>
      <c r="AE89" s="30">
        <f t="shared" si="359"/>
        <v>1000000</v>
      </c>
      <c r="AF89" s="30">
        <f t="shared" si="359"/>
        <v>1000000</v>
      </c>
      <c r="AG89" s="30">
        <f t="shared" si="359"/>
        <v>1000000</v>
      </c>
      <c r="AH89" s="30">
        <f t="shared" si="359"/>
        <v>1000000</v>
      </c>
      <c r="AI89" s="30">
        <f t="shared" si="359"/>
        <v>1000000</v>
      </c>
      <c r="AJ89" s="30">
        <f t="shared" si="359"/>
        <v>1000000</v>
      </c>
      <c r="AK89" s="30">
        <f t="shared" si="359"/>
        <v>1000000</v>
      </c>
      <c r="AL89" s="30">
        <f t="shared" si="359"/>
        <v>1000000</v>
      </c>
      <c r="AM89" s="30">
        <f t="shared" si="359"/>
        <v>1000000</v>
      </c>
      <c r="AN89" s="30">
        <f t="shared" si="359"/>
        <v>1000000</v>
      </c>
      <c r="AO89" s="30">
        <f t="shared" si="359"/>
        <v>1000000</v>
      </c>
      <c r="AP89" s="30">
        <f t="shared" si="359"/>
        <v>1000000</v>
      </c>
      <c r="AQ89" s="30">
        <f t="shared" si="359"/>
        <v>1000000</v>
      </c>
      <c r="AR89" s="30">
        <f t="shared" si="359"/>
        <v>1000000</v>
      </c>
      <c r="AS89" s="30">
        <f t="shared" si="359"/>
        <v>1000000</v>
      </c>
      <c r="AT89" s="30">
        <f t="shared" si="359"/>
        <v>1000000</v>
      </c>
      <c r="AU89" s="30">
        <f t="shared" si="359"/>
        <v>1000000</v>
      </c>
      <c r="AV89" s="30">
        <f t="shared" si="359"/>
        <v>1000000</v>
      </c>
      <c r="AW89" s="30">
        <f t="shared" si="359"/>
        <v>1000000</v>
      </c>
      <c r="AX89" s="30">
        <f t="shared" si="359"/>
        <v>1000000</v>
      </c>
      <c r="AY89" s="30">
        <f t="shared" si="359"/>
        <v>1000000</v>
      </c>
      <c r="AZ89" s="30">
        <f t="shared" si="359"/>
        <v>1000000</v>
      </c>
      <c r="BA89" s="30">
        <f t="shared" si="359"/>
        <v>1000000</v>
      </c>
      <c r="BB89" s="30">
        <f t="shared" si="359"/>
        <v>1000000</v>
      </c>
      <c r="BC89" s="30">
        <f t="shared" si="359"/>
        <v>1000000</v>
      </c>
      <c r="BD89" s="30">
        <f t="shared" si="359"/>
        <v>1000000</v>
      </c>
      <c r="BE89" s="30">
        <f t="shared" si="359"/>
        <v>1000000</v>
      </c>
      <c r="BF89" s="30">
        <f t="shared" ref="BF89:CK89" si="360">IF(BF$5="",0,IF(BF$5=1,$S89,BE466))</f>
        <v>1000000</v>
      </c>
      <c r="BG89" s="30">
        <f t="shared" si="360"/>
        <v>1000000</v>
      </c>
      <c r="BH89" s="30">
        <f t="shared" si="360"/>
        <v>1000000</v>
      </c>
      <c r="BI89" s="30">
        <f t="shared" si="360"/>
        <v>1000000</v>
      </c>
      <c r="BJ89" s="30">
        <f t="shared" si="360"/>
        <v>1000000</v>
      </c>
      <c r="BK89" s="30">
        <f t="shared" si="360"/>
        <v>1000000</v>
      </c>
      <c r="BL89" s="30">
        <f t="shared" si="360"/>
        <v>1000000</v>
      </c>
      <c r="BM89" s="30">
        <f t="shared" si="360"/>
        <v>1000000</v>
      </c>
      <c r="BN89" s="30">
        <f t="shared" si="360"/>
        <v>1000000</v>
      </c>
      <c r="BO89" s="30">
        <f t="shared" si="360"/>
        <v>1000000</v>
      </c>
      <c r="BP89" s="30">
        <f t="shared" si="360"/>
        <v>1000000</v>
      </c>
      <c r="BQ89" s="30">
        <f t="shared" si="360"/>
        <v>1000000</v>
      </c>
      <c r="BR89" s="30">
        <f t="shared" si="360"/>
        <v>1000000</v>
      </c>
      <c r="BS89" s="30">
        <f t="shared" si="360"/>
        <v>1000000</v>
      </c>
      <c r="BT89" s="30">
        <f t="shared" si="360"/>
        <v>1000000</v>
      </c>
      <c r="BU89" s="30">
        <f t="shared" si="360"/>
        <v>1000000</v>
      </c>
      <c r="BV89" s="30">
        <f t="shared" si="360"/>
        <v>0</v>
      </c>
      <c r="BW89" s="30">
        <f t="shared" si="360"/>
        <v>0</v>
      </c>
      <c r="BX89" s="30">
        <f t="shared" si="360"/>
        <v>0</v>
      </c>
      <c r="BY89" s="30">
        <f t="shared" si="360"/>
        <v>0</v>
      </c>
      <c r="BZ89" s="30">
        <f t="shared" si="360"/>
        <v>0</v>
      </c>
      <c r="CA89" s="30">
        <f t="shared" si="360"/>
        <v>0</v>
      </c>
      <c r="CB89" s="30">
        <f t="shared" si="360"/>
        <v>0</v>
      </c>
      <c r="CC89" s="30">
        <f t="shared" si="360"/>
        <v>0</v>
      </c>
      <c r="CD89" s="30">
        <f t="shared" si="360"/>
        <v>0</v>
      </c>
      <c r="CE89" s="30">
        <f t="shared" si="360"/>
        <v>0</v>
      </c>
      <c r="CF89" s="30">
        <f t="shared" si="360"/>
        <v>0</v>
      </c>
      <c r="CG89" s="30">
        <f t="shared" si="360"/>
        <v>0</v>
      </c>
      <c r="CH89" s="30">
        <f t="shared" si="360"/>
        <v>0</v>
      </c>
      <c r="CI89" s="30">
        <f t="shared" si="360"/>
        <v>0</v>
      </c>
      <c r="CJ89" s="30">
        <f t="shared" si="360"/>
        <v>0</v>
      </c>
      <c r="CK89" s="30">
        <f t="shared" si="360"/>
        <v>0</v>
      </c>
      <c r="CL89" s="30">
        <f t="shared" ref="CL89:CT89" si="361">IF(CL$5="",0,IF(CL$5=1,$S89,CK466))</f>
        <v>0</v>
      </c>
      <c r="CM89" s="30">
        <f t="shared" si="361"/>
        <v>0</v>
      </c>
      <c r="CN89" s="30">
        <f t="shared" si="361"/>
        <v>0</v>
      </c>
      <c r="CO89" s="30">
        <f t="shared" si="361"/>
        <v>0</v>
      </c>
      <c r="CP89" s="30">
        <f t="shared" si="361"/>
        <v>0</v>
      </c>
      <c r="CQ89" s="30">
        <f t="shared" si="361"/>
        <v>0</v>
      </c>
      <c r="CR89" s="30">
        <f t="shared" si="361"/>
        <v>0</v>
      </c>
      <c r="CS89" s="30">
        <f t="shared" si="361"/>
        <v>0</v>
      </c>
      <c r="CT89" s="30">
        <f t="shared" si="361"/>
        <v>0</v>
      </c>
    </row>
    <row r="90" spans="1:98" s="27" customFormat="1" ht="12" x14ac:dyDescent="0.25">
      <c r="A90" s="26">
        <f>ROW()</f>
        <v>90</v>
      </c>
      <c r="C90" s="142"/>
      <c r="E90" s="24"/>
      <c r="F90" s="66" t="str">
        <f>$F$386</f>
        <v>АКТИВЫ</v>
      </c>
      <c r="G90" s="66" t="str">
        <f t="shared" ref="G90:G93" si="362">$G$16</f>
        <v>Запасы СиМ</v>
      </c>
      <c r="H90" s="27" t="str">
        <f t="shared" si="358"/>
        <v>Соцсборы</v>
      </c>
      <c r="P90" s="30"/>
      <c r="R90" s="24"/>
      <c r="S90" s="93"/>
      <c r="V90" s="85"/>
      <c r="W90" s="29">
        <f t="shared" si="316"/>
        <v>0</v>
      </c>
      <c r="Z90" s="30">
        <f t="shared" ref="Z90:BE90" si="363">IF(Z$5="",0,IF(Z$5=1,$S90,Y467))</f>
        <v>0</v>
      </c>
      <c r="AA90" s="30">
        <f t="shared" si="363"/>
        <v>300000</v>
      </c>
      <c r="AB90" s="30">
        <f t="shared" si="363"/>
        <v>300000</v>
      </c>
      <c r="AC90" s="30">
        <f t="shared" si="363"/>
        <v>300000</v>
      </c>
      <c r="AD90" s="30">
        <f t="shared" si="363"/>
        <v>300000</v>
      </c>
      <c r="AE90" s="30">
        <f t="shared" si="363"/>
        <v>300000</v>
      </c>
      <c r="AF90" s="30">
        <f t="shared" si="363"/>
        <v>300000</v>
      </c>
      <c r="AG90" s="30">
        <f t="shared" si="363"/>
        <v>300000</v>
      </c>
      <c r="AH90" s="30">
        <f t="shared" si="363"/>
        <v>300000</v>
      </c>
      <c r="AI90" s="30">
        <f t="shared" si="363"/>
        <v>300000</v>
      </c>
      <c r="AJ90" s="30">
        <f t="shared" si="363"/>
        <v>300000</v>
      </c>
      <c r="AK90" s="30">
        <f t="shared" si="363"/>
        <v>300000</v>
      </c>
      <c r="AL90" s="30">
        <f t="shared" si="363"/>
        <v>300000</v>
      </c>
      <c r="AM90" s="30">
        <f t="shared" si="363"/>
        <v>300000</v>
      </c>
      <c r="AN90" s="30">
        <f t="shared" si="363"/>
        <v>300000</v>
      </c>
      <c r="AO90" s="30">
        <f t="shared" si="363"/>
        <v>300000</v>
      </c>
      <c r="AP90" s="30">
        <f t="shared" si="363"/>
        <v>300000</v>
      </c>
      <c r="AQ90" s="30">
        <f t="shared" si="363"/>
        <v>300000</v>
      </c>
      <c r="AR90" s="30">
        <f t="shared" si="363"/>
        <v>300000</v>
      </c>
      <c r="AS90" s="30">
        <f t="shared" si="363"/>
        <v>300000</v>
      </c>
      <c r="AT90" s="30">
        <f t="shared" si="363"/>
        <v>300000</v>
      </c>
      <c r="AU90" s="30">
        <f t="shared" si="363"/>
        <v>300000</v>
      </c>
      <c r="AV90" s="30">
        <f t="shared" si="363"/>
        <v>300000</v>
      </c>
      <c r="AW90" s="30">
        <f t="shared" si="363"/>
        <v>300000</v>
      </c>
      <c r="AX90" s="30">
        <f t="shared" si="363"/>
        <v>300000</v>
      </c>
      <c r="AY90" s="30">
        <f t="shared" si="363"/>
        <v>300000</v>
      </c>
      <c r="AZ90" s="30">
        <f t="shared" si="363"/>
        <v>300000</v>
      </c>
      <c r="BA90" s="30">
        <f t="shared" si="363"/>
        <v>300000</v>
      </c>
      <c r="BB90" s="30">
        <f t="shared" si="363"/>
        <v>300000</v>
      </c>
      <c r="BC90" s="30">
        <f t="shared" si="363"/>
        <v>300000</v>
      </c>
      <c r="BD90" s="30">
        <f t="shared" si="363"/>
        <v>300000</v>
      </c>
      <c r="BE90" s="30">
        <f t="shared" si="363"/>
        <v>300000</v>
      </c>
      <c r="BF90" s="30">
        <f t="shared" ref="BF90:CK90" si="364">IF(BF$5="",0,IF(BF$5=1,$S90,BE467))</f>
        <v>300000</v>
      </c>
      <c r="BG90" s="30">
        <f t="shared" si="364"/>
        <v>300000</v>
      </c>
      <c r="BH90" s="30">
        <f t="shared" si="364"/>
        <v>300000</v>
      </c>
      <c r="BI90" s="30">
        <f t="shared" si="364"/>
        <v>300000</v>
      </c>
      <c r="BJ90" s="30">
        <f t="shared" si="364"/>
        <v>300000</v>
      </c>
      <c r="BK90" s="30">
        <f t="shared" si="364"/>
        <v>300000</v>
      </c>
      <c r="BL90" s="30">
        <f t="shared" si="364"/>
        <v>300000</v>
      </c>
      <c r="BM90" s="30">
        <f t="shared" si="364"/>
        <v>300000</v>
      </c>
      <c r="BN90" s="30">
        <f t="shared" si="364"/>
        <v>300000</v>
      </c>
      <c r="BO90" s="30">
        <f t="shared" si="364"/>
        <v>300000</v>
      </c>
      <c r="BP90" s="30">
        <f t="shared" si="364"/>
        <v>300000</v>
      </c>
      <c r="BQ90" s="30">
        <f t="shared" si="364"/>
        <v>300000</v>
      </c>
      <c r="BR90" s="30">
        <f t="shared" si="364"/>
        <v>300000</v>
      </c>
      <c r="BS90" s="30">
        <f t="shared" si="364"/>
        <v>300000</v>
      </c>
      <c r="BT90" s="30">
        <f t="shared" si="364"/>
        <v>300000</v>
      </c>
      <c r="BU90" s="30">
        <f t="shared" si="364"/>
        <v>300000</v>
      </c>
      <c r="BV90" s="30">
        <f t="shared" si="364"/>
        <v>0</v>
      </c>
      <c r="BW90" s="30">
        <f t="shared" si="364"/>
        <v>0</v>
      </c>
      <c r="BX90" s="30">
        <f t="shared" si="364"/>
        <v>0</v>
      </c>
      <c r="BY90" s="30">
        <f t="shared" si="364"/>
        <v>0</v>
      </c>
      <c r="BZ90" s="30">
        <f t="shared" si="364"/>
        <v>0</v>
      </c>
      <c r="CA90" s="30">
        <f t="shared" si="364"/>
        <v>0</v>
      </c>
      <c r="CB90" s="30">
        <f t="shared" si="364"/>
        <v>0</v>
      </c>
      <c r="CC90" s="30">
        <f t="shared" si="364"/>
        <v>0</v>
      </c>
      <c r="CD90" s="30">
        <f t="shared" si="364"/>
        <v>0</v>
      </c>
      <c r="CE90" s="30">
        <f t="shared" si="364"/>
        <v>0</v>
      </c>
      <c r="CF90" s="30">
        <f t="shared" si="364"/>
        <v>0</v>
      </c>
      <c r="CG90" s="30">
        <f t="shared" si="364"/>
        <v>0</v>
      </c>
      <c r="CH90" s="30">
        <f t="shared" si="364"/>
        <v>0</v>
      </c>
      <c r="CI90" s="30">
        <f t="shared" si="364"/>
        <v>0</v>
      </c>
      <c r="CJ90" s="30">
        <f t="shared" si="364"/>
        <v>0</v>
      </c>
      <c r="CK90" s="30">
        <f t="shared" si="364"/>
        <v>0</v>
      </c>
      <c r="CL90" s="30">
        <f t="shared" ref="CL90:CT90" si="365">IF(CL$5="",0,IF(CL$5=1,$S90,CK467))</f>
        <v>0</v>
      </c>
      <c r="CM90" s="30">
        <f t="shared" si="365"/>
        <v>0</v>
      </c>
      <c r="CN90" s="30">
        <f t="shared" si="365"/>
        <v>0</v>
      </c>
      <c r="CO90" s="30">
        <f t="shared" si="365"/>
        <v>0</v>
      </c>
      <c r="CP90" s="30">
        <f t="shared" si="365"/>
        <v>0</v>
      </c>
      <c r="CQ90" s="30">
        <f t="shared" si="365"/>
        <v>0</v>
      </c>
      <c r="CR90" s="30">
        <f t="shared" si="365"/>
        <v>0</v>
      </c>
      <c r="CS90" s="30">
        <f t="shared" si="365"/>
        <v>0</v>
      </c>
      <c r="CT90" s="30">
        <f t="shared" si="365"/>
        <v>0</v>
      </c>
    </row>
    <row r="91" spans="1:98" s="27" customFormat="1" ht="12" x14ac:dyDescent="0.25">
      <c r="A91" s="26">
        <f>ROW()</f>
        <v>91</v>
      </c>
      <c r="C91" s="142"/>
      <c r="E91" s="24"/>
      <c r="F91" s="66" t="str">
        <f>$F$386</f>
        <v>АКТИВЫ</v>
      </c>
      <c r="G91" s="66" t="str">
        <f t="shared" si="362"/>
        <v>Запасы СиМ</v>
      </c>
      <c r="H91" s="27" t="str">
        <f t="shared" si="358"/>
        <v>Аренда офиса</v>
      </c>
      <c r="P91" s="30"/>
      <c r="R91" s="24"/>
      <c r="S91" s="93"/>
      <c r="V91" s="85"/>
      <c r="W91" s="29">
        <f t="shared" si="316"/>
        <v>0</v>
      </c>
      <c r="Z91" s="30">
        <f t="shared" ref="Z91:BE91" si="366">IF(Z$5="",0,IF(Z$5=1,$S91,Y468))</f>
        <v>0</v>
      </c>
      <c r="AA91" s="30">
        <f t="shared" si="366"/>
        <v>-300000</v>
      </c>
      <c r="AB91" s="30">
        <f t="shared" si="366"/>
        <v>-300000</v>
      </c>
      <c r="AC91" s="30">
        <f t="shared" si="366"/>
        <v>-300000</v>
      </c>
      <c r="AD91" s="30">
        <f t="shared" si="366"/>
        <v>-300000</v>
      </c>
      <c r="AE91" s="30">
        <f t="shared" si="366"/>
        <v>-300000</v>
      </c>
      <c r="AF91" s="30">
        <f t="shared" si="366"/>
        <v>-300000</v>
      </c>
      <c r="AG91" s="30">
        <f t="shared" si="366"/>
        <v>-300000</v>
      </c>
      <c r="AH91" s="30">
        <f t="shared" si="366"/>
        <v>-300000</v>
      </c>
      <c r="AI91" s="30">
        <f t="shared" si="366"/>
        <v>-300000</v>
      </c>
      <c r="AJ91" s="30">
        <f t="shared" si="366"/>
        <v>-300000</v>
      </c>
      <c r="AK91" s="30">
        <f t="shared" si="366"/>
        <v>-300000</v>
      </c>
      <c r="AL91" s="30">
        <f t="shared" si="366"/>
        <v>-300000</v>
      </c>
      <c r="AM91" s="30">
        <f t="shared" si="366"/>
        <v>-300000</v>
      </c>
      <c r="AN91" s="30">
        <f t="shared" si="366"/>
        <v>-300000</v>
      </c>
      <c r="AO91" s="30">
        <f t="shared" si="366"/>
        <v>-300000</v>
      </c>
      <c r="AP91" s="30">
        <f t="shared" si="366"/>
        <v>-300000</v>
      </c>
      <c r="AQ91" s="30">
        <f t="shared" si="366"/>
        <v>-300000</v>
      </c>
      <c r="AR91" s="30">
        <f t="shared" si="366"/>
        <v>-300000</v>
      </c>
      <c r="AS91" s="30">
        <f t="shared" si="366"/>
        <v>-300000</v>
      </c>
      <c r="AT91" s="30">
        <f t="shared" si="366"/>
        <v>-300000</v>
      </c>
      <c r="AU91" s="30">
        <f t="shared" si="366"/>
        <v>-300000</v>
      </c>
      <c r="AV91" s="30">
        <f t="shared" si="366"/>
        <v>-300000</v>
      </c>
      <c r="AW91" s="30">
        <f t="shared" si="366"/>
        <v>-300000</v>
      </c>
      <c r="AX91" s="30">
        <f t="shared" si="366"/>
        <v>-300000</v>
      </c>
      <c r="AY91" s="30">
        <f t="shared" si="366"/>
        <v>-300000</v>
      </c>
      <c r="AZ91" s="30">
        <f t="shared" si="366"/>
        <v>-300000</v>
      </c>
      <c r="BA91" s="30">
        <f t="shared" si="366"/>
        <v>-300000</v>
      </c>
      <c r="BB91" s="30">
        <f t="shared" si="366"/>
        <v>-300000</v>
      </c>
      <c r="BC91" s="30">
        <f t="shared" si="366"/>
        <v>-300000</v>
      </c>
      <c r="BD91" s="30">
        <f t="shared" si="366"/>
        <v>-300000</v>
      </c>
      <c r="BE91" s="30">
        <f t="shared" si="366"/>
        <v>-300000</v>
      </c>
      <c r="BF91" s="30">
        <f t="shared" ref="BF91:CK91" si="367">IF(BF$5="",0,IF(BF$5=1,$S91,BE468))</f>
        <v>-300000</v>
      </c>
      <c r="BG91" s="30">
        <f t="shared" si="367"/>
        <v>-300000</v>
      </c>
      <c r="BH91" s="30">
        <f t="shared" si="367"/>
        <v>-300000</v>
      </c>
      <c r="BI91" s="30">
        <f t="shared" si="367"/>
        <v>-300000</v>
      </c>
      <c r="BJ91" s="30">
        <f t="shared" si="367"/>
        <v>-300000</v>
      </c>
      <c r="BK91" s="30">
        <f t="shared" si="367"/>
        <v>-300000</v>
      </c>
      <c r="BL91" s="30">
        <f t="shared" si="367"/>
        <v>-300000</v>
      </c>
      <c r="BM91" s="30">
        <f t="shared" si="367"/>
        <v>-300000</v>
      </c>
      <c r="BN91" s="30">
        <f t="shared" si="367"/>
        <v>-300000</v>
      </c>
      <c r="BO91" s="30">
        <f t="shared" si="367"/>
        <v>-300000</v>
      </c>
      <c r="BP91" s="30">
        <f t="shared" si="367"/>
        <v>-300000</v>
      </c>
      <c r="BQ91" s="30">
        <f t="shared" si="367"/>
        <v>-300000</v>
      </c>
      <c r="BR91" s="30">
        <f t="shared" si="367"/>
        <v>-300000</v>
      </c>
      <c r="BS91" s="30">
        <f t="shared" si="367"/>
        <v>-300000</v>
      </c>
      <c r="BT91" s="30">
        <f t="shared" si="367"/>
        <v>-300000</v>
      </c>
      <c r="BU91" s="30">
        <f t="shared" si="367"/>
        <v>-300000</v>
      </c>
      <c r="BV91" s="30">
        <f t="shared" si="367"/>
        <v>0</v>
      </c>
      <c r="BW91" s="30">
        <f t="shared" si="367"/>
        <v>0</v>
      </c>
      <c r="BX91" s="30">
        <f t="shared" si="367"/>
        <v>0</v>
      </c>
      <c r="BY91" s="30">
        <f t="shared" si="367"/>
        <v>0</v>
      </c>
      <c r="BZ91" s="30">
        <f t="shared" si="367"/>
        <v>0</v>
      </c>
      <c r="CA91" s="30">
        <f t="shared" si="367"/>
        <v>0</v>
      </c>
      <c r="CB91" s="30">
        <f t="shared" si="367"/>
        <v>0</v>
      </c>
      <c r="CC91" s="30">
        <f t="shared" si="367"/>
        <v>0</v>
      </c>
      <c r="CD91" s="30">
        <f t="shared" si="367"/>
        <v>0</v>
      </c>
      <c r="CE91" s="30">
        <f t="shared" si="367"/>
        <v>0</v>
      </c>
      <c r="CF91" s="30">
        <f t="shared" si="367"/>
        <v>0</v>
      </c>
      <c r="CG91" s="30">
        <f t="shared" si="367"/>
        <v>0</v>
      </c>
      <c r="CH91" s="30">
        <f t="shared" si="367"/>
        <v>0</v>
      </c>
      <c r="CI91" s="30">
        <f t="shared" si="367"/>
        <v>0</v>
      </c>
      <c r="CJ91" s="30">
        <f t="shared" si="367"/>
        <v>0</v>
      </c>
      <c r="CK91" s="30">
        <f t="shared" si="367"/>
        <v>0</v>
      </c>
      <c r="CL91" s="30">
        <f t="shared" ref="CL91:CT91" si="368">IF(CL$5="",0,IF(CL$5=1,$S91,CK468))</f>
        <v>0</v>
      </c>
      <c r="CM91" s="30">
        <f t="shared" si="368"/>
        <v>0</v>
      </c>
      <c r="CN91" s="30">
        <f t="shared" si="368"/>
        <v>0</v>
      </c>
      <c r="CO91" s="30">
        <f t="shared" si="368"/>
        <v>0</v>
      </c>
      <c r="CP91" s="30">
        <f t="shared" si="368"/>
        <v>0</v>
      </c>
      <c r="CQ91" s="30">
        <f t="shared" si="368"/>
        <v>0</v>
      </c>
      <c r="CR91" s="30">
        <f t="shared" si="368"/>
        <v>0</v>
      </c>
      <c r="CS91" s="30">
        <f t="shared" si="368"/>
        <v>0</v>
      </c>
      <c r="CT91" s="30">
        <f t="shared" si="368"/>
        <v>0</v>
      </c>
    </row>
    <row r="92" spans="1:98" s="27" customFormat="1" ht="12" x14ac:dyDescent="0.25">
      <c r="A92" s="26">
        <f>ROW()</f>
        <v>92</v>
      </c>
      <c r="C92" s="142"/>
      <c r="E92" s="24"/>
      <c r="F92" s="66" t="str">
        <f>$F$386</f>
        <v>АКТИВЫ</v>
      </c>
      <c r="G92" s="66" t="str">
        <f t="shared" si="362"/>
        <v>Запасы СиМ</v>
      </c>
      <c r="H92" s="27" t="str">
        <f t="shared" si="358"/>
        <v>Расходы на персонал</v>
      </c>
      <c r="P92" s="30"/>
      <c r="R92" s="24"/>
      <c r="S92" s="93"/>
      <c r="V92" s="85"/>
      <c r="W92" s="29">
        <f t="shared" si="316"/>
        <v>0</v>
      </c>
      <c r="Z92" s="30">
        <f t="shared" ref="Z92:BE92" si="369">IF(Z$5="",0,IF(Z$5=1,$S92,Y469))</f>
        <v>0</v>
      </c>
      <c r="AA92" s="30">
        <f t="shared" si="369"/>
        <v>0</v>
      </c>
      <c r="AB92" s="30">
        <f t="shared" si="369"/>
        <v>0</v>
      </c>
      <c r="AC92" s="30">
        <f t="shared" si="369"/>
        <v>0</v>
      </c>
      <c r="AD92" s="30">
        <f t="shared" si="369"/>
        <v>0</v>
      </c>
      <c r="AE92" s="30">
        <f t="shared" si="369"/>
        <v>0</v>
      </c>
      <c r="AF92" s="30">
        <f t="shared" si="369"/>
        <v>0</v>
      </c>
      <c r="AG92" s="30">
        <f t="shared" si="369"/>
        <v>0</v>
      </c>
      <c r="AH92" s="30">
        <f t="shared" si="369"/>
        <v>0</v>
      </c>
      <c r="AI92" s="30">
        <f t="shared" si="369"/>
        <v>0</v>
      </c>
      <c r="AJ92" s="30">
        <f t="shared" si="369"/>
        <v>0</v>
      </c>
      <c r="AK92" s="30">
        <f t="shared" si="369"/>
        <v>0</v>
      </c>
      <c r="AL92" s="30">
        <f t="shared" si="369"/>
        <v>0</v>
      </c>
      <c r="AM92" s="30">
        <f t="shared" si="369"/>
        <v>0</v>
      </c>
      <c r="AN92" s="30">
        <f t="shared" si="369"/>
        <v>0</v>
      </c>
      <c r="AO92" s="30">
        <f t="shared" si="369"/>
        <v>0</v>
      </c>
      <c r="AP92" s="30">
        <f t="shared" si="369"/>
        <v>0</v>
      </c>
      <c r="AQ92" s="30">
        <f t="shared" si="369"/>
        <v>0</v>
      </c>
      <c r="AR92" s="30">
        <f t="shared" si="369"/>
        <v>0</v>
      </c>
      <c r="AS92" s="30">
        <f t="shared" si="369"/>
        <v>0</v>
      </c>
      <c r="AT92" s="30">
        <f t="shared" si="369"/>
        <v>0</v>
      </c>
      <c r="AU92" s="30">
        <f t="shared" si="369"/>
        <v>0</v>
      </c>
      <c r="AV92" s="30">
        <f t="shared" si="369"/>
        <v>0</v>
      </c>
      <c r="AW92" s="30">
        <f t="shared" si="369"/>
        <v>0</v>
      </c>
      <c r="AX92" s="30">
        <f t="shared" si="369"/>
        <v>0</v>
      </c>
      <c r="AY92" s="30">
        <f t="shared" si="369"/>
        <v>0</v>
      </c>
      <c r="AZ92" s="30">
        <f t="shared" si="369"/>
        <v>0</v>
      </c>
      <c r="BA92" s="30">
        <f t="shared" si="369"/>
        <v>0</v>
      </c>
      <c r="BB92" s="30">
        <f t="shared" si="369"/>
        <v>0</v>
      </c>
      <c r="BC92" s="30">
        <f t="shared" si="369"/>
        <v>0</v>
      </c>
      <c r="BD92" s="30">
        <f t="shared" si="369"/>
        <v>0</v>
      </c>
      <c r="BE92" s="30">
        <f t="shared" si="369"/>
        <v>0</v>
      </c>
      <c r="BF92" s="30">
        <f t="shared" ref="BF92:CK92" si="370">IF(BF$5="",0,IF(BF$5=1,$S92,BE469))</f>
        <v>0</v>
      </c>
      <c r="BG92" s="30">
        <f t="shared" si="370"/>
        <v>0</v>
      </c>
      <c r="BH92" s="30">
        <f t="shared" si="370"/>
        <v>0</v>
      </c>
      <c r="BI92" s="30">
        <f t="shared" si="370"/>
        <v>0</v>
      </c>
      <c r="BJ92" s="30">
        <f t="shared" si="370"/>
        <v>0</v>
      </c>
      <c r="BK92" s="30">
        <f t="shared" si="370"/>
        <v>0</v>
      </c>
      <c r="BL92" s="30">
        <f t="shared" si="370"/>
        <v>0</v>
      </c>
      <c r="BM92" s="30">
        <f t="shared" si="370"/>
        <v>0</v>
      </c>
      <c r="BN92" s="30">
        <f t="shared" si="370"/>
        <v>0</v>
      </c>
      <c r="BO92" s="30">
        <f t="shared" si="370"/>
        <v>0</v>
      </c>
      <c r="BP92" s="30">
        <f t="shared" si="370"/>
        <v>0</v>
      </c>
      <c r="BQ92" s="30">
        <f t="shared" si="370"/>
        <v>0</v>
      </c>
      <c r="BR92" s="30">
        <f t="shared" si="370"/>
        <v>0</v>
      </c>
      <c r="BS92" s="30">
        <f t="shared" si="370"/>
        <v>0</v>
      </c>
      <c r="BT92" s="30">
        <f t="shared" si="370"/>
        <v>0</v>
      </c>
      <c r="BU92" s="30">
        <f t="shared" si="370"/>
        <v>0</v>
      </c>
      <c r="BV92" s="30">
        <f t="shared" si="370"/>
        <v>0</v>
      </c>
      <c r="BW92" s="30">
        <f t="shared" si="370"/>
        <v>0</v>
      </c>
      <c r="BX92" s="30">
        <f t="shared" si="370"/>
        <v>0</v>
      </c>
      <c r="BY92" s="30">
        <f t="shared" si="370"/>
        <v>0</v>
      </c>
      <c r="BZ92" s="30">
        <f t="shared" si="370"/>
        <v>0</v>
      </c>
      <c r="CA92" s="30">
        <f t="shared" si="370"/>
        <v>0</v>
      </c>
      <c r="CB92" s="30">
        <f t="shared" si="370"/>
        <v>0</v>
      </c>
      <c r="CC92" s="30">
        <f t="shared" si="370"/>
        <v>0</v>
      </c>
      <c r="CD92" s="30">
        <f t="shared" si="370"/>
        <v>0</v>
      </c>
      <c r="CE92" s="30">
        <f t="shared" si="370"/>
        <v>0</v>
      </c>
      <c r="CF92" s="30">
        <f t="shared" si="370"/>
        <v>0</v>
      </c>
      <c r="CG92" s="30">
        <f t="shared" si="370"/>
        <v>0</v>
      </c>
      <c r="CH92" s="30">
        <f t="shared" si="370"/>
        <v>0</v>
      </c>
      <c r="CI92" s="30">
        <f t="shared" si="370"/>
        <v>0</v>
      </c>
      <c r="CJ92" s="30">
        <f t="shared" si="370"/>
        <v>0</v>
      </c>
      <c r="CK92" s="30">
        <f t="shared" si="370"/>
        <v>0</v>
      </c>
      <c r="CL92" s="30">
        <f t="shared" ref="CL92:CT92" si="371">IF(CL$5="",0,IF(CL$5=1,$S92,CK469))</f>
        <v>0</v>
      </c>
      <c r="CM92" s="30">
        <f t="shared" si="371"/>
        <v>0</v>
      </c>
      <c r="CN92" s="30">
        <f t="shared" si="371"/>
        <v>0</v>
      </c>
      <c r="CO92" s="30">
        <f t="shared" si="371"/>
        <v>0</v>
      </c>
      <c r="CP92" s="30">
        <f t="shared" si="371"/>
        <v>0</v>
      </c>
      <c r="CQ92" s="30">
        <f t="shared" si="371"/>
        <v>0</v>
      </c>
      <c r="CR92" s="30">
        <f t="shared" si="371"/>
        <v>0</v>
      </c>
      <c r="CS92" s="30">
        <f t="shared" si="371"/>
        <v>0</v>
      </c>
      <c r="CT92" s="30">
        <f t="shared" si="371"/>
        <v>0</v>
      </c>
    </row>
    <row r="93" spans="1:98" s="27" customFormat="1" ht="12" x14ac:dyDescent="0.25">
      <c r="A93" s="26">
        <f>ROW()</f>
        <v>93</v>
      </c>
      <c r="C93" s="142"/>
      <c r="E93" s="24"/>
      <c r="F93" s="66" t="str">
        <f>$F$386</f>
        <v>АКТИВЫ</v>
      </c>
      <c r="G93" s="66" t="str">
        <f t="shared" si="362"/>
        <v>Запасы СиМ</v>
      </c>
      <c r="H93" s="27" t="str">
        <f t="shared" si="358"/>
        <v>Прочие расходы</v>
      </c>
      <c r="P93" s="30"/>
      <c r="R93" s="24"/>
      <c r="S93" s="93"/>
      <c r="V93" s="85"/>
      <c r="W93" s="29">
        <f t="shared" si="316"/>
        <v>0</v>
      </c>
      <c r="Z93" s="30">
        <f t="shared" ref="Z93:BE93" si="372">IF(Z$5="",0,IF(Z$5=1,$S93,Y470))</f>
        <v>0</v>
      </c>
      <c r="AA93" s="30">
        <f t="shared" si="372"/>
        <v>0</v>
      </c>
      <c r="AB93" s="30">
        <f t="shared" si="372"/>
        <v>0</v>
      </c>
      <c r="AC93" s="30">
        <f t="shared" si="372"/>
        <v>0</v>
      </c>
      <c r="AD93" s="30">
        <f t="shared" si="372"/>
        <v>0</v>
      </c>
      <c r="AE93" s="30">
        <f t="shared" si="372"/>
        <v>0</v>
      </c>
      <c r="AF93" s="30">
        <f t="shared" si="372"/>
        <v>0</v>
      </c>
      <c r="AG93" s="30">
        <f t="shared" si="372"/>
        <v>0</v>
      </c>
      <c r="AH93" s="30">
        <f t="shared" si="372"/>
        <v>0</v>
      </c>
      <c r="AI93" s="30">
        <f t="shared" si="372"/>
        <v>0</v>
      </c>
      <c r="AJ93" s="30">
        <f t="shared" si="372"/>
        <v>0</v>
      </c>
      <c r="AK93" s="30">
        <f t="shared" si="372"/>
        <v>0</v>
      </c>
      <c r="AL93" s="30">
        <f t="shared" si="372"/>
        <v>0</v>
      </c>
      <c r="AM93" s="30">
        <f t="shared" si="372"/>
        <v>0</v>
      </c>
      <c r="AN93" s="30">
        <f t="shared" si="372"/>
        <v>0</v>
      </c>
      <c r="AO93" s="30">
        <f t="shared" si="372"/>
        <v>0</v>
      </c>
      <c r="AP93" s="30">
        <f t="shared" si="372"/>
        <v>0</v>
      </c>
      <c r="AQ93" s="30">
        <f t="shared" si="372"/>
        <v>0</v>
      </c>
      <c r="AR93" s="30">
        <f t="shared" si="372"/>
        <v>0</v>
      </c>
      <c r="AS93" s="30">
        <f t="shared" si="372"/>
        <v>0</v>
      </c>
      <c r="AT93" s="30">
        <f t="shared" si="372"/>
        <v>0</v>
      </c>
      <c r="AU93" s="30">
        <f t="shared" si="372"/>
        <v>0</v>
      </c>
      <c r="AV93" s="30">
        <f t="shared" si="372"/>
        <v>0</v>
      </c>
      <c r="AW93" s="30">
        <f t="shared" si="372"/>
        <v>0</v>
      </c>
      <c r="AX93" s="30">
        <f t="shared" si="372"/>
        <v>0</v>
      </c>
      <c r="AY93" s="30">
        <f t="shared" si="372"/>
        <v>0</v>
      </c>
      <c r="AZ93" s="30">
        <f t="shared" si="372"/>
        <v>0</v>
      </c>
      <c r="BA93" s="30">
        <f t="shared" si="372"/>
        <v>0</v>
      </c>
      <c r="BB93" s="30">
        <f t="shared" si="372"/>
        <v>0</v>
      </c>
      <c r="BC93" s="30">
        <f t="shared" si="372"/>
        <v>0</v>
      </c>
      <c r="BD93" s="30">
        <f t="shared" si="372"/>
        <v>0</v>
      </c>
      <c r="BE93" s="30">
        <f t="shared" si="372"/>
        <v>0</v>
      </c>
      <c r="BF93" s="30">
        <f t="shared" ref="BF93:CK93" si="373">IF(BF$5="",0,IF(BF$5=1,$S93,BE470))</f>
        <v>0</v>
      </c>
      <c r="BG93" s="30">
        <f t="shared" si="373"/>
        <v>0</v>
      </c>
      <c r="BH93" s="30">
        <f t="shared" si="373"/>
        <v>0</v>
      </c>
      <c r="BI93" s="30">
        <f t="shared" si="373"/>
        <v>0</v>
      </c>
      <c r="BJ93" s="30">
        <f t="shared" si="373"/>
        <v>0</v>
      </c>
      <c r="BK93" s="30">
        <f t="shared" si="373"/>
        <v>0</v>
      </c>
      <c r="BL93" s="30">
        <f t="shared" si="373"/>
        <v>0</v>
      </c>
      <c r="BM93" s="30">
        <f t="shared" si="373"/>
        <v>0</v>
      </c>
      <c r="BN93" s="30">
        <f t="shared" si="373"/>
        <v>0</v>
      </c>
      <c r="BO93" s="30">
        <f t="shared" si="373"/>
        <v>0</v>
      </c>
      <c r="BP93" s="30">
        <f t="shared" si="373"/>
        <v>0</v>
      </c>
      <c r="BQ93" s="30">
        <f t="shared" si="373"/>
        <v>0</v>
      </c>
      <c r="BR93" s="30">
        <f t="shared" si="373"/>
        <v>0</v>
      </c>
      <c r="BS93" s="30">
        <f t="shared" si="373"/>
        <v>0</v>
      </c>
      <c r="BT93" s="30">
        <f t="shared" si="373"/>
        <v>0</v>
      </c>
      <c r="BU93" s="30">
        <f t="shared" si="373"/>
        <v>0</v>
      </c>
      <c r="BV93" s="30">
        <f t="shared" si="373"/>
        <v>0</v>
      </c>
      <c r="BW93" s="30">
        <f t="shared" si="373"/>
        <v>0</v>
      </c>
      <c r="BX93" s="30">
        <f t="shared" si="373"/>
        <v>0</v>
      </c>
      <c r="BY93" s="30">
        <f t="shared" si="373"/>
        <v>0</v>
      </c>
      <c r="BZ93" s="30">
        <f t="shared" si="373"/>
        <v>0</v>
      </c>
      <c r="CA93" s="30">
        <f t="shared" si="373"/>
        <v>0</v>
      </c>
      <c r="CB93" s="30">
        <f t="shared" si="373"/>
        <v>0</v>
      </c>
      <c r="CC93" s="30">
        <f t="shared" si="373"/>
        <v>0</v>
      </c>
      <c r="CD93" s="30">
        <f t="shared" si="373"/>
        <v>0</v>
      </c>
      <c r="CE93" s="30">
        <f t="shared" si="373"/>
        <v>0</v>
      </c>
      <c r="CF93" s="30">
        <f t="shared" si="373"/>
        <v>0</v>
      </c>
      <c r="CG93" s="30">
        <f t="shared" si="373"/>
        <v>0</v>
      </c>
      <c r="CH93" s="30">
        <f t="shared" si="373"/>
        <v>0</v>
      </c>
      <c r="CI93" s="30">
        <f t="shared" si="373"/>
        <v>0</v>
      </c>
      <c r="CJ93" s="30">
        <f t="shared" si="373"/>
        <v>0</v>
      </c>
      <c r="CK93" s="30">
        <f t="shared" si="373"/>
        <v>0</v>
      </c>
      <c r="CL93" s="30">
        <f t="shared" ref="CL93:CT93" si="374">IF(CL$5="",0,IF(CL$5=1,$S93,CK470))</f>
        <v>0</v>
      </c>
      <c r="CM93" s="30">
        <f t="shared" si="374"/>
        <v>0</v>
      </c>
      <c r="CN93" s="30">
        <f t="shared" si="374"/>
        <v>0</v>
      </c>
      <c r="CO93" s="30">
        <f t="shared" si="374"/>
        <v>0</v>
      </c>
      <c r="CP93" s="30">
        <f t="shared" si="374"/>
        <v>0</v>
      </c>
      <c r="CQ93" s="30">
        <f t="shared" si="374"/>
        <v>0</v>
      </c>
      <c r="CR93" s="30">
        <f t="shared" si="374"/>
        <v>0</v>
      </c>
      <c r="CS93" s="30">
        <f t="shared" si="374"/>
        <v>0</v>
      </c>
      <c r="CT93" s="30">
        <f t="shared" si="374"/>
        <v>0</v>
      </c>
    </row>
    <row r="94" spans="1:98" s="2" customFormat="1" ht="12" x14ac:dyDescent="0.25">
      <c r="A94" s="11">
        <f>ROW()</f>
        <v>94</v>
      </c>
      <c r="C94" s="142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375">$F$9</f>
        <v>АКТИВЫ</v>
      </c>
      <c r="G95" s="6" t="str">
        <f t="shared" ref="G95:G100" si="376">G472</f>
        <v>Задолженность перед бюджетом по НП</v>
      </c>
      <c r="M95" s="6"/>
      <c r="R95" s="41"/>
      <c r="S95" s="119"/>
      <c r="V95" s="120"/>
      <c r="W95" s="9">
        <f t="shared" si="316"/>
        <v>0</v>
      </c>
      <c r="Z95" s="7">
        <f t="shared" ref="Z95:BE95" si="377">IF(Z$5="",0,IF(Z$5=1,$S95,Y472))</f>
        <v>0</v>
      </c>
      <c r="AA95" s="7">
        <f t="shared" ca="1" si="377"/>
        <v>0</v>
      </c>
      <c r="AB95" s="7">
        <f t="shared" ca="1" si="377"/>
        <v>0</v>
      </c>
      <c r="AC95" s="7">
        <f t="shared" ca="1" si="377"/>
        <v>0</v>
      </c>
      <c r="AD95" s="7">
        <f t="shared" ca="1" si="377"/>
        <v>0</v>
      </c>
      <c r="AE95" s="7">
        <f t="shared" ca="1" si="377"/>
        <v>0</v>
      </c>
      <c r="AF95" s="7">
        <f t="shared" ca="1" si="377"/>
        <v>0</v>
      </c>
      <c r="AG95" s="7">
        <f t="shared" ca="1" si="377"/>
        <v>0</v>
      </c>
      <c r="AH95" s="7">
        <f t="shared" ca="1" si="377"/>
        <v>0</v>
      </c>
      <c r="AI95" s="7">
        <f t="shared" ca="1" si="377"/>
        <v>0</v>
      </c>
      <c r="AJ95" s="7">
        <f t="shared" ca="1" si="377"/>
        <v>0</v>
      </c>
      <c r="AK95" s="7">
        <f t="shared" ca="1" si="377"/>
        <v>0</v>
      </c>
      <c r="AL95" s="7">
        <f t="shared" ca="1" si="377"/>
        <v>0</v>
      </c>
      <c r="AM95" s="7">
        <f t="shared" ca="1" si="377"/>
        <v>0</v>
      </c>
      <c r="AN95" s="7">
        <f t="shared" ca="1" si="377"/>
        <v>0</v>
      </c>
      <c r="AO95" s="7">
        <f t="shared" ca="1" si="377"/>
        <v>0</v>
      </c>
      <c r="AP95" s="7">
        <f t="shared" ca="1" si="377"/>
        <v>0</v>
      </c>
      <c r="AQ95" s="7">
        <f t="shared" ca="1" si="377"/>
        <v>0</v>
      </c>
      <c r="AR95" s="7">
        <f t="shared" ca="1" si="377"/>
        <v>0</v>
      </c>
      <c r="AS95" s="7">
        <f t="shared" ca="1" si="377"/>
        <v>0</v>
      </c>
      <c r="AT95" s="7">
        <f t="shared" ca="1" si="377"/>
        <v>0</v>
      </c>
      <c r="AU95" s="7">
        <f t="shared" ca="1" si="377"/>
        <v>0</v>
      </c>
      <c r="AV95" s="7">
        <f t="shared" ca="1" si="377"/>
        <v>0</v>
      </c>
      <c r="AW95" s="7">
        <f t="shared" ca="1" si="377"/>
        <v>0</v>
      </c>
      <c r="AX95" s="7">
        <f t="shared" ca="1" si="377"/>
        <v>0</v>
      </c>
      <c r="AY95" s="7">
        <f t="shared" ca="1" si="377"/>
        <v>0</v>
      </c>
      <c r="AZ95" s="7">
        <f t="shared" ca="1" si="377"/>
        <v>0</v>
      </c>
      <c r="BA95" s="7">
        <f t="shared" ca="1" si="377"/>
        <v>0</v>
      </c>
      <c r="BB95" s="7">
        <f t="shared" ca="1" si="377"/>
        <v>0</v>
      </c>
      <c r="BC95" s="7">
        <f t="shared" ca="1" si="377"/>
        <v>0</v>
      </c>
      <c r="BD95" s="7">
        <f t="shared" ca="1" si="377"/>
        <v>0</v>
      </c>
      <c r="BE95" s="7">
        <f t="shared" ca="1" si="377"/>
        <v>1409429.7125898106</v>
      </c>
      <c r="BF95" s="7">
        <f t="shared" ref="BF95:CK95" ca="1" si="378">IF(BF$5="",0,IF(BF$5=1,$S95,BE472))</f>
        <v>1905138.4175774138</v>
      </c>
      <c r="BG95" s="7">
        <f t="shared" ca="1" si="378"/>
        <v>2073136.1796160573</v>
      </c>
      <c r="BH95" s="7">
        <f t="shared" ca="1" si="378"/>
        <v>2207648.3452331778</v>
      </c>
      <c r="BI95" s="7">
        <f t="shared" ca="1" si="378"/>
        <v>2308447.6117157545</v>
      </c>
      <c r="BJ95" s="7">
        <f t="shared" ca="1" si="378"/>
        <v>2377430.4346225709</v>
      </c>
      <c r="BK95" s="7">
        <f t="shared" ca="1" si="378"/>
        <v>2419127.2265176475</v>
      </c>
      <c r="BL95" s="7">
        <f t="shared" ca="1" si="378"/>
        <v>2443051.1448451113</v>
      </c>
      <c r="BM95" s="7">
        <f t="shared" ca="1" si="378"/>
        <v>2456606.6702450104</v>
      </c>
      <c r="BN95" s="7">
        <f t="shared" ca="1" si="378"/>
        <v>2464682.1029763594</v>
      </c>
      <c r="BO95" s="7">
        <f t="shared" ca="1" si="378"/>
        <v>2469910.3813028149</v>
      </c>
      <c r="BP95" s="7">
        <f t="shared" ca="1" si="378"/>
        <v>2473862.6677258648</v>
      </c>
      <c r="BQ95" s="7">
        <f t="shared" ca="1" si="378"/>
        <v>2477400.5146779716</v>
      </c>
      <c r="BR95" s="7">
        <f t="shared" ca="1" si="378"/>
        <v>2477456.4306117967</v>
      </c>
      <c r="BS95" s="7">
        <f t="shared" ca="1" si="378"/>
        <v>2477463.0992862284</v>
      </c>
      <c r="BT95" s="7">
        <f t="shared" ca="1" si="378"/>
        <v>2477461.7881249785</v>
      </c>
      <c r="BU95" s="7">
        <f t="shared" ca="1" si="378"/>
        <v>2477461.1592544988</v>
      </c>
      <c r="BV95" s="7">
        <f t="shared" si="378"/>
        <v>0</v>
      </c>
      <c r="BW95" s="7">
        <f t="shared" si="378"/>
        <v>0</v>
      </c>
      <c r="BX95" s="7">
        <f t="shared" si="378"/>
        <v>0</v>
      </c>
      <c r="BY95" s="7">
        <f t="shared" si="378"/>
        <v>0</v>
      </c>
      <c r="BZ95" s="7">
        <f t="shared" si="378"/>
        <v>0</v>
      </c>
      <c r="CA95" s="7">
        <f t="shared" si="378"/>
        <v>0</v>
      </c>
      <c r="CB95" s="7">
        <f t="shared" si="378"/>
        <v>0</v>
      </c>
      <c r="CC95" s="7">
        <f t="shared" si="378"/>
        <v>0</v>
      </c>
      <c r="CD95" s="7">
        <f t="shared" si="378"/>
        <v>0</v>
      </c>
      <c r="CE95" s="7">
        <f t="shared" si="378"/>
        <v>0</v>
      </c>
      <c r="CF95" s="7">
        <f t="shared" si="378"/>
        <v>0</v>
      </c>
      <c r="CG95" s="7">
        <f t="shared" si="378"/>
        <v>0</v>
      </c>
      <c r="CH95" s="7">
        <f t="shared" si="378"/>
        <v>0</v>
      </c>
      <c r="CI95" s="7">
        <f t="shared" si="378"/>
        <v>0</v>
      </c>
      <c r="CJ95" s="7">
        <f t="shared" si="378"/>
        <v>0</v>
      </c>
      <c r="CK95" s="7">
        <f t="shared" si="378"/>
        <v>0</v>
      </c>
      <c r="CL95" s="7">
        <f t="shared" ref="CL95:CT95" si="379">IF(CL$5="",0,IF(CL$5=1,$S95,CK472))</f>
        <v>0</v>
      </c>
      <c r="CM95" s="7">
        <f t="shared" si="379"/>
        <v>0</v>
      </c>
      <c r="CN95" s="7">
        <f t="shared" si="379"/>
        <v>0</v>
      </c>
      <c r="CO95" s="7">
        <f t="shared" si="379"/>
        <v>0</v>
      </c>
      <c r="CP95" s="7">
        <f t="shared" si="379"/>
        <v>0</v>
      </c>
      <c r="CQ95" s="7">
        <f t="shared" si="379"/>
        <v>0</v>
      </c>
      <c r="CR95" s="7">
        <f t="shared" si="379"/>
        <v>0</v>
      </c>
      <c r="CS95" s="7">
        <f t="shared" si="379"/>
        <v>0</v>
      </c>
      <c r="CT95" s="7">
        <f t="shared" si="379"/>
        <v>0</v>
      </c>
    </row>
    <row r="96" spans="1:98" x14ac:dyDescent="0.3">
      <c r="A96" s="118">
        <f>ROW()</f>
        <v>96</v>
      </c>
      <c r="E96" s="41"/>
      <c r="F96" s="103" t="str">
        <f t="shared" si="375"/>
        <v>АКТИВЫ</v>
      </c>
      <c r="G96" s="6" t="str">
        <f t="shared" si="376"/>
        <v>Задолженность перед бюджетом по НДС</v>
      </c>
      <c r="M96" s="6"/>
      <c r="R96" s="41"/>
      <c r="S96" s="119"/>
      <c r="V96" s="120"/>
      <c r="W96" s="9">
        <f t="shared" si="316"/>
        <v>0</v>
      </c>
      <c r="Z96" s="7">
        <f t="shared" ref="Z96:BE96" si="380">IF(Z$5="",0,IF(Z$5=1,$S96,Y473))</f>
        <v>0</v>
      </c>
      <c r="AA96" s="7">
        <f t="shared" ca="1" si="380"/>
        <v>-57878.78787878788</v>
      </c>
      <c r="AB96" s="7">
        <f t="shared" ca="1" si="380"/>
        <v>-76212.121212121216</v>
      </c>
      <c r="AC96" s="7">
        <f t="shared" ca="1" si="380"/>
        <v>-119545.45454545453</v>
      </c>
      <c r="AD96" s="7">
        <f t="shared" ca="1" si="380"/>
        <v>-146992.12121212127</v>
      </c>
      <c r="AE96" s="7">
        <f t="shared" ca="1" si="380"/>
        <v>-174713.58787878798</v>
      </c>
      <c r="AF96" s="7">
        <f t="shared" ca="1" si="380"/>
        <v>-195020.65454545463</v>
      </c>
      <c r="AG96" s="7">
        <f t="shared" ca="1" si="380"/>
        <v>-198834.84787878799</v>
      </c>
      <c r="AH96" s="7">
        <f t="shared" ca="1" si="380"/>
        <v>-202374.42454545468</v>
      </c>
      <c r="AI96" s="7">
        <f t="shared" ca="1" si="380"/>
        <v>-205801.53306060622</v>
      </c>
      <c r="AJ96" s="7">
        <f t="shared" ca="1" si="380"/>
        <v>-208422.77078787898</v>
      </c>
      <c r="AK96" s="7">
        <f t="shared" ca="1" si="380"/>
        <v>-208406.81521818199</v>
      </c>
      <c r="AL96" s="7">
        <f t="shared" ca="1" si="380"/>
        <v>-212702.81391287898</v>
      </c>
      <c r="AM96" s="7">
        <f t="shared" ca="1" si="380"/>
        <v>-223996.30253106085</v>
      </c>
      <c r="AN96" s="7">
        <f t="shared" ca="1" si="380"/>
        <v>-241387.45056242446</v>
      </c>
      <c r="AO96" s="7">
        <f t="shared" ca="1" si="380"/>
        <v>-250211.2011403791</v>
      </c>
      <c r="AP96" s="7">
        <f t="shared" ca="1" si="380"/>
        <v>-220256.58541897754</v>
      </c>
      <c r="AQ96" s="7">
        <f t="shared" ca="1" si="380"/>
        <v>-136843.62074132593</v>
      </c>
      <c r="AR96" s="7">
        <f t="shared" ca="1" si="380"/>
        <v>6329.1380202195287</v>
      </c>
      <c r="AS96" s="7">
        <f t="shared" ca="1" si="380"/>
        <v>204300.48272400725</v>
      </c>
      <c r="AT96" s="7">
        <f t="shared" ca="1" si="380"/>
        <v>440835.08079031826</v>
      </c>
      <c r="AU96" s="7">
        <f t="shared" ca="1" si="380"/>
        <v>701725.85664435173</v>
      </c>
      <c r="AV96" s="7">
        <f t="shared" ca="1" si="380"/>
        <v>976477.63961901527</v>
      </c>
      <c r="AW96" s="7">
        <f t="shared" ca="1" si="380"/>
        <v>1258663.0190903367</v>
      </c>
      <c r="AX96" s="7">
        <f t="shared" ca="1" si="380"/>
        <v>1544443.9788878635</v>
      </c>
      <c r="AY96" s="7">
        <f t="shared" ca="1" si="380"/>
        <v>1831633.6260530492</v>
      </c>
      <c r="AZ96" s="7">
        <f t="shared" ca="1" si="380"/>
        <v>2119382.807222405</v>
      </c>
      <c r="BA96" s="7">
        <f t="shared" ca="1" si="380"/>
        <v>2409283.3991714586</v>
      </c>
      <c r="BB96" s="7">
        <f t="shared" ca="1" si="380"/>
        <v>2706038.0104821017</v>
      </c>
      <c r="BC96" s="7">
        <f t="shared" ca="1" si="380"/>
        <v>3011905.3845124622</v>
      </c>
      <c r="BD96" s="7">
        <f t="shared" ca="1" si="380"/>
        <v>3327310.0991476891</v>
      </c>
      <c r="BE96" s="7">
        <f t="shared" ca="1" si="380"/>
        <v>3651563.7554495842</v>
      </c>
      <c r="BF96" s="7">
        <f t="shared" ref="BF96:CK96" ca="1" si="381">IF(BF$5="",0,IF(BF$5=1,$S96,BE473))</f>
        <v>3979510.183039357</v>
      </c>
      <c r="BG96" s="7">
        <f t="shared" ca="1" si="381"/>
        <v>4292125.5382806445</v>
      </c>
      <c r="BH96" s="7">
        <f t="shared" ca="1" si="381"/>
        <v>4560064.3379310248</v>
      </c>
      <c r="BI96" s="7">
        <f t="shared" ca="1" si="381"/>
        <v>4770267.759318145</v>
      </c>
      <c r="BJ96" s="7">
        <f t="shared" ca="1" si="381"/>
        <v>4918107.1730840532</v>
      </c>
      <c r="BK96" s="7">
        <f t="shared" ca="1" si="381"/>
        <v>5009594.7995420098</v>
      </c>
      <c r="BL96" s="7">
        <f t="shared" ca="1" si="381"/>
        <v>5061639.8259296995</v>
      </c>
      <c r="BM96" s="7">
        <f t="shared" ca="1" si="381"/>
        <v>5088987.7254760051</v>
      </c>
      <c r="BN96" s="7">
        <f t="shared" ca="1" si="381"/>
        <v>5102331.07144845</v>
      </c>
      <c r="BO96" s="7">
        <f t="shared" ca="1" si="381"/>
        <v>5108180.3976903232</v>
      </c>
      <c r="BP96" s="7">
        <f t="shared" ca="1" si="381"/>
        <v>5110418.707615911</v>
      </c>
      <c r="BQ96" s="7">
        <f t="shared" ca="1" si="381"/>
        <v>5111244.3679945674</v>
      </c>
      <c r="BR96" s="7">
        <f t="shared" ca="1" si="381"/>
        <v>5111509.7514604395</v>
      </c>
      <c r="BS96" s="7">
        <f t="shared" ca="1" si="381"/>
        <v>5111573.7241466139</v>
      </c>
      <c r="BT96" s="7">
        <f t="shared" ca="1" si="381"/>
        <v>5111587.3441378642</v>
      </c>
      <c r="BU96" s="7">
        <f t="shared" ca="1" si="381"/>
        <v>5111589.2014093976</v>
      </c>
      <c r="BV96" s="7">
        <f t="shared" si="381"/>
        <v>0</v>
      </c>
      <c r="BW96" s="7">
        <f t="shared" si="381"/>
        <v>0</v>
      </c>
      <c r="BX96" s="7">
        <f t="shared" si="381"/>
        <v>0</v>
      </c>
      <c r="BY96" s="7">
        <f t="shared" si="381"/>
        <v>0</v>
      </c>
      <c r="BZ96" s="7">
        <f t="shared" si="381"/>
        <v>0</v>
      </c>
      <c r="CA96" s="7">
        <f t="shared" si="381"/>
        <v>0</v>
      </c>
      <c r="CB96" s="7">
        <f t="shared" si="381"/>
        <v>0</v>
      </c>
      <c r="CC96" s="7">
        <f t="shared" si="381"/>
        <v>0</v>
      </c>
      <c r="CD96" s="7">
        <f t="shared" si="381"/>
        <v>0</v>
      </c>
      <c r="CE96" s="7">
        <f t="shared" si="381"/>
        <v>0</v>
      </c>
      <c r="CF96" s="7">
        <f t="shared" si="381"/>
        <v>0</v>
      </c>
      <c r="CG96" s="7">
        <f t="shared" si="381"/>
        <v>0</v>
      </c>
      <c r="CH96" s="7">
        <f t="shared" si="381"/>
        <v>0</v>
      </c>
      <c r="CI96" s="7">
        <f t="shared" si="381"/>
        <v>0</v>
      </c>
      <c r="CJ96" s="7">
        <f t="shared" si="381"/>
        <v>0</v>
      </c>
      <c r="CK96" s="7">
        <f t="shared" si="381"/>
        <v>0</v>
      </c>
      <c r="CL96" s="7">
        <f t="shared" ref="CL96:CT96" si="382">IF(CL$5="",0,IF(CL$5=1,$S96,CK473))</f>
        <v>0</v>
      </c>
      <c r="CM96" s="7">
        <f t="shared" si="382"/>
        <v>0</v>
      </c>
      <c r="CN96" s="7">
        <f t="shared" si="382"/>
        <v>0</v>
      </c>
      <c r="CO96" s="7">
        <f t="shared" si="382"/>
        <v>0</v>
      </c>
      <c r="CP96" s="7">
        <f t="shared" si="382"/>
        <v>0</v>
      </c>
      <c r="CQ96" s="7">
        <f t="shared" si="382"/>
        <v>0</v>
      </c>
      <c r="CR96" s="7">
        <f t="shared" si="382"/>
        <v>0</v>
      </c>
      <c r="CS96" s="7">
        <f t="shared" si="382"/>
        <v>0</v>
      </c>
      <c r="CT96" s="7">
        <f t="shared" si="382"/>
        <v>0</v>
      </c>
    </row>
    <row r="97" spans="1:99" x14ac:dyDescent="0.3">
      <c r="A97" s="118">
        <f>ROW()</f>
        <v>97</v>
      </c>
      <c r="E97" s="41"/>
      <c r="F97" s="103" t="str">
        <f t="shared" si="375"/>
        <v>АКТИВЫ</v>
      </c>
      <c r="G97" s="6" t="str">
        <f t="shared" si="376"/>
        <v>Задолженность перед банком по телу кредита</v>
      </c>
      <c r="M97" s="6"/>
      <c r="R97" s="41"/>
      <c r="S97" s="119"/>
      <c r="V97" s="120"/>
      <c r="W97" s="9">
        <f t="shared" si="316"/>
        <v>0</v>
      </c>
      <c r="Z97" s="7">
        <f t="shared" ref="Z97:CK97" si="383">IF(Z$5="",0,IF(Z$5=1,$S97,Y474))</f>
        <v>0</v>
      </c>
      <c r="AA97" s="7">
        <f t="shared" si="383"/>
        <v>0</v>
      </c>
      <c r="AB97" s="7">
        <f t="shared" si="383"/>
        <v>0</v>
      </c>
      <c r="AC97" s="7">
        <f t="shared" si="383"/>
        <v>0</v>
      </c>
      <c r="AD97" s="7">
        <f t="shared" si="383"/>
        <v>0</v>
      </c>
      <c r="AE97" s="7">
        <f t="shared" si="383"/>
        <v>0</v>
      </c>
      <c r="AF97" s="7">
        <f t="shared" si="383"/>
        <v>0</v>
      </c>
      <c r="AG97" s="7">
        <f t="shared" si="383"/>
        <v>0</v>
      </c>
      <c r="AH97" s="7">
        <f t="shared" si="383"/>
        <v>0</v>
      </c>
      <c r="AI97" s="7">
        <f t="shared" si="383"/>
        <v>0</v>
      </c>
      <c r="AJ97" s="7">
        <f t="shared" si="383"/>
        <v>0</v>
      </c>
      <c r="AK97" s="7">
        <f t="shared" si="383"/>
        <v>0</v>
      </c>
      <c r="AL97" s="7">
        <f t="shared" si="383"/>
        <v>0</v>
      </c>
      <c r="AM97" s="7">
        <f t="shared" si="383"/>
        <v>0</v>
      </c>
      <c r="AN97" s="7">
        <f t="shared" si="383"/>
        <v>0</v>
      </c>
      <c r="AO97" s="7">
        <f t="shared" si="383"/>
        <v>0</v>
      </c>
      <c r="AP97" s="7">
        <f t="shared" si="383"/>
        <v>0</v>
      </c>
      <c r="AQ97" s="7">
        <f t="shared" si="383"/>
        <v>0</v>
      </c>
      <c r="AR97" s="7">
        <f t="shared" si="383"/>
        <v>0</v>
      </c>
      <c r="AS97" s="7">
        <f t="shared" si="383"/>
        <v>40000000</v>
      </c>
      <c r="AT97" s="7">
        <f t="shared" si="383"/>
        <v>38333333.333333336</v>
      </c>
      <c r="AU97" s="7">
        <f t="shared" si="383"/>
        <v>36666666.666666672</v>
      </c>
      <c r="AV97" s="7">
        <f t="shared" si="383"/>
        <v>35000000.000000007</v>
      </c>
      <c r="AW97" s="7">
        <f t="shared" si="383"/>
        <v>33333333.33333334</v>
      </c>
      <c r="AX97" s="7">
        <f t="shared" si="383"/>
        <v>31666666.666666672</v>
      </c>
      <c r="AY97" s="7">
        <f t="shared" si="383"/>
        <v>30000000.000000004</v>
      </c>
      <c r="AZ97" s="7">
        <f t="shared" si="383"/>
        <v>28333333.333333336</v>
      </c>
      <c r="BA97" s="7">
        <f t="shared" si="383"/>
        <v>26666666.666666668</v>
      </c>
      <c r="BB97" s="7">
        <f t="shared" si="383"/>
        <v>25000000</v>
      </c>
      <c r="BC97" s="7">
        <f t="shared" si="383"/>
        <v>23333333.333333332</v>
      </c>
      <c r="BD97" s="7">
        <f t="shared" si="383"/>
        <v>21666666.666666664</v>
      </c>
      <c r="BE97" s="7">
        <f t="shared" si="383"/>
        <v>19999999.999999996</v>
      </c>
      <c r="BF97" s="7">
        <f t="shared" si="383"/>
        <v>18333333.333333328</v>
      </c>
      <c r="BG97" s="7">
        <f t="shared" si="383"/>
        <v>16666666.666666662</v>
      </c>
      <c r="BH97" s="7">
        <f t="shared" si="383"/>
        <v>14999999.999999996</v>
      </c>
      <c r="BI97" s="7">
        <f t="shared" si="383"/>
        <v>13333333.33333333</v>
      </c>
      <c r="BJ97" s="7">
        <f t="shared" si="383"/>
        <v>11666666.666666664</v>
      </c>
      <c r="BK97" s="7">
        <f t="shared" si="383"/>
        <v>9999999.9999999981</v>
      </c>
      <c r="BL97" s="7">
        <f t="shared" si="383"/>
        <v>8333333.3333333312</v>
      </c>
      <c r="BM97" s="7">
        <f t="shared" si="383"/>
        <v>6666666.6666666642</v>
      </c>
      <c r="BN97" s="7">
        <f t="shared" si="383"/>
        <v>4999999.9999999972</v>
      </c>
      <c r="BO97" s="7">
        <f t="shared" si="383"/>
        <v>3333333.3333333302</v>
      </c>
      <c r="BP97" s="7">
        <f t="shared" si="383"/>
        <v>1666666.6666666635</v>
      </c>
      <c r="BQ97" s="7">
        <f t="shared" si="383"/>
        <v>-3.2596290111541748E-9</v>
      </c>
      <c r="BR97" s="7">
        <f t="shared" si="383"/>
        <v>-3.2596290111541748E-9</v>
      </c>
      <c r="BS97" s="7">
        <f t="shared" si="383"/>
        <v>-3.2596290111541748E-9</v>
      </c>
      <c r="BT97" s="7">
        <f t="shared" si="383"/>
        <v>-3.2596290111541748E-9</v>
      </c>
      <c r="BU97" s="7">
        <f t="shared" si="383"/>
        <v>-3.2596290111541748E-9</v>
      </c>
      <c r="BV97" s="7">
        <f t="shared" si="383"/>
        <v>0</v>
      </c>
      <c r="BW97" s="7">
        <f t="shared" si="383"/>
        <v>0</v>
      </c>
      <c r="BX97" s="7">
        <f t="shared" si="383"/>
        <v>0</v>
      </c>
      <c r="BY97" s="7">
        <f t="shared" si="383"/>
        <v>0</v>
      </c>
      <c r="BZ97" s="7">
        <f t="shared" si="383"/>
        <v>0</v>
      </c>
      <c r="CA97" s="7">
        <f t="shared" si="383"/>
        <v>0</v>
      </c>
      <c r="CB97" s="7">
        <f t="shared" si="383"/>
        <v>0</v>
      </c>
      <c r="CC97" s="7">
        <f t="shared" si="383"/>
        <v>0</v>
      </c>
      <c r="CD97" s="7">
        <f t="shared" si="383"/>
        <v>0</v>
      </c>
      <c r="CE97" s="7">
        <f t="shared" si="383"/>
        <v>0</v>
      </c>
      <c r="CF97" s="7">
        <f t="shared" si="383"/>
        <v>0</v>
      </c>
      <c r="CG97" s="7">
        <f t="shared" si="383"/>
        <v>0</v>
      </c>
      <c r="CH97" s="7">
        <f t="shared" si="383"/>
        <v>0</v>
      </c>
      <c r="CI97" s="7">
        <f t="shared" si="383"/>
        <v>0</v>
      </c>
      <c r="CJ97" s="7">
        <f t="shared" si="383"/>
        <v>0</v>
      </c>
      <c r="CK97" s="7">
        <f t="shared" si="383"/>
        <v>0</v>
      </c>
      <c r="CL97" s="7">
        <f t="shared" ref="CL97:CT97" si="384">IF(CL$5="",0,IF(CL$5=1,$S97,CK474))</f>
        <v>0</v>
      </c>
      <c r="CM97" s="7">
        <f t="shared" si="384"/>
        <v>0</v>
      </c>
      <c r="CN97" s="7">
        <f t="shared" si="384"/>
        <v>0</v>
      </c>
      <c r="CO97" s="7">
        <f t="shared" si="384"/>
        <v>0</v>
      </c>
      <c r="CP97" s="7">
        <f t="shared" si="384"/>
        <v>0</v>
      </c>
      <c r="CQ97" s="7">
        <f t="shared" si="384"/>
        <v>0</v>
      </c>
      <c r="CR97" s="7">
        <f t="shared" si="384"/>
        <v>0</v>
      </c>
      <c r="CS97" s="7">
        <f t="shared" si="384"/>
        <v>0</v>
      </c>
      <c r="CT97" s="7">
        <f t="shared" si="384"/>
        <v>0</v>
      </c>
    </row>
    <row r="98" spans="1:99" x14ac:dyDescent="0.3">
      <c r="A98" s="118">
        <f>ROW()</f>
        <v>98</v>
      </c>
      <c r="E98" s="41"/>
      <c r="F98" s="103" t="str">
        <f t="shared" si="375"/>
        <v>АКТИВЫ</v>
      </c>
      <c r="G98" s="6" t="str">
        <f t="shared" si="376"/>
        <v>Задолженность перед банком по %% кредита</v>
      </c>
      <c r="M98" s="6"/>
      <c r="R98" s="41"/>
      <c r="S98" s="119"/>
      <c r="V98" s="120"/>
      <c r="W98" s="9">
        <f t="shared" si="316"/>
        <v>0</v>
      </c>
      <c r="Z98" s="7">
        <f t="shared" ref="Z98:CK98" si="385">IF(Z$5="",0,IF(Z$5=1,$S98,Y475))</f>
        <v>0</v>
      </c>
      <c r="AA98" s="7">
        <f t="shared" si="385"/>
        <v>0</v>
      </c>
      <c r="AB98" s="7">
        <f t="shared" si="385"/>
        <v>0</v>
      </c>
      <c r="AC98" s="7">
        <f t="shared" si="385"/>
        <v>0</v>
      </c>
      <c r="AD98" s="7">
        <f t="shared" si="385"/>
        <v>0</v>
      </c>
      <c r="AE98" s="7">
        <f t="shared" si="385"/>
        <v>0</v>
      </c>
      <c r="AF98" s="7">
        <f t="shared" si="385"/>
        <v>0</v>
      </c>
      <c r="AG98" s="7">
        <f t="shared" si="385"/>
        <v>0</v>
      </c>
      <c r="AH98" s="7">
        <f t="shared" si="385"/>
        <v>0</v>
      </c>
      <c r="AI98" s="7">
        <f t="shared" si="385"/>
        <v>0</v>
      </c>
      <c r="AJ98" s="7">
        <f t="shared" si="385"/>
        <v>0</v>
      </c>
      <c r="AK98" s="7">
        <f t="shared" si="385"/>
        <v>0</v>
      </c>
      <c r="AL98" s="7">
        <f t="shared" si="385"/>
        <v>0</v>
      </c>
      <c r="AM98" s="7">
        <f t="shared" si="385"/>
        <v>0</v>
      </c>
      <c r="AN98" s="7">
        <f t="shared" si="385"/>
        <v>0</v>
      </c>
      <c r="AO98" s="7">
        <f t="shared" si="385"/>
        <v>0</v>
      </c>
      <c r="AP98" s="7">
        <f t="shared" si="385"/>
        <v>0</v>
      </c>
      <c r="AQ98" s="7">
        <f t="shared" si="385"/>
        <v>0</v>
      </c>
      <c r="AR98" s="7">
        <f t="shared" si="385"/>
        <v>0</v>
      </c>
      <c r="AS98" s="7">
        <f t="shared" si="385"/>
        <v>400000</v>
      </c>
      <c r="AT98" s="7">
        <f t="shared" si="385"/>
        <v>383333.33333333326</v>
      </c>
      <c r="AU98" s="7">
        <f t="shared" si="385"/>
        <v>366666.66666666669</v>
      </c>
      <c r="AV98" s="7">
        <f t="shared" si="385"/>
        <v>350000.00000000006</v>
      </c>
      <c r="AW98" s="7">
        <f t="shared" si="385"/>
        <v>333333.33333333337</v>
      </c>
      <c r="AX98" s="7">
        <f t="shared" si="385"/>
        <v>316666.66666666669</v>
      </c>
      <c r="AY98" s="7">
        <f t="shared" si="385"/>
        <v>300000.00000000012</v>
      </c>
      <c r="AZ98" s="7">
        <f t="shared" si="385"/>
        <v>283333.33333333349</v>
      </c>
      <c r="BA98" s="7">
        <f t="shared" si="385"/>
        <v>266666.66666666692</v>
      </c>
      <c r="BB98" s="7">
        <f t="shared" si="385"/>
        <v>250000.00000000023</v>
      </c>
      <c r="BC98" s="7">
        <f t="shared" si="385"/>
        <v>233333.3333333336</v>
      </c>
      <c r="BD98" s="7">
        <f t="shared" si="385"/>
        <v>216666.66666666689</v>
      </c>
      <c r="BE98" s="7">
        <f t="shared" si="385"/>
        <v>200000.0000000002</v>
      </c>
      <c r="BF98" s="7">
        <f t="shared" si="385"/>
        <v>183333.33333333355</v>
      </c>
      <c r="BG98" s="7">
        <f t="shared" si="385"/>
        <v>166666.66666666683</v>
      </c>
      <c r="BH98" s="7">
        <f t="shared" si="385"/>
        <v>150000.00000000017</v>
      </c>
      <c r="BI98" s="7">
        <f t="shared" si="385"/>
        <v>133333.33333333352</v>
      </c>
      <c r="BJ98" s="7">
        <f t="shared" si="385"/>
        <v>116666.66666666683</v>
      </c>
      <c r="BK98" s="7">
        <f t="shared" si="385"/>
        <v>100000.00000000013</v>
      </c>
      <c r="BL98" s="7">
        <f t="shared" si="385"/>
        <v>83333.333333333445</v>
      </c>
      <c r="BM98" s="7">
        <f t="shared" si="385"/>
        <v>66666.666666666759</v>
      </c>
      <c r="BN98" s="7">
        <f t="shared" si="385"/>
        <v>50000.000000000116</v>
      </c>
      <c r="BO98" s="7">
        <f t="shared" si="385"/>
        <v>33333.333333333481</v>
      </c>
      <c r="BP98" s="7">
        <f t="shared" si="385"/>
        <v>16666.666666666839</v>
      </c>
      <c r="BQ98" s="7">
        <f t="shared" si="385"/>
        <v>1.964508555829525E-10</v>
      </c>
      <c r="BR98" s="7">
        <f t="shared" si="385"/>
        <v>1.964508555829525E-10</v>
      </c>
      <c r="BS98" s="7">
        <f t="shared" si="385"/>
        <v>1.964508555829525E-10</v>
      </c>
      <c r="BT98" s="7">
        <f t="shared" si="385"/>
        <v>1.964508555829525E-10</v>
      </c>
      <c r="BU98" s="7">
        <f t="shared" si="385"/>
        <v>1.964508555829525E-10</v>
      </c>
      <c r="BV98" s="7">
        <f t="shared" si="385"/>
        <v>0</v>
      </c>
      <c r="BW98" s="7">
        <f t="shared" si="385"/>
        <v>0</v>
      </c>
      <c r="BX98" s="7">
        <f t="shared" si="385"/>
        <v>0</v>
      </c>
      <c r="BY98" s="7">
        <f t="shared" si="385"/>
        <v>0</v>
      </c>
      <c r="BZ98" s="7">
        <f t="shared" si="385"/>
        <v>0</v>
      </c>
      <c r="CA98" s="7">
        <f t="shared" si="385"/>
        <v>0</v>
      </c>
      <c r="CB98" s="7">
        <f t="shared" si="385"/>
        <v>0</v>
      </c>
      <c r="CC98" s="7">
        <f t="shared" si="385"/>
        <v>0</v>
      </c>
      <c r="CD98" s="7">
        <f t="shared" si="385"/>
        <v>0</v>
      </c>
      <c r="CE98" s="7">
        <f t="shared" si="385"/>
        <v>0</v>
      </c>
      <c r="CF98" s="7">
        <f t="shared" si="385"/>
        <v>0</v>
      </c>
      <c r="CG98" s="7">
        <f t="shared" si="385"/>
        <v>0</v>
      </c>
      <c r="CH98" s="7">
        <f t="shared" si="385"/>
        <v>0</v>
      </c>
      <c r="CI98" s="7">
        <f t="shared" si="385"/>
        <v>0</v>
      </c>
      <c r="CJ98" s="7">
        <f t="shared" si="385"/>
        <v>0</v>
      </c>
      <c r="CK98" s="7">
        <f t="shared" si="385"/>
        <v>0</v>
      </c>
      <c r="CL98" s="7">
        <f t="shared" ref="CL98:CT98" si="386">IF(CL$5="",0,IF(CL$5=1,$S98,CK475))</f>
        <v>0</v>
      </c>
      <c r="CM98" s="7">
        <f t="shared" si="386"/>
        <v>0</v>
      </c>
      <c r="CN98" s="7">
        <f t="shared" si="386"/>
        <v>0</v>
      </c>
      <c r="CO98" s="7">
        <f t="shared" si="386"/>
        <v>0</v>
      </c>
      <c r="CP98" s="7">
        <f t="shared" si="386"/>
        <v>0</v>
      </c>
      <c r="CQ98" s="7">
        <f t="shared" si="386"/>
        <v>0</v>
      </c>
      <c r="CR98" s="7">
        <f t="shared" si="386"/>
        <v>0</v>
      </c>
      <c r="CS98" s="7">
        <f t="shared" si="386"/>
        <v>0</v>
      </c>
      <c r="CT98" s="7">
        <f t="shared" si="386"/>
        <v>0</v>
      </c>
    </row>
    <row r="99" spans="1:99" x14ac:dyDescent="0.3">
      <c r="A99" s="118">
        <f>ROW()</f>
        <v>99</v>
      </c>
      <c r="E99" s="41"/>
      <c r="F99" s="103" t="str">
        <f t="shared" si="375"/>
        <v>АКТИВЫ</v>
      </c>
      <c r="G99" s="6" t="str">
        <f t="shared" si="376"/>
        <v>Задолженность по телу кредитной линии</v>
      </c>
      <c r="M99" s="6"/>
      <c r="R99" s="41"/>
      <c r="S99" s="119"/>
      <c r="V99" s="120"/>
      <c r="W99" s="9">
        <f t="shared" si="316"/>
        <v>0</v>
      </c>
      <c r="Z99" s="7">
        <f t="shared" ref="Z99:CK99" si="387">IF(Z$5="",0,IF(Z$5=1,$S99,Y476))</f>
        <v>0</v>
      </c>
      <c r="AA99" s="7">
        <f t="shared" ca="1" si="387"/>
        <v>0</v>
      </c>
      <c r="AB99" s="7">
        <f t="shared" ca="1" si="387"/>
        <v>0</v>
      </c>
      <c r="AC99" s="7">
        <f t="shared" ca="1" si="387"/>
        <v>0</v>
      </c>
      <c r="AD99" s="7">
        <f t="shared" ca="1" si="387"/>
        <v>0</v>
      </c>
      <c r="AE99" s="7">
        <f t="shared" ca="1" si="387"/>
        <v>0</v>
      </c>
      <c r="AF99" s="7">
        <f t="shared" ca="1" si="387"/>
        <v>0</v>
      </c>
      <c r="AG99" s="7">
        <f t="shared" ca="1" si="387"/>
        <v>0</v>
      </c>
      <c r="AH99" s="7">
        <f t="shared" ca="1" si="387"/>
        <v>0</v>
      </c>
      <c r="AI99" s="7">
        <f t="shared" ca="1" si="387"/>
        <v>0</v>
      </c>
      <c r="AJ99" s="7">
        <f t="shared" ca="1" si="387"/>
        <v>0</v>
      </c>
      <c r="AK99" s="7">
        <f t="shared" ca="1" si="387"/>
        <v>0</v>
      </c>
      <c r="AL99" s="7">
        <f t="shared" ca="1" si="387"/>
        <v>0</v>
      </c>
      <c r="AM99" s="7">
        <f t="shared" ca="1" si="387"/>
        <v>0</v>
      </c>
      <c r="AN99" s="7">
        <f t="shared" ca="1" si="387"/>
        <v>0</v>
      </c>
      <c r="AO99" s="7">
        <f t="shared" ca="1" si="387"/>
        <v>0</v>
      </c>
      <c r="AP99" s="7">
        <f t="shared" ca="1" si="387"/>
        <v>0</v>
      </c>
      <c r="AQ99" s="7">
        <f t="shared" ca="1" si="387"/>
        <v>0</v>
      </c>
      <c r="AR99" s="7">
        <f t="shared" ca="1" si="387"/>
        <v>0</v>
      </c>
      <c r="AS99" s="7">
        <f t="shared" ca="1" si="387"/>
        <v>0</v>
      </c>
      <c r="AT99" s="7">
        <f t="shared" ca="1" si="387"/>
        <v>0</v>
      </c>
      <c r="AU99" s="7">
        <f t="shared" ca="1" si="387"/>
        <v>0</v>
      </c>
      <c r="AV99" s="7">
        <f t="shared" ca="1" si="387"/>
        <v>0</v>
      </c>
      <c r="AW99" s="7">
        <f t="shared" ca="1" si="387"/>
        <v>8364693.6973532233</v>
      </c>
      <c r="AX99" s="7">
        <f t="shared" ca="1" si="387"/>
        <v>11981750.066198312</v>
      </c>
      <c r="AY99" s="7">
        <f t="shared" ca="1" si="387"/>
        <v>13926035.638389926</v>
      </c>
      <c r="AZ99" s="7">
        <f t="shared" ca="1" si="387"/>
        <v>13773880.991173912</v>
      </c>
      <c r="BA99" s="7">
        <f t="shared" ca="1" si="387"/>
        <v>13298743.388884325</v>
      </c>
      <c r="BB99" s="7">
        <f t="shared" ca="1" si="387"/>
        <v>13368114.298614116</v>
      </c>
      <c r="BC99" s="7">
        <f t="shared" ca="1" si="387"/>
        <v>12769212.692915367</v>
      </c>
      <c r="BD99" s="7">
        <f t="shared" ca="1" si="387"/>
        <v>10928998.185079273</v>
      </c>
      <c r="BE99" s="7">
        <f t="shared" ca="1" si="387"/>
        <v>7901182.3888137834</v>
      </c>
      <c r="BF99" s="7">
        <f t="shared" ca="1" si="387"/>
        <v>5228305.7656385731</v>
      </c>
      <c r="BG99" s="7">
        <f t="shared" ca="1" si="387"/>
        <v>1107922.6682113679</v>
      </c>
      <c r="BH99" s="7">
        <f t="shared" ca="1" si="387"/>
        <v>0</v>
      </c>
      <c r="BI99" s="7">
        <f t="shared" ca="1" si="387"/>
        <v>0</v>
      </c>
      <c r="BJ99" s="7">
        <f t="shared" ca="1" si="387"/>
        <v>0</v>
      </c>
      <c r="BK99" s="7">
        <f t="shared" ca="1" si="387"/>
        <v>0</v>
      </c>
      <c r="BL99" s="7">
        <f t="shared" ca="1" si="387"/>
        <v>0</v>
      </c>
      <c r="BM99" s="7">
        <f t="shared" ca="1" si="387"/>
        <v>0</v>
      </c>
      <c r="BN99" s="7">
        <f t="shared" ca="1" si="387"/>
        <v>0</v>
      </c>
      <c r="BO99" s="7">
        <f t="shared" ca="1" si="387"/>
        <v>0</v>
      </c>
      <c r="BP99" s="7">
        <f t="shared" ca="1" si="387"/>
        <v>0</v>
      </c>
      <c r="BQ99" s="7">
        <f t="shared" ca="1" si="387"/>
        <v>0</v>
      </c>
      <c r="BR99" s="7">
        <f t="shared" ca="1" si="387"/>
        <v>0</v>
      </c>
      <c r="BS99" s="7">
        <f t="shared" ca="1" si="387"/>
        <v>0</v>
      </c>
      <c r="BT99" s="7">
        <f t="shared" ca="1" si="387"/>
        <v>0</v>
      </c>
      <c r="BU99" s="7">
        <f t="shared" ca="1" si="387"/>
        <v>0</v>
      </c>
      <c r="BV99" s="7">
        <f t="shared" si="387"/>
        <v>0</v>
      </c>
      <c r="BW99" s="7">
        <f t="shared" si="387"/>
        <v>0</v>
      </c>
      <c r="BX99" s="7">
        <f t="shared" si="387"/>
        <v>0</v>
      </c>
      <c r="BY99" s="7">
        <f t="shared" si="387"/>
        <v>0</v>
      </c>
      <c r="BZ99" s="7">
        <f t="shared" si="387"/>
        <v>0</v>
      </c>
      <c r="CA99" s="7">
        <f t="shared" si="387"/>
        <v>0</v>
      </c>
      <c r="CB99" s="7">
        <f t="shared" si="387"/>
        <v>0</v>
      </c>
      <c r="CC99" s="7">
        <f t="shared" si="387"/>
        <v>0</v>
      </c>
      <c r="CD99" s="7">
        <f t="shared" si="387"/>
        <v>0</v>
      </c>
      <c r="CE99" s="7">
        <f t="shared" si="387"/>
        <v>0</v>
      </c>
      <c r="CF99" s="7">
        <f t="shared" si="387"/>
        <v>0</v>
      </c>
      <c r="CG99" s="7">
        <f t="shared" si="387"/>
        <v>0</v>
      </c>
      <c r="CH99" s="7">
        <f t="shared" si="387"/>
        <v>0</v>
      </c>
      <c r="CI99" s="7">
        <f t="shared" si="387"/>
        <v>0</v>
      </c>
      <c r="CJ99" s="7">
        <f t="shared" si="387"/>
        <v>0</v>
      </c>
      <c r="CK99" s="7">
        <f t="shared" si="387"/>
        <v>0</v>
      </c>
      <c r="CL99" s="7">
        <f t="shared" ref="CL99:CT99" si="388">IF(CL$5="",0,IF(CL$5=1,$S99,CK476))</f>
        <v>0</v>
      </c>
      <c r="CM99" s="7">
        <f t="shared" si="388"/>
        <v>0</v>
      </c>
      <c r="CN99" s="7">
        <f t="shared" si="388"/>
        <v>0</v>
      </c>
      <c r="CO99" s="7">
        <f t="shared" si="388"/>
        <v>0</v>
      </c>
      <c r="CP99" s="7">
        <f t="shared" si="388"/>
        <v>0</v>
      </c>
      <c r="CQ99" s="7">
        <f t="shared" si="388"/>
        <v>0</v>
      </c>
      <c r="CR99" s="7">
        <f t="shared" si="388"/>
        <v>0</v>
      </c>
      <c r="CS99" s="7">
        <f t="shared" si="388"/>
        <v>0</v>
      </c>
      <c r="CT99" s="7">
        <f t="shared" si="388"/>
        <v>0</v>
      </c>
    </row>
    <row r="100" spans="1:99" x14ac:dyDescent="0.3">
      <c r="A100" s="118">
        <f>ROW()</f>
        <v>100</v>
      </c>
      <c r="E100" s="41"/>
      <c r="F100" s="103" t="str">
        <f t="shared" si="375"/>
        <v>АКТИВЫ</v>
      </c>
      <c r="G100" s="6" t="str">
        <f t="shared" si="376"/>
        <v>Задолженность по %% кредитной линии</v>
      </c>
      <c r="M100" s="6"/>
      <c r="R100" s="41"/>
      <c r="S100" s="119"/>
      <c r="V100" s="120"/>
      <c r="W100" s="9">
        <f t="shared" si="316"/>
        <v>0</v>
      </c>
      <c r="Z100" s="7">
        <f t="shared" ref="Z100:CK100" si="389">IF(Z$5="",0,IF(Z$5=1,$S100,Y477))</f>
        <v>0</v>
      </c>
      <c r="AA100" s="7">
        <f t="shared" ca="1" si="389"/>
        <v>0</v>
      </c>
      <c r="AB100" s="7">
        <f t="shared" ca="1" si="389"/>
        <v>0</v>
      </c>
      <c r="AC100" s="7">
        <f t="shared" ca="1" si="389"/>
        <v>0</v>
      </c>
      <c r="AD100" s="7">
        <f t="shared" ca="1" si="389"/>
        <v>0</v>
      </c>
      <c r="AE100" s="7">
        <f t="shared" ca="1" si="389"/>
        <v>0</v>
      </c>
      <c r="AF100" s="7">
        <f t="shared" ca="1" si="389"/>
        <v>0</v>
      </c>
      <c r="AG100" s="7">
        <f t="shared" ca="1" si="389"/>
        <v>0</v>
      </c>
      <c r="AH100" s="7">
        <f t="shared" ca="1" si="389"/>
        <v>0</v>
      </c>
      <c r="AI100" s="7">
        <f t="shared" ca="1" si="389"/>
        <v>0</v>
      </c>
      <c r="AJ100" s="7">
        <f t="shared" ca="1" si="389"/>
        <v>0</v>
      </c>
      <c r="AK100" s="7">
        <f t="shared" ca="1" si="389"/>
        <v>0</v>
      </c>
      <c r="AL100" s="7">
        <f t="shared" ca="1" si="389"/>
        <v>0</v>
      </c>
      <c r="AM100" s="7">
        <f t="shared" ca="1" si="389"/>
        <v>0</v>
      </c>
      <c r="AN100" s="7">
        <f t="shared" ca="1" si="389"/>
        <v>0</v>
      </c>
      <c r="AO100" s="7">
        <f t="shared" ca="1" si="389"/>
        <v>0</v>
      </c>
      <c r="AP100" s="7">
        <f t="shared" ca="1" si="389"/>
        <v>0</v>
      </c>
      <c r="AQ100" s="7">
        <f t="shared" ca="1" si="389"/>
        <v>0</v>
      </c>
      <c r="AR100" s="7">
        <f t="shared" ca="1" si="389"/>
        <v>0</v>
      </c>
      <c r="AS100" s="7">
        <f t="shared" ca="1" si="389"/>
        <v>0</v>
      </c>
      <c r="AT100" s="7">
        <f t="shared" ca="1" si="389"/>
        <v>0</v>
      </c>
      <c r="AU100" s="7">
        <f t="shared" ca="1" si="389"/>
        <v>0</v>
      </c>
      <c r="AV100" s="7">
        <f t="shared" ca="1" si="389"/>
        <v>0</v>
      </c>
      <c r="AW100" s="7">
        <f t="shared" ca="1" si="389"/>
        <v>104558.67121691529</v>
      </c>
      <c r="AX100" s="7">
        <f t="shared" ca="1" si="389"/>
        <v>254330.54704439419</v>
      </c>
      <c r="AY100" s="7">
        <f t="shared" ca="1" si="389"/>
        <v>428405.99252426822</v>
      </c>
      <c r="AZ100" s="7">
        <f t="shared" ca="1" si="389"/>
        <v>172173.51238967385</v>
      </c>
      <c r="BA100" s="7">
        <f t="shared" ca="1" si="389"/>
        <v>166234.29236105405</v>
      </c>
      <c r="BB100" s="7">
        <f t="shared" ca="1" si="389"/>
        <v>333335.72109373054</v>
      </c>
      <c r="BC100" s="7">
        <f t="shared" ca="1" si="389"/>
        <v>159615.15866144223</v>
      </c>
      <c r="BD100" s="7">
        <f t="shared" ca="1" si="389"/>
        <v>136612.47731349105</v>
      </c>
      <c r="BE100" s="7">
        <f t="shared" ca="1" si="389"/>
        <v>98764.779860172537</v>
      </c>
      <c r="BF100" s="7">
        <f t="shared" ca="1" si="389"/>
        <v>65353.822070482507</v>
      </c>
      <c r="BG100" s="7">
        <f t="shared" ca="1" si="389"/>
        <v>13849.033352642437</v>
      </c>
      <c r="BH100" s="7">
        <f t="shared" ca="1" si="389"/>
        <v>3.4924596548080444E-10</v>
      </c>
      <c r="BI100" s="7">
        <f t="shared" ca="1" si="389"/>
        <v>3.4924596548080444E-10</v>
      </c>
      <c r="BJ100" s="7">
        <f t="shared" ca="1" si="389"/>
        <v>3.4924596548080444E-10</v>
      </c>
      <c r="BK100" s="7">
        <f t="shared" ca="1" si="389"/>
        <v>3.4924596548080444E-10</v>
      </c>
      <c r="BL100" s="7">
        <f t="shared" ca="1" si="389"/>
        <v>3.4924596548080444E-10</v>
      </c>
      <c r="BM100" s="7">
        <f t="shared" ca="1" si="389"/>
        <v>3.4924596548080444E-10</v>
      </c>
      <c r="BN100" s="7">
        <f t="shared" ca="1" si="389"/>
        <v>3.4924596548080444E-10</v>
      </c>
      <c r="BO100" s="7">
        <f t="shared" ca="1" si="389"/>
        <v>3.4924596548080444E-10</v>
      </c>
      <c r="BP100" s="7">
        <f t="shared" ca="1" si="389"/>
        <v>3.4924596548080444E-10</v>
      </c>
      <c r="BQ100" s="7">
        <f t="shared" ca="1" si="389"/>
        <v>3.4924596548080444E-10</v>
      </c>
      <c r="BR100" s="7">
        <f t="shared" ca="1" si="389"/>
        <v>3.4924596548080444E-10</v>
      </c>
      <c r="BS100" s="7">
        <f t="shared" ca="1" si="389"/>
        <v>3.4924596548080444E-10</v>
      </c>
      <c r="BT100" s="7">
        <f t="shared" ca="1" si="389"/>
        <v>3.4924596548080444E-10</v>
      </c>
      <c r="BU100" s="7">
        <f t="shared" ca="1" si="389"/>
        <v>3.4924596548080444E-10</v>
      </c>
      <c r="BV100" s="7">
        <f t="shared" si="389"/>
        <v>0</v>
      </c>
      <c r="BW100" s="7">
        <f t="shared" si="389"/>
        <v>0</v>
      </c>
      <c r="BX100" s="7">
        <f t="shared" si="389"/>
        <v>0</v>
      </c>
      <c r="BY100" s="7">
        <f t="shared" si="389"/>
        <v>0</v>
      </c>
      <c r="BZ100" s="7">
        <f t="shared" si="389"/>
        <v>0</v>
      </c>
      <c r="CA100" s="7">
        <f t="shared" si="389"/>
        <v>0</v>
      </c>
      <c r="CB100" s="7">
        <f t="shared" si="389"/>
        <v>0</v>
      </c>
      <c r="CC100" s="7">
        <f t="shared" si="389"/>
        <v>0</v>
      </c>
      <c r="CD100" s="7">
        <f t="shared" si="389"/>
        <v>0</v>
      </c>
      <c r="CE100" s="7">
        <f t="shared" si="389"/>
        <v>0</v>
      </c>
      <c r="CF100" s="7">
        <f t="shared" si="389"/>
        <v>0</v>
      </c>
      <c r="CG100" s="7">
        <f t="shared" si="389"/>
        <v>0</v>
      </c>
      <c r="CH100" s="7">
        <f t="shared" si="389"/>
        <v>0</v>
      </c>
      <c r="CI100" s="7">
        <f t="shared" si="389"/>
        <v>0</v>
      </c>
      <c r="CJ100" s="7">
        <f t="shared" si="389"/>
        <v>0</v>
      </c>
      <c r="CK100" s="7">
        <f t="shared" si="389"/>
        <v>0</v>
      </c>
      <c r="CL100" s="7">
        <f t="shared" ref="CL100:CT100" si="390">IF(CL$5="",0,IF(CL$5=1,$S100,CK477))</f>
        <v>0</v>
      </c>
      <c r="CM100" s="7">
        <f t="shared" si="390"/>
        <v>0</v>
      </c>
      <c r="CN100" s="7">
        <f t="shared" si="390"/>
        <v>0</v>
      </c>
      <c r="CO100" s="7">
        <f t="shared" si="390"/>
        <v>0</v>
      </c>
      <c r="CP100" s="7">
        <f t="shared" si="390"/>
        <v>0</v>
      </c>
      <c r="CQ100" s="7">
        <f t="shared" si="390"/>
        <v>0</v>
      </c>
      <c r="CR100" s="7">
        <f t="shared" si="390"/>
        <v>0</v>
      </c>
      <c r="CS100" s="7">
        <f t="shared" si="390"/>
        <v>0</v>
      </c>
      <c r="CT100" s="7">
        <f t="shared" si="390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2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2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7"/>
      <c r="C108" s="142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60000000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0</v>
      </c>
      <c r="AR108" s="10">
        <f ca="1">IF(AR$5="",0,SUMIFS(Potoki!AR:AR,Potoki!$F:$F,$F108,Potoki!$G:$G,IF($G108="","",$G108)))</f>
        <v>0</v>
      </c>
      <c r="AS108" s="10">
        <f ca="1">IF(AS$5="",0,SUMIFS(Potoki!AS:AS,Potoki!$F:$F,$F108,Potoki!$G:$G,IF($G108="","",$G108)))</f>
        <v>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0</v>
      </c>
      <c r="BA108" s="10">
        <f ca="1">IF(BA$5="",0,SUMIFS(Potoki!BA:BA,Potoki!$F:$F,$F108,Potoki!$G:$G,IF($G108="","",$G108)))</f>
        <v>0</v>
      </c>
      <c r="BB108" s="10">
        <f ca="1">IF(BB$5="",0,SUMIFS(Potoki!BB:BB,Potoki!$F:$F,$F108,Potoki!$G:$G,IF($G108="","",$G108)))</f>
        <v>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7"/>
      <c r="C109" s="142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60000000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2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6">
        <v>0.2</v>
      </c>
      <c r="V111" s="80"/>
      <c r="W111" s="10">
        <f ca="1">SUM(INDIRECT(ADDRESS(ROW(),SUMIFS($1:$1,$5:$5,1))):INDIRECT(ADDRESS(ROW(),SUMIFS($1:$1,$5:$5,MAX($5:$5)))))</f>
        <v>50000000.000000007</v>
      </c>
      <c r="Z111" s="10">
        <f ca="1">Z108/(1+$S$111)</f>
        <v>4166666.666666667</v>
      </c>
      <c r="AA111" s="10">
        <f t="shared" ref="AA111:CL111" ca="1" si="391">AA108/(1+$S$111)</f>
        <v>12500000</v>
      </c>
      <c r="AB111" s="10">
        <f t="shared" ca="1" si="391"/>
        <v>8333333.333333334</v>
      </c>
      <c r="AC111" s="10">
        <f t="shared" ca="1" si="391"/>
        <v>0</v>
      </c>
      <c r="AD111" s="10">
        <f t="shared" ca="1" si="391"/>
        <v>0</v>
      </c>
      <c r="AE111" s="10">
        <f t="shared" ca="1" si="391"/>
        <v>0</v>
      </c>
      <c r="AF111" s="10">
        <f t="shared" ca="1" si="391"/>
        <v>0</v>
      </c>
      <c r="AG111" s="10">
        <f t="shared" ca="1" si="391"/>
        <v>0</v>
      </c>
      <c r="AH111" s="10">
        <f t="shared" ca="1" si="391"/>
        <v>0</v>
      </c>
      <c r="AI111" s="10">
        <f t="shared" ca="1" si="391"/>
        <v>0</v>
      </c>
      <c r="AJ111" s="10">
        <f t="shared" ca="1" si="391"/>
        <v>0</v>
      </c>
      <c r="AK111" s="10">
        <f t="shared" ca="1" si="391"/>
        <v>0</v>
      </c>
      <c r="AL111" s="10">
        <f t="shared" ca="1" si="391"/>
        <v>0</v>
      </c>
      <c r="AM111" s="10">
        <f t="shared" ca="1" si="391"/>
        <v>0</v>
      </c>
      <c r="AN111" s="10">
        <f t="shared" ca="1" si="391"/>
        <v>0</v>
      </c>
      <c r="AO111" s="10">
        <f t="shared" ca="1" si="391"/>
        <v>0</v>
      </c>
      <c r="AP111" s="10">
        <f t="shared" ca="1" si="391"/>
        <v>0</v>
      </c>
      <c r="AQ111" s="10">
        <f t="shared" ca="1" si="391"/>
        <v>0</v>
      </c>
      <c r="AR111" s="10">
        <f t="shared" ca="1" si="391"/>
        <v>0</v>
      </c>
      <c r="AS111" s="10">
        <f t="shared" ca="1" si="391"/>
        <v>0</v>
      </c>
      <c r="AT111" s="10">
        <f t="shared" ca="1" si="391"/>
        <v>0</v>
      </c>
      <c r="AU111" s="10">
        <f t="shared" ca="1" si="391"/>
        <v>4166666.666666667</v>
      </c>
      <c r="AV111" s="10">
        <f t="shared" ca="1" si="391"/>
        <v>12500000</v>
      </c>
      <c r="AW111" s="10">
        <f t="shared" ca="1" si="391"/>
        <v>8333333.333333334</v>
      </c>
      <c r="AX111" s="10">
        <f t="shared" ca="1" si="391"/>
        <v>0</v>
      </c>
      <c r="AY111" s="10">
        <f t="shared" ca="1" si="391"/>
        <v>0</v>
      </c>
      <c r="AZ111" s="10">
        <f t="shared" ca="1" si="391"/>
        <v>0</v>
      </c>
      <c r="BA111" s="10">
        <f t="shared" ca="1" si="391"/>
        <v>0</v>
      </c>
      <c r="BB111" s="10">
        <f t="shared" ca="1" si="391"/>
        <v>0</v>
      </c>
      <c r="BC111" s="10">
        <f t="shared" ca="1" si="391"/>
        <v>0</v>
      </c>
      <c r="BD111" s="10">
        <f t="shared" ca="1" si="391"/>
        <v>0</v>
      </c>
      <c r="BE111" s="10">
        <f t="shared" ca="1" si="391"/>
        <v>0</v>
      </c>
      <c r="BF111" s="10">
        <f t="shared" ca="1" si="391"/>
        <v>0</v>
      </c>
      <c r="BG111" s="10">
        <f t="shared" ca="1" si="391"/>
        <v>0</v>
      </c>
      <c r="BH111" s="10">
        <f t="shared" ca="1" si="391"/>
        <v>0</v>
      </c>
      <c r="BI111" s="10">
        <f t="shared" ca="1" si="391"/>
        <v>0</v>
      </c>
      <c r="BJ111" s="10">
        <f t="shared" ca="1" si="391"/>
        <v>0</v>
      </c>
      <c r="BK111" s="10">
        <f t="shared" ca="1" si="391"/>
        <v>0</v>
      </c>
      <c r="BL111" s="10">
        <f t="shared" ca="1" si="391"/>
        <v>0</v>
      </c>
      <c r="BM111" s="10">
        <f t="shared" ca="1" si="391"/>
        <v>0</v>
      </c>
      <c r="BN111" s="10">
        <f t="shared" ca="1" si="391"/>
        <v>0</v>
      </c>
      <c r="BO111" s="10">
        <f t="shared" ca="1" si="391"/>
        <v>0</v>
      </c>
      <c r="BP111" s="10">
        <f t="shared" ca="1" si="391"/>
        <v>0</v>
      </c>
      <c r="BQ111" s="10">
        <f t="shared" ca="1" si="391"/>
        <v>0</v>
      </c>
      <c r="BR111" s="10">
        <f t="shared" ca="1" si="391"/>
        <v>0</v>
      </c>
      <c r="BS111" s="10">
        <f t="shared" ca="1" si="391"/>
        <v>0</v>
      </c>
      <c r="BT111" s="10">
        <f t="shared" ca="1" si="391"/>
        <v>0</v>
      </c>
      <c r="BU111" s="10">
        <f t="shared" ca="1" si="391"/>
        <v>0</v>
      </c>
      <c r="BV111" s="10">
        <f t="shared" si="391"/>
        <v>0</v>
      </c>
      <c r="BW111" s="10">
        <f t="shared" si="391"/>
        <v>0</v>
      </c>
      <c r="BX111" s="10">
        <f t="shared" si="391"/>
        <v>0</v>
      </c>
      <c r="BY111" s="10">
        <f t="shared" si="391"/>
        <v>0</v>
      </c>
      <c r="BZ111" s="10">
        <f t="shared" si="391"/>
        <v>0</v>
      </c>
      <c r="CA111" s="10">
        <f t="shared" si="391"/>
        <v>0</v>
      </c>
      <c r="CB111" s="10">
        <f t="shared" si="391"/>
        <v>0</v>
      </c>
      <c r="CC111" s="10">
        <f t="shared" si="391"/>
        <v>0</v>
      </c>
      <c r="CD111" s="10">
        <f t="shared" si="391"/>
        <v>0</v>
      </c>
      <c r="CE111" s="10">
        <f t="shared" si="391"/>
        <v>0</v>
      </c>
      <c r="CF111" s="10">
        <f t="shared" si="391"/>
        <v>0</v>
      </c>
      <c r="CG111" s="10">
        <f t="shared" si="391"/>
        <v>0</v>
      </c>
      <c r="CH111" s="10">
        <f t="shared" si="391"/>
        <v>0</v>
      </c>
      <c r="CI111" s="10">
        <f t="shared" si="391"/>
        <v>0</v>
      </c>
      <c r="CJ111" s="10">
        <f t="shared" si="391"/>
        <v>0</v>
      </c>
      <c r="CK111" s="10">
        <f t="shared" si="391"/>
        <v>0</v>
      </c>
      <c r="CL111" s="10">
        <f t="shared" si="391"/>
        <v>0</v>
      </c>
      <c r="CM111" s="10">
        <f t="shared" ref="CM111:CT111" si="392">CM108/(1+$S$111)</f>
        <v>0</v>
      </c>
      <c r="CN111" s="10">
        <f t="shared" si="392"/>
        <v>0</v>
      </c>
      <c r="CO111" s="10">
        <f t="shared" si="392"/>
        <v>0</v>
      </c>
      <c r="CP111" s="10">
        <f t="shared" si="392"/>
        <v>0</v>
      </c>
      <c r="CQ111" s="10">
        <f t="shared" si="392"/>
        <v>0</v>
      </c>
      <c r="CR111" s="10">
        <f t="shared" si="392"/>
        <v>0</v>
      </c>
      <c r="CS111" s="10">
        <f t="shared" si="392"/>
        <v>0</v>
      </c>
      <c r="CT111" s="10">
        <f t="shared" si="392"/>
        <v>0</v>
      </c>
    </row>
    <row r="112" spans="1:99" s="13" customFormat="1" x14ac:dyDescent="0.3">
      <c r="A112" s="12">
        <f>ROW()</f>
        <v>112</v>
      </c>
      <c r="B112" s="117"/>
      <c r="C112" s="142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50000000</v>
      </c>
      <c r="Z112" s="10">
        <f t="shared" ref="Z112:CK112" ca="1" si="393">Z109/(1+$S$111)</f>
        <v>0</v>
      </c>
      <c r="AA112" s="10">
        <f t="shared" ca="1" si="393"/>
        <v>0</v>
      </c>
      <c r="AB112" s="10">
        <f t="shared" ca="1" si="393"/>
        <v>25000000</v>
      </c>
      <c r="AC112" s="10">
        <f t="shared" ca="1" si="393"/>
        <v>0</v>
      </c>
      <c r="AD112" s="10">
        <f t="shared" ca="1" si="393"/>
        <v>0</v>
      </c>
      <c r="AE112" s="10">
        <f t="shared" ca="1" si="393"/>
        <v>0</v>
      </c>
      <c r="AF112" s="10">
        <f t="shared" ca="1" si="393"/>
        <v>0</v>
      </c>
      <c r="AG112" s="10">
        <f t="shared" ca="1" si="393"/>
        <v>0</v>
      </c>
      <c r="AH112" s="10">
        <f t="shared" ca="1" si="393"/>
        <v>0</v>
      </c>
      <c r="AI112" s="10">
        <f t="shared" ca="1" si="393"/>
        <v>0</v>
      </c>
      <c r="AJ112" s="10">
        <f t="shared" ca="1" si="393"/>
        <v>0</v>
      </c>
      <c r="AK112" s="10">
        <f t="shared" ca="1" si="393"/>
        <v>0</v>
      </c>
      <c r="AL112" s="10">
        <f t="shared" ca="1" si="393"/>
        <v>0</v>
      </c>
      <c r="AM112" s="10">
        <f t="shared" ca="1" si="393"/>
        <v>0</v>
      </c>
      <c r="AN112" s="10">
        <f t="shared" ca="1" si="393"/>
        <v>0</v>
      </c>
      <c r="AO112" s="10">
        <f t="shared" ca="1" si="393"/>
        <v>0</v>
      </c>
      <c r="AP112" s="10">
        <f t="shared" ca="1" si="393"/>
        <v>0</v>
      </c>
      <c r="AQ112" s="10">
        <f t="shared" ca="1" si="393"/>
        <v>0</v>
      </c>
      <c r="AR112" s="10">
        <f t="shared" ca="1" si="393"/>
        <v>0</v>
      </c>
      <c r="AS112" s="10">
        <f t="shared" ca="1" si="393"/>
        <v>0</v>
      </c>
      <c r="AT112" s="10">
        <f t="shared" ca="1" si="393"/>
        <v>0</v>
      </c>
      <c r="AU112" s="10">
        <f t="shared" ca="1" si="393"/>
        <v>0</v>
      </c>
      <c r="AV112" s="10">
        <f t="shared" ca="1" si="393"/>
        <v>0</v>
      </c>
      <c r="AW112" s="10">
        <f t="shared" ca="1" si="393"/>
        <v>25000000</v>
      </c>
      <c r="AX112" s="10">
        <f t="shared" ca="1" si="393"/>
        <v>0</v>
      </c>
      <c r="AY112" s="10">
        <f t="shared" ca="1" si="393"/>
        <v>0</v>
      </c>
      <c r="AZ112" s="10">
        <f t="shared" ca="1" si="393"/>
        <v>0</v>
      </c>
      <c r="BA112" s="10">
        <f t="shared" ca="1" si="393"/>
        <v>0</v>
      </c>
      <c r="BB112" s="10">
        <f t="shared" ca="1" si="393"/>
        <v>0</v>
      </c>
      <c r="BC112" s="10">
        <f t="shared" ca="1" si="393"/>
        <v>0</v>
      </c>
      <c r="BD112" s="10">
        <f t="shared" ca="1" si="393"/>
        <v>0</v>
      </c>
      <c r="BE112" s="10">
        <f t="shared" ca="1" si="393"/>
        <v>0</v>
      </c>
      <c r="BF112" s="10">
        <f t="shared" ca="1" si="393"/>
        <v>0</v>
      </c>
      <c r="BG112" s="10">
        <f t="shared" ca="1" si="393"/>
        <v>0</v>
      </c>
      <c r="BH112" s="10">
        <f t="shared" ca="1" si="393"/>
        <v>0</v>
      </c>
      <c r="BI112" s="10">
        <f t="shared" ca="1" si="393"/>
        <v>0</v>
      </c>
      <c r="BJ112" s="10">
        <f t="shared" ca="1" si="393"/>
        <v>0</v>
      </c>
      <c r="BK112" s="10">
        <f t="shared" ca="1" si="393"/>
        <v>0</v>
      </c>
      <c r="BL112" s="10">
        <f t="shared" ca="1" si="393"/>
        <v>0</v>
      </c>
      <c r="BM112" s="10">
        <f t="shared" ca="1" si="393"/>
        <v>0</v>
      </c>
      <c r="BN112" s="10">
        <f t="shared" ca="1" si="393"/>
        <v>0</v>
      </c>
      <c r="BO112" s="10">
        <f t="shared" ca="1" si="393"/>
        <v>0</v>
      </c>
      <c r="BP112" s="10">
        <f t="shared" ca="1" si="393"/>
        <v>0</v>
      </c>
      <c r="BQ112" s="10">
        <f t="shared" ca="1" si="393"/>
        <v>0</v>
      </c>
      <c r="BR112" s="10">
        <f t="shared" ca="1" si="393"/>
        <v>0</v>
      </c>
      <c r="BS112" s="10">
        <f t="shared" ca="1" si="393"/>
        <v>0</v>
      </c>
      <c r="BT112" s="10">
        <f t="shared" ca="1" si="393"/>
        <v>0</v>
      </c>
      <c r="BU112" s="10">
        <f t="shared" ca="1" si="393"/>
        <v>0</v>
      </c>
      <c r="BV112" s="10">
        <f t="shared" si="393"/>
        <v>0</v>
      </c>
      <c r="BW112" s="10">
        <f t="shared" si="393"/>
        <v>0</v>
      </c>
      <c r="BX112" s="10">
        <f t="shared" si="393"/>
        <v>0</v>
      </c>
      <c r="BY112" s="10">
        <f t="shared" si="393"/>
        <v>0</v>
      </c>
      <c r="BZ112" s="10">
        <f t="shared" si="393"/>
        <v>0</v>
      </c>
      <c r="CA112" s="10">
        <f t="shared" si="393"/>
        <v>0</v>
      </c>
      <c r="CB112" s="10">
        <f t="shared" si="393"/>
        <v>0</v>
      </c>
      <c r="CC112" s="10">
        <f t="shared" si="393"/>
        <v>0</v>
      </c>
      <c r="CD112" s="10">
        <f t="shared" si="393"/>
        <v>0</v>
      </c>
      <c r="CE112" s="10">
        <f t="shared" si="393"/>
        <v>0</v>
      </c>
      <c r="CF112" s="10">
        <f t="shared" si="393"/>
        <v>0</v>
      </c>
      <c r="CG112" s="10">
        <f t="shared" si="393"/>
        <v>0</v>
      </c>
      <c r="CH112" s="10">
        <f t="shared" si="393"/>
        <v>0</v>
      </c>
      <c r="CI112" s="10">
        <f t="shared" si="393"/>
        <v>0</v>
      </c>
      <c r="CJ112" s="10">
        <f t="shared" si="393"/>
        <v>0</v>
      </c>
      <c r="CK112" s="10">
        <f t="shared" si="393"/>
        <v>0</v>
      </c>
      <c r="CL112" s="10">
        <f t="shared" ref="CL112:CT112" si="394">CL109/(1+$S$111)</f>
        <v>0</v>
      </c>
      <c r="CM112" s="10">
        <f t="shared" si="394"/>
        <v>0</v>
      </c>
      <c r="CN112" s="10">
        <f t="shared" si="394"/>
        <v>0</v>
      </c>
      <c r="CO112" s="10">
        <f t="shared" si="394"/>
        <v>0</v>
      </c>
      <c r="CP112" s="10">
        <f t="shared" si="394"/>
        <v>0</v>
      </c>
      <c r="CQ112" s="10">
        <f t="shared" si="394"/>
        <v>0</v>
      </c>
      <c r="CR112" s="10">
        <f t="shared" si="394"/>
        <v>0</v>
      </c>
      <c r="CS112" s="10">
        <f t="shared" si="394"/>
        <v>0</v>
      </c>
      <c r="CT112" s="10">
        <f t="shared" si="394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8"/>
      <c r="C114" s="142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152694313.20000002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4680</v>
      </c>
      <c r="AD114" s="10">
        <f ca="1">IF(AD$5="",0,SUMIFS(Potoki!AD:AD,Potoki!$F:$F,$F114,Potoki!$G:$G,IF($G114="","",$G114)))</f>
        <v>20880</v>
      </c>
      <c r="AE114" s="10">
        <f ca="1">IF(AE$5="",0,SUMIFS(Potoki!AE:AE,Potoki!$F:$F,$F114,Potoki!$G:$G,IF($G114="","",$G114)))</f>
        <v>42336</v>
      </c>
      <c r="AF114" s="10">
        <f ca="1">IF(AF$5="",0,SUMIFS(Potoki!AF:AF,Potoki!$F:$F,$F114,Potoki!$G:$G,IF($G114="","",$G114)))</f>
        <v>64809</v>
      </c>
      <c r="AG114" s="10">
        <f ca="1">IF(AG$5="",0,SUMIFS(Potoki!AG:AG,Potoki!$F:$F,$F114,Potoki!$G:$G,IF($G114="","",$G114)))</f>
        <v>85563</v>
      </c>
      <c r="AH114" s="10">
        <f ca="1">IF(AH$5="",0,SUMIFS(Potoki!AH:AH,Potoki!$F:$F,$F114,Potoki!$G:$G,IF($G114="","",$G114)))</f>
        <v>111529.80000000002</v>
      </c>
      <c r="AI114" s="10">
        <f ca="1">IF(AI$5="",0,SUMIFS(Potoki!AI:AI,Potoki!$F:$F,$F114,Potoki!$G:$G,IF($G114="","",$G114)))</f>
        <v>172103.40000000002</v>
      </c>
      <c r="AJ114" s="10">
        <f ca="1">IF(AJ$5="",0,SUMIFS(Potoki!AJ:AJ,Potoki!$F:$F,$F114,Potoki!$G:$G,IF($G114="","",$G114)))</f>
        <v>282537</v>
      </c>
      <c r="AK114" s="10">
        <f ca="1">IF(AK$5="",0,SUMIFS(Potoki!AK:AK,Potoki!$F:$F,$F114,Potoki!$G:$G,IF($G114="","",$G114)))</f>
        <v>446969.69999999995</v>
      </c>
      <c r="AL114" s="10">
        <f ca="1">IF(AL$5="",0,SUMIFS(Potoki!AL:AL,Potoki!$F:$F,$F114,Potoki!$G:$G,IF($G114="","",$G114)))</f>
        <v>662032.80000000005</v>
      </c>
      <c r="AM114" s="10">
        <f ca="1">IF(AM$5="",0,SUMIFS(Potoki!AM:AM,Potoki!$F:$F,$F114,Potoki!$G:$G,IF($G114="","",$G114)))</f>
        <v>912006.9</v>
      </c>
      <c r="AN114" s="10">
        <f ca="1">IF(AN$5="",0,SUMIFS(Potoki!AN:AN,Potoki!$F:$F,$F114,Potoki!$G:$G,IF($G114="","",$G114)))</f>
        <v>1182650.3999999999</v>
      </c>
      <c r="AO114" s="10">
        <f ca="1">IF(AO$5="",0,SUMIFS(Potoki!AO:AO,Potoki!$F:$F,$F114,Potoki!$G:$G,IF($G114="","",$G114)))</f>
        <v>1464698.7</v>
      </c>
      <c r="AP114" s="10">
        <f ca="1">IF(AP$5="",0,SUMIFS(Potoki!AP:AP,Potoki!$F:$F,$F114,Potoki!$G:$G,IF($G114="","",$G114)))</f>
        <v>1752727.5</v>
      </c>
      <c r="AQ114" s="10">
        <f ca="1">IF(AQ$5="",0,SUMIFS(Potoki!AQ:AQ,Potoki!$F:$F,$F114,Potoki!$G:$G,IF($G114="","",$G114)))</f>
        <v>2043634.5</v>
      </c>
      <c r="AR114" s="10">
        <f ca="1">IF(AR$5="",0,SUMIFS(Potoki!AR:AR,Potoki!$F:$F,$F114,Potoki!$G:$G,IF($G114="","",$G114)))</f>
        <v>2335540.5</v>
      </c>
      <c r="AS114" s="10">
        <f ca="1">IF(AS$5="",0,SUMIFS(Potoki!AS:AS,Potoki!$F:$F,$F114,Potoki!$G:$G,IF($G114="","",$G114)))</f>
        <v>2627784</v>
      </c>
      <c r="AT114" s="10">
        <f ca="1">IF(AT$5="",0,SUMIFS(Potoki!AT:AT,Potoki!$F:$F,$F114,Potoki!$G:$G,IF($G114="","",$G114)))</f>
        <v>2920167</v>
      </c>
      <c r="AU114" s="10">
        <f ca="1">IF(AU$5="",0,SUMIFS(Potoki!AU:AU,Potoki!$F:$F,$F114,Potoki!$G:$G,IF($G114="","",$G114)))</f>
        <v>3212577</v>
      </c>
      <c r="AV114" s="10">
        <f ca="1">IF(AV$5="",0,SUMIFS(Potoki!AV:AV,Potoki!$F:$F,$F114,Potoki!$G:$G,IF($G114="","",$G114)))</f>
        <v>3504987</v>
      </c>
      <c r="AW114" s="10">
        <f ca="1">IF(AW$5="",0,SUMIFS(Potoki!AW:AW,Potoki!$F:$F,$F114,Potoki!$G:$G,IF($G114="","",$G114)))</f>
        <v>3797397</v>
      </c>
      <c r="AX114" s="10">
        <f ca="1">IF(AX$5="",0,SUMIFS(Potoki!AX:AX,Potoki!$F:$F,$F114,Potoki!$G:$G,IF($G114="","",$G114)))</f>
        <v>4089807</v>
      </c>
      <c r="AY114" s="10">
        <f ca="1">IF(AY$5="",0,SUMIFS(Potoki!AY:AY,Potoki!$F:$F,$F114,Potoki!$G:$G,IF($G114="","",$G114)))</f>
        <v>4382217</v>
      </c>
      <c r="AZ114" s="10">
        <f ca="1">IF(AZ$5="",0,SUMIFS(Potoki!AZ:AZ,Potoki!$F:$F,$F114,Potoki!$G:$G,IF($G114="","",$G114)))</f>
        <v>4662927</v>
      </c>
      <c r="BA114" s="10">
        <f ca="1">IF(BA$5="",0,SUMIFS(Potoki!BA:BA,Potoki!$F:$F,$F114,Potoki!$G:$G,IF($G114="","",$G114)))</f>
        <v>4903137</v>
      </c>
      <c r="BB114" s="10">
        <f ca="1">IF(BB$5="",0,SUMIFS(Potoki!BB:BB,Potoki!$F:$F,$F114,Potoki!$G:$G,IF($G114="","",$G114)))</f>
        <v>5089707</v>
      </c>
      <c r="BC114" s="10">
        <f ca="1">IF(BC$5="",0,SUMIFS(Potoki!BC:BC,Potoki!$F:$F,$F114,Potoki!$G:$G,IF($G114="","",$G114)))</f>
        <v>5220094.5</v>
      </c>
      <c r="BD114" s="10">
        <f ca="1">IF(BD$5="",0,SUMIFS(Potoki!BD:BD,Potoki!$F:$F,$F114,Potoki!$G:$G,IF($G114="","",$G114)))</f>
        <v>5298597</v>
      </c>
      <c r="BE114" s="10">
        <f ca="1">IF(BE$5="",0,SUMIFS(Potoki!BE:BE,Potoki!$F:$F,$F114,Potoki!$G:$G,IF($G114="","",$G114)))</f>
        <v>5341432.5</v>
      </c>
      <c r="BF114" s="10">
        <f ca="1">IF(BF$5="",0,SUMIFS(Potoki!BF:BF,Potoki!$F:$F,$F114,Potoki!$G:$G,IF($G114="","",$G114)))</f>
        <v>5363334</v>
      </c>
      <c r="BG114" s="10">
        <f ca="1">IF(BG$5="",0,SUMIFS(Potoki!BG:BG,Potoki!$F:$F,$F114,Potoki!$G:$G,IF($G114="","",$G114)))</f>
        <v>5373751.5</v>
      </c>
      <c r="BH114" s="10">
        <f ca="1">IF(BH$5="",0,SUMIFS(Potoki!BH:BH,Potoki!$F:$F,$F114,Potoki!$G:$G,IF($G114="","",$G114)))</f>
        <v>5378143.5</v>
      </c>
      <c r="BI114" s="10">
        <f ca="1">IF(BI$5="",0,SUMIFS(Potoki!BI:BI,Potoki!$F:$F,$F114,Potoki!$G:$G,IF($G114="","",$G114)))</f>
        <v>5379646.5</v>
      </c>
      <c r="BJ114" s="10">
        <f ca="1">IF(BJ$5="",0,SUMIFS(Potoki!BJ:BJ,Potoki!$F:$F,$F114,Potoki!$G:$G,IF($G114="","",$G114)))</f>
        <v>5380150.5</v>
      </c>
      <c r="BK114" s="10">
        <f ca="1">IF(BK$5="",0,SUMIFS(Potoki!BK:BK,Potoki!$F:$F,$F114,Potoki!$G:$G,IF($G114="","",$G114)))</f>
        <v>5380317</v>
      </c>
      <c r="BL114" s="10">
        <f ca="1">IF(BL$5="",0,SUMIFS(Potoki!BL:BL,Potoki!$F:$F,$F114,Potoki!$G:$G,IF($G114="","",$G114)))</f>
        <v>5380344.0000000009</v>
      </c>
      <c r="BM114" s="10">
        <f ca="1">IF(BM$5="",0,SUMIFS(Potoki!BM:BM,Potoki!$F:$F,$F114,Potoki!$G:$G,IF($G114="","",$G114)))</f>
        <v>5380344.0000000009</v>
      </c>
      <c r="BN114" s="10">
        <f ca="1">IF(BN$5="",0,SUMIFS(Potoki!BN:BN,Potoki!$F:$F,$F114,Potoki!$G:$G,IF($G114="","",$G114)))</f>
        <v>5380344.0000000009</v>
      </c>
      <c r="BO114" s="10">
        <f ca="1">IF(BO$5="",0,SUMIFS(Potoki!BO:BO,Potoki!$F:$F,$F114,Potoki!$G:$G,IF($G114="","",$G114)))</f>
        <v>5380344.0000000009</v>
      </c>
      <c r="BP114" s="10">
        <f ca="1">IF(BP$5="",0,SUMIFS(Potoki!BP:BP,Potoki!$F:$F,$F114,Potoki!$G:$G,IF($G114="","",$G114)))</f>
        <v>5380344.0000000009</v>
      </c>
      <c r="BQ114" s="10">
        <f ca="1">IF(BQ$5="",0,SUMIFS(Potoki!BQ:BQ,Potoki!$F:$F,$F114,Potoki!$G:$G,IF($G114="","",$G114)))</f>
        <v>5380344.0000000009</v>
      </c>
      <c r="BR114" s="10">
        <f ca="1">IF(BR$5="",0,SUMIFS(Potoki!BR:BR,Potoki!$F:$F,$F114,Potoki!$G:$G,IF($G114="","",$G114)))</f>
        <v>5380344.0000000009</v>
      </c>
      <c r="BS114" s="10">
        <f ca="1">IF(BS$5="",0,SUMIFS(Potoki!BS:BS,Potoki!$F:$F,$F114,Potoki!$G:$G,IF($G114="","",$G114)))</f>
        <v>5380344.0000000009</v>
      </c>
      <c r="BT114" s="10">
        <f ca="1">IF(BT$5="",0,SUMIFS(Potoki!BT:BT,Potoki!$F:$F,$F114,Potoki!$G:$G,IF($G114="","",$G114)))</f>
        <v>5380344.0000000009</v>
      </c>
      <c r="BU114" s="10">
        <f ca="1">IF(BU$5="",0,SUMIFS(Potoki!BU:BU,Potoki!$F:$F,$F114,Potoki!$G:$G,IF($G114="","",$G114)))</f>
        <v>5380344.0000000009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9"/>
      <c r="C115" s="142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94802946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4200</v>
      </c>
      <c r="AD115" s="30">
        <f ca="1">IF(AD$5="",0,SUMIFS(Potoki!AD:AD,Potoki!$F:$F,$F115,Potoki!$G:$G,IF($G115="","",$G115)))</f>
        <v>16800</v>
      </c>
      <c r="AE115" s="30">
        <f ca="1">IF(AE$5="",0,SUMIFS(Potoki!AE:AE,Potoki!$F:$F,$F115,Potoki!$G:$G,IF($G115="","",$G115)))</f>
        <v>30240</v>
      </c>
      <c r="AF115" s="30">
        <f ca="1">IF(AF$5="",0,SUMIFS(Potoki!AF:AF,Potoki!$F:$F,$F115,Potoki!$G:$G,IF($G115="","",$G115)))</f>
        <v>44205</v>
      </c>
      <c r="AG115" s="30">
        <f ca="1">IF(AG$5="",0,SUMIFS(Potoki!AG:AG,Potoki!$F:$F,$F115,Potoki!$G:$G,IF($G115="","",$G115)))</f>
        <v>56385</v>
      </c>
      <c r="AH115" s="30">
        <f ca="1">IF(AH$5="",0,SUMIFS(Potoki!AH:AH,Potoki!$F:$F,$F115,Potoki!$G:$G,IF($G115="","",$G115)))</f>
        <v>74067.000000000015</v>
      </c>
      <c r="AI115" s="30">
        <f ca="1">IF(AI$5="",0,SUMIFS(Potoki!AI:AI,Potoki!$F:$F,$F115,Potoki!$G:$G,IF($G115="","",$G115)))</f>
        <v>120267.00000000001</v>
      </c>
      <c r="AJ115" s="30">
        <f ca="1">IF(AJ$5="",0,SUMIFS(Potoki!AJ:AJ,Potoki!$F:$F,$F115,Potoki!$G:$G,IF($G115="","",$G115)))</f>
        <v>198051</v>
      </c>
      <c r="AK115" s="30">
        <f ca="1">IF(AK$5="",0,SUMIFS(Potoki!AK:AK,Potoki!$F:$F,$F115,Potoki!$G:$G,IF($G115="","",$G115)))</f>
        <v>309718.5</v>
      </c>
      <c r="AL115" s="30">
        <f ca="1">IF(AL$5="",0,SUMIFS(Potoki!AL:AL,Potoki!$F:$F,$F115,Potoki!$G:$G,IF($G115="","",$G115)))</f>
        <v>451185</v>
      </c>
      <c r="AM115" s="30">
        <f ca="1">IF(AM$5="",0,SUMIFS(Potoki!AM:AM,Potoki!$F:$F,$F115,Potoki!$G:$G,IF($G115="","",$G115)))</f>
        <v>610228.5</v>
      </c>
      <c r="AN115" s="30">
        <f ca="1">IF(AN$5="",0,SUMIFS(Potoki!AN:AN,Potoki!$F:$F,$F115,Potoki!$G:$G,IF($G115="","",$G115)))</f>
        <v>779709</v>
      </c>
      <c r="AO115" s="30">
        <f ca="1">IF(AO$5="",0,SUMIFS(Potoki!AO:AO,Potoki!$F:$F,$F115,Potoki!$G:$G,IF($G115="","",$G115)))</f>
        <v>954607.5</v>
      </c>
      <c r="AP115" s="30">
        <f ca="1">IF(AP$5="",0,SUMIFS(Potoki!AP:AP,Potoki!$F:$F,$F115,Potoki!$G:$G,IF($G115="","",$G115)))</f>
        <v>1132372.5</v>
      </c>
      <c r="AQ115" s="30">
        <f ca="1">IF(AQ$5="",0,SUMIFS(Potoki!AQ:AQ,Potoki!$F:$F,$F115,Potoki!$G:$G,IF($G115="","",$G115)))</f>
        <v>1311397.5</v>
      </c>
      <c r="AR115" s="30">
        <f ca="1">IF(AR$5="",0,SUMIFS(Potoki!AR:AR,Potoki!$F:$F,$F115,Potoki!$G:$G,IF($G115="","",$G115)))</f>
        <v>1490737.5</v>
      </c>
      <c r="AS115" s="30">
        <f ca="1">IF(AS$5="",0,SUMIFS(Potoki!AS:AS,Potoki!$F:$F,$F115,Potoki!$G:$G,IF($G115="","",$G115)))</f>
        <v>1670235</v>
      </c>
      <c r="AT115" s="30">
        <f ca="1">IF(AT$5="",0,SUMIFS(Potoki!AT:AT,Potoki!$F:$F,$F115,Potoki!$G:$G,IF($G115="","",$G115)))</f>
        <v>1849785</v>
      </c>
      <c r="AU115" s="30">
        <f ca="1">IF(AU$5="",0,SUMIFS(Potoki!AU:AU,Potoki!$F:$F,$F115,Potoki!$G:$G,IF($G115="","",$G115)))</f>
        <v>2029335</v>
      </c>
      <c r="AV115" s="30">
        <f ca="1">IF(AV$5="",0,SUMIFS(Potoki!AV:AV,Potoki!$F:$F,$F115,Potoki!$G:$G,IF($G115="","",$G115)))</f>
        <v>2208885</v>
      </c>
      <c r="AW115" s="30">
        <f ca="1">IF(AW$5="",0,SUMIFS(Potoki!AW:AW,Potoki!$F:$F,$F115,Potoki!$G:$G,IF($G115="","",$G115)))</f>
        <v>2388435</v>
      </c>
      <c r="AX115" s="30">
        <f ca="1">IF(AX$5="",0,SUMIFS(Potoki!AX:AX,Potoki!$F:$F,$F115,Potoki!$G:$G,IF($G115="","",$G115)))</f>
        <v>2567985</v>
      </c>
      <c r="AY115" s="30">
        <f ca="1">IF(AY$5="",0,SUMIFS(Potoki!AY:AY,Potoki!$F:$F,$F115,Potoki!$G:$G,IF($G115="","",$G115)))</f>
        <v>2747535</v>
      </c>
      <c r="AZ115" s="30">
        <f ca="1">IF(AZ$5="",0,SUMIFS(Potoki!AZ:AZ,Potoki!$F:$F,$F115,Potoki!$G:$G,IF($G115="","",$G115)))</f>
        <v>2916585</v>
      </c>
      <c r="BA115" s="30">
        <f ca="1">IF(BA$5="",0,SUMIFS(Potoki!BA:BA,Potoki!$F:$F,$F115,Potoki!$G:$G,IF($G115="","",$G115)))</f>
        <v>3054135</v>
      </c>
      <c r="BB115" s="30">
        <f ca="1">IF(BB$5="",0,SUMIFS(Potoki!BB:BB,Potoki!$F:$F,$F115,Potoki!$G:$G,IF($G115="","",$G115)))</f>
        <v>3158085</v>
      </c>
      <c r="BC115" s="30">
        <f ca="1">IF(BC$5="",0,SUMIFS(Potoki!BC:BC,Potoki!$F:$F,$F115,Potoki!$G:$G,IF($G115="","",$G115)))</f>
        <v>3227122.5</v>
      </c>
      <c r="BD115" s="30">
        <f ca="1">IF(BD$5="",0,SUMIFS(Potoki!BD:BD,Potoki!$F:$F,$F115,Potoki!$G:$G,IF($G115="","",$G115)))</f>
        <v>3265710</v>
      </c>
      <c r="BE115" s="30">
        <f ca="1">IF(BE$5="",0,SUMIFS(Potoki!BE:BE,Potoki!$F:$F,$F115,Potoki!$G:$G,IF($G115="","",$G115)))</f>
        <v>3286342.5</v>
      </c>
      <c r="BF115" s="30">
        <f ca="1">IF(BF$5="",0,SUMIFS(Potoki!BF:BF,Potoki!$F:$F,$F115,Potoki!$G:$G,IF($G115="","",$G115)))</f>
        <v>3296475</v>
      </c>
      <c r="BG115" s="30">
        <f ca="1">IF(BG$5="",0,SUMIFS(Potoki!BG:BG,Potoki!$F:$F,$F115,Potoki!$G:$G,IF($G115="","",$G115)))</f>
        <v>3301147.5</v>
      </c>
      <c r="BH115" s="30">
        <f ca="1">IF(BH$5="",0,SUMIFS(Potoki!BH:BH,Potoki!$F:$F,$F115,Potoki!$G:$G,IF($G115="","",$G115)))</f>
        <v>3302932.5</v>
      </c>
      <c r="BI115" s="30">
        <f ca="1">IF(BI$5="",0,SUMIFS(Potoki!BI:BI,Potoki!$F:$F,$F115,Potoki!$G:$G,IF($G115="","",$G115)))</f>
        <v>3303457.5</v>
      </c>
      <c r="BJ115" s="30">
        <f ca="1">IF(BJ$5="",0,SUMIFS(Potoki!BJ:BJ,Potoki!$F:$F,$F115,Potoki!$G:$G,IF($G115="","",$G115)))</f>
        <v>3303667.5</v>
      </c>
      <c r="BK115" s="30">
        <f ca="1">IF(BK$5="",0,SUMIFS(Potoki!BK:BK,Potoki!$F:$F,$F115,Potoki!$G:$G,IF($G115="","",$G115)))</f>
        <v>3303720.0000000005</v>
      </c>
      <c r="BL115" s="30">
        <f ca="1">IF(BL$5="",0,SUMIFS(Potoki!BL:BL,Potoki!$F:$F,$F115,Potoki!$G:$G,IF($G115="","",$G115)))</f>
        <v>3303720.0000000005</v>
      </c>
      <c r="BM115" s="30">
        <f ca="1">IF(BM$5="",0,SUMIFS(Potoki!BM:BM,Potoki!$F:$F,$F115,Potoki!$G:$G,IF($G115="","",$G115)))</f>
        <v>3303720.0000000005</v>
      </c>
      <c r="BN115" s="30">
        <f ca="1">IF(BN$5="",0,SUMIFS(Potoki!BN:BN,Potoki!$F:$F,$F115,Potoki!$G:$G,IF($G115="","",$G115)))</f>
        <v>3303720.0000000005</v>
      </c>
      <c r="BO115" s="30">
        <f ca="1">IF(BO$5="",0,SUMIFS(Potoki!BO:BO,Potoki!$F:$F,$F115,Potoki!$G:$G,IF($G115="","",$G115)))</f>
        <v>3303720.0000000005</v>
      </c>
      <c r="BP115" s="30">
        <f ca="1">IF(BP$5="",0,SUMIFS(Potoki!BP:BP,Potoki!$F:$F,$F115,Potoki!$G:$G,IF($G115="","",$G115)))</f>
        <v>3303720.0000000005</v>
      </c>
      <c r="BQ115" s="30">
        <f ca="1">IF(BQ$5="",0,SUMIFS(Potoki!BQ:BQ,Potoki!$F:$F,$F115,Potoki!$G:$G,IF($G115="","",$G115)))</f>
        <v>3303720.0000000005</v>
      </c>
      <c r="BR115" s="30">
        <f ca="1">IF(BR$5="",0,SUMIFS(Potoki!BR:BR,Potoki!$F:$F,$F115,Potoki!$G:$G,IF($G115="","",$G115)))</f>
        <v>3303720.0000000005</v>
      </c>
      <c r="BS115" s="30">
        <f ca="1">IF(BS$5="",0,SUMIFS(Potoki!BS:BS,Potoki!$F:$F,$F115,Potoki!$G:$G,IF($G115="","",$G115)))</f>
        <v>3303720.0000000005</v>
      </c>
      <c r="BT115" s="30">
        <f ca="1">IF(BT$5="",0,SUMIFS(Potoki!BT:BT,Potoki!$F:$F,$F115,Potoki!$G:$G,IF($G115="","",$G115)))</f>
        <v>3303720.0000000005</v>
      </c>
      <c r="BU115" s="30">
        <f ca="1">IF(BU$5="",0,SUMIFS(Potoki!BU:BU,Potoki!$F:$F,$F115,Potoki!$G:$G,IF($G115="","",$G115)))</f>
        <v>3303720.0000000005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9"/>
      <c r="C116" s="142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10834622.4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480</v>
      </c>
      <c r="AD116" s="30">
        <f ca="1">IF(AD$5="",0,SUMIFS(Potoki!AD:AD,Potoki!$F:$F,$F116,Potoki!$G:$G,IF($G116="","",$G116)))</f>
        <v>1920</v>
      </c>
      <c r="AE116" s="30">
        <f ca="1">IF(AE$5="",0,SUMIFS(Potoki!AE:AE,Potoki!$F:$F,$F116,Potoki!$G:$G,IF($G116="","",$G116)))</f>
        <v>3456</v>
      </c>
      <c r="AF116" s="30">
        <f ca="1">IF(AF$5="",0,SUMIFS(Potoki!AF:AF,Potoki!$F:$F,$F116,Potoki!$G:$G,IF($G116="","",$G116)))</f>
        <v>5052</v>
      </c>
      <c r="AG116" s="30">
        <f ca="1">IF(AG$5="",0,SUMIFS(Potoki!AG:AG,Potoki!$F:$F,$F116,Potoki!$G:$G,IF($G116="","",$G116)))</f>
        <v>6444</v>
      </c>
      <c r="AH116" s="30">
        <f ca="1">IF(AH$5="",0,SUMIFS(Potoki!AH:AH,Potoki!$F:$F,$F116,Potoki!$G:$G,IF($G116="","",$G116)))</f>
        <v>8464.8000000000011</v>
      </c>
      <c r="AI116" s="30">
        <f ca="1">IF(AI$5="",0,SUMIFS(Potoki!AI:AI,Potoki!$F:$F,$F116,Potoki!$G:$G,IF($G116="","",$G116)))</f>
        <v>13744.800000000001</v>
      </c>
      <c r="AJ116" s="30">
        <f ca="1">IF(AJ$5="",0,SUMIFS(Potoki!AJ:AJ,Potoki!$F:$F,$F116,Potoki!$G:$G,IF($G116="","",$G116)))</f>
        <v>22634.400000000001</v>
      </c>
      <c r="AK116" s="30">
        <f ca="1">IF(AK$5="",0,SUMIFS(Potoki!AK:AK,Potoki!$F:$F,$F116,Potoki!$G:$G,IF($G116="","",$G116)))</f>
        <v>35396.399999999994</v>
      </c>
      <c r="AL116" s="30">
        <f ca="1">IF(AL$5="",0,SUMIFS(Potoki!AL:AL,Potoki!$F:$F,$F116,Potoki!$G:$G,IF($G116="","",$G116)))</f>
        <v>51564</v>
      </c>
      <c r="AM116" s="30">
        <f ca="1">IF(AM$5="",0,SUMIFS(Potoki!AM:AM,Potoki!$F:$F,$F116,Potoki!$G:$G,IF($G116="","",$G116)))</f>
        <v>69740.399999999994</v>
      </c>
      <c r="AN116" s="30">
        <f ca="1">IF(AN$5="",0,SUMIFS(Potoki!AN:AN,Potoki!$F:$F,$F116,Potoki!$G:$G,IF($G116="","",$G116)))</f>
        <v>89109.6</v>
      </c>
      <c r="AO116" s="30">
        <f ca="1">IF(AO$5="",0,SUMIFS(Potoki!AO:AO,Potoki!$F:$F,$F116,Potoki!$G:$G,IF($G116="","",$G116)))</f>
        <v>109098</v>
      </c>
      <c r="AP116" s="30">
        <f ca="1">IF(AP$5="",0,SUMIFS(Potoki!AP:AP,Potoki!$F:$F,$F116,Potoki!$G:$G,IF($G116="","",$G116)))</f>
        <v>129414</v>
      </c>
      <c r="AQ116" s="30">
        <f ca="1">IF(AQ$5="",0,SUMIFS(Potoki!AQ:AQ,Potoki!$F:$F,$F116,Potoki!$G:$G,IF($G116="","",$G116)))</f>
        <v>149874</v>
      </c>
      <c r="AR116" s="30">
        <f ca="1">IF(AR$5="",0,SUMIFS(Potoki!AR:AR,Potoki!$F:$F,$F116,Potoki!$G:$G,IF($G116="","",$G116)))</f>
        <v>170370</v>
      </c>
      <c r="AS116" s="30">
        <f ca="1">IF(AS$5="",0,SUMIFS(Potoki!AS:AS,Potoki!$F:$F,$F116,Potoki!$G:$G,IF($G116="","",$G116)))</f>
        <v>190884</v>
      </c>
      <c r="AT116" s="30">
        <f ca="1">IF(AT$5="",0,SUMIFS(Potoki!AT:AT,Potoki!$F:$F,$F116,Potoki!$G:$G,IF($G116="","",$G116)))</f>
        <v>211404</v>
      </c>
      <c r="AU116" s="30">
        <f ca="1">IF(AU$5="",0,SUMIFS(Potoki!AU:AU,Potoki!$F:$F,$F116,Potoki!$G:$G,IF($G116="","",$G116)))</f>
        <v>231924</v>
      </c>
      <c r="AV116" s="30">
        <f ca="1">IF(AV$5="",0,SUMIFS(Potoki!AV:AV,Potoki!$F:$F,$F116,Potoki!$G:$G,IF($G116="","",$G116)))</f>
        <v>252444</v>
      </c>
      <c r="AW116" s="30">
        <f ca="1">IF(AW$5="",0,SUMIFS(Potoki!AW:AW,Potoki!$F:$F,$F116,Potoki!$G:$G,IF($G116="","",$G116)))</f>
        <v>272964</v>
      </c>
      <c r="AX116" s="30">
        <f ca="1">IF(AX$5="",0,SUMIFS(Potoki!AX:AX,Potoki!$F:$F,$F116,Potoki!$G:$G,IF($G116="","",$G116)))</f>
        <v>293484</v>
      </c>
      <c r="AY116" s="30">
        <f ca="1">IF(AY$5="",0,SUMIFS(Potoki!AY:AY,Potoki!$F:$F,$F116,Potoki!$G:$G,IF($G116="","",$G116)))</f>
        <v>314004</v>
      </c>
      <c r="AZ116" s="30">
        <f ca="1">IF(AZ$5="",0,SUMIFS(Potoki!AZ:AZ,Potoki!$F:$F,$F116,Potoki!$G:$G,IF($G116="","",$G116)))</f>
        <v>333324</v>
      </c>
      <c r="BA116" s="30">
        <f ca="1">IF(BA$5="",0,SUMIFS(Potoki!BA:BA,Potoki!$F:$F,$F116,Potoki!$G:$G,IF($G116="","",$G116)))</f>
        <v>349044</v>
      </c>
      <c r="BB116" s="30">
        <f ca="1">IF(BB$5="",0,SUMIFS(Potoki!BB:BB,Potoki!$F:$F,$F116,Potoki!$G:$G,IF($G116="","",$G116)))</f>
        <v>360924</v>
      </c>
      <c r="BC116" s="30">
        <f ca="1">IF(BC$5="",0,SUMIFS(Potoki!BC:BC,Potoki!$F:$F,$F116,Potoki!$G:$G,IF($G116="","",$G116)))</f>
        <v>368814</v>
      </c>
      <c r="BD116" s="30">
        <f ca="1">IF(BD$5="",0,SUMIFS(Potoki!BD:BD,Potoki!$F:$F,$F116,Potoki!$G:$G,IF($G116="","",$G116)))</f>
        <v>373224</v>
      </c>
      <c r="BE116" s="30">
        <f ca="1">IF(BE$5="",0,SUMIFS(Potoki!BE:BE,Potoki!$F:$F,$F116,Potoki!$G:$G,IF($G116="","",$G116)))</f>
        <v>375582</v>
      </c>
      <c r="BF116" s="30">
        <f ca="1">IF(BF$5="",0,SUMIFS(Potoki!BF:BF,Potoki!$F:$F,$F116,Potoki!$G:$G,IF($G116="","",$G116)))</f>
        <v>376740</v>
      </c>
      <c r="BG116" s="30">
        <f ca="1">IF(BG$5="",0,SUMIFS(Potoki!BG:BG,Potoki!$F:$F,$F116,Potoki!$G:$G,IF($G116="","",$G116)))</f>
        <v>377274</v>
      </c>
      <c r="BH116" s="30">
        <f ca="1">IF(BH$5="",0,SUMIFS(Potoki!BH:BH,Potoki!$F:$F,$F116,Potoki!$G:$G,IF($G116="","",$G116)))</f>
        <v>377478</v>
      </c>
      <c r="BI116" s="30">
        <f ca="1">IF(BI$5="",0,SUMIFS(Potoki!BI:BI,Potoki!$F:$F,$F116,Potoki!$G:$G,IF($G116="","",$G116)))</f>
        <v>377538</v>
      </c>
      <c r="BJ116" s="30">
        <f ca="1">IF(BJ$5="",0,SUMIFS(Potoki!BJ:BJ,Potoki!$F:$F,$F116,Potoki!$G:$G,IF($G116="","",$G116)))</f>
        <v>377562</v>
      </c>
      <c r="BK116" s="30">
        <f ca="1">IF(BK$5="",0,SUMIFS(Potoki!BK:BK,Potoki!$F:$F,$F116,Potoki!$G:$G,IF($G116="","",$G116)))</f>
        <v>377568.00000000006</v>
      </c>
      <c r="BL116" s="30">
        <f ca="1">IF(BL$5="",0,SUMIFS(Potoki!BL:BL,Potoki!$F:$F,$F116,Potoki!$G:$G,IF($G116="","",$G116)))</f>
        <v>377568.00000000006</v>
      </c>
      <c r="BM116" s="30">
        <f ca="1">IF(BM$5="",0,SUMIFS(Potoki!BM:BM,Potoki!$F:$F,$F116,Potoki!$G:$G,IF($G116="","",$G116)))</f>
        <v>377568.00000000006</v>
      </c>
      <c r="BN116" s="30">
        <f ca="1">IF(BN$5="",0,SUMIFS(Potoki!BN:BN,Potoki!$F:$F,$F116,Potoki!$G:$G,IF($G116="","",$G116)))</f>
        <v>377568.00000000006</v>
      </c>
      <c r="BO116" s="30">
        <f ca="1">IF(BO$5="",0,SUMIFS(Potoki!BO:BO,Potoki!$F:$F,$F116,Potoki!$G:$G,IF($G116="","",$G116)))</f>
        <v>377568.00000000006</v>
      </c>
      <c r="BP116" s="30">
        <f ca="1">IF(BP$5="",0,SUMIFS(Potoki!BP:BP,Potoki!$F:$F,$F116,Potoki!$G:$G,IF($G116="","",$G116)))</f>
        <v>377568.00000000006</v>
      </c>
      <c r="BQ116" s="30">
        <f ca="1">IF(BQ$5="",0,SUMIFS(Potoki!BQ:BQ,Potoki!$F:$F,$F116,Potoki!$G:$G,IF($G116="","",$G116)))</f>
        <v>377568.00000000006</v>
      </c>
      <c r="BR116" s="30">
        <f ca="1">IF(BR$5="",0,SUMIFS(Potoki!BR:BR,Potoki!$F:$F,$F116,Potoki!$G:$G,IF($G116="","",$G116)))</f>
        <v>377568.00000000006</v>
      </c>
      <c r="BS116" s="30">
        <f ca="1">IF(BS$5="",0,SUMIFS(Potoki!BS:BS,Potoki!$F:$F,$F116,Potoki!$G:$G,IF($G116="","",$G116)))</f>
        <v>377568.00000000006</v>
      </c>
      <c r="BT116" s="30">
        <f ca="1">IF(BT$5="",0,SUMIFS(Potoki!BT:BT,Potoki!$F:$F,$F116,Potoki!$G:$G,IF($G116="","",$G116)))</f>
        <v>377568.00000000006</v>
      </c>
      <c r="BU116" s="30">
        <f ca="1">IF(BU$5="",0,SUMIFS(Potoki!BU:BU,Potoki!$F:$F,$F116,Potoki!$G:$G,IF($G116="","",$G116)))</f>
        <v>377568.00000000006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9"/>
      <c r="C117" s="142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12199896.800000001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560</v>
      </c>
      <c r="AE117" s="30">
        <f ca="1">IF(AE$5="",0,SUMIFS(Potoki!AE:AE,Potoki!$F:$F,$F117,Potoki!$G:$G,IF($G117="","",$G117)))</f>
        <v>2240</v>
      </c>
      <c r="AF117" s="30">
        <f ca="1">IF(AF$5="",0,SUMIFS(Potoki!AF:AF,Potoki!$F:$F,$F117,Potoki!$G:$G,IF($G117="","",$G117)))</f>
        <v>4032</v>
      </c>
      <c r="AG117" s="30">
        <f ca="1">IF(AG$5="",0,SUMIFS(Potoki!AG:AG,Potoki!$F:$F,$F117,Potoki!$G:$G,IF($G117="","",$G117)))</f>
        <v>5894</v>
      </c>
      <c r="AH117" s="30">
        <f ca="1">IF(AH$5="",0,SUMIFS(Potoki!AH:AH,Potoki!$F:$F,$F117,Potoki!$G:$G,IF($G117="","",$G117)))</f>
        <v>7518</v>
      </c>
      <c r="AI117" s="30">
        <f ca="1">IF(AI$5="",0,SUMIFS(Potoki!AI:AI,Potoki!$F:$F,$F117,Potoki!$G:$G,IF($G117="","",$G117)))</f>
        <v>9875.6000000000022</v>
      </c>
      <c r="AJ117" s="30">
        <f ca="1">IF(AJ$5="",0,SUMIFS(Potoki!AJ:AJ,Potoki!$F:$F,$F117,Potoki!$G:$G,IF($G117="","",$G117)))</f>
        <v>16035.600000000002</v>
      </c>
      <c r="AK117" s="30">
        <f ca="1">IF(AK$5="",0,SUMIFS(Potoki!AK:AK,Potoki!$F:$F,$F117,Potoki!$G:$G,IF($G117="","",$G117)))</f>
        <v>26406.799999999999</v>
      </c>
      <c r="AL117" s="30">
        <f ca="1">IF(AL$5="",0,SUMIFS(Potoki!AL:AL,Potoki!$F:$F,$F117,Potoki!$G:$G,IF($G117="","",$G117)))</f>
        <v>41295.799999999996</v>
      </c>
      <c r="AM117" s="30">
        <f ca="1">IF(AM$5="",0,SUMIFS(Potoki!AM:AM,Potoki!$F:$F,$F117,Potoki!$G:$G,IF($G117="","",$G117)))</f>
        <v>60158</v>
      </c>
      <c r="AN117" s="30">
        <f ca="1">IF(AN$5="",0,SUMIFS(Potoki!AN:AN,Potoki!$F:$F,$F117,Potoki!$G:$G,IF($G117="","",$G117)))</f>
        <v>81363.8</v>
      </c>
      <c r="AO117" s="30">
        <f ca="1">IF(AO$5="",0,SUMIFS(Potoki!AO:AO,Potoki!$F:$F,$F117,Potoki!$G:$G,IF($G117="","",$G117)))</f>
        <v>103961.2</v>
      </c>
      <c r="AP117" s="30">
        <f ca="1">IF(AP$5="",0,SUMIFS(Potoki!AP:AP,Potoki!$F:$F,$F117,Potoki!$G:$G,IF($G117="","",$G117)))</f>
        <v>127281</v>
      </c>
      <c r="AQ117" s="30">
        <f ca="1">IF(AQ$5="",0,SUMIFS(Potoki!AQ:AQ,Potoki!$F:$F,$F117,Potoki!$G:$G,IF($G117="","",$G117)))</f>
        <v>150983</v>
      </c>
      <c r="AR117" s="30">
        <f ca="1">IF(AR$5="",0,SUMIFS(Potoki!AR:AR,Potoki!$F:$F,$F117,Potoki!$G:$G,IF($G117="","",$G117)))</f>
        <v>174853</v>
      </c>
      <c r="AS117" s="30">
        <f ca="1">IF(AS$5="",0,SUMIFS(Potoki!AS:AS,Potoki!$F:$F,$F117,Potoki!$G:$G,IF($G117="","",$G117)))</f>
        <v>198765</v>
      </c>
      <c r="AT117" s="30">
        <f ca="1">IF(AT$5="",0,SUMIFS(Potoki!AT:AT,Potoki!$F:$F,$F117,Potoki!$G:$G,IF($G117="","",$G117)))</f>
        <v>222698</v>
      </c>
      <c r="AU117" s="30">
        <f ca="1">IF(AU$5="",0,SUMIFS(Potoki!AU:AU,Potoki!$F:$F,$F117,Potoki!$G:$G,IF($G117="","",$G117)))</f>
        <v>246638</v>
      </c>
      <c r="AV117" s="30">
        <f ca="1">IF(AV$5="",0,SUMIFS(Potoki!AV:AV,Potoki!$F:$F,$F117,Potoki!$G:$G,IF($G117="","",$G117)))</f>
        <v>270578</v>
      </c>
      <c r="AW117" s="30">
        <f ca="1">IF(AW$5="",0,SUMIFS(Potoki!AW:AW,Potoki!$F:$F,$F117,Potoki!$G:$G,IF($G117="","",$G117)))</f>
        <v>294518</v>
      </c>
      <c r="AX117" s="30">
        <f ca="1">IF(AX$5="",0,SUMIFS(Potoki!AX:AX,Potoki!$F:$F,$F117,Potoki!$G:$G,IF($G117="","",$G117)))</f>
        <v>318458</v>
      </c>
      <c r="AY117" s="30">
        <f ca="1">IF(AY$5="",0,SUMIFS(Potoki!AY:AY,Potoki!$F:$F,$F117,Potoki!$G:$G,IF($G117="","",$G117)))</f>
        <v>342398</v>
      </c>
      <c r="AZ117" s="30">
        <f ca="1">IF(AZ$5="",0,SUMIFS(Potoki!AZ:AZ,Potoki!$F:$F,$F117,Potoki!$G:$G,IF($G117="","",$G117)))</f>
        <v>366338</v>
      </c>
      <c r="BA117" s="30">
        <f ca="1">IF(BA$5="",0,SUMIFS(Potoki!BA:BA,Potoki!$F:$F,$F117,Potoki!$G:$G,IF($G117="","",$G117)))</f>
        <v>388878</v>
      </c>
      <c r="BB117" s="30">
        <f ca="1">IF(BB$5="",0,SUMIFS(Potoki!BB:BB,Potoki!$F:$F,$F117,Potoki!$G:$G,IF($G117="","",$G117)))</f>
        <v>407218</v>
      </c>
      <c r="BC117" s="30">
        <f ca="1">IF(BC$5="",0,SUMIFS(Potoki!BC:BC,Potoki!$F:$F,$F117,Potoki!$G:$G,IF($G117="","",$G117)))</f>
        <v>421078</v>
      </c>
      <c r="BD117" s="30">
        <f ca="1">IF(BD$5="",0,SUMIFS(Potoki!BD:BD,Potoki!$F:$F,$F117,Potoki!$G:$G,IF($G117="","",$G117)))</f>
        <v>430283</v>
      </c>
      <c r="BE117" s="30">
        <f ca="1">IF(BE$5="",0,SUMIFS(Potoki!BE:BE,Potoki!$F:$F,$F117,Potoki!$G:$G,IF($G117="","",$G117)))</f>
        <v>435428</v>
      </c>
      <c r="BF117" s="30">
        <f ca="1">IF(BF$5="",0,SUMIFS(Potoki!BF:BF,Potoki!$F:$F,$F117,Potoki!$G:$G,IF($G117="","",$G117)))</f>
        <v>438179</v>
      </c>
      <c r="BG117" s="30">
        <f ca="1">IF(BG$5="",0,SUMIFS(Potoki!BG:BG,Potoki!$F:$F,$F117,Potoki!$G:$G,IF($G117="","",$G117)))</f>
        <v>439530</v>
      </c>
      <c r="BH117" s="30">
        <f ca="1">IF(BH$5="",0,SUMIFS(Potoki!BH:BH,Potoki!$F:$F,$F117,Potoki!$G:$G,IF($G117="","",$G117)))</f>
        <v>440153</v>
      </c>
      <c r="BI117" s="30">
        <f ca="1">IF(BI$5="",0,SUMIFS(Potoki!BI:BI,Potoki!$F:$F,$F117,Potoki!$G:$G,IF($G117="","",$G117)))</f>
        <v>440391</v>
      </c>
      <c r="BJ117" s="30">
        <f ca="1">IF(BJ$5="",0,SUMIFS(Potoki!BJ:BJ,Potoki!$F:$F,$F117,Potoki!$G:$G,IF($G117="","",$G117)))</f>
        <v>440461</v>
      </c>
      <c r="BK117" s="30">
        <f ca="1">IF(BK$5="",0,SUMIFS(Potoki!BK:BK,Potoki!$F:$F,$F117,Potoki!$G:$G,IF($G117="","",$G117)))</f>
        <v>440489</v>
      </c>
      <c r="BL117" s="30">
        <f ca="1">IF(BL$5="",0,SUMIFS(Potoki!BL:BL,Potoki!$F:$F,$F117,Potoki!$G:$G,IF($G117="","",$G117)))</f>
        <v>440496.00000000006</v>
      </c>
      <c r="BM117" s="30">
        <f ca="1">IF(BM$5="",0,SUMIFS(Potoki!BM:BM,Potoki!$F:$F,$F117,Potoki!$G:$G,IF($G117="","",$G117)))</f>
        <v>440496.00000000006</v>
      </c>
      <c r="BN117" s="30">
        <f ca="1">IF(BN$5="",0,SUMIFS(Potoki!BN:BN,Potoki!$F:$F,$F117,Potoki!$G:$G,IF($G117="","",$G117)))</f>
        <v>440496.00000000006</v>
      </c>
      <c r="BO117" s="30">
        <f ca="1">IF(BO$5="",0,SUMIFS(Potoki!BO:BO,Potoki!$F:$F,$F117,Potoki!$G:$G,IF($G117="","",$G117)))</f>
        <v>440496.00000000006</v>
      </c>
      <c r="BP117" s="30">
        <f ca="1">IF(BP$5="",0,SUMIFS(Potoki!BP:BP,Potoki!$F:$F,$F117,Potoki!$G:$G,IF($G117="","",$G117)))</f>
        <v>440496.00000000006</v>
      </c>
      <c r="BQ117" s="30">
        <f ca="1">IF(BQ$5="",0,SUMIFS(Potoki!BQ:BQ,Potoki!$F:$F,$F117,Potoki!$G:$G,IF($G117="","",$G117)))</f>
        <v>440496.00000000006</v>
      </c>
      <c r="BR117" s="30">
        <f ca="1">IF(BR$5="",0,SUMIFS(Potoki!BR:BR,Potoki!$F:$F,$F117,Potoki!$G:$G,IF($G117="","",$G117)))</f>
        <v>440496.00000000006</v>
      </c>
      <c r="BS117" s="30">
        <f ca="1">IF(BS$5="",0,SUMIFS(Potoki!BS:BS,Potoki!$F:$F,$F117,Potoki!$G:$G,IF($G117="","",$G117)))</f>
        <v>440496.00000000006</v>
      </c>
      <c r="BT117" s="30">
        <f ca="1">IF(BT$5="",0,SUMIFS(Potoki!BT:BT,Potoki!$F:$F,$F117,Potoki!$G:$G,IF($G117="","",$G117)))</f>
        <v>440496.00000000006</v>
      </c>
      <c r="BU117" s="30">
        <f ca="1">IF(BU$5="",0,SUMIFS(Potoki!BU:BU,Potoki!$F:$F,$F117,Potoki!$G:$G,IF($G117="","",$G117)))</f>
        <v>440496.00000000006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9"/>
      <c r="C118" s="142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34856848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1600</v>
      </c>
      <c r="AE118" s="30">
        <f ca="1">IF(AE$5="",0,SUMIFS(Potoki!AE:AE,Potoki!$F:$F,$F118,Potoki!$G:$G,IF($G118="","",$G118)))</f>
        <v>6400</v>
      </c>
      <c r="AF118" s="30">
        <f ca="1">IF(AF$5="",0,SUMIFS(Potoki!AF:AF,Potoki!$F:$F,$F118,Potoki!$G:$G,IF($G118="","",$G118)))</f>
        <v>11520</v>
      </c>
      <c r="AG118" s="30">
        <f ca="1">IF(AG$5="",0,SUMIFS(Potoki!AG:AG,Potoki!$F:$F,$F118,Potoki!$G:$G,IF($G118="","",$G118)))</f>
        <v>16840</v>
      </c>
      <c r="AH118" s="30">
        <f ca="1">IF(AH$5="",0,SUMIFS(Potoki!AH:AH,Potoki!$F:$F,$F118,Potoki!$G:$G,IF($G118="","",$G118)))</f>
        <v>21480</v>
      </c>
      <c r="AI118" s="30">
        <f ca="1">IF(AI$5="",0,SUMIFS(Potoki!AI:AI,Potoki!$F:$F,$F118,Potoki!$G:$G,IF($G118="","",$G118)))</f>
        <v>28216.000000000004</v>
      </c>
      <c r="AJ118" s="30">
        <f ca="1">IF(AJ$5="",0,SUMIFS(Potoki!AJ:AJ,Potoki!$F:$F,$F118,Potoki!$G:$G,IF($G118="","",$G118)))</f>
        <v>45816</v>
      </c>
      <c r="AK118" s="30">
        <f ca="1">IF(AK$5="",0,SUMIFS(Potoki!AK:AK,Potoki!$F:$F,$F118,Potoki!$G:$G,IF($G118="","",$G118)))</f>
        <v>75448</v>
      </c>
      <c r="AL118" s="30">
        <f ca="1">IF(AL$5="",0,SUMIFS(Potoki!AL:AL,Potoki!$F:$F,$F118,Potoki!$G:$G,IF($G118="","",$G118)))</f>
        <v>117988</v>
      </c>
      <c r="AM118" s="30">
        <f ca="1">IF(AM$5="",0,SUMIFS(Potoki!AM:AM,Potoki!$F:$F,$F118,Potoki!$G:$G,IF($G118="","",$G118)))</f>
        <v>171880</v>
      </c>
      <c r="AN118" s="30">
        <f ca="1">IF(AN$5="",0,SUMIFS(Potoki!AN:AN,Potoki!$F:$F,$F118,Potoki!$G:$G,IF($G118="","",$G118)))</f>
        <v>232468</v>
      </c>
      <c r="AO118" s="30">
        <f ca="1">IF(AO$5="",0,SUMIFS(Potoki!AO:AO,Potoki!$F:$F,$F118,Potoki!$G:$G,IF($G118="","",$G118)))</f>
        <v>297032</v>
      </c>
      <c r="AP118" s="30">
        <f ca="1">IF(AP$5="",0,SUMIFS(Potoki!AP:AP,Potoki!$F:$F,$F118,Potoki!$G:$G,IF($G118="","",$G118)))</f>
        <v>363660</v>
      </c>
      <c r="AQ118" s="30">
        <f ca="1">IF(AQ$5="",0,SUMIFS(Potoki!AQ:AQ,Potoki!$F:$F,$F118,Potoki!$G:$G,IF($G118="","",$G118)))</f>
        <v>431380</v>
      </c>
      <c r="AR118" s="30">
        <f ca="1">IF(AR$5="",0,SUMIFS(Potoki!AR:AR,Potoki!$F:$F,$F118,Potoki!$G:$G,IF($G118="","",$G118)))</f>
        <v>499580</v>
      </c>
      <c r="AS118" s="30">
        <f ca="1">IF(AS$5="",0,SUMIFS(Potoki!AS:AS,Potoki!$F:$F,$F118,Potoki!$G:$G,IF($G118="","",$G118)))</f>
        <v>567900</v>
      </c>
      <c r="AT118" s="30">
        <f ca="1">IF(AT$5="",0,SUMIFS(Potoki!AT:AT,Potoki!$F:$F,$F118,Potoki!$G:$G,IF($G118="","",$G118)))</f>
        <v>636280</v>
      </c>
      <c r="AU118" s="30">
        <f ca="1">IF(AU$5="",0,SUMIFS(Potoki!AU:AU,Potoki!$F:$F,$F118,Potoki!$G:$G,IF($G118="","",$G118)))</f>
        <v>704680</v>
      </c>
      <c r="AV118" s="30">
        <f ca="1">IF(AV$5="",0,SUMIFS(Potoki!AV:AV,Potoki!$F:$F,$F118,Potoki!$G:$G,IF($G118="","",$G118)))</f>
        <v>773080</v>
      </c>
      <c r="AW118" s="30">
        <f ca="1">IF(AW$5="",0,SUMIFS(Potoki!AW:AW,Potoki!$F:$F,$F118,Potoki!$G:$G,IF($G118="","",$G118)))</f>
        <v>841480</v>
      </c>
      <c r="AX118" s="30">
        <f ca="1">IF(AX$5="",0,SUMIFS(Potoki!AX:AX,Potoki!$F:$F,$F118,Potoki!$G:$G,IF($G118="","",$G118)))</f>
        <v>909880</v>
      </c>
      <c r="AY118" s="30">
        <f ca="1">IF(AY$5="",0,SUMIFS(Potoki!AY:AY,Potoki!$F:$F,$F118,Potoki!$G:$G,IF($G118="","",$G118)))</f>
        <v>978280</v>
      </c>
      <c r="AZ118" s="30">
        <f ca="1">IF(AZ$5="",0,SUMIFS(Potoki!AZ:AZ,Potoki!$F:$F,$F118,Potoki!$G:$G,IF($G118="","",$G118)))</f>
        <v>1046680</v>
      </c>
      <c r="BA118" s="30">
        <f ca="1">IF(BA$5="",0,SUMIFS(Potoki!BA:BA,Potoki!$F:$F,$F118,Potoki!$G:$G,IF($G118="","",$G118)))</f>
        <v>1111080</v>
      </c>
      <c r="BB118" s="30">
        <f ca="1">IF(BB$5="",0,SUMIFS(Potoki!BB:BB,Potoki!$F:$F,$F118,Potoki!$G:$G,IF($G118="","",$G118)))</f>
        <v>1163480</v>
      </c>
      <c r="BC118" s="30">
        <f ca="1">IF(BC$5="",0,SUMIFS(Potoki!BC:BC,Potoki!$F:$F,$F118,Potoki!$G:$G,IF($G118="","",$G118)))</f>
        <v>1203080</v>
      </c>
      <c r="BD118" s="30">
        <f ca="1">IF(BD$5="",0,SUMIFS(Potoki!BD:BD,Potoki!$F:$F,$F118,Potoki!$G:$G,IF($G118="","",$G118)))</f>
        <v>1229380</v>
      </c>
      <c r="BE118" s="30">
        <f ca="1">IF(BE$5="",0,SUMIFS(Potoki!BE:BE,Potoki!$F:$F,$F118,Potoki!$G:$G,IF($G118="","",$G118)))</f>
        <v>1244080</v>
      </c>
      <c r="BF118" s="30">
        <f ca="1">IF(BF$5="",0,SUMIFS(Potoki!BF:BF,Potoki!$F:$F,$F118,Potoki!$G:$G,IF($G118="","",$G118)))</f>
        <v>1251940</v>
      </c>
      <c r="BG118" s="30">
        <f ca="1">IF(BG$5="",0,SUMIFS(Potoki!BG:BG,Potoki!$F:$F,$F118,Potoki!$G:$G,IF($G118="","",$G118)))</f>
        <v>1255800</v>
      </c>
      <c r="BH118" s="30">
        <f ca="1">IF(BH$5="",0,SUMIFS(Potoki!BH:BH,Potoki!$F:$F,$F118,Potoki!$G:$G,IF($G118="","",$G118)))</f>
        <v>1257580</v>
      </c>
      <c r="BI118" s="30">
        <f ca="1">IF(BI$5="",0,SUMIFS(Potoki!BI:BI,Potoki!$F:$F,$F118,Potoki!$G:$G,IF($G118="","",$G118)))</f>
        <v>1258260</v>
      </c>
      <c r="BJ118" s="30">
        <f ca="1">IF(BJ$5="",0,SUMIFS(Potoki!BJ:BJ,Potoki!$F:$F,$F118,Potoki!$G:$G,IF($G118="","",$G118)))</f>
        <v>1258460</v>
      </c>
      <c r="BK118" s="30">
        <f ca="1">IF(BK$5="",0,SUMIFS(Potoki!BK:BK,Potoki!$F:$F,$F118,Potoki!$G:$G,IF($G118="","",$G118)))</f>
        <v>1258540</v>
      </c>
      <c r="BL118" s="30">
        <f ca="1">IF(BL$5="",0,SUMIFS(Potoki!BL:BL,Potoki!$F:$F,$F118,Potoki!$G:$G,IF($G118="","",$G118)))</f>
        <v>1258560.0000000002</v>
      </c>
      <c r="BM118" s="30">
        <f ca="1">IF(BM$5="",0,SUMIFS(Potoki!BM:BM,Potoki!$F:$F,$F118,Potoki!$G:$G,IF($G118="","",$G118)))</f>
        <v>1258560.0000000002</v>
      </c>
      <c r="BN118" s="30">
        <f ca="1">IF(BN$5="",0,SUMIFS(Potoki!BN:BN,Potoki!$F:$F,$F118,Potoki!$G:$G,IF($G118="","",$G118)))</f>
        <v>1258560.0000000002</v>
      </c>
      <c r="BO118" s="30">
        <f ca="1">IF(BO$5="",0,SUMIFS(Potoki!BO:BO,Potoki!$F:$F,$F118,Potoki!$G:$G,IF($G118="","",$G118)))</f>
        <v>1258560.0000000002</v>
      </c>
      <c r="BP118" s="30">
        <f ca="1">IF(BP$5="",0,SUMIFS(Potoki!BP:BP,Potoki!$F:$F,$F118,Potoki!$G:$G,IF($G118="","",$G118)))</f>
        <v>1258560.0000000002</v>
      </c>
      <c r="BQ118" s="30">
        <f ca="1">IF(BQ$5="",0,SUMIFS(Potoki!BQ:BQ,Potoki!$F:$F,$F118,Potoki!$G:$G,IF($G118="","",$G118)))</f>
        <v>1258560.0000000002</v>
      </c>
      <c r="BR118" s="30">
        <f ca="1">IF(BR$5="",0,SUMIFS(Potoki!BR:BR,Potoki!$F:$F,$F118,Potoki!$G:$G,IF($G118="","",$G118)))</f>
        <v>1258560.0000000002</v>
      </c>
      <c r="BS118" s="30">
        <f ca="1">IF(BS$5="",0,SUMIFS(Potoki!BS:BS,Potoki!$F:$F,$F118,Potoki!$G:$G,IF($G118="","",$G118)))</f>
        <v>1258560.0000000002</v>
      </c>
      <c r="BT118" s="30">
        <f ca="1">IF(BT$5="",0,SUMIFS(Potoki!BT:BT,Potoki!$F:$F,$F118,Potoki!$G:$G,IF($G118="","",$G118)))</f>
        <v>1258560.0000000002</v>
      </c>
      <c r="BU118" s="30">
        <f ca="1">IF(BU$5="",0,SUMIFS(Potoki!BU:BU,Potoki!$F:$F,$F118,Potoki!$G:$G,IF($G118="","",$G118)))</f>
        <v>1258560.0000000002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40"/>
      <c r="C119" s="142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8"/>
      <c r="C120" s="142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121754970.06399997</v>
      </c>
      <c r="Z120" s="10">
        <f t="shared" ref="Z120:BE120" ca="1" si="395">IF(Z$5="",0,SUM(Z121:Z126))</f>
        <v>0</v>
      </c>
      <c r="AA120" s="10">
        <f t="shared" ca="1" si="395"/>
        <v>0</v>
      </c>
      <c r="AB120" s="10">
        <f t="shared" ca="1" si="395"/>
        <v>0</v>
      </c>
      <c r="AC120" s="10">
        <f t="shared" ca="1" si="395"/>
        <v>0</v>
      </c>
      <c r="AD120" s="10">
        <f t="shared" ca="1" si="395"/>
        <v>5588.8</v>
      </c>
      <c r="AE120" s="10">
        <f t="shared" ca="1" si="395"/>
        <v>22355.200000000001</v>
      </c>
      <c r="AF120" s="10">
        <f t="shared" ca="1" si="395"/>
        <v>40239.360000000001</v>
      </c>
      <c r="AG120" s="10">
        <f t="shared" ca="1" si="395"/>
        <v>58822.12</v>
      </c>
      <c r="AH120" s="10">
        <f t="shared" ca="1" si="395"/>
        <v>75029.64</v>
      </c>
      <c r="AI120" s="10">
        <f t="shared" ca="1" si="395"/>
        <v>98558.488000000027</v>
      </c>
      <c r="AJ120" s="10">
        <f t="shared" ca="1" si="395"/>
        <v>160035.288</v>
      </c>
      <c r="AK120" s="10">
        <f t="shared" ca="1" si="395"/>
        <v>263539.864</v>
      </c>
      <c r="AL120" s="10">
        <f t="shared" ca="1" si="395"/>
        <v>412132.08400000003</v>
      </c>
      <c r="AM120" s="10">
        <f t="shared" ca="1" si="395"/>
        <v>600376.84</v>
      </c>
      <c r="AN120" s="10">
        <f t="shared" ca="1" si="395"/>
        <v>812010.72400000005</v>
      </c>
      <c r="AO120" s="10">
        <f t="shared" ca="1" si="395"/>
        <v>1037532.776</v>
      </c>
      <c r="AP120" s="10">
        <f t="shared" ca="1" si="395"/>
        <v>1270264.3799999999</v>
      </c>
      <c r="AQ120" s="10">
        <f t="shared" ca="1" si="395"/>
        <v>1506810.34</v>
      </c>
      <c r="AR120" s="10">
        <f t="shared" ca="1" si="395"/>
        <v>1745032.94</v>
      </c>
      <c r="AS120" s="10">
        <f t="shared" ca="1" si="395"/>
        <v>1983674.7</v>
      </c>
      <c r="AT120" s="10">
        <f t="shared" ca="1" si="395"/>
        <v>2222526.04</v>
      </c>
      <c r="AU120" s="10">
        <f t="shared" ca="1" si="395"/>
        <v>2461447.2400000002</v>
      </c>
      <c r="AV120" s="10">
        <f t="shared" ca="1" si="395"/>
        <v>2700368.44</v>
      </c>
      <c r="AW120" s="10">
        <f t="shared" ca="1" si="395"/>
        <v>2939289.64</v>
      </c>
      <c r="AX120" s="10">
        <f t="shared" ca="1" si="395"/>
        <v>3178210.84</v>
      </c>
      <c r="AY120" s="10">
        <f t="shared" ca="1" si="395"/>
        <v>3417132.04</v>
      </c>
      <c r="AZ120" s="10">
        <f t="shared" ca="1" si="395"/>
        <v>3656053.24</v>
      </c>
      <c r="BA120" s="10">
        <f t="shared" ca="1" si="395"/>
        <v>3881002.44</v>
      </c>
      <c r="BB120" s="10">
        <f t="shared" ca="1" si="395"/>
        <v>4064035.64</v>
      </c>
      <c r="BC120" s="10">
        <f t="shared" ca="1" si="395"/>
        <v>4202358.4400000004</v>
      </c>
      <c r="BD120" s="10">
        <f t="shared" ca="1" si="395"/>
        <v>4294224.34</v>
      </c>
      <c r="BE120" s="10">
        <f t="shared" ca="1" si="395"/>
        <v>4345571.4400000004</v>
      </c>
      <c r="BF120" s="10">
        <f t="shared" ref="BF120:CT120" ca="1" si="396">IF(BF$5="",0,SUM(BF121:BF126))</f>
        <v>4373026.42</v>
      </c>
      <c r="BG120" s="10">
        <f t="shared" ca="1" si="396"/>
        <v>4386509.4000000004</v>
      </c>
      <c r="BH120" s="10">
        <f t="shared" ca="1" si="396"/>
        <v>4392726.9400000004</v>
      </c>
      <c r="BI120" s="10">
        <f t="shared" ca="1" si="396"/>
        <v>4395102.18</v>
      </c>
      <c r="BJ120" s="10">
        <f t="shared" ca="1" si="396"/>
        <v>4395800.78</v>
      </c>
      <c r="BK120" s="10">
        <f t="shared" ca="1" si="396"/>
        <v>4396080.22</v>
      </c>
      <c r="BL120" s="10">
        <f t="shared" ca="1" si="396"/>
        <v>4396150.080000001</v>
      </c>
      <c r="BM120" s="10">
        <f t="shared" ca="1" si="396"/>
        <v>4396150.080000001</v>
      </c>
      <c r="BN120" s="10">
        <f t="shared" ca="1" si="396"/>
        <v>4396150.080000001</v>
      </c>
      <c r="BO120" s="10">
        <f t="shared" ca="1" si="396"/>
        <v>4396150.080000001</v>
      </c>
      <c r="BP120" s="10">
        <f t="shared" ca="1" si="396"/>
        <v>4396150.080000001</v>
      </c>
      <c r="BQ120" s="10">
        <f t="shared" ca="1" si="396"/>
        <v>4396150.080000001</v>
      </c>
      <c r="BR120" s="10">
        <f t="shared" ca="1" si="396"/>
        <v>4396150.080000001</v>
      </c>
      <c r="BS120" s="10">
        <f t="shared" ca="1" si="396"/>
        <v>4396150.080000001</v>
      </c>
      <c r="BT120" s="10">
        <f t="shared" ca="1" si="396"/>
        <v>4396150.080000001</v>
      </c>
      <c r="BU120" s="10">
        <f t="shared" ca="1" si="396"/>
        <v>4396150.080000001</v>
      </c>
      <c r="BV120" s="10">
        <f t="shared" si="396"/>
        <v>0</v>
      </c>
      <c r="BW120" s="10">
        <f t="shared" si="396"/>
        <v>0</v>
      </c>
      <c r="BX120" s="10">
        <f t="shared" si="396"/>
        <v>0</v>
      </c>
      <c r="BY120" s="10">
        <f t="shared" si="396"/>
        <v>0</v>
      </c>
      <c r="BZ120" s="10">
        <f t="shared" si="396"/>
        <v>0</v>
      </c>
      <c r="CA120" s="10">
        <f t="shared" si="396"/>
        <v>0</v>
      </c>
      <c r="CB120" s="10">
        <f t="shared" si="396"/>
        <v>0</v>
      </c>
      <c r="CC120" s="10">
        <f t="shared" si="396"/>
        <v>0</v>
      </c>
      <c r="CD120" s="10">
        <f t="shared" si="396"/>
        <v>0</v>
      </c>
      <c r="CE120" s="10">
        <f t="shared" si="396"/>
        <v>0</v>
      </c>
      <c r="CF120" s="10">
        <f t="shared" si="396"/>
        <v>0</v>
      </c>
      <c r="CG120" s="10">
        <f t="shared" si="396"/>
        <v>0</v>
      </c>
      <c r="CH120" s="10">
        <f t="shared" si="396"/>
        <v>0</v>
      </c>
      <c r="CI120" s="10">
        <f t="shared" si="396"/>
        <v>0</v>
      </c>
      <c r="CJ120" s="10">
        <f t="shared" si="396"/>
        <v>0</v>
      </c>
      <c r="CK120" s="10">
        <f t="shared" si="396"/>
        <v>0</v>
      </c>
      <c r="CL120" s="10">
        <f t="shared" si="396"/>
        <v>0</v>
      </c>
      <c r="CM120" s="10">
        <f t="shared" si="396"/>
        <v>0</v>
      </c>
      <c r="CN120" s="10">
        <f t="shared" si="396"/>
        <v>0</v>
      </c>
      <c r="CO120" s="10">
        <f t="shared" si="396"/>
        <v>0</v>
      </c>
      <c r="CP120" s="10">
        <f t="shared" si="396"/>
        <v>0</v>
      </c>
      <c r="CQ120" s="10">
        <f t="shared" si="396"/>
        <v>0</v>
      </c>
      <c r="CR120" s="10">
        <f t="shared" si="396"/>
        <v>0</v>
      </c>
      <c r="CS120" s="10">
        <f t="shared" si="396"/>
        <v>0</v>
      </c>
      <c r="CT120" s="10">
        <f t="shared" si="396"/>
        <v>0</v>
      </c>
    </row>
    <row r="121" spans="1:98" s="27" customFormat="1" ht="12" x14ac:dyDescent="0.25">
      <c r="A121" s="26">
        <f>ROW()</f>
        <v>121</v>
      </c>
      <c r="B121" s="139"/>
      <c r="C121" s="142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91499226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4200</v>
      </c>
      <c r="AE121" s="30">
        <f ca="1">IF(AE$5="",0,SUMIFS(Potoki!AE:AE,Potoki!$F:$F,$F121,Potoki!$G:$G,IF($G121="","",$G121)))</f>
        <v>16800</v>
      </c>
      <c r="AF121" s="30">
        <f ca="1">IF(AF$5="",0,SUMIFS(Potoki!AF:AF,Potoki!$F:$F,$F121,Potoki!$G:$G,IF($G121="","",$G121)))</f>
        <v>30240</v>
      </c>
      <c r="AG121" s="30">
        <f ca="1">IF(AG$5="",0,SUMIFS(Potoki!AG:AG,Potoki!$F:$F,$F121,Potoki!$G:$G,IF($G121="","",$G121)))</f>
        <v>44205</v>
      </c>
      <c r="AH121" s="30">
        <f ca="1">IF(AH$5="",0,SUMIFS(Potoki!AH:AH,Potoki!$F:$F,$F121,Potoki!$G:$G,IF($G121="","",$G121)))</f>
        <v>56385</v>
      </c>
      <c r="AI121" s="30">
        <f ca="1">IF(AI$5="",0,SUMIFS(Potoki!AI:AI,Potoki!$F:$F,$F121,Potoki!$G:$G,IF($G121="","",$G121)))</f>
        <v>74067.000000000015</v>
      </c>
      <c r="AJ121" s="30">
        <f ca="1">IF(AJ$5="",0,SUMIFS(Potoki!AJ:AJ,Potoki!$F:$F,$F121,Potoki!$G:$G,IF($G121="","",$G121)))</f>
        <v>120267.00000000001</v>
      </c>
      <c r="AK121" s="30">
        <f ca="1">IF(AK$5="",0,SUMIFS(Potoki!AK:AK,Potoki!$F:$F,$F121,Potoki!$G:$G,IF($G121="","",$G121)))</f>
        <v>198051</v>
      </c>
      <c r="AL121" s="30">
        <f ca="1">IF(AL$5="",0,SUMIFS(Potoki!AL:AL,Potoki!$F:$F,$F121,Potoki!$G:$G,IF($G121="","",$G121)))</f>
        <v>309718.5</v>
      </c>
      <c r="AM121" s="30">
        <f ca="1">IF(AM$5="",0,SUMIFS(Potoki!AM:AM,Potoki!$F:$F,$F121,Potoki!$G:$G,IF($G121="","",$G121)))</f>
        <v>451185</v>
      </c>
      <c r="AN121" s="30">
        <f ca="1">IF(AN$5="",0,SUMIFS(Potoki!AN:AN,Potoki!$F:$F,$F121,Potoki!$G:$G,IF($G121="","",$G121)))</f>
        <v>610228.5</v>
      </c>
      <c r="AO121" s="30">
        <f ca="1">IF(AO$5="",0,SUMIFS(Potoki!AO:AO,Potoki!$F:$F,$F121,Potoki!$G:$G,IF($G121="","",$G121)))</f>
        <v>779709</v>
      </c>
      <c r="AP121" s="30">
        <f ca="1">IF(AP$5="",0,SUMIFS(Potoki!AP:AP,Potoki!$F:$F,$F121,Potoki!$G:$G,IF($G121="","",$G121)))</f>
        <v>954607.5</v>
      </c>
      <c r="AQ121" s="30">
        <f ca="1">IF(AQ$5="",0,SUMIFS(Potoki!AQ:AQ,Potoki!$F:$F,$F121,Potoki!$G:$G,IF($G121="","",$G121)))</f>
        <v>1132372.5</v>
      </c>
      <c r="AR121" s="30">
        <f ca="1">IF(AR$5="",0,SUMIFS(Potoki!AR:AR,Potoki!$F:$F,$F121,Potoki!$G:$G,IF($G121="","",$G121)))</f>
        <v>1311397.5</v>
      </c>
      <c r="AS121" s="30">
        <f ca="1">IF(AS$5="",0,SUMIFS(Potoki!AS:AS,Potoki!$F:$F,$F121,Potoki!$G:$G,IF($G121="","",$G121)))</f>
        <v>1490737.5</v>
      </c>
      <c r="AT121" s="30">
        <f ca="1">IF(AT$5="",0,SUMIFS(Potoki!AT:AT,Potoki!$F:$F,$F121,Potoki!$G:$G,IF($G121="","",$G121)))</f>
        <v>1670235</v>
      </c>
      <c r="AU121" s="30">
        <f ca="1">IF(AU$5="",0,SUMIFS(Potoki!AU:AU,Potoki!$F:$F,$F121,Potoki!$G:$G,IF($G121="","",$G121)))</f>
        <v>1849785</v>
      </c>
      <c r="AV121" s="30">
        <f ca="1">IF(AV$5="",0,SUMIFS(Potoki!AV:AV,Potoki!$F:$F,$F121,Potoki!$G:$G,IF($G121="","",$G121)))</f>
        <v>2029335</v>
      </c>
      <c r="AW121" s="30">
        <f ca="1">IF(AW$5="",0,SUMIFS(Potoki!AW:AW,Potoki!$F:$F,$F121,Potoki!$G:$G,IF($G121="","",$G121)))</f>
        <v>2208885</v>
      </c>
      <c r="AX121" s="30">
        <f ca="1">IF(AX$5="",0,SUMIFS(Potoki!AX:AX,Potoki!$F:$F,$F121,Potoki!$G:$G,IF($G121="","",$G121)))</f>
        <v>2388435</v>
      </c>
      <c r="AY121" s="30">
        <f ca="1">IF(AY$5="",0,SUMIFS(Potoki!AY:AY,Potoki!$F:$F,$F121,Potoki!$G:$G,IF($G121="","",$G121)))</f>
        <v>2567985</v>
      </c>
      <c r="AZ121" s="30">
        <f ca="1">IF(AZ$5="",0,SUMIFS(Potoki!AZ:AZ,Potoki!$F:$F,$F121,Potoki!$G:$G,IF($G121="","",$G121)))</f>
        <v>2747535</v>
      </c>
      <c r="BA121" s="30">
        <f ca="1">IF(BA$5="",0,SUMIFS(Potoki!BA:BA,Potoki!$F:$F,$F121,Potoki!$G:$G,IF($G121="","",$G121)))</f>
        <v>2916585</v>
      </c>
      <c r="BB121" s="30">
        <f ca="1">IF(BB$5="",0,SUMIFS(Potoki!BB:BB,Potoki!$F:$F,$F121,Potoki!$G:$G,IF($G121="","",$G121)))</f>
        <v>3054135</v>
      </c>
      <c r="BC121" s="30">
        <f ca="1">IF(BC$5="",0,SUMIFS(Potoki!BC:BC,Potoki!$F:$F,$F121,Potoki!$G:$G,IF($G121="","",$G121)))</f>
        <v>3158085</v>
      </c>
      <c r="BD121" s="30">
        <f ca="1">IF(BD$5="",0,SUMIFS(Potoki!BD:BD,Potoki!$F:$F,$F121,Potoki!$G:$G,IF($G121="","",$G121)))</f>
        <v>3227122.5</v>
      </c>
      <c r="BE121" s="30">
        <f ca="1">IF(BE$5="",0,SUMIFS(Potoki!BE:BE,Potoki!$F:$F,$F121,Potoki!$G:$G,IF($G121="","",$G121)))</f>
        <v>3265710</v>
      </c>
      <c r="BF121" s="30">
        <f ca="1">IF(BF$5="",0,SUMIFS(Potoki!BF:BF,Potoki!$F:$F,$F121,Potoki!$G:$G,IF($G121="","",$G121)))</f>
        <v>3286342.5</v>
      </c>
      <c r="BG121" s="30">
        <f ca="1">IF(BG$5="",0,SUMIFS(Potoki!BG:BG,Potoki!$F:$F,$F121,Potoki!$G:$G,IF($G121="","",$G121)))</f>
        <v>3296475</v>
      </c>
      <c r="BH121" s="30">
        <f ca="1">IF(BH$5="",0,SUMIFS(Potoki!BH:BH,Potoki!$F:$F,$F121,Potoki!$G:$G,IF($G121="","",$G121)))</f>
        <v>3301147.5</v>
      </c>
      <c r="BI121" s="30">
        <f ca="1">IF(BI$5="",0,SUMIFS(Potoki!BI:BI,Potoki!$F:$F,$F121,Potoki!$G:$G,IF($G121="","",$G121)))</f>
        <v>3302932.5</v>
      </c>
      <c r="BJ121" s="30">
        <f ca="1">IF(BJ$5="",0,SUMIFS(Potoki!BJ:BJ,Potoki!$F:$F,$F121,Potoki!$G:$G,IF($G121="","",$G121)))</f>
        <v>3303457.5</v>
      </c>
      <c r="BK121" s="30">
        <f ca="1">IF(BK$5="",0,SUMIFS(Potoki!BK:BK,Potoki!$F:$F,$F121,Potoki!$G:$G,IF($G121="","",$G121)))</f>
        <v>3303667.5</v>
      </c>
      <c r="BL121" s="30">
        <f ca="1">IF(BL$5="",0,SUMIFS(Potoki!BL:BL,Potoki!$F:$F,$F121,Potoki!$G:$G,IF($G121="","",$G121)))</f>
        <v>3303720.0000000005</v>
      </c>
      <c r="BM121" s="30">
        <f ca="1">IF(BM$5="",0,SUMIFS(Potoki!BM:BM,Potoki!$F:$F,$F121,Potoki!$G:$G,IF($G121="","",$G121)))</f>
        <v>3303720.0000000005</v>
      </c>
      <c r="BN121" s="30">
        <f ca="1">IF(BN$5="",0,SUMIFS(Potoki!BN:BN,Potoki!$F:$F,$F121,Potoki!$G:$G,IF($G121="","",$G121)))</f>
        <v>3303720.0000000005</v>
      </c>
      <c r="BO121" s="30">
        <f ca="1">IF(BO$5="",0,SUMIFS(Potoki!BO:BO,Potoki!$F:$F,$F121,Potoki!$G:$G,IF($G121="","",$G121)))</f>
        <v>3303720.0000000005</v>
      </c>
      <c r="BP121" s="30">
        <f ca="1">IF(BP$5="",0,SUMIFS(Potoki!BP:BP,Potoki!$F:$F,$F121,Potoki!$G:$G,IF($G121="","",$G121)))</f>
        <v>3303720.0000000005</v>
      </c>
      <c r="BQ121" s="30">
        <f ca="1">IF(BQ$5="",0,SUMIFS(Potoki!BQ:BQ,Potoki!$F:$F,$F121,Potoki!$G:$G,IF($G121="","",$G121)))</f>
        <v>3303720.0000000005</v>
      </c>
      <c r="BR121" s="30">
        <f ca="1">IF(BR$5="",0,SUMIFS(Potoki!BR:BR,Potoki!$F:$F,$F121,Potoki!$G:$G,IF($G121="","",$G121)))</f>
        <v>3303720.0000000005</v>
      </c>
      <c r="BS121" s="30">
        <f ca="1">IF(BS$5="",0,SUMIFS(Potoki!BS:BS,Potoki!$F:$F,$F121,Potoki!$G:$G,IF($G121="","",$G121)))</f>
        <v>3303720.0000000005</v>
      </c>
      <c r="BT121" s="30">
        <f ca="1">IF(BT$5="",0,SUMIFS(Potoki!BT:BT,Potoki!$F:$F,$F121,Potoki!$G:$G,IF($G121="","",$G121)))</f>
        <v>3303720.0000000005</v>
      </c>
      <c r="BU121" s="30">
        <f ca="1">IF(BU$5="",0,SUMIFS(Potoki!BU:BU,Potoki!$F:$F,$F121,Potoki!$G:$G,IF($G121="","",$G121)))</f>
        <v>3303720.0000000005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9"/>
      <c r="C122" s="142"/>
      <c r="E122" s="24"/>
      <c r="F122" s="66" t="str">
        <f t="shared" ref="F122:F125" si="397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10457054.4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480</v>
      </c>
      <c r="AE122" s="30">
        <f ca="1">IF(AE$5="",0,SUMIFS(Potoki!AE:AE,Potoki!$F:$F,$F122,Potoki!$G:$G,IF($G122="","",$G122)))</f>
        <v>1920</v>
      </c>
      <c r="AF122" s="30">
        <f ca="1">IF(AF$5="",0,SUMIFS(Potoki!AF:AF,Potoki!$F:$F,$F122,Potoki!$G:$G,IF($G122="","",$G122)))</f>
        <v>3456</v>
      </c>
      <c r="AG122" s="30">
        <f ca="1">IF(AG$5="",0,SUMIFS(Potoki!AG:AG,Potoki!$F:$F,$F122,Potoki!$G:$G,IF($G122="","",$G122)))</f>
        <v>5052</v>
      </c>
      <c r="AH122" s="30">
        <f ca="1">IF(AH$5="",0,SUMIFS(Potoki!AH:AH,Potoki!$F:$F,$F122,Potoki!$G:$G,IF($G122="","",$G122)))</f>
        <v>6444</v>
      </c>
      <c r="AI122" s="30">
        <f ca="1">IF(AI$5="",0,SUMIFS(Potoki!AI:AI,Potoki!$F:$F,$F122,Potoki!$G:$G,IF($G122="","",$G122)))</f>
        <v>8464.8000000000011</v>
      </c>
      <c r="AJ122" s="30">
        <f ca="1">IF(AJ$5="",0,SUMIFS(Potoki!AJ:AJ,Potoki!$F:$F,$F122,Potoki!$G:$G,IF($G122="","",$G122)))</f>
        <v>13744.800000000001</v>
      </c>
      <c r="AK122" s="30">
        <f ca="1">IF(AK$5="",0,SUMIFS(Potoki!AK:AK,Potoki!$F:$F,$F122,Potoki!$G:$G,IF($G122="","",$G122)))</f>
        <v>22634.400000000001</v>
      </c>
      <c r="AL122" s="30">
        <f ca="1">IF(AL$5="",0,SUMIFS(Potoki!AL:AL,Potoki!$F:$F,$F122,Potoki!$G:$G,IF($G122="","",$G122)))</f>
        <v>35396.399999999994</v>
      </c>
      <c r="AM122" s="30">
        <f ca="1">IF(AM$5="",0,SUMIFS(Potoki!AM:AM,Potoki!$F:$F,$F122,Potoki!$G:$G,IF($G122="","",$G122)))</f>
        <v>51564</v>
      </c>
      <c r="AN122" s="30">
        <f ca="1">IF(AN$5="",0,SUMIFS(Potoki!AN:AN,Potoki!$F:$F,$F122,Potoki!$G:$G,IF($G122="","",$G122)))</f>
        <v>69740.399999999994</v>
      </c>
      <c r="AO122" s="30">
        <f ca="1">IF(AO$5="",0,SUMIFS(Potoki!AO:AO,Potoki!$F:$F,$F122,Potoki!$G:$G,IF($G122="","",$G122)))</f>
        <v>89109.6</v>
      </c>
      <c r="AP122" s="30">
        <f ca="1">IF(AP$5="",0,SUMIFS(Potoki!AP:AP,Potoki!$F:$F,$F122,Potoki!$G:$G,IF($G122="","",$G122)))</f>
        <v>109098</v>
      </c>
      <c r="AQ122" s="30">
        <f ca="1">IF(AQ$5="",0,SUMIFS(Potoki!AQ:AQ,Potoki!$F:$F,$F122,Potoki!$G:$G,IF($G122="","",$G122)))</f>
        <v>129414</v>
      </c>
      <c r="AR122" s="30">
        <f ca="1">IF(AR$5="",0,SUMIFS(Potoki!AR:AR,Potoki!$F:$F,$F122,Potoki!$G:$G,IF($G122="","",$G122)))</f>
        <v>149874</v>
      </c>
      <c r="AS122" s="30">
        <f ca="1">IF(AS$5="",0,SUMIFS(Potoki!AS:AS,Potoki!$F:$F,$F122,Potoki!$G:$G,IF($G122="","",$G122)))</f>
        <v>170370</v>
      </c>
      <c r="AT122" s="30">
        <f ca="1">IF(AT$5="",0,SUMIFS(Potoki!AT:AT,Potoki!$F:$F,$F122,Potoki!$G:$G,IF($G122="","",$G122)))</f>
        <v>190884</v>
      </c>
      <c r="AU122" s="30">
        <f ca="1">IF(AU$5="",0,SUMIFS(Potoki!AU:AU,Potoki!$F:$F,$F122,Potoki!$G:$G,IF($G122="","",$G122)))</f>
        <v>211404</v>
      </c>
      <c r="AV122" s="30">
        <f ca="1">IF(AV$5="",0,SUMIFS(Potoki!AV:AV,Potoki!$F:$F,$F122,Potoki!$G:$G,IF($G122="","",$G122)))</f>
        <v>231924</v>
      </c>
      <c r="AW122" s="30">
        <f ca="1">IF(AW$5="",0,SUMIFS(Potoki!AW:AW,Potoki!$F:$F,$F122,Potoki!$G:$G,IF($G122="","",$G122)))</f>
        <v>252444</v>
      </c>
      <c r="AX122" s="30">
        <f ca="1">IF(AX$5="",0,SUMIFS(Potoki!AX:AX,Potoki!$F:$F,$F122,Potoki!$G:$G,IF($G122="","",$G122)))</f>
        <v>272964</v>
      </c>
      <c r="AY122" s="30">
        <f ca="1">IF(AY$5="",0,SUMIFS(Potoki!AY:AY,Potoki!$F:$F,$F122,Potoki!$G:$G,IF($G122="","",$G122)))</f>
        <v>293484</v>
      </c>
      <c r="AZ122" s="30">
        <f ca="1">IF(AZ$5="",0,SUMIFS(Potoki!AZ:AZ,Potoki!$F:$F,$F122,Potoki!$G:$G,IF($G122="","",$G122)))</f>
        <v>314004</v>
      </c>
      <c r="BA122" s="30">
        <f ca="1">IF(BA$5="",0,SUMIFS(Potoki!BA:BA,Potoki!$F:$F,$F122,Potoki!$G:$G,IF($G122="","",$G122)))</f>
        <v>333324</v>
      </c>
      <c r="BB122" s="30">
        <f ca="1">IF(BB$5="",0,SUMIFS(Potoki!BB:BB,Potoki!$F:$F,$F122,Potoki!$G:$G,IF($G122="","",$G122)))</f>
        <v>349044</v>
      </c>
      <c r="BC122" s="30">
        <f ca="1">IF(BC$5="",0,SUMIFS(Potoki!BC:BC,Potoki!$F:$F,$F122,Potoki!$G:$G,IF($G122="","",$G122)))</f>
        <v>360924</v>
      </c>
      <c r="BD122" s="30">
        <f ca="1">IF(BD$5="",0,SUMIFS(Potoki!BD:BD,Potoki!$F:$F,$F122,Potoki!$G:$G,IF($G122="","",$G122)))</f>
        <v>368814</v>
      </c>
      <c r="BE122" s="30">
        <f ca="1">IF(BE$5="",0,SUMIFS(Potoki!BE:BE,Potoki!$F:$F,$F122,Potoki!$G:$G,IF($G122="","",$G122)))</f>
        <v>373224</v>
      </c>
      <c r="BF122" s="30">
        <f ca="1">IF(BF$5="",0,SUMIFS(Potoki!BF:BF,Potoki!$F:$F,$F122,Potoki!$G:$G,IF($G122="","",$G122)))</f>
        <v>375582</v>
      </c>
      <c r="BG122" s="30">
        <f ca="1">IF(BG$5="",0,SUMIFS(Potoki!BG:BG,Potoki!$F:$F,$F122,Potoki!$G:$G,IF($G122="","",$G122)))</f>
        <v>376740</v>
      </c>
      <c r="BH122" s="30">
        <f ca="1">IF(BH$5="",0,SUMIFS(Potoki!BH:BH,Potoki!$F:$F,$F122,Potoki!$G:$G,IF($G122="","",$G122)))</f>
        <v>377274</v>
      </c>
      <c r="BI122" s="30">
        <f ca="1">IF(BI$5="",0,SUMIFS(Potoki!BI:BI,Potoki!$F:$F,$F122,Potoki!$G:$G,IF($G122="","",$G122)))</f>
        <v>377478</v>
      </c>
      <c r="BJ122" s="30">
        <f ca="1">IF(BJ$5="",0,SUMIFS(Potoki!BJ:BJ,Potoki!$F:$F,$F122,Potoki!$G:$G,IF($G122="","",$G122)))</f>
        <v>377538</v>
      </c>
      <c r="BK122" s="30">
        <f ca="1">IF(BK$5="",0,SUMIFS(Potoki!BK:BK,Potoki!$F:$F,$F122,Potoki!$G:$G,IF($G122="","",$G122)))</f>
        <v>377562</v>
      </c>
      <c r="BL122" s="30">
        <f ca="1">IF(BL$5="",0,SUMIFS(Potoki!BL:BL,Potoki!$F:$F,$F122,Potoki!$G:$G,IF($G122="","",$G122)))</f>
        <v>377568.00000000006</v>
      </c>
      <c r="BM122" s="30">
        <f ca="1">IF(BM$5="",0,SUMIFS(Potoki!BM:BM,Potoki!$F:$F,$F122,Potoki!$G:$G,IF($G122="","",$G122)))</f>
        <v>377568.00000000006</v>
      </c>
      <c r="BN122" s="30">
        <f ca="1">IF(BN$5="",0,SUMIFS(Potoki!BN:BN,Potoki!$F:$F,$F122,Potoki!$G:$G,IF($G122="","",$G122)))</f>
        <v>377568.00000000006</v>
      </c>
      <c r="BO122" s="30">
        <f ca="1">IF(BO$5="",0,SUMIFS(Potoki!BO:BO,Potoki!$F:$F,$F122,Potoki!$G:$G,IF($G122="","",$G122)))</f>
        <v>377568.00000000006</v>
      </c>
      <c r="BP122" s="30">
        <f ca="1">IF(BP$5="",0,SUMIFS(Potoki!BP:BP,Potoki!$F:$F,$F122,Potoki!$G:$G,IF($G122="","",$G122)))</f>
        <v>377568.00000000006</v>
      </c>
      <c r="BQ122" s="30">
        <f ca="1">IF(BQ$5="",0,SUMIFS(Potoki!BQ:BQ,Potoki!$F:$F,$F122,Potoki!$G:$G,IF($G122="","",$G122)))</f>
        <v>377568.00000000006</v>
      </c>
      <c r="BR122" s="30">
        <f ca="1">IF(BR$5="",0,SUMIFS(Potoki!BR:BR,Potoki!$F:$F,$F122,Potoki!$G:$G,IF($G122="","",$G122)))</f>
        <v>377568.00000000006</v>
      </c>
      <c r="BS122" s="30">
        <f ca="1">IF(BS$5="",0,SUMIFS(Potoki!BS:BS,Potoki!$F:$F,$F122,Potoki!$G:$G,IF($G122="","",$G122)))</f>
        <v>377568.00000000006</v>
      </c>
      <c r="BT122" s="30">
        <f ca="1">IF(BT$5="",0,SUMIFS(Potoki!BT:BT,Potoki!$F:$F,$F122,Potoki!$G:$G,IF($G122="","",$G122)))</f>
        <v>377568.00000000006</v>
      </c>
      <c r="BU122" s="30">
        <f ca="1">IF(BU$5="",0,SUMIFS(Potoki!BU:BU,Potoki!$F:$F,$F122,Potoki!$G:$G,IF($G122="","",$G122)))</f>
        <v>377568.00000000006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9"/>
      <c r="C123" s="142"/>
      <c r="E123" s="24"/>
      <c r="F123" s="66" t="str">
        <f t="shared" si="397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13071318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600</v>
      </c>
      <c r="AE123" s="30">
        <f ca="1">IF(AE$5="",0,SUMIFS(Potoki!AE:AE,Potoki!$F:$F,$F123,Potoki!$G:$G,IF($G123="","",$G123)))</f>
        <v>2400</v>
      </c>
      <c r="AF123" s="30">
        <f ca="1">IF(AF$5="",0,SUMIFS(Potoki!AF:AF,Potoki!$F:$F,$F123,Potoki!$G:$G,IF($G123="","",$G123)))</f>
        <v>4320</v>
      </c>
      <c r="AG123" s="30">
        <f ca="1">IF(AG$5="",0,SUMIFS(Potoki!AG:AG,Potoki!$F:$F,$F123,Potoki!$G:$G,IF($G123="","",$G123)))</f>
        <v>6315</v>
      </c>
      <c r="AH123" s="30">
        <f ca="1">IF(AH$5="",0,SUMIFS(Potoki!AH:AH,Potoki!$F:$F,$F123,Potoki!$G:$G,IF($G123="","",$G123)))</f>
        <v>8055</v>
      </c>
      <c r="AI123" s="30">
        <f ca="1">IF(AI$5="",0,SUMIFS(Potoki!AI:AI,Potoki!$F:$F,$F123,Potoki!$G:$G,IF($G123="","",$G123)))</f>
        <v>10581.000000000002</v>
      </c>
      <c r="AJ123" s="30">
        <f ca="1">IF(AJ$5="",0,SUMIFS(Potoki!AJ:AJ,Potoki!$F:$F,$F123,Potoki!$G:$G,IF($G123="","",$G123)))</f>
        <v>17181</v>
      </c>
      <c r="AK123" s="30">
        <f ca="1">IF(AK$5="",0,SUMIFS(Potoki!AK:AK,Potoki!$F:$F,$F123,Potoki!$G:$G,IF($G123="","",$G123)))</f>
        <v>28293</v>
      </c>
      <c r="AL123" s="30">
        <f ca="1">IF(AL$5="",0,SUMIFS(Potoki!AL:AL,Potoki!$F:$F,$F123,Potoki!$G:$G,IF($G123="","",$G123)))</f>
        <v>44245.5</v>
      </c>
      <c r="AM123" s="30">
        <f ca="1">IF(AM$5="",0,SUMIFS(Potoki!AM:AM,Potoki!$F:$F,$F123,Potoki!$G:$G,IF($G123="","",$G123)))</f>
        <v>64455</v>
      </c>
      <c r="AN123" s="30">
        <f ca="1">IF(AN$5="",0,SUMIFS(Potoki!AN:AN,Potoki!$F:$F,$F123,Potoki!$G:$G,IF($G123="","",$G123)))</f>
        <v>87175.5</v>
      </c>
      <c r="AO123" s="30">
        <f ca="1">IF(AO$5="",0,SUMIFS(Potoki!AO:AO,Potoki!$F:$F,$F123,Potoki!$G:$G,IF($G123="","",$G123)))</f>
        <v>111387</v>
      </c>
      <c r="AP123" s="30">
        <f ca="1">IF(AP$5="",0,SUMIFS(Potoki!AP:AP,Potoki!$F:$F,$F123,Potoki!$G:$G,IF($G123="","",$G123)))</f>
        <v>136372.5</v>
      </c>
      <c r="AQ123" s="30">
        <f ca="1">IF(AQ$5="",0,SUMIFS(Potoki!AQ:AQ,Potoki!$F:$F,$F123,Potoki!$G:$G,IF($G123="","",$G123)))</f>
        <v>161767.5</v>
      </c>
      <c r="AR123" s="30">
        <f ca="1">IF(AR$5="",0,SUMIFS(Potoki!AR:AR,Potoki!$F:$F,$F123,Potoki!$G:$G,IF($G123="","",$G123)))</f>
        <v>187342.5</v>
      </c>
      <c r="AS123" s="30">
        <f ca="1">IF(AS$5="",0,SUMIFS(Potoki!AS:AS,Potoki!$F:$F,$F123,Potoki!$G:$G,IF($G123="","",$G123)))</f>
        <v>212962.5</v>
      </c>
      <c r="AT123" s="30">
        <f ca="1">IF(AT$5="",0,SUMIFS(Potoki!AT:AT,Potoki!$F:$F,$F123,Potoki!$G:$G,IF($G123="","",$G123)))</f>
        <v>238605</v>
      </c>
      <c r="AU123" s="30">
        <f ca="1">IF(AU$5="",0,SUMIFS(Potoki!AU:AU,Potoki!$F:$F,$F123,Potoki!$G:$G,IF($G123="","",$G123)))</f>
        <v>264255</v>
      </c>
      <c r="AV123" s="30">
        <f ca="1">IF(AV$5="",0,SUMIFS(Potoki!AV:AV,Potoki!$F:$F,$F123,Potoki!$G:$G,IF($G123="","",$G123)))</f>
        <v>289905</v>
      </c>
      <c r="AW123" s="30">
        <f ca="1">IF(AW$5="",0,SUMIFS(Potoki!AW:AW,Potoki!$F:$F,$F123,Potoki!$G:$G,IF($G123="","",$G123)))</f>
        <v>315555</v>
      </c>
      <c r="AX123" s="30">
        <f ca="1">IF(AX$5="",0,SUMIFS(Potoki!AX:AX,Potoki!$F:$F,$F123,Potoki!$G:$G,IF($G123="","",$G123)))</f>
        <v>341205</v>
      </c>
      <c r="AY123" s="30">
        <f ca="1">IF(AY$5="",0,SUMIFS(Potoki!AY:AY,Potoki!$F:$F,$F123,Potoki!$G:$G,IF($G123="","",$G123)))</f>
        <v>366855</v>
      </c>
      <c r="AZ123" s="30">
        <f ca="1">IF(AZ$5="",0,SUMIFS(Potoki!AZ:AZ,Potoki!$F:$F,$F123,Potoki!$G:$G,IF($G123="","",$G123)))</f>
        <v>392505</v>
      </c>
      <c r="BA123" s="30">
        <f ca="1">IF(BA$5="",0,SUMIFS(Potoki!BA:BA,Potoki!$F:$F,$F123,Potoki!$G:$G,IF($G123="","",$G123)))</f>
        <v>416655</v>
      </c>
      <c r="BB123" s="30">
        <f ca="1">IF(BB$5="",0,SUMIFS(Potoki!BB:BB,Potoki!$F:$F,$F123,Potoki!$G:$G,IF($G123="","",$G123)))</f>
        <v>436305</v>
      </c>
      <c r="BC123" s="30">
        <f ca="1">IF(BC$5="",0,SUMIFS(Potoki!BC:BC,Potoki!$F:$F,$F123,Potoki!$G:$G,IF($G123="","",$G123)))</f>
        <v>451155</v>
      </c>
      <c r="BD123" s="30">
        <f ca="1">IF(BD$5="",0,SUMIFS(Potoki!BD:BD,Potoki!$F:$F,$F123,Potoki!$G:$G,IF($G123="","",$G123)))</f>
        <v>461017.5</v>
      </c>
      <c r="BE123" s="30">
        <f ca="1">IF(BE$5="",0,SUMIFS(Potoki!BE:BE,Potoki!$F:$F,$F123,Potoki!$G:$G,IF($G123="","",$G123)))</f>
        <v>466530</v>
      </c>
      <c r="BF123" s="30">
        <f ca="1">IF(BF$5="",0,SUMIFS(Potoki!BF:BF,Potoki!$F:$F,$F123,Potoki!$G:$G,IF($G123="","",$G123)))</f>
        <v>469477.5</v>
      </c>
      <c r="BG123" s="30">
        <f ca="1">IF(BG$5="",0,SUMIFS(Potoki!BG:BG,Potoki!$F:$F,$F123,Potoki!$G:$G,IF($G123="","",$G123)))</f>
        <v>470925</v>
      </c>
      <c r="BH123" s="30">
        <f ca="1">IF(BH$5="",0,SUMIFS(Potoki!BH:BH,Potoki!$F:$F,$F123,Potoki!$G:$G,IF($G123="","",$G123)))</f>
        <v>471592.5</v>
      </c>
      <c r="BI123" s="30">
        <f ca="1">IF(BI$5="",0,SUMIFS(Potoki!BI:BI,Potoki!$F:$F,$F123,Potoki!$G:$G,IF($G123="","",$G123)))</f>
        <v>471847.5</v>
      </c>
      <c r="BJ123" s="30">
        <f ca="1">IF(BJ$5="",0,SUMIFS(Potoki!BJ:BJ,Potoki!$F:$F,$F123,Potoki!$G:$G,IF($G123="","",$G123)))</f>
        <v>471922.5</v>
      </c>
      <c r="BK123" s="30">
        <f ca="1">IF(BK$5="",0,SUMIFS(Potoki!BK:BK,Potoki!$F:$F,$F123,Potoki!$G:$G,IF($G123="","",$G123)))</f>
        <v>471952.5</v>
      </c>
      <c r="BL123" s="30">
        <f ca="1">IF(BL$5="",0,SUMIFS(Potoki!BL:BL,Potoki!$F:$F,$F123,Potoki!$G:$G,IF($G123="","",$G123)))</f>
        <v>471960.00000000006</v>
      </c>
      <c r="BM123" s="30">
        <f ca="1">IF(BM$5="",0,SUMIFS(Potoki!BM:BM,Potoki!$F:$F,$F123,Potoki!$G:$G,IF($G123="","",$G123)))</f>
        <v>471960.00000000006</v>
      </c>
      <c r="BN123" s="30">
        <f ca="1">IF(BN$5="",0,SUMIFS(Potoki!BN:BN,Potoki!$F:$F,$F123,Potoki!$G:$G,IF($G123="","",$G123)))</f>
        <v>471960.00000000006</v>
      </c>
      <c r="BO123" s="30">
        <f ca="1">IF(BO$5="",0,SUMIFS(Potoki!BO:BO,Potoki!$F:$F,$F123,Potoki!$G:$G,IF($G123="","",$G123)))</f>
        <v>471960.00000000006</v>
      </c>
      <c r="BP123" s="30">
        <f ca="1">IF(BP$5="",0,SUMIFS(Potoki!BP:BP,Potoki!$F:$F,$F123,Potoki!$G:$G,IF($G123="","",$G123)))</f>
        <v>471960.00000000006</v>
      </c>
      <c r="BQ123" s="30">
        <f ca="1">IF(BQ$5="",0,SUMIFS(Potoki!BQ:BQ,Potoki!$F:$F,$F123,Potoki!$G:$G,IF($G123="","",$G123)))</f>
        <v>471960.00000000006</v>
      </c>
      <c r="BR123" s="30">
        <f ca="1">IF(BR$5="",0,SUMIFS(Potoki!BR:BR,Potoki!$F:$F,$F123,Potoki!$G:$G,IF($G123="","",$G123)))</f>
        <v>471960.00000000006</v>
      </c>
      <c r="BS123" s="30">
        <f ca="1">IF(BS$5="",0,SUMIFS(Potoki!BS:BS,Potoki!$F:$F,$F123,Potoki!$G:$G,IF($G123="","",$G123)))</f>
        <v>471960.00000000006</v>
      </c>
      <c r="BT123" s="30">
        <f ca="1">IF(BT$5="",0,SUMIFS(Potoki!BT:BT,Potoki!$F:$F,$F123,Potoki!$G:$G,IF($G123="","",$G123)))</f>
        <v>471960.00000000006</v>
      </c>
      <c r="BU123" s="30">
        <f ca="1">IF(BU$5="",0,SUMIFS(Potoki!BU:BU,Potoki!$F:$F,$F123,Potoki!$G:$G,IF($G123="","",$G123)))</f>
        <v>471960.00000000006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9"/>
      <c r="C124" s="142"/>
      <c r="E124" s="24"/>
      <c r="F124" s="66" t="str">
        <f t="shared" si="397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3921395.4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180</v>
      </c>
      <c r="AE124" s="30">
        <f ca="1">IF(AE$5="",0,SUMIFS(Potoki!AE:AE,Potoki!$F:$F,$F124,Potoki!$G:$G,IF($G124="","",$G124)))</f>
        <v>720</v>
      </c>
      <c r="AF124" s="30">
        <f ca="1">IF(AF$5="",0,SUMIFS(Potoki!AF:AF,Potoki!$F:$F,$F124,Potoki!$G:$G,IF($G124="","",$G124)))</f>
        <v>1296</v>
      </c>
      <c r="AG124" s="30">
        <f ca="1">IF(AG$5="",0,SUMIFS(Potoki!AG:AG,Potoki!$F:$F,$F124,Potoki!$G:$G,IF($G124="","",$G124)))</f>
        <v>1894.5</v>
      </c>
      <c r="AH124" s="30">
        <f ca="1">IF(AH$5="",0,SUMIFS(Potoki!AH:AH,Potoki!$F:$F,$F124,Potoki!$G:$G,IF($G124="","",$G124)))</f>
        <v>2416.5</v>
      </c>
      <c r="AI124" s="30">
        <f ca="1">IF(AI$5="",0,SUMIFS(Potoki!AI:AI,Potoki!$F:$F,$F124,Potoki!$G:$G,IF($G124="","",$G124)))</f>
        <v>3174.3</v>
      </c>
      <c r="AJ124" s="30">
        <f ca="1">IF(AJ$5="",0,SUMIFS(Potoki!AJ:AJ,Potoki!$F:$F,$F124,Potoki!$G:$G,IF($G124="","",$G124)))</f>
        <v>5154.3</v>
      </c>
      <c r="AK124" s="30">
        <f ca="1">IF(AK$5="",0,SUMIFS(Potoki!AK:AK,Potoki!$F:$F,$F124,Potoki!$G:$G,IF($G124="","",$G124)))</f>
        <v>8487.9</v>
      </c>
      <c r="AL124" s="30">
        <f ca="1">IF(AL$5="",0,SUMIFS(Potoki!AL:AL,Potoki!$F:$F,$F124,Potoki!$G:$G,IF($G124="","",$G124)))</f>
        <v>13273.65</v>
      </c>
      <c r="AM124" s="30">
        <f ca="1">IF(AM$5="",0,SUMIFS(Potoki!AM:AM,Potoki!$F:$F,$F124,Potoki!$G:$G,IF($G124="","",$G124)))</f>
        <v>19336.5</v>
      </c>
      <c r="AN124" s="30">
        <f ca="1">IF(AN$5="",0,SUMIFS(Potoki!AN:AN,Potoki!$F:$F,$F124,Potoki!$G:$G,IF($G124="","",$G124)))</f>
        <v>26152.649999999998</v>
      </c>
      <c r="AO124" s="30">
        <f ca="1">IF(AO$5="",0,SUMIFS(Potoki!AO:AO,Potoki!$F:$F,$F124,Potoki!$G:$G,IF($G124="","",$G124)))</f>
        <v>33416.1</v>
      </c>
      <c r="AP124" s="30">
        <f ca="1">IF(AP$5="",0,SUMIFS(Potoki!AP:AP,Potoki!$F:$F,$F124,Potoki!$G:$G,IF($G124="","",$G124)))</f>
        <v>40911.75</v>
      </c>
      <c r="AQ124" s="30">
        <f ca="1">IF(AQ$5="",0,SUMIFS(Potoki!AQ:AQ,Potoki!$F:$F,$F124,Potoki!$G:$G,IF($G124="","",$G124)))</f>
        <v>48530.25</v>
      </c>
      <c r="AR124" s="30">
        <f ca="1">IF(AR$5="",0,SUMIFS(Potoki!AR:AR,Potoki!$F:$F,$F124,Potoki!$G:$G,IF($G124="","",$G124)))</f>
        <v>56202.75</v>
      </c>
      <c r="AS124" s="30">
        <f ca="1">IF(AS$5="",0,SUMIFS(Potoki!AS:AS,Potoki!$F:$F,$F124,Potoki!$G:$G,IF($G124="","",$G124)))</f>
        <v>63888.75</v>
      </c>
      <c r="AT124" s="30">
        <f ca="1">IF(AT$5="",0,SUMIFS(Potoki!AT:AT,Potoki!$F:$F,$F124,Potoki!$G:$G,IF($G124="","",$G124)))</f>
        <v>71581.5</v>
      </c>
      <c r="AU124" s="30">
        <f ca="1">IF(AU$5="",0,SUMIFS(Potoki!AU:AU,Potoki!$F:$F,$F124,Potoki!$G:$G,IF($G124="","",$G124)))</f>
        <v>79276.5</v>
      </c>
      <c r="AV124" s="30">
        <f ca="1">IF(AV$5="",0,SUMIFS(Potoki!AV:AV,Potoki!$F:$F,$F124,Potoki!$G:$G,IF($G124="","",$G124)))</f>
        <v>86971.5</v>
      </c>
      <c r="AW124" s="30">
        <f ca="1">IF(AW$5="",0,SUMIFS(Potoki!AW:AW,Potoki!$F:$F,$F124,Potoki!$G:$G,IF($G124="","",$G124)))</f>
        <v>94666.5</v>
      </c>
      <c r="AX124" s="30">
        <f ca="1">IF(AX$5="",0,SUMIFS(Potoki!AX:AX,Potoki!$F:$F,$F124,Potoki!$G:$G,IF($G124="","",$G124)))</f>
        <v>102361.5</v>
      </c>
      <c r="AY124" s="30">
        <f ca="1">IF(AY$5="",0,SUMIFS(Potoki!AY:AY,Potoki!$F:$F,$F124,Potoki!$G:$G,IF($G124="","",$G124)))</f>
        <v>110056.5</v>
      </c>
      <c r="AZ124" s="30">
        <f ca="1">IF(AZ$5="",0,SUMIFS(Potoki!AZ:AZ,Potoki!$F:$F,$F124,Potoki!$G:$G,IF($G124="","",$G124)))</f>
        <v>117751.5</v>
      </c>
      <c r="BA124" s="30">
        <f ca="1">IF(BA$5="",0,SUMIFS(Potoki!BA:BA,Potoki!$F:$F,$F124,Potoki!$G:$G,IF($G124="","",$G124)))</f>
        <v>124996.5</v>
      </c>
      <c r="BB124" s="30">
        <f ca="1">IF(BB$5="",0,SUMIFS(Potoki!BB:BB,Potoki!$F:$F,$F124,Potoki!$G:$G,IF($G124="","",$G124)))</f>
        <v>130891.5</v>
      </c>
      <c r="BC124" s="30">
        <f ca="1">IF(BC$5="",0,SUMIFS(Potoki!BC:BC,Potoki!$F:$F,$F124,Potoki!$G:$G,IF($G124="","",$G124)))</f>
        <v>135346.5</v>
      </c>
      <c r="BD124" s="30">
        <f ca="1">IF(BD$5="",0,SUMIFS(Potoki!BD:BD,Potoki!$F:$F,$F124,Potoki!$G:$G,IF($G124="","",$G124)))</f>
        <v>138305.25</v>
      </c>
      <c r="BE124" s="30">
        <f ca="1">IF(BE$5="",0,SUMIFS(Potoki!BE:BE,Potoki!$F:$F,$F124,Potoki!$G:$G,IF($G124="","",$G124)))</f>
        <v>139959</v>
      </c>
      <c r="BF124" s="30">
        <f ca="1">IF(BF$5="",0,SUMIFS(Potoki!BF:BF,Potoki!$F:$F,$F124,Potoki!$G:$G,IF($G124="","",$G124)))</f>
        <v>140843.25</v>
      </c>
      <c r="BG124" s="30">
        <f ca="1">IF(BG$5="",0,SUMIFS(Potoki!BG:BG,Potoki!$F:$F,$F124,Potoki!$G:$G,IF($G124="","",$G124)))</f>
        <v>141277.5</v>
      </c>
      <c r="BH124" s="30">
        <f ca="1">IF(BH$5="",0,SUMIFS(Potoki!BH:BH,Potoki!$F:$F,$F124,Potoki!$G:$G,IF($G124="","",$G124)))</f>
        <v>141477.75</v>
      </c>
      <c r="BI124" s="30">
        <f ca="1">IF(BI$5="",0,SUMIFS(Potoki!BI:BI,Potoki!$F:$F,$F124,Potoki!$G:$G,IF($G124="","",$G124)))</f>
        <v>141554.25</v>
      </c>
      <c r="BJ124" s="30">
        <f ca="1">IF(BJ$5="",0,SUMIFS(Potoki!BJ:BJ,Potoki!$F:$F,$F124,Potoki!$G:$G,IF($G124="","",$G124)))</f>
        <v>141576.75</v>
      </c>
      <c r="BK124" s="30">
        <f ca="1">IF(BK$5="",0,SUMIFS(Potoki!BK:BK,Potoki!$F:$F,$F124,Potoki!$G:$G,IF($G124="","",$G124)))</f>
        <v>141585.75</v>
      </c>
      <c r="BL124" s="30">
        <f ca="1">IF(BL$5="",0,SUMIFS(Potoki!BL:BL,Potoki!$F:$F,$F124,Potoki!$G:$G,IF($G124="","",$G124)))</f>
        <v>141588.00000000003</v>
      </c>
      <c r="BM124" s="30">
        <f ca="1">IF(BM$5="",0,SUMIFS(Potoki!BM:BM,Potoki!$F:$F,$F124,Potoki!$G:$G,IF($G124="","",$G124)))</f>
        <v>141588.00000000003</v>
      </c>
      <c r="BN124" s="30">
        <f ca="1">IF(BN$5="",0,SUMIFS(Potoki!BN:BN,Potoki!$F:$F,$F124,Potoki!$G:$G,IF($G124="","",$G124)))</f>
        <v>141588.00000000003</v>
      </c>
      <c r="BO124" s="30">
        <f ca="1">IF(BO$5="",0,SUMIFS(Potoki!BO:BO,Potoki!$F:$F,$F124,Potoki!$G:$G,IF($G124="","",$G124)))</f>
        <v>141588.00000000003</v>
      </c>
      <c r="BP124" s="30">
        <f ca="1">IF(BP$5="",0,SUMIFS(Potoki!BP:BP,Potoki!$F:$F,$F124,Potoki!$G:$G,IF($G124="","",$G124)))</f>
        <v>141588.00000000003</v>
      </c>
      <c r="BQ124" s="30">
        <f ca="1">IF(BQ$5="",0,SUMIFS(Potoki!BQ:BQ,Potoki!$F:$F,$F124,Potoki!$G:$G,IF($G124="","",$G124)))</f>
        <v>141588.00000000003</v>
      </c>
      <c r="BR124" s="30">
        <f ca="1">IF(BR$5="",0,SUMIFS(Potoki!BR:BR,Potoki!$F:$F,$F124,Potoki!$G:$G,IF($G124="","",$G124)))</f>
        <v>141588.00000000003</v>
      </c>
      <c r="BS124" s="30">
        <f ca="1">IF(BS$5="",0,SUMIFS(Potoki!BS:BS,Potoki!$F:$F,$F124,Potoki!$G:$G,IF($G124="","",$G124)))</f>
        <v>141588.00000000003</v>
      </c>
      <c r="BT124" s="30">
        <f ca="1">IF(BT$5="",0,SUMIFS(Potoki!BT:BT,Potoki!$F:$F,$F124,Potoki!$G:$G,IF($G124="","",$G124)))</f>
        <v>141588.00000000003</v>
      </c>
      <c r="BU124" s="30">
        <f ca="1">IF(BU$5="",0,SUMIFS(Potoki!BU:BU,Potoki!$F:$F,$F124,Potoki!$G:$G,IF($G124="","",$G124)))</f>
        <v>141588.00000000003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9"/>
      <c r="C125" s="142"/>
      <c r="E125" s="24"/>
      <c r="F125" s="66" t="str">
        <f t="shared" si="397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2805976.2640000004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128.79999999999998</v>
      </c>
      <c r="AE125" s="30">
        <f ca="1">IF(AE$5="",0,SUMIFS(Potoki!AE:AE,Potoki!$F:$F,$F125,Potoki!$G:$G,IF($G125="","",$G125)))</f>
        <v>515.19999999999993</v>
      </c>
      <c r="AF125" s="30">
        <f ca="1">IF(AF$5="",0,SUMIFS(Potoki!AF:AF,Potoki!$F:$F,$F125,Potoki!$G:$G,IF($G125="","",$G125)))</f>
        <v>927.3599999999999</v>
      </c>
      <c r="AG125" s="30">
        <f ca="1">IF(AG$5="",0,SUMIFS(Potoki!AG:AG,Potoki!$F:$F,$F125,Potoki!$G:$G,IF($G125="","",$G125)))</f>
        <v>1355.62</v>
      </c>
      <c r="AH125" s="30">
        <f ca="1">IF(AH$5="",0,SUMIFS(Potoki!AH:AH,Potoki!$F:$F,$F125,Potoki!$G:$G,IF($G125="","",$G125)))</f>
        <v>1729.1399999999999</v>
      </c>
      <c r="AI125" s="30">
        <f ca="1">IF(AI$5="",0,SUMIFS(Potoki!AI:AI,Potoki!$F:$F,$F125,Potoki!$G:$G,IF($G125="","",$G125)))</f>
        <v>2271.3879999999999</v>
      </c>
      <c r="AJ125" s="30">
        <f ca="1">IF(AJ$5="",0,SUMIFS(Potoki!AJ:AJ,Potoki!$F:$F,$F125,Potoki!$G:$G,IF($G125="","",$G125)))</f>
        <v>3688.1880000000001</v>
      </c>
      <c r="AK125" s="30">
        <f ca="1">IF(AK$5="",0,SUMIFS(Potoki!AK:AK,Potoki!$F:$F,$F125,Potoki!$G:$G,IF($G125="","",$G125)))</f>
        <v>6073.5639999999994</v>
      </c>
      <c r="AL125" s="30">
        <f ca="1">IF(AL$5="",0,SUMIFS(Potoki!AL:AL,Potoki!$F:$F,$F125,Potoki!$G:$G,IF($G125="","",$G125)))</f>
        <v>9498.0339999999978</v>
      </c>
      <c r="AM125" s="30">
        <f ca="1">IF(AM$5="",0,SUMIFS(Potoki!AM:AM,Potoki!$F:$F,$F125,Potoki!$G:$G,IF($G125="","",$G125)))</f>
        <v>13836.339999999998</v>
      </c>
      <c r="AN125" s="30">
        <f ca="1">IF(AN$5="",0,SUMIFS(Potoki!AN:AN,Potoki!$F:$F,$F125,Potoki!$G:$G,IF($G125="","",$G125)))</f>
        <v>18713.673999999999</v>
      </c>
      <c r="AO125" s="30">
        <f ca="1">IF(AO$5="",0,SUMIFS(Potoki!AO:AO,Potoki!$F:$F,$F125,Potoki!$G:$G,IF($G125="","",$G125)))</f>
        <v>23911.075999999997</v>
      </c>
      <c r="AP125" s="30">
        <f ca="1">IF(AP$5="",0,SUMIFS(Potoki!AP:AP,Potoki!$F:$F,$F125,Potoki!$G:$G,IF($G125="","",$G125)))</f>
        <v>29274.629999999997</v>
      </c>
      <c r="AQ125" s="30">
        <f ca="1">IF(AQ$5="",0,SUMIFS(Potoki!AQ:AQ,Potoki!$F:$F,$F125,Potoki!$G:$G,IF($G125="","",$G125)))</f>
        <v>34726.089999999997</v>
      </c>
      <c r="AR125" s="30">
        <f ca="1">IF(AR$5="",0,SUMIFS(Potoki!AR:AR,Potoki!$F:$F,$F125,Potoki!$G:$G,IF($G125="","",$G125)))</f>
        <v>40216.189999999995</v>
      </c>
      <c r="AS125" s="30">
        <f ca="1">IF(AS$5="",0,SUMIFS(Potoki!AS:AS,Potoki!$F:$F,$F125,Potoki!$G:$G,IF($G125="","",$G125)))</f>
        <v>45715.95</v>
      </c>
      <c r="AT125" s="30">
        <f ca="1">IF(AT$5="",0,SUMIFS(Potoki!AT:AT,Potoki!$F:$F,$F125,Potoki!$G:$G,IF($G125="","",$G125)))</f>
        <v>51220.539999999994</v>
      </c>
      <c r="AU125" s="30">
        <f ca="1">IF(AU$5="",0,SUMIFS(Potoki!AU:AU,Potoki!$F:$F,$F125,Potoki!$G:$G,IF($G125="","",$G125)))</f>
        <v>56726.74</v>
      </c>
      <c r="AV125" s="30">
        <f ca="1">IF(AV$5="",0,SUMIFS(Potoki!AV:AV,Potoki!$F:$F,$F125,Potoki!$G:$G,IF($G125="","",$G125)))</f>
        <v>62232.939999999995</v>
      </c>
      <c r="AW125" s="30">
        <f ca="1">IF(AW$5="",0,SUMIFS(Potoki!AW:AW,Potoki!$F:$F,$F125,Potoki!$G:$G,IF($G125="","",$G125)))</f>
        <v>67739.14</v>
      </c>
      <c r="AX125" s="30">
        <f ca="1">IF(AX$5="",0,SUMIFS(Potoki!AX:AX,Potoki!$F:$F,$F125,Potoki!$G:$G,IF($G125="","",$G125)))</f>
        <v>73245.34</v>
      </c>
      <c r="AY125" s="30">
        <f ca="1">IF(AY$5="",0,SUMIFS(Potoki!AY:AY,Potoki!$F:$F,$F125,Potoki!$G:$G,IF($G125="","",$G125)))</f>
        <v>78751.539999999994</v>
      </c>
      <c r="AZ125" s="30">
        <f ca="1">IF(AZ$5="",0,SUMIFS(Potoki!AZ:AZ,Potoki!$F:$F,$F125,Potoki!$G:$G,IF($G125="","",$G125)))</f>
        <v>84257.739999999991</v>
      </c>
      <c r="BA125" s="30">
        <f ca="1">IF(BA$5="",0,SUMIFS(Potoki!BA:BA,Potoki!$F:$F,$F125,Potoki!$G:$G,IF($G125="","",$G125)))</f>
        <v>89441.939999999988</v>
      </c>
      <c r="BB125" s="30">
        <f ca="1">IF(BB$5="",0,SUMIFS(Potoki!BB:BB,Potoki!$F:$F,$F125,Potoki!$G:$G,IF($G125="","",$G125)))</f>
        <v>93660.14</v>
      </c>
      <c r="BC125" s="30">
        <f ca="1">IF(BC$5="",0,SUMIFS(Potoki!BC:BC,Potoki!$F:$F,$F125,Potoki!$G:$G,IF($G125="","",$G125)))</f>
        <v>96847.939999999988</v>
      </c>
      <c r="BD125" s="30">
        <f ca="1">IF(BD$5="",0,SUMIFS(Potoki!BD:BD,Potoki!$F:$F,$F125,Potoki!$G:$G,IF($G125="","",$G125)))</f>
        <v>98965.09</v>
      </c>
      <c r="BE125" s="30">
        <f ca="1">IF(BE$5="",0,SUMIFS(Potoki!BE:BE,Potoki!$F:$F,$F125,Potoki!$G:$G,IF($G125="","",$G125)))</f>
        <v>100148.43999999999</v>
      </c>
      <c r="BF125" s="30">
        <f ca="1">IF(BF$5="",0,SUMIFS(Potoki!BF:BF,Potoki!$F:$F,$F125,Potoki!$G:$G,IF($G125="","",$G125)))</f>
        <v>100781.17</v>
      </c>
      <c r="BG125" s="30">
        <f ca="1">IF(BG$5="",0,SUMIFS(Potoki!BG:BG,Potoki!$F:$F,$F125,Potoki!$G:$G,IF($G125="","",$G125)))</f>
        <v>101091.9</v>
      </c>
      <c r="BH125" s="30">
        <f ca="1">IF(BH$5="",0,SUMIFS(Potoki!BH:BH,Potoki!$F:$F,$F125,Potoki!$G:$G,IF($G125="","",$G125)))</f>
        <v>101235.18999999999</v>
      </c>
      <c r="BI125" s="30">
        <f ca="1">IF(BI$5="",0,SUMIFS(Potoki!BI:BI,Potoki!$F:$F,$F125,Potoki!$G:$G,IF($G125="","",$G125)))</f>
        <v>101289.93</v>
      </c>
      <c r="BJ125" s="30">
        <f ca="1">IF(BJ$5="",0,SUMIFS(Potoki!BJ:BJ,Potoki!$F:$F,$F125,Potoki!$G:$G,IF($G125="","",$G125)))</f>
        <v>101306.03</v>
      </c>
      <c r="BK125" s="30">
        <f ca="1">IF(BK$5="",0,SUMIFS(Potoki!BK:BK,Potoki!$F:$F,$F125,Potoki!$G:$G,IF($G125="","",$G125)))</f>
        <v>101312.46999999999</v>
      </c>
      <c r="BL125" s="30">
        <f ca="1">IF(BL$5="",0,SUMIFS(Potoki!BL:BL,Potoki!$F:$F,$F125,Potoki!$G:$G,IF($G125="","",$G125)))</f>
        <v>101314.08</v>
      </c>
      <c r="BM125" s="30">
        <f ca="1">IF(BM$5="",0,SUMIFS(Potoki!BM:BM,Potoki!$F:$F,$F125,Potoki!$G:$G,IF($G125="","",$G125)))</f>
        <v>101314.08</v>
      </c>
      <c r="BN125" s="30">
        <f ca="1">IF(BN$5="",0,SUMIFS(Potoki!BN:BN,Potoki!$F:$F,$F125,Potoki!$G:$G,IF($G125="","",$G125)))</f>
        <v>101314.08</v>
      </c>
      <c r="BO125" s="30">
        <f ca="1">IF(BO$5="",0,SUMIFS(Potoki!BO:BO,Potoki!$F:$F,$F125,Potoki!$G:$G,IF($G125="","",$G125)))</f>
        <v>101314.08</v>
      </c>
      <c r="BP125" s="30">
        <f ca="1">IF(BP$5="",0,SUMIFS(Potoki!BP:BP,Potoki!$F:$F,$F125,Potoki!$G:$G,IF($G125="","",$G125)))</f>
        <v>101314.08</v>
      </c>
      <c r="BQ125" s="30">
        <f ca="1">IF(BQ$5="",0,SUMIFS(Potoki!BQ:BQ,Potoki!$F:$F,$F125,Potoki!$G:$G,IF($G125="","",$G125)))</f>
        <v>101314.08</v>
      </c>
      <c r="BR125" s="30">
        <f ca="1">IF(BR$5="",0,SUMIFS(Potoki!BR:BR,Potoki!$F:$F,$F125,Potoki!$G:$G,IF($G125="","",$G125)))</f>
        <v>101314.08</v>
      </c>
      <c r="BS125" s="30">
        <f ca="1">IF(BS$5="",0,SUMIFS(Potoki!BS:BS,Potoki!$F:$F,$F125,Potoki!$G:$G,IF($G125="","",$G125)))</f>
        <v>101314.08</v>
      </c>
      <c r="BT125" s="30">
        <f ca="1">IF(BT$5="",0,SUMIFS(Potoki!BT:BT,Potoki!$F:$F,$F125,Potoki!$G:$G,IF($G125="","",$G125)))</f>
        <v>101314.08</v>
      </c>
      <c r="BU125" s="30">
        <f ca="1">IF(BU$5="",0,SUMIFS(Potoki!BU:BU,Potoki!$F:$F,$F125,Potoki!$G:$G,IF($G125="","",$G125)))</f>
        <v>101314.08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40"/>
      <c r="C126" s="142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8"/>
      <c r="C127" s="142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365098339.98399991</v>
      </c>
      <c r="Z127" s="10">
        <f t="shared" ref="Z127:BE127" ca="1" si="398">IF(Z$5="",0,SUM(Z128:Z134))</f>
        <v>0</v>
      </c>
      <c r="AA127" s="10">
        <f t="shared" ca="1" si="398"/>
        <v>0</v>
      </c>
      <c r="AB127" s="10">
        <f t="shared" ca="1" si="398"/>
        <v>0</v>
      </c>
      <c r="AC127" s="10">
        <f t="shared" ca="1" si="398"/>
        <v>0</v>
      </c>
      <c r="AD127" s="10">
        <f t="shared" ca="1" si="398"/>
        <v>0</v>
      </c>
      <c r="AE127" s="10">
        <f t="shared" ca="1" si="398"/>
        <v>12188.8</v>
      </c>
      <c r="AF127" s="10">
        <f t="shared" ca="1" si="398"/>
        <v>54155.199999999997</v>
      </c>
      <c r="AG127" s="10">
        <f t="shared" ca="1" si="398"/>
        <v>109359.36</v>
      </c>
      <c r="AH127" s="10">
        <f t="shared" ca="1" si="398"/>
        <v>167167.12</v>
      </c>
      <c r="AI127" s="10">
        <f t="shared" ca="1" si="398"/>
        <v>220469.64</v>
      </c>
      <c r="AJ127" s="10">
        <f t="shared" ca="1" si="398"/>
        <v>287444.48800000001</v>
      </c>
      <c r="AK127" s="10">
        <f t="shared" ca="1" si="398"/>
        <v>444255.28800000006</v>
      </c>
      <c r="AL127" s="10">
        <f t="shared" ca="1" si="398"/>
        <v>729391.86400000006</v>
      </c>
      <c r="AM127" s="10">
        <f t="shared" ca="1" si="398"/>
        <v>1153469.5839999998</v>
      </c>
      <c r="AN127" s="10">
        <f t="shared" ca="1" si="398"/>
        <v>1707591.34</v>
      </c>
      <c r="AO127" s="10">
        <f t="shared" ca="1" si="398"/>
        <v>2351036.2239999999</v>
      </c>
      <c r="AP127" s="10">
        <f t="shared" ca="1" si="398"/>
        <v>3047369.2760000001</v>
      </c>
      <c r="AQ127" s="10">
        <f t="shared" ca="1" si="398"/>
        <v>3772844.88</v>
      </c>
      <c r="AR127" s="10">
        <f t="shared" ca="1" si="398"/>
        <v>4513605.34</v>
      </c>
      <c r="AS127" s="10">
        <f t="shared" ca="1" si="398"/>
        <v>5261707.9400000004</v>
      </c>
      <c r="AT127" s="10">
        <f t="shared" ca="1" si="398"/>
        <v>6012344.7000000002</v>
      </c>
      <c r="AU127" s="10">
        <f t="shared" ca="1" si="398"/>
        <v>6763843.54</v>
      </c>
      <c r="AV127" s="10">
        <f t="shared" ca="1" si="398"/>
        <v>7515697.2400000002</v>
      </c>
      <c r="AW127" s="10">
        <f t="shared" ca="1" si="398"/>
        <v>8267618.4400000004</v>
      </c>
      <c r="AX127" s="10">
        <f t="shared" ca="1" si="398"/>
        <v>9019539.6400000006</v>
      </c>
      <c r="AY127" s="10">
        <f t="shared" ca="1" si="398"/>
        <v>9771460.8399999999</v>
      </c>
      <c r="AZ127" s="10">
        <f t="shared" ca="1" si="398"/>
        <v>10523382.039999999</v>
      </c>
      <c r="BA127" s="10">
        <f t="shared" ca="1" si="398"/>
        <v>11275303.24</v>
      </c>
      <c r="BB127" s="10">
        <f t="shared" ca="1" si="398"/>
        <v>11996752.439999999</v>
      </c>
      <c r="BC127" s="10">
        <f t="shared" ca="1" si="398"/>
        <v>12613285.640000001</v>
      </c>
      <c r="BD127" s="10">
        <f t="shared" ca="1" si="398"/>
        <v>13091808.439999999</v>
      </c>
      <c r="BE127" s="10">
        <f t="shared" ca="1" si="398"/>
        <v>13425811.84</v>
      </c>
      <c r="BF127" s="10">
        <f t="shared" ref="BF127:CT127" ca="1" si="399">IF(BF$5="",0,SUM(BF128:BF134))</f>
        <v>13626558.939999999</v>
      </c>
      <c r="BG127" s="10">
        <f t="shared" ca="1" si="399"/>
        <v>13736048.92</v>
      </c>
      <c r="BH127" s="10">
        <f t="shared" ca="1" si="399"/>
        <v>13791981.9</v>
      </c>
      <c r="BI127" s="10">
        <f t="shared" ca="1" si="399"/>
        <v>13818569.439999999</v>
      </c>
      <c r="BJ127" s="10">
        <f t="shared" ca="1" si="399"/>
        <v>13829757.18</v>
      </c>
      <c r="BK127" s="10">
        <f t="shared" ca="1" si="399"/>
        <v>13833575.779999999</v>
      </c>
      <c r="BL127" s="10">
        <f t="shared" ca="1" si="399"/>
        <v>13834860.220000001</v>
      </c>
      <c r="BM127" s="10">
        <f t="shared" ca="1" si="399"/>
        <v>13835282.58</v>
      </c>
      <c r="BN127" s="10">
        <f t="shared" ca="1" si="399"/>
        <v>13835350.080000002</v>
      </c>
      <c r="BO127" s="10">
        <f t="shared" ca="1" si="399"/>
        <v>13835350.080000002</v>
      </c>
      <c r="BP127" s="10">
        <f t="shared" ca="1" si="399"/>
        <v>13835350.080000002</v>
      </c>
      <c r="BQ127" s="10">
        <f t="shared" ca="1" si="399"/>
        <v>13835350.080000002</v>
      </c>
      <c r="BR127" s="10">
        <f t="shared" ca="1" si="399"/>
        <v>13835350.080000002</v>
      </c>
      <c r="BS127" s="10">
        <f t="shared" ca="1" si="399"/>
        <v>13835350.080000002</v>
      </c>
      <c r="BT127" s="10">
        <f t="shared" ca="1" si="399"/>
        <v>13835350.080000002</v>
      </c>
      <c r="BU127" s="10">
        <f t="shared" ca="1" si="399"/>
        <v>13835350.080000002</v>
      </c>
      <c r="BV127" s="10">
        <f t="shared" si="399"/>
        <v>0</v>
      </c>
      <c r="BW127" s="10">
        <f t="shared" si="399"/>
        <v>0</v>
      </c>
      <c r="BX127" s="10">
        <f t="shared" si="399"/>
        <v>0</v>
      </c>
      <c r="BY127" s="10">
        <f t="shared" si="399"/>
        <v>0</v>
      </c>
      <c r="BZ127" s="10">
        <f t="shared" si="399"/>
        <v>0</v>
      </c>
      <c r="CA127" s="10">
        <f t="shared" si="399"/>
        <v>0</v>
      </c>
      <c r="CB127" s="10">
        <f t="shared" si="399"/>
        <v>0</v>
      </c>
      <c r="CC127" s="10">
        <f t="shared" si="399"/>
        <v>0</v>
      </c>
      <c r="CD127" s="10">
        <f t="shared" si="399"/>
        <v>0</v>
      </c>
      <c r="CE127" s="10">
        <f t="shared" si="399"/>
        <v>0</v>
      </c>
      <c r="CF127" s="10">
        <f t="shared" si="399"/>
        <v>0</v>
      </c>
      <c r="CG127" s="10">
        <f t="shared" si="399"/>
        <v>0</v>
      </c>
      <c r="CH127" s="10">
        <f t="shared" si="399"/>
        <v>0</v>
      </c>
      <c r="CI127" s="10">
        <f t="shared" si="399"/>
        <v>0</v>
      </c>
      <c r="CJ127" s="10">
        <f t="shared" si="399"/>
        <v>0</v>
      </c>
      <c r="CK127" s="10">
        <f t="shared" si="399"/>
        <v>0</v>
      </c>
      <c r="CL127" s="10">
        <f t="shared" si="399"/>
        <v>0</v>
      </c>
      <c r="CM127" s="10">
        <f t="shared" si="399"/>
        <v>0</v>
      </c>
      <c r="CN127" s="10">
        <f t="shared" si="399"/>
        <v>0</v>
      </c>
      <c r="CO127" s="10">
        <f t="shared" si="399"/>
        <v>0</v>
      </c>
      <c r="CP127" s="10">
        <f t="shared" si="399"/>
        <v>0</v>
      </c>
      <c r="CQ127" s="10">
        <f t="shared" si="399"/>
        <v>0</v>
      </c>
      <c r="CR127" s="10">
        <f t="shared" si="399"/>
        <v>0</v>
      </c>
      <c r="CS127" s="10">
        <f t="shared" si="399"/>
        <v>0</v>
      </c>
      <c r="CT127" s="10">
        <f t="shared" si="399"/>
        <v>0</v>
      </c>
    </row>
    <row r="128" spans="1:98" s="27" customFormat="1" ht="12" x14ac:dyDescent="0.25">
      <c r="A128" s="26">
        <f>ROW()</f>
        <v>128</v>
      </c>
      <c r="B128" s="139"/>
      <c r="C128" s="142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88195506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4200</v>
      </c>
      <c r="AF128" s="30">
        <f ca="1">IF(AF$5="",0,SUMIFS(Potoki!AF:AF,Potoki!$F:$F,$F128,Potoki!$G:$G,IF($G128="","",$G128)))</f>
        <v>16800</v>
      </c>
      <c r="AG128" s="30">
        <f ca="1">IF(AG$5="",0,SUMIFS(Potoki!AG:AG,Potoki!$F:$F,$F128,Potoki!$G:$G,IF($G128="","",$G128)))</f>
        <v>30240</v>
      </c>
      <c r="AH128" s="30">
        <f ca="1">IF(AH$5="",0,SUMIFS(Potoki!AH:AH,Potoki!$F:$F,$F128,Potoki!$G:$G,IF($G128="","",$G128)))</f>
        <v>44205</v>
      </c>
      <c r="AI128" s="30">
        <f ca="1">IF(AI$5="",0,SUMIFS(Potoki!AI:AI,Potoki!$F:$F,$F128,Potoki!$G:$G,IF($G128="","",$G128)))</f>
        <v>56385</v>
      </c>
      <c r="AJ128" s="30">
        <f ca="1">IF(AJ$5="",0,SUMIFS(Potoki!AJ:AJ,Potoki!$F:$F,$F128,Potoki!$G:$G,IF($G128="","",$G128)))</f>
        <v>74067.000000000015</v>
      </c>
      <c r="AK128" s="30">
        <f ca="1">IF(AK$5="",0,SUMIFS(Potoki!AK:AK,Potoki!$F:$F,$F128,Potoki!$G:$G,IF($G128="","",$G128)))</f>
        <v>120267.00000000001</v>
      </c>
      <c r="AL128" s="30">
        <f ca="1">IF(AL$5="",0,SUMIFS(Potoki!AL:AL,Potoki!$F:$F,$F128,Potoki!$G:$G,IF($G128="","",$G128)))</f>
        <v>198051</v>
      </c>
      <c r="AM128" s="30">
        <f ca="1">IF(AM$5="",0,SUMIFS(Potoki!AM:AM,Potoki!$F:$F,$F128,Potoki!$G:$G,IF($G128="","",$G128)))</f>
        <v>309718.5</v>
      </c>
      <c r="AN128" s="30">
        <f ca="1">IF(AN$5="",0,SUMIFS(Potoki!AN:AN,Potoki!$F:$F,$F128,Potoki!$G:$G,IF($G128="","",$G128)))</f>
        <v>451185</v>
      </c>
      <c r="AO128" s="30">
        <f ca="1">IF(AO$5="",0,SUMIFS(Potoki!AO:AO,Potoki!$F:$F,$F128,Potoki!$G:$G,IF($G128="","",$G128)))</f>
        <v>610228.5</v>
      </c>
      <c r="AP128" s="30">
        <f ca="1">IF(AP$5="",0,SUMIFS(Potoki!AP:AP,Potoki!$F:$F,$F128,Potoki!$G:$G,IF($G128="","",$G128)))</f>
        <v>779709</v>
      </c>
      <c r="AQ128" s="30">
        <f ca="1">IF(AQ$5="",0,SUMIFS(Potoki!AQ:AQ,Potoki!$F:$F,$F128,Potoki!$G:$G,IF($G128="","",$G128)))</f>
        <v>954607.5</v>
      </c>
      <c r="AR128" s="30">
        <f ca="1">IF(AR$5="",0,SUMIFS(Potoki!AR:AR,Potoki!$F:$F,$F128,Potoki!$G:$G,IF($G128="","",$G128)))</f>
        <v>1132372.5</v>
      </c>
      <c r="AS128" s="30">
        <f ca="1">IF(AS$5="",0,SUMIFS(Potoki!AS:AS,Potoki!$F:$F,$F128,Potoki!$G:$G,IF($G128="","",$G128)))</f>
        <v>1311397.5</v>
      </c>
      <c r="AT128" s="30">
        <f ca="1">IF(AT$5="",0,SUMIFS(Potoki!AT:AT,Potoki!$F:$F,$F128,Potoki!$G:$G,IF($G128="","",$G128)))</f>
        <v>1490737.5</v>
      </c>
      <c r="AU128" s="30">
        <f ca="1">IF(AU$5="",0,SUMIFS(Potoki!AU:AU,Potoki!$F:$F,$F128,Potoki!$G:$G,IF($G128="","",$G128)))</f>
        <v>1670235</v>
      </c>
      <c r="AV128" s="30">
        <f ca="1">IF(AV$5="",0,SUMIFS(Potoki!AV:AV,Potoki!$F:$F,$F128,Potoki!$G:$G,IF($G128="","",$G128)))</f>
        <v>1849785</v>
      </c>
      <c r="AW128" s="30">
        <f ca="1">IF(AW$5="",0,SUMIFS(Potoki!AW:AW,Potoki!$F:$F,$F128,Potoki!$G:$G,IF($G128="","",$G128)))</f>
        <v>2029335</v>
      </c>
      <c r="AX128" s="30">
        <f ca="1">IF(AX$5="",0,SUMIFS(Potoki!AX:AX,Potoki!$F:$F,$F128,Potoki!$G:$G,IF($G128="","",$G128)))</f>
        <v>2208885</v>
      </c>
      <c r="AY128" s="30">
        <f ca="1">IF(AY$5="",0,SUMIFS(Potoki!AY:AY,Potoki!$F:$F,$F128,Potoki!$G:$G,IF($G128="","",$G128)))</f>
        <v>2388435</v>
      </c>
      <c r="AZ128" s="30">
        <f ca="1">IF(AZ$5="",0,SUMIFS(Potoki!AZ:AZ,Potoki!$F:$F,$F128,Potoki!$G:$G,IF($G128="","",$G128)))</f>
        <v>2567985</v>
      </c>
      <c r="BA128" s="30">
        <f ca="1">IF(BA$5="",0,SUMIFS(Potoki!BA:BA,Potoki!$F:$F,$F128,Potoki!$G:$G,IF($G128="","",$G128)))</f>
        <v>2747535</v>
      </c>
      <c r="BB128" s="30">
        <f ca="1">IF(BB$5="",0,SUMIFS(Potoki!BB:BB,Potoki!$F:$F,$F128,Potoki!$G:$G,IF($G128="","",$G128)))</f>
        <v>2916585</v>
      </c>
      <c r="BC128" s="30">
        <f ca="1">IF(BC$5="",0,SUMIFS(Potoki!BC:BC,Potoki!$F:$F,$F128,Potoki!$G:$G,IF($G128="","",$G128)))</f>
        <v>3054135</v>
      </c>
      <c r="BD128" s="30">
        <f ca="1">IF(BD$5="",0,SUMIFS(Potoki!BD:BD,Potoki!$F:$F,$F128,Potoki!$G:$G,IF($G128="","",$G128)))</f>
        <v>3158085</v>
      </c>
      <c r="BE128" s="30">
        <f ca="1">IF(BE$5="",0,SUMIFS(Potoki!BE:BE,Potoki!$F:$F,$F128,Potoki!$G:$G,IF($G128="","",$G128)))</f>
        <v>3227122.5</v>
      </c>
      <c r="BF128" s="30">
        <f ca="1">IF(BF$5="",0,SUMIFS(Potoki!BF:BF,Potoki!$F:$F,$F128,Potoki!$G:$G,IF($G128="","",$G128)))</f>
        <v>3265710</v>
      </c>
      <c r="BG128" s="30">
        <f ca="1">IF(BG$5="",0,SUMIFS(Potoki!BG:BG,Potoki!$F:$F,$F128,Potoki!$G:$G,IF($G128="","",$G128)))</f>
        <v>3286342.5</v>
      </c>
      <c r="BH128" s="30">
        <f ca="1">IF(BH$5="",0,SUMIFS(Potoki!BH:BH,Potoki!$F:$F,$F128,Potoki!$G:$G,IF($G128="","",$G128)))</f>
        <v>3296475</v>
      </c>
      <c r="BI128" s="30">
        <f ca="1">IF(BI$5="",0,SUMIFS(Potoki!BI:BI,Potoki!$F:$F,$F128,Potoki!$G:$G,IF($G128="","",$G128)))</f>
        <v>3301147.5</v>
      </c>
      <c r="BJ128" s="30">
        <f ca="1">IF(BJ$5="",0,SUMIFS(Potoki!BJ:BJ,Potoki!$F:$F,$F128,Potoki!$G:$G,IF($G128="","",$G128)))</f>
        <v>3302932.5</v>
      </c>
      <c r="BK128" s="30">
        <f ca="1">IF(BK$5="",0,SUMIFS(Potoki!BK:BK,Potoki!$F:$F,$F128,Potoki!$G:$G,IF($G128="","",$G128)))</f>
        <v>3303457.5</v>
      </c>
      <c r="BL128" s="30">
        <f ca="1">IF(BL$5="",0,SUMIFS(Potoki!BL:BL,Potoki!$F:$F,$F128,Potoki!$G:$G,IF($G128="","",$G128)))</f>
        <v>3303667.5</v>
      </c>
      <c r="BM128" s="30">
        <f ca="1">IF(BM$5="",0,SUMIFS(Potoki!BM:BM,Potoki!$F:$F,$F128,Potoki!$G:$G,IF($G128="","",$G128)))</f>
        <v>3303720.0000000005</v>
      </c>
      <c r="BN128" s="30">
        <f ca="1">IF(BN$5="",0,SUMIFS(Potoki!BN:BN,Potoki!$F:$F,$F128,Potoki!$G:$G,IF($G128="","",$G128)))</f>
        <v>3303720.0000000005</v>
      </c>
      <c r="BO128" s="30">
        <f ca="1">IF(BO$5="",0,SUMIFS(Potoki!BO:BO,Potoki!$F:$F,$F128,Potoki!$G:$G,IF($G128="","",$G128)))</f>
        <v>3303720.0000000005</v>
      </c>
      <c r="BP128" s="30">
        <f ca="1">IF(BP$5="",0,SUMIFS(Potoki!BP:BP,Potoki!$F:$F,$F128,Potoki!$G:$G,IF($G128="","",$G128)))</f>
        <v>3303720.0000000005</v>
      </c>
      <c r="BQ128" s="30">
        <f ca="1">IF(BQ$5="",0,SUMIFS(Potoki!BQ:BQ,Potoki!$F:$F,$F128,Potoki!$G:$G,IF($G128="","",$G128)))</f>
        <v>3303720.0000000005</v>
      </c>
      <c r="BR128" s="30">
        <f ca="1">IF(BR$5="",0,SUMIFS(Potoki!BR:BR,Potoki!$F:$F,$F128,Potoki!$G:$G,IF($G128="","",$G128)))</f>
        <v>3303720.0000000005</v>
      </c>
      <c r="BS128" s="30">
        <f ca="1">IF(BS$5="",0,SUMIFS(Potoki!BS:BS,Potoki!$F:$F,$F128,Potoki!$G:$G,IF($G128="","",$G128)))</f>
        <v>3303720.0000000005</v>
      </c>
      <c r="BT128" s="30">
        <f ca="1">IF(BT$5="",0,SUMIFS(Potoki!BT:BT,Potoki!$F:$F,$F128,Potoki!$G:$G,IF($G128="","",$G128)))</f>
        <v>3303720.0000000005</v>
      </c>
      <c r="BU128" s="30">
        <f ca="1">IF(BU$5="",0,SUMIFS(Potoki!BU:BU,Potoki!$F:$F,$F128,Potoki!$G:$G,IF($G128="","",$G128)))</f>
        <v>3303720.0000000005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9"/>
      <c r="C129" s="142"/>
      <c r="E129" s="24"/>
      <c r="F129" s="66" t="str">
        <f t="shared" ref="F129:F133" si="400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10079486.4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480</v>
      </c>
      <c r="AF129" s="30">
        <f ca="1">IF(AF$5="",0,SUMIFS(Potoki!AF:AF,Potoki!$F:$F,$F129,Potoki!$G:$G,IF($G129="","",$G129)))</f>
        <v>1920</v>
      </c>
      <c r="AG129" s="30">
        <f ca="1">IF(AG$5="",0,SUMIFS(Potoki!AG:AG,Potoki!$F:$F,$F129,Potoki!$G:$G,IF($G129="","",$G129)))</f>
        <v>3456</v>
      </c>
      <c r="AH129" s="30">
        <f ca="1">IF(AH$5="",0,SUMIFS(Potoki!AH:AH,Potoki!$F:$F,$F129,Potoki!$G:$G,IF($G129="","",$G129)))</f>
        <v>5052</v>
      </c>
      <c r="AI129" s="30">
        <f ca="1">IF(AI$5="",0,SUMIFS(Potoki!AI:AI,Potoki!$F:$F,$F129,Potoki!$G:$G,IF($G129="","",$G129)))</f>
        <v>6444</v>
      </c>
      <c r="AJ129" s="30">
        <f ca="1">IF(AJ$5="",0,SUMIFS(Potoki!AJ:AJ,Potoki!$F:$F,$F129,Potoki!$G:$G,IF($G129="","",$G129)))</f>
        <v>8464.8000000000011</v>
      </c>
      <c r="AK129" s="30">
        <f ca="1">IF(AK$5="",0,SUMIFS(Potoki!AK:AK,Potoki!$F:$F,$F129,Potoki!$G:$G,IF($G129="","",$G129)))</f>
        <v>13744.800000000001</v>
      </c>
      <c r="AL129" s="30">
        <f ca="1">IF(AL$5="",0,SUMIFS(Potoki!AL:AL,Potoki!$F:$F,$F129,Potoki!$G:$G,IF($G129="","",$G129)))</f>
        <v>22634.400000000001</v>
      </c>
      <c r="AM129" s="30">
        <f ca="1">IF(AM$5="",0,SUMIFS(Potoki!AM:AM,Potoki!$F:$F,$F129,Potoki!$G:$G,IF($G129="","",$G129)))</f>
        <v>35396.399999999994</v>
      </c>
      <c r="AN129" s="30">
        <f ca="1">IF(AN$5="",0,SUMIFS(Potoki!AN:AN,Potoki!$F:$F,$F129,Potoki!$G:$G,IF($G129="","",$G129)))</f>
        <v>51564</v>
      </c>
      <c r="AO129" s="30">
        <f ca="1">IF(AO$5="",0,SUMIFS(Potoki!AO:AO,Potoki!$F:$F,$F129,Potoki!$G:$G,IF($G129="","",$G129)))</f>
        <v>69740.399999999994</v>
      </c>
      <c r="AP129" s="30">
        <f ca="1">IF(AP$5="",0,SUMIFS(Potoki!AP:AP,Potoki!$F:$F,$F129,Potoki!$G:$G,IF($G129="","",$G129)))</f>
        <v>89109.6</v>
      </c>
      <c r="AQ129" s="30">
        <f ca="1">IF(AQ$5="",0,SUMIFS(Potoki!AQ:AQ,Potoki!$F:$F,$F129,Potoki!$G:$G,IF($G129="","",$G129)))</f>
        <v>109098</v>
      </c>
      <c r="AR129" s="30">
        <f ca="1">IF(AR$5="",0,SUMIFS(Potoki!AR:AR,Potoki!$F:$F,$F129,Potoki!$G:$G,IF($G129="","",$G129)))</f>
        <v>129414</v>
      </c>
      <c r="AS129" s="30">
        <f ca="1">IF(AS$5="",0,SUMIFS(Potoki!AS:AS,Potoki!$F:$F,$F129,Potoki!$G:$G,IF($G129="","",$G129)))</f>
        <v>149874</v>
      </c>
      <c r="AT129" s="30">
        <f ca="1">IF(AT$5="",0,SUMIFS(Potoki!AT:AT,Potoki!$F:$F,$F129,Potoki!$G:$G,IF($G129="","",$G129)))</f>
        <v>170370</v>
      </c>
      <c r="AU129" s="30">
        <f ca="1">IF(AU$5="",0,SUMIFS(Potoki!AU:AU,Potoki!$F:$F,$F129,Potoki!$G:$G,IF($G129="","",$G129)))</f>
        <v>190884</v>
      </c>
      <c r="AV129" s="30">
        <f ca="1">IF(AV$5="",0,SUMIFS(Potoki!AV:AV,Potoki!$F:$F,$F129,Potoki!$G:$G,IF($G129="","",$G129)))</f>
        <v>211404</v>
      </c>
      <c r="AW129" s="30">
        <f ca="1">IF(AW$5="",0,SUMIFS(Potoki!AW:AW,Potoki!$F:$F,$F129,Potoki!$G:$G,IF($G129="","",$G129)))</f>
        <v>231924</v>
      </c>
      <c r="AX129" s="30">
        <f ca="1">IF(AX$5="",0,SUMIFS(Potoki!AX:AX,Potoki!$F:$F,$F129,Potoki!$G:$G,IF($G129="","",$G129)))</f>
        <v>252444</v>
      </c>
      <c r="AY129" s="30">
        <f ca="1">IF(AY$5="",0,SUMIFS(Potoki!AY:AY,Potoki!$F:$F,$F129,Potoki!$G:$G,IF($G129="","",$G129)))</f>
        <v>272964</v>
      </c>
      <c r="AZ129" s="30">
        <f ca="1">IF(AZ$5="",0,SUMIFS(Potoki!AZ:AZ,Potoki!$F:$F,$F129,Potoki!$G:$G,IF($G129="","",$G129)))</f>
        <v>293484</v>
      </c>
      <c r="BA129" s="30">
        <f ca="1">IF(BA$5="",0,SUMIFS(Potoki!BA:BA,Potoki!$F:$F,$F129,Potoki!$G:$G,IF($G129="","",$G129)))</f>
        <v>314004</v>
      </c>
      <c r="BB129" s="30">
        <f ca="1">IF(BB$5="",0,SUMIFS(Potoki!BB:BB,Potoki!$F:$F,$F129,Potoki!$G:$G,IF($G129="","",$G129)))</f>
        <v>333324</v>
      </c>
      <c r="BC129" s="30">
        <f ca="1">IF(BC$5="",0,SUMIFS(Potoki!BC:BC,Potoki!$F:$F,$F129,Potoki!$G:$G,IF($G129="","",$G129)))</f>
        <v>349044</v>
      </c>
      <c r="BD129" s="30">
        <f ca="1">IF(BD$5="",0,SUMIFS(Potoki!BD:BD,Potoki!$F:$F,$F129,Potoki!$G:$G,IF($G129="","",$G129)))</f>
        <v>360924</v>
      </c>
      <c r="BE129" s="30">
        <f ca="1">IF(BE$5="",0,SUMIFS(Potoki!BE:BE,Potoki!$F:$F,$F129,Potoki!$G:$G,IF($G129="","",$G129)))</f>
        <v>368814</v>
      </c>
      <c r="BF129" s="30">
        <f ca="1">IF(BF$5="",0,SUMIFS(Potoki!BF:BF,Potoki!$F:$F,$F129,Potoki!$G:$G,IF($G129="","",$G129)))</f>
        <v>373224</v>
      </c>
      <c r="BG129" s="30">
        <f ca="1">IF(BG$5="",0,SUMIFS(Potoki!BG:BG,Potoki!$F:$F,$F129,Potoki!$G:$G,IF($G129="","",$G129)))</f>
        <v>375582</v>
      </c>
      <c r="BH129" s="30">
        <f ca="1">IF(BH$5="",0,SUMIFS(Potoki!BH:BH,Potoki!$F:$F,$F129,Potoki!$G:$G,IF($G129="","",$G129)))</f>
        <v>376740</v>
      </c>
      <c r="BI129" s="30">
        <f ca="1">IF(BI$5="",0,SUMIFS(Potoki!BI:BI,Potoki!$F:$F,$F129,Potoki!$G:$G,IF($G129="","",$G129)))</f>
        <v>377274</v>
      </c>
      <c r="BJ129" s="30">
        <f ca="1">IF(BJ$5="",0,SUMIFS(Potoki!BJ:BJ,Potoki!$F:$F,$F129,Potoki!$G:$G,IF($G129="","",$G129)))</f>
        <v>377478</v>
      </c>
      <c r="BK129" s="30">
        <f ca="1">IF(BK$5="",0,SUMIFS(Potoki!BK:BK,Potoki!$F:$F,$F129,Potoki!$G:$G,IF($G129="","",$G129)))</f>
        <v>377538</v>
      </c>
      <c r="BL129" s="30">
        <f ca="1">IF(BL$5="",0,SUMIFS(Potoki!BL:BL,Potoki!$F:$F,$F129,Potoki!$G:$G,IF($G129="","",$G129)))</f>
        <v>377562</v>
      </c>
      <c r="BM129" s="30">
        <f ca="1">IF(BM$5="",0,SUMIFS(Potoki!BM:BM,Potoki!$F:$F,$F129,Potoki!$G:$G,IF($G129="","",$G129)))</f>
        <v>377568.00000000006</v>
      </c>
      <c r="BN129" s="30">
        <f ca="1">IF(BN$5="",0,SUMIFS(Potoki!BN:BN,Potoki!$F:$F,$F129,Potoki!$G:$G,IF($G129="","",$G129)))</f>
        <v>377568.00000000006</v>
      </c>
      <c r="BO129" s="30">
        <f ca="1">IF(BO$5="",0,SUMIFS(Potoki!BO:BO,Potoki!$F:$F,$F129,Potoki!$G:$G,IF($G129="","",$G129)))</f>
        <v>377568.00000000006</v>
      </c>
      <c r="BP129" s="30">
        <f ca="1">IF(BP$5="",0,SUMIFS(Potoki!BP:BP,Potoki!$F:$F,$F129,Potoki!$G:$G,IF($G129="","",$G129)))</f>
        <v>377568.00000000006</v>
      </c>
      <c r="BQ129" s="30">
        <f ca="1">IF(BQ$5="",0,SUMIFS(Potoki!BQ:BQ,Potoki!$F:$F,$F129,Potoki!$G:$G,IF($G129="","",$G129)))</f>
        <v>377568.00000000006</v>
      </c>
      <c r="BR129" s="30">
        <f ca="1">IF(BR$5="",0,SUMIFS(Potoki!BR:BR,Potoki!$F:$F,$F129,Potoki!$G:$G,IF($G129="","",$G129)))</f>
        <v>377568.00000000006</v>
      </c>
      <c r="BS129" s="30">
        <f ca="1">IF(BS$5="",0,SUMIFS(Potoki!BS:BS,Potoki!$F:$F,$F129,Potoki!$G:$G,IF($G129="","",$G129)))</f>
        <v>377568.00000000006</v>
      </c>
      <c r="BT129" s="30">
        <f ca="1">IF(BT$5="",0,SUMIFS(Potoki!BT:BT,Potoki!$F:$F,$F129,Potoki!$G:$G,IF($G129="","",$G129)))</f>
        <v>377568.00000000006</v>
      </c>
      <c r="BU129" s="30">
        <f ca="1">IF(BU$5="",0,SUMIFS(Potoki!BU:BU,Potoki!$F:$F,$F129,Potoki!$G:$G,IF($G129="","",$G129)))</f>
        <v>377568.00000000006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9"/>
      <c r="C130" s="142"/>
      <c r="E130" s="24"/>
      <c r="F130" s="66" t="str">
        <f t="shared" si="400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247739520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6600</v>
      </c>
      <c r="AF130" s="30">
        <f ca="1">IF(AF$5="",0,SUMIFS(Potoki!AF:AF,Potoki!$F:$F,$F130,Potoki!$G:$G,IF($G130="","",$G130)))</f>
        <v>31800</v>
      </c>
      <c r="AG130" s="30">
        <f ca="1">IF(AG$5="",0,SUMIFS(Potoki!AG:AG,Potoki!$F:$F,$F130,Potoki!$G:$G,IF($G130="","",$G130)))</f>
        <v>69120</v>
      </c>
      <c r="AH130" s="30">
        <f ca="1">IF(AH$5="",0,SUMIFS(Potoki!AH:AH,Potoki!$F:$F,$F130,Potoki!$G:$G,IF($G130="","",$G130)))</f>
        <v>108345</v>
      </c>
      <c r="AI130" s="30">
        <f ca="1">IF(AI$5="",0,SUMIFS(Potoki!AI:AI,Potoki!$F:$F,$F130,Potoki!$G:$G,IF($G130="","",$G130)))</f>
        <v>145440</v>
      </c>
      <c r="AJ130" s="30">
        <f ca="1">IF(AJ$5="",0,SUMIFS(Potoki!AJ:AJ,Potoki!$F:$F,$F130,Potoki!$G:$G,IF($G130="","",$G130)))</f>
        <v>188886</v>
      </c>
      <c r="AK130" s="30">
        <f ca="1">IF(AK$5="",0,SUMIFS(Potoki!AK:AK,Potoki!$F:$F,$F130,Potoki!$G:$G,IF($G130="","",$G130)))</f>
        <v>284220.00000000006</v>
      </c>
      <c r="AL130" s="30">
        <f ca="1">IF(AL$5="",0,SUMIFS(Potoki!AL:AL,Potoki!$F:$F,$F130,Potoki!$G:$G,IF($G130="","",$G130)))</f>
        <v>465852</v>
      </c>
      <c r="AM130" s="30">
        <f ca="1">IF(AM$5="",0,SUMIFS(Potoki!AM:AM,Potoki!$F:$F,$F130,Potoki!$G:$G,IF($G130="","",$G130)))</f>
        <v>741337.5</v>
      </c>
      <c r="AN130" s="30">
        <f ca="1">IF(AN$5="",0,SUMIFS(Potoki!AN:AN,Potoki!$F:$F,$F130,Potoki!$G:$G,IF($G130="","",$G130)))</f>
        <v>1107214.5</v>
      </c>
      <c r="AO130" s="30">
        <f ca="1">IF(AO$5="",0,SUMIFS(Potoki!AO:AO,Potoki!$F:$F,$F130,Potoki!$G:$G,IF($G130="","",$G130)))</f>
        <v>1539025.5</v>
      </c>
      <c r="AP130" s="30">
        <f ca="1">IF(AP$5="",0,SUMIFS(Potoki!AP:AP,Potoki!$F:$F,$F130,Potoki!$G:$G,IF($G130="","",$G130)))</f>
        <v>2009836.5</v>
      </c>
      <c r="AQ130" s="30">
        <f ca="1">IF(AQ$5="",0,SUMIFS(Potoki!AQ:AQ,Potoki!$F:$F,$F130,Potoki!$G:$G,IF($G130="","",$G130)))</f>
        <v>2502580.5</v>
      </c>
      <c r="AR130" s="30">
        <f ca="1">IF(AR$5="",0,SUMIFS(Potoki!AR:AR,Potoki!$F:$F,$F130,Potoki!$G:$G,IF($G130="","",$G130)))</f>
        <v>3006795</v>
      </c>
      <c r="AS130" s="30">
        <f ca="1">IF(AS$5="",0,SUMIFS(Potoki!AS:AS,Potoki!$F:$F,$F130,Potoki!$G:$G,IF($G130="","",$G130)))</f>
        <v>3516675</v>
      </c>
      <c r="AT130" s="30">
        <f ca="1">IF(AT$5="",0,SUMIFS(Potoki!AT:AT,Potoki!$F:$F,$F130,Potoki!$G:$G,IF($G130="","",$G130)))</f>
        <v>4028670</v>
      </c>
      <c r="AU130" s="30">
        <f ca="1">IF(AU$5="",0,SUMIFS(Potoki!AU:AU,Potoki!$F:$F,$F130,Potoki!$G:$G,IF($G130="","",$G130)))</f>
        <v>4541317.5</v>
      </c>
      <c r="AV130" s="30">
        <f ca="1">IF(AV$5="",0,SUMIFS(Potoki!AV:AV,Potoki!$F:$F,$F130,Potoki!$G:$G,IF($G130="","",$G130)))</f>
        <v>5054250</v>
      </c>
      <c r="AW130" s="30">
        <f ca="1">IF(AW$5="",0,SUMIFS(Potoki!AW:AW,Potoki!$F:$F,$F130,Potoki!$G:$G,IF($G130="","",$G130)))</f>
        <v>5567250</v>
      </c>
      <c r="AX130" s="30">
        <f ca="1">IF(AX$5="",0,SUMIFS(Potoki!AX:AX,Potoki!$F:$F,$F130,Potoki!$G:$G,IF($G130="","",$G130)))</f>
        <v>6080250</v>
      </c>
      <c r="AY130" s="30">
        <f ca="1">IF(AY$5="",0,SUMIFS(Potoki!AY:AY,Potoki!$F:$F,$F130,Potoki!$G:$G,IF($G130="","",$G130)))</f>
        <v>6593250</v>
      </c>
      <c r="AZ130" s="30">
        <f ca="1">IF(AZ$5="",0,SUMIFS(Potoki!AZ:AZ,Potoki!$F:$F,$F130,Potoki!$G:$G,IF($G130="","",$G130)))</f>
        <v>7106250</v>
      </c>
      <c r="BA130" s="30">
        <f ca="1">IF(BA$5="",0,SUMIFS(Potoki!BA:BA,Potoki!$F:$F,$F130,Potoki!$G:$G,IF($G130="","",$G130)))</f>
        <v>7619250</v>
      </c>
      <c r="BB130" s="30">
        <f ca="1">IF(BB$5="",0,SUMIFS(Potoki!BB:BB,Potoki!$F:$F,$F130,Potoki!$G:$G,IF($G130="","",$G130)))</f>
        <v>8115750</v>
      </c>
      <c r="BC130" s="30">
        <f ca="1">IF(BC$5="",0,SUMIFS(Potoki!BC:BC,Potoki!$F:$F,$F130,Potoki!$G:$G,IF($G130="","",$G130)))</f>
        <v>8549250</v>
      </c>
      <c r="BD130" s="30">
        <f ca="1">IF(BD$5="",0,SUMIFS(Potoki!BD:BD,Potoki!$F:$F,$F130,Potoki!$G:$G,IF($G130="","",$G130)))</f>
        <v>8889450</v>
      </c>
      <c r="BE130" s="30">
        <f ca="1">IF(BE$5="",0,SUMIFS(Potoki!BE:BE,Potoki!$F:$F,$F130,Potoki!$G:$G,IF($G130="","",$G130)))</f>
        <v>9131587.5</v>
      </c>
      <c r="BF130" s="30">
        <f ca="1">IF(BF$5="",0,SUMIFS(Potoki!BF:BF,Potoki!$F:$F,$F130,Potoki!$G:$G,IF($G130="","",$G130)))</f>
        <v>9280987.5</v>
      </c>
      <c r="BG130" s="30">
        <f ca="1">IF(BG$5="",0,SUMIFS(Potoki!BG:BG,Potoki!$F:$F,$F130,Potoki!$G:$G,IF($G130="","",$G130)))</f>
        <v>9363022.5</v>
      </c>
      <c r="BH130" s="30">
        <f ca="1">IF(BH$5="",0,SUMIFS(Potoki!BH:BH,Potoki!$F:$F,$F130,Potoki!$G:$G,IF($G130="","",$G130)))</f>
        <v>9405472.5</v>
      </c>
      <c r="BI130" s="30">
        <f ca="1">IF(BI$5="",0,SUMIFS(Potoki!BI:BI,Potoki!$F:$F,$F130,Potoki!$G:$G,IF($G130="","",$G130)))</f>
        <v>9425842.5</v>
      </c>
      <c r="BJ130" s="30">
        <f ca="1">IF(BJ$5="",0,SUMIFS(Potoki!BJ:BJ,Potoki!$F:$F,$F130,Potoki!$G:$G,IF($G130="","",$G130)))</f>
        <v>9434655</v>
      </c>
      <c r="BK130" s="30">
        <f ca="1">IF(BK$5="",0,SUMIFS(Potoki!BK:BK,Potoki!$F:$F,$F130,Potoki!$G:$G,IF($G130="","",$G130)))</f>
        <v>9437775</v>
      </c>
      <c r="BL130" s="30">
        <f ca="1">IF(BL$5="",0,SUMIFS(Potoki!BL:BL,Potoki!$F:$F,$F130,Potoki!$G:$G,IF($G130="","",$G130)))</f>
        <v>9438780</v>
      </c>
      <c r="BM130" s="30">
        <f ca="1">IF(BM$5="",0,SUMIFS(Potoki!BM:BM,Potoki!$F:$F,$F130,Potoki!$G:$G,IF($G130="","",$G130)))</f>
        <v>9439132.5</v>
      </c>
      <c r="BN130" s="30">
        <f ca="1">IF(BN$5="",0,SUMIFS(Potoki!BN:BN,Potoki!$F:$F,$F130,Potoki!$G:$G,IF($G130="","",$G130)))</f>
        <v>9439200.0000000019</v>
      </c>
      <c r="BO130" s="30">
        <f ca="1">IF(BO$5="",0,SUMIFS(Potoki!BO:BO,Potoki!$F:$F,$F130,Potoki!$G:$G,IF($G130="","",$G130)))</f>
        <v>9439200.0000000019</v>
      </c>
      <c r="BP130" s="30">
        <f ca="1">IF(BP$5="",0,SUMIFS(Potoki!BP:BP,Potoki!$F:$F,$F130,Potoki!$G:$G,IF($G130="","",$G130)))</f>
        <v>9439200.0000000019</v>
      </c>
      <c r="BQ130" s="30">
        <f ca="1">IF(BQ$5="",0,SUMIFS(Potoki!BQ:BQ,Potoki!$F:$F,$F130,Potoki!$G:$G,IF($G130="","",$G130)))</f>
        <v>9439200.0000000019</v>
      </c>
      <c r="BR130" s="30">
        <f ca="1">IF(BR$5="",0,SUMIFS(Potoki!BR:BR,Potoki!$F:$F,$F130,Potoki!$G:$G,IF($G130="","",$G130)))</f>
        <v>9439200.0000000019</v>
      </c>
      <c r="BS130" s="30">
        <f ca="1">IF(BS$5="",0,SUMIFS(Potoki!BS:BS,Potoki!$F:$F,$F130,Potoki!$G:$G,IF($G130="","",$G130)))</f>
        <v>9439200.0000000019</v>
      </c>
      <c r="BT130" s="30">
        <f ca="1">IF(BT$5="",0,SUMIFS(Potoki!BT:BT,Potoki!$F:$F,$F130,Potoki!$G:$G,IF($G130="","",$G130)))</f>
        <v>9439200.0000000019</v>
      </c>
      <c r="BU130" s="30">
        <f ca="1">IF(BU$5="",0,SUMIFS(Potoki!BU:BU,Potoki!$F:$F,$F130,Potoki!$G:$G,IF($G130="","",$G130)))</f>
        <v>9439200.0000000019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9"/>
      <c r="C131" s="142"/>
      <c r="E131" s="24"/>
      <c r="F131" s="66" t="str">
        <f t="shared" si="400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12599358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600</v>
      </c>
      <c r="AF131" s="30">
        <f ca="1">IF(AF$5="",0,SUMIFS(Potoki!AF:AF,Potoki!$F:$F,$F131,Potoki!$G:$G,IF($G131="","",$G131)))</f>
        <v>2400</v>
      </c>
      <c r="AG131" s="30">
        <f ca="1">IF(AG$5="",0,SUMIFS(Potoki!AG:AG,Potoki!$F:$F,$F131,Potoki!$G:$G,IF($G131="","",$G131)))</f>
        <v>4320</v>
      </c>
      <c r="AH131" s="30">
        <f ca="1">IF(AH$5="",0,SUMIFS(Potoki!AH:AH,Potoki!$F:$F,$F131,Potoki!$G:$G,IF($G131="","",$G131)))</f>
        <v>6315</v>
      </c>
      <c r="AI131" s="30">
        <f ca="1">IF(AI$5="",0,SUMIFS(Potoki!AI:AI,Potoki!$F:$F,$F131,Potoki!$G:$G,IF($G131="","",$G131)))</f>
        <v>8055</v>
      </c>
      <c r="AJ131" s="30">
        <f ca="1">IF(AJ$5="",0,SUMIFS(Potoki!AJ:AJ,Potoki!$F:$F,$F131,Potoki!$G:$G,IF($G131="","",$G131)))</f>
        <v>10581.000000000002</v>
      </c>
      <c r="AK131" s="30">
        <f ca="1">IF(AK$5="",0,SUMIFS(Potoki!AK:AK,Potoki!$F:$F,$F131,Potoki!$G:$G,IF($G131="","",$G131)))</f>
        <v>17181</v>
      </c>
      <c r="AL131" s="30">
        <f ca="1">IF(AL$5="",0,SUMIFS(Potoki!AL:AL,Potoki!$F:$F,$F131,Potoki!$G:$G,IF($G131="","",$G131)))</f>
        <v>28293</v>
      </c>
      <c r="AM131" s="30">
        <f ca="1">IF(AM$5="",0,SUMIFS(Potoki!AM:AM,Potoki!$F:$F,$F131,Potoki!$G:$G,IF($G131="","",$G131)))</f>
        <v>44245.5</v>
      </c>
      <c r="AN131" s="30">
        <f ca="1">IF(AN$5="",0,SUMIFS(Potoki!AN:AN,Potoki!$F:$F,$F131,Potoki!$G:$G,IF($G131="","",$G131)))</f>
        <v>64455</v>
      </c>
      <c r="AO131" s="30">
        <f ca="1">IF(AO$5="",0,SUMIFS(Potoki!AO:AO,Potoki!$F:$F,$F131,Potoki!$G:$G,IF($G131="","",$G131)))</f>
        <v>87175.5</v>
      </c>
      <c r="AP131" s="30">
        <f ca="1">IF(AP$5="",0,SUMIFS(Potoki!AP:AP,Potoki!$F:$F,$F131,Potoki!$G:$G,IF($G131="","",$G131)))</f>
        <v>111387</v>
      </c>
      <c r="AQ131" s="30">
        <f ca="1">IF(AQ$5="",0,SUMIFS(Potoki!AQ:AQ,Potoki!$F:$F,$F131,Potoki!$G:$G,IF($G131="","",$G131)))</f>
        <v>136372.5</v>
      </c>
      <c r="AR131" s="30">
        <f ca="1">IF(AR$5="",0,SUMIFS(Potoki!AR:AR,Potoki!$F:$F,$F131,Potoki!$G:$G,IF($G131="","",$G131)))</f>
        <v>161767.5</v>
      </c>
      <c r="AS131" s="30">
        <f ca="1">IF(AS$5="",0,SUMIFS(Potoki!AS:AS,Potoki!$F:$F,$F131,Potoki!$G:$G,IF($G131="","",$G131)))</f>
        <v>187342.5</v>
      </c>
      <c r="AT131" s="30">
        <f ca="1">IF(AT$5="",0,SUMIFS(Potoki!AT:AT,Potoki!$F:$F,$F131,Potoki!$G:$G,IF($G131="","",$G131)))</f>
        <v>212962.5</v>
      </c>
      <c r="AU131" s="30">
        <f ca="1">IF(AU$5="",0,SUMIFS(Potoki!AU:AU,Potoki!$F:$F,$F131,Potoki!$G:$G,IF($G131="","",$G131)))</f>
        <v>238605</v>
      </c>
      <c r="AV131" s="30">
        <f ca="1">IF(AV$5="",0,SUMIFS(Potoki!AV:AV,Potoki!$F:$F,$F131,Potoki!$G:$G,IF($G131="","",$G131)))</f>
        <v>264255</v>
      </c>
      <c r="AW131" s="30">
        <f ca="1">IF(AW$5="",0,SUMIFS(Potoki!AW:AW,Potoki!$F:$F,$F131,Potoki!$G:$G,IF($G131="","",$G131)))</f>
        <v>289905</v>
      </c>
      <c r="AX131" s="30">
        <f ca="1">IF(AX$5="",0,SUMIFS(Potoki!AX:AX,Potoki!$F:$F,$F131,Potoki!$G:$G,IF($G131="","",$G131)))</f>
        <v>315555</v>
      </c>
      <c r="AY131" s="30">
        <f ca="1">IF(AY$5="",0,SUMIFS(Potoki!AY:AY,Potoki!$F:$F,$F131,Potoki!$G:$G,IF($G131="","",$G131)))</f>
        <v>341205</v>
      </c>
      <c r="AZ131" s="30">
        <f ca="1">IF(AZ$5="",0,SUMIFS(Potoki!AZ:AZ,Potoki!$F:$F,$F131,Potoki!$G:$G,IF($G131="","",$G131)))</f>
        <v>366855</v>
      </c>
      <c r="BA131" s="30">
        <f ca="1">IF(BA$5="",0,SUMIFS(Potoki!BA:BA,Potoki!$F:$F,$F131,Potoki!$G:$G,IF($G131="","",$G131)))</f>
        <v>392505</v>
      </c>
      <c r="BB131" s="30">
        <f ca="1">IF(BB$5="",0,SUMIFS(Potoki!BB:BB,Potoki!$F:$F,$F131,Potoki!$G:$G,IF($G131="","",$G131)))</f>
        <v>416655</v>
      </c>
      <c r="BC131" s="30">
        <f ca="1">IF(BC$5="",0,SUMIFS(Potoki!BC:BC,Potoki!$F:$F,$F131,Potoki!$G:$G,IF($G131="","",$G131)))</f>
        <v>436305</v>
      </c>
      <c r="BD131" s="30">
        <f ca="1">IF(BD$5="",0,SUMIFS(Potoki!BD:BD,Potoki!$F:$F,$F131,Potoki!$G:$G,IF($G131="","",$G131)))</f>
        <v>451155</v>
      </c>
      <c r="BE131" s="30">
        <f ca="1">IF(BE$5="",0,SUMIFS(Potoki!BE:BE,Potoki!$F:$F,$F131,Potoki!$G:$G,IF($G131="","",$G131)))</f>
        <v>461017.5</v>
      </c>
      <c r="BF131" s="30">
        <f ca="1">IF(BF$5="",0,SUMIFS(Potoki!BF:BF,Potoki!$F:$F,$F131,Potoki!$G:$G,IF($G131="","",$G131)))</f>
        <v>466530</v>
      </c>
      <c r="BG131" s="30">
        <f ca="1">IF(BG$5="",0,SUMIFS(Potoki!BG:BG,Potoki!$F:$F,$F131,Potoki!$G:$G,IF($G131="","",$G131)))</f>
        <v>469477.5</v>
      </c>
      <c r="BH131" s="30">
        <f ca="1">IF(BH$5="",0,SUMIFS(Potoki!BH:BH,Potoki!$F:$F,$F131,Potoki!$G:$G,IF($G131="","",$G131)))</f>
        <v>470925</v>
      </c>
      <c r="BI131" s="30">
        <f ca="1">IF(BI$5="",0,SUMIFS(Potoki!BI:BI,Potoki!$F:$F,$F131,Potoki!$G:$G,IF($G131="","",$G131)))</f>
        <v>471592.5</v>
      </c>
      <c r="BJ131" s="30">
        <f ca="1">IF(BJ$5="",0,SUMIFS(Potoki!BJ:BJ,Potoki!$F:$F,$F131,Potoki!$G:$G,IF($G131="","",$G131)))</f>
        <v>471847.5</v>
      </c>
      <c r="BK131" s="30">
        <f ca="1">IF(BK$5="",0,SUMIFS(Potoki!BK:BK,Potoki!$F:$F,$F131,Potoki!$G:$G,IF($G131="","",$G131)))</f>
        <v>471922.5</v>
      </c>
      <c r="BL131" s="30">
        <f ca="1">IF(BL$5="",0,SUMIFS(Potoki!BL:BL,Potoki!$F:$F,$F131,Potoki!$G:$G,IF($G131="","",$G131)))</f>
        <v>471952.5</v>
      </c>
      <c r="BM131" s="30">
        <f ca="1">IF(BM$5="",0,SUMIFS(Potoki!BM:BM,Potoki!$F:$F,$F131,Potoki!$G:$G,IF($G131="","",$G131)))</f>
        <v>471960.00000000006</v>
      </c>
      <c r="BN131" s="30">
        <f ca="1">IF(BN$5="",0,SUMIFS(Potoki!BN:BN,Potoki!$F:$F,$F131,Potoki!$G:$G,IF($G131="","",$G131)))</f>
        <v>471960.00000000006</v>
      </c>
      <c r="BO131" s="30">
        <f ca="1">IF(BO$5="",0,SUMIFS(Potoki!BO:BO,Potoki!$F:$F,$F131,Potoki!$G:$G,IF($G131="","",$G131)))</f>
        <v>471960.00000000006</v>
      </c>
      <c r="BP131" s="30">
        <f ca="1">IF(BP$5="",0,SUMIFS(Potoki!BP:BP,Potoki!$F:$F,$F131,Potoki!$G:$G,IF($G131="","",$G131)))</f>
        <v>471960.00000000006</v>
      </c>
      <c r="BQ131" s="30">
        <f ca="1">IF(BQ$5="",0,SUMIFS(Potoki!BQ:BQ,Potoki!$F:$F,$F131,Potoki!$G:$G,IF($G131="","",$G131)))</f>
        <v>471960.00000000006</v>
      </c>
      <c r="BR131" s="30">
        <f ca="1">IF(BR$5="",0,SUMIFS(Potoki!BR:BR,Potoki!$F:$F,$F131,Potoki!$G:$G,IF($G131="","",$G131)))</f>
        <v>471960.00000000006</v>
      </c>
      <c r="BS131" s="30">
        <f ca="1">IF(BS$5="",0,SUMIFS(Potoki!BS:BS,Potoki!$F:$F,$F131,Potoki!$G:$G,IF($G131="","",$G131)))</f>
        <v>471960.00000000006</v>
      </c>
      <c r="BT131" s="30">
        <f ca="1">IF(BT$5="",0,SUMIFS(Potoki!BT:BT,Potoki!$F:$F,$F131,Potoki!$G:$G,IF($G131="","",$G131)))</f>
        <v>471960.00000000006</v>
      </c>
      <c r="BU131" s="30">
        <f ca="1">IF(BU$5="",0,SUMIFS(Potoki!BU:BU,Potoki!$F:$F,$F131,Potoki!$G:$G,IF($G131="","",$G131)))</f>
        <v>471960.00000000006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9"/>
      <c r="C132" s="142"/>
      <c r="E132" s="24"/>
      <c r="F132" s="66" t="str">
        <f t="shared" si="400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3779807.4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180</v>
      </c>
      <c r="AF132" s="30">
        <f ca="1">IF(AF$5="",0,SUMIFS(Potoki!AF:AF,Potoki!$F:$F,$F132,Potoki!$G:$G,IF($G132="","",$G132)))</f>
        <v>720</v>
      </c>
      <c r="AG132" s="30">
        <f ca="1">IF(AG$5="",0,SUMIFS(Potoki!AG:AG,Potoki!$F:$F,$F132,Potoki!$G:$G,IF($G132="","",$G132)))</f>
        <v>1296</v>
      </c>
      <c r="AH132" s="30">
        <f ca="1">IF(AH$5="",0,SUMIFS(Potoki!AH:AH,Potoki!$F:$F,$F132,Potoki!$G:$G,IF($G132="","",$G132)))</f>
        <v>1894.5</v>
      </c>
      <c r="AI132" s="30">
        <f ca="1">IF(AI$5="",0,SUMIFS(Potoki!AI:AI,Potoki!$F:$F,$F132,Potoki!$G:$G,IF($G132="","",$G132)))</f>
        <v>2416.5</v>
      </c>
      <c r="AJ132" s="30">
        <f ca="1">IF(AJ$5="",0,SUMIFS(Potoki!AJ:AJ,Potoki!$F:$F,$F132,Potoki!$G:$G,IF($G132="","",$G132)))</f>
        <v>3174.3</v>
      </c>
      <c r="AK132" s="30">
        <f ca="1">IF(AK$5="",0,SUMIFS(Potoki!AK:AK,Potoki!$F:$F,$F132,Potoki!$G:$G,IF($G132="","",$G132)))</f>
        <v>5154.3</v>
      </c>
      <c r="AL132" s="30">
        <f ca="1">IF(AL$5="",0,SUMIFS(Potoki!AL:AL,Potoki!$F:$F,$F132,Potoki!$G:$G,IF($G132="","",$G132)))</f>
        <v>8487.9</v>
      </c>
      <c r="AM132" s="30">
        <f ca="1">IF(AM$5="",0,SUMIFS(Potoki!AM:AM,Potoki!$F:$F,$F132,Potoki!$G:$G,IF($G132="","",$G132)))</f>
        <v>13273.65</v>
      </c>
      <c r="AN132" s="30">
        <f ca="1">IF(AN$5="",0,SUMIFS(Potoki!AN:AN,Potoki!$F:$F,$F132,Potoki!$G:$G,IF($G132="","",$G132)))</f>
        <v>19336.5</v>
      </c>
      <c r="AO132" s="30">
        <f ca="1">IF(AO$5="",0,SUMIFS(Potoki!AO:AO,Potoki!$F:$F,$F132,Potoki!$G:$G,IF($G132="","",$G132)))</f>
        <v>26152.649999999998</v>
      </c>
      <c r="AP132" s="30">
        <f ca="1">IF(AP$5="",0,SUMIFS(Potoki!AP:AP,Potoki!$F:$F,$F132,Potoki!$G:$G,IF($G132="","",$G132)))</f>
        <v>33416.1</v>
      </c>
      <c r="AQ132" s="30">
        <f ca="1">IF(AQ$5="",0,SUMIFS(Potoki!AQ:AQ,Potoki!$F:$F,$F132,Potoki!$G:$G,IF($G132="","",$G132)))</f>
        <v>40911.75</v>
      </c>
      <c r="AR132" s="30">
        <f ca="1">IF(AR$5="",0,SUMIFS(Potoki!AR:AR,Potoki!$F:$F,$F132,Potoki!$G:$G,IF($G132="","",$G132)))</f>
        <v>48530.25</v>
      </c>
      <c r="AS132" s="30">
        <f ca="1">IF(AS$5="",0,SUMIFS(Potoki!AS:AS,Potoki!$F:$F,$F132,Potoki!$G:$G,IF($G132="","",$G132)))</f>
        <v>56202.75</v>
      </c>
      <c r="AT132" s="30">
        <f ca="1">IF(AT$5="",0,SUMIFS(Potoki!AT:AT,Potoki!$F:$F,$F132,Potoki!$G:$G,IF($G132="","",$G132)))</f>
        <v>63888.75</v>
      </c>
      <c r="AU132" s="30">
        <f ca="1">IF(AU$5="",0,SUMIFS(Potoki!AU:AU,Potoki!$F:$F,$F132,Potoki!$G:$G,IF($G132="","",$G132)))</f>
        <v>71581.5</v>
      </c>
      <c r="AV132" s="30">
        <f ca="1">IF(AV$5="",0,SUMIFS(Potoki!AV:AV,Potoki!$F:$F,$F132,Potoki!$G:$G,IF($G132="","",$G132)))</f>
        <v>79276.5</v>
      </c>
      <c r="AW132" s="30">
        <f ca="1">IF(AW$5="",0,SUMIFS(Potoki!AW:AW,Potoki!$F:$F,$F132,Potoki!$G:$G,IF($G132="","",$G132)))</f>
        <v>86971.5</v>
      </c>
      <c r="AX132" s="30">
        <f ca="1">IF(AX$5="",0,SUMIFS(Potoki!AX:AX,Potoki!$F:$F,$F132,Potoki!$G:$G,IF($G132="","",$G132)))</f>
        <v>94666.5</v>
      </c>
      <c r="AY132" s="30">
        <f ca="1">IF(AY$5="",0,SUMIFS(Potoki!AY:AY,Potoki!$F:$F,$F132,Potoki!$G:$G,IF($G132="","",$G132)))</f>
        <v>102361.5</v>
      </c>
      <c r="AZ132" s="30">
        <f ca="1">IF(AZ$5="",0,SUMIFS(Potoki!AZ:AZ,Potoki!$F:$F,$F132,Potoki!$G:$G,IF($G132="","",$G132)))</f>
        <v>110056.5</v>
      </c>
      <c r="BA132" s="30">
        <f ca="1">IF(BA$5="",0,SUMIFS(Potoki!BA:BA,Potoki!$F:$F,$F132,Potoki!$G:$G,IF($G132="","",$G132)))</f>
        <v>117751.5</v>
      </c>
      <c r="BB132" s="30">
        <f ca="1">IF(BB$5="",0,SUMIFS(Potoki!BB:BB,Potoki!$F:$F,$F132,Potoki!$G:$G,IF($G132="","",$G132)))</f>
        <v>124996.5</v>
      </c>
      <c r="BC132" s="30">
        <f ca="1">IF(BC$5="",0,SUMIFS(Potoki!BC:BC,Potoki!$F:$F,$F132,Potoki!$G:$G,IF($G132="","",$G132)))</f>
        <v>130891.5</v>
      </c>
      <c r="BD132" s="30">
        <f ca="1">IF(BD$5="",0,SUMIFS(Potoki!BD:BD,Potoki!$F:$F,$F132,Potoki!$G:$G,IF($G132="","",$G132)))</f>
        <v>135346.5</v>
      </c>
      <c r="BE132" s="30">
        <f ca="1">IF(BE$5="",0,SUMIFS(Potoki!BE:BE,Potoki!$F:$F,$F132,Potoki!$G:$G,IF($G132="","",$G132)))</f>
        <v>138305.25</v>
      </c>
      <c r="BF132" s="30">
        <f ca="1">IF(BF$5="",0,SUMIFS(Potoki!BF:BF,Potoki!$F:$F,$F132,Potoki!$G:$G,IF($G132="","",$G132)))</f>
        <v>139959</v>
      </c>
      <c r="BG132" s="30">
        <f ca="1">IF(BG$5="",0,SUMIFS(Potoki!BG:BG,Potoki!$F:$F,$F132,Potoki!$G:$G,IF($G132="","",$G132)))</f>
        <v>140843.25</v>
      </c>
      <c r="BH132" s="30">
        <f ca="1">IF(BH$5="",0,SUMIFS(Potoki!BH:BH,Potoki!$F:$F,$F132,Potoki!$G:$G,IF($G132="","",$G132)))</f>
        <v>141277.5</v>
      </c>
      <c r="BI132" s="30">
        <f ca="1">IF(BI$5="",0,SUMIFS(Potoki!BI:BI,Potoki!$F:$F,$F132,Potoki!$G:$G,IF($G132="","",$G132)))</f>
        <v>141477.75</v>
      </c>
      <c r="BJ132" s="30">
        <f ca="1">IF(BJ$5="",0,SUMIFS(Potoki!BJ:BJ,Potoki!$F:$F,$F132,Potoki!$G:$G,IF($G132="","",$G132)))</f>
        <v>141554.25</v>
      </c>
      <c r="BK132" s="30">
        <f ca="1">IF(BK$5="",0,SUMIFS(Potoki!BK:BK,Potoki!$F:$F,$F132,Potoki!$G:$G,IF($G132="","",$G132)))</f>
        <v>141576.75</v>
      </c>
      <c r="BL132" s="30">
        <f ca="1">IF(BL$5="",0,SUMIFS(Potoki!BL:BL,Potoki!$F:$F,$F132,Potoki!$G:$G,IF($G132="","",$G132)))</f>
        <v>141585.75</v>
      </c>
      <c r="BM132" s="30">
        <f ca="1">IF(BM$5="",0,SUMIFS(Potoki!BM:BM,Potoki!$F:$F,$F132,Potoki!$G:$G,IF($G132="","",$G132)))</f>
        <v>141588.00000000003</v>
      </c>
      <c r="BN132" s="30">
        <f ca="1">IF(BN$5="",0,SUMIFS(Potoki!BN:BN,Potoki!$F:$F,$F132,Potoki!$G:$G,IF($G132="","",$G132)))</f>
        <v>141588.00000000003</v>
      </c>
      <c r="BO132" s="30">
        <f ca="1">IF(BO$5="",0,SUMIFS(Potoki!BO:BO,Potoki!$F:$F,$F132,Potoki!$G:$G,IF($G132="","",$G132)))</f>
        <v>141588.00000000003</v>
      </c>
      <c r="BP132" s="30">
        <f ca="1">IF(BP$5="",0,SUMIFS(Potoki!BP:BP,Potoki!$F:$F,$F132,Potoki!$G:$G,IF($G132="","",$G132)))</f>
        <v>141588.00000000003</v>
      </c>
      <c r="BQ132" s="30">
        <f ca="1">IF(BQ$5="",0,SUMIFS(Potoki!BQ:BQ,Potoki!$F:$F,$F132,Potoki!$G:$G,IF($G132="","",$G132)))</f>
        <v>141588.00000000003</v>
      </c>
      <c r="BR132" s="30">
        <f ca="1">IF(BR$5="",0,SUMIFS(Potoki!BR:BR,Potoki!$F:$F,$F132,Potoki!$G:$G,IF($G132="","",$G132)))</f>
        <v>141588.00000000003</v>
      </c>
      <c r="BS132" s="30">
        <f ca="1">IF(BS$5="",0,SUMIFS(Potoki!BS:BS,Potoki!$F:$F,$F132,Potoki!$G:$G,IF($G132="","",$G132)))</f>
        <v>141588.00000000003</v>
      </c>
      <c r="BT132" s="30">
        <f ca="1">IF(BT$5="",0,SUMIFS(Potoki!BT:BT,Potoki!$F:$F,$F132,Potoki!$G:$G,IF($G132="","",$G132)))</f>
        <v>141588.00000000003</v>
      </c>
      <c r="BU132" s="30">
        <f ca="1">IF(BU$5="",0,SUMIFS(Potoki!BU:BU,Potoki!$F:$F,$F132,Potoki!$G:$G,IF($G132="","",$G132)))</f>
        <v>141588.00000000003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9"/>
      <c r="C133" s="142"/>
      <c r="E133" s="24"/>
      <c r="F133" s="66" t="str">
        <f t="shared" si="400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2704662.1840000004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128.79999999999998</v>
      </c>
      <c r="AF133" s="30">
        <f ca="1">IF(AF$5="",0,SUMIFS(Potoki!AF:AF,Potoki!$F:$F,$F133,Potoki!$G:$G,IF($G133="","",$G133)))</f>
        <v>515.19999999999993</v>
      </c>
      <c r="AG133" s="30">
        <f ca="1">IF(AG$5="",0,SUMIFS(Potoki!AG:AG,Potoki!$F:$F,$F133,Potoki!$G:$G,IF($G133="","",$G133)))</f>
        <v>927.3599999999999</v>
      </c>
      <c r="AH133" s="30">
        <f ca="1">IF(AH$5="",0,SUMIFS(Potoki!AH:AH,Potoki!$F:$F,$F133,Potoki!$G:$G,IF($G133="","",$G133)))</f>
        <v>1355.62</v>
      </c>
      <c r="AI133" s="30">
        <f ca="1">IF(AI$5="",0,SUMIFS(Potoki!AI:AI,Potoki!$F:$F,$F133,Potoki!$G:$G,IF($G133="","",$G133)))</f>
        <v>1729.1399999999999</v>
      </c>
      <c r="AJ133" s="30">
        <f ca="1">IF(AJ$5="",0,SUMIFS(Potoki!AJ:AJ,Potoki!$F:$F,$F133,Potoki!$G:$G,IF($G133="","",$G133)))</f>
        <v>2271.3879999999999</v>
      </c>
      <c r="AK133" s="30">
        <f ca="1">IF(AK$5="",0,SUMIFS(Potoki!AK:AK,Potoki!$F:$F,$F133,Potoki!$G:$G,IF($G133="","",$G133)))</f>
        <v>3688.1880000000001</v>
      </c>
      <c r="AL133" s="30">
        <f ca="1">IF(AL$5="",0,SUMIFS(Potoki!AL:AL,Potoki!$F:$F,$F133,Potoki!$G:$G,IF($G133="","",$G133)))</f>
        <v>6073.5639999999994</v>
      </c>
      <c r="AM133" s="30">
        <f ca="1">IF(AM$5="",0,SUMIFS(Potoki!AM:AM,Potoki!$F:$F,$F133,Potoki!$G:$G,IF($G133="","",$G133)))</f>
        <v>9498.0339999999978</v>
      </c>
      <c r="AN133" s="30">
        <f ca="1">IF(AN$5="",0,SUMIFS(Potoki!AN:AN,Potoki!$F:$F,$F133,Potoki!$G:$G,IF($G133="","",$G133)))</f>
        <v>13836.339999999998</v>
      </c>
      <c r="AO133" s="30">
        <f ca="1">IF(AO$5="",0,SUMIFS(Potoki!AO:AO,Potoki!$F:$F,$F133,Potoki!$G:$G,IF($G133="","",$G133)))</f>
        <v>18713.673999999999</v>
      </c>
      <c r="AP133" s="30">
        <f ca="1">IF(AP$5="",0,SUMIFS(Potoki!AP:AP,Potoki!$F:$F,$F133,Potoki!$G:$G,IF($G133="","",$G133)))</f>
        <v>23911.075999999997</v>
      </c>
      <c r="AQ133" s="30">
        <f ca="1">IF(AQ$5="",0,SUMIFS(Potoki!AQ:AQ,Potoki!$F:$F,$F133,Potoki!$G:$G,IF($G133="","",$G133)))</f>
        <v>29274.629999999997</v>
      </c>
      <c r="AR133" s="30">
        <f ca="1">IF(AR$5="",0,SUMIFS(Potoki!AR:AR,Potoki!$F:$F,$F133,Potoki!$G:$G,IF($G133="","",$G133)))</f>
        <v>34726.089999999997</v>
      </c>
      <c r="AS133" s="30">
        <f ca="1">IF(AS$5="",0,SUMIFS(Potoki!AS:AS,Potoki!$F:$F,$F133,Potoki!$G:$G,IF($G133="","",$G133)))</f>
        <v>40216.189999999995</v>
      </c>
      <c r="AT133" s="30">
        <f ca="1">IF(AT$5="",0,SUMIFS(Potoki!AT:AT,Potoki!$F:$F,$F133,Potoki!$G:$G,IF($G133="","",$G133)))</f>
        <v>45715.95</v>
      </c>
      <c r="AU133" s="30">
        <f ca="1">IF(AU$5="",0,SUMIFS(Potoki!AU:AU,Potoki!$F:$F,$F133,Potoki!$G:$G,IF($G133="","",$G133)))</f>
        <v>51220.539999999994</v>
      </c>
      <c r="AV133" s="30">
        <f ca="1">IF(AV$5="",0,SUMIFS(Potoki!AV:AV,Potoki!$F:$F,$F133,Potoki!$G:$G,IF($G133="","",$G133)))</f>
        <v>56726.74</v>
      </c>
      <c r="AW133" s="30">
        <f ca="1">IF(AW$5="",0,SUMIFS(Potoki!AW:AW,Potoki!$F:$F,$F133,Potoki!$G:$G,IF($G133="","",$G133)))</f>
        <v>62232.939999999995</v>
      </c>
      <c r="AX133" s="30">
        <f ca="1">IF(AX$5="",0,SUMIFS(Potoki!AX:AX,Potoki!$F:$F,$F133,Potoki!$G:$G,IF($G133="","",$G133)))</f>
        <v>67739.14</v>
      </c>
      <c r="AY133" s="30">
        <f ca="1">IF(AY$5="",0,SUMIFS(Potoki!AY:AY,Potoki!$F:$F,$F133,Potoki!$G:$G,IF($G133="","",$G133)))</f>
        <v>73245.34</v>
      </c>
      <c r="AZ133" s="30">
        <f ca="1">IF(AZ$5="",0,SUMIFS(Potoki!AZ:AZ,Potoki!$F:$F,$F133,Potoki!$G:$G,IF($G133="","",$G133)))</f>
        <v>78751.539999999994</v>
      </c>
      <c r="BA133" s="30">
        <f ca="1">IF(BA$5="",0,SUMIFS(Potoki!BA:BA,Potoki!$F:$F,$F133,Potoki!$G:$G,IF($G133="","",$G133)))</f>
        <v>84257.739999999991</v>
      </c>
      <c r="BB133" s="30">
        <f ca="1">IF(BB$5="",0,SUMIFS(Potoki!BB:BB,Potoki!$F:$F,$F133,Potoki!$G:$G,IF($G133="","",$G133)))</f>
        <v>89441.939999999988</v>
      </c>
      <c r="BC133" s="30">
        <f ca="1">IF(BC$5="",0,SUMIFS(Potoki!BC:BC,Potoki!$F:$F,$F133,Potoki!$G:$G,IF($G133="","",$G133)))</f>
        <v>93660.14</v>
      </c>
      <c r="BD133" s="30">
        <f ca="1">IF(BD$5="",0,SUMIFS(Potoki!BD:BD,Potoki!$F:$F,$F133,Potoki!$G:$G,IF($G133="","",$G133)))</f>
        <v>96847.939999999988</v>
      </c>
      <c r="BE133" s="30">
        <f ca="1">IF(BE$5="",0,SUMIFS(Potoki!BE:BE,Potoki!$F:$F,$F133,Potoki!$G:$G,IF($G133="","",$G133)))</f>
        <v>98965.09</v>
      </c>
      <c r="BF133" s="30">
        <f ca="1">IF(BF$5="",0,SUMIFS(Potoki!BF:BF,Potoki!$F:$F,$F133,Potoki!$G:$G,IF($G133="","",$G133)))</f>
        <v>100148.43999999999</v>
      </c>
      <c r="BG133" s="30">
        <f ca="1">IF(BG$5="",0,SUMIFS(Potoki!BG:BG,Potoki!$F:$F,$F133,Potoki!$G:$G,IF($G133="","",$G133)))</f>
        <v>100781.17</v>
      </c>
      <c r="BH133" s="30">
        <f ca="1">IF(BH$5="",0,SUMIFS(Potoki!BH:BH,Potoki!$F:$F,$F133,Potoki!$G:$G,IF($G133="","",$G133)))</f>
        <v>101091.9</v>
      </c>
      <c r="BI133" s="30">
        <f ca="1">IF(BI$5="",0,SUMIFS(Potoki!BI:BI,Potoki!$F:$F,$F133,Potoki!$G:$G,IF($G133="","",$G133)))</f>
        <v>101235.18999999999</v>
      </c>
      <c r="BJ133" s="30">
        <f ca="1">IF(BJ$5="",0,SUMIFS(Potoki!BJ:BJ,Potoki!$F:$F,$F133,Potoki!$G:$G,IF($G133="","",$G133)))</f>
        <v>101289.93</v>
      </c>
      <c r="BK133" s="30">
        <f ca="1">IF(BK$5="",0,SUMIFS(Potoki!BK:BK,Potoki!$F:$F,$F133,Potoki!$G:$G,IF($G133="","",$G133)))</f>
        <v>101306.03</v>
      </c>
      <c r="BL133" s="30">
        <f ca="1">IF(BL$5="",0,SUMIFS(Potoki!BL:BL,Potoki!$F:$F,$F133,Potoki!$G:$G,IF($G133="","",$G133)))</f>
        <v>101312.46999999999</v>
      </c>
      <c r="BM133" s="30">
        <f ca="1">IF(BM$5="",0,SUMIFS(Potoki!BM:BM,Potoki!$F:$F,$F133,Potoki!$G:$G,IF($G133="","",$G133)))</f>
        <v>101314.08</v>
      </c>
      <c r="BN133" s="30">
        <f ca="1">IF(BN$5="",0,SUMIFS(Potoki!BN:BN,Potoki!$F:$F,$F133,Potoki!$G:$G,IF($G133="","",$G133)))</f>
        <v>101314.08</v>
      </c>
      <c r="BO133" s="30">
        <f ca="1">IF(BO$5="",0,SUMIFS(Potoki!BO:BO,Potoki!$F:$F,$F133,Potoki!$G:$G,IF($G133="","",$G133)))</f>
        <v>101314.08</v>
      </c>
      <c r="BP133" s="30">
        <f ca="1">IF(BP$5="",0,SUMIFS(Potoki!BP:BP,Potoki!$F:$F,$F133,Potoki!$G:$G,IF($G133="","",$G133)))</f>
        <v>101314.08</v>
      </c>
      <c r="BQ133" s="30">
        <f ca="1">IF(BQ$5="",0,SUMIFS(Potoki!BQ:BQ,Potoki!$F:$F,$F133,Potoki!$G:$G,IF($G133="","",$G133)))</f>
        <v>101314.08</v>
      </c>
      <c r="BR133" s="30">
        <f ca="1">IF(BR$5="",0,SUMIFS(Potoki!BR:BR,Potoki!$F:$F,$F133,Potoki!$G:$G,IF($G133="","",$G133)))</f>
        <v>101314.08</v>
      </c>
      <c r="BS133" s="30">
        <f ca="1">IF(BS$5="",0,SUMIFS(Potoki!BS:BS,Potoki!$F:$F,$F133,Potoki!$G:$G,IF($G133="","",$G133)))</f>
        <v>101314.08</v>
      </c>
      <c r="BT133" s="30">
        <f ca="1">IF(BT$5="",0,SUMIFS(Potoki!BT:BT,Potoki!$F:$F,$F133,Potoki!$G:$G,IF($G133="","",$G133)))</f>
        <v>101314.08</v>
      </c>
      <c r="BU133" s="30">
        <f ca="1">IF(BU$5="",0,SUMIFS(Potoki!BU:BU,Potoki!$F:$F,$F133,Potoki!$G:$G,IF($G133="","",$G133)))</f>
        <v>101314.08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40"/>
      <c r="C134" s="142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8"/>
      <c r="C135" s="142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407435261.0199998</v>
      </c>
      <c r="Z135" s="10">
        <f ca="1">IF(Z$5="",0,SUM(Z136:Z145))</f>
        <v>0</v>
      </c>
      <c r="AA135" s="10">
        <f t="shared" ref="AA135:CL135" ca="1" si="401">IF(AA$5="",0,SUM(AA136:AA145))</f>
        <v>0</v>
      </c>
      <c r="AB135" s="10">
        <f t="shared" ca="1" si="401"/>
        <v>0</v>
      </c>
      <c r="AC135" s="10">
        <f t="shared" ca="1" si="401"/>
        <v>0</v>
      </c>
      <c r="AD135" s="10">
        <f t="shared" ca="1" si="401"/>
        <v>0</v>
      </c>
      <c r="AE135" s="10">
        <f t="shared" ca="1" si="401"/>
        <v>0</v>
      </c>
      <c r="AF135" s="10">
        <f t="shared" ca="1" si="401"/>
        <v>0</v>
      </c>
      <c r="AG135" s="10">
        <f t="shared" ca="1" si="401"/>
        <v>20974</v>
      </c>
      <c r="AH135" s="10">
        <f t="shared" ca="1" si="401"/>
        <v>83896</v>
      </c>
      <c r="AI135" s="10">
        <f t="shared" ca="1" si="401"/>
        <v>151012.79999999999</v>
      </c>
      <c r="AJ135" s="10">
        <f t="shared" ca="1" si="401"/>
        <v>220751.35</v>
      </c>
      <c r="AK135" s="10">
        <f t="shared" ca="1" si="401"/>
        <v>281575.95</v>
      </c>
      <c r="AL135" s="10">
        <f t="shared" ca="1" si="401"/>
        <v>369876.49000000005</v>
      </c>
      <c r="AM135" s="10">
        <f t="shared" ca="1" si="401"/>
        <v>600590.49</v>
      </c>
      <c r="AN135" s="10">
        <f t="shared" ca="1" si="401"/>
        <v>989028.97</v>
      </c>
      <c r="AO135" s="10">
        <f t="shared" ca="1" si="401"/>
        <v>1546675.1950000001</v>
      </c>
      <c r="AP135" s="10">
        <f t="shared" ca="1" si="401"/>
        <v>2253131.9500000002</v>
      </c>
      <c r="AQ135" s="10">
        <f t="shared" ca="1" si="401"/>
        <v>3047364.895</v>
      </c>
      <c r="AR135" s="10">
        <f t="shared" ca="1" si="401"/>
        <v>3893718.23</v>
      </c>
      <c r="AS135" s="10">
        <f t="shared" ca="1" si="401"/>
        <v>4767128.0250000004</v>
      </c>
      <c r="AT135" s="10">
        <f t="shared" ca="1" si="401"/>
        <v>5654852.5750000002</v>
      </c>
      <c r="AU135" s="10">
        <f t="shared" ca="1" si="401"/>
        <v>6548869.3250000002</v>
      </c>
      <c r="AV135" s="10">
        <f t="shared" ca="1" si="401"/>
        <v>7444459.125</v>
      </c>
      <c r="AW135" s="10">
        <f t="shared" ca="1" si="401"/>
        <v>8340835.4500000002</v>
      </c>
      <c r="AX135" s="10">
        <f t="shared" ca="1" si="401"/>
        <v>9237473.9499999993</v>
      </c>
      <c r="AY135" s="10">
        <f t="shared" ca="1" si="401"/>
        <v>10134112.449999999</v>
      </c>
      <c r="AZ135" s="10">
        <f t="shared" ca="1" si="401"/>
        <v>11030750.949999999</v>
      </c>
      <c r="BA135" s="10">
        <f t="shared" ca="1" si="401"/>
        <v>11927389.449999999</v>
      </c>
      <c r="BB135" s="10">
        <f t="shared" ca="1" si="401"/>
        <v>12824027.949999999</v>
      </c>
      <c r="BC135" s="10">
        <f t="shared" ca="1" si="401"/>
        <v>13720666.449999999</v>
      </c>
      <c r="BD135" s="10">
        <f t="shared" ca="1" si="401"/>
        <v>14564869.949999999</v>
      </c>
      <c r="BE135" s="10">
        <f t="shared" ca="1" si="401"/>
        <v>15251768.449999999</v>
      </c>
      <c r="BF135" s="10">
        <f t="shared" ca="1" si="401"/>
        <v>15770874.949999999</v>
      </c>
      <c r="BG135" s="10">
        <f t="shared" ca="1" si="401"/>
        <v>16115635.074999999</v>
      </c>
      <c r="BH135" s="10">
        <f t="shared" ca="1" si="401"/>
        <v>16308333.699999999</v>
      </c>
      <c r="BI135" s="10">
        <f t="shared" ca="1" si="401"/>
        <v>16411368.475</v>
      </c>
      <c r="BJ135" s="10">
        <f t="shared" ca="1" si="401"/>
        <v>16461968.25</v>
      </c>
      <c r="BK135" s="10">
        <f t="shared" ca="1" si="401"/>
        <v>16485301.824999999</v>
      </c>
      <c r="BL135" s="10">
        <f t="shared" ca="1" si="401"/>
        <v>16494215.775</v>
      </c>
      <c r="BM135" s="10">
        <f t="shared" ca="1" si="401"/>
        <v>16496837.525</v>
      </c>
      <c r="BN135" s="10">
        <f t="shared" ca="1" si="401"/>
        <v>16497886.225</v>
      </c>
      <c r="BO135" s="10">
        <f t="shared" ca="1" si="401"/>
        <v>16498148.400000002</v>
      </c>
      <c r="BP135" s="10">
        <f t="shared" ca="1" si="401"/>
        <v>16498148.400000002</v>
      </c>
      <c r="BQ135" s="10">
        <f t="shared" ca="1" si="401"/>
        <v>16498148.400000002</v>
      </c>
      <c r="BR135" s="10">
        <f t="shared" ca="1" si="401"/>
        <v>16498148.400000002</v>
      </c>
      <c r="BS135" s="10">
        <f t="shared" ca="1" si="401"/>
        <v>16498148.400000002</v>
      </c>
      <c r="BT135" s="10">
        <f t="shared" ca="1" si="401"/>
        <v>16498148.400000002</v>
      </c>
      <c r="BU135" s="10">
        <f t="shared" ca="1" si="401"/>
        <v>16498148.400000002</v>
      </c>
      <c r="BV135" s="10">
        <f t="shared" si="401"/>
        <v>0</v>
      </c>
      <c r="BW135" s="10">
        <f t="shared" si="401"/>
        <v>0</v>
      </c>
      <c r="BX135" s="10">
        <f t="shared" si="401"/>
        <v>0</v>
      </c>
      <c r="BY135" s="10">
        <f t="shared" si="401"/>
        <v>0</v>
      </c>
      <c r="BZ135" s="10">
        <f t="shared" si="401"/>
        <v>0</v>
      </c>
      <c r="CA135" s="10">
        <f t="shared" si="401"/>
        <v>0</v>
      </c>
      <c r="CB135" s="10">
        <f t="shared" si="401"/>
        <v>0</v>
      </c>
      <c r="CC135" s="10">
        <f t="shared" si="401"/>
        <v>0</v>
      </c>
      <c r="CD135" s="10">
        <f t="shared" si="401"/>
        <v>0</v>
      </c>
      <c r="CE135" s="10">
        <f t="shared" si="401"/>
        <v>0</v>
      </c>
      <c r="CF135" s="10">
        <f t="shared" si="401"/>
        <v>0</v>
      </c>
      <c r="CG135" s="10">
        <f t="shared" si="401"/>
        <v>0</v>
      </c>
      <c r="CH135" s="10">
        <f t="shared" si="401"/>
        <v>0</v>
      </c>
      <c r="CI135" s="10">
        <f t="shared" si="401"/>
        <v>0</v>
      </c>
      <c r="CJ135" s="10">
        <f t="shared" si="401"/>
        <v>0</v>
      </c>
      <c r="CK135" s="10">
        <f t="shared" si="401"/>
        <v>0</v>
      </c>
      <c r="CL135" s="10">
        <f t="shared" si="401"/>
        <v>0</v>
      </c>
      <c r="CM135" s="10">
        <f t="shared" ref="CM135:CT135" si="402">IF(CM$5="",0,SUM(CM136:CM145))</f>
        <v>0</v>
      </c>
      <c r="CN135" s="10">
        <f t="shared" si="402"/>
        <v>0</v>
      </c>
      <c r="CO135" s="10">
        <f t="shared" si="402"/>
        <v>0</v>
      </c>
      <c r="CP135" s="10">
        <f t="shared" si="402"/>
        <v>0</v>
      </c>
      <c r="CQ135" s="10">
        <f t="shared" si="402"/>
        <v>0</v>
      </c>
      <c r="CR135" s="10">
        <f t="shared" si="402"/>
        <v>0</v>
      </c>
      <c r="CS135" s="10">
        <f t="shared" si="402"/>
        <v>0</v>
      </c>
      <c r="CT135" s="10">
        <f t="shared" si="402"/>
        <v>0</v>
      </c>
    </row>
    <row r="136" spans="1:98" s="27" customFormat="1" ht="12" x14ac:dyDescent="0.25">
      <c r="A136" s="26">
        <f>ROW()</f>
        <v>136</v>
      </c>
      <c r="B136" s="139"/>
      <c r="C136" s="142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81588066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4200</v>
      </c>
      <c r="AH136" s="30">
        <f ca="1">IF(AH$5="",0,SUMIFS(Potoki!AH:AH,Potoki!$F:$F,$F136,Potoki!$G:$G,IF($G136="","",$G136)))</f>
        <v>16800</v>
      </c>
      <c r="AI136" s="30">
        <f ca="1">IF(AI$5="",0,SUMIFS(Potoki!AI:AI,Potoki!$F:$F,$F136,Potoki!$G:$G,IF($G136="","",$G136)))</f>
        <v>30240</v>
      </c>
      <c r="AJ136" s="30">
        <f ca="1">IF(AJ$5="",0,SUMIFS(Potoki!AJ:AJ,Potoki!$F:$F,$F136,Potoki!$G:$G,IF($G136="","",$G136)))</f>
        <v>44205</v>
      </c>
      <c r="AK136" s="30">
        <f ca="1">IF(AK$5="",0,SUMIFS(Potoki!AK:AK,Potoki!$F:$F,$F136,Potoki!$G:$G,IF($G136="","",$G136)))</f>
        <v>56385</v>
      </c>
      <c r="AL136" s="30">
        <f ca="1">IF(AL$5="",0,SUMIFS(Potoki!AL:AL,Potoki!$F:$F,$F136,Potoki!$G:$G,IF($G136="","",$G136)))</f>
        <v>74067.000000000015</v>
      </c>
      <c r="AM136" s="30">
        <f ca="1">IF(AM$5="",0,SUMIFS(Potoki!AM:AM,Potoki!$F:$F,$F136,Potoki!$G:$G,IF($G136="","",$G136)))</f>
        <v>120267.00000000001</v>
      </c>
      <c r="AN136" s="30">
        <f ca="1">IF(AN$5="",0,SUMIFS(Potoki!AN:AN,Potoki!$F:$F,$F136,Potoki!$G:$G,IF($G136="","",$G136)))</f>
        <v>198051</v>
      </c>
      <c r="AO136" s="30">
        <f ca="1">IF(AO$5="",0,SUMIFS(Potoki!AO:AO,Potoki!$F:$F,$F136,Potoki!$G:$G,IF($G136="","",$G136)))</f>
        <v>309718.5</v>
      </c>
      <c r="AP136" s="30">
        <f ca="1">IF(AP$5="",0,SUMIFS(Potoki!AP:AP,Potoki!$F:$F,$F136,Potoki!$G:$G,IF($G136="","",$G136)))</f>
        <v>451185</v>
      </c>
      <c r="AQ136" s="30">
        <f ca="1">IF(AQ$5="",0,SUMIFS(Potoki!AQ:AQ,Potoki!$F:$F,$F136,Potoki!$G:$G,IF($G136="","",$G136)))</f>
        <v>610228.5</v>
      </c>
      <c r="AR136" s="30">
        <f ca="1">IF(AR$5="",0,SUMIFS(Potoki!AR:AR,Potoki!$F:$F,$F136,Potoki!$G:$G,IF($G136="","",$G136)))</f>
        <v>779709</v>
      </c>
      <c r="AS136" s="30">
        <f ca="1">IF(AS$5="",0,SUMIFS(Potoki!AS:AS,Potoki!$F:$F,$F136,Potoki!$G:$G,IF($G136="","",$G136)))</f>
        <v>954607.5</v>
      </c>
      <c r="AT136" s="30">
        <f ca="1">IF(AT$5="",0,SUMIFS(Potoki!AT:AT,Potoki!$F:$F,$F136,Potoki!$G:$G,IF($G136="","",$G136)))</f>
        <v>1132372.5</v>
      </c>
      <c r="AU136" s="30">
        <f ca="1">IF(AU$5="",0,SUMIFS(Potoki!AU:AU,Potoki!$F:$F,$F136,Potoki!$G:$G,IF($G136="","",$G136)))</f>
        <v>1311397.5</v>
      </c>
      <c r="AV136" s="30">
        <f ca="1">IF(AV$5="",0,SUMIFS(Potoki!AV:AV,Potoki!$F:$F,$F136,Potoki!$G:$G,IF($G136="","",$G136)))</f>
        <v>1490737.5</v>
      </c>
      <c r="AW136" s="30">
        <f ca="1">IF(AW$5="",0,SUMIFS(Potoki!AW:AW,Potoki!$F:$F,$F136,Potoki!$G:$G,IF($G136="","",$G136)))</f>
        <v>1670235</v>
      </c>
      <c r="AX136" s="30">
        <f ca="1">IF(AX$5="",0,SUMIFS(Potoki!AX:AX,Potoki!$F:$F,$F136,Potoki!$G:$G,IF($G136="","",$G136)))</f>
        <v>1849785</v>
      </c>
      <c r="AY136" s="30">
        <f ca="1">IF(AY$5="",0,SUMIFS(Potoki!AY:AY,Potoki!$F:$F,$F136,Potoki!$G:$G,IF($G136="","",$G136)))</f>
        <v>2029335</v>
      </c>
      <c r="AZ136" s="30">
        <f ca="1">IF(AZ$5="",0,SUMIFS(Potoki!AZ:AZ,Potoki!$F:$F,$F136,Potoki!$G:$G,IF($G136="","",$G136)))</f>
        <v>2208885</v>
      </c>
      <c r="BA136" s="30">
        <f ca="1">IF(BA$5="",0,SUMIFS(Potoki!BA:BA,Potoki!$F:$F,$F136,Potoki!$G:$G,IF($G136="","",$G136)))</f>
        <v>2388435</v>
      </c>
      <c r="BB136" s="30">
        <f ca="1">IF(BB$5="",0,SUMIFS(Potoki!BB:BB,Potoki!$F:$F,$F136,Potoki!$G:$G,IF($G136="","",$G136)))</f>
        <v>2567985</v>
      </c>
      <c r="BC136" s="30">
        <f ca="1">IF(BC$5="",0,SUMIFS(Potoki!BC:BC,Potoki!$F:$F,$F136,Potoki!$G:$G,IF($G136="","",$G136)))</f>
        <v>2747535</v>
      </c>
      <c r="BD136" s="30">
        <f ca="1">IF(BD$5="",0,SUMIFS(Potoki!BD:BD,Potoki!$F:$F,$F136,Potoki!$G:$G,IF($G136="","",$G136)))</f>
        <v>2916585</v>
      </c>
      <c r="BE136" s="30">
        <f ca="1">IF(BE$5="",0,SUMIFS(Potoki!BE:BE,Potoki!$F:$F,$F136,Potoki!$G:$G,IF($G136="","",$G136)))</f>
        <v>3054135</v>
      </c>
      <c r="BF136" s="30">
        <f ca="1">IF(BF$5="",0,SUMIFS(Potoki!BF:BF,Potoki!$F:$F,$F136,Potoki!$G:$G,IF($G136="","",$G136)))</f>
        <v>3158085</v>
      </c>
      <c r="BG136" s="30">
        <f ca="1">IF(BG$5="",0,SUMIFS(Potoki!BG:BG,Potoki!$F:$F,$F136,Potoki!$G:$G,IF($G136="","",$G136)))</f>
        <v>3227122.5</v>
      </c>
      <c r="BH136" s="30">
        <f ca="1">IF(BH$5="",0,SUMIFS(Potoki!BH:BH,Potoki!$F:$F,$F136,Potoki!$G:$G,IF($G136="","",$G136)))</f>
        <v>3265710</v>
      </c>
      <c r="BI136" s="30">
        <f ca="1">IF(BI$5="",0,SUMIFS(Potoki!BI:BI,Potoki!$F:$F,$F136,Potoki!$G:$G,IF($G136="","",$G136)))</f>
        <v>3286342.5</v>
      </c>
      <c r="BJ136" s="30">
        <f ca="1">IF(BJ$5="",0,SUMIFS(Potoki!BJ:BJ,Potoki!$F:$F,$F136,Potoki!$G:$G,IF($G136="","",$G136)))</f>
        <v>3296475</v>
      </c>
      <c r="BK136" s="30">
        <f ca="1">IF(BK$5="",0,SUMIFS(Potoki!BK:BK,Potoki!$F:$F,$F136,Potoki!$G:$G,IF($G136="","",$G136)))</f>
        <v>3301147.5</v>
      </c>
      <c r="BL136" s="30">
        <f ca="1">IF(BL$5="",0,SUMIFS(Potoki!BL:BL,Potoki!$F:$F,$F136,Potoki!$G:$G,IF($G136="","",$G136)))</f>
        <v>3302932.5</v>
      </c>
      <c r="BM136" s="30">
        <f ca="1">IF(BM$5="",0,SUMIFS(Potoki!BM:BM,Potoki!$F:$F,$F136,Potoki!$G:$G,IF($G136="","",$G136)))</f>
        <v>3303457.5</v>
      </c>
      <c r="BN136" s="30">
        <f ca="1">IF(BN$5="",0,SUMIFS(Potoki!BN:BN,Potoki!$F:$F,$F136,Potoki!$G:$G,IF($G136="","",$G136)))</f>
        <v>3303667.5</v>
      </c>
      <c r="BO136" s="30">
        <f ca="1">IF(BO$5="",0,SUMIFS(Potoki!BO:BO,Potoki!$F:$F,$F136,Potoki!$G:$G,IF($G136="","",$G136)))</f>
        <v>3303720.0000000005</v>
      </c>
      <c r="BP136" s="30">
        <f ca="1">IF(BP$5="",0,SUMIFS(Potoki!BP:BP,Potoki!$F:$F,$F136,Potoki!$G:$G,IF($G136="","",$G136)))</f>
        <v>3303720.0000000005</v>
      </c>
      <c r="BQ136" s="30">
        <f ca="1">IF(BQ$5="",0,SUMIFS(Potoki!BQ:BQ,Potoki!$F:$F,$F136,Potoki!$G:$G,IF($G136="","",$G136)))</f>
        <v>3303720.0000000005</v>
      </c>
      <c r="BR136" s="30">
        <f ca="1">IF(BR$5="",0,SUMIFS(Potoki!BR:BR,Potoki!$F:$F,$F136,Potoki!$G:$G,IF($G136="","",$G136)))</f>
        <v>3303720.0000000005</v>
      </c>
      <c r="BS136" s="30">
        <f ca="1">IF(BS$5="",0,SUMIFS(Potoki!BS:BS,Potoki!$F:$F,$F136,Potoki!$G:$G,IF($G136="","",$G136)))</f>
        <v>3303720.0000000005</v>
      </c>
      <c r="BT136" s="30">
        <f ca="1">IF(BT$5="",0,SUMIFS(Potoki!BT:BT,Potoki!$F:$F,$F136,Potoki!$G:$G,IF($G136="","",$G136)))</f>
        <v>3303720.0000000005</v>
      </c>
      <c r="BU136" s="30">
        <f ca="1">IF(BU$5="",0,SUMIFS(Potoki!BU:BU,Potoki!$F:$F,$F136,Potoki!$G:$G,IF($G136="","",$G136)))</f>
        <v>3303720.0000000005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9"/>
      <c r="C137" s="142"/>
      <c r="E137" s="24"/>
      <c r="F137" s="66" t="str">
        <f t="shared" ref="F137:F144" si="403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9324350.4000000004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480</v>
      </c>
      <c r="AH137" s="30">
        <f ca="1">IF(AH$5="",0,SUMIFS(Potoki!AH:AH,Potoki!$F:$F,$F137,Potoki!$G:$G,IF($G137="","",$G137)))</f>
        <v>1920</v>
      </c>
      <c r="AI137" s="30">
        <f ca="1">IF(AI$5="",0,SUMIFS(Potoki!AI:AI,Potoki!$F:$F,$F137,Potoki!$G:$G,IF($G137="","",$G137)))</f>
        <v>3456</v>
      </c>
      <c r="AJ137" s="30">
        <f ca="1">IF(AJ$5="",0,SUMIFS(Potoki!AJ:AJ,Potoki!$F:$F,$F137,Potoki!$G:$G,IF($G137="","",$G137)))</f>
        <v>5052</v>
      </c>
      <c r="AK137" s="30">
        <f ca="1">IF(AK$5="",0,SUMIFS(Potoki!AK:AK,Potoki!$F:$F,$F137,Potoki!$G:$G,IF($G137="","",$G137)))</f>
        <v>6444</v>
      </c>
      <c r="AL137" s="30">
        <f ca="1">IF(AL$5="",0,SUMIFS(Potoki!AL:AL,Potoki!$F:$F,$F137,Potoki!$G:$G,IF($G137="","",$G137)))</f>
        <v>8464.8000000000011</v>
      </c>
      <c r="AM137" s="30">
        <f ca="1">IF(AM$5="",0,SUMIFS(Potoki!AM:AM,Potoki!$F:$F,$F137,Potoki!$G:$G,IF($G137="","",$G137)))</f>
        <v>13744.800000000001</v>
      </c>
      <c r="AN137" s="30">
        <f ca="1">IF(AN$5="",0,SUMIFS(Potoki!AN:AN,Potoki!$F:$F,$F137,Potoki!$G:$G,IF($G137="","",$G137)))</f>
        <v>22634.400000000001</v>
      </c>
      <c r="AO137" s="30">
        <f ca="1">IF(AO$5="",0,SUMIFS(Potoki!AO:AO,Potoki!$F:$F,$F137,Potoki!$G:$G,IF($G137="","",$G137)))</f>
        <v>35396.399999999994</v>
      </c>
      <c r="AP137" s="30">
        <f ca="1">IF(AP$5="",0,SUMIFS(Potoki!AP:AP,Potoki!$F:$F,$F137,Potoki!$G:$G,IF($G137="","",$G137)))</f>
        <v>51564</v>
      </c>
      <c r="AQ137" s="30">
        <f ca="1">IF(AQ$5="",0,SUMIFS(Potoki!AQ:AQ,Potoki!$F:$F,$F137,Potoki!$G:$G,IF($G137="","",$G137)))</f>
        <v>69740.399999999994</v>
      </c>
      <c r="AR137" s="30">
        <f ca="1">IF(AR$5="",0,SUMIFS(Potoki!AR:AR,Potoki!$F:$F,$F137,Potoki!$G:$G,IF($G137="","",$G137)))</f>
        <v>89109.6</v>
      </c>
      <c r="AS137" s="30">
        <f ca="1">IF(AS$5="",0,SUMIFS(Potoki!AS:AS,Potoki!$F:$F,$F137,Potoki!$G:$G,IF($G137="","",$G137)))</f>
        <v>109098</v>
      </c>
      <c r="AT137" s="30">
        <f ca="1">IF(AT$5="",0,SUMIFS(Potoki!AT:AT,Potoki!$F:$F,$F137,Potoki!$G:$G,IF($G137="","",$G137)))</f>
        <v>129414</v>
      </c>
      <c r="AU137" s="30">
        <f ca="1">IF(AU$5="",0,SUMIFS(Potoki!AU:AU,Potoki!$F:$F,$F137,Potoki!$G:$G,IF($G137="","",$G137)))</f>
        <v>149874</v>
      </c>
      <c r="AV137" s="30">
        <f ca="1">IF(AV$5="",0,SUMIFS(Potoki!AV:AV,Potoki!$F:$F,$F137,Potoki!$G:$G,IF($G137="","",$G137)))</f>
        <v>170370</v>
      </c>
      <c r="AW137" s="30">
        <f ca="1">IF(AW$5="",0,SUMIFS(Potoki!AW:AW,Potoki!$F:$F,$F137,Potoki!$G:$G,IF($G137="","",$G137)))</f>
        <v>190884</v>
      </c>
      <c r="AX137" s="30">
        <f ca="1">IF(AX$5="",0,SUMIFS(Potoki!AX:AX,Potoki!$F:$F,$F137,Potoki!$G:$G,IF($G137="","",$G137)))</f>
        <v>211404</v>
      </c>
      <c r="AY137" s="30">
        <f ca="1">IF(AY$5="",0,SUMIFS(Potoki!AY:AY,Potoki!$F:$F,$F137,Potoki!$G:$G,IF($G137="","",$G137)))</f>
        <v>231924</v>
      </c>
      <c r="AZ137" s="30">
        <f ca="1">IF(AZ$5="",0,SUMIFS(Potoki!AZ:AZ,Potoki!$F:$F,$F137,Potoki!$G:$G,IF($G137="","",$G137)))</f>
        <v>252444</v>
      </c>
      <c r="BA137" s="30">
        <f ca="1">IF(BA$5="",0,SUMIFS(Potoki!BA:BA,Potoki!$F:$F,$F137,Potoki!$G:$G,IF($G137="","",$G137)))</f>
        <v>272964</v>
      </c>
      <c r="BB137" s="30">
        <f ca="1">IF(BB$5="",0,SUMIFS(Potoki!BB:BB,Potoki!$F:$F,$F137,Potoki!$G:$G,IF($G137="","",$G137)))</f>
        <v>293484</v>
      </c>
      <c r="BC137" s="30">
        <f ca="1">IF(BC$5="",0,SUMIFS(Potoki!BC:BC,Potoki!$F:$F,$F137,Potoki!$G:$G,IF($G137="","",$G137)))</f>
        <v>314004</v>
      </c>
      <c r="BD137" s="30">
        <f ca="1">IF(BD$5="",0,SUMIFS(Potoki!BD:BD,Potoki!$F:$F,$F137,Potoki!$G:$G,IF($G137="","",$G137)))</f>
        <v>333324</v>
      </c>
      <c r="BE137" s="30">
        <f ca="1">IF(BE$5="",0,SUMIFS(Potoki!BE:BE,Potoki!$F:$F,$F137,Potoki!$G:$G,IF($G137="","",$G137)))</f>
        <v>349044</v>
      </c>
      <c r="BF137" s="30">
        <f ca="1">IF(BF$5="",0,SUMIFS(Potoki!BF:BF,Potoki!$F:$F,$F137,Potoki!$G:$G,IF($G137="","",$G137)))</f>
        <v>360924</v>
      </c>
      <c r="BG137" s="30">
        <f ca="1">IF(BG$5="",0,SUMIFS(Potoki!BG:BG,Potoki!$F:$F,$F137,Potoki!$G:$G,IF($G137="","",$G137)))</f>
        <v>368814</v>
      </c>
      <c r="BH137" s="30">
        <f ca="1">IF(BH$5="",0,SUMIFS(Potoki!BH:BH,Potoki!$F:$F,$F137,Potoki!$G:$G,IF($G137="","",$G137)))</f>
        <v>373224</v>
      </c>
      <c r="BI137" s="30">
        <f ca="1">IF(BI$5="",0,SUMIFS(Potoki!BI:BI,Potoki!$F:$F,$F137,Potoki!$G:$G,IF($G137="","",$G137)))</f>
        <v>375582</v>
      </c>
      <c r="BJ137" s="30">
        <f ca="1">IF(BJ$5="",0,SUMIFS(Potoki!BJ:BJ,Potoki!$F:$F,$F137,Potoki!$G:$G,IF($G137="","",$G137)))</f>
        <v>376740</v>
      </c>
      <c r="BK137" s="30">
        <f ca="1">IF(BK$5="",0,SUMIFS(Potoki!BK:BK,Potoki!$F:$F,$F137,Potoki!$G:$G,IF($G137="","",$G137)))</f>
        <v>377274</v>
      </c>
      <c r="BL137" s="30">
        <f ca="1">IF(BL$5="",0,SUMIFS(Potoki!BL:BL,Potoki!$F:$F,$F137,Potoki!$G:$G,IF($G137="","",$G137)))</f>
        <v>377478</v>
      </c>
      <c r="BM137" s="30">
        <f ca="1">IF(BM$5="",0,SUMIFS(Potoki!BM:BM,Potoki!$F:$F,$F137,Potoki!$G:$G,IF($G137="","",$G137)))</f>
        <v>377538</v>
      </c>
      <c r="BN137" s="30">
        <f ca="1">IF(BN$5="",0,SUMIFS(Potoki!BN:BN,Potoki!$F:$F,$F137,Potoki!$G:$G,IF($G137="","",$G137)))</f>
        <v>377562</v>
      </c>
      <c r="BO137" s="30">
        <f ca="1">IF(BO$5="",0,SUMIFS(Potoki!BO:BO,Potoki!$F:$F,$F137,Potoki!$G:$G,IF($G137="","",$G137)))</f>
        <v>377568.00000000006</v>
      </c>
      <c r="BP137" s="30">
        <f ca="1">IF(BP$5="",0,SUMIFS(Potoki!BP:BP,Potoki!$F:$F,$F137,Potoki!$G:$G,IF($G137="","",$G137)))</f>
        <v>377568.00000000006</v>
      </c>
      <c r="BQ137" s="30">
        <f ca="1">IF(BQ$5="",0,SUMIFS(Potoki!BQ:BQ,Potoki!$F:$F,$F137,Potoki!$G:$G,IF($G137="","",$G137)))</f>
        <v>377568.00000000006</v>
      </c>
      <c r="BR137" s="30">
        <f ca="1">IF(BR$5="",0,SUMIFS(Potoki!BR:BR,Potoki!$F:$F,$F137,Potoki!$G:$G,IF($G137="","",$G137)))</f>
        <v>377568.00000000006</v>
      </c>
      <c r="BS137" s="30">
        <f ca="1">IF(BS$5="",0,SUMIFS(Potoki!BS:BS,Potoki!$F:$F,$F137,Potoki!$G:$G,IF($G137="","",$G137)))</f>
        <v>377568.00000000006</v>
      </c>
      <c r="BT137" s="30">
        <f ca="1">IF(BT$5="",0,SUMIFS(Potoki!BT:BT,Potoki!$F:$F,$F137,Potoki!$G:$G,IF($G137="","",$G137)))</f>
        <v>377568.00000000006</v>
      </c>
      <c r="BU137" s="30">
        <f ca="1">IF(BU$5="",0,SUMIFS(Potoki!BU:BU,Potoki!$F:$F,$F137,Potoki!$G:$G,IF($G137="","",$G137)))</f>
        <v>377568.00000000006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9"/>
      <c r="C138" s="142"/>
      <c r="E138" s="24"/>
      <c r="F138" s="66" t="str">
        <f t="shared" si="403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10878408.800000001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560</v>
      </c>
      <c r="AH138" s="30">
        <f ca="1">IF(AH$5="",0,SUMIFS(Potoki!AH:AH,Potoki!$F:$F,$F138,Potoki!$G:$G,IF($G138="","",$G138)))</f>
        <v>2240</v>
      </c>
      <c r="AI138" s="30">
        <f ca="1">IF(AI$5="",0,SUMIFS(Potoki!AI:AI,Potoki!$F:$F,$F138,Potoki!$G:$G,IF($G138="","",$G138)))</f>
        <v>4032</v>
      </c>
      <c r="AJ138" s="30">
        <f ca="1">IF(AJ$5="",0,SUMIFS(Potoki!AJ:AJ,Potoki!$F:$F,$F138,Potoki!$G:$G,IF($G138="","",$G138)))</f>
        <v>5894</v>
      </c>
      <c r="AK138" s="30">
        <f ca="1">IF(AK$5="",0,SUMIFS(Potoki!AK:AK,Potoki!$F:$F,$F138,Potoki!$G:$G,IF($G138="","",$G138)))</f>
        <v>7518</v>
      </c>
      <c r="AL138" s="30">
        <f ca="1">IF(AL$5="",0,SUMIFS(Potoki!AL:AL,Potoki!$F:$F,$F138,Potoki!$G:$G,IF($G138="","",$G138)))</f>
        <v>9875.6000000000022</v>
      </c>
      <c r="AM138" s="30">
        <f ca="1">IF(AM$5="",0,SUMIFS(Potoki!AM:AM,Potoki!$F:$F,$F138,Potoki!$G:$G,IF($G138="","",$G138)))</f>
        <v>16035.600000000002</v>
      </c>
      <c r="AN138" s="30">
        <f ca="1">IF(AN$5="",0,SUMIFS(Potoki!AN:AN,Potoki!$F:$F,$F138,Potoki!$G:$G,IF($G138="","",$G138)))</f>
        <v>26406.799999999999</v>
      </c>
      <c r="AO138" s="30">
        <f ca="1">IF(AO$5="",0,SUMIFS(Potoki!AO:AO,Potoki!$F:$F,$F138,Potoki!$G:$G,IF($G138="","",$G138)))</f>
        <v>41295.799999999996</v>
      </c>
      <c r="AP138" s="30">
        <f ca="1">IF(AP$5="",0,SUMIFS(Potoki!AP:AP,Potoki!$F:$F,$F138,Potoki!$G:$G,IF($G138="","",$G138)))</f>
        <v>60158</v>
      </c>
      <c r="AQ138" s="30">
        <f ca="1">IF(AQ$5="",0,SUMIFS(Potoki!AQ:AQ,Potoki!$F:$F,$F138,Potoki!$G:$G,IF($G138="","",$G138)))</f>
        <v>81363.8</v>
      </c>
      <c r="AR138" s="30">
        <f ca="1">IF(AR$5="",0,SUMIFS(Potoki!AR:AR,Potoki!$F:$F,$F138,Potoki!$G:$G,IF($G138="","",$G138)))</f>
        <v>103961.2</v>
      </c>
      <c r="AS138" s="30">
        <f ca="1">IF(AS$5="",0,SUMIFS(Potoki!AS:AS,Potoki!$F:$F,$F138,Potoki!$G:$G,IF($G138="","",$G138)))</f>
        <v>127281</v>
      </c>
      <c r="AT138" s="30">
        <f ca="1">IF(AT$5="",0,SUMIFS(Potoki!AT:AT,Potoki!$F:$F,$F138,Potoki!$G:$G,IF($G138="","",$G138)))</f>
        <v>150983</v>
      </c>
      <c r="AU138" s="30">
        <f ca="1">IF(AU$5="",0,SUMIFS(Potoki!AU:AU,Potoki!$F:$F,$F138,Potoki!$G:$G,IF($G138="","",$G138)))</f>
        <v>174853</v>
      </c>
      <c r="AV138" s="30">
        <f ca="1">IF(AV$5="",0,SUMIFS(Potoki!AV:AV,Potoki!$F:$F,$F138,Potoki!$G:$G,IF($G138="","",$G138)))</f>
        <v>198765</v>
      </c>
      <c r="AW138" s="30">
        <f ca="1">IF(AW$5="",0,SUMIFS(Potoki!AW:AW,Potoki!$F:$F,$F138,Potoki!$G:$G,IF($G138="","",$G138)))</f>
        <v>222698</v>
      </c>
      <c r="AX138" s="30">
        <f ca="1">IF(AX$5="",0,SUMIFS(Potoki!AX:AX,Potoki!$F:$F,$F138,Potoki!$G:$G,IF($G138="","",$G138)))</f>
        <v>246638</v>
      </c>
      <c r="AY138" s="30">
        <f ca="1">IF(AY$5="",0,SUMIFS(Potoki!AY:AY,Potoki!$F:$F,$F138,Potoki!$G:$G,IF($G138="","",$G138)))</f>
        <v>270578</v>
      </c>
      <c r="AZ138" s="30">
        <f ca="1">IF(AZ$5="",0,SUMIFS(Potoki!AZ:AZ,Potoki!$F:$F,$F138,Potoki!$G:$G,IF($G138="","",$G138)))</f>
        <v>294518</v>
      </c>
      <c r="BA138" s="30">
        <f ca="1">IF(BA$5="",0,SUMIFS(Potoki!BA:BA,Potoki!$F:$F,$F138,Potoki!$G:$G,IF($G138="","",$G138)))</f>
        <v>318458</v>
      </c>
      <c r="BB138" s="30">
        <f ca="1">IF(BB$5="",0,SUMIFS(Potoki!BB:BB,Potoki!$F:$F,$F138,Potoki!$G:$G,IF($G138="","",$G138)))</f>
        <v>342398</v>
      </c>
      <c r="BC138" s="30">
        <f ca="1">IF(BC$5="",0,SUMIFS(Potoki!BC:BC,Potoki!$F:$F,$F138,Potoki!$G:$G,IF($G138="","",$G138)))</f>
        <v>366338</v>
      </c>
      <c r="BD138" s="30">
        <f ca="1">IF(BD$5="",0,SUMIFS(Potoki!BD:BD,Potoki!$F:$F,$F138,Potoki!$G:$G,IF($G138="","",$G138)))</f>
        <v>388878</v>
      </c>
      <c r="BE138" s="30">
        <f ca="1">IF(BE$5="",0,SUMIFS(Potoki!BE:BE,Potoki!$F:$F,$F138,Potoki!$G:$G,IF($G138="","",$G138)))</f>
        <v>407218</v>
      </c>
      <c r="BF138" s="30">
        <f ca="1">IF(BF$5="",0,SUMIFS(Potoki!BF:BF,Potoki!$F:$F,$F138,Potoki!$G:$G,IF($G138="","",$G138)))</f>
        <v>421078</v>
      </c>
      <c r="BG138" s="30">
        <f ca="1">IF(BG$5="",0,SUMIFS(Potoki!BG:BG,Potoki!$F:$F,$F138,Potoki!$G:$G,IF($G138="","",$G138)))</f>
        <v>430283</v>
      </c>
      <c r="BH138" s="30">
        <f ca="1">IF(BH$5="",0,SUMIFS(Potoki!BH:BH,Potoki!$F:$F,$F138,Potoki!$G:$G,IF($G138="","",$G138)))</f>
        <v>435428</v>
      </c>
      <c r="BI138" s="30">
        <f ca="1">IF(BI$5="",0,SUMIFS(Potoki!BI:BI,Potoki!$F:$F,$F138,Potoki!$G:$G,IF($G138="","",$G138)))</f>
        <v>438179</v>
      </c>
      <c r="BJ138" s="30">
        <f ca="1">IF(BJ$5="",0,SUMIFS(Potoki!BJ:BJ,Potoki!$F:$F,$F138,Potoki!$G:$G,IF($G138="","",$G138)))</f>
        <v>439530</v>
      </c>
      <c r="BK138" s="30">
        <f ca="1">IF(BK$5="",0,SUMIFS(Potoki!BK:BK,Potoki!$F:$F,$F138,Potoki!$G:$G,IF($G138="","",$G138)))</f>
        <v>440153</v>
      </c>
      <c r="BL138" s="30">
        <f ca="1">IF(BL$5="",0,SUMIFS(Potoki!BL:BL,Potoki!$F:$F,$F138,Potoki!$G:$G,IF($G138="","",$G138)))</f>
        <v>440391</v>
      </c>
      <c r="BM138" s="30">
        <f ca="1">IF(BM$5="",0,SUMIFS(Potoki!BM:BM,Potoki!$F:$F,$F138,Potoki!$G:$G,IF($G138="","",$G138)))</f>
        <v>440461</v>
      </c>
      <c r="BN138" s="30">
        <f ca="1">IF(BN$5="",0,SUMIFS(Potoki!BN:BN,Potoki!$F:$F,$F138,Potoki!$G:$G,IF($G138="","",$G138)))</f>
        <v>440489</v>
      </c>
      <c r="BO138" s="30">
        <f ca="1">IF(BO$5="",0,SUMIFS(Potoki!BO:BO,Potoki!$F:$F,$F138,Potoki!$G:$G,IF($G138="","",$G138)))</f>
        <v>440496.00000000006</v>
      </c>
      <c r="BP138" s="30">
        <f ca="1">IF(BP$5="",0,SUMIFS(Potoki!BP:BP,Potoki!$F:$F,$F138,Potoki!$G:$G,IF($G138="","",$G138)))</f>
        <v>440496.00000000006</v>
      </c>
      <c r="BQ138" s="30">
        <f ca="1">IF(BQ$5="",0,SUMIFS(Potoki!BQ:BQ,Potoki!$F:$F,$F138,Potoki!$G:$G,IF($G138="","",$G138)))</f>
        <v>440496.00000000006</v>
      </c>
      <c r="BR138" s="30">
        <f ca="1">IF(BR$5="",0,SUMIFS(Potoki!BR:BR,Potoki!$F:$F,$F138,Potoki!$G:$G,IF($G138="","",$G138)))</f>
        <v>440496.00000000006</v>
      </c>
      <c r="BS138" s="30">
        <f ca="1">IF(BS$5="",0,SUMIFS(Potoki!BS:BS,Potoki!$F:$F,$F138,Potoki!$G:$G,IF($G138="","",$G138)))</f>
        <v>440496.00000000006</v>
      </c>
      <c r="BT138" s="30">
        <f ca="1">IF(BT$5="",0,SUMIFS(Potoki!BT:BT,Potoki!$F:$F,$F138,Potoki!$G:$G,IF($G138="","",$G138)))</f>
        <v>440496.00000000006</v>
      </c>
      <c r="BU138" s="30">
        <f ca="1">IF(BU$5="",0,SUMIFS(Potoki!BU:BU,Potoki!$F:$F,$F138,Potoki!$G:$G,IF($G138="","",$G138)))</f>
        <v>440496.00000000006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9"/>
      <c r="C139" s="142"/>
      <c r="E139" s="24"/>
      <c r="F139" s="66" t="str">
        <f t="shared" si="403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233108760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12000</v>
      </c>
      <c r="AH139" s="30">
        <f ca="1">IF(AH$5="",0,SUMIFS(Potoki!AH:AH,Potoki!$F:$F,$F139,Potoki!$G:$G,IF($G139="","",$G139)))</f>
        <v>48000</v>
      </c>
      <c r="AI139" s="30">
        <f ca="1">IF(AI$5="",0,SUMIFS(Potoki!AI:AI,Potoki!$F:$F,$F139,Potoki!$G:$G,IF($G139="","",$G139)))</f>
        <v>86400</v>
      </c>
      <c r="AJ139" s="30">
        <f ca="1">IF(AJ$5="",0,SUMIFS(Potoki!AJ:AJ,Potoki!$F:$F,$F139,Potoki!$G:$G,IF($G139="","",$G139)))</f>
        <v>126300</v>
      </c>
      <c r="AK139" s="30">
        <f ca="1">IF(AK$5="",0,SUMIFS(Potoki!AK:AK,Potoki!$F:$F,$F139,Potoki!$G:$G,IF($G139="","",$G139)))</f>
        <v>161100</v>
      </c>
      <c r="AL139" s="30">
        <f ca="1">IF(AL$5="",0,SUMIFS(Potoki!AL:AL,Potoki!$F:$F,$F139,Potoki!$G:$G,IF($G139="","",$G139)))</f>
        <v>211620.00000000003</v>
      </c>
      <c r="AM139" s="30">
        <f ca="1">IF(AM$5="",0,SUMIFS(Potoki!AM:AM,Potoki!$F:$F,$F139,Potoki!$G:$G,IF($G139="","",$G139)))</f>
        <v>343620</v>
      </c>
      <c r="AN139" s="30">
        <f ca="1">IF(AN$5="",0,SUMIFS(Potoki!AN:AN,Potoki!$F:$F,$F139,Potoki!$G:$G,IF($G139="","",$G139)))</f>
        <v>565860</v>
      </c>
      <c r="AO139" s="30">
        <f ca="1">IF(AO$5="",0,SUMIFS(Potoki!AO:AO,Potoki!$F:$F,$F139,Potoki!$G:$G,IF($G139="","",$G139)))</f>
        <v>884910</v>
      </c>
      <c r="AP139" s="30">
        <f ca="1">IF(AP$5="",0,SUMIFS(Potoki!AP:AP,Potoki!$F:$F,$F139,Potoki!$G:$G,IF($G139="","",$G139)))</f>
        <v>1289100</v>
      </c>
      <c r="AQ139" s="30">
        <f ca="1">IF(AQ$5="",0,SUMIFS(Potoki!AQ:AQ,Potoki!$F:$F,$F139,Potoki!$G:$G,IF($G139="","",$G139)))</f>
        <v>1743510</v>
      </c>
      <c r="AR139" s="30">
        <f ca="1">IF(AR$5="",0,SUMIFS(Potoki!AR:AR,Potoki!$F:$F,$F139,Potoki!$G:$G,IF($G139="","",$G139)))</f>
        <v>2227740</v>
      </c>
      <c r="AS139" s="30">
        <f ca="1">IF(AS$5="",0,SUMIFS(Potoki!AS:AS,Potoki!$F:$F,$F139,Potoki!$G:$G,IF($G139="","",$G139)))</f>
        <v>2727450</v>
      </c>
      <c r="AT139" s="30">
        <f ca="1">IF(AT$5="",0,SUMIFS(Potoki!AT:AT,Potoki!$F:$F,$F139,Potoki!$G:$G,IF($G139="","",$G139)))</f>
        <v>3235350</v>
      </c>
      <c r="AU139" s="30">
        <f ca="1">IF(AU$5="",0,SUMIFS(Potoki!AU:AU,Potoki!$F:$F,$F139,Potoki!$G:$G,IF($G139="","",$G139)))</f>
        <v>3746850</v>
      </c>
      <c r="AV139" s="30">
        <f ca="1">IF(AV$5="",0,SUMIFS(Potoki!AV:AV,Potoki!$F:$F,$F139,Potoki!$G:$G,IF($G139="","",$G139)))</f>
        <v>4259250</v>
      </c>
      <c r="AW139" s="30">
        <f ca="1">IF(AW$5="",0,SUMIFS(Potoki!AW:AW,Potoki!$F:$F,$F139,Potoki!$G:$G,IF($G139="","",$G139)))</f>
        <v>4772100</v>
      </c>
      <c r="AX139" s="30">
        <f ca="1">IF(AX$5="",0,SUMIFS(Potoki!AX:AX,Potoki!$F:$F,$F139,Potoki!$G:$G,IF($G139="","",$G139)))</f>
        <v>5285100</v>
      </c>
      <c r="AY139" s="30">
        <f ca="1">IF(AY$5="",0,SUMIFS(Potoki!AY:AY,Potoki!$F:$F,$F139,Potoki!$G:$G,IF($G139="","",$G139)))</f>
        <v>5798100</v>
      </c>
      <c r="AZ139" s="30">
        <f ca="1">IF(AZ$5="",0,SUMIFS(Potoki!AZ:AZ,Potoki!$F:$F,$F139,Potoki!$G:$G,IF($G139="","",$G139)))</f>
        <v>6311100</v>
      </c>
      <c r="BA139" s="30">
        <f ca="1">IF(BA$5="",0,SUMIFS(Potoki!BA:BA,Potoki!$F:$F,$F139,Potoki!$G:$G,IF($G139="","",$G139)))</f>
        <v>6824100</v>
      </c>
      <c r="BB139" s="30">
        <f ca="1">IF(BB$5="",0,SUMIFS(Potoki!BB:BB,Potoki!$F:$F,$F139,Potoki!$G:$G,IF($G139="","",$G139)))</f>
        <v>7337100</v>
      </c>
      <c r="BC139" s="30">
        <f ca="1">IF(BC$5="",0,SUMIFS(Potoki!BC:BC,Potoki!$F:$F,$F139,Potoki!$G:$G,IF($G139="","",$G139)))</f>
        <v>7850100</v>
      </c>
      <c r="BD139" s="30">
        <f ca="1">IF(BD$5="",0,SUMIFS(Potoki!BD:BD,Potoki!$F:$F,$F139,Potoki!$G:$G,IF($G139="","",$G139)))</f>
        <v>8333100</v>
      </c>
      <c r="BE139" s="30">
        <f ca="1">IF(BE$5="",0,SUMIFS(Potoki!BE:BE,Potoki!$F:$F,$F139,Potoki!$G:$G,IF($G139="","",$G139)))</f>
        <v>8726100</v>
      </c>
      <c r="BF139" s="30">
        <f ca="1">IF(BF$5="",0,SUMIFS(Potoki!BF:BF,Potoki!$F:$F,$F139,Potoki!$G:$G,IF($G139="","",$G139)))</f>
        <v>9023100</v>
      </c>
      <c r="BG139" s="30">
        <f ca="1">IF(BG$5="",0,SUMIFS(Potoki!BG:BG,Potoki!$F:$F,$F139,Potoki!$G:$G,IF($G139="","",$G139)))</f>
        <v>9220350</v>
      </c>
      <c r="BH139" s="30">
        <f ca="1">IF(BH$5="",0,SUMIFS(Potoki!BH:BH,Potoki!$F:$F,$F139,Potoki!$G:$G,IF($G139="","",$G139)))</f>
        <v>9330600</v>
      </c>
      <c r="BI139" s="30">
        <f ca="1">IF(BI$5="",0,SUMIFS(Potoki!BI:BI,Potoki!$F:$F,$F139,Potoki!$G:$G,IF($G139="","",$G139)))</f>
        <v>9389550</v>
      </c>
      <c r="BJ139" s="30">
        <f ca="1">IF(BJ$5="",0,SUMIFS(Potoki!BJ:BJ,Potoki!$F:$F,$F139,Potoki!$G:$G,IF($G139="","",$G139)))</f>
        <v>9418500</v>
      </c>
      <c r="BK139" s="30">
        <f ca="1">IF(BK$5="",0,SUMIFS(Potoki!BK:BK,Potoki!$F:$F,$F139,Potoki!$G:$G,IF($G139="","",$G139)))</f>
        <v>9431850</v>
      </c>
      <c r="BL139" s="30">
        <f ca="1">IF(BL$5="",0,SUMIFS(Potoki!BL:BL,Potoki!$F:$F,$F139,Potoki!$G:$G,IF($G139="","",$G139)))</f>
        <v>9436950</v>
      </c>
      <c r="BM139" s="30">
        <f ca="1">IF(BM$5="",0,SUMIFS(Potoki!BM:BM,Potoki!$F:$F,$F139,Potoki!$G:$G,IF($G139="","",$G139)))</f>
        <v>9438450</v>
      </c>
      <c r="BN139" s="30">
        <f ca="1">IF(BN$5="",0,SUMIFS(Potoki!BN:BN,Potoki!$F:$F,$F139,Potoki!$G:$G,IF($G139="","",$G139)))</f>
        <v>9439050</v>
      </c>
      <c r="BO139" s="30">
        <f ca="1">IF(BO$5="",0,SUMIFS(Potoki!BO:BO,Potoki!$F:$F,$F139,Potoki!$G:$G,IF($G139="","",$G139)))</f>
        <v>9439200.0000000019</v>
      </c>
      <c r="BP139" s="30">
        <f ca="1">IF(BP$5="",0,SUMIFS(Potoki!BP:BP,Potoki!$F:$F,$F139,Potoki!$G:$G,IF($G139="","",$G139)))</f>
        <v>9439200.0000000019</v>
      </c>
      <c r="BQ139" s="30">
        <f ca="1">IF(BQ$5="",0,SUMIFS(Potoki!BQ:BQ,Potoki!$F:$F,$F139,Potoki!$G:$G,IF($G139="","",$G139)))</f>
        <v>9439200.0000000019</v>
      </c>
      <c r="BR139" s="30">
        <f ca="1">IF(BR$5="",0,SUMIFS(Potoki!BR:BR,Potoki!$F:$F,$F139,Potoki!$G:$G,IF($G139="","",$G139)))</f>
        <v>9439200.0000000019</v>
      </c>
      <c r="BS139" s="30">
        <f ca="1">IF(BS$5="",0,SUMIFS(Potoki!BS:BS,Potoki!$F:$F,$F139,Potoki!$G:$G,IF($G139="","",$G139)))</f>
        <v>9439200.0000000019</v>
      </c>
      <c r="BT139" s="30">
        <f ca="1">IF(BT$5="",0,SUMIFS(Potoki!BT:BT,Potoki!$F:$F,$F139,Potoki!$G:$G,IF($G139="","",$G139)))</f>
        <v>9439200.0000000019</v>
      </c>
      <c r="BU139" s="30">
        <f ca="1">IF(BU$5="",0,SUMIFS(Potoki!BU:BU,Potoki!$F:$F,$F139,Potoki!$G:$G,IF($G139="","",$G139)))</f>
        <v>9439200.0000000019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9"/>
      <c r="C140" s="142"/>
      <c r="E140" s="24"/>
      <c r="F140" s="66" t="str">
        <f t="shared" si="403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31081168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1600</v>
      </c>
      <c r="AH140" s="30">
        <f ca="1">IF(AH$5="",0,SUMIFS(Potoki!AH:AH,Potoki!$F:$F,$F140,Potoki!$G:$G,IF($G140="","",$G140)))</f>
        <v>6400</v>
      </c>
      <c r="AI140" s="30">
        <f ca="1">IF(AI$5="",0,SUMIFS(Potoki!AI:AI,Potoki!$F:$F,$F140,Potoki!$G:$G,IF($G140="","",$G140)))</f>
        <v>11520</v>
      </c>
      <c r="AJ140" s="30">
        <f ca="1">IF(AJ$5="",0,SUMIFS(Potoki!AJ:AJ,Potoki!$F:$F,$F140,Potoki!$G:$G,IF($G140="","",$G140)))</f>
        <v>16840</v>
      </c>
      <c r="AK140" s="30">
        <f ca="1">IF(AK$5="",0,SUMIFS(Potoki!AK:AK,Potoki!$F:$F,$F140,Potoki!$G:$G,IF($G140="","",$G140)))</f>
        <v>21480</v>
      </c>
      <c r="AL140" s="30">
        <f ca="1">IF(AL$5="",0,SUMIFS(Potoki!AL:AL,Potoki!$F:$F,$F140,Potoki!$G:$G,IF($G140="","",$G140)))</f>
        <v>28216.000000000004</v>
      </c>
      <c r="AM140" s="30">
        <f ca="1">IF(AM$5="",0,SUMIFS(Potoki!AM:AM,Potoki!$F:$F,$F140,Potoki!$G:$G,IF($G140="","",$G140)))</f>
        <v>45816</v>
      </c>
      <c r="AN140" s="30">
        <f ca="1">IF(AN$5="",0,SUMIFS(Potoki!AN:AN,Potoki!$F:$F,$F140,Potoki!$G:$G,IF($G140="","",$G140)))</f>
        <v>75448</v>
      </c>
      <c r="AO140" s="30">
        <f ca="1">IF(AO$5="",0,SUMIFS(Potoki!AO:AO,Potoki!$F:$F,$F140,Potoki!$G:$G,IF($G140="","",$G140)))</f>
        <v>117988</v>
      </c>
      <c r="AP140" s="30">
        <f ca="1">IF(AP$5="",0,SUMIFS(Potoki!AP:AP,Potoki!$F:$F,$F140,Potoki!$G:$G,IF($G140="","",$G140)))</f>
        <v>171880</v>
      </c>
      <c r="AQ140" s="30">
        <f ca="1">IF(AQ$5="",0,SUMIFS(Potoki!AQ:AQ,Potoki!$F:$F,$F140,Potoki!$G:$G,IF($G140="","",$G140)))</f>
        <v>232468</v>
      </c>
      <c r="AR140" s="30">
        <f ca="1">IF(AR$5="",0,SUMIFS(Potoki!AR:AR,Potoki!$F:$F,$F140,Potoki!$G:$G,IF($G140="","",$G140)))</f>
        <v>297032</v>
      </c>
      <c r="AS140" s="30">
        <f ca="1">IF(AS$5="",0,SUMIFS(Potoki!AS:AS,Potoki!$F:$F,$F140,Potoki!$G:$G,IF($G140="","",$G140)))</f>
        <v>363660</v>
      </c>
      <c r="AT140" s="30">
        <f ca="1">IF(AT$5="",0,SUMIFS(Potoki!AT:AT,Potoki!$F:$F,$F140,Potoki!$G:$G,IF($G140="","",$G140)))</f>
        <v>431380</v>
      </c>
      <c r="AU140" s="30">
        <f ca="1">IF(AU$5="",0,SUMIFS(Potoki!AU:AU,Potoki!$F:$F,$F140,Potoki!$G:$G,IF($G140="","",$G140)))</f>
        <v>499580</v>
      </c>
      <c r="AV140" s="30">
        <f ca="1">IF(AV$5="",0,SUMIFS(Potoki!AV:AV,Potoki!$F:$F,$F140,Potoki!$G:$G,IF($G140="","",$G140)))</f>
        <v>567900</v>
      </c>
      <c r="AW140" s="30">
        <f ca="1">IF(AW$5="",0,SUMIFS(Potoki!AW:AW,Potoki!$F:$F,$F140,Potoki!$G:$G,IF($G140="","",$G140)))</f>
        <v>636280</v>
      </c>
      <c r="AX140" s="30">
        <f ca="1">IF(AX$5="",0,SUMIFS(Potoki!AX:AX,Potoki!$F:$F,$F140,Potoki!$G:$G,IF($G140="","",$G140)))</f>
        <v>704680</v>
      </c>
      <c r="AY140" s="30">
        <f ca="1">IF(AY$5="",0,SUMIFS(Potoki!AY:AY,Potoki!$F:$F,$F140,Potoki!$G:$G,IF($G140="","",$G140)))</f>
        <v>773080</v>
      </c>
      <c r="AZ140" s="30">
        <f ca="1">IF(AZ$5="",0,SUMIFS(Potoki!AZ:AZ,Potoki!$F:$F,$F140,Potoki!$G:$G,IF($G140="","",$G140)))</f>
        <v>841480</v>
      </c>
      <c r="BA140" s="30">
        <f ca="1">IF(BA$5="",0,SUMIFS(Potoki!BA:BA,Potoki!$F:$F,$F140,Potoki!$G:$G,IF($G140="","",$G140)))</f>
        <v>909880</v>
      </c>
      <c r="BB140" s="30">
        <f ca="1">IF(BB$5="",0,SUMIFS(Potoki!BB:BB,Potoki!$F:$F,$F140,Potoki!$G:$G,IF($G140="","",$G140)))</f>
        <v>978280</v>
      </c>
      <c r="BC140" s="30">
        <f ca="1">IF(BC$5="",0,SUMIFS(Potoki!BC:BC,Potoki!$F:$F,$F140,Potoki!$G:$G,IF($G140="","",$G140)))</f>
        <v>1046680</v>
      </c>
      <c r="BD140" s="30">
        <f ca="1">IF(BD$5="",0,SUMIFS(Potoki!BD:BD,Potoki!$F:$F,$F140,Potoki!$G:$G,IF($G140="","",$G140)))</f>
        <v>1111080</v>
      </c>
      <c r="BE140" s="30">
        <f ca="1">IF(BE$5="",0,SUMIFS(Potoki!BE:BE,Potoki!$F:$F,$F140,Potoki!$G:$G,IF($G140="","",$G140)))</f>
        <v>1163480</v>
      </c>
      <c r="BF140" s="30">
        <f ca="1">IF(BF$5="",0,SUMIFS(Potoki!BF:BF,Potoki!$F:$F,$F140,Potoki!$G:$G,IF($G140="","",$G140)))</f>
        <v>1203080</v>
      </c>
      <c r="BG140" s="30">
        <f ca="1">IF(BG$5="",0,SUMIFS(Potoki!BG:BG,Potoki!$F:$F,$F140,Potoki!$G:$G,IF($G140="","",$G140)))</f>
        <v>1229380</v>
      </c>
      <c r="BH140" s="30">
        <f ca="1">IF(BH$5="",0,SUMIFS(Potoki!BH:BH,Potoki!$F:$F,$F140,Potoki!$G:$G,IF($G140="","",$G140)))</f>
        <v>1244080</v>
      </c>
      <c r="BI140" s="30">
        <f ca="1">IF(BI$5="",0,SUMIFS(Potoki!BI:BI,Potoki!$F:$F,$F140,Potoki!$G:$G,IF($G140="","",$G140)))</f>
        <v>1251940</v>
      </c>
      <c r="BJ140" s="30">
        <f ca="1">IF(BJ$5="",0,SUMIFS(Potoki!BJ:BJ,Potoki!$F:$F,$F140,Potoki!$G:$G,IF($G140="","",$G140)))</f>
        <v>1255800</v>
      </c>
      <c r="BK140" s="30">
        <f ca="1">IF(BK$5="",0,SUMIFS(Potoki!BK:BK,Potoki!$F:$F,$F140,Potoki!$G:$G,IF($G140="","",$G140)))</f>
        <v>1257580</v>
      </c>
      <c r="BL140" s="30">
        <f ca="1">IF(BL$5="",0,SUMIFS(Potoki!BL:BL,Potoki!$F:$F,$F140,Potoki!$G:$G,IF($G140="","",$G140)))</f>
        <v>1258260</v>
      </c>
      <c r="BM140" s="30">
        <f ca="1">IF(BM$5="",0,SUMIFS(Potoki!BM:BM,Potoki!$F:$F,$F140,Potoki!$G:$G,IF($G140="","",$G140)))</f>
        <v>1258460</v>
      </c>
      <c r="BN140" s="30">
        <f ca="1">IF(BN$5="",0,SUMIFS(Potoki!BN:BN,Potoki!$F:$F,$F140,Potoki!$G:$G,IF($G140="","",$G140)))</f>
        <v>1258540</v>
      </c>
      <c r="BO140" s="30">
        <f ca="1">IF(BO$5="",0,SUMIFS(Potoki!BO:BO,Potoki!$F:$F,$F140,Potoki!$G:$G,IF($G140="","",$G140)))</f>
        <v>1258560.0000000002</v>
      </c>
      <c r="BP140" s="30">
        <f ca="1">IF(BP$5="",0,SUMIFS(Potoki!BP:BP,Potoki!$F:$F,$F140,Potoki!$G:$G,IF($G140="","",$G140)))</f>
        <v>1258560.0000000002</v>
      </c>
      <c r="BQ140" s="30">
        <f ca="1">IF(BQ$5="",0,SUMIFS(Potoki!BQ:BQ,Potoki!$F:$F,$F140,Potoki!$G:$G,IF($G140="","",$G140)))</f>
        <v>1258560.0000000002</v>
      </c>
      <c r="BR140" s="30">
        <f ca="1">IF(BR$5="",0,SUMIFS(Potoki!BR:BR,Potoki!$F:$F,$F140,Potoki!$G:$G,IF($G140="","",$G140)))</f>
        <v>1258560.0000000002</v>
      </c>
      <c r="BS140" s="30">
        <f ca="1">IF(BS$5="",0,SUMIFS(Potoki!BS:BS,Potoki!$F:$F,$F140,Potoki!$G:$G,IF($G140="","",$G140)))</f>
        <v>1258560.0000000002</v>
      </c>
      <c r="BT140" s="30">
        <f ca="1">IF(BT$5="",0,SUMIFS(Potoki!BT:BT,Potoki!$F:$F,$F140,Potoki!$G:$G,IF($G140="","",$G140)))</f>
        <v>1258560.0000000002</v>
      </c>
      <c r="BU140" s="30">
        <f ca="1">IF(BU$5="",0,SUMIFS(Potoki!BU:BU,Potoki!$F:$F,$F140,Potoki!$G:$G,IF($G140="","",$G140)))</f>
        <v>1258560.0000000002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9"/>
      <c r="C141" s="142"/>
      <c r="E141" s="24"/>
      <c r="F141" s="66" t="str">
        <f t="shared" si="403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19425730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1000</v>
      </c>
      <c r="AH141" s="30">
        <f ca="1">IF(AH$5="",0,SUMIFS(Potoki!AH:AH,Potoki!$F:$F,$F141,Potoki!$G:$G,IF($G141="","",$G141)))</f>
        <v>4000</v>
      </c>
      <c r="AI141" s="30">
        <f ca="1">IF(AI$5="",0,SUMIFS(Potoki!AI:AI,Potoki!$F:$F,$F141,Potoki!$G:$G,IF($G141="","",$G141)))</f>
        <v>7200</v>
      </c>
      <c r="AJ141" s="30">
        <f ca="1">IF(AJ$5="",0,SUMIFS(Potoki!AJ:AJ,Potoki!$F:$F,$F141,Potoki!$G:$G,IF($G141="","",$G141)))</f>
        <v>10525</v>
      </c>
      <c r="AK141" s="30">
        <f ca="1">IF(AK$5="",0,SUMIFS(Potoki!AK:AK,Potoki!$F:$F,$F141,Potoki!$G:$G,IF($G141="","",$G141)))</f>
        <v>13425</v>
      </c>
      <c r="AL141" s="30">
        <f ca="1">IF(AL$5="",0,SUMIFS(Potoki!AL:AL,Potoki!$F:$F,$F141,Potoki!$G:$G,IF($G141="","",$G141)))</f>
        <v>17635.000000000004</v>
      </c>
      <c r="AM141" s="30">
        <f ca="1">IF(AM$5="",0,SUMIFS(Potoki!AM:AM,Potoki!$F:$F,$F141,Potoki!$G:$G,IF($G141="","",$G141)))</f>
        <v>28635.000000000004</v>
      </c>
      <c r="AN141" s="30">
        <f ca="1">IF(AN$5="",0,SUMIFS(Potoki!AN:AN,Potoki!$F:$F,$F141,Potoki!$G:$G,IF($G141="","",$G141)))</f>
        <v>47155</v>
      </c>
      <c r="AO141" s="30">
        <f ca="1">IF(AO$5="",0,SUMIFS(Potoki!AO:AO,Potoki!$F:$F,$F141,Potoki!$G:$G,IF($G141="","",$G141)))</f>
        <v>73742.5</v>
      </c>
      <c r="AP141" s="30">
        <f ca="1">IF(AP$5="",0,SUMIFS(Potoki!AP:AP,Potoki!$F:$F,$F141,Potoki!$G:$G,IF($G141="","",$G141)))</f>
        <v>107425</v>
      </c>
      <c r="AQ141" s="30">
        <f ca="1">IF(AQ$5="",0,SUMIFS(Potoki!AQ:AQ,Potoki!$F:$F,$F141,Potoki!$G:$G,IF($G141="","",$G141)))</f>
        <v>145292.5</v>
      </c>
      <c r="AR141" s="30">
        <f ca="1">IF(AR$5="",0,SUMIFS(Potoki!AR:AR,Potoki!$F:$F,$F141,Potoki!$G:$G,IF($G141="","",$G141)))</f>
        <v>185645</v>
      </c>
      <c r="AS141" s="30">
        <f ca="1">IF(AS$5="",0,SUMIFS(Potoki!AS:AS,Potoki!$F:$F,$F141,Potoki!$G:$G,IF($G141="","",$G141)))</f>
        <v>227287.5</v>
      </c>
      <c r="AT141" s="30">
        <f ca="1">IF(AT$5="",0,SUMIFS(Potoki!AT:AT,Potoki!$F:$F,$F141,Potoki!$G:$G,IF($G141="","",$G141)))</f>
        <v>269612.5</v>
      </c>
      <c r="AU141" s="30">
        <f ca="1">IF(AU$5="",0,SUMIFS(Potoki!AU:AU,Potoki!$F:$F,$F141,Potoki!$G:$G,IF($G141="","",$G141)))</f>
        <v>312237.5</v>
      </c>
      <c r="AV141" s="30">
        <f ca="1">IF(AV$5="",0,SUMIFS(Potoki!AV:AV,Potoki!$F:$F,$F141,Potoki!$G:$G,IF($G141="","",$G141)))</f>
        <v>354937.5</v>
      </c>
      <c r="AW141" s="30">
        <f ca="1">IF(AW$5="",0,SUMIFS(Potoki!AW:AW,Potoki!$F:$F,$F141,Potoki!$G:$G,IF($G141="","",$G141)))</f>
        <v>397675</v>
      </c>
      <c r="AX141" s="30">
        <f ca="1">IF(AX$5="",0,SUMIFS(Potoki!AX:AX,Potoki!$F:$F,$F141,Potoki!$G:$G,IF($G141="","",$G141)))</f>
        <v>440425</v>
      </c>
      <c r="AY141" s="30">
        <f ca="1">IF(AY$5="",0,SUMIFS(Potoki!AY:AY,Potoki!$F:$F,$F141,Potoki!$G:$G,IF($G141="","",$G141)))</f>
        <v>483175</v>
      </c>
      <c r="AZ141" s="30">
        <f ca="1">IF(AZ$5="",0,SUMIFS(Potoki!AZ:AZ,Potoki!$F:$F,$F141,Potoki!$G:$G,IF($G141="","",$G141)))</f>
        <v>525925</v>
      </c>
      <c r="BA141" s="30">
        <f ca="1">IF(BA$5="",0,SUMIFS(Potoki!BA:BA,Potoki!$F:$F,$F141,Potoki!$G:$G,IF($G141="","",$G141)))</f>
        <v>568675</v>
      </c>
      <c r="BB141" s="30">
        <f ca="1">IF(BB$5="",0,SUMIFS(Potoki!BB:BB,Potoki!$F:$F,$F141,Potoki!$G:$G,IF($G141="","",$G141)))</f>
        <v>611425</v>
      </c>
      <c r="BC141" s="30">
        <f ca="1">IF(BC$5="",0,SUMIFS(Potoki!BC:BC,Potoki!$F:$F,$F141,Potoki!$G:$G,IF($G141="","",$G141)))</f>
        <v>654175</v>
      </c>
      <c r="BD141" s="30">
        <f ca="1">IF(BD$5="",0,SUMIFS(Potoki!BD:BD,Potoki!$F:$F,$F141,Potoki!$G:$G,IF($G141="","",$G141)))</f>
        <v>694425</v>
      </c>
      <c r="BE141" s="30">
        <f ca="1">IF(BE$5="",0,SUMIFS(Potoki!BE:BE,Potoki!$F:$F,$F141,Potoki!$G:$G,IF($G141="","",$G141)))</f>
        <v>727175</v>
      </c>
      <c r="BF141" s="30">
        <f ca="1">IF(BF$5="",0,SUMIFS(Potoki!BF:BF,Potoki!$F:$F,$F141,Potoki!$G:$G,IF($G141="","",$G141)))</f>
        <v>751925</v>
      </c>
      <c r="BG141" s="30">
        <f ca="1">IF(BG$5="",0,SUMIFS(Potoki!BG:BG,Potoki!$F:$F,$F141,Potoki!$G:$G,IF($G141="","",$G141)))</f>
        <v>768362.5</v>
      </c>
      <c r="BH141" s="30">
        <f ca="1">IF(BH$5="",0,SUMIFS(Potoki!BH:BH,Potoki!$F:$F,$F141,Potoki!$G:$G,IF($G141="","",$G141)))</f>
        <v>777550</v>
      </c>
      <c r="BI141" s="30">
        <f ca="1">IF(BI$5="",0,SUMIFS(Potoki!BI:BI,Potoki!$F:$F,$F141,Potoki!$G:$G,IF($G141="","",$G141)))</f>
        <v>782462.5</v>
      </c>
      <c r="BJ141" s="30">
        <f ca="1">IF(BJ$5="",0,SUMIFS(Potoki!BJ:BJ,Potoki!$F:$F,$F141,Potoki!$G:$G,IF($G141="","",$G141)))</f>
        <v>784875</v>
      </c>
      <c r="BK141" s="30">
        <f ca="1">IF(BK$5="",0,SUMIFS(Potoki!BK:BK,Potoki!$F:$F,$F141,Potoki!$G:$G,IF($G141="","",$G141)))</f>
        <v>785987.5</v>
      </c>
      <c r="BL141" s="30">
        <f ca="1">IF(BL$5="",0,SUMIFS(Potoki!BL:BL,Potoki!$F:$F,$F141,Potoki!$G:$G,IF($G141="","",$G141)))</f>
        <v>786412.5</v>
      </c>
      <c r="BM141" s="30">
        <f ca="1">IF(BM$5="",0,SUMIFS(Potoki!BM:BM,Potoki!$F:$F,$F141,Potoki!$G:$G,IF($G141="","",$G141)))</f>
        <v>786537.5</v>
      </c>
      <c r="BN141" s="30">
        <f ca="1">IF(BN$5="",0,SUMIFS(Potoki!BN:BN,Potoki!$F:$F,$F141,Potoki!$G:$G,IF($G141="","",$G141)))</f>
        <v>786587.5</v>
      </c>
      <c r="BO141" s="30">
        <f ca="1">IF(BO$5="",0,SUMIFS(Potoki!BO:BO,Potoki!$F:$F,$F141,Potoki!$G:$G,IF($G141="","",$G141)))</f>
        <v>786600.00000000012</v>
      </c>
      <c r="BP141" s="30">
        <f ca="1">IF(BP$5="",0,SUMIFS(Potoki!BP:BP,Potoki!$F:$F,$F141,Potoki!$G:$G,IF($G141="","",$G141)))</f>
        <v>786600.00000000012</v>
      </c>
      <c r="BQ141" s="30">
        <f ca="1">IF(BQ$5="",0,SUMIFS(Potoki!BQ:BQ,Potoki!$F:$F,$F141,Potoki!$G:$G,IF($G141="","",$G141)))</f>
        <v>786600.00000000012</v>
      </c>
      <c r="BR141" s="30">
        <f ca="1">IF(BR$5="",0,SUMIFS(Potoki!BR:BR,Potoki!$F:$F,$F141,Potoki!$G:$G,IF($G141="","",$G141)))</f>
        <v>786600.00000000012</v>
      </c>
      <c r="BS141" s="30">
        <f ca="1">IF(BS$5="",0,SUMIFS(Potoki!BS:BS,Potoki!$F:$F,$F141,Potoki!$G:$G,IF($G141="","",$G141)))</f>
        <v>786600.00000000012</v>
      </c>
      <c r="BT141" s="30">
        <f ca="1">IF(BT$5="",0,SUMIFS(Potoki!BT:BT,Potoki!$F:$F,$F141,Potoki!$G:$G,IF($G141="","",$G141)))</f>
        <v>786600.00000000012</v>
      </c>
      <c r="BU141" s="30">
        <f ca="1">IF(BU$5="",0,SUMIFS(Potoki!BU:BU,Potoki!$F:$F,$F141,Potoki!$G:$G,IF($G141="","",$G141)))</f>
        <v>786600.00000000012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9"/>
      <c r="C142" s="142"/>
      <c r="E142" s="24"/>
      <c r="F142" s="66" t="str">
        <f t="shared" si="403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9712865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500</v>
      </c>
      <c r="AH142" s="30">
        <f ca="1">IF(AH$5="",0,SUMIFS(Potoki!AH:AH,Potoki!$F:$F,$F142,Potoki!$G:$G,IF($G142="","",$G142)))</f>
        <v>2000</v>
      </c>
      <c r="AI142" s="30">
        <f ca="1">IF(AI$5="",0,SUMIFS(Potoki!AI:AI,Potoki!$F:$F,$F142,Potoki!$G:$G,IF($G142="","",$G142)))</f>
        <v>3600</v>
      </c>
      <c r="AJ142" s="30">
        <f ca="1">IF(AJ$5="",0,SUMIFS(Potoki!AJ:AJ,Potoki!$F:$F,$F142,Potoki!$G:$G,IF($G142="","",$G142)))</f>
        <v>5262.5</v>
      </c>
      <c r="AK142" s="30">
        <f ca="1">IF(AK$5="",0,SUMIFS(Potoki!AK:AK,Potoki!$F:$F,$F142,Potoki!$G:$G,IF($G142="","",$G142)))</f>
        <v>6712.5</v>
      </c>
      <c r="AL142" s="30">
        <f ca="1">IF(AL$5="",0,SUMIFS(Potoki!AL:AL,Potoki!$F:$F,$F142,Potoki!$G:$G,IF($G142="","",$G142)))</f>
        <v>8817.5000000000018</v>
      </c>
      <c r="AM142" s="30">
        <f ca="1">IF(AM$5="",0,SUMIFS(Potoki!AM:AM,Potoki!$F:$F,$F142,Potoki!$G:$G,IF($G142="","",$G142)))</f>
        <v>14317.500000000002</v>
      </c>
      <c r="AN142" s="30">
        <f ca="1">IF(AN$5="",0,SUMIFS(Potoki!AN:AN,Potoki!$F:$F,$F142,Potoki!$G:$G,IF($G142="","",$G142)))</f>
        <v>23577.5</v>
      </c>
      <c r="AO142" s="30">
        <f ca="1">IF(AO$5="",0,SUMIFS(Potoki!AO:AO,Potoki!$F:$F,$F142,Potoki!$G:$G,IF($G142="","",$G142)))</f>
        <v>36871.25</v>
      </c>
      <c r="AP142" s="30">
        <f ca="1">IF(AP$5="",0,SUMIFS(Potoki!AP:AP,Potoki!$F:$F,$F142,Potoki!$G:$G,IF($G142="","",$G142)))</f>
        <v>53712.5</v>
      </c>
      <c r="AQ142" s="30">
        <f ca="1">IF(AQ$5="",0,SUMIFS(Potoki!AQ:AQ,Potoki!$F:$F,$F142,Potoki!$G:$G,IF($G142="","",$G142)))</f>
        <v>72646.25</v>
      </c>
      <c r="AR142" s="30">
        <f ca="1">IF(AR$5="",0,SUMIFS(Potoki!AR:AR,Potoki!$F:$F,$F142,Potoki!$G:$G,IF($G142="","",$G142)))</f>
        <v>92822.5</v>
      </c>
      <c r="AS142" s="30">
        <f ca="1">IF(AS$5="",0,SUMIFS(Potoki!AS:AS,Potoki!$F:$F,$F142,Potoki!$G:$G,IF($G142="","",$G142)))</f>
        <v>113643.75</v>
      </c>
      <c r="AT142" s="30">
        <f ca="1">IF(AT$5="",0,SUMIFS(Potoki!AT:AT,Potoki!$F:$F,$F142,Potoki!$G:$G,IF($G142="","",$G142)))</f>
        <v>134806.25</v>
      </c>
      <c r="AU142" s="30">
        <f ca="1">IF(AU$5="",0,SUMIFS(Potoki!AU:AU,Potoki!$F:$F,$F142,Potoki!$G:$G,IF($G142="","",$G142)))</f>
        <v>156118.75</v>
      </c>
      <c r="AV142" s="30">
        <f ca="1">IF(AV$5="",0,SUMIFS(Potoki!AV:AV,Potoki!$F:$F,$F142,Potoki!$G:$G,IF($G142="","",$G142)))</f>
        <v>177468.75</v>
      </c>
      <c r="AW142" s="30">
        <f ca="1">IF(AW$5="",0,SUMIFS(Potoki!AW:AW,Potoki!$F:$F,$F142,Potoki!$G:$G,IF($G142="","",$G142)))</f>
        <v>198837.5</v>
      </c>
      <c r="AX142" s="30">
        <f ca="1">IF(AX$5="",0,SUMIFS(Potoki!AX:AX,Potoki!$F:$F,$F142,Potoki!$G:$G,IF($G142="","",$G142)))</f>
        <v>220212.5</v>
      </c>
      <c r="AY142" s="30">
        <f ca="1">IF(AY$5="",0,SUMIFS(Potoki!AY:AY,Potoki!$F:$F,$F142,Potoki!$G:$G,IF($G142="","",$G142)))</f>
        <v>241587.5</v>
      </c>
      <c r="AZ142" s="30">
        <f ca="1">IF(AZ$5="",0,SUMIFS(Potoki!AZ:AZ,Potoki!$F:$F,$F142,Potoki!$G:$G,IF($G142="","",$G142)))</f>
        <v>262962.5</v>
      </c>
      <c r="BA142" s="30">
        <f ca="1">IF(BA$5="",0,SUMIFS(Potoki!BA:BA,Potoki!$F:$F,$F142,Potoki!$G:$G,IF($G142="","",$G142)))</f>
        <v>284337.5</v>
      </c>
      <c r="BB142" s="30">
        <f ca="1">IF(BB$5="",0,SUMIFS(Potoki!BB:BB,Potoki!$F:$F,$F142,Potoki!$G:$G,IF($G142="","",$G142)))</f>
        <v>305712.5</v>
      </c>
      <c r="BC142" s="30">
        <f ca="1">IF(BC$5="",0,SUMIFS(Potoki!BC:BC,Potoki!$F:$F,$F142,Potoki!$G:$G,IF($G142="","",$G142)))</f>
        <v>327087.5</v>
      </c>
      <c r="BD142" s="30">
        <f ca="1">IF(BD$5="",0,SUMIFS(Potoki!BD:BD,Potoki!$F:$F,$F142,Potoki!$G:$G,IF($G142="","",$G142)))</f>
        <v>347212.5</v>
      </c>
      <c r="BE142" s="30">
        <f ca="1">IF(BE$5="",0,SUMIFS(Potoki!BE:BE,Potoki!$F:$F,$F142,Potoki!$G:$G,IF($G142="","",$G142)))</f>
        <v>363587.5</v>
      </c>
      <c r="BF142" s="30">
        <f ca="1">IF(BF$5="",0,SUMIFS(Potoki!BF:BF,Potoki!$F:$F,$F142,Potoki!$G:$G,IF($G142="","",$G142)))</f>
        <v>375962.5</v>
      </c>
      <c r="BG142" s="30">
        <f ca="1">IF(BG$5="",0,SUMIFS(Potoki!BG:BG,Potoki!$F:$F,$F142,Potoki!$G:$G,IF($G142="","",$G142)))</f>
        <v>384181.25</v>
      </c>
      <c r="BH142" s="30">
        <f ca="1">IF(BH$5="",0,SUMIFS(Potoki!BH:BH,Potoki!$F:$F,$F142,Potoki!$G:$G,IF($G142="","",$G142)))</f>
        <v>388775</v>
      </c>
      <c r="BI142" s="30">
        <f ca="1">IF(BI$5="",0,SUMIFS(Potoki!BI:BI,Potoki!$F:$F,$F142,Potoki!$G:$G,IF($G142="","",$G142)))</f>
        <v>391231.25</v>
      </c>
      <c r="BJ142" s="30">
        <f ca="1">IF(BJ$5="",0,SUMIFS(Potoki!BJ:BJ,Potoki!$F:$F,$F142,Potoki!$G:$G,IF($G142="","",$G142)))</f>
        <v>392437.5</v>
      </c>
      <c r="BK142" s="30">
        <f ca="1">IF(BK$5="",0,SUMIFS(Potoki!BK:BK,Potoki!$F:$F,$F142,Potoki!$G:$G,IF($G142="","",$G142)))</f>
        <v>392993.75</v>
      </c>
      <c r="BL142" s="30">
        <f ca="1">IF(BL$5="",0,SUMIFS(Potoki!BL:BL,Potoki!$F:$F,$F142,Potoki!$G:$G,IF($G142="","",$G142)))</f>
        <v>393206.25</v>
      </c>
      <c r="BM142" s="30">
        <f ca="1">IF(BM$5="",0,SUMIFS(Potoki!BM:BM,Potoki!$F:$F,$F142,Potoki!$G:$G,IF($G142="","",$G142)))</f>
        <v>393268.75</v>
      </c>
      <c r="BN142" s="30">
        <f ca="1">IF(BN$5="",0,SUMIFS(Potoki!BN:BN,Potoki!$F:$F,$F142,Potoki!$G:$G,IF($G142="","",$G142)))</f>
        <v>393293.75</v>
      </c>
      <c r="BO142" s="30">
        <f ca="1">IF(BO$5="",0,SUMIFS(Potoki!BO:BO,Potoki!$F:$F,$F142,Potoki!$G:$G,IF($G142="","",$G142)))</f>
        <v>393300.00000000006</v>
      </c>
      <c r="BP142" s="30">
        <f ca="1">IF(BP$5="",0,SUMIFS(Potoki!BP:BP,Potoki!$F:$F,$F142,Potoki!$G:$G,IF($G142="","",$G142)))</f>
        <v>393300.00000000006</v>
      </c>
      <c r="BQ142" s="30">
        <f ca="1">IF(BQ$5="",0,SUMIFS(Potoki!BQ:BQ,Potoki!$F:$F,$F142,Potoki!$G:$G,IF($G142="","",$G142)))</f>
        <v>393300.00000000006</v>
      </c>
      <c r="BR142" s="30">
        <f ca="1">IF(BR$5="",0,SUMIFS(Potoki!BR:BR,Potoki!$F:$F,$F142,Potoki!$G:$G,IF($G142="","",$G142)))</f>
        <v>393300.00000000006</v>
      </c>
      <c r="BS142" s="30">
        <f ca="1">IF(BS$5="",0,SUMIFS(Potoki!BS:BS,Potoki!$F:$F,$F142,Potoki!$G:$G,IF($G142="","",$G142)))</f>
        <v>393300.00000000006</v>
      </c>
      <c r="BT142" s="30">
        <f ca="1">IF(BT$5="",0,SUMIFS(Potoki!BT:BT,Potoki!$F:$F,$F142,Potoki!$G:$G,IF($G142="","",$G142)))</f>
        <v>393300.00000000006</v>
      </c>
      <c r="BU142" s="30">
        <f ca="1">IF(BU$5="",0,SUMIFS(Potoki!BU:BU,Potoki!$F:$F,$F142,Potoki!$G:$G,IF($G142="","",$G142)))</f>
        <v>393300.00000000006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9"/>
      <c r="C143" s="142"/>
      <c r="E143" s="24"/>
      <c r="F143" s="66" t="str">
        <f t="shared" si="403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8741578.5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450</v>
      </c>
      <c r="AH143" s="30">
        <f ca="1">IF(AH$5="",0,SUMIFS(Potoki!AH:AH,Potoki!$F:$F,$F143,Potoki!$G:$G,IF($G143="","",$G143)))</f>
        <v>1800</v>
      </c>
      <c r="AI143" s="30">
        <f ca="1">IF(AI$5="",0,SUMIFS(Potoki!AI:AI,Potoki!$F:$F,$F143,Potoki!$G:$G,IF($G143="","",$G143)))</f>
        <v>3240</v>
      </c>
      <c r="AJ143" s="30">
        <f ca="1">IF(AJ$5="",0,SUMIFS(Potoki!AJ:AJ,Potoki!$F:$F,$F143,Potoki!$G:$G,IF($G143="","",$G143)))</f>
        <v>4736.25</v>
      </c>
      <c r="AK143" s="30">
        <f ca="1">IF(AK$5="",0,SUMIFS(Potoki!AK:AK,Potoki!$F:$F,$F143,Potoki!$G:$G,IF($G143="","",$G143)))</f>
        <v>6041.25</v>
      </c>
      <c r="AL143" s="30">
        <f ca="1">IF(AL$5="",0,SUMIFS(Potoki!AL:AL,Potoki!$F:$F,$F143,Potoki!$G:$G,IF($G143="","",$G143)))</f>
        <v>7935.7500000000009</v>
      </c>
      <c r="AM143" s="30">
        <f ca="1">IF(AM$5="",0,SUMIFS(Potoki!AM:AM,Potoki!$F:$F,$F143,Potoki!$G:$G,IF($G143="","",$G143)))</f>
        <v>12885.750000000002</v>
      </c>
      <c r="AN143" s="30">
        <f ca="1">IF(AN$5="",0,SUMIFS(Potoki!AN:AN,Potoki!$F:$F,$F143,Potoki!$G:$G,IF($G143="","",$G143)))</f>
        <v>21219.75</v>
      </c>
      <c r="AO143" s="30">
        <f ca="1">IF(AO$5="",0,SUMIFS(Potoki!AO:AO,Potoki!$F:$F,$F143,Potoki!$G:$G,IF($G143="","",$G143)))</f>
        <v>33184.125</v>
      </c>
      <c r="AP143" s="30">
        <f ca="1">IF(AP$5="",0,SUMIFS(Potoki!AP:AP,Potoki!$F:$F,$F143,Potoki!$G:$G,IF($G143="","",$G143)))</f>
        <v>48341.25</v>
      </c>
      <c r="AQ143" s="30">
        <f ca="1">IF(AQ$5="",0,SUMIFS(Potoki!AQ:AQ,Potoki!$F:$F,$F143,Potoki!$G:$G,IF($G143="","",$G143)))</f>
        <v>65381.625</v>
      </c>
      <c r="AR143" s="30">
        <f ca="1">IF(AR$5="",0,SUMIFS(Potoki!AR:AR,Potoki!$F:$F,$F143,Potoki!$G:$G,IF($G143="","",$G143)))</f>
        <v>83540.25</v>
      </c>
      <c r="AS143" s="30">
        <f ca="1">IF(AS$5="",0,SUMIFS(Potoki!AS:AS,Potoki!$F:$F,$F143,Potoki!$G:$G,IF($G143="","",$G143)))</f>
        <v>102279.375</v>
      </c>
      <c r="AT143" s="30">
        <f ca="1">IF(AT$5="",0,SUMIFS(Potoki!AT:AT,Potoki!$F:$F,$F143,Potoki!$G:$G,IF($G143="","",$G143)))</f>
        <v>121325.625</v>
      </c>
      <c r="AU143" s="30">
        <f ca="1">IF(AU$5="",0,SUMIFS(Potoki!AU:AU,Potoki!$F:$F,$F143,Potoki!$G:$G,IF($G143="","",$G143)))</f>
        <v>140506.875</v>
      </c>
      <c r="AV143" s="30">
        <f ca="1">IF(AV$5="",0,SUMIFS(Potoki!AV:AV,Potoki!$F:$F,$F143,Potoki!$G:$G,IF($G143="","",$G143)))</f>
        <v>159721.875</v>
      </c>
      <c r="AW143" s="30">
        <f ca="1">IF(AW$5="",0,SUMIFS(Potoki!AW:AW,Potoki!$F:$F,$F143,Potoki!$G:$G,IF($G143="","",$G143)))</f>
        <v>178953.75</v>
      </c>
      <c r="AX143" s="30">
        <f ca="1">IF(AX$5="",0,SUMIFS(Potoki!AX:AX,Potoki!$F:$F,$F143,Potoki!$G:$G,IF($G143="","",$G143)))</f>
        <v>198191.25</v>
      </c>
      <c r="AY143" s="30">
        <f ca="1">IF(AY$5="",0,SUMIFS(Potoki!AY:AY,Potoki!$F:$F,$F143,Potoki!$G:$G,IF($G143="","",$G143)))</f>
        <v>217428.75</v>
      </c>
      <c r="AZ143" s="30">
        <f ca="1">IF(AZ$5="",0,SUMIFS(Potoki!AZ:AZ,Potoki!$F:$F,$F143,Potoki!$G:$G,IF($G143="","",$G143)))</f>
        <v>236666.25</v>
      </c>
      <c r="BA143" s="30">
        <f ca="1">IF(BA$5="",0,SUMIFS(Potoki!BA:BA,Potoki!$F:$F,$F143,Potoki!$G:$G,IF($G143="","",$G143)))</f>
        <v>255903.75</v>
      </c>
      <c r="BB143" s="30">
        <f ca="1">IF(BB$5="",0,SUMIFS(Potoki!BB:BB,Potoki!$F:$F,$F143,Potoki!$G:$G,IF($G143="","",$G143)))</f>
        <v>275141.25</v>
      </c>
      <c r="BC143" s="30">
        <f ca="1">IF(BC$5="",0,SUMIFS(Potoki!BC:BC,Potoki!$F:$F,$F143,Potoki!$G:$G,IF($G143="","",$G143)))</f>
        <v>294378.75</v>
      </c>
      <c r="BD143" s="30">
        <f ca="1">IF(BD$5="",0,SUMIFS(Potoki!BD:BD,Potoki!$F:$F,$F143,Potoki!$G:$G,IF($G143="","",$G143)))</f>
        <v>312491.25</v>
      </c>
      <c r="BE143" s="30">
        <f ca="1">IF(BE$5="",0,SUMIFS(Potoki!BE:BE,Potoki!$F:$F,$F143,Potoki!$G:$G,IF($G143="","",$G143)))</f>
        <v>327228.75</v>
      </c>
      <c r="BF143" s="30">
        <f ca="1">IF(BF$5="",0,SUMIFS(Potoki!BF:BF,Potoki!$F:$F,$F143,Potoki!$G:$G,IF($G143="","",$G143)))</f>
        <v>338366.25</v>
      </c>
      <c r="BG143" s="30">
        <f ca="1">IF(BG$5="",0,SUMIFS(Potoki!BG:BG,Potoki!$F:$F,$F143,Potoki!$G:$G,IF($G143="","",$G143)))</f>
        <v>345763.125</v>
      </c>
      <c r="BH143" s="30">
        <f ca="1">IF(BH$5="",0,SUMIFS(Potoki!BH:BH,Potoki!$F:$F,$F143,Potoki!$G:$G,IF($G143="","",$G143)))</f>
        <v>349897.5</v>
      </c>
      <c r="BI143" s="30">
        <f ca="1">IF(BI$5="",0,SUMIFS(Potoki!BI:BI,Potoki!$F:$F,$F143,Potoki!$G:$G,IF($G143="","",$G143)))</f>
        <v>352108.125</v>
      </c>
      <c r="BJ143" s="30">
        <f ca="1">IF(BJ$5="",0,SUMIFS(Potoki!BJ:BJ,Potoki!$F:$F,$F143,Potoki!$G:$G,IF($G143="","",$G143)))</f>
        <v>353193.75</v>
      </c>
      <c r="BK143" s="30">
        <f ca="1">IF(BK$5="",0,SUMIFS(Potoki!BK:BK,Potoki!$F:$F,$F143,Potoki!$G:$G,IF($G143="","",$G143)))</f>
        <v>353694.375</v>
      </c>
      <c r="BL143" s="30">
        <f ca="1">IF(BL$5="",0,SUMIFS(Potoki!BL:BL,Potoki!$F:$F,$F143,Potoki!$G:$G,IF($G143="","",$G143)))</f>
        <v>353885.625</v>
      </c>
      <c r="BM143" s="30">
        <f ca="1">IF(BM$5="",0,SUMIFS(Potoki!BM:BM,Potoki!$F:$F,$F143,Potoki!$G:$G,IF($G143="","",$G143)))</f>
        <v>353941.875</v>
      </c>
      <c r="BN143" s="30">
        <f ca="1">IF(BN$5="",0,SUMIFS(Potoki!BN:BN,Potoki!$F:$F,$F143,Potoki!$G:$G,IF($G143="","",$G143)))</f>
        <v>353964.375</v>
      </c>
      <c r="BO143" s="30">
        <f ca="1">IF(BO$5="",0,SUMIFS(Potoki!BO:BO,Potoki!$F:$F,$F143,Potoki!$G:$G,IF($G143="","",$G143)))</f>
        <v>353970.00000000006</v>
      </c>
      <c r="BP143" s="30">
        <f ca="1">IF(BP$5="",0,SUMIFS(Potoki!BP:BP,Potoki!$F:$F,$F143,Potoki!$G:$G,IF($G143="","",$G143)))</f>
        <v>353970.00000000006</v>
      </c>
      <c r="BQ143" s="30">
        <f ca="1">IF(BQ$5="",0,SUMIFS(Potoki!BQ:BQ,Potoki!$F:$F,$F143,Potoki!$G:$G,IF($G143="","",$G143)))</f>
        <v>353970.00000000006</v>
      </c>
      <c r="BR143" s="30">
        <f ca="1">IF(BR$5="",0,SUMIFS(Potoki!BR:BR,Potoki!$F:$F,$F143,Potoki!$G:$G,IF($G143="","",$G143)))</f>
        <v>353970.00000000006</v>
      </c>
      <c r="BS143" s="30">
        <f ca="1">IF(BS$5="",0,SUMIFS(Potoki!BS:BS,Potoki!$F:$F,$F143,Potoki!$G:$G,IF($G143="","",$G143)))</f>
        <v>353970.00000000006</v>
      </c>
      <c r="BT143" s="30">
        <f ca="1">IF(BT$5="",0,SUMIFS(Potoki!BT:BT,Potoki!$F:$F,$F143,Potoki!$G:$G,IF($G143="","",$G143)))</f>
        <v>353970.00000000006</v>
      </c>
      <c r="BU143" s="30">
        <f ca="1">IF(BU$5="",0,SUMIFS(Potoki!BU:BU,Potoki!$F:$F,$F143,Potoki!$G:$G,IF($G143="","",$G143)))</f>
        <v>353970.00000000006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9"/>
      <c r="C144" s="142"/>
      <c r="E144" s="24"/>
      <c r="F144" s="66" t="str">
        <f t="shared" si="403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3574334.3199999989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184.00000000000003</v>
      </c>
      <c r="AH144" s="30">
        <f ca="1">IF(AH$5="",0,SUMIFS(Potoki!AH:AH,Potoki!$F:$F,$F144,Potoki!$G:$G,IF($G144="","",$G144)))</f>
        <v>736.00000000000011</v>
      </c>
      <c r="AI144" s="30">
        <f ca="1">IF(AI$5="",0,SUMIFS(Potoki!AI:AI,Potoki!$F:$F,$F144,Potoki!$G:$G,IF($G144="","",$G144)))</f>
        <v>1324.8000000000002</v>
      </c>
      <c r="AJ144" s="30">
        <f ca="1">IF(AJ$5="",0,SUMIFS(Potoki!AJ:AJ,Potoki!$F:$F,$F144,Potoki!$G:$G,IF($G144="","",$G144)))</f>
        <v>1936.6000000000001</v>
      </c>
      <c r="AK144" s="30">
        <f ca="1">IF(AK$5="",0,SUMIFS(Potoki!AK:AK,Potoki!$F:$F,$F144,Potoki!$G:$G,IF($G144="","",$G144)))</f>
        <v>2470.2000000000003</v>
      </c>
      <c r="AL144" s="30">
        <f ca="1">IF(AL$5="",0,SUMIFS(Potoki!AL:AL,Potoki!$F:$F,$F144,Potoki!$G:$G,IF($G144="","",$G144)))</f>
        <v>3244.8400000000006</v>
      </c>
      <c r="AM144" s="30">
        <f ca="1">IF(AM$5="",0,SUMIFS(Potoki!AM:AM,Potoki!$F:$F,$F144,Potoki!$G:$G,IF($G144="","",$G144)))</f>
        <v>5268.8400000000011</v>
      </c>
      <c r="AN144" s="30">
        <f ca="1">IF(AN$5="",0,SUMIFS(Potoki!AN:AN,Potoki!$F:$F,$F144,Potoki!$G:$G,IF($G144="","",$G144)))</f>
        <v>8676.52</v>
      </c>
      <c r="AO144" s="30">
        <f ca="1">IF(AO$5="",0,SUMIFS(Potoki!AO:AO,Potoki!$F:$F,$F144,Potoki!$G:$G,IF($G144="","",$G144)))</f>
        <v>13568.62</v>
      </c>
      <c r="AP144" s="30">
        <f ca="1">IF(AP$5="",0,SUMIFS(Potoki!AP:AP,Potoki!$F:$F,$F144,Potoki!$G:$G,IF($G144="","",$G144)))</f>
        <v>19766.2</v>
      </c>
      <c r="AQ144" s="30">
        <f ca="1">IF(AQ$5="",0,SUMIFS(Potoki!AQ:AQ,Potoki!$F:$F,$F144,Potoki!$G:$G,IF($G144="","",$G144)))</f>
        <v>26733.820000000003</v>
      </c>
      <c r="AR144" s="30">
        <f ca="1">IF(AR$5="",0,SUMIFS(Potoki!AR:AR,Potoki!$F:$F,$F144,Potoki!$G:$G,IF($G144="","",$G144)))</f>
        <v>34158.680000000008</v>
      </c>
      <c r="AS144" s="30">
        <f ca="1">IF(AS$5="",0,SUMIFS(Potoki!AS:AS,Potoki!$F:$F,$F144,Potoki!$G:$G,IF($G144="","",$G144)))</f>
        <v>41820.9</v>
      </c>
      <c r="AT144" s="30">
        <f ca="1">IF(AT$5="",0,SUMIFS(Potoki!AT:AT,Potoki!$F:$F,$F144,Potoki!$G:$G,IF($G144="","",$G144)))</f>
        <v>49608.700000000004</v>
      </c>
      <c r="AU144" s="30">
        <f ca="1">IF(AU$5="",0,SUMIFS(Potoki!AU:AU,Potoki!$F:$F,$F144,Potoki!$G:$G,IF($G144="","",$G144)))</f>
        <v>57451.700000000004</v>
      </c>
      <c r="AV144" s="30">
        <f ca="1">IF(AV$5="",0,SUMIFS(Potoki!AV:AV,Potoki!$F:$F,$F144,Potoki!$G:$G,IF($G144="","",$G144)))</f>
        <v>65308.500000000007</v>
      </c>
      <c r="AW144" s="30">
        <f ca="1">IF(AW$5="",0,SUMIFS(Potoki!AW:AW,Potoki!$F:$F,$F144,Potoki!$G:$G,IF($G144="","",$G144)))</f>
        <v>73172.200000000012</v>
      </c>
      <c r="AX144" s="30">
        <f ca="1">IF(AX$5="",0,SUMIFS(Potoki!AX:AX,Potoki!$F:$F,$F144,Potoki!$G:$G,IF($G144="","",$G144)))</f>
        <v>81038.200000000012</v>
      </c>
      <c r="AY144" s="30">
        <f ca="1">IF(AY$5="",0,SUMIFS(Potoki!AY:AY,Potoki!$F:$F,$F144,Potoki!$G:$G,IF($G144="","",$G144)))</f>
        <v>88904.200000000012</v>
      </c>
      <c r="AZ144" s="30">
        <f ca="1">IF(AZ$5="",0,SUMIFS(Potoki!AZ:AZ,Potoki!$F:$F,$F144,Potoki!$G:$G,IF($G144="","",$G144)))</f>
        <v>96770.200000000012</v>
      </c>
      <c r="BA144" s="30">
        <f ca="1">IF(BA$5="",0,SUMIFS(Potoki!BA:BA,Potoki!$F:$F,$F144,Potoki!$G:$G,IF($G144="","",$G144)))</f>
        <v>104636.20000000001</v>
      </c>
      <c r="BB144" s="30">
        <f ca="1">IF(BB$5="",0,SUMIFS(Potoki!BB:BB,Potoki!$F:$F,$F144,Potoki!$G:$G,IF($G144="","",$G144)))</f>
        <v>112502.20000000001</v>
      </c>
      <c r="BC144" s="30">
        <f ca="1">IF(BC$5="",0,SUMIFS(Potoki!BC:BC,Potoki!$F:$F,$F144,Potoki!$G:$G,IF($G144="","",$G144)))</f>
        <v>120368.20000000001</v>
      </c>
      <c r="BD144" s="30">
        <f ca="1">IF(BD$5="",0,SUMIFS(Potoki!BD:BD,Potoki!$F:$F,$F144,Potoki!$G:$G,IF($G144="","",$G144)))</f>
        <v>127774.20000000001</v>
      </c>
      <c r="BE144" s="30">
        <f ca="1">IF(BE$5="",0,SUMIFS(Potoki!BE:BE,Potoki!$F:$F,$F144,Potoki!$G:$G,IF($G144="","",$G144)))</f>
        <v>133800.20000000001</v>
      </c>
      <c r="BF144" s="30">
        <f ca="1">IF(BF$5="",0,SUMIFS(Potoki!BF:BF,Potoki!$F:$F,$F144,Potoki!$G:$G,IF($G144="","",$G144)))</f>
        <v>138354.20000000001</v>
      </c>
      <c r="BG144" s="30">
        <f ca="1">IF(BG$5="",0,SUMIFS(Potoki!BG:BG,Potoki!$F:$F,$F144,Potoki!$G:$G,IF($G144="","",$G144)))</f>
        <v>141378.70000000001</v>
      </c>
      <c r="BH144" s="30">
        <f ca="1">IF(BH$5="",0,SUMIFS(Potoki!BH:BH,Potoki!$F:$F,$F144,Potoki!$G:$G,IF($G144="","",$G144)))</f>
        <v>143069.20000000001</v>
      </c>
      <c r="BI144" s="30">
        <f ca="1">IF(BI$5="",0,SUMIFS(Potoki!BI:BI,Potoki!$F:$F,$F144,Potoki!$G:$G,IF($G144="","",$G144)))</f>
        <v>143973.1</v>
      </c>
      <c r="BJ144" s="30">
        <f ca="1">IF(BJ$5="",0,SUMIFS(Potoki!BJ:BJ,Potoki!$F:$F,$F144,Potoki!$G:$G,IF($G144="","",$G144)))</f>
        <v>144417.00000000003</v>
      </c>
      <c r="BK144" s="30">
        <f ca="1">IF(BK$5="",0,SUMIFS(Potoki!BK:BK,Potoki!$F:$F,$F144,Potoki!$G:$G,IF($G144="","",$G144)))</f>
        <v>144621.70000000001</v>
      </c>
      <c r="BL144" s="30">
        <f ca="1">IF(BL$5="",0,SUMIFS(Potoki!BL:BL,Potoki!$F:$F,$F144,Potoki!$G:$G,IF($G144="","",$G144)))</f>
        <v>144699.90000000002</v>
      </c>
      <c r="BM144" s="30">
        <f ca="1">IF(BM$5="",0,SUMIFS(Potoki!BM:BM,Potoki!$F:$F,$F144,Potoki!$G:$G,IF($G144="","",$G144)))</f>
        <v>144722.90000000002</v>
      </c>
      <c r="BN144" s="30">
        <f ca="1">IF(BN$5="",0,SUMIFS(Potoki!BN:BN,Potoki!$F:$F,$F144,Potoki!$G:$G,IF($G144="","",$G144)))</f>
        <v>144732.1</v>
      </c>
      <c r="BO144" s="30">
        <f ca="1">IF(BO$5="",0,SUMIFS(Potoki!BO:BO,Potoki!$F:$F,$F144,Potoki!$G:$G,IF($G144="","",$G144)))</f>
        <v>144734.40000000002</v>
      </c>
      <c r="BP144" s="30">
        <f ca="1">IF(BP$5="",0,SUMIFS(Potoki!BP:BP,Potoki!$F:$F,$F144,Potoki!$G:$G,IF($G144="","",$G144)))</f>
        <v>144734.40000000002</v>
      </c>
      <c r="BQ144" s="30">
        <f ca="1">IF(BQ$5="",0,SUMIFS(Potoki!BQ:BQ,Potoki!$F:$F,$F144,Potoki!$G:$G,IF($G144="","",$G144)))</f>
        <v>144734.40000000002</v>
      </c>
      <c r="BR144" s="30">
        <f ca="1">IF(BR$5="",0,SUMIFS(Potoki!BR:BR,Potoki!$F:$F,$F144,Potoki!$G:$G,IF($G144="","",$G144)))</f>
        <v>144734.40000000002</v>
      </c>
      <c r="BS144" s="30">
        <f ca="1">IF(BS$5="",0,SUMIFS(Potoki!BS:BS,Potoki!$F:$F,$F144,Potoki!$G:$G,IF($G144="","",$G144)))</f>
        <v>144734.40000000002</v>
      </c>
      <c r="BT144" s="30">
        <f ca="1">IF(BT$5="",0,SUMIFS(Potoki!BT:BT,Potoki!$F:$F,$F144,Potoki!$G:$G,IF($G144="","",$G144)))</f>
        <v>144734.40000000002</v>
      </c>
      <c r="BU144" s="30">
        <f ca="1">IF(BU$5="",0,SUMIFS(Potoki!BU:BU,Potoki!$F:$F,$F144,Potoki!$G:$G,IF($G144="","",$G144)))</f>
        <v>144734.40000000002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40"/>
      <c r="C145" s="142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8"/>
      <c r="C146" s="142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390937112.61999983</v>
      </c>
      <c r="Z146" s="10">
        <f ca="1">IF(Z$5="",0,SUM(Z147:Z156))</f>
        <v>0</v>
      </c>
      <c r="AA146" s="10">
        <f t="shared" ref="AA146:CL146" ca="1" si="404">IF(AA$5="",0,SUM(AA147:AA156))</f>
        <v>0</v>
      </c>
      <c r="AB146" s="10">
        <f t="shared" ca="1" si="404"/>
        <v>0</v>
      </c>
      <c r="AC146" s="10">
        <f t="shared" ca="1" si="404"/>
        <v>0</v>
      </c>
      <c r="AD146" s="10">
        <f t="shared" ca="1" si="404"/>
        <v>0</v>
      </c>
      <c r="AE146" s="10">
        <f t="shared" ca="1" si="404"/>
        <v>0</v>
      </c>
      <c r="AF146" s="10">
        <f t="shared" ca="1" si="404"/>
        <v>0</v>
      </c>
      <c r="AG146" s="10">
        <f t="shared" ca="1" si="404"/>
        <v>0</v>
      </c>
      <c r="AH146" s="10">
        <f t="shared" ca="1" si="404"/>
        <v>20974</v>
      </c>
      <c r="AI146" s="10">
        <f t="shared" ca="1" si="404"/>
        <v>83896</v>
      </c>
      <c r="AJ146" s="10">
        <f t="shared" ca="1" si="404"/>
        <v>151012.79999999999</v>
      </c>
      <c r="AK146" s="10">
        <f t="shared" ca="1" si="404"/>
        <v>220751.35</v>
      </c>
      <c r="AL146" s="10">
        <f t="shared" ca="1" si="404"/>
        <v>281575.95</v>
      </c>
      <c r="AM146" s="10">
        <f t="shared" ca="1" si="404"/>
        <v>369876.49000000005</v>
      </c>
      <c r="AN146" s="10">
        <f t="shared" ca="1" si="404"/>
        <v>600590.49</v>
      </c>
      <c r="AO146" s="10">
        <f t="shared" ca="1" si="404"/>
        <v>989028.97</v>
      </c>
      <c r="AP146" s="10">
        <f t="shared" ca="1" si="404"/>
        <v>1546675.1950000001</v>
      </c>
      <c r="AQ146" s="10">
        <f t="shared" ca="1" si="404"/>
        <v>2253131.9500000002</v>
      </c>
      <c r="AR146" s="10">
        <f t="shared" ca="1" si="404"/>
        <v>3047364.895</v>
      </c>
      <c r="AS146" s="10">
        <f t="shared" ca="1" si="404"/>
        <v>3893718.23</v>
      </c>
      <c r="AT146" s="10">
        <f t="shared" ca="1" si="404"/>
        <v>4767128.0250000004</v>
      </c>
      <c r="AU146" s="10">
        <f t="shared" ca="1" si="404"/>
        <v>5654852.5750000002</v>
      </c>
      <c r="AV146" s="10">
        <f t="shared" ca="1" si="404"/>
        <v>6548869.3250000002</v>
      </c>
      <c r="AW146" s="10">
        <f t="shared" ca="1" si="404"/>
        <v>7444459.125</v>
      </c>
      <c r="AX146" s="10">
        <f t="shared" ca="1" si="404"/>
        <v>8340835.4500000002</v>
      </c>
      <c r="AY146" s="10">
        <f t="shared" ca="1" si="404"/>
        <v>9237473.9499999993</v>
      </c>
      <c r="AZ146" s="10">
        <f t="shared" ca="1" si="404"/>
        <v>10134112.449999999</v>
      </c>
      <c r="BA146" s="10">
        <f t="shared" ca="1" si="404"/>
        <v>11030750.949999999</v>
      </c>
      <c r="BB146" s="10">
        <f t="shared" ca="1" si="404"/>
        <v>11927389.449999999</v>
      </c>
      <c r="BC146" s="10">
        <f t="shared" ca="1" si="404"/>
        <v>12824027.949999999</v>
      </c>
      <c r="BD146" s="10">
        <f t="shared" ca="1" si="404"/>
        <v>13720666.449999999</v>
      </c>
      <c r="BE146" s="10">
        <f t="shared" ca="1" si="404"/>
        <v>14564869.949999999</v>
      </c>
      <c r="BF146" s="10">
        <f t="shared" ca="1" si="404"/>
        <v>15251768.449999999</v>
      </c>
      <c r="BG146" s="10">
        <f t="shared" ca="1" si="404"/>
        <v>15770874.949999999</v>
      </c>
      <c r="BH146" s="10">
        <f t="shared" ca="1" si="404"/>
        <v>16115635.074999999</v>
      </c>
      <c r="BI146" s="10">
        <f t="shared" ca="1" si="404"/>
        <v>16308333.699999999</v>
      </c>
      <c r="BJ146" s="10">
        <f t="shared" ca="1" si="404"/>
        <v>16411368.475</v>
      </c>
      <c r="BK146" s="10">
        <f t="shared" ca="1" si="404"/>
        <v>16461968.25</v>
      </c>
      <c r="BL146" s="10">
        <f t="shared" ca="1" si="404"/>
        <v>16485301.824999999</v>
      </c>
      <c r="BM146" s="10">
        <f t="shared" ca="1" si="404"/>
        <v>16494215.775</v>
      </c>
      <c r="BN146" s="10">
        <f t="shared" ca="1" si="404"/>
        <v>16496837.525</v>
      </c>
      <c r="BO146" s="10">
        <f t="shared" ca="1" si="404"/>
        <v>16497886.225</v>
      </c>
      <c r="BP146" s="10">
        <f t="shared" ca="1" si="404"/>
        <v>16498148.400000002</v>
      </c>
      <c r="BQ146" s="10">
        <f t="shared" ca="1" si="404"/>
        <v>16498148.400000002</v>
      </c>
      <c r="BR146" s="10">
        <f t="shared" ca="1" si="404"/>
        <v>16498148.400000002</v>
      </c>
      <c r="BS146" s="10">
        <f t="shared" ca="1" si="404"/>
        <v>16498148.400000002</v>
      </c>
      <c r="BT146" s="10">
        <f t="shared" ca="1" si="404"/>
        <v>16498148.400000002</v>
      </c>
      <c r="BU146" s="10">
        <f t="shared" ca="1" si="404"/>
        <v>16498148.400000002</v>
      </c>
      <c r="BV146" s="10">
        <f t="shared" si="404"/>
        <v>0</v>
      </c>
      <c r="BW146" s="10">
        <f t="shared" si="404"/>
        <v>0</v>
      </c>
      <c r="BX146" s="10">
        <f t="shared" si="404"/>
        <v>0</v>
      </c>
      <c r="BY146" s="10">
        <f t="shared" si="404"/>
        <v>0</v>
      </c>
      <c r="BZ146" s="10">
        <f t="shared" si="404"/>
        <v>0</v>
      </c>
      <c r="CA146" s="10">
        <f t="shared" si="404"/>
        <v>0</v>
      </c>
      <c r="CB146" s="10">
        <f t="shared" si="404"/>
        <v>0</v>
      </c>
      <c r="CC146" s="10">
        <f t="shared" si="404"/>
        <v>0</v>
      </c>
      <c r="CD146" s="10">
        <f t="shared" si="404"/>
        <v>0</v>
      </c>
      <c r="CE146" s="10">
        <f t="shared" si="404"/>
        <v>0</v>
      </c>
      <c r="CF146" s="10">
        <f t="shared" si="404"/>
        <v>0</v>
      </c>
      <c r="CG146" s="10">
        <f t="shared" si="404"/>
        <v>0</v>
      </c>
      <c r="CH146" s="10">
        <f t="shared" si="404"/>
        <v>0</v>
      </c>
      <c r="CI146" s="10">
        <f t="shared" si="404"/>
        <v>0</v>
      </c>
      <c r="CJ146" s="10">
        <f t="shared" si="404"/>
        <v>0</v>
      </c>
      <c r="CK146" s="10">
        <f t="shared" si="404"/>
        <v>0</v>
      </c>
      <c r="CL146" s="10">
        <f t="shared" si="404"/>
        <v>0</v>
      </c>
      <c r="CM146" s="10">
        <f t="shared" ref="CM146:CT146" si="405">IF(CM$5="",0,SUM(CM147:CM156))</f>
        <v>0</v>
      </c>
      <c r="CN146" s="10">
        <f t="shared" si="405"/>
        <v>0</v>
      </c>
      <c r="CO146" s="10">
        <f t="shared" si="405"/>
        <v>0</v>
      </c>
      <c r="CP146" s="10">
        <f t="shared" si="405"/>
        <v>0</v>
      </c>
      <c r="CQ146" s="10">
        <f t="shared" si="405"/>
        <v>0</v>
      </c>
      <c r="CR146" s="10">
        <f t="shared" si="405"/>
        <v>0</v>
      </c>
      <c r="CS146" s="10">
        <f t="shared" si="405"/>
        <v>0</v>
      </c>
      <c r="CT146" s="10">
        <f t="shared" si="405"/>
        <v>0</v>
      </c>
    </row>
    <row r="147" spans="1:98" s="27" customFormat="1" ht="12" x14ac:dyDescent="0.25">
      <c r="A147" s="26">
        <f>ROW()</f>
        <v>147</v>
      </c>
      <c r="B147" s="139"/>
      <c r="C147" s="142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78284346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4200</v>
      </c>
      <c r="AI147" s="30">
        <f ca="1">IF(AI$5="",0,SUMIFS(Potoki!AI:AI,Potoki!$F:$F,$F147,Potoki!$G:$G,IF($G147="","",$G147)))</f>
        <v>16800</v>
      </c>
      <c r="AJ147" s="30">
        <f ca="1">IF(AJ$5="",0,SUMIFS(Potoki!AJ:AJ,Potoki!$F:$F,$F147,Potoki!$G:$G,IF($G147="","",$G147)))</f>
        <v>30240</v>
      </c>
      <c r="AK147" s="30">
        <f ca="1">IF(AK$5="",0,SUMIFS(Potoki!AK:AK,Potoki!$F:$F,$F147,Potoki!$G:$G,IF($G147="","",$G147)))</f>
        <v>44205</v>
      </c>
      <c r="AL147" s="30">
        <f ca="1">IF(AL$5="",0,SUMIFS(Potoki!AL:AL,Potoki!$F:$F,$F147,Potoki!$G:$G,IF($G147="","",$G147)))</f>
        <v>56385</v>
      </c>
      <c r="AM147" s="30">
        <f ca="1">IF(AM$5="",0,SUMIFS(Potoki!AM:AM,Potoki!$F:$F,$F147,Potoki!$G:$G,IF($G147="","",$G147)))</f>
        <v>74067.000000000015</v>
      </c>
      <c r="AN147" s="30">
        <f ca="1">IF(AN$5="",0,SUMIFS(Potoki!AN:AN,Potoki!$F:$F,$F147,Potoki!$G:$G,IF($G147="","",$G147)))</f>
        <v>120267.00000000001</v>
      </c>
      <c r="AO147" s="30">
        <f ca="1">IF(AO$5="",0,SUMIFS(Potoki!AO:AO,Potoki!$F:$F,$F147,Potoki!$G:$G,IF($G147="","",$G147)))</f>
        <v>198051</v>
      </c>
      <c r="AP147" s="30">
        <f ca="1">IF(AP$5="",0,SUMIFS(Potoki!AP:AP,Potoki!$F:$F,$F147,Potoki!$G:$G,IF($G147="","",$G147)))</f>
        <v>309718.5</v>
      </c>
      <c r="AQ147" s="30">
        <f ca="1">IF(AQ$5="",0,SUMIFS(Potoki!AQ:AQ,Potoki!$F:$F,$F147,Potoki!$G:$G,IF($G147="","",$G147)))</f>
        <v>451185</v>
      </c>
      <c r="AR147" s="30">
        <f ca="1">IF(AR$5="",0,SUMIFS(Potoki!AR:AR,Potoki!$F:$F,$F147,Potoki!$G:$G,IF($G147="","",$G147)))</f>
        <v>610228.5</v>
      </c>
      <c r="AS147" s="30">
        <f ca="1">IF(AS$5="",0,SUMIFS(Potoki!AS:AS,Potoki!$F:$F,$F147,Potoki!$G:$G,IF($G147="","",$G147)))</f>
        <v>779709</v>
      </c>
      <c r="AT147" s="30">
        <f ca="1">IF(AT$5="",0,SUMIFS(Potoki!AT:AT,Potoki!$F:$F,$F147,Potoki!$G:$G,IF($G147="","",$G147)))</f>
        <v>954607.5</v>
      </c>
      <c r="AU147" s="30">
        <f ca="1">IF(AU$5="",0,SUMIFS(Potoki!AU:AU,Potoki!$F:$F,$F147,Potoki!$G:$G,IF($G147="","",$G147)))</f>
        <v>1132372.5</v>
      </c>
      <c r="AV147" s="30">
        <f ca="1">IF(AV$5="",0,SUMIFS(Potoki!AV:AV,Potoki!$F:$F,$F147,Potoki!$G:$G,IF($G147="","",$G147)))</f>
        <v>1311397.5</v>
      </c>
      <c r="AW147" s="30">
        <f ca="1">IF(AW$5="",0,SUMIFS(Potoki!AW:AW,Potoki!$F:$F,$F147,Potoki!$G:$G,IF($G147="","",$G147)))</f>
        <v>1490737.5</v>
      </c>
      <c r="AX147" s="30">
        <f ca="1">IF(AX$5="",0,SUMIFS(Potoki!AX:AX,Potoki!$F:$F,$F147,Potoki!$G:$G,IF($G147="","",$G147)))</f>
        <v>1670235</v>
      </c>
      <c r="AY147" s="30">
        <f ca="1">IF(AY$5="",0,SUMIFS(Potoki!AY:AY,Potoki!$F:$F,$F147,Potoki!$G:$G,IF($G147="","",$G147)))</f>
        <v>1849785</v>
      </c>
      <c r="AZ147" s="30">
        <f ca="1">IF(AZ$5="",0,SUMIFS(Potoki!AZ:AZ,Potoki!$F:$F,$F147,Potoki!$G:$G,IF($G147="","",$G147)))</f>
        <v>2029335</v>
      </c>
      <c r="BA147" s="30">
        <f ca="1">IF(BA$5="",0,SUMIFS(Potoki!BA:BA,Potoki!$F:$F,$F147,Potoki!$G:$G,IF($G147="","",$G147)))</f>
        <v>2208885</v>
      </c>
      <c r="BB147" s="30">
        <f ca="1">IF(BB$5="",0,SUMIFS(Potoki!BB:BB,Potoki!$F:$F,$F147,Potoki!$G:$G,IF($G147="","",$G147)))</f>
        <v>2388435</v>
      </c>
      <c r="BC147" s="30">
        <f ca="1">IF(BC$5="",0,SUMIFS(Potoki!BC:BC,Potoki!$F:$F,$F147,Potoki!$G:$G,IF($G147="","",$G147)))</f>
        <v>2567985</v>
      </c>
      <c r="BD147" s="30">
        <f ca="1">IF(BD$5="",0,SUMIFS(Potoki!BD:BD,Potoki!$F:$F,$F147,Potoki!$G:$G,IF($G147="","",$G147)))</f>
        <v>2747535</v>
      </c>
      <c r="BE147" s="30">
        <f ca="1">IF(BE$5="",0,SUMIFS(Potoki!BE:BE,Potoki!$F:$F,$F147,Potoki!$G:$G,IF($G147="","",$G147)))</f>
        <v>2916585</v>
      </c>
      <c r="BF147" s="30">
        <f ca="1">IF(BF$5="",0,SUMIFS(Potoki!BF:BF,Potoki!$F:$F,$F147,Potoki!$G:$G,IF($G147="","",$G147)))</f>
        <v>3054135</v>
      </c>
      <c r="BG147" s="30">
        <f ca="1">IF(BG$5="",0,SUMIFS(Potoki!BG:BG,Potoki!$F:$F,$F147,Potoki!$G:$G,IF($G147="","",$G147)))</f>
        <v>3158085</v>
      </c>
      <c r="BH147" s="30">
        <f ca="1">IF(BH$5="",0,SUMIFS(Potoki!BH:BH,Potoki!$F:$F,$F147,Potoki!$G:$G,IF($G147="","",$G147)))</f>
        <v>3227122.5</v>
      </c>
      <c r="BI147" s="30">
        <f ca="1">IF(BI$5="",0,SUMIFS(Potoki!BI:BI,Potoki!$F:$F,$F147,Potoki!$G:$G,IF($G147="","",$G147)))</f>
        <v>3265710</v>
      </c>
      <c r="BJ147" s="30">
        <f ca="1">IF(BJ$5="",0,SUMIFS(Potoki!BJ:BJ,Potoki!$F:$F,$F147,Potoki!$G:$G,IF($G147="","",$G147)))</f>
        <v>3286342.5</v>
      </c>
      <c r="BK147" s="30">
        <f ca="1">IF(BK$5="",0,SUMIFS(Potoki!BK:BK,Potoki!$F:$F,$F147,Potoki!$G:$G,IF($G147="","",$G147)))</f>
        <v>3296475</v>
      </c>
      <c r="BL147" s="30">
        <f ca="1">IF(BL$5="",0,SUMIFS(Potoki!BL:BL,Potoki!$F:$F,$F147,Potoki!$G:$G,IF($G147="","",$G147)))</f>
        <v>3301147.5</v>
      </c>
      <c r="BM147" s="30">
        <f ca="1">IF(BM$5="",0,SUMIFS(Potoki!BM:BM,Potoki!$F:$F,$F147,Potoki!$G:$G,IF($G147="","",$G147)))</f>
        <v>3302932.5</v>
      </c>
      <c r="BN147" s="30">
        <f ca="1">IF(BN$5="",0,SUMIFS(Potoki!BN:BN,Potoki!$F:$F,$F147,Potoki!$G:$G,IF($G147="","",$G147)))</f>
        <v>3303457.5</v>
      </c>
      <c r="BO147" s="30">
        <f ca="1">IF(BO$5="",0,SUMIFS(Potoki!BO:BO,Potoki!$F:$F,$F147,Potoki!$G:$G,IF($G147="","",$G147)))</f>
        <v>3303667.5</v>
      </c>
      <c r="BP147" s="30">
        <f ca="1">IF(BP$5="",0,SUMIFS(Potoki!BP:BP,Potoki!$F:$F,$F147,Potoki!$G:$G,IF($G147="","",$G147)))</f>
        <v>3303720.0000000005</v>
      </c>
      <c r="BQ147" s="30">
        <f ca="1">IF(BQ$5="",0,SUMIFS(Potoki!BQ:BQ,Potoki!$F:$F,$F147,Potoki!$G:$G,IF($G147="","",$G147)))</f>
        <v>3303720.0000000005</v>
      </c>
      <c r="BR147" s="30">
        <f ca="1">IF(BR$5="",0,SUMIFS(Potoki!BR:BR,Potoki!$F:$F,$F147,Potoki!$G:$G,IF($G147="","",$G147)))</f>
        <v>3303720.0000000005</v>
      </c>
      <c r="BS147" s="30">
        <f ca="1">IF(BS$5="",0,SUMIFS(Potoki!BS:BS,Potoki!$F:$F,$F147,Potoki!$G:$G,IF($G147="","",$G147)))</f>
        <v>3303720.0000000005</v>
      </c>
      <c r="BT147" s="30">
        <f ca="1">IF(BT$5="",0,SUMIFS(Potoki!BT:BT,Potoki!$F:$F,$F147,Potoki!$G:$G,IF($G147="","",$G147)))</f>
        <v>3303720.0000000005</v>
      </c>
      <c r="BU147" s="30">
        <f ca="1">IF(BU$5="",0,SUMIFS(Potoki!BU:BU,Potoki!$F:$F,$F147,Potoki!$G:$G,IF($G147="","",$G147)))</f>
        <v>3303720.0000000005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9"/>
      <c r="C148" s="142"/>
      <c r="E148" s="24"/>
      <c r="F148" s="66" t="str">
        <f t="shared" ref="F148:F155" si="406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8946782.4000000004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480</v>
      </c>
      <c r="AI148" s="30">
        <f ca="1">IF(AI$5="",0,SUMIFS(Potoki!AI:AI,Potoki!$F:$F,$F148,Potoki!$G:$G,IF($G148="","",$G148)))</f>
        <v>1920</v>
      </c>
      <c r="AJ148" s="30">
        <f ca="1">IF(AJ$5="",0,SUMIFS(Potoki!AJ:AJ,Potoki!$F:$F,$F148,Potoki!$G:$G,IF($G148="","",$G148)))</f>
        <v>3456</v>
      </c>
      <c r="AK148" s="30">
        <f ca="1">IF(AK$5="",0,SUMIFS(Potoki!AK:AK,Potoki!$F:$F,$F148,Potoki!$G:$G,IF($G148="","",$G148)))</f>
        <v>5052</v>
      </c>
      <c r="AL148" s="30">
        <f ca="1">IF(AL$5="",0,SUMIFS(Potoki!AL:AL,Potoki!$F:$F,$F148,Potoki!$G:$G,IF($G148="","",$G148)))</f>
        <v>6444</v>
      </c>
      <c r="AM148" s="30">
        <f ca="1">IF(AM$5="",0,SUMIFS(Potoki!AM:AM,Potoki!$F:$F,$F148,Potoki!$G:$G,IF($G148="","",$G148)))</f>
        <v>8464.8000000000011</v>
      </c>
      <c r="AN148" s="30">
        <f ca="1">IF(AN$5="",0,SUMIFS(Potoki!AN:AN,Potoki!$F:$F,$F148,Potoki!$G:$G,IF($G148="","",$G148)))</f>
        <v>13744.800000000001</v>
      </c>
      <c r="AO148" s="30">
        <f ca="1">IF(AO$5="",0,SUMIFS(Potoki!AO:AO,Potoki!$F:$F,$F148,Potoki!$G:$G,IF($G148="","",$G148)))</f>
        <v>22634.400000000001</v>
      </c>
      <c r="AP148" s="30">
        <f ca="1">IF(AP$5="",0,SUMIFS(Potoki!AP:AP,Potoki!$F:$F,$F148,Potoki!$G:$G,IF($G148="","",$G148)))</f>
        <v>35396.399999999994</v>
      </c>
      <c r="AQ148" s="30">
        <f ca="1">IF(AQ$5="",0,SUMIFS(Potoki!AQ:AQ,Potoki!$F:$F,$F148,Potoki!$G:$G,IF($G148="","",$G148)))</f>
        <v>51564</v>
      </c>
      <c r="AR148" s="30">
        <f ca="1">IF(AR$5="",0,SUMIFS(Potoki!AR:AR,Potoki!$F:$F,$F148,Potoki!$G:$G,IF($G148="","",$G148)))</f>
        <v>69740.399999999994</v>
      </c>
      <c r="AS148" s="30">
        <f ca="1">IF(AS$5="",0,SUMIFS(Potoki!AS:AS,Potoki!$F:$F,$F148,Potoki!$G:$G,IF($G148="","",$G148)))</f>
        <v>89109.6</v>
      </c>
      <c r="AT148" s="30">
        <f ca="1">IF(AT$5="",0,SUMIFS(Potoki!AT:AT,Potoki!$F:$F,$F148,Potoki!$G:$G,IF($G148="","",$G148)))</f>
        <v>109098</v>
      </c>
      <c r="AU148" s="30">
        <f ca="1">IF(AU$5="",0,SUMIFS(Potoki!AU:AU,Potoki!$F:$F,$F148,Potoki!$G:$G,IF($G148="","",$G148)))</f>
        <v>129414</v>
      </c>
      <c r="AV148" s="30">
        <f ca="1">IF(AV$5="",0,SUMIFS(Potoki!AV:AV,Potoki!$F:$F,$F148,Potoki!$G:$G,IF($G148="","",$G148)))</f>
        <v>149874</v>
      </c>
      <c r="AW148" s="30">
        <f ca="1">IF(AW$5="",0,SUMIFS(Potoki!AW:AW,Potoki!$F:$F,$F148,Potoki!$G:$G,IF($G148="","",$G148)))</f>
        <v>170370</v>
      </c>
      <c r="AX148" s="30">
        <f ca="1">IF(AX$5="",0,SUMIFS(Potoki!AX:AX,Potoki!$F:$F,$F148,Potoki!$G:$G,IF($G148="","",$G148)))</f>
        <v>190884</v>
      </c>
      <c r="AY148" s="30">
        <f ca="1">IF(AY$5="",0,SUMIFS(Potoki!AY:AY,Potoki!$F:$F,$F148,Potoki!$G:$G,IF($G148="","",$G148)))</f>
        <v>211404</v>
      </c>
      <c r="AZ148" s="30">
        <f ca="1">IF(AZ$5="",0,SUMIFS(Potoki!AZ:AZ,Potoki!$F:$F,$F148,Potoki!$G:$G,IF($G148="","",$G148)))</f>
        <v>231924</v>
      </c>
      <c r="BA148" s="30">
        <f ca="1">IF(BA$5="",0,SUMIFS(Potoki!BA:BA,Potoki!$F:$F,$F148,Potoki!$G:$G,IF($G148="","",$G148)))</f>
        <v>252444</v>
      </c>
      <c r="BB148" s="30">
        <f ca="1">IF(BB$5="",0,SUMIFS(Potoki!BB:BB,Potoki!$F:$F,$F148,Potoki!$G:$G,IF($G148="","",$G148)))</f>
        <v>272964</v>
      </c>
      <c r="BC148" s="30">
        <f ca="1">IF(BC$5="",0,SUMIFS(Potoki!BC:BC,Potoki!$F:$F,$F148,Potoki!$G:$G,IF($G148="","",$G148)))</f>
        <v>293484</v>
      </c>
      <c r="BD148" s="30">
        <f ca="1">IF(BD$5="",0,SUMIFS(Potoki!BD:BD,Potoki!$F:$F,$F148,Potoki!$G:$G,IF($G148="","",$G148)))</f>
        <v>314004</v>
      </c>
      <c r="BE148" s="30">
        <f ca="1">IF(BE$5="",0,SUMIFS(Potoki!BE:BE,Potoki!$F:$F,$F148,Potoki!$G:$G,IF($G148="","",$G148)))</f>
        <v>333324</v>
      </c>
      <c r="BF148" s="30">
        <f ca="1">IF(BF$5="",0,SUMIFS(Potoki!BF:BF,Potoki!$F:$F,$F148,Potoki!$G:$G,IF($G148="","",$G148)))</f>
        <v>349044</v>
      </c>
      <c r="BG148" s="30">
        <f ca="1">IF(BG$5="",0,SUMIFS(Potoki!BG:BG,Potoki!$F:$F,$F148,Potoki!$G:$G,IF($G148="","",$G148)))</f>
        <v>360924</v>
      </c>
      <c r="BH148" s="30">
        <f ca="1">IF(BH$5="",0,SUMIFS(Potoki!BH:BH,Potoki!$F:$F,$F148,Potoki!$G:$G,IF($G148="","",$G148)))</f>
        <v>368814</v>
      </c>
      <c r="BI148" s="30">
        <f ca="1">IF(BI$5="",0,SUMIFS(Potoki!BI:BI,Potoki!$F:$F,$F148,Potoki!$G:$G,IF($G148="","",$G148)))</f>
        <v>373224</v>
      </c>
      <c r="BJ148" s="30">
        <f ca="1">IF(BJ$5="",0,SUMIFS(Potoki!BJ:BJ,Potoki!$F:$F,$F148,Potoki!$G:$G,IF($G148="","",$G148)))</f>
        <v>375582</v>
      </c>
      <c r="BK148" s="30">
        <f ca="1">IF(BK$5="",0,SUMIFS(Potoki!BK:BK,Potoki!$F:$F,$F148,Potoki!$G:$G,IF($G148="","",$G148)))</f>
        <v>376740</v>
      </c>
      <c r="BL148" s="30">
        <f ca="1">IF(BL$5="",0,SUMIFS(Potoki!BL:BL,Potoki!$F:$F,$F148,Potoki!$G:$G,IF($G148="","",$G148)))</f>
        <v>377274</v>
      </c>
      <c r="BM148" s="30">
        <f ca="1">IF(BM$5="",0,SUMIFS(Potoki!BM:BM,Potoki!$F:$F,$F148,Potoki!$G:$G,IF($G148="","",$G148)))</f>
        <v>377478</v>
      </c>
      <c r="BN148" s="30">
        <f ca="1">IF(BN$5="",0,SUMIFS(Potoki!BN:BN,Potoki!$F:$F,$F148,Potoki!$G:$G,IF($G148="","",$G148)))</f>
        <v>377538</v>
      </c>
      <c r="BO148" s="30">
        <f ca="1">IF(BO$5="",0,SUMIFS(Potoki!BO:BO,Potoki!$F:$F,$F148,Potoki!$G:$G,IF($G148="","",$G148)))</f>
        <v>377562</v>
      </c>
      <c r="BP148" s="30">
        <f ca="1">IF(BP$5="",0,SUMIFS(Potoki!BP:BP,Potoki!$F:$F,$F148,Potoki!$G:$G,IF($G148="","",$G148)))</f>
        <v>377568.00000000006</v>
      </c>
      <c r="BQ148" s="30">
        <f ca="1">IF(BQ$5="",0,SUMIFS(Potoki!BQ:BQ,Potoki!$F:$F,$F148,Potoki!$G:$G,IF($G148="","",$G148)))</f>
        <v>377568.00000000006</v>
      </c>
      <c r="BR148" s="30">
        <f ca="1">IF(BR$5="",0,SUMIFS(Potoki!BR:BR,Potoki!$F:$F,$F148,Potoki!$G:$G,IF($G148="","",$G148)))</f>
        <v>377568.00000000006</v>
      </c>
      <c r="BS148" s="30">
        <f ca="1">IF(BS$5="",0,SUMIFS(Potoki!BS:BS,Potoki!$F:$F,$F148,Potoki!$G:$G,IF($G148="","",$G148)))</f>
        <v>377568.00000000006</v>
      </c>
      <c r="BT148" s="30">
        <f ca="1">IF(BT$5="",0,SUMIFS(Potoki!BT:BT,Potoki!$F:$F,$F148,Potoki!$G:$G,IF($G148="","",$G148)))</f>
        <v>377568.00000000006</v>
      </c>
      <c r="BU148" s="30">
        <f ca="1">IF(BU$5="",0,SUMIFS(Potoki!BU:BU,Potoki!$F:$F,$F148,Potoki!$G:$G,IF($G148="","",$G148)))</f>
        <v>377568.00000000006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9"/>
      <c r="C149" s="142"/>
      <c r="E149" s="24"/>
      <c r="F149" s="66" t="str">
        <f t="shared" si="406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10437912.800000001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560</v>
      </c>
      <c r="AI149" s="30">
        <f ca="1">IF(AI$5="",0,SUMIFS(Potoki!AI:AI,Potoki!$F:$F,$F149,Potoki!$G:$G,IF($G149="","",$G149)))</f>
        <v>2240</v>
      </c>
      <c r="AJ149" s="30">
        <f ca="1">IF(AJ$5="",0,SUMIFS(Potoki!AJ:AJ,Potoki!$F:$F,$F149,Potoki!$G:$G,IF($G149="","",$G149)))</f>
        <v>4032</v>
      </c>
      <c r="AK149" s="30">
        <f ca="1">IF(AK$5="",0,SUMIFS(Potoki!AK:AK,Potoki!$F:$F,$F149,Potoki!$G:$G,IF($G149="","",$G149)))</f>
        <v>5894</v>
      </c>
      <c r="AL149" s="30">
        <f ca="1">IF(AL$5="",0,SUMIFS(Potoki!AL:AL,Potoki!$F:$F,$F149,Potoki!$G:$G,IF($G149="","",$G149)))</f>
        <v>7518</v>
      </c>
      <c r="AM149" s="30">
        <f ca="1">IF(AM$5="",0,SUMIFS(Potoki!AM:AM,Potoki!$F:$F,$F149,Potoki!$G:$G,IF($G149="","",$G149)))</f>
        <v>9875.6000000000022</v>
      </c>
      <c r="AN149" s="30">
        <f ca="1">IF(AN$5="",0,SUMIFS(Potoki!AN:AN,Potoki!$F:$F,$F149,Potoki!$G:$G,IF($G149="","",$G149)))</f>
        <v>16035.600000000002</v>
      </c>
      <c r="AO149" s="30">
        <f ca="1">IF(AO$5="",0,SUMIFS(Potoki!AO:AO,Potoki!$F:$F,$F149,Potoki!$G:$G,IF($G149="","",$G149)))</f>
        <v>26406.799999999999</v>
      </c>
      <c r="AP149" s="30">
        <f ca="1">IF(AP$5="",0,SUMIFS(Potoki!AP:AP,Potoki!$F:$F,$F149,Potoki!$G:$G,IF($G149="","",$G149)))</f>
        <v>41295.799999999996</v>
      </c>
      <c r="AQ149" s="30">
        <f ca="1">IF(AQ$5="",0,SUMIFS(Potoki!AQ:AQ,Potoki!$F:$F,$F149,Potoki!$G:$G,IF($G149="","",$G149)))</f>
        <v>60158</v>
      </c>
      <c r="AR149" s="30">
        <f ca="1">IF(AR$5="",0,SUMIFS(Potoki!AR:AR,Potoki!$F:$F,$F149,Potoki!$G:$G,IF($G149="","",$G149)))</f>
        <v>81363.8</v>
      </c>
      <c r="AS149" s="30">
        <f ca="1">IF(AS$5="",0,SUMIFS(Potoki!AS:AS,Potoki!$F:$F,$F149,Potoki!$G:$G,IF($G149="","",$G149)))</f>
        <v>103961.2</v>
      </c>
      <c r="AT149" s="30">
        <f ca="1">IF(AT$5="",0,SUMIFS(Potoki!AT:AT,Potoki!$F:$F,$F149,Potoki!$G:$G,IF($G149="","",$G149)))</f>
        <v>127281</v>
      </c>
      <c r="AU149" s="30">
        <f ca="1">IF(AU$5="",0,SUMIFS(Potoki!AU:AU,Potoki!$F:$F,$F149,Potoki!$G:$G,IF($G149="","",$G149)))</f>
        <v>150983</v>
      </c>
      <c r="AV149" s="30">
        <f ca="1">IF(AV$5="",0,SUMIFS(Potoki!AV:AV,Potoki!$F:$F,$F149,Potoki!$G:$G,IF($G149="","",$G149)))</f>
        <v>174853</v>
      </c>
      <c r="AW149" s="30">
        <f ca="1">IF(AW$5="",0,SUMIFS(Potoki!AW:AW,Potoki!$F:$F,$F149,Potoki!$G:$G,IF($G149="","",$G149)))</f>
        <v>198765</v>
      </c>
      <c r="AX149" s="30">
        <f ca="1">IF(AX$5="",0,SUMIFS(Potoki!AX:AX,Potoki!$F:$F,$F149,Potoki!$G:$G,IF($G149="","",$G149)))</f>
        <v>222698</v>
      </c>
      <c r="AY149" s="30">
        <f ca="1">IF(AY$5="",0,SUMIFS(Potoki!AY:AY,Potoki!$F:$F,$F149,Potoki!$G:$G,IF($G149="","",$G149)))</f>
        <v>246638</v>
      </c>
      <c r="AZ149" s="30">
        <f ca="1">IF(AZ$5="",0,SUMIFS(Potoki!AZ:AZ,Potoki!$F:$F,$F149,Potoki!$G:$G,IF($G149="","",$G149)))</f>
        <v>270578</v>
      </c>
      <c r="BA149" s="30">
        <f ca="1">IF(BA$5="",0,SUMIFS(Potoki!BA:BA,Potoki!$F:$F,$F149,Potoki!$G:$G,IF($G149="","",$G149)))</f>
        <v>294518</v>
      </c>
      <c r="BB149" s="30">
        <f ca="1">IF(BB$5="",0,SUMIFS(Potoki!BB:BB,Potoki!$F:$F,$F149,Potoki!$G:$G,IF($G149="","",$G149)))</f>
        <v>318458</v>
      </c>
      <c r="BC149" s="30">
        <f ca="1">IF(BC$5="",0,SUMIFS(Potoki!BC:BC,Potoki!$F:$F,$F149,Potoki!$G:$G,IF($G149="","",$G149)))</f>
        <v>342398</v>
      </c>
      <c r="BD149" s="30">
        <f ca="1">IF(BD$5="",0,SUMIFS(Potoki!BD:BD,Potoki!$F:$F,$F149,Potoki!$G:$G,IF($G149="","",$G149)))</f>
        <v>366338</v>
      </c>
      <c r="BE149" s="30">
        <f ca="1">IF(BE$5="",0,SUMIFS(Potoki!BE:BE,Potoki!$F:$F,$F149,Potoki!$G:$G,IF($G149="","",$G149)))</f>
        <v>388878</v>
      </c>
      <c r="BF149" s="30">
        <f ca="1">IF(BF$5="",0,SUMIFS(Potoki!BF:BF,Potoki!$F:$F,$F149,Potoki!$G:$G,IF($G149="","",$G149)))</f>
        <v>407218</v>
      </c>
      <c r="BG149" s="30">
        <f ca="1">IF(BG$5="",0,SUMIFS(Potoki!BG:BG,Potoki!$F:$F,$F149,Potoki!$G:$G,IF($G149="","",$G149)))</f>
        <v>421078</v>
      </c>
      <c r="BH149" s="30">
        <f ca="1">IF(BH$5="",0,SUMIFS(Potoki!BH:BH,Potoki!$F:$F,$F149,Potoki!$G:$G,IF($G149="","",$G149)))</f>
        <v>430283</v>
      </c>
      <c r="BI149" s="30">
        <f ca="1">IF(BI$5="",0,SUMIFS(Potoki!BI:BI,Potoki!$F:$F,$F149,Potoki!$G:$G,IF($G149="","",$G149)))</f>
        <v>435428</v>
      </c>
      <c r="BJ149" s="30">
        <f ca="1">IF(BJ$5="",0,SUMIFS(Potoki!BJ:BJ,Potoki!$F:$F,$F149,Potoki!$G:$G,IF($G149="","",$G149)))</f>
        <v>438179</v>
      </c>
      <c r="BK149" s="30">
        <f ca="1">IF(BK$5="",0,SUMIFS(Potoki!BK:BK,Potoki!$F:$F,$F149,Potoki!$G:$G,IF($G149="","",$G149)))</f>
        <v>439530</v>
      </c>
      <c r="BL149" s="30">
        <f ca="1">IF(BL$5="",0,SUMIFS(Potoki!BL:BL,Potoki!$F:$F,$F149,Potoki!$G:$G,IF($G149="","",$G149)))</f>
        <v>440153</v>
      </c>
      <c r="BM149" s="30">
        <f ca="1">IF(BM$5="",0,SUMIFS(Potoki!BM:BM,Potoki!$F:$F,$F149,Potoki!$G:$G,IF($G149="","",$G149)))</f>
        <v>440391</v>
      </c>
      <c r="BN149" s="30">
        <f ca="1">IF(BN$5="",0,SUMIFS(Potoki!BN:BN,Potoki!$F:$F,$F149,Potoki!$G:$G,IF($G149="","",$G149)))</f>
        <v>440461</v>
      </c>
      <c r="BO149" s="30">
        <f ca="1">IF(BO$5="",0,SUMIFS(Potoki!BO:BO,Potoki!$F:$F,$F149,Potoki!$G:$G,IF($G149="","",$G149)))</f>
        <v>440489</v>
      </c>
      <c r="BP149" s="30">
        <f ca="1">IF(BP$5="",0,SUMIFS(Potoki!BP:BP,Potoki!$F:$F,$F149,Potoki!$G:$G,IF($G149="","",$G149)))</f>
        <v>440496.00000000006</v>
      </c>
      <c r="BQ149" s="30">
        <f ca="1">IF(BQ$5="",0,SUMIFS(Potoki!BQ:BQ,Potoki!$F:$F,$F149,Potoki!$G:$G,IF($G149="","",$G149)))</f>
        <v>440496.00000000006</v>
      </c>
      <c r="BR149" s="30">
        <f ca="1">IF(BR$5="",0,SUMIFS(Potoki!BR:BR,Potoki!$F:$F,$F149,Potoki!$G:$G,IF($G149="","",$G149)))</f>
        <v>440496.00000000006</v>
      </c>
      <c r="BS149" s="30">
        <f ca="1">IF(BS$5="",0,SUMIFS(Potoki!BS:BS,Potoki!$F:$F,$F149,Potoki!$G:$G,IF($G149="","",$G149)))</f>
        <v>440496.00000000006</v>
      </c>
      <c r="BT149" s="30">
        <f ca="1">IF(BT$5="",0,SUMIFS(Potoki!BT:BT,Potoki!$F:$F,$F149,Potoki!$G:$G,IF($G149="","",$G149)))</f>
        <v>440496.00000000006</v>
      </c>
      <c r="BU149" s="30">
        <f ca="1">IF(BU$5="",0,SUMIFS(Potoki!BU:BU,Potoki!$F:$F,$F149,Potoki!$G:$G,IF($G149="","",$G149)))</f>
        <v>440496.00000000006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9"/>
      <c r="C150" s="142"/>
      <c r="E150" s="24"/>
      <c r="F150" s="66" t="str">
        <f t="shared" si="406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223669560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12000</v>
      </c>
      <c r="AI150" s="30">
        <f ca="1">IF(AI$5="",0,SUMIFS(Potoki!AI:AI,Potoki!$F:$F,$F150,Potoki!$G:$G,IF($G150="","",$G150)))</f>
        <v>48000</v>
      </c>
      <c r="AJ150" s="30">
        <f ca="1">IF(AJ$5="",0,SUMIFS(Potoki!AJ:AJ,Potoki!$F:$F,$F150,Potoki!$G:$G,IF($G150="","",$G150)))</f>
        <v>86400</v>
      </c>
      <c r="AK150" s="30">
        <f ca="1">IF(AK$5="",0,SUMIFS(Potoki!AK:AK,Potoki!$F:$F,$F150,Potoki!$G:$G,IF($G150="","",$G150)))</f>
        <v>126300</v>
      </c>
      <c r="AL150" s="30">
        <f ca="1">IF(AL$5="",0,SUMIFS(Potoki!AL:AL,Potoki!$F:$F,$F150,Potoki!$G:$G,IF($G150="","",$G150)))</f>
        <v>161100</v>
      </c>
      <c r="AM150" s="30">
        <f ca="1">IF(AM$5="",0,SUMIFS(Potoki!AM:AM,Potoki!$F:$F,$F150,Potoki!$G:$G,IF($G150="","",$G150)))</f>
        <v>211620.00000000003</v>
      </c>
      <c r="AN150" s="30">
        <f ca="1">IF(AN$5="",0,SUMIFS(Potoki!AN:AN,Potoki!$F:$F,$F150,Potoki!$G:$G,IF($G150="","",$G150)))</f>
        <v>343620</v>
      </c>
      <c r="AO150" s="30">
        <f ca="1">IF(AO$5="",0,SUMIFS(Potoki!AO:AO,Potoki!$F:$F,$F150,Potoki!$G:$G,IF($G150="","",$G150)))</f>
        <v>565860</v>
      </c>
      <c r="AP150" s="30">
        <f ca="1">IF(AP$5="",0,SUMIFS(Potoki!AP:AP,Potoki!$F:$F,$F150,Potoki!$G:$G,IF($G150="","",$G150)))</f>
        <v>884910</v>
      </c>
      <c r="AQ150" s="30">
        <f ca="1">IF(AQ$5="",0,SUMIFS(Potoki!AQ:AQ,Potoki!$F:$F,$F150,Potoki!$G:$G,IF($G150="","",$G150)))</f>
        <v>1289100</v>
      </c>
      <c r="AR150" s="30">
        <f ca="1">IF(AR$5="",0,SUMIFS(Potoki!AR:AR,Potoki!$F:$F,$F150,Potoki!$G:$G,IF($G150="","",$G150)))</f>
        <v>1743510</v>
      </c>
      <c r="AS150" s="30">
        <f ca="1">IF(AS$5="",0,SUMIFS(Potoki!AS:AS,Potoki!$F:$F,$F150,Potoki!$G:$G,IF($G150="","",$G150)))</f>
        <v>2227740</v>
      </c>
      <c r="AT150" s="30">
        <f ca="1">IF(AT$5="",0,SUMIFS(Potoki!AT:AT,Potoki!$F:$F,$F150,Potoki!$G:$G,IF($G150="","",$G150)))</f>
        <v>2727450</v>
      </c>
      <c r="AU150" s="30">
        <f ca="1">IF(AU$5="",0,SUMIFS(Potoki!AU:AU,Potoki!$F:$F,$F150,Potoki!$G:$G,IF($G150="","",$G150)))</f>
        <v>3235350</v>
      </c>
      <c r="AV150" s="30">
        <f ca="1">IF(AV$5="",0,SUMIFS(Potoki!AV:AV,Potoki!$F:$F,$F150,Potoki!$G:$G,IF($G150="","",$G150)))</f>
        <v>3746850</v>
      </c>
      <c r="AW150" s="30">
        <f ca="1">IF(AW$5="",0,SUMIFS(Potoki!AW:AW,Potoki!$F:$F,$F150,Potoki!$G:$G,IF($G150="","",$G150)))</f>
        <v>4259250</v>
      </c>
      <c r="AX150" s="30">
        <f ca="1">IF(AX$5="",0,SUMIFS(Potoki!AX:AX,Potoki!$F:$F,$F150,Potoki!$G:$G,IF($G150="","",$G150)))</f>
        <v>4772100</v>
      </c>
      <c r="AY150" s="30">
        <f ca="1">IF(AY$5="",0,SUMIFS(Potoki!AY:AY,Potoki!$F:$F,$F150,Potoki!$G:$G,IF($G150="","",$G150)))</f>
        <v>5285100</v>
      </c>
      <c r="AZ150" s="30">
        <f ca="1">IF(AZ$5="",0,SUMIFS(Potoki!AZ:AZ,Potoki!$F:$F,$F150,Potoki!$G:$G,IF($G150="","",$G150)))</f>
        <v>5798100</v>
      </c>
      <c r="BA150" s="30">
        <f ca="1">IF(BA$5="",0,SUMIFS(Potoki!BA:BA,Potoki!$F:$F,$F150,Potoki!$G:$G,IF($G150="","",$G150)))</f>
        <v>6311100</v>
      </c>
      <c r="BB150" s="30">
        <f ca="1">IF(BB$5="",0,SUMIFS(Potoki!BB:BB,Potoki!$F:$F,$F150,Potoki!$G:$G,IF($G150="","",$G150)))</f>
        <v>6824100</v>
      </c>
      <c r="BC150" s="30">
        <f ca="1">IF(BC$5="",0,SUMIFS(Potoki!BC:BC,Potoki!$F:$F,$F150,Potoki!$G:$G,IF($G150="","",$G150)))</f>
        <v>7337100</v>
      </c>
      <c r="BD150" s="30">
        <f ca="1">IF(BD$5="",0,SUMIFS(Potoki!BD:BD,Potoki!$F:$F,$F150,Potoki!$G:$G,IF($G150="","",$G150)))</f>
        <v>7850100</v>
      </c>
      <c r="BE150" s="30">
        <f ca="1">IF(BE$5="",0,SUMIFS(Potoki!BE:BE,Potoki!$F:$F,$F150,Potoki!$G:$G,IF($G150="","",$G150)))</f>
        <v>8333100</v>
      </c>
      <c r="BF150" s="30">
        <f ca="1">IF(BF$5="",0,SUMIFS(Potoki!BF:BF,Potoki!$F:$F,$F150,Potoki!$G:$G,IF($G150="","",$G150)))</f>
        <v>8726100</v>
      </c>
      <c r="BG150" s="30">
        <f ca="1">IF(BG$5="",0,SUMIFS(Potoki!BG:BG,Potoki!$F:$F,$F150,Potoki!$G:$G,IF($G150="","",$G150)))</f>
        <v>9023100</v>
      </c>
      <c r="BH150" s="30">
        <f ca="1">IF(BH$5="",0,SUMIFS(Potoki!BH:BH,Potoki!$F:$F,$F150,Potoki!$G:$G,IF($G150="","",$G150)))</f>
        <v>9220350</v>
      </c>
      <c r="BI150" s="30">
        <f ca="1">IF(BI$5="",0,SUMIFS(Potoki!BI:BI,Potoki!$F:$F,$F150,Potoki!$G:$G,IF($G150="","",$G150)))</f>
        <v>9330600</v>
      </c>
      <c r="BJ150" s="30">
        <f ca="1">IF(BJ$5="",0,SUMIFS(Potoki!BJ:BJ,Potoki!$F:$F,$F150,Potoki!$G:$G,IF($G150="","",$G150)))</f>
        <v>9389550</v>
      </c>
      <c r="BK150" s="30">
        <f ca="1">IF(BK$5="",0,SUMIFS(Potoki!BK:BK,Potoki!$F:$F,$F150,Potoki!$G:$G,IF($G150="","",$G150)))</f>
        <v>9418500</v>
      </c>
      <c r="BL150" s="30">
        <f ca="1">IF(BL$5="",0,SUMIFS(Potoki!BL:BL,Potoki!$F:$F,$F150,Potoki!$G:$G,IF($G150="","",$G150)))</f>
        <v>9431850</v>
      </c>
      <c r="BM150" s="30">
        <f ca="1">IF(BM$5="",0,SUMIFS(Potoki!BM:BM,Potoki!$F:$F,$F150,Potoki!$G:$G,IF($G150="","",$G150)))</f>
        <v>9436950</v>
      </c>
      <c r="BN150" s="30">
        <f ca="1">IF(BN$5="",0,SUMIFS(Potoki!BN:BN,Potoki!$F:$F,$F150,Potoki!$G:$G,IF($G150="","",$G150)))</f>
        <v>9438450</v>
      </c>
      <c r="BO150" s="30">
        <f ca="1">IF(BO$5="",0,SUMIFS(Potoki!BO:BO,Potoki!$F:$F,$F150,Potoki!$G:$G,IF($G150="","",$G150)))</f>
        <v>9439050</v>
      </c>
      <c r="BP150" s="30">
        <f ca="1">IF(BP$5="",0,SUMIFS(Potoki!BP:BP,Potoki!$F:$F,$F150,Potoki!$G:$G,IF($G150="","",$G150)))</f>
        <v>9439200.0000000019</v>
      </c>
      <c r="BQ150" s="30">
        <f ca="1">IF(BQ$5="",0,SUMIFS(Potoki!BQ:BQ,Potoki!$F:$F,$F150,Potoki!$G:$G,IF($G150="","",$G150)))</f>
        <v>9439200.0000000019</v>
      </c>
      <c r="BR150" s="30">
        <f ca="1">IF(BR$5="",0,SUMIFS(Potoki!BR:BR,Potoki!$F:$F,$F150,Potoki!$G:$G,IF($G150="","",$G150)))</f>
        <v>9439200.0000000019</v>
      </c>
      <c r="BS150" s="30">
        <f ca="1">IF(BS$5="",0,SUMIFS(Potoki!BS:BS,Potoki!$F:$F,$F150,Potoki!$G:$G,IF($G150="","",$G150)))</f>
        <v>9439200.0000000019</v>
      </c>
      <c r="BT150" s="30">
        <f ca="1">IF(BT$5="",0,SUMIFS(Potoki!BT:BT,Potoki!$F:$F,$F150,Potoki!$G:$G,IF($G150="","",$G150)))</f>
        <v>9439200.0000000019</v>
      </c>
      <c r="BU150" s="30">
        <f ca="1">IF(BU$5="",0,SUMIFS(Potoki!BU:BU,Potoki!$F:$F,$F150,Potoki!$G:$G,IF($G150="","",$G150)))</f>
        <v>9439200.0000000019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9"/>
      <c r="C151" s="142"/>
      <c r="E151" s="24"/>
      <c r="F151" s="66" t="str">
        <f t="shared" si="406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29822608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1600</v>
      </c>
      <c r="AI151" s="30">
        <f ca="1">IF(AI$5="",0,SUMIFS(Potoki!AI:AI,Potoki!$F:$F,$F151,Potoki!$G:$G,IF($G151="","",$G151)))</f>
        <v>6400</v>
      </c>
      <c r="AJ151" s="30">
        <f ca="1">IF(AJ$5="",0,SUMIFS(Potoki!AJ:AJ,Potoki!$F:$F,$F151,Potoki!$G:$G,IF($G151="","",$G151)))</f>
        <v>11520</v>
      </c>
      <c r="AK151" s="30">
        <f ca="1">IF(AK$5="",0,SUMIFS(Potoki!AK:AK,Potoki!$F:$F,$F151,Potoki!$G:$G,IF($G151="","",$G151)))</f>
        <v>16840</v>
      </c>
      <c r="AL151" s="30">
        <f ca="1">IF(AL$5="",0,SUMIFS(Potoki!AL:AL,Potoki!$F:$F,$F151,Potoki!$G:$G,IF($G151="","",$G151)))</f>
        <v>21480</v>
      </c>
      <c r="AM151" s="30">
        <f ca="1">IF(AM$5="",0,SUMIFS(Potoki!AM:AM,Potoki!$F:$F,$F151,Potoki!$G:$G,IF($G151="","",$G151)))</f>
        <v>28216.000000000004</v>
      </c>
      <c r="AN151" s="30">
        <f ca="1">IF(AN$5="",0,SUMIFS(Potoki!AN:AN,Potoki!$F:$F,$F151,Potoki!$G:$G,IF($G151="","",$G151)))</f>
        <v>45816</v>
      </c>
      <c r="AO151" s="30">
        <f ca="1">IF(AO$5="",0,SUMIFS(Potoki!AO:AO,Potoki!$F:$F,$F151,Potoki!$G:$G,IF($G151="","",$G151)))</f>
        <v>75448</v>
      </c>
      <c r="AP151" s="30">
        <f ca="1">IF(AP$5="",0,SUMIFS(Potoki!AP:AP,Potoki!$F:$F,$F151,Potoki!$G:$G,IF($G151="","",$G151)))</f>
        <v>117988</v>
      </c>
      <c r="AQ151" s="30">
        <f ca="1">IF(AQ$5="",0,SUMIFS(Potoki!AQ:AQ,Potoki!$F:$F,$F151,Potoki!$G:$G,IF($G151="","",$G151)))</f>
        <v>171880</v>
      </c>
      <c r="AR151" s="30">
        <f ca="1">IF(AR$5="",0,SUMIFS(Potoki!AR:AR,Potoki!$F:$F,$F151,Potoki!$G:$G,IF($G151="","",$G151)))</f>
        <v>232468</v>
      </c>
      <c r="AS151" s="30">
        <f ca="1">IF(AS$5="",0,SUMIFS(Potoki!AS:AS,Potoki!$F:$F,$F151,Potoki!$G:$G,IF($G151="","",$G151)))</f>
        <v>297032</v>
      </c>
      <c r="AT151" s="30">
        <f ca="1">IF(AT$5="",0,SUMIFS(Potoki!AT:AT,Potoki!$F:$F,$F151,Potoki!$G:$G,IF($G151="","",$G151)))</f>
        <v>363660</v>
      </c>
      <c r="AU151" s="30">
        <f ca="1">IF(AU$5="",0,SUMIFS(Potoki!AU:AU,Potoki!$F:$F,$F151,Potoki!$G:$G,IF($G151="","",$G151)))</f>
        <v>431380</v>
      </c>
      <c r="AV151" s="30">
        <f ca="1">IF(AV$5="",0,SUMIFS(Potoki!AV:AV,Potoki!$F:$F,$F151,Potoki!$G:$G,IF($G151="","",$G151)))</f>
        <v>499580</v>
      </c>
      <c r="AW151" s="30">
        <f ca="1">IF(AW$5="",0,SUMIFS(Potoki!AW:AW,Potoki!$F:$F,$F151,Potoki!$G:$G,IF($G151="","",$G151)))</f>
        <v>567900</v>
      </c>
      <c r="AX151" s="30">
        <f ca="1">IF(AX$5="",0,SUMIFS(Potoki!AX:AX,Potoki!$F:$F,$F151,Potoki!$G:$G,IF($G151="","",$G151)))</f>
        <v>636280</v>
      </c>
      <c r="AY151" s="30">
        <f ca="1">IF(AY$5="",0,SUMIFS(Potoki!AY:AY,Potoki!$F:$F,$F151,Potoki!$G:$G,IF($G151="","",$G151)))</f>
        <v>704680</v>
      </c>
      <c r="AZ151" s="30">
        <f ca="1">IF(AZ$5="",0,SUMIFS(Potoki!AZ:AZ,Potoki!$F:$F,$F151,Potoki!$G:$G,IF($G151="","",$G151)))</f>
        <v>773080</v>
      </c>
      <c r="BA151" s="30">
        <f ca="1">IF(BA$5="",0,SUMIFS(Potoki!BA:BA,Potoki!$F:$F,$F151,Potoki!$G:$G,IF($G151="","",$G151)))</f>
        <v>841480</v>
      </c>
      <c r="BB151" s="30">
        <f ca="1">IF(BB$5="",0,SUMIFS(Potoki!BB:BB,Potoki!$F:$F,$F151,Potoki!$G:$G,IF($G151="","",$G151)))</f>
        <v>909880</v>
      </c>
      <c r="BC151" s="30">
        <f ca="1">IF(BC$5="",0,SUMIFS(Potoki!BC:BC,Potoki!$F:$F,$F151,Potoki!$G:$G,IF($G151="","",$G151)))</f>
        <v>978280</v>
      </c>
      <c r="BD151" s="30">
        <f ca="1">IF(BD$5="",0,SUMIFS(Potoki!BD:BD,Potoki!$F:$F,$F151,Potoki!$G:$G,IF($G151="","",$G151)))</f>
        <v>1046680</v>
      </c>
      <c r="BE151" s="30">
        <f ca="1">IF(BE$5="",0,SUMIFS(Potoki!BE:BE,Potoki!$F:$F,$F151,Potoki!$G:$G,IF($G151="","",$G151)))</f>
        <v>1111080</v>
      </c>
      <c r="BF151" s="30">
        <f ca="1">IF(BF$5="",0,SUMIFS(Potoki!BF:BF,Potoki!$F:$F,$F151,Potoki!$G:$G,IF($G151="","",$G151)))</f>
        <v>1163480</v>
      </c>
      <c r="BG151" s="30">
        <f ca="1">IF(BG$5="",0,SUMIFS(Potoki!BG:BG,Potoki!$F:$F,$F151,Potoki!$G:$G,IF($G151="","",$G151)))</f>
        <v>1203080</v>
      </c>
      <c r="BH151" s="30">
        <f ca="1">IF(BH$5="",0,SUMIFS(Potoki!BH:BH,Potoki!$F:$F,$F151,Potoki!$G:$G,IF($G151="","",$G151)))</f>
        <v>1229380</v>
      </c>
      <c r="BI151" s="30">
        <f ca="1">IF(BI$5="",0,SUMIFS(Potoki!BI:BI,Potoki!$F:$F,$F151,Potoki!$G:$G,IF($G151="","",$G151)))</f>
        <v>1244080</v>
      </c>
      <c r="BJ151" s="30">
        <f ca="1">IF(BJ$5="",0,SUMIFS(Potoki!BJ:BJ,Potoki!$F:$F,$F151,Potoki!$G:$G,IF($G151="","",$G151)))</f>
        <v>1251940</v>
      </c>
      <c r="BK151" s="30">
        <f ca="1">IF(BK$5="",0,SUMIFS(Potoki!BK:BK,Potoki!$F:$F,$F151,Potoki!$G:$G,IF($G151="","",$G151)))</f>
        <v>1255800</v>
      </c>
      <c r="BL151" s="30">
        <f ca="1">IF(BL$5="",0,SUMIFS(Potoki!BL:BL,Potoki!$F:$F,$F151,Potoki!$G:$G,IF($G151="","",$G151)))</f>
        <v>1257580</v>
      </c>
      <c r="BM151" s="30">
        <f ca="1">IF(BM$5="",0,SUMIFS(Potoki!BM:BM,Potoki!$F:$F,$F151,Potoki!$G:$G,IF($G151="","",$G151)))</f>
        <v>1258260</v>
      </c>
      <c r="BN151" s="30">
        <f ca="1">IF(BN$5="",0,SUMIFS(Potoki!BN:BN,Potoki!$F:$F,$F151,Potoki!$G:$G,IF($G151="","",$G151)))</f>
        <v>1258460</v>
      </c>
      <c r="BO151" s="30">
        <f ca="1">IF(BO$5="",0,SUMIFS(Potoki!BO:BO,Potoki!$F:$F,$F151,Potoki!$G:$G,IF($G151="","",$G151)))</f>
        <v>1258540</v>
      </c>
      <c r="BP151" s="30">
        <f ca="1">IF(BP$5="",0,SUMIFS(Potoki!BP:BP,Potoki!$F:$F,$F151,Potoki!$G:$G,IF($G151="","",$G151)))</f>
        <v>1258560.0000000002</v>
      </c>
      <c r="BQ151" s="30">
        <f ca="1">IF(BQ$5="",0,SUMIFS(Potoki!BQ:BQ,Potoki!$F:$F,$F151,Potoki!$G:$G,IF($G151="","",$G151)))</f>
        <v>1258560.0000000002</v>
      </c>
      <c r="BR151" s="30">
        <f ca="1">IF(BR$5="",0,SUMIFS(Potoki!BR:BR,Potoki!$F:$F,$F151,Potoki!$G:$G,IF($G151="","",$G151)))</f>
        <v>1258560.0000000002</v>
      </c>
      <c r="BS151" s="30">
        <f ca="1">IF(BS$5="",0,SUMIFS(Potoki!BS:BS,Potoki!$F:$F,$F151,Potoki!$G:$G,IF($G151="","",$G151)))</f>
        <v>1258560.0000000002</v>
      </c>
      <c r="BT151" s="30">
        <f ca="1">IF(BT$5="",0,SUMIFS(Potoki!BT:BT,Potoki!$F:$F,$F151,Potoki!$G:$G,IF($G151="","",$G151)))</f>
        <v>1258560.0000000002</v>
      </c>
      <c r="BU151" s="30">
        <f ca="1">IF(BU$5="",0,SUMIFS(Potoki!BU:BU,Potoki!$F:$F,$F151,Potoki!$G:$G,IF($G151="","",$G151)))</f>
        <v>1258560.0000000002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9"/>
      <c r="C152" s="142"/>
      <c r="E152" s="24"/>
      <c r="F152" s="66" t="str">
        <f t="shared" si="406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18639130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1000</v>
      </c>
      <c r="AI152" s="30">
        <f ca="1">IF(AI$5="",0,SUMIFS(Potoki!AI:AI,Potoki!$F:$F,$F152,Potoki!$G:$G,IF($G152="","",$G152)))</f>
        <v>4000</v>
      </c>
      <c r="AJ152" s="30">
        <f ca="1">IF(AJ$5="",0,SUMIFS(Potoki!AJ:AJ,Potoki!$F:$F,$F152,Potoki!$G:$G,IF($G152="","",$G152)))</f>
        <v>7200</v>
      </c>
      <c r="AK152" s="30">
        <f ca="1">IF(AK$5="",0,SUMIFS(Potoki!AK:AK,Potoki!$F:$F,$F152,Potoki!$G:$G,IF($G152="","",$G152)))</f>
        <v>10525</v>
      </c>
      <c r="AL152" s="30">
        <f ca="1">IF(AL$5="",0,SUMIFS(Potoki!AL:AL,Potoki!$F:$F,$F152,Potoki!$G:$G,IF($G152="","",$G152)))</f>
        <v>13425</v>
      </c>
      <c r="AM152" s="30">
        <f ca="1">IF(AM$5="",0,SUMIFS(Potoki!AM:AM,Potoki!$F:$F,$F152,Potoki!$G:$G,IF($G152="","",$G152)))</f>
        <v>17635.000000000004</v>
      </c>
      <c r="AN152" s="30">
        <f ca="1">IF(AN$5="",0,SUMIFS(Potoki!AN:AN,Potoki!$F:$F,$F152,Potoki!$G:$G,IF($G152="","",$G152)))</f>
        <v>28635.000000000004</v>
      </c>
      <c r="AO152" s="30">
        <f ca="1">IF(AO$5="",0,SUMIFS(Potoki!AO:AO,Potoki!$F:$F,$F152,Potoki!$G:$G,IF($G152="","",$G152)))</f>
        <v>47155</v>
      </c>
      <c r="AP152" s="30">
        <f ca="1">IF(AP$5="",0,SUMIFS(Potoki!AP:AP,Potoki!$F:$F,$F152,Potoki!$G:$G,IF($G152="","",$G152)))</f>
        <v>73742.5</v>
      </c>
      <c r="AQ152" s="30">
        <f ca="1">IF(AQ$5="",0,SUMIFS(Potoki!AQ:AQ,Potoki!$F:$F,$F152,Potoki!$G:$G,IF($G152="","",$G152)))</f>
        <v>107425</v>
      </c>
      <c r="AR152" s="30">
        <f ca="1">IF(AR$5="",0,SUMIFS(Potoki!AR:AR,Potoki!$F:$F,$F152,Potoki!$G:$G,IF($G152="","",$G152)))</f>
        <v>145292.5</v>
      </c>
      <c r="AS152" s="30">
        <f ca="1">IF(AS$5="",0,SUMIFS(Potoki!AS:AS,Potoki!$F:$F,$F152,Potoki!$G:$G,IF($G152="","",$G152)))</f>
        <v>185645</v>
      </c>
      <c r="AT152" s="30">
        <f ca="1">IF(AT$5="",0,SUMIFS(Potoki!AT:AT,Potoki!$F:$F,$F152,Potoki!$G:$G,IF($G152="","",$G152)))</f>
        <v>227287.5</v>
      </c>
      <c r="AU152" s="30">
        <f ca="1">IF(AU$5="",0,SUMIFS(Potoki!AU:AU,Potoki!$F:$F,$F152,Potoki!$G:$G,IF($G152="","",$G152)))</f>
        <v>269612.5</v>
      </c>
      <c r="AV152" s="30">
        <f ca="1">IF(AV$5="",0,SUMIFS(Potoki!AV:AV,Potoki!$F:$F,$F152,Potoki!$G:$G,IF($G152="","",$G152)))</f>
        <v>312237.5</v>
      </c>
      <c r="AW152" s="30">
        <f ca="1">IF(AW$5="",0,SUMIFS(Potoki!AW:AW,Potoki!$F:$F,$F152,Potoki!$G:$G,IF($G152="","",$G152)))</f>
        <v>354937.5</v>
      </c>
      <c r="AX152" s="30">
        <f ca="1">IF(AX$5="",0,SUMIFS(Potoki!AX:AX,Potoki!$F:$F,$F152,Potoki!$G:$G,IF($G152="","",$G152)))</f>
        <v>397675</v>
      </c>
      <c r="AY152" s="30">
        <f ca="1">IF(AY$5="",0,SUMIFS(Potoki!AY:AY,Potoki!$F:$F,$F152,Potoki!$G:$G,IF($G152="","",$G152)))</f>
        <v>440425</v>
      </c>
      <c r="AZ152" s="30">
        <f ca="1">IF(AZ$5="",0,SUMIFS(Potoki!AZ:AZ,Potoki!$F:$F,$F152,Potoki!$G:$G,IF($G152="","",$G152)))</f>
        <v>483175</v>
      </c>
      <c r="BA152" s="30">
        <f ca="1">IF(BA$5="",0,SUMIFS(Potoki!BA:BA,Potoki!$F:$F,$F152,Potoki!$G:$G,IF($G152="","",$G152)))</f>
        <v>525925</v>
      </c>
      <c r="BB152" s="30">
        <f ca="1">IF(BB$5="",0,SUMIFS(Potoki!BB:BB,Potoki!$F:$F,$F152,Potoki!$G:$G,IF($G152="","",$G152)))</f>
        <v>568675</v>
      </c>
      <c r="BC152" s="30">
        <f ca="1">IF(BC$5="",0,SUMIFS(Potoki!BC:BC,Potoki!$F:$F,$F152,Potoki!$G:$G,IF($G152="","",$G152)))</f>
        <v>611425</v>
      </c>
      <c r="BD152" s="30">
        <f ca="1">IF(BD$5="",0,SUMIFS(Potoki!BD:BD,Potoki!$F:$F,$F152,Potoki!$G:$G,IF($G152="","",$G152)))</f>
        <v>654175</v>
      </c>
      <c r="BE152" s="30">
        <f ca="1">IF(BE$5="",0,SUMIFS(Potoki!BE:BE,Potoki!$F:$F,$F152,Potoki!$G:$G,IF($G152="","",$G152)))</f>
        <v>694425</v>
      </c>
      <c r="BF152" s="30">
        <f ca="1">IF(BF$5="",0,SUMIFS(Potoki!BF:BF,Potoki!$F:$F,$F152,Potoki!$G:$G,IF($G152="","",$G152)))</f>
        <v>727175</v>
      </c>
      <c r="BG152" s="30">
        <f ca="1">IF(BG$5="",0,SUMIFS(Potoki!BG:BG,Potoki!$F:$F,$F152,Potoki!$G:$G,IF($G152="","",$G152)))</f>
        <v>751925</v>
      </c>
      <c r="BH152" s="30">
        <f ca="1">IF(BH$5="",0,SUMIFS(Potoki!BH:BH,Potoki!$F:$F,$F152,Potoki!$G:$G,IF($G152="","",$G152)))</f>
        <v>768362.5</v>
      </c>
      <c r="BI152" s="30">
        <f ca="1">IF(BI$5="",0,SUMIFS(Potoki!BI:BI,Potoki!$F:$F,$F152,Potoki!$G:$G,IF($G152="","",$G152)))</f>
        <v>777550</v>
      </c>
      <c r="BJ152" s="30">
        <f ca="1">IF(BJ$5="",0,SUMIFS(Potoki!BJ:BJ,Potoki!$F:$F,$F152,Potoki!$G:$G,IF($G152="","",$G152)))</f>
        <v>782462.5</v>
      </c>
      <c r="BK152" s="30">
        <f ca="1">IF(BK$5="",0,SUMIFS(Potoki!BK:BK,Potoki!$F:$F,$F152,Potoki!$G:$G,IF($G152="","",$G152)))</f>
        <v>784875</v>
      </c>
      <c r="BL152" s="30">
        <f ca="1">IF(BL$5="",0,SUMIFS(Potoki!BL:BL,Potoki!$F:$F,$F152,Potoki!$G:$G,IF($G152="","",$G152)))</f>
        <v>785987.5</v>
      </c>
      <c r="BM152" s="30">
        <f ca="1">IF(BM$5="",0,SUMIFS(Potoki!BM:BM,Potoki!$F:$F,$F152,Potoki!$G:$G,IF($G152="","",$G152)))</f>
        <v>786412.5</v>
      </c>
      <c r="BN152" s="30">
        <f ca="1">IF(BN$5="",0,SUMIFS(Potoki!BN:BN,Potoki!$F:$F,$F152,Potoki!$G:$G,IF($G152="","",$G152)))</f>
        <v>786537.5</v>
      </c>
      <c r="BO152" s="30">
        <f ca="1">IF(BO$5="",0,SUMIFS(Potoki!BO:BO,Potoki!$F:$F,$F152,Potoki!$G:$G,IF($G152="","",$G152)))</f>
        <v>786587.5</v>
      </c>
      <c r="BP152" s="30">
        <f ca="1">IF(BP$5="",0,SUMIFS(Potoki!BP:BP,Potoki!$F:$F,$F152,Potoki!$G:$G,IF($G152="","",$G152)))</f>
        <v>786600.00000000012</v>
      </c>
      <c r="BQ152" s="30">
        <f ca="1">IF(BQ$5="",0,SUMIFS(Potoki!BQ:BQ,Potoki!$F:$F,$F152,Potoki!$G:$G,IF($G152="","",$G152)))</f>
        <v>786600.00000000012</v>
      </c>
      <c r="BR152" s="30">
        <f ca="1">IF(BR$5="",0,SUMIFS(Potoki!BR:BR,Potoki!$F:$F,$F152,Potoki!$G:$G,IF($G152="","",$G152)))</f>
        <v>786600.00000000012</v>
      </c>
      <c r="BS152" s="30">
        <f ca="1">IF(BS$5="",0,SUMIFS(Potoki!BS:BS,Potoki!$F:$F,$F152,Potoki!$G:$G,IF($G152="","",$G152)))</f>
        <v>786600.00000000012</v>
      </c>
      <c r="BT152" s="30">
        <f ca="1">IF(BT$5="",0,SUMIFS(Potoki!BT:BT,Potoki!$F:$F,$F152,Potoki!$G:$G,IF($G152="","",$G152)))</f>
        <v>786600.00000000012</v>
      </c>
      <c r="BU152" s="30">
        <f ca="1">IF(BU$5="",0,SUMIFS(Potoki!BU:BU,Potoki!$F:$F,$F152,Potoki!$G:$G,IF($G152="","",$G152)))</f>
        <v>786600.00000000012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9"/>
      <c r="C153" s="142"/>
      <c r="E153" s="24"/>
      <c r="F153" s="66" t="str">
        <f t="shared" si="406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9319565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500</v>
      </c>
      <c r="AI153" s="30">
        <f ca="1">IF(AI$5="",0,SUMIFS(Potoki!AI:AI,Potoki!$F:$F,$F153,Potoki!$G:$G,IF($G153="","",$G153)))</f>
        <v>2000</v>
      </c>
      <c r="AJ153" s="30">
        <f ca="1">IF(AJ$5="",0,SUMIFS(Potoki!AJ:AJ,Potoki!$F:$F,$F153,Potoki!$G:$G,IF($G153="","",$G153)))</f>
        <v>3600</v>
      </c>
      <c r="AK153" s="30">
        <f ca="1">IF(AK$5="",0,SUMIFS(Potoki!AK:AK,Potoki!$F:$F,$F153,Potoki!$G:$G,IF($G153="","",$G153)))</f>
        <v>5262.5</v>
      </c>
      <c r="AL153" s="30">
        <f ca="1">IF(AL$5="",0,SUMIFS(Potoki!AL:AL,Potoki!$F:$F,$F153,Potoki!$G:$G,IF($G153="","",$G153)))</f>
        <v>6712.5</v>
      </c>
      <c r="AM153" s="30">
        <f ca="1">IF(AM$5="",0,SUMIFS(Potoki!AM:AM,Potoki!$F:$F,$F153,Potoki!$G:$G,IF($G153="","",$G153)))</f>
        <v>8817.5000000000018</v>
      </c>
      <c r="AN153" s="30">
        <f ca="1">IF(AN$5="",0,SUMIFS(Potoki!AN:AN,Potoki!$F:$F,$F153,Potoki!$G:$G,IF($G153="","",$G153)))</f>
        <v>14317.500000000002</v>
      </c>
      <c r="AO153" s="30">
        <f ca="1">IF(AO$5="",0,SUMIFS(Potoki!AO:AO,Potoki!$F:$F,$F153,Potoki!$G:$G,IF($G153="","",$G153)))</f>
        <v>23577.5</v>
      </c>
      <c r="AP153" s="30">
        <f ca="1">IF(AP$5="",0,SUMIFS(Potoki!AP:AP,Potoki!$F:$F,$F153,Potoki!$G:$G,IF($G153="","",$G153)))</f>
        <v>36871.25</v>
      </c>
      <c r="AQ153" s="30">
        <f ca="1">IF(AQ$5="",0,SUMIFS(Potoki!AQ:AQ,Potoki!$F:$F,$F153,Potoki!$G:$G,IF($G153="","",$G153)))</f>
        <v>53712.5</v>
      </c>
      <c r="AR153" s="30">
        <f ca="1">IF(AR$5="",0,SUMIFS(Potoki!AR:AR,Potoki!$F:$F,$F153,Potoki!$G:$G,IF($G153="","",$G153)))</f>
        <v>72646.25</v>
      </c>
      <c r="AS153" s="30">
        <f ca="1">IF(AS$5="",0,SUMIFS(Potoki!AS:AS,Potoki!$F:$F,$F153,Potoki!$G:$G,IF($G153="","",$G153)))</f>
        <v>92822.5</v>
      </c>
      <c r="AT153" s="30">
        <f ca="1">IF(AT$5="",0,SUMIFS(Potoki!AT:AT,Potoki!$F:$F,$F153,Potoki!$G:$G,IF($G153="","",$G153)))</f>
        <v>113643.75</v>
      </c>
      <c r="AU153" s="30">
        <f ca="1">IF(AU$5="",0,SUMIFS(Potoki!AU:AU,Potoki!$F:$F,$F153,Potoki!$G:$G,IF($G153="","",$G153)))</f>
        <v>134806.25</v>
      </c>
      <c r="AV153" s="30">
        <f ca="1">IF(AV$5="",0,SUMIFS(Potoki!AV:AV,Potoki!$F:$F,$F153,Potoki!$G:$G,IF($G153="","",$G153)))</f>
        <v>156118.75</v>
      </c>
      <c r="AW153" s="30">
        <f ca="1">IF(AW$5="",0,SUMIFS(Potoki!AW:AW,Potoki!$F:$F,$F153,Potoki!$G:$G,IF($G153="","",$G153)))</f>
        <v>177468.75</v>
      </c>
      <c r="AX153" s="30">
        <f ca="1">IF(AX$5="",0,SUMIFS(Potoki!AX:AX,Potoki!$F:$F,$F153,Potoki!$G:$G,IF($G153="","",$G153)))</f>
        <v>198837.5</v>
      </c>
      <c r="AY153" s="30">
        <f ca="1">IF(AY$5="",0,SUMIFS(Potoki!AY:AY,Potoki!$F:$F,$F153,Potoki!$G:$G,IF($G153="","",$G153)))</f>
        <v>220212.5</v>
      </c>
      <c r="AZ153" s="30">
        <f ca="1">IF(AZ$5="",0,SUMIFS(Potoki!AZ:AZ,Potoki!$F:$F,$F153,Potoki!$G:$G,IF($G153="","",$G153)))</f>
        <v>241587.5</v>
      </c>
      <c r="BA153" s="30">
        <f ca="1">IF(BA$5="",0,SUMIFS(Potoki!BA:BA,Potoki!$F:$F,$F153,Potoki!$G:$G,IF($G153="","",$G153)))</f>
        <v>262962.5</v>
      </c>
      <c r="BB153" s="30">
        <f ca="1">IF(BB$5="",0,SUMIFS(Potoki!BB:BB,Potoki!$F:$F,$F153,Potoki!$G:$G,IF($G153="","",$G153)))</f>
        <v>284337.5</v>
      </c>
      <c r="BC153" s="30">
        <f ca="1">IF(BC$5="",0,SUMIFS(Potoki!BC:BC,Potoki!$F:$F,$F153,Potoki!$G:$G,IF($G153="","",$G153)))</f>
        <v>305712.5</v>
      </c>
      <c r="BD153" s="30">
        <f ca="1">IF(BD$5="",0,SUMIFS(Potoki!BD:BD,Potoki!$F:$F,$F153,Potoki!$G:$G,IF($G153="","",$G153)))</f>
        <v>327087.5</v>
      </c>
      <c r="BE153" s="30">
        <f ca="1">IF(BE$5="",0,SUMIFS(Potoki!BE:BE,Potoki!$F:$F,$F153,Potoki!$G:$G,IF($G153="","",$G153)))</f>
        <v>347212.5</v>
      </c>
      <c r="BF153" s="30">
        <f ca="1">IF(BF$5="",0,SUMIFS(Potoki!BF:BF,Potoki!$F:$F,$F153,Potoki!$G:$G,IF($G153="","",$G153)))</f>
        <v>363587.5</v>
      </c>
      <c r="BG153" s="30">
        <f ca="1">IF(BG$5="",0,SUMIFS(Potoki!BG:BG,Potoki!$F:$F,$F153,Potoki!$G:$G,IF($G153="","",$G153)))</f>
        <v>375962.5</v>
      </c>
      <c r="BH153" s="30">
        <f ca="1">IF(BH$5="",0,SUMIFS(Potoki!BH:BH,Potoki!$F:$F,$F153,Potoki!$G:$G,IF($G153="","",$G153)))</f>
        <v>384181.25</v>
      </c>
      <c r="BI153" s="30">
        <f ca="1">IF(BI$5="",0,SUMIFS(Potoki!BI:BI,Potoki!$F:$F,$F153,Potoki!$G:$G,IF($G153="","",$G153)))</f>
        <v>388775</v>
      </c>
      <c r="BJ153" s="30">
        <f ca="1">IF(BJ$5="",0,SUMIFS(Potoki!BJ:BJ,Potoki!$F:$F,$F153,Potoki!$G:$G,IF($G153="","",$G153)))</f>
        <v>391231.25</v>
      </c>
      <c r="BK153" s="30">
        <f ca="1">IF(BK$5="",0,SUMIFS(Potoki!BK:BK,Potoki!$F:$F,$F153,Potoki!$G:$G,IF($G153="","",$G153)))</f>
        <v>392437.5</v>
      </c>
      <c r="BL153" s="30">
        <f ca="1">IF(BL$5="",0,SUMIFS(Potoki!BL:BL,Potoki!$F:$F,$F153,Potoki!$G:$G,IF($G153="","",$G153)))</f>
        <v>392993.75</v>
      </c>
      <c r="BM153" s="30">
        <f ca="1">IF(BM$5="",0,SUMIFS(Potoki!BM:BM,Potoki!$F:$F,$F153,Potoki!$G:$G,IF($G153="","",$G153)))</f>
        <v>393206.25</v>
      </c>
      <c r="BN153" s="30">
        <f ca="1">IF(BN$5="",0,SUMIFS(Potoki!BN:BN,Potoki!$F:$F,$F153,Potoki!$G:$G,IF($G153="","",$G153)))</f>
        <v>393268.75</v>
      </c>
      <c r="BO153" s="30">
        <f ca="1">IF(BO$5="",0,SUMIFS(Potoki!BO:BO,Potoki!$F:$F,$F153,Potoki!$G:$G,IF($G153="","",$G153)))</f>
        <v>393293.75</v>
      </c>
      <c r="BP153" s="30">
        <f ca="1">IF(BP$5="",0,SUMIFS(Potoki!BP:BP,Potoki!$F:$F,$F153,Potoki!$G:$G,IF($G153="","",$G153)))</f>
        <v>393300.00000000006</v>
      </c>
      <c r="BQ153" s="30">
        <f ca="1">IF(BQ$5="",0,SUMIFS(Potoki!BQ:BQ,Potoki!$F:$F,$F153,Potoki!$G:$G,IF($G153="","",$G153)))</f>
        <v>393300.00000000006</v>
      </c>
      <c r="BR153" s="30">
        <f ca="1">IF(BR$5="",0,SUMIFS(Potoki!BR:BR,Potoki!$F:$F,$F153,Potoki!$G:$G,IF($G153="","",$G153)))</f>
        <v>393300.00000000006</v>
      </c>
      <c r="BS153" s="30">
        <f ca="1">IF(BS$5="",0,SUMIFS(Potoki!BS:BS,Potoki!$F:$F,$F153,Potoki!$G:$G,IF($G153="","",$G153)))</f>
        <v>393300.00000000006</v>
      </c>
      <c r="BT153" s="30">
        <f ca="1">IF(BT$5="",0,SUMIFS(Potoki!BT:BT,Potoki!$F:$F,$F153,Potoki!$G:$G,IF($G153="","",$G153)))</f>
        <v>393300.00000000006</v>
      </c>
      <c r="BU153" s="30">
        <f ca="1">IF(BU$5="",0,SUMIFS(Potoki!BU:BU,Potoki!$F:$F,$F153,Potoki!$G:$G,IF($G153="","",$G153)))</f>
        <v>393300.00000000006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9"/>
      <c r="C154" s="142"/>
      <c r="E154" s="24"/>
      <c r="F154" s="66" t="str">
        <f t="shared" si="406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8387608.5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450</v>
      </c>
      <c r="AI154" s="30">
        <f ca="1">IF(AI$5="",0,SUMIFS(Potoki!AI:AI,Potoki!$F:$F,$F154,Potoki!$G:$G,IF($G154="","",$G154)))</f>
        <v>1800</v>
      </c>
      <c r="AJ154" s="30">
        <f ca="1">IF(AJ$5="",0,SUMIFS(Potoki!AJ:AJ,Potoki!$F:$F,$F154,Potoki!$G:$G,IF($G154="","",$G154)))</f>
        <v>3240</v>
      </c>
      <c r="AK154" s="30">
        <f ca="1">IF(AK$5="",0,SUMIFS(Potoki!AK:AK,Potoki!$F:$F,$F154,Potoki!$G:$G,IF($G154="","",$G154)))</f>
        <v>4736.25</v>
      </c>
      <c r="AL154" s="30">
        <f ca="1">IF(AL$5="",0,SUMIFS(Potoki!AL:AL,Potoki!$F:$F,$F154,Potoki!$G:$G,IF($G154="","",$G154)))</f>
        <v>6041.25</v>
      </c>
      <c r="AM154" s="30">
        <f ca="1">IF(AM$5="",0,SUMIFS(Potoki!AM:AM,Potoki!$F:$F,$F154,Potoki!$G:$G,IF($G154="","",$G154)))</f>
        <v>7935.7500000000009</v>
      </c>
      <c r="AN154" s="30">
        <f ca="1">IF(AN$5="",0,SUMIFS(Potoki!AN:AN,Potoki!$F:$F,$F154,Potoki!$G:$G,IF($G154="","",$G154)))</f>
        <v>12885.750000000002</v>
      </c>
      <c r="AO154" s="30">
        <f ca="1">IF(AO$5="",0,SUMIFS(Potoki!AO:AO,Potoki!$F:$F,$F154,Potoki!$G:$G,IF($G154="","",$G154)))</f>
        <v>21219.75</v>
      </c>
      <c r="AP154" s="30">
        <f ca="1">IF(AP$5="",0,SUMIFS(Potoki!AP:AP,Potoki!$F:$F,$F154,Potoki!$G:$G,IF($G154="","",$G154)))</f>
        <v>33184.125</v>
      </c>
      <c r="AQ154" s="30">
        <f ca="1">IF(AQ$5="",0,SUMIFS(Potoki!AQ:AQ,Potoki!$F:$F,$F154,Potoki!$G:$G,IF($G154="","",$G154)))</f>
        <v>48341.25</v>
      </c>
      <c r="AR154" s="30">
        <f ca="1">IF(AR$5="",0,SUMIFS(Potoki!AR:AR,Potoki!$F:$F,$F154,Potoki!$G:$G,IF($G154="","",$G154)))</f>
        <v>65381.625</v>
      </c>
      <c r="AS154" s="30">
        <f ca="1">IF(AS$5="",0,SUMIFS(Potoki!AS:AS,Potoki!$F:$F,$F154,Potoki!$G:$G,IF($G154="","",$G154)))</f>
        <v>83540.25</v>
      </c>
      <c r="AT154" s="30">
        <f ca="1">IF(AT$5="",0,SUMIFS(Potoki!AT:AT,Potoki!$F:$F,$F154,Potoki!$G:$G,IF($G154="","",$G154)))</f>
        <v>102279.375</v>
      </c>
      <c r="AU154" s="30">
        <f ca="1">IF(AU$5="",0,SUMIFS(Potoki!AU:AU,Potoki!$F:$F,$F154,Potoki!$G:$G,IF($G154="","",$G154)))</f>
        <v>121325.625</v>
      </c>
      <c r="AV154" s="30">
        <f ca="1">IF(AV$5="",0,SUMIFS(Potoki!AV:AV,Potoki!$F:$F,$F154,Potoki!$G:$G,IF($G154="","",$G154)))</f>
        <v>140506.875</v>
      </c>
      <c r="AW154" s="30">
        <f ca="1">IF(AW$5="",0,SUMIFS(Potoki!AW:AW,Potoki!$F:$F,$F154,Potoki!$G:$G,IF($G154="","",$G154)))</f>
        <v>159721.875</v>
      </c>
      <c r="AX154" s="30">
        <f ca="1">IF(AX$5="",0,SUMIFS(Potoki!AX:AX,Potoki!$F:$F,$F154,Potoki!$G:$G,IF($G154="","",$G154)))</f>
        <v>178953.75</v>
      </c>
      <c r="AY154" s="30">
        <f ca="1">IF(AY$5="",0,SUMIFS(Potoki!AY:AY,Potoki!$F:$F,$F154,Potoki!$G:$G,IF($G154="","",$G154)))</f>
        <v>198191.25</v>
      </c>
      <c r="AZ154" s="30">
        <f ca="1">IF(AZ$5="",0,SUMIFS(Potoki!AZ:AZ,Potoki!$F:$F,$F154,Potoki!$G:$G,IF($G154="","",$G154)))</f>
        <v>217428.75</v>
      </c>
      <c r="BA154" s="30">
        <f ca="1">IF(BA$5="",0,SUMIFS(Potoki!BA:BA,Potoki!$F:$F,$F154,Potoki!$G:$G,IF($G154="","",$G154)))</f>
        <v>236666.25</v>
      </c>
      <c r="BB154" s="30">
        <f ca="1">IF(BB$5="",0,SUMIFS(Potoki!BB:BB,Potoki!$F:$F,$F154,Potoki!$G:$G,IF($G154="","",$G154)))</f>
        <v>255903.75</v>
      </c>
      <c r="BC154" s="30">
        <f ca="1">IF(BC$5="",0,SUMIFS(Potoki!BC:BC,Potoki!$F:$F,$F154,Potoki!$G:$G,IF($G154="","",$G154)))</f>
        <v>275141.25</v>
      </c>
      <c r="BD154" s="30">
        <f ca="1">IF(BD$5="",0,SUMIFS(Potoki!BD:BD,Potoki!$F:$F,$F154,Potoki!$G:$G,IF($G154="","",$G154)))</f>
        <v>294378.75</v>
      </c>
      <c r="BE154" s="30">
        <f ca="1">IF(BE$5="",0,SUMIFS(Potoki!BE:BE,Potoki!$F:$F,$F154,Potoki!$G:$G,IF($G154="","",$G154)))</f>
        <v>312491.25</v>
      </c>
      <c r="BF154" s="30">
        <f ca="1">IF(BF$5="",0,SUMIFS(Potoki!BF:BF,Potoki!$F:$F,$F154,Potoki!$G:$G,IF($G154="","",$G154)))</f>
        <v>327228.75</v>
      </c>
      <c r="BG154" s="30">
        <f ca="1">IF(BG$5="",0,SUMIFS(Potoki!BG:BG,Potoki!$F:$F,$F154,Potoki!$G:$G,IF($G154="","",$G154)))</f>
        <v>338366.25</v>
      </c>
      <c r="BH154" s="30">
        <f ca="1">IF(BH$5="",0,SUMIFS(Potoki!BH:BH,Potoki!$F:$F,$F154,Potoki!$G:$G,IF($G154="","",$G154)))</f>
        <v>345763.125</v>
      </c>
      <c r="BI154" s="30">
        <f ca="1">IF(BI$5="",0,SUMIFS(Potoki!BI:BI,Potoki!$F:$F,$F154,Potoki!$G:$G,IF($G154="","",$G154)))</f>
        <v>349897.5</v>
      </c>
      <c r="BJ154" s="30">
        <f ca="1">IF(BJ$5="",0,SUMIFS(Potoki!BJ:BJ,Potoki!$F:$F,$F154,Potoki!$G:$G,IF($G154="","",$G154)))</f>
        <v>352108.125</v>
      </c>
      <c r="BK154" s="30">
        <f ca="1">IF(BK$5="",0,SUMIFS(Potoki!BK:BK,Potoki!$F:$F,$F154,Potoki!$G:$G,IF($G154="","",$G154)))</f>
        <v>353193.75</v>
      </c>
      <c r="BL154" s="30">
        <f ca="1">IF(BL$5="",0,SUMIFS(Potoki!BL:BL,Potoki!$F:$F,$F154,Potoki!$G:$G,IF($G154="","",$G154)))</f>
        <v>353694.375</v>
      </c>
      <c r="BM154" s="30">
        <f ca="1">IF(BM$5="",0,SUMIFS(Potoki!BM:BM,Potoki!$F:$F,$F154,Potoki!$G:$G,IF($G154="","",$G154)))</f>
        <v>353885.625</v>
      </c>
      <c r="BN154" s="30">
        <f ca="1">IF(BN$5="",0,SUMIFS(Potoki!BN:BN,Potoki!$F:$F,$F154,Potoki!$G:$G,IF($G154="","",$G154)))</f>
        <v>353941.875</v>
      </c>
      <c r="BO154" s="30">
        <f ca="1">IF(BO$5="",0,SUMIFS(Potoki!BO:BO,Potoki!$F:$F,$F154,Potoki!$G:$G,IF($G154="","",$G154)))</f>
        <v>353964.375</v>
      </c>
      <c r="BP154" s="30">
        <f ca="1">IF(BP$5="",0,SUMIFS(Potoki!BP:BP,Potoki!$F:$F,$F154,Potoki!$G:$G,IF($G154="","",$G154)))</f>
        <v>353970.00000000006</v>
      </c>
      <c r="BQ154" s="30">
        <f ca="1">IF(BQ$5="",0,SUMIFS(Potoki!BQ:BQ,Potoki!$F:$F,$F154,Potoki!$G:$G,IF($G154="","",$G154)))</f>
        <v>353970.00000000006</v>
      </c>
      <c r="BR154" s="30">
        <f ca="1">IF(BR$5="",0,SUMIFS(Potoki!BR:BR,Potoki!$F:$F,$F154,Potoki!$G:$G,IF($G154="","",$G154)))</f>
        <v>353970.00000000006</v>
      </c>
      <c r="BS154" s="30">
        <f ca="1">IF(BS$5="",0,SUMIFS(Potoki!BS:BS,Potoki!$F:$F,$F154,Potoki!$G:$G,IF($G154="","",$G154)))</f>
        <v>353970.00000000006</v>
      </c>
      <c r="BT154" s="30">
        <f ca="1">IF(BT$5="",0,SUMIFS(Potoki!BT:BT,Potoki!$F:$F,$F154,Potoki!$G:$G,IF($G154="","",$G154)))</f>
        <v>353970.00000000006</v>
      </c>
      <c r="BU154" s="30">
        <f ca="1">IF(BU$5="",0,SUMIFS(Potoki!BU:BU,Potoki!$F:$F,$F154,Potoki!$G:$G,IF($G154="","",$G154)))</f>
        <v>353970.00000000006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9"/>
      <c r="C155" s="142"/>
      <c r="E155" s="24"/>
      <c r="F155" s="66" t="str">
        <f t="shared" si="406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3429599.919999999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184.00000000000003</v>
      </c>
      <c r="AI155" s="30">
        <f ca="1">IF(AI$5="",0,SUMIFS(Potoki!AI:AI,Potoki!$F:$F,$F155,Potoki!$G:$G,IF($G155="","",$G155)))</f>
        <v>736.00000000000011</v>
      </c>
      <c r="AJ155" s="30">
        <f ca="1">IF(AJ$5="",0,SUMIFS(Potoki!AJ:AJ,Potoki!$F:$F,$F155,Potoki!$G:$G,IF($G155="","",$G155)))</f>
        <v>1324.8000000000002</v>
      </c>
      <c r="AK155" s="30">
        <f ca="1">IF(AK$5="",0,SUMIFS(Potoki!AK:AK,Potoki!$F:$F,$F155,Potoki!$G:$G,IF($G155="","",$G155)))</f>
        <v>1936.6000000000001</v>
      </c>
      <c r="AL155" s="30">
        <f ca="1">IF(AL$5="",0,SUMIFS(Potoki!AL:AL,Potoki!$F:$F,$F155,Potoki!$G:$G,IF($G155="","",$G155)))</f>
        <v>2470.2000000000003</v>
      </c>
      <c r="AM155" s="30">
        <f ca="1">IF(AM$5="",0,SUMIFS(Potoki!AM:AM,Potoki!$F:$F,$F155,Potoki!$G:$G,IF($G155="","",$G155)))</f>
        <v>3244.8400000000006</v>
      </c>
      <c r="AN155" s="30">
        <f ca="1">IF(AN$5="",0,SUMIFS(Potoki!AN:AN,Potoki!$F:$F,$F155,Potoki!$G:$G,IF($G155="","",$G155)))</f>
        <v>5268.8400000000011</v>
      </c>
      <c r="AO155" s="30">
        <f ca="1">IF(AO$5="",0,SUMIFS(Potoki!AO:AO,Potoki!$F:$F,$F155,Potoki!$G:$G,IF($G155="","",$G155)))</f>
        <v>8676.52</v>
      </c>
      <c r="AP155" s="30">
        <f ca="1">IF(AP$5="",0,SUMIFS(Potoki!AP:AP,Potoki!$F:$F,$F155,Potoki!$G:$G,IF($G155="","",$G155)))</f>
        <v>13568.62</v>
      </c>
      <c r="AQ155" s="30">
        <f ca="1">IF(AQ$5="",0,SUMIFS(Potoki!AQ:AQ,Potoki!$F:$F,$F155,Potoki!$G:$G,IF($G155="","",$G155)))</f>
        <v>19766.2</v>
      </c>
      <c r="AR155" s="30">
        <f ca="1">IF(AR$5="",0,SUMIFS(Potoki!AR:AR,Potoki!$F:$F,$F155,Potoki!$G:$G,IF($G155="","",$G155)))</f>
        <v>26733.820000000003</v>
      </c>
      <c r="AS155" s="30">
        <f ca="1">IF(AS$5="",0,SUMIFS(Potoki!AS:AS,Potoki!$F:$F,$F155,Potoki!$G:$G,IF($G155="","",$G155)))</f>
        <v>34158.680000000008</v>
      </c>
      <c r="AT155" s="30">
        <f ca="1">IF(AT$5="",0,SUMIFS(Potoki!AT:AT,Potoki!$F:$F,$F155,Potoki!$G:$G,IF($G155="","",$G155)))</f>
        <v>41820.9</v>
      </c>
      <c r="AU155" s="30">
        <f ca="1">IF(AU$5="",0,SUMIFS(Potoki!AU:AU,Potoki!$F:$F,$F155,Potoki!$G:$G,IF($G155="","",$G155)))</f>
        <v>49608.700000000004</v>
      </c>
      <c r="AV155" s="30">
        <f ca="1">IF(AV$5="",0,SUMIFS(Potoki!AV:AV,Potoki!$F:$F,$F155,Potoki!$G:$G,IF($G155="","",$G155)))</f>
        <v>57451.700000000004</v>
      </c>
      <c r="AW155" s="30">
        <f ca="1">IF(AW$5="",0,SUMIFS(Potoki!AW:AW,Potoki!$F:$F,$F155,Potoki!$G:$G,IF($G155="","",$G155)))</f>
        <v>65308.500000000007</v>
      </c>
      <c r="AX155" s="30">
        <f ca="1">IF(AX$5="",0,SUMIFS(Potoki!AX:AX,Potoki!$F:$F,$F155,Potoki!$G:$G,IF($G155="","",$G155)))</f>
        <v>73172.200000000012</v>
      </c>
      <c r="AY155" s="30">
        <f ca="1">IF(AY$5="",0,SUMIFS(Potoki!AY:AY,Potoki!$F:$F,$F155,Potoki!$G:$G,IF($G155="","",$G155)))</f>
        <v>81038.200000000012</v>
      </c>
      <c r="AZ155" s="30">
        <f ca="1">IF(AZ$5="",0,SUMIFS(Potoki!AZ:AZ,Potoki!$F:$F,$F155,Potoki!$G:$G,IF($G155="","",$G155)))</f>
        <v>88904.200000000012</v>
      </c>
      <c r="BA155" s="30">
        <f ca="1">IF(BA$5="",0,SUMIFS(Potoki!BA:BA,Potoki!$F:$F,$F155,Potoki!$G:$G,IF($G155="","",$G155)))</f>
        <v>96770.200000000012</v>
      </c>
      <c r="BB155" s="30">
        <f ca="1">IF(BB$5="",0,SUMIFS(Potoki!BB:BB,Potoki!$F:$F,$F155,Potoki!$G:$G,IF($G155="","",$G155)))</f>
        <v>104636.20000000001</v>
      </c>
      <c r="BC155" s="30">
        <f ca="1">IF(BC$5="",0,SUMIFS(Potoki!BC:BC,Potoki!$F:$F,$F155,Potoki!$G:$G,IF($G155="","",$G155)))</f>
        <v>112502.20000000001</v>
      </c>
      <c r="BD155" s="30">
        <f ca="1">IF(BD$5="",0,SUMIFS(Potoki!BD:BD,Potoki!$F:$F,$F155,Potoki!$G:$G,IF($G155="","",$G155)))</f>
        <v>120368.20000000001</v>
      </c>
      <c r="BE155" s="30">
        <f ca="1">IF(BE$5="",0,SUMIFS(Potoki!BE:BE,Potoki!$F:$F,$F155,Potoki!$G:$G,IF($G155="","",$G155)))</f>
        <v>127774.20000000001</v>
      </c>
      <c r="BF155" s="30">
        <f ca="1">IF(BF$5="",0,SUMIFS(Potoki!BF:BF,Potoki!$F:$F,$F155,Potoki!$G:$G,IF($G155="","",$G155)))</f>
        <v>133800.20000000001</v>
      </c>
      <c r="BG155" s="30">
        <f ca="1">IF(BG$5="",0,SUMIFS(Potoki!BG:BG,Potoki!$F:$F,$F155,Potoki!$G:$G,IF($G155="","",$G155)))</f>
        <v>138354.20000000001</v>
      </c>
      <c r="BH155" s="30">
        <f ca="1">IF(BH$5="",0,SUMIFS(Potoki!BH:BH,Potoki!$F:$F,$F155,Potoki!$G:$G,IF($G155="","",$G155)))</f>
        <v>141378.70000000001</v>
      </c>
      <c r="BI155" s="30">
        <f ca="1">IF(BI$5="",0,SUMIFS(Potoki!BI:BI,Potoki!$F:$F,$F155,Potoki!$G:$G,IF($G155="","",$G155)))</f>
        <v>143069.20000000001</v>
      </c>
      <c r="BJ155" s="30">
        <f ca="1">IF(BJ$5="",0,SUMIFS(Potoki!BJ:BJ,Potoki!$F:$F,$F155,Potoki!$G:$G,IF($G155="","",$G155)))</f>
        <v>143973.1</v>
      </c>
      <c r="BK155" s="30">
        <f ca="1">IF(BK$5="",0,SUMIFS(Potoki!BK:BK,Potoki!$F:$F,$F155,Potoki!$G:$G,IF($G155="","",$G155)))</f>
        <v>144417.00000000003</v>
      </c>
      <c r="BL155" s="30">
        <f ca="1">IF(BL$5="",0,SUMIFS(Potoki!BL:BL,Potoki!$F:$F,$F155,Potoki!$G:$G,IF($G155="","",$G155)))</f>
        <v>144621.70000000001</v>
      </c>
      <c r="BM155" s="30">
        <f ca="1">IF(BM$5="",0,SUMIFS(Potoki!BM:BM,Potoki!$F:$F,$F155,Potoki!$G:$G,IF($G155="","",$G155)))</f>
        <v>144699.90000000002</v>
      </c>
      <c r="BN155" s="30">
        <f ca="1">IF(BN$5="",0,SUMIFS(Potoki!BN:BN,Potoki!$F:$F,$F155,Potoki!$G:$G,IF($G155="","",$G155)))</f>
        <v>144722.90000000002</v>
      </c>
      <c r="BO155" s="30">
        <f ca="1">IF(BO$5="",0,SUMIFS(Potoki!BO:BO,Potoki!$F:$F,$F155,Potoki!$G:$G,IF($G155="","",$G155)))</f>
        <v>144732.1</v>
      </c>
      <c r="BP155" s="30">
        <f ca="1">IF(BP$5="",0,SUMIFS(Potoki!BP:BP,Potoki!$F:$F,$F155,Potoki!$G:$G,IF($G155="","",$G155)))</f>
        <v>144734.40000000002</v>
      </c>
      <c r="BQ155" s="30">
        <f ca="1">IF(BQ$5="",0,SUMIFS(Potoki!BQ:BQ,Potoki!$F:$F,$F155,Potoki!$G:$G,IF($G155="","",$G155)))</f>
        <v>144734.40000000002</v>
      </c>
      <c r="BR155" s="30">
        <f ca="1">IF(BR$5="",0,SUMIFS(Potoki!BR:BR,Potoki!$F:$F,$F155,Potoki!$G:$G,IF($G155="","",$G155)))</f>
        <v>144734.40000000002</v>
      </c>
      <c r="BS155" s="30">
        <f ca="1">IF(BS$5="",0,SUMIFS(Potoki!BS:BS,Potoki!$F:$F,$F155,Potoki!$G:$G,IF($G155="","",$G155)))</f>
        <v>144734.40000000002</v>
      </c>
      <c r="BT155" s="30">
        <f ca="1">IF(BT$5="",0,SUMIFS(Potoki!BT:BT,Potoki!$F:$F,$F155,Potoki!$G:$G,IF($G155="","",$G155)))</f>
        <v>144734.40000000002</v>
      </c>
      <c r="BU155" s="30">
        <f ca="1">IF(BU$5="",0,SUMIFS(Potoki!BU:BU,Potoki!$F:$F,$F155,Potoki!$G:$G,IF($G155="","",$G155)))</f>
        <v>144734.40000000002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40"/>
      <c r="C156" s="142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2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127245261</v>
      </c>
      <c r="Z159" s="10">
        <f ca="1">IF(Z$5="",0,SUM(Z160:Z164))</f>
        <v>0</v>
      </c>
      <c r="AA159" s="10">
        <f t="shared" ref="AA159:CL159" ca="1" si="407">IF(AA$5="",0,SUM(AA160:AA164))</f>
        <v>0</v>
      </c>
      <c r="AB159" s="10">
        <f t="shared" ca="1" si="407"/>
        <v>0</v>
      </c>
      <c r="AC159" s="10">
        <f ca="1">IF(AC$5="",0,SUM(AC160:AC164))</f>
        <v>3900</v>
      </c>
      <c r="AD159" s="10">
        <f t="shared" ca="1" si="407"/>
        <v>17400</v>
      </c>
      <c r="AE159" s="10">
        <f t="shared" ca="1" si="407"/>
        <v>35280</v>
      </c>
      <c r="AF159" s="10">
        <f t="shared" ca="1" si="407"/>
        <v>54007.5</v>
      </c>
      <c r="AG159" s="10">
        <f t="shared" ca="1" si="407"/>
        <v>71302.5</v>
      </c>
      <c r="AH159" s="10">
        <f t="shared" ca="1" si="407"/>
        <v>92941.500000000015</v>
      </c>
      <c r="AI159" s="10">
        <f t="shared" ca="1" si="407"/>
        <v>143419.50000000003</v>
      </c>
      <c r="AJ159" s="10">
        <f t="shared" ca="1" si="407"/>
        <v>235447.5</v>
      </c>
      <c r="AK159" s="10">
        <f t="shared" ca="1" si="407"/>
        <v>372474.75</v>
      </c>
      <c r="AL159" s="10">
        <f t="shared" ca="1" si="407"/>
        <v>551694</v>
      </c>
      <c r="AM159" s="10">
        <f t="shared" ca="1" si="407"/>
        <v>760005.75</v>
      </c>
      <c r="AN159" s="10">
        <f t="shared" ca="1" si="407"/>
        <v>985542</v>
      </c>
      <c r="AO159" s="10">
        <f t="shared" ca="1" si="407"/>
        <v>1220582.25</v>
      </c>
      <c r="AP159" s="10">
        <f t="shared" ca="1" si="407"/>
        <v>1460606.25</v>
      </c>
      <c r="AQ159" s="10">
        <f t="shared" ca="1" si="407"/>
        <v>1703028.75</v>
      </c>
      <c r="AR159" s="10">
        <f t="shared" ca="1" si="407"/>
        <v>1946283.75</v>
      </c>
      <c r="AS159" s="10">
        <f t="shared" ca="1" si="407"/>
        <v>2189820</v>
      </c>
      <c r="AT159" s="10">
        <f t="shared" ca="1" si="407"/>
        <v>2433472.5</v>
      </c>
      <c r="AU159" s="10">
        <f t="shared" ca="1" si="407"/>
        <v>2677147.5</v>
      </c>
      <c r="AV159" s="10">
        <f t="shared" ca="1" si="407"/>
        <v>2920822.5</v>
      </c>
      <c r="AW159" s="10">
        <f t="shared" ca="1" si="407"/>
        <v>3164497.5</v>
      </c>
      <c r="AX159" s="10">
        <f t="shared" ca="1" si="407"/>
        <v>3408172.5</v>
      </c>
      <c r="AY159" s="10">
        <f t="shared" ca="1" si="407"/>
        <v>3651847.5</v>
      </c>
      <c r="AZ159" s="10">
        <f t="shared" ca="1" si="407"/>
        <v>3885772.5</v>
      </c>
      <c r="BA159" s="10">
        <f t="shared" ca="1" si="407"/>
        <v>4085947.5</v>
      </c>
      <c r="BB159" s="10">
        <f t="shared" ca="1" si="407"/>
        <v>4241422.5</v>
      </c>
      <c r="BC159" s="10">
        <f t="shared" ca="1" si="407"/>
        <v>4350078.75</v>
      </c>
      <c r="BD159" s="10">
        <f t="shared" ca="1" si="407"/>
        <v>4415497.5</v>
      </c>
      <c r="BE159" s="10">
        <f t="shared" ca="1" si="407"/>
        <v>4451193.75</v>
      </c>
      <c r="BF159" s="10">
        <f t="shared" ca="1" si="407"/>
        <v>4469445</v>
      </c>
      <c r="BG159" s="10">
        <f t="shared" ca="1" si="407"/>
        <v>4478126.25</v>
      </c>
      <c r="BH159" s="10">
        <f t="shared" ca="1" si="407"/>
        <v>4481786.25</v>
      </c>
      <c r="BI159" s="10">
        <f t="shared" ca="1" si="407"/>
        <v>4483038.75</v>
      </c>
      <c r="BJ159" s="10">
        <f t="shared" ca="1" si="407"/>
        <v>4483458.75</v>
      </c>
      <c r="BK159" s="10">
        <f t="shared" ca="1" si="407"/>
        <v>4483597.5</v>
      </c>
      <c r="BL159" s="10">
        <f t="shared" ca="1" si="407"/>
        <v>4483620.0000000009</v>
      </c>
      <c r="BM159" s="10">
        <f t="shared" ca="1" si="407"/>
        <v>4483620.0000000009</v>
      </c>
      <c r="BN159" s="10">
        <f t="shared" ca="1" si="407"/>
        <v>4483620.0000000009</v>
      </c>
      <c r="BO159" s="10">
        <f t="shared" ca="1" si="407"/>
        <v>4483620.0000000009</v>
      </c>
      <c r="BP159" s="10">
        <f t="shared" ca="1" si="407"/>
        <v>4483620.0000000009</v>
      </c>
      <c r="BQ159" s="10">
        <f t="shared" ca="1" si="407"/>
        <v>4483620.0000000009</v>
      </c>
      <c r="BR159" s="10">
        <f t="shared" ca="1" si="407"/>
        <v>4483620.0000000009</v>
      </c>
      <c r="BS159" s="10">
        <f t="shared" ca="1" si="407"/>
        <v>4483620.0000000009</v>
      </c>
      <c r="BT159" s="10">
        <f t="shared" ca="1" si="407"/>
        <v>4483620.0000000009</v>
      </c>
      <c r="BU159" s="10">
        <f t="shared" ca="1" si="407"/>
        <v>4483620.0000000009</v>
      </c>
      <c r="BV159" s="10">
        <f t="shared" si="407"/>
        <v>0</v>
      </c>
      <c r="BW159" s="10">
        <f t="shared" si="407"/>
        <v>0</v>
      </c>
      <c r="BX159" s="10">
        <f t="shared" si="407"/>
        <v>0</v>
      </c>
      <c r="BY159" s="10">
        <f t="shared" si="407"/>
        <v>0</v>
      </c>
      <c r="BZ159" s="10">
        <f t="shared" si="407"/>
        <v>0</v>
      </c>
      <c r="CA159" s="10">
        <f t="shared" si="407"/>
        <v>0</v>
      </c>
      <c r="CB159" s="10">
        <f t="shared" si="407"/>
        <v>0</v>
      </c>
      <c r="CC159" s="10">
        <f t="shared" si="407"/>
        <v>0</v>
      </c>
      <c r="CD159" s="10">
        <f t="shared" si="407"/>
        <v>0</v>
      </c>
      <c r="CE159" s="10">
        <f t="shared" si="407"/>
        <v>0</v>
      </c>
      <c r="CF159" s="10">
        <f t="shared" si="407"/>
        <v>0</v>
      </c>
      <c r="CG159" s="10">
        <f t="shared" si="407"/>
        <v>0</v>
      </c>
      <c r="CH159" s="10">
        <f t="shared" si="407"/>
        <v>0</v>
      </c>
      <c r="CI159" s="10">
        <f t="shared" si="407"/>
        <v>0</v>
      </c>
      <c r="CJ159" s="10">
        <f t="shared" si="407"/>
        <v>0</v>
      </c>
      <c r="CK159" s="10">
        <f t="shared" si="407"/>
        <v>0</v>
      </c>
      <c r="CL159" s="10">
        <f t="shared" si="407"/>
        <v>0</v>
      </c>
      <c r="CM159" s="10">
        <f t="shared" ref="CM159:CT159" si="408">IF(CM$5="",0,SUM(CM160:CM164))</f>
        <v>0</v>
      </c>
      <c r="CN159" s="10">
        <f t="shared" si="408"/>
        <v>0</v>
      </c>
      <c r="CO159" s="10">
        <f t="shared" si="408"/>
        <v>0</v>
      </c>
      <c r="CP159" s="10">
        <f t="shared" si="408"/>
        <v>0</v>
      </c>
      <c r="CQ159" s="10">
        <f t="shared" si="408"/>
        <v>0</v>
      </c>
      <c r="CR159" s="10">
        <f t="shared" si="408"/>
        <v>0</v>
      </c>
      <c r="CS159" s="10">
        <f t="shared" si="408"/>
        <v>0</v>
      </c>
      <c r="CT159" s="10">
        <f t="shared" si="408"/>
        <v>0</v>
      </c>
    </row>
    <row r="160" spans="1:98" s="27" customFormat="1" ht="12" x14ac:dyDescent="0.25">
      <c r="A160" s="26">
        <f>ROW()</f>
        <v>160</v>
      </c>
      <c r="B160" s="97"/>
      <c r="C160" s="142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6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79002455</v>
      </c>
      <c r="Z160" s="30">
        <f ca="1">Z115/(1+$S160)</f>
        <v>0</v>
      </c>
      <c r="AA160" s="30">
        <f t="shared" ref="AA160:CL160" ca="1" si="409">AA115/(1+$S160)</f>
        <v>0</v>
      </c>
      <c r="AB160" s="30">
        <f t="shared" ca="1" si="409"/>
        <v>0</v>
      </c>
      <c r="AC160" s="30">
        <f t="shared" ca="1" si="409"/>
        <v>3500</v>
      </c>
      <c r="AD160" s="30">
        <f t="shared" ca="1" si="409"/>
        <v>14000</v>
      </c>
      <c r="AE160" s="30">
        <f t="shared" ca="1" si="409"/>
        <v>25200</v>
      </c>
      <c r="AF160" s="30">
        <f t="shared" ca="1" si="409"/>
        <v>36837.5</v>
      </c>
      <c r="AG160" s="30">
        <f t="shared" ca="1" si="409"/>
        <v>46987.5</v>
      </c>
      <c r="AH160" s="30">
        <f t="shared" ca="1" si="409"/>
        <v>61722.500000000015</v>
      </c>
      <c r="AI160" s="30">
        <f t="shared" ca="1" si="409"/>
        <v>100222.50000000001</v>
      </c>
      <c r="AJ160" s="30">
        <f t="shared" ca="1" si="409"/>
        <v>165042.5</v>
      </c>
      <c r="AK160" s="30">
        <f t="shared" ca="1" si="409"/>
        <v>258098.75</v>
      </c>
      <c r="AL160" s="30">
        <f t="shared" ca="1" si="409"/>
        <v>375987.5</v>
      </c>
      <c r="AM160" s="30">
        <f t="shared" ca="1" si="409"/>
        <v>508523.75</v>
      </c>
      <c r="AN160" s="30">
        <f t="shared" ca="1" si="409"/>
        <v>649757.5</v>
      </c>
      <c r="AO160" s="30">
        <f t="shared" ca="1" si="409"/>
        <v>795506.25</v>
      </c>
      <c r="AP160" s="30">
        <f t="shared" ca="1" si="409"/>
        <v>943643.75</v>
      </c>
      <c r="AQ160" s="30">
        <f t="shared" ca="1" si="409"/>
        <v>1092831.25</v>
      </c>
      <c r="AR160" s="30">
        <f t="shared" ca="1" si="409"/>
        <v>1242281.25</v>
      </c>
      <c r="AS160" s="30">
        <f t="shared" ca="1" si="409"/>
        <v>1391862.5</v>
      </c>
      <c r="AT160" s="30">
        <f t="shared" ca="1" si="409"/>
        <v>1541487.5</v>
      </c>
      <c r="AU160" s="30">
        <f t="shared" ca="1" si="409"/>
        <v>1691112.5</v>
      </c>
      <c r="AV160" s="30">
        <f t="shared" ca="1" si="409"/>
        <v>1840737.5</v>
      </c>
      <c r="AW160" s="30">
        <f t="shared" ca="1" si="409"/>
        <v>1990362.5</v>
      </c>
      <c r="AX160" s="30">
        <f t="shared" ca="1" si="409"/>
        <v>2139987.5</v>
      </c>
      <c r="AY160" s="30">
        <f t="shared" ca="1" si="409"/>
        <v>2289612.5</v>
      </c>
      <c r="AZ160" s="30">
        <f t="shared" ca="1" si="409"/>
        <v>2430487.5</v>
      </c>
      <c r="BA160" s="30">
        <f t="shared" ca="1" si="409"/>
        <v>2545112.5</v>
      </c>
      <c r="BB160" s="30">
        <f t="shared" ca="1" si="409"/>
        <v>2631737.5</v>
      </c>
      <c r="BC160" s="30">
        <f t="shared" ca="1" si="409"/>
        <v>2689268.75</v>
      </c>
      <c r="BD160" s="30">
        <f t="shared" ca="1" si="409"/>
        <v>2721425</v>
      </c>
      <c r="BE160" s="30">
        <f t="shared" ca="1" si="409"/>
        <v>2738618.75</v>
      </c>
      <c r="BF160" s="30">
        <f t="shared" ca="1" si="409"/>
        <v>2747062.5</v>
      </c>
      <c r="BG160" s="30">
        <f t="shared" ca="1" si="409"/>
        <v>2750956.25</v>
      </c>
      <c r="BH160" s="30">
        <f t="shared" ca="1" si="409"/>
        <v>2752443.75</v>
      </c>
      <c r="BI160" s="30">
        <f t="shared" ca="1" si="409"/>
        <v>2752881.25</v>
      </c>
      <c r="BJ160" s="30">
        <f t="shared" ca="1" si="409"/>
        <v>2753056.25</v>
      </c>
      <c r="BK160" s="30">
        <f t="shared" ca="1" si="409"/>
        <v>2753100.0000000005</v>
      </c>
      <c r="BL160" s="30">
        <f t="shared" ca="1" si="409"/>
        <v>2753100.0000000005</v>
      </c>
      <c r="BM160" s="30">
        <f t="shared" ca="1" si="409"/>
        <v>2753100.0000000005</v>
      </c>
      <c r="BN160" s="30">
        <f t="shared" ca="1" si="409"/>
        <v>2753100.0000000005</v>
      </c>
      <c r="BO160" s="30">
        <f t="shared" ca="1" si="409"/>
        <v>2753100.0000000005</v>
      </c>
      <c r="BP160" s="30">
        <f t="shared" ca="1" si="409"/>
        <v>2753100.0000000005</v>
      </c>
      <c r="BQ160" s="30">
        <f t="shared" ca="1" si="409"/>
        <v>2753100.0000000005</v>
      </c>
      <c r="BR160" s="30">
        <f t="shared" ca="1" si="409"/>
        <v>2753100.0000000005</v>
      </c>
      <c r="BS160" s="30">
        <f t="shared" ca="1" si="409"/>
        <v>2753100.0000000005</v>
      </c>
      <c r="BT160" s="30">
        <f t="shared" ca="1" si="409"/>
        <v>2753100.0000000005</v>
      </c>
      <c r="BU160" s="30">
        <f t="shared" ca="1" si="409"/>
        <v>2753100.0000000005</v>
      </c>
      <c r="BV160" s="30">
        <f t="shared" si="409"/>
        <v>0</v>
      </c>
      <c r="BW160" s="30">
        <f t="shared" si="409"/>
        <v>0</v>
      </c>
      <c r="BX160" s="30">
        <f t="shared" si="409"/>
        <v>0</v>
      </c>
      <c r="BY160" s="30">
        <f t="shared" si="409"/>
        <v>0</v>
      </c>
      <c r="BZ160" s="30">
        <f t="shared" si="409"/>
        <v>0</v>
      </c>
      <c r="CA160" s="30">
        <f t="shared" si="409"/>
        <v>0</v>
      </c>
      <c r="CB160" s="30">
        <f t="shared" si="409"/>
        <v>0</v>
      </c>
      <c r="CC160" s="30">
        <f t="shared" si="409"/>
        <v>0</v>
      </c>
      <c r="CD160" s="30">
        <f t="shared" si="409"/>
        <v>0</v>
      </c>
      <c r="CE160" s="30">
        <f t="shared" si="409"/>
        <v>0</v>
      </c>
      <c r="CF160" s="30">
        <f t="shared" si="409"/>
        <v>0</v>
      </c>
      <c r="CG160" s="30">
        <f t="shared" si="409"/>
        <v>0</v>
      </c>
      <c r="CH160" s="30">
        <f t="shared" si="409"/>
        <v>0</v>
      </c>
      <c r="CI160" s="30">
        <f t="shared" si="409"/>
        <v>0</v>
      </c>
      <c r="CJ160" s="30">
        <f t="shared" si="409"/>
        <v>0</v>
      </c>
      <c r="CK160" s="30">
        <f t="shared" si="409"/>
        <v>0</v>
      </c>
      <c r="CL160" s="30">
        <f t="shared" si="409"/>
        <v>0</v>
      </c>
      <c r="CM160" s="30">
        <f t="shared" ref="CM160:CT160" si="410">CM115/(1+$S160)</f>
        <v>0</v>
      </c>
      <c r="CN160" s="30">
        <f t="shared" si="410"/>
        <v>0</v>
      </c>
      <c r="CO160" s="30">
        <f t="shared" si="410"/>
        <v>0</v>
      </c>
      <c r="CP160" s="30">
        <f t="shared" si="410"/>
        <v>0</v>
      </c>
      <c r="CQ160" s="30">
        <f t="shared" si="410"/>
        <v>0</v>
      </c>
      <c r="CR160" s="30">
        <f t="shared" si="410"/>
        <v>0</v>
      </c>
      <c r="CS160" s="30">
        <f t="shared" si="410"/>
        <v>0</v>
      </c>
      <c r="CT160" s="30">
        <f t="shared" si="410"/>
        <v>0</v>
      </c>
    </row>
    <row r="161" spans="1:98" s="27" customFormat="1" ht="12" x14ac:dyDescent="0.25">
      <c r="A161" s="26">
        <f>ROW()</f>
        <v>161</v>
      </c>
      <c r="B161" s="97"/>
      <c r="C161" s="142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6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9028852</v>
      </c>
      <c r="Z161" s="30">
        <f t="shared" ref="Z161:CK161" ca="1" si="411">Z116/(1+$S161)</f>
        <v>0</v>
      </c>
      <c r="AA161" s="30">
        <f t="shared" ca="1" si="411"/>
        <v>0</v>
      </c>
      <c r="AB161" s="30">
        <f t="shared" ca="1" si="411"/>
        <v>0</v>
      </c>
      <c r="AC161" s="30">
        <f ca="1">AC116/(1+$S161)</f>
        <v>400</v>
      </c>
      <c r="AD161" s="30">
        <f t="shared" ca="1" si="411"/>
        <v>1600</v>
      </c>
      <c r="AE161" s="30">
        <f t="shared" ca="1" si="411"/>
        <v>2880</v>
      </c>
      <c r="AF161" s="30">
        <f t="shared" ca="1" si="411"/>
        <v>4210</v>
      </c>
      <c r="AG161" s="30">
        <f t="shared" ca="1" si="411"/>
        <v>5370</v>
      </c>
      <c r="AH161" s="30">
        <f t="shared" ca="1" si="411"/>
        <v>7054.0000000000009</v>
      </c>
      <c r="AI161" s="30">
        <f t="shared" ca="1" si="411"/>
        <v>11454.000000000002</v>
      </c>
      <c r="AJ161" s="30">
        <f t="shared" ca="1" si="411"/>
        <v>18862.000000000004</v>
      </c>
      <c r="AK161" s="30">
        <f t="shared" ca="1" si="411"/>
        <v>29496.999999999996</v>
      </c>
      <c r="AL161" s="30">
        <f t="shared" ca="1" si="411"/>
        <v>42970</v>
      </c>
      <c r="AM161" s="30">
        <f t="shared" ca="1" si="411"/>
        <v>58117</v>
      </c>
      <c r="AN161" s="30">
        <f t="shared" ca="1" si="411"/>
        <v>74258.000000000015</v>
      </c>
      <c r="AO161" s="30">
        <f t="shared" ca="1" si="411"/>
        <v>90915</v>
      </c>
      <c r="AP161" s="30">
        <f t="shared" ca="1" si="411"/>
        <v>107845</v>
      </c>
      <c r="AQ161" s="30">
        <f t="shared" ca="1" si="411"/>
        <v>124895</v>
      </c>
      <c r="AR161" s="30">
        <f t="shared" ca="1" si="411"/>
        <v>141975</v>
      </c>
      <c r="AS161" s="30">
        <f t="shared" ca="1" si="411"/>
        <v>159070</v>
      </c>
      <c r="AT161" s="30">
        <f t="shared" ca="1" si="411"/>
        <v>176170</v>
      </c>
      <c r="AU161" s="30">
        <f t="shared" ca="1" si="411"/>
        <v>193270</v>
      </c>
      <c r="AV161" s="30">
        <f t="shared" ca="1" si="411"/>
        <v>210370</v>
      </c>
      <c r="AW161" s="30">
        <f t="shared" ca="1" si="411"/>
        <v>227470</v>
      </c>
      <c r="AX161" s="30">
        <f t="shared" ca="1" si="411"/>
        <v>244570</v>
      </c>
      <c r="AY161" s="30">
        <f t="shared" ca="1" si="411"/>
        <v>261670</v>
      </c>
      <c r="AZ161" s="30">
        <f t="shared" ca="1" si="411"/>
        <v>277770</v>
      </c>
      <c r="BA161" s="30">
        <f t="shared" ca="1" si="411"/>
        <v>290870</v>
      </c>
      <c r="BB161" s="30">
        <f t="shared" ca="1" si="411"/>
        <v>300770</v>
      </c>
      <c r="BC161" s="30">
        <f t="shared" ca="1" si="411"/>
        <v>307345</v>
      </c>
      <c r="BD161" s="30">
        <f t="shared" ca="1" si="411"/>
        <v>311020</v>
      </c>
      <c r="BE161" s="30">
        <f t="shared" ca="1" si="411"/>
        <v>312985</v>
      </c>
      <c r="BF161" s="30">
        <f t="shared" ca="1" si="411"/>
        <v>313950</v>
      </c>
      <c r="BG161" s="30">
        <f t="shared" ca="1" si="411"/>
        <v>314395</v>
      </c>
      <c r="BH161" s="30">
        <f t="shared" ca="1" si="411"/>
        <v>314565</v>
      </c>
      <c r="BI161" s="30">
        <f t="shared" ca="1" si="411"/>
        <v>314615</v>
      </c>
      <c r="BJ161" s="30">
        <f t="shared" ca="1" si="411"/>
        <v>314635</v>
      </c>
      <c r="BK161" s="30">
        <f t="shared" ca="1" si="411"/>
        <v>314640.00000000006</v>
      </c>
      <c r="BL161" s="30">
        <f t="shared" ca="1" si="411"/>
        <v>314640.00000000006</v>
      </c>
      <c r="BM161" s="30">
        <f t="shared" ca="1" si="411"/>
        <v>314640.00000000006</v>
      </c>
      <c r="BN161" s="30">
        <f t="shared" ca="1" si="411"/>
        <v>314640.00000000006</v>
      </c>
      <c r="BO161" s="30">
        <f t="shared" ca="1" si="411"/>
        <v>314640.00000000006</v>
      </c>
      <c r="BP161" s="30">
        <f t="shared" ca="1" si="411"/>
        <v>314640.00000000006</v>
      </c>
      <c r="BQ161" s="30">
        <f t="shared" ca="1" si="411"/>
        <v>314640.00000000006</v>
      </c>
      <c r="BR161" s="30">
        <f t="shared" ca="1" si="411"/>
        <v>314640.00000000006</v>
      </c>
      <c r="BS161" s="30">
        <f t="shared" ca="1" si="411"/>
        <v>314640.00000000006</v>
      </c>
      <c r="BT161" s="30">
        <f t="shared" ca="1" si="411"/>
        <v>314640.00000000006</v>
      </c>
      <c r="BU161" s="30">
        <f t="shared" ca="1" si="411"/>
        <v>314640.00000000006</v>
      </c>
      <c r="BV161" s="30">
        <f t="shared" si="411"/>
        <v>0</v>
      </c>
      <c r="BW161" s="30">
        <f t="shared" si="411"/>
        <v>0</v>
      </c>
      <c r="BX161" s="30">
        <f t="shared" si="411"/>
        <v>0</v>
      </c>
      <c r="BY161" s="30">
        <f t="shared" si="411"/>
        <v>0</v>
      </c>
      <c r="BZ161" s="30">
        <f t="shared" si="411"/>
        <v>0</v>
      </c>
      <c r="CA161" s="30">
        <f t="shared" si="411"/>
        <v>0</v>
      </c>
      <c r="CB161" s="30">
        <f t="shared" si="411"/>
        <v>0</v>
      </c>
      <c r="CC161" s="30">
        <f t="shared" si="411"/>
        <v>0</v>
      </c>
      <c r="CD161" s="30">
        <f t="shared" si="411"/>
        <v>0</v>
      </c>
      <c r="CE161" s="30">
        <f t="shared" si="411"/>
        <v>0</v>
      </c>
      <c r="CF161" s="30">
        <f t="shared" si="411"/>
        <v>0</v>
      </c>
      <c r="CG161" s="30">
        <f t="shared" si="411"/>
        <v>0</v>
      </c>
      <c r="CH161" s="30">
        <f t="shared" si="411"/>
        <v>0</v>
      </c>
      <c r="CI161" s="30">
        <f t="shared" si="411"/>
        <v>0</v>
      </c>
      <c r="CJ161" s="30">
        <f t="shared" si="411"/>
        <v>0</v>
      </c>
      <c r="CK161" s="30">
        <f t="shared" si="411"/>
        <v>0</v>
      </c>
      <c r="CL161" s="30">
        <f t="shared" ref="CL161:CT161" si="412">CL116/(1+$S161)</f>
        <v>0</v>
      </c>
      <c r="CM161" s="30">
        <f t="shared" si="412"/>
        <v>0</v>
      </c>
      <c r="CN161" s="30">
        <f t="shared" si="412"/>
        <v>0</v>
      </c>
      <c r="CO161" s="30">
        <f t="shared" si="412"/>
        <v>0</v>
      </c>
      <c r="CP161" s="30">
        <f t="shared" si="412"/>
        <v>0</v>
      </c>
      <c r="CQ161" s="30">
        <f t="shared" si="412"/>
        <v>0</v>
      </c>
      <c r="CR161" s="30">
        <f t="shared" si="412"/>
        <v>0</v>
      </c>
      <c r="CS161" s="30">
        <f t="shared" si="412"/>
        <v>0</v>
      </c>
      <c r="CT161" s="30">
        <f t="shared" si="412"/>
        <v>0</v>
      </c>
    </row>
    <row r="162" spans="1:98" s="27" customFormat="1" ht="12" x14ac:dyDescent="0.25">
      <c r="A162" s="26">
        <f>ROW()</f>
        <v>162</v>
      </c>
      <c r="B162" s="97"/>
      <c r="C162" s="142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6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10166580.666666668</v>
      </c>
      <c r="Z162" s="30">
        <f t="shared" ref="Z162:CK162" ca="1" si="413">Z117/(1+$S162)</f>
        <v>0</v>
      </c>
      <c r="AA162" s="30">
        <f t="shared" ca="1" si="413"/>
        <v>0</v>
      </c>
      <c r="AB162" s="30">
        <f t="shared" ca="1" si="413"/>
        <v>0</v>
      </c>
      <c r="AC162" s="30">
        <f t="shared" ca="1" si="413"/>
        <v>0</v>
      </c>
      <c r="AD162" s="30">
        <f t="shared" ca="1" si="413"/>
        <v>466.66666666666669</v>
      </c>
      <c r="AE162" s="30">
        <f t="shared" ca="1" si="413"/>
        <v>1866.6666666666667</v>
      </c>
      <c r="AF162" s="30">
        <f t="shared" ca="1" si="413"/>
        <v>3360</v>
      </c>
      <c r="AG162" s="30">
        <f t="shared" ca="1" si="413"/>
        <v>4911.666666666667</v>
      </c>
      <c r="AH162" s="30">
        <f t="shared" ca="1" si="413"/>
        <v>6265</v>
      </c>
      <c r="AI162" s="30">
        <f t="shared" ca="1" si="413"/>
        <v>8229.6666666666697</v>
      </c>
      <c r="AJ162" s="30">
        <f t="shared" ca="1" si="413"/>
        <v>13363.000000000002</v>
      </c>
      <c r="AK162" s="30">
        <f t="shared" ca="1" si="413"/>
        <v>22005.666666666668</v>
      </c>
      <c r="AL162" s="30">
        <f t="shared" ca="1" si="413"/>
        <v>34413.166666666664</v>
      </c>
      <c r="AM162" s="30">
        <f t="shared" ca="1" si="413"/>
        <v>50131.666666666672</v>
      </c>
      <c r="AN162" s="30">
        <f t="shared" ca="1" si="413"/>
        <v>67803.166666666672</v>
      </c>
      <c r="AO162" s="30">
        <f t="shared" ca="1" si="413"/>
        <v>86634.333333333328</v>
      </c>
      <c r="AP162" s="30">
        <f t="shared" ca="1" si="413"/>
        <v>106067.5</v>
      </c>
      <c r="AQ162" s="30">
        <f t="shared" ca="1" si="413"/>
        <v>125819.16666666667</v>
      </c>
      <c r="AR162" s="30">
        <f t="shared" ca="1" si="413"/>
        <v>145710.83333333334</v>
      </c>
      <c r="AS162" s="30">
        <f t="shared" ca="1" si="413"/>
        <v>165637.5</v>
      </c>
      <c r="AT162" s="30">
        <f t="shared" ca="1" si="413"/>
        <v>185581.66666666669</v>
      </c>
      <c r="AU162" s="30">
        <f t="shared" ca="1" si="413"/>
        <v>205531.66666666669</v>
      </c>
      <c r="AV162" s="30">
        <f t="shared" ca="1" si="413"/>
        <v>225481.66666666669</v>
      </c>
      <c r="AW162" s="30">
        <f t="shared" ca="1" si="413"/>
        <v>245431.66666666669</v>
      </c>
      <c r="AX162" s="30">
        <f t="shared" ca="1" si="413"/>
        <v>265381.66666666669</v>
      </c>
      <c r="AY162" s="30">
        <f t="shared" ca="1" si="413"/>
        <v>285331.66666666669</v>
      </c>
      <c r="AZ162" s="30">
        <f t="shared" ca="1" si="413"/>
        <v>305281.66666666669</v>
      </c>
      <c r="BA162" s="30">
        <f t="shared" ca="1" si="413"/>
        <v>324065</v>
      </c>
      <c r="BB162" s="30">
        <f t="shared" ca="1" si="413"/>
        <v>339348.33333333337</v>
      </c>
      <c r="BC162" s="30">
        <f t="shared" ca="1" si="413"/>
        <v>350898.33333333337</v>
      </c>
      <c r="BD162" s="30">
        <f t="shared" ca="1" si="413"/>
        <v>358569.16666666669</v>
      </c>
      <c r="BE162" s="30">
        <f t="shared" ca="1" si="413"/>
        <v>362856.66666666669</v>
      </c>
      <c r="BF162" s="30">
        <f t="shared" ca="1" si="413"/>
        <v>365149.16666666669</v>
      </c>
      <c r="BG162" s="30">
        <f t="shared" ca="1" si="413"/>
        <v>366275</v>
      </c>
      <c r="BH162" s="30">
        <f t="shared" ca="1" si="413"/>
        <v>366794.16666666669</v>
      </c>
      <c r="BI162" s="30">
        <f t="shared" ca="1" si="413"/>
        <v>366992.5</v>
      </c>
      <c r="BJ162" s="30">
        <f t="shared" ca="1" si="413"/>
        <v>367050.83333333337</v>
      </c>
      <c r="BK162" s="30">
        <f t="shared" ca="1" si="413"/>
        <v>367074.16666666669</v>
      </c>
      <c r="BL162" s="30">
        <f t="shared" ca="1" si="413"/>
        <v>367080.00000000006</v>
      </c>
      <c r="BM162" s="30">
        <f t="shared" ca="1" si="413"/>
        <v>367080.00000000006</v>
      </c>
      <c r="BN162" s="30">
        <f t="shared" ca="1" si="413"/>
        <v>367080.00000000006</v>
      </c>
      <c r="BO162" s="30">
        <f t="shared" ca="1" si="413"/>
        <v>367080.00000000006</v>
      </c>
      <c r="BP162" s="30">
        <f t="shared" ca="1" si="413"/>
        <v>367080.00000000006</v>
      </c>
      <c r="BQ162" s="30">
        <f t="shared" ca="1" si="413"/>
        <v>367080.00000000006</v>
      </c>
      <c r="BR162" s="30">
        <f t="shared" ca="1" si="413"/>
        <v>367080.00000000006</v>
      </c>
      <c r="BS162" s="30">
        <f t="shared" ca="1" si="413"/>
        <v>367080.00000000006</v>
      </c>
      <c r="BT162" s="30">
        <f t="shared" ca="1" si="413"/>
        <v>367080.00000000006</v>
      </c>
      <c r="BU162" s="30">
        <f t="shared" ca="1" si="413"/>
        <v>367080.00000000006</v>
      </c>
      <c r="BV162" s="30">
        <f t="shared" si="413"/>
        <v>0</v>
      </c>
      <c r="BW162" s="30">
        <f t="shared" si="413"/>
        <v>0</v>
      </c>
      <c r="BX162" s="30">
        <f t="shared" si="413"/>
        <v>0</v>
      </c>
      <c r="BY162" s="30">
        <f t="shared" si="413"/>
        <v>0</v>
      </c>
      <c r="BZ162" s="30">
        <f t="shared" si="413"/>
        <v>0</v>
      </c>
      <c r="CA162" s="30">
        <f t="shared" si="413"/>
        <v>0</v>
      </c>
      <c r="CB162" s="30">
        <f t="shared" si="413"/>
        <v>0</v>
      </c>
      <c r="CC162" s="30">
        <f t="shared" si="413"/>
        <v>0</v>
      </c>
      <c r="CD162" s="30">
        <f t="shared" si="413"/>
        <v>0</v>
      </c>
      <c r="CE162" s="30">
        <f t="shared" si="413"/>
        <v>0</v>
      </c>
      <c r="CF162" s="30">
        <f t="shared" si="413"/>
        <v>0</v>
      </c>
      <c r="CG162" s="30">
        <f t="shared" si="413"/>
        <v>0</v>
      </c>
      <c r="CH162" s="30">
        <f t="shared" si="413"/>
        <v>0</v>
      </c>
      <c r="CI162" s="30">
        <f t="shared" si="413"/>
        <v>0</v>
      </c>
      <c r="CJ162" s="30">
        <f t="shared" si="413"/>
        <v>0</v>
      </c>
      <c r="CK162" s="30">
        <f t="shared" si="413"/>
        <v>0</v>
      </c>
      <c r="CL162" s="30">
        <f t="shared" ref="CL162:CT162" si="414">CL117/(1+$S162)</f>
        <v>0</v>
      </c>
      <c r="CM162" s="30">
        <f t="shared" si="414"/>
        <v>0</v>
      </c>
      <c r="CN162" s="30">
        <f t="shared" si="414"/>
        <v>0</v>
      </c>
      <c r="CO162" s="30">
        <f t="shared" si="414"/>
        <v>0</v>
      </c>
      <c r="CP162" s="30">
        <f t="shared" si="414"/>
        <v>0</v>
      </c>
      <c r="CQ162" s="30">
        <f t="shared" si="414"/>
        <v>0</v>
      </c>
      <c r="CR162" s="30">
        <f t="shared" si="414"/>
        <v>0</v>
      </c>
      <c r="CS162" s="30">
        <f t="shared" si="414"/>
        <v>0</v>
      </c>
      <c r="CT162" s="30">
        <f t="shared" si="414"/>
        <v>0</v>
      </c>
    </row>
    <row r="163" spans="1:98" s="27" customFormat="1" ht="12" x14ac:dyDescent="0.25">
      <c r="A163" s="26">
        <f>ROW()</f>
        <v>163</v>
      </c>
      <c r="B163" s="97"/>
      <c r="C163" s="142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6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29047373.333333336</v>
      </c>
      <c r="Z163" s="30">
        <f t="shared" ref="Z163:CK163" ca="1" si="415">Z118/(1+$S163)</f>
        <v>0</v>
      </c>
      <c r="AA163" s="30">
        <f t="shared" ca="1" si="415"/>
        <v>0</v>
      </c>
      <c r="AB163" s="30">
        <f t="shared" ca="1" si="415"/>
        <v>0</v>
      </c>
      <c r="AC163" s="30">
        <f t="shared" ca="1" si="415"/>
        <v>0</v>
      </c>
      <c r="AD163" s="30">
        <f t="shared" ca="1" si="415"/>
        <v>1333.3333333333335</v>
      </c>
      <c r="AE163" s="30">
        <f t="shared" ca="1" si="415"/>
        <v>5333.3333333333339</v>
      </c>
      <c r="AF163" s="30">
        <f t="shared" ca="1" si="415"/>
        <v>9600</v>
      </c>
      <c r="AG163" s="30">
        <f t="shared" ca="1" si="415"/>
        <v>14033.333333333334</v>
      </c>
      <c r="AH163" s="30">
        <f t="shared" ca="1" si="415"/>
        <v>17900</v>
      </c>
      <c r="AI163" s="30">
        <f t="shared" ca="1" si="415"/>
        <v>23513.333333333336</v>
      </c>
      <c r="AJ163" s="30">
        <f t="shared" ca="1" si="415"/>
        <v>38180</v>
      </c>
      <c r="AK163" s="30">
        <f t="shared" ca="1" si="415"/>
        <v>62873.333333333336</v>
      </c>
      <c r="AL163" s="30">
        <f t="shared" ca="1" si="415"/>
        <v>98323.333333333343</v>
      </c>
      <c r="AM163" s="30">
        <f t="shared" ca="1" si="415"/>
        <v>143233.33333333334</v>
      </c>
      <c r="AN163" s="30">
        <f t="shared" ca="1" si="415"/>
        <v>193723.33333333334</v>
      </c>
      <c r="AO163" s="30">
        <f t="shared" ca="1" si="415"/>
        <v>247526.66666666669</v>
      </c>
      <c r="AP163" s="30">
        <f t="shared" ca="1" si="415"/>
        <v>303050</v>
      </c>
      <c r="AQ163" s="30">
        <f t="shared" ca="1" si="415"/>
        <v>359483.33333333337</v>
      </c>
      <c r="AR163" s="30">
        <f t="shared" ca="1" si="415"/>
        <v>416316.66666666669</v>
      </c>
      <c r="AS163" s="30">
        <f t="shared" ca="1" si="415"/>
        <v>473250</v>
      </c>
      <c r="AT163" s="30">
        <f t="shared" ca="1" si="415"/>
        <v>530233.33333333337</v>
      </c>
      <c r="AU163" s="30">
        <f t="shared" ca="1" si="415"/>
        <v>587233.33333333337</v>
      </c>
      <c r="AV163" s="30">
        <f t="shared" ca="1" si="415"/>
        <v>644233.33333333337</v>
      </c>
      <c r="AW163" s="30">
        <f t="shared" ca="1" si="415"/>
        <v>701233.33333333337</v>
      </c>
      <c r="AX163" s="30">
        <f t="shared" ca="1" si="415"/>
        <v>758233.33333333337</v>
      </c>
      <c r="AY163" s="30">
        <f t="shared" ca="1" si="415"/>
        <v>815233.33333333337</v>
      </c>
      <c r="AZ163" s="30">
        <f t="shared" ca="1" si="415"/>
        <v>872233.33333333337</v>
      </c>
      <c r="BA163" s="30">
        <f t="shared" ca="1" si="415"/>
        <v>925900</v>
      </c>
      <c r="BB163" s="30">
        <f t="shared" ca="1" si="415"/>
        <v>969566.66666666674</v>
      </c>
      <c r="BC163" s="30">
        <f t="shared" ca="1" si="415"/>
        <v>1002566.6666666667</v>
      </c>
      <c r="BD163" s="30">
        <f t="shared" ca="1" si="415"/>
        <v>1024483.3333333334</v>
      </c>
      <c r="BE163" s="30">
        <f t="shared" ca="1" si="415"/>
        <v>1036733.3333333334</v>
      </c>
      <c r="BF163" s="30">
        <f t="shared" ca="1" si="415"/>
        <v>1043283.3333333334</v>
      </c>
      <c r="BG163" s="30">
        <f t="shared" ca="1" si="415"/>
        <v>1046500</v>
      </c>
      <c r="BH163" s="30">
        <f t="shared" ca="1" si="415"/>
        <v>1047983.3333333334</v>
      </c>
      <c r="BI163" s="30">
        <f t="shared" ca="1" si="415"/>
        <v>1048550</v>
      </c>
      <c r="BJ163" s="30">
        <f t="shared" ca="1" si="415"/>
        <v>1048716.6666666667</v>
      </c>
      <c r="BK163" s="30">
        <f t="shared" ca="1" si="415"/>
        <v>1048783.3333333335</v>
      </c>
      <c r="BL163" s="30">
        <f t="shared" ca="1" si="415"/>
        <v>1048800.0000000002</v>
      </c>
      <c r="BM163" s="30">
        <f t="shared" ca="1" si="415"/>
        <v>1048800.0000000002</v>
      </c>
      <c r="BN163" s="30">
        <f t="shared" ca="1" si="415"/>
        <v>1048800.0000000002</v>
      </c>
      <c r="BO163" s="30">
        <f t="shared" ca="1" si="415"/>
        <v>1048800.0000000002</v>
      </c>
      <c r="BP163" s="30">
        <f t="shared" ca="1" si="415"/>
        <v>1048800.0000000002</v>
      </c>
      <c r="BQ163" s="30">
        <f t="shared" ca="1" si="415"/>
        <v>1048800.0000000002</v>
      </c>
      <c r="BR163" s="30">
        <f t="shared" ca="1" si="415"/>
        <v>1048800.0000000002</v>
      </c>
      <c r="BS163" s="30">
        <f t="shared" ca="1" si="415"/>
        <v>1048800.0000000002</v>
      </c>
      <c r="BT163" s="30">
        <f t="shared" ca="1" si="415"/>
        <v>1048800.0000000002</v>
      </c>
      <c r="BU163" s="30">
        <f t="shared" ca="1" si="415"/>
        <v>1048800.0000000002</v>
      </c>
      <c r="BV163" s="30">
        <f t="shared" si="415"/>
        <v>0</v>
      </c>
      <c r="BW163" s="30">
        <f t="shared" si="415"/>
        <v>0</v>
      </c>
      <c r="BX163" s="30">
        <f t="shared" si="415"/>
        <v>0</v>
      </c>
      <c r="BY163" s="30">
        <f t="shared" si="415"/>
        <v>0</v>
      </c>
      <c r="BZ163" s="30">
        <f t="shared" si="415"/>
        <v>0</v>
      </c>
      <c r="CA163" s="30">
        <f t="shared" si="415"/>
        <v>0</v>
      </c>
      <c r="CB163" s="30">
        <f t="shared" si="415"/>
        <v>0</v>
      </c>
      <c r="CC163" s="30">
        <f t="shared" si="415"/>
        <v>0</v>
      </c>
      <c r="CD163" s="30">
        <f t="shared" si="415"/>
        <v>0</v>
      </c>
      <c r="CE163" s="30">
        <f t="shared" si="415"/>
        <v>0</v>
      </c>
      <c r="CF163" s="30">
        <f t="shared" si="415"/>
        <v>0</v>
      </c>
      <c r="CG163" s="30">
        <f t="shared" si="415"/>
        <v>0</v>
      </c>
      <c r="CH163" s="30">
        <f t="shared" si="415"/>
        <v>0</v>
      </c>
      <c r="CI163" s="30">
        <f t="shared" si="415"/>
        <v>0</v>
      </c>
      <c r="CJ163" s="30">
        <f t="shared" si="415"/>
        <v>0</v>
      </c>
      <c r="CK163" s="30">
        <f t="shared" si="415"/>
        <v>0</v>
      </c>
      <c r="CL163" s="30">
        <f t="shared" ref="CL163:CT163" si="416">CL118/(1+$S163)</f>
        <v>0</v>
      </c>
      <c r="CM163" s="30">
        <f t="shared" si="416"/>
        <v>0</v>
      </c>
      <c r="CN163" s="30">
        <f t="shared" si="416"/>
        <v>0</v>
      </c>
      <c r="CO163" s="30">
        <f t="shared" si="416"/>
        <v>0</v>
      </c>
      <c r="CP163" s="30">
        <f t="shared" si="416"/>
        <v>0</v>
      </c>
      <c r="CQ163" s="30">
        <f t="shared" si="416"/>
        <v>0</v>
      </c>
      <c r="CR163" s="30">
        <f t="shared" si="416"/>
        <v>0</v>
      </c>
      <c r="CS163" s="30">
        <f t="shared" si="416"/>
        <v>0</v>
      </c>
      <c r="CT163" s="30">
        <f t="shared" si="416"/>
        <v>0</v>
      </c>
    </row>
    <row r="164" spans="1:98" s="2" customFormat="1" ht="12" x14ac:dyDescent="0.25">
      <c r="A164" s="11">
        <f>ROW()</f>
        <v>164</v>
      </c>
      <c r="B164" s="98"/>
      <c r="C164" s="142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2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104294593.95333336</v>
      </c>
      <c r="Z165" s="10">
        <f ca="1">IF(Z$5="",0,SUM(Z166:Z171))</f>
        <v>0</v>
      </c>
      <c r="AA165" s="10">
        <f ca="1">IF(AA$5="",0,SUM(AA166:AA171))</f>
        <v>0</v>
      </c>
      <c r="AB165" s="10">
        <f t="shared" ref="AB165:CL165" ca="1" si="417">IF(AB$5="",0,SUM(AB166:AB171))</f>
        <v>0</v>
      </c>
      <c r="AC165" s="10">
        <f t="shared" ca="1" si="417"/>
        <v>0</v>
      </c>
      <c r="AD165" s="10">
        <f t="shared" ca="1" si="417"/>
        <v>4787.333333333333</v>
      </c>
      <c r="AE165" s="10">
        <f t="shared" ca="1" si="417"/>
        <v>19149.333333333332</v>
      </c>
      <c r="AF165" s="10">
        <f t="shared" ca="1" si="417"/>
        <v>34468.800000000003</v>
      </c>
      <c r="AG165" s="10">
        <f t="shared" ca="1" si="417"/>
        <v>50386.683333333334</v>
      </c>
      <c r="AH165" s="10">
        <f t="shared" ca="1" si="417"/>
        <v>64269.95</v>
      </c>
      <c r="AI165" s="10">
        <f t="shared" ca="1" si="417"/>
        <v>84424.623333333351</v>
      </c>
      <c r="AJ165" s="10">
        <f t="shared" ca="1" si="417"/>
        <v>137085.29</v>
      </c>
      <c r="AK165" s="10">
        <f t="shared" ca="1" si="417"/>
        <v>225746.70333333334</v>
      </c>
      <c r="AL165" s="10">
        <f t="shared" ca="1" si="417"/>
        <v>353029.92833333334</v>
      </c>
      <c r="AM165" s="10">
        <f t="shared" ca="1" si="417"/>
        <v>514279.28333333333</v>
      </c>
      <c r="AN165" s="10">
        <f t="shared" ca="1" si="417"/>
        <v>695563.62833333341</v>
      </c>
      <c r="AO165" s="10">
        <f t="shared" ca="1" si="417"/>
        <v>888744.49666666659</v>
      </c>
      <c r="AP165" s="10">
        <f t="shared" ca="1" si="417"/>
        <v>1088101.0249999999</v>
      </c>
      <c r="AQ165" s="10">
        <f t="shared" ca="1" si="417"/>
        <v>1290724.9083333334</v>
      </c>
      <c r="AR165" s="10">
        <f t="shared" ca="1" si="417"/>
        <v>1494784.9916666667</v>
      </c>
      <c r="AS165" s="10">
        <f t="shared" ca="1" si="417"/>
        <v>1699204.125</v>
      </c>
      <c r="AT165" s="10">
        <f t="shared" ca="1" si="417"/>
        <v>1903802.7833333334</v>
      </c>
      <c r="AU165" s="10">
        <f t="shared" ca="1" si="417"/>
        <v>2108461.2833333332</v>
      </c>
      <c r="AV165" s="10">
        <f t="shared" ca="1" si="417"/>
        <v>2313119.7833333332</v>
      </c>
      <c r="AW165" s="10">
        <f t="shared" ca="1" si="417"/>
        <v>2517778.2833333332</v>
      </c>
      <c r="AX165" s="10">
        <f t="shared" ca="1" si="417"/>
        <v>2722436.7833333332</v>
      </c>
      <c r="AY165" s="10">
        <f t="shared" ca="1" si="417"/>
        <v>2927095.2833333332</v>
      </c>
      <c r="AZ165" s="10">
        <f t="shared" ca="1" si="417"/>
        <v>3131753.7833333332</v>
      </c>
      <c r="BA165" s="10">
        <f t="shared" ca="1" si="417"/>
        <v>3324443.95</v>
      </c>
      <c r="BB165" s="10">
        <f t="shared" ca="1" si="417"/>
        <v>3481229.1166666667</v>
      </c>
      <c r="BC165" s="10">
        <f t="shared" ca="1" si="417"/>
        <v>3599715.6166666667</v>
      </c>
      <c r="BD165" s="10">
        <f t="shared" ca="1" si="417"/>
        <v>3678407.4083333332</v>
      </c>
      <c r="BE165" s="10">
        <f t="shared" ca="1" si="417"/>
        <v>3722391.0333333332</v>
      </c>
      <c r="BF165" s="10">
        <f t="shared" ca="1" si="417"/>
        <v>3745908.8083333331</v>
      </c>
      <c r="BG165" s="10">
        <f t="shared" ca="1" si="417"/>
        <v>3757458.25</v>
      </c>
      <c r="BH165" s="10">
        <f t="shared" ca="1" si="417"/>
        <v>3762784.1583333332</v>
      </c>
      <c r="BI165" s="10">
        <f t="shared" ca="1" si="417"/>
        <v>3764818.7749999999</v>
      </c>
      <c r="BJ165" s="10">
        <f t="shared" ca="1" si="417"/>
        <v>3765417.1916666669</v>
      </c>
      <c r="BK165" s="10">
        <f t="shared" ca="1" si="417"/>
        <v>3765656.5583333331</v>
      </c>
      <c r="BL165" s="10">
        <f t="shared" ca="1" si="417"/>
        <v>3765716.4000000004</v>
      </c>
      <c r="BM165" s="10">
        <f t="shared" ca="1" si="417"/>
        <v>3765716.4000000004</v>
      </c>
      <c r="BN165" s="10">
        <f t="shared" ca="1" si="417"/>
        <v>3765716.4000000004</v>
      </c>
      <c r="BO165" s="10">
        <f t="shared" ca="1" si="417"/>
        <v>3765716.4000000004</v>
      </c>
      <c r="BP165" s="10">
        <f t="shared" ca="1" si="417"/>
        <v>3765716.4000000004</v>
      </c>
      <c r="BQ165" s="10">
        <f t="shared" ca="1" si="417"/>
        <v>3765716.4000000004</v>
      </c>
      <c r="BR165" s="10">
        <f t="shared" ca="1" si="417"/>
        <v>3765716.4000000004</v>
      </c>
      <c r="BS165" s="10">
        <f t="shared" ca="1" si="417"/>
        <v>3765716.4000000004</v>
      </c>
      <c r="BT165" s="10">
        <f t="shared" ca="1" si="417"/>
        <v>3765716.4000000004</v>
      </c>
      <c r="BU165" s="10">
        <f t="shared" ca="1" si="417"/>
        <v>3765716.4000000004</v>
      </c>
      <c r="BV165" s="10">
        <f t="shared" si="417"/>
        <v>0</v>
      </c>
      <c r="BW165" s="10">
        <f t="shared" si="417"/>
        <v>0</v>
      </c>
      <c r="BX165" s="10">
        <f t="shared" si="417"/>
        <v>0</v>
      </c>
      <c r="BY165" s="10">
        <f t="shared" si="417"/>
        <v>0</v>
      </c>
      <c r="BZ165" s="10">
        <f t="shared" si="417"/>
        <v>0</v>
      </c>
      <c r="CA165" s="10">
        <f t="shared" si="417"/>
        <v>0</v>
      </c>
      <c r="CB165" s="10">
        <f t="shared" si="417"/>
        <v>0</v>
      </c>
      <c r="CC165" s="10">
        <f t="shared" si="417"/>
        <v>0</v>
      </c>
      <c r="CD165" s="10">
        <f t="shared" si="417"/>
        <v>0</v>
      </c>
      <c r="CE165" s="10">
        <f t="shared" si="417"/>
        <v>0</v>
      </c>
      <c r="CF165" s="10">
        <f t="shared" si="417"/>
        <v>0</v>
      </c>
      <c r="CG165" s="10">
        <f t="shared" si="417"/>
        <v>0</v>
      </c>
      <c r="CH165" s="10">
        <f t="shared" si="417"/>
        <v>0</v>
      </c>
      <c r="CI165" s="10">
        <f t="shared" si="417"/>
        <v>0</v>
      </c>
      <c r="CJ165" s="10">
        <f t="shared" si="417"/>
        <v>0</v>
      </c>
      <c r="CK165" s="10">
        <f t="shared" si="417"/>
        <v>0</v>
      </c>
      <c r="CL165" s="10">
        <f t="shared" si="417"/>
        <v>0</v>
      </c>
      <c r="CM165" s="10">
        <f t="shared" ref="CM165:CT165" si="418">IF(CM$5="",0,SUM(CM166:CM171))</f>
        <v>0</v>
      </c>
      <c r="CN165" s="10">
        <f t="shared" si="418"/>
        <v>0</v>
      </c>
      <c r="CO165" s="10">
        <f t="shared" si="418"/>
        <v>0</v>
      </c>
      <c r="CP165" s="10">
        <f t="shared" si="418"/>
        <v>0</v>
      </c>
      <c r="CQ165" s="10">
        <f t="shared" si="418"/>
        <v>0</v>
      </c>
      <c r="CR165" s="10">
        <f t="shared" si="418"/>
        <v>0</v>
      </c>
      <c r="CS165" s="10">
        <f t="shared" si="418"/>
        <v>0</v>
      </c>
      <c r="CT165" s="10">
        <f t="shared" si="418"/>
        <v>0</v>
      </c>
    </row>
    <row r="166" spans="1:98" s="27" customFormat="1" ht="12" x14ac:dyDescent="0.25">
      <c r="A166" s="26">
        <f>ROW()</f>
        <v>166</v>
      </c>
      <c r="B166" s="97"/>
      <c r="C166" s="142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6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76249355</v>
      </c>
      <c r="Z166" s="30">
        <f t="shared" ref="Z166:CK166" ca="1" si="419">Z121/(1+$S166)</f>
        <v>0</v>
      </c>
      <c r="AA166" s="30">
        <f t="shared" ca="1" si="419"/>
        <v>0</v>
      </c>
      <c r="AB166" s="30">
        <f t="shared" ca="1" si="419"/>
        <v>0</v>
      </c>
      <c r="AC166" s="30">
        <f t="shared" ca="1" si="419"/>
        <v>0</v>
      </c>
      <c r="AD166" s="30">
        <f t="shared" ca="1" si="419"/>
        <v>3500</v>
      </c>
      <c r="AE166" s="30">
        <f t="shared" ca="1" si="419"/>
        <v>14000</v>
      </c>
      <c r="AF166" s="30">
        <f t="shared" ca="1" si="419"/>
        <v>25200</v>
      </c>
      <c r="AG166" s="30">
        <f t="shared" ca="1" si="419"/>
        <v>36837.5</v>
      </c>
      <c r="AH166" s="30">
        <f t="shared" ca="1" si="419"/>
        <v>46987.5</v>
      </c>
      <c r="AI166" s="30">
        <f t="shared" ca="1" si="419"/>
        <v>61722.500000000015</v>
      </c>
      <c r="AJ166" s="30">
        <f t="shared" ca="1" si="419"/>
        <v>100222.50000000001</v>
      </c>
      <c r="AK166" s="30">
        <f t="shared" ca="1" si="419"/>
        <v>165042.5</v>
      </c>
      <c r="AL166" s="30">
        <f t="shared" ca="1" si="419"/>
        <v>258098.75</v>
      </c>
      <c r="AM166" s="30">
        <f t="shared" ca="1" si="419"/>
        <v>375987.5</v>
      </c>
      <c r="AN166" s="30">
        <f t="shared" ca="1" si="419"/>
        <v>508523.75</v>
      </c>
      <c r="AO166" s="30">
        <f t="shared" ca="1" si="419"/>
        <v>649757.5</v>
      </c>
      <c r="AP166" s="30">
        <f t="shared" ca="1" si="419"/>
        <v>795506.25</v>
      </c>
      <c r="AQ166" s="30">
        <f t="shared" ca="1" si="419"/>
        <v>943643.75</v>
      </c>
      <c r="AR166" s="30">
        <f t="shared" ca="1" si="419"/>
        <v>1092831.25</v>
      </c>
      <c r="AS166" s="30">
        <f t="shared" ca="1" si="419"/>
        <v>1242281.25</v>
      </c>
      <c r="AT166" s="30">
        <f t="shared" ca="1" si="419"/>
        <v>1391862.5</v>
      </c>
      <c r="AU166" s="30">
        <f t="shared" ca="1" si="419"/>
        <v>1541487.5</v>
      </c>
      <c r="AV166" s="30">
        <f t="shared" ca="1" si="419"/>
        <v>1691112.5</v>
      </c>
      <c r="AW166" s="30">
        <f t="shared" ca="1" si="419"/>
        <v>1840737.5</v>
      </c>
      <c r="AX166" s="30">
        <f t="shared" ca="1" si="419"/>
        <v>1990362.5</v>
      </c>
      <c r="AY166" s="30">
        <f t="shared" ca="1" si="419"/>
        <v>2139987.5</v>
      </c>
      <c r="AZ166" s="30">
        <f t="shared" ca="1" si="419"/>
        <v>2289612.5</v>
      </c>
      <c r="BA166" s="30">
        <f t="shared" ca="1" si="419"/>
        <v>2430487.5</v>
      </c>
      <c r="BB166" s="30">
        <f t="shared" ca="1" si="419"/>
        <v>2545112.5</v>
      </c>
      <c r="BC166" s="30">
        <f t="shared" ca="1" si="419"/>
        <v>2631737.5</v>
      </c>
      <c r="BD166" s="30">
        <f t="shared" ca="1" si="419"/>
        <v>2689268.75</v>
      </c>
      <c r="BE166" s="30">
        <f t="shared" ca="1" si="419"/>
        <v>2721425</v>
      </c>
      <c r="BF166" s="30">
        <f t="shared" ca="1" si="419"/>
        <v>2738618.75</v>
      </c>
      <c r="BG166" s="30">
        <f t="shared" ca="1" si="419"/>
        <v>2747062.5</v>
      </c>
      <c r="BH166" s="30">
        <f t="shared" ca="1" si="419"/>
        <v>2750956.25</v>
      </c>
      <c r="BI166" s="30">
        <f t="shared" ca="1" si="419"/>
        <v>2752443.75</v>
      </c>
      <c r="BJ166" s="30">
        <f t="shared" ca="1" si="419"/>
        <v>2752881.25</v>
      </c>
      <c r="BK166" s="30">
        <f t="shared" ca="1" si="419"/>
        <v>2753056.25</v>
      </c>
      <c r="BL166" s="30">
        <f t="shared" ca="1" si="419"/>
        <v>2753100.0000000005</v>
      </c>
      <c r="BM166" s="30">
        <f t="shared" ca="1" si="419"/>
        <v>2753100.0000000005</v>
      </c>
      <c r="BN166" s="30">
        <f t="shared" ca="1" si="419"/>
        <v>2753100.0000000005</v>
      </c>
      <c r="BO166" s="30">
        <f t="shared" ca="1" si="419"/>
        <v>2753100.0000000005</v>
      </c>
      <c r="BP166" s="30">
        <f t="shared" ca="1" si="419"/>
        <v>2753100.0000000005</v>
      </c>
      <c r="BQ166" s="30">
        <f t="shared" ca="1" si="419"/>
        <v>2753100.0000000005</v>
      </c>
      <c r="BR166" s="30">
        <f t="shared" ca="1" si="419"/>
        <v>2753100.0000000005</v>
      </c>
      <c r="BS166" s="30">
        <f t="shared" ca="1" si="419"/>
        <v>2753100.0000000005</v>
      </c>
      <c r="BT166" s="30">
        <f t="shared" ca="1" si="419"/>
        <v>2753100.0000000005</v>
      </c>
      <c r="BU166" s="30">
        <f t="shared" ca="1" si="419"/>
        <v>2753100.0000000005</v>
      </c>
      <c r="BV166" s="30">
        <f t="shared" si="419"/>
        <v>0</v>
      </c>
      <c r="BW166" s="30">
        <f t="shared" si="419"/>
        <v>0</v>
      </c>
      <c r="BX166" s="30">
        <f t="shared" si="419"/>
        <v>0</v>
      </c>
      <c r="BY166" s="30">
        <f t="shared" si="419"/>
        <v>0</v>
      </c>
      <c r="BZ166" s="30">
        <f t="shared" si="419"/>
        <v>0</v>
      </c>
      <c r="CA166" s="30">
        <f t="shared" si="419"/>
        <v>0</v>
      </c>
      <c r="CB166" s="30">
        <f t="shared" si="419"/>
        <v>0</v>
      </c>
      <c r="CC166" s="30">
        <f t="shared" si="419"/>
        <v>0</v>
      </c>
      <c r="CD166" s="30">
        <f t="shared" si="419"/>
        <v>0</v>
      </c>
      <c r="CE166" s="30">
        <f t="shared" si="419"/>
        <v>0</v>
      </c>
      <c r="CF166" s="30">
        <f t="shared" si="419"/>
        <v>0</v>
      </c>
      <c r="CG166" s="30">
        <f t="shared" si="419"/>
        <v>0</v>
      </c>
      <c r="CH166" s="30">
        <f t="shared" si="419"/>
        <v>0</v>
      </c>
      <c r="CI166" s="30">
        <f t="shared" si="419"/>
        <v>0</v>
      </c>
      <c r="CJ166" s="30">
        <f t="shared" si="419"/>
        <v>0</v>
      </c>
      <c r="CK166" s="30">
        <f t="shared" si="419"/>
        <v>0</v>
      </c>
      <c r="CL166" s="30">
        <f t="shared" ref="CL166:CT166" si="420">CL121/(1+$S166)</f>
        <v>0</v>
      </c>
      <c r="CM166" s="30">
        <f t="shared" si="420"/>
        <v>0</v>
      </c>
      <c r="CN166" s="30">
        <f t="shared" si="420"/>
        <v>0</v>
      </c>
      <c r="CO166" s="30">
        <f t="shared" si="420"/>
        <v>0</v>
      </c>
      <c r="CP166" s="30">
        <f t="shared" si="420"/>
        <v>0</v>
      </c>
      <c r="CQ166" s="30">
        <f t="shared" si="420"/>
        <v>0</v>
      </c>
      <c r="CR166" s="30">
        <f t="shared" si="420"/>
        <v>0</v>
      </c>
      <c r="CS166" s="30">
        <f t="shared" si="420"/>
        <v>0</v>
      </c>
      <c r="CT166" s="30">
        <f t="shared" si="420"/>
        <v>0</v>
      </c>
    </row>
    <row r="167" spans="1:98" s="27" customFormat="1" ht="12" x14ac:dyDescent="0.25">
      <c r="A167" s="26">
        <f>ROW()</f>
        <v>167</v>
      </c>
      <c r="B167" s="97"/>
      <c r="C167" s="142"/>
      <c r="E167" s="24"/>
      <c r="F167" s="66" t="str">
        <f t="shared" ref="F167:F170" si="421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6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8714212</v>
      </c>
      <c r="Z167" s="30">
        <f t="shared" ref="Z167:CK167" ca="1" si="422">Z122/(1+$S167)</f>
        <v>0</v>
      </c>
      <c r="AA167" s="30">
        <f t="shared" ca="1" si="422"/>
        <v>0</v>
      </c>
      <c r="AB167" s="30">
        <f t="shared" ca="1" si="422"/>
        <v>0</v>
      </c>
      <c r="AC167" s="30">
        <f t="shared" ca="1" si="422"/>
        <v>0</v>
      </c>
      <c r="AD167" s="30">
        <f t="shared" ca="1" si="422"/>
        <v>400</v>
      </c>
      <c r="AE167" s="30">
        <f t="shared" ca="1" si="422"/>
        <v>1600</v>
      </c>
      <c r="AF167" s="30">
        <f t="shared" ca="1" si="422"/>
        <v>2880</v>
      </c>
      <c r="AG167" s="30">
        <f t="shared" ca="1" si="422"/>
        <v>4210</v>
      </c>
      <c r="AH167" s="30">
        <f t="shared" ca="1" si="422"/>
        <v>5370</v>
      </c>
      <c r="AI167" s="30">
        <f t="shared" ca="1" si="422"/>
        <v>7054.0000000000009</v>
      </c>
      <c r="AJ167" s="30">
        <f t="shared" ca="1" si="422"/>
        <v>11454.000000000002</v>
      </c>
      <c r="AK167" s="30">
        <f t="shared" ca="1" si="422"/>
        <v>18862.000000000004</v>
      </c>
      <c r="AL167" s="30">
        <f t="shared" ca="1" si="422"/>
        <v>29496.999999999996</v>
      </c>
      <c r="AM167" s="30">
        <f t="shared" ca="1" si="422"/>
        <v>42970</v>
      </c>
      <c r="AN167" s="30">
        <f t="shared" ca="1" si="422"/>
        <v>58117</v>
      </c>
      <c r="AO167" s="30">
        <f t="shared" ca="1" si="422"/>
        <v>74258.000000000015</v>
      </c>
      <c r="AP167" s="30">
        <f t="shared" ca="1" si="422"/>
        <v>90915</v>
      </c>
      <c r="AQ167" s="30">
        <f t="shared" ca="1" si="422"/>
        <v>107845</v>
      </c>
      <c r="AR167" s="30">
        <f t="shared" ca="1" si="422"/>
        <v>124895</v>
      </c>
      <c r="AS167" s="30">
        <f t="shared" ca="1" si="422"/>
        <v>141975</v>
      </c>
      <c r="AT167" s="30">
        <f t="shared" ca="1" si="422"/>
        <v>159070</v>
      </c>
      <c r="AU167" s="30">
        <f t="shared" ca="1" si="422"/>
        <v>176170</v>
      </c>
      <c r="AV167" s="30">
        <f t="shared" ca="1" si="422"/>
        <v>193270</v>
      </c>
      <c r="AW167" s="30">
        <f t="shared" ca="1" si="422"/>
        <v>210370</v>
      </c>
      <c r="AX167" s="30">
        <f t="shared" ca="1" si="422"/>
        <v>227470</v>
      </c>
      <c r="AY167" s="30">
        <f t="shared" ca="1" si="422"/>
        <v>244570</v>
      </c>
      <c r="AZ167" s="30">
        <f t="shared" ca="1" si="422"/>
        <v>261670</v>
      </c>
      <c r="BA167" s="30">
        <f t="shared" ca="1" si="422"/>
        <v>277770</v>
      </c>
      <c r="BB167" s="30">
        <f t="shared" ca="1" si="422"/>
        <v>290870</v>
      </c>
      <c r="BC167" s="30">
        <f t="shared" ca="1" si="422"/>
        <v>300770</v>
      </c>
      <c r="BD167" s="30">
        <f t="shared" ca="1" si="422"/>
        <v>307345</v>
      </c>
      <c r="BE167" s="30">
        <f t="shared" ca="1" si="422"/>
        <v>311020</v>
      </c>
      <c r="BF167" s="30">
        <f t="shared" ca="1" si="422"/>
        <v>312985</v>
      </c>
      <c r="BG167" s="30">
        <f t="shared" ca="1" si="422"/>
        <v>313950</v>
      </c>
      <c r="BH167" s="30">
        <f t="shared" ca="1" si="422"/>
        <v>314395</v>
      </c>
      <c r="BI167" s="30">
        <f t="shared" ca="1" si="422"/>
        <v>314565</v>
      </c>
      <c r="BJ167" s="30">
        <f t="shared" ca="1" si="422"/>
        <v>314615</v>
      </c>
      <c r="BK167" s="30">
        <f t="shared" ca="1" si="422"/>
        <v>314635</v>
      </c>
      <c r="BL167" s="30">
        <f t="shared" ca="1" si="422"/>
        <v>314640.00000000006</v>
      </c>
      <c r="BM167" s="30">
        <f t="shared" ca="1" si="422"/>
        <v>314640.00000000006</v>
      </c>
      <c r="BN167" s="30">
        <f t="shared" ca="1" si="422"/>
        <v>314640.00000000006</v>
      </c>
      <c r="BO167" s="30">
        <f t="shared" ca="1" si="422"/>
        <v>314640.00000000006</v>
      </c>
      <c r="BP167" s="30">
        <f t="shared" ca="1" si="422"/>
        <v>314640.00000000006</v>
      </c>
      <c r="BQ167" s="30">
        <f t="shared" ca="1" si="422"/>
        <v>314640.00000000006</v>
      </c>
      <c r="BR167" s="30">
        <f t="shared" ca="1" si="422"/>
        <v>314640.00000000006</v>
      </c>
      <c r="BS167" s="30">
        <f t="shared" ca="1" si="422"/>
        <v>314640.00000000006</v>
      </c>
      <c r="BT167" s="30">
        <f t="shared" ca="1" si="422"/>
        <v>314640.00000000006</v>
      </c>
      <c r="BU167" s="30">
        <f t="shared" ca="1" si="422"/>
        <v>314640.00000000006</v>
      </c>
      <c r="BV167" s="30">
        <f t="shared" si="422"/>
        <v>0</v>
      </c>
      <c r="BW167" s="30">
        <f t="shared" si="422"/>
        <v>0</v>
      </c>
      <c r="BX167" s="30">
        <f t="shared" si="422"/>
        <v>0</v>
      </c>
      <c r="BY167" s="30">
        <f t="shared" si="422"/>
        <v>0</v>
      </c>
      <c r="BZ167" s="30">
        <f t="shared" si="422"/>
        <v>0</v>
      </c>
      <c r="CA167" s="30">
        <f t="shared" si="422"/>
        <v>0</v>
      </c>
      <c r="CB167" s="30">
        <f t="shared" si="422"/>
        <v>0</v>
      </c>
      <c r="CC167" s="30">
        <f t="shared" si="422"/>
        <v>0</v>
      </c>
      <c r="CD167" s="30">
        <f t="shared" si="422"/>
        <v>0</v>
      </c>
      <c r="CE167" s="30">
        <f t="shared" si="422"/>
        <v>0</v>
      </c>
      <c r="CF167" s="30">
        <f t="shared" si="422"/>
        <v>0</v>
      </c>
      <c r="CG167" s="30">
        <f t="shared" si="422"/>
        <v>0</v>
      </c>
      <c r="CH167" s="30">
        <f t="shared" si="422"/>
        <v>0</v>
      </c>
      <c r="CI167" s="30">
        <f t="shared" si="422"/>
        <v>0</v>
      </c>
      <c r="CJ167" s="30">
        <f t="shared" si="422"/>
        <v>0</v>
      </c>
      <c r="CK167" s="30">
        <f t="shared" si="422"/>
        <v>0</v>
      </c>
      <c r="CL167" s="30">
        <f t="shared" ref="CL167:CT167" si="423">CL122/(1+$S167)</f>
        <v>0</v>
      </c>
      <c r="CM167" s="30">
        <f t="shared" si="423"/>
        <v>0</v>
      </c>
      <c r="CN167" s="30">
        <f t="shared" si="423"/>
        <v>0</v>
      </c>
      <c r="CO167" s="30">
        <f t="shared" si="423"/>
        <v>0</v>
      </c>
      <c r="CP167" s="30">
        <f t="shared" si="423"/>
        <v>0</v>
      </c>
      <c r="CQ167" s="30">
        <f t="shared" si="423"/>
        <v>0</v>
      </c>
      <c r="CR167" s="30">
        <f t="shared" si="423"/>
        <v>0</v>
      </c>
      <c r="CS167" s="30">
        <f t="shared" si="423"/>
        <v>0</v>
      </c>
      <c r="CT167" s="30">
        <f t="shared" si="423"/>
        <v>0</v>
      </c>
    </row>
    <row r="168" spans="1:98" s="27" customFormat="1" ht="12" x14ac:dyDescent="0.25">
      <c r="A168" s="26">
        <f>ROW()</f>
        <v>168</v>
      </c>
      <c r="B168" s="97"/>
      <c r="C168" s="142"/>
      <c r="E168" s="24"/>
      <c r="F168" s="66" t="str">
        <f t="shared" si="421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6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13071318</v>
      </c>
      <c r="Z168" s="30">
        <f t="shared" ref="Z168:CK168" ca="1" si="424">Z123/(1+$S168)</f>
        <v>0</v>
      </c>
      <c r="AA168" s="30">
        <f t="shared" ca="1" si="424"/>
        <v>0</v>
      </c>
      <c r="AB168" s="30">
        <f t="shared" ca="1" si="424"/>
        <v>0</v>
      </c>
      <c r="AC168" s="30">
        <f t="shared" ca="1" si="424"/>
        <v>0</v>
      </c>
      <c r="AD168" s="30">
        <f t="shared" ca="1" si="424"/>
        <v>600</v>
      </c>
      <c r="AE168" s="30">
        <f t="shared" ca="1" si="424"/>
        <v>2400</v>
      </c>
      <c r="AF168" s="30">
        <f t="shared" ca="1" si="424"/>
        <v>4320</v>
      </c>
      <c r="AG168" s="30">
        <f t="shared" ca="1" si="424"/>
        <v>6315</v>
      </c>
      <c r="AH168" s="30">
        <f t="shared" ca="1" si="424"/>
        <v>8055</v>
      </c>
      <c r="AI168" s="30">
        <f t="shared" ca="1" si="424"/>
        <v>10581.000000000002</v>
      </c>
      <c r="AJ168" s="30">
        <f t="shared" ca="1" si="424"/>
        <v>17181</v>
      </c>
      <c r="AK168" s="30">
        <f t="shared" ca="1" si="424"/>
        <v>28293</v>
      </c>
      <c r="AL168" s="30">
        <f t="shared" ca="1" si="424"/>
        <v>44245.5</v>
      </c>
      <c r="AM168" s="30">
        <f t="shared" ca="1" si="424"/>
        <v>64455</v>
      </c>
      <c r="AN168" s="30">
        <f t="shared" ca="1" si="424"/>
        <v>87175.5</v>
      </c>
      <c r="AO168" s="30">
        <f t="shared" ca="1" si="424"/>
        <v>111387</v>
      </c>
      <c r="AP168" s="30">
        <f t="shared" ca="1" si="424"/>
        <v>136372.5</v>
      </c>
      <c r="AQ168" s="30">
        <f t="shared" ca="1" si="424"/>
        <v>161767.5</v>
      </c>
      <c r="AR168" s="30">
        <f t="shared" ca="1" si="424"/>
        <v>187342.5</v>
      </c>
      <c r="AS168" s="30">
        <f t="shared" ca="1" si="424"/>
        <v>212962.5</v>
      </c>
      <c r="AT168" s="30">
        <f t="shared" ca="1" si="424"/>
        <v>238605</v>
      </c>
      <c r="AU168" s="30">
        <f t="shared" ca="1" si="424"/>
        <v>264255</v>
      </c>
      <c r="AV168" s="30">
        <f t="shared" ca="1" si="424"/>
        <v>289905</v>
      </c>
      <c r="AW168" s="30">
        <f t="shared" ca="1" si="424"/>
        <v>315555</v>
      </c>
      <c r="AX168" s="30">
        <f t="shared" ca="1" si="424"/>
        <v>341205</v>
      </c>
      <c r="AY168" s="30">
        <f t="shared" ca="1" si="424"/>
        <v>366855</v>
      </c>
      <c r="AZ168" s="30">
        <f t="shared" ca="1" si="424"/>
        <v>392505</v>
      </c>
      <c r="BA168" s="30">
        <f t="shared" ca="1" si="424"/>
        <v>416655</v>
      </c>
      <c r="BB168" s="30">
        <f t="shared" ca="1" si="424"/>
        <v>436305</v>
      </c>
      <c r="BC168" s="30">
        <f t="shared" ca="1" si="424"/>
        <v>451155</v>
      </c>
      <c r="BD168" s="30">
        <f t="shared" ca="1" si="424"/>
        <v>461017.5</v>
      </c>
      <c r="BE168" s="30">
        <f t="shared" ca="1" si="424"/>
        <v>466530</v>
      </c>
      <c r="BF168" s="30">
        <f t="shared" ca="1" si="424"/>
        <v>469477.5</v>
      </c>
      <c r="BG168" s="30">
        <f t="shared" ca="1" si="424"/>
        <v>470925</v>
      </c>
      <c r="BH168" s="30">
        <f t="shared" ca="1" si="424"/>
        <v>471592.5</v>
      </c>
      <c r="BI168" s="30">
        <f t="shared" ca="1" si="424"/>
        <v>471847.5</v>
      </c>
      <c r="BJ168" s="30">
        <f t="shared" ca="1" si="424"/>
        <v>471922.5</v>
      </c>
      <c r="BK168" s="30">
        <f t="shared" ca="1" si="424"/>
        <v>471952.5</v>
      </c>
      <c r="BL168" s="30">
        <f t="shared" ca="1" si="424"/>
        <v>471960.00000000006</v>
      </c>
      <c r="BM168" s="30">
        <f t="shared" ca="1" si="424"/>
        <v>471960.00000000006</v>
      </c>
      <c r="BN168" s="30">
        <f t="shared" ca="1" si="424"/>
        <v>471960.00000000006</v>
      </c>
      <c r="BO168" s="30">
        <f t="shared" ca="1" si="424"/>
        <v>471960.00000000006</v>
      </c>
      <c r="BP168" s="30">
        <f t="shared" ca="1" si="424"/>
        <v>471960.00000000006</v>
      </c>
      <c r="BQ168" s="30">
        <f t="shared" ca="1" si="424"/>
        <v>471960.00000000006</v>
      </c>
      <c r="BR168" s="30">
        <f t="shared" ca="1" si="424"/>
        <v>471960.00000000006</v>
      </c>
      <c r="BS168" s="30">
        <f t="shared" ca="1" si="424"/>
        <v>471960.00000000006</v>
      </c>
      <c r="BT168" s="30">
        <f t="shared" ca="1" si="424"/>
        <v>471960.00000000006</v>
      </c>
      <c r="BU168" s="30">
        <f t="shared" ca="1" si="424"/>
        <v>471960.00000000006</v>
      </c>
      <c r="BV168" s="30">
        <f t="shared" si="424"/>
        <v>0</v>
      </c>
      <c r="BW168" s="30">
        <f t="shared" si="424"/>
        <v>0</v>
      </c>
      <c r="BX168" s="30">
        <f t="shared" si="424"/>
        <v>0</v>
      </c>
      <c r="BY168" s="30">
        <f t="shared" si="424"/>
        <v>0</v>
      </c>
      <c r="BZ168" s="30">
        <f t="shared" si="424"/>
        <v>0</v>
      </c>
      <c r="CA168" s="30">
        <f t="shared" si="424"/>
        <v>0</v>
      </c>
      <c r="CB168" s="30">
        <f t="shared" si="424"/>
        <v>0</v>
      </c>
      <c r="CC168" s="30">
        <f t="shared" si="424"/>
        <v>0</v>
      </c>
      <c r="CD168" s="30">
        <f t="shared" si="424"/>
        <v>0</v>
      </c>
      <c r="CE168" s="30">
        <f t="shared" si="424"/>
        <v>0</v>
      </c>
      <c r="CF168" s="30">
        <f t="shared" si="424"/>
        <v>0</v>
      </c>
      <c r="CG168" s="30">
        <f t="shared" si="424"/>
        <v>0</v>
      </c>
      <c r="CH168" s="30">
        <f t="shared" si="424"/>
        <v>0</v>
      </c>
      <c r="CI168" s="30">
        <f t="shared" si="424"/>
        <v>0</v>
      </c>
      <c r="CJ168" s="30">
        <f t="shared" si="424"/>
        <v>0</v>
      </c>
      <c r="CK168" s="30">
        <f t="shared" si="424"/>
        <v>0</v>
      </c>
      <c r="CL168" s="30">
        <f t="shared" ref="CL168:CT168" si="425">CL123/(1+$S168)</f>
        <v>0</v>
      </c>
      <c r="CM168" s="30">
        <f t="shared" si="425"/>
        <v>0</v>
      </c>
      <c r="CN168" s="30">
        <f t="shared" si="425"/>
        <v>0</v>
      </c>
      <c r="CO168" s="30">
        <f t="shared" si="425"/>
        <v>0</v>
      </c>
      <c r="CP168" s="30">
        <f t="shared" si="425"/>
        <v>0</v>
      </c>
      <c r="CQ168" s="30">
        <f t="shared" si="425"/>
        <v>0</v>
      </c>
      <c r="CR168" s="30">
        <f t="shared" si="425"/>
        <v>0</v>
      </c>
      <c r="CS168" s="30">
        <f t="shared" si="425"/>
        <v>0</v>
      </c>
      <c r="CT168" s="30">
        <f t="shared" si="425"/>
        <v>0</v>
      </c>
    </row>
    <row r="169" spans="1:98" s="27" customFormat="1" ht="12" x14ac:dyDescent="0.25">
      <c r="A169" s="26">
        <f>ROW()</f>
        <v>169</v>
      </c>
      <c r="B169" s="97"/>
      <c r="C169" s="142"/>
      <c r="E169" s="24"/>
      <c r="F169" s="66" t="str">
        <f t="shared" si="421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6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3921395.4</v>
      </c>
      <c r="Z169" s="30">
        <f t="shared" ref="Z169:CK169" ca="1" si="426">Z124/(1+$S169)</f>
        <v>0</v>
      </c>
      <c r="AA169" s="30">
        <f t="shared" ca="1" si="426"/>
        <v>0</v>
      </c>
      <c r="AB169" s="30">
        <f t="shared" ca="1" si="426"/>
        <v>0</v>
      </c>
      <c r="AC169" s="30">
        <f ca="1">AC124/(1+$S169)</f>
        <v>0</v>
      </c>
      <c r="AD169" s="30">
        <f t="shared" ca="1" si="426"/>
        <v>180</v>
      </c>
      <c r="AE169" s="30">
        <f t="shared" ca="1" si="426"/>
        <v>720</v>
      </c>
      <c r="AF169" s="30">
        <f t="shared" ca="1" si="426"/>
        <v>1296</v>
      </c>
      <c r="AG169" s="30">
        <f t="shared" ca="1" si="426"/>
        <v>1894.5</v>
      </c>
      <c r="AH169" s="30">
        <f t="shared" ca="1" si="426"/>
        <v>2416.5</v>
      </c>
      <c r="AI169" s="30">
        <f t="shared" ca="1" si="426"/>
        <v>3174.3</v>
      </c>
      <c r="AJ169" s="30">
        <f t="shared" ca="1" si="426"/>
        <v>5154.3</v>
      </c>
      <c r="AK169" s="30">
        <f t="shared" ca="1" si="426"/>
        <v>8487.9</v>
      </c>
      <c r="AL169" s="30">
        <f t="shared" ca="1" si="426"/>
        <v>13273.65</v>
      </c>
      <c r="AM169" s="30">
        <f t="shared" ca="1" si="426"/>
        <v>19336.5</v>
      </c>
      <c r="AN169" s="30">
        <f t="shared" ca="1" si="426"/>
        <v>26152.649999999998</v>
      </c>
      <c r="AO169" s="30">
        <f t="shared" ca="1" si="426"/>
        <v>33416.1</v>
      </c>
      <c r="AP169" s="30">
        <f t="shared" ca="1" si="426"/>
        <v>40911.75</v>
      </c>
      <c r="AQ169" s="30">
        <f t="shared" ca="1" si="426"/>
        <v>48530.25</v>
      </c>
      <c r="AR169" s="30">
        <f t="shared" ca="1" si="426"/>
        <v>56202.75</v>
      </c>
      <c r="AS169" s="30">
        <f t="shared" ca="1" si="426"/>
        <v>63888.75</v>
      </c>
      <c r="AT169" s="30">
        <f t="shared" ca="1" si="426"/>
        <v>71581.5</v>
      </c>
      <c r="AU169" s="30">
        <f t="shared" ca="1" si="426"/>
        <v>79276.5</v>
      </c>
      <c r="AV169" s="30">
        <f t="shared" ca="1" si="426"/>
        <v>86971.5</v>
      </c>
      <c r="AW169" s="30">
        <f t="shared" ca="1" si="426"/>
        <v>94666.5</v>
      </c>
      <c r="AX169" s="30">
        <f t="shared" ca="1" si="426"/>
        <v>102361.5</v>
      </c>
      <c r="AY169" s="30">
        <f t="shared" ca="1" si="426"/>
        <v>110056.5</v>
      </c>
      <c r="AZ169" s="30">
        <f t="shared" ca="1" si="426"/>
        <v>117751.5</v>
      </c>
      <c r="BA169" s="30">
        <f t="shared" ca="1" si="426"/>
        <v>124996.5</v>
      </c>
      <c r="BB169" s="30">
        <f t="shared" ca="1" si="426"/>
        <v>130891.5</v>
      </c>
      <c r="BC169" s="30">
        <f t="shared" ca="1" si="426"/>
        <v>135346.5</v>
      </c>
      <c r="BD169" s="30">
        <f t="shared" ca="1" si="426"/>
        <v>138305.25</v>
      </c>
      <c r="BE169" s="30">
        <f t="shared" ca="1" si="426"/>
        <v>139959</v>
      </c>
      <c r="BF169" s="30">
        <f t="shared" ca="1" si="426"/>
        <v>140843.25</v>
      </c>
      <c r="BG169" s="30">
        <f t="shared" ca="1" si="426"/>
        <v>141277.5</v>
      </c>
      <c r="BH169" s="30">
        <f t="shared" ca="1" si="426"/>
        <v>141477.75</v>
      </c>
      <c r="BI169" s="30">
        <f t="shared" ca="1" si="426"/>
        <v>141554.25</v>
      </c>
      <c r="BJ169" s="30">
        <f t="shared" ca="1" si="426"/>
        <v>141576.75</v>
      </c>
      <c r="BK169" s="30">
        <f t="shared" ca="1" si="426"/>
        <v>141585.75</v>
      </c>
      <c r="BL169" s="30">
        <f t="shared" ca="1" si="426"/>
        <v>141588.00000000003</v>
      </c>
      <c r="BM169" s="30">
        <f t="shared" ca="1" si="426"/>
        <v>141588.00000000003</v>
      </c>
      <c r="BN169" s="30">
        <f t="shared" ca="1" si="426"/>
        <v>141588.00000000003</v>
      </c>
      <c r="BO169" s="30">
        <f t="shared" ca="1" si="426"/>
        <v>141588.00000000003</v>
      </c>
      <c r="BP169" s="30">
        <f t="shared" ca="1" si="426"/>
        <v>141588.00000000003</v>
      </c>
      <c r="BQ169" s="30">
        <f t="shared" ca="1" si="426"/>
        <v>141588.00000000003</v>
      </c>
      <c r="BR169" s="30">
        <f t="shared" ca="1" si="426"/>
        <v>141588.00000000003</v>
      </c>
      <c r="BS169" s="30">
        <f t="shared" ca="1" si="426"/>
        <v>141588.00000000003</v>
      </c>
      <c r="BT169" s="30">
        <f t="shared" ca="1" si="426"/>
        <v>141588.00000000003</v>
      </c>
      <c r="BU169" s="30">
        <f t="shared" ca="1" si="426"/>
        <v>141588.00000000003</v>
      </c>
      <c r="BV169" s="30">
        <f t="shared" si="426"/>
        <v>0</v>
      </c>
      <c r="BW169" s="30">
        <f t="shared" si="426"/>
        <v>0</v>
      </c>
      <c r="BX169" s="30">
        <f t="shared" si="426"/>
        <v>0</v>
      </c>
      <c r="BY169" s="30">
        <f t="shared" si="426"/>
        <v>0</v>
      </c>
      <c r="BZ169" s="30">
        <f t="shared" si="426"/>
        <v>0</v>
      </c>
      <c r="CA169" s="30">
        <f t="shared" si="426"/>
        <v>0</v>
      </c>
      <c r="CB169" s="30">
        <f t="shared" si="426"/>
        <v>0</v>
      </c>
      <c r="CC169" s="30">
        <f t="shared" si="426"/>
        <v>0</v>
      </c>
      <c r="CD169" s="30">
        <f t="shared" si="426"/>
        <v>0</v>
      </c>
      <c r="CE169" s="30">
        <f t="shared" si="426"/>
        <v>0</v>
      </c>
      <c r="CF169" s="30">
        <f t="shared" si="426"/>
        <v>0</v>
      </c>
      <c r="CG169" s="30">
        <f t="shared" si="426"/>
        <v>0</v>
      </c>
      <c r="CH169" s="30">
        <f t="shared" si="426"/>
        <v>0</v>
      </c>
      <c r="CI169" s="30">
        <f t="shared" si="426"/>
        <v>0</v>
      </c>
      <c r="CJ169" s="30">
        <f t="shared" si="426"/>
        <v>0</v>
      </c>
      <c r="CK169" s="30">
        <f t="shared" si="426"/>
        <v>0</v>
      </c>
      <c r="CL169" s="30">
        <f t="shared" ref="CL169:CT169" si="427">CL124/(1+$S169)</f>
        <v>0</v>
      </c>
      <c r="CM169" s="30">
        <f t="shared" si="427"/>
        <v>0</v>
      </c>
      <c r="CN169" s="30">
        <f t="shared" si="427"/>
        <v>0</v>
      </c>
      <c r="CO169" s="30">
        <f t="shared" si="427"/>
        <v>0</v>
      </c>
      <c r="CP169" s="30">
        <f t="shared" si="427"/>
        <v>0</v>
      </c>
      <c r="CQ169" s="30">
        <f t="shared" si="427"/>
        <v>0</v>
      </c>
      <c r="CR169" s="30">
        <f t="shared" si="427"/>
        <v>0</v>
      </c>
      <c r="CS169" s="30">
        <f t="shared" si="427"/>
        <v>0</v>
      </c>
      <c r="CT169" s="30">
        <f t="shared" si="427"/>
        <v>0</v>
      </c>
    </row>
    <row r="170" spans="1:98" s="27" customFormat="1" ht="12" x14ac:dyDescent="0.25">
      <c r="A170" s="26">
        <f>ROW()</f>
        <v>170</v>
      </c>
      <c r="B170" s="97"/>
      <c r="C170" s="142" t="str">
        <f>Lists!$N$13</f>
        <v>ндс(-)</v>
      </c>
      <c r="E170" s="24"/>
      <c r="F170" s="66" t="str">
        <f t="shared" si="421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6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2338313.5533333323</v>
      </c>
      <c r="Z170" s="30">
        <f t="shared" ref="Z170:CK170" ca="1" si="428">Z125/(1+$S170)</f>
        <v>0</v>
      </c>
      <c r="AA170" s="30">
        <f t="shared" ca="1" si="428"/>
        <v>0</v>
      </c>
      <c r="AB170" s="30">
        <f t="shared" ca="1" si="428"/>
        <v>0</v>
      </c>
      <c r="AC170" s="30">
        <f t="shared" ca="1" si="428"/>
        <v>0</v>
      </c>
      <c r="AD170" s="30">
        <f t="shared" ca="1" si="428"/>
        <v>107.33333333333333</v>
      </c>
      <c r="AE170" s="30">
        <f t="shared" ca="1" si="428"/>
        <v>429.33333333333331</v>
      </c>
      <c r="AF170" s="30">
        <f t="shared" ca="1" si="428"/>
        <v>772.8</v>
      </c>
      <c r="AG170" s="30">
        <f t="shared" ca="1" si="428"/>
        <v>1129.6833333333334</v>
      </c>
      <c r="AH170" s="30">
        <f t="shared" ca="1" si="428"/>
        <v>1440.95</v>
      </c>
      <c r="AI170" s="30">
        <f t="shared" ca="1" si="428"/>
        <v>1892.8233333333333</v>
      </c>
      <c r="AJ170" s="30">
        <f t="shared" ca="1" si="428"/>
        <v>3073.4900000000002</v>
      </c>
      <c r="AK170" s="30">
        <f t="shared" ca="1" si="428"/>
        <v>5061.3033333333333</v>
      </c>
      <c r="AL170" s="30">
        <f t="shared" ca="1" si="428"/>
        <v>7915.0283333333318</v>
      </c>
      <c r="AM170" s="30">
        <f t="shared" ca="1" si="428"/>
        <v>11530.283333333333</v>
      </c>
      <c r="AN170" s="30">
        <f t="shared" ca="1" si="428"/>
        <v>15594.728333333333</v>
      </c>
      <c r="AO170" s="30">
        <f t="shared" ca="1" si="428"/>
        <v>19925.896666666664</v>
      </c>
      <c r="AP170" s="30">
        <f t="shared" ca="1" si="428"/>
        <v>24395.524999999998</v>
      </c>
      <c r="AQ170" s="30">
        <f t="shared" ca="1" si="428"/>
        <v>28938.408333333333</v>
      </c>
      <c r="AR170" s="30">
        <f t="shared" ca="1" si="428"/>
        <v>33513.491666666661</v>
      </c>
      <c r="AS170" s="30">
        <f t="shared" ca="1" si="428"/>
        <v>38096.625</v>
      </c>
      <c r="AT170" s="30">
        <f t="shared" ca="1" si="428"/>
        <v>42683.783333333333</v>
      </c>
      <c r="AU170" s="30">
        <f t="shared" ca="1" si="428"/>
        <v>47272.283333333333</v>
      </c>
      <c r="AV170" s="30">
        <f t="shared" ca="1" si="428"/>
        <v>51860.783333333333</v>
      </c>
      <c r="AW170" s="30">
        <f t="shared" ca="1" si="428"/>
        <v>56449.283333333333</v>
      </c>
      <c r="AX170" s="30">
        <f t="shared" ca="1" si="428"/>
        <v>61037.783333333333</v>
      </c>
      <c r="AY170" s="30">
        <f t="shared" ca="1" si="428"/>
        <v>65626.283333333326</v>
      </c>
      <c r="AZ170" s="30">
        <f t="shared" ca="1" si="428"/>
        <v>70214.783333333326</v>
      </c>
      <c r="BA170" s="30">
        <f t="shared" ca="1" si="428"/>
        <v>74534.95</v>
      </c>
      <c r="BB170" s="30">
        <f t="shared" ca="1" si="428"/>
        <v>78050.116666666669</v>
      </c>
      <c r="BC170" s="30">
        <f t="shared" ca="1" si="428"/>
        <v>80706.616666666654</v>
      </c>
      <c r="BD170" s="30">
        <f t="shared" ca="1" si="428"/>
        <v>82470.90833333334</v>
      </c>
      <c r="BE170" s="30">
        <f t="shared" ca="1" si="428"/>
        <v>83457.033333333326</v>
      </c>
      <c r="BF170" s="30">
        <f t="shared" ca="1" si="428"/>
        <v>83984.308333333334</v>
      </c>
      <c r="BG170" s="30">
        <f t="shared" ca="1" si="428"/>
        <v>84243.25</v>
      </c>
      <c r="BH170" s="30">
        <f t="shared" ca="1" si="428"/>
        <v>84362.658333333326</v>
      </c>
      <c r="BI170" s="30">
        <f t="shared" ca="1" si="428"/>
        <v>84408.274999999994</v>
      </c>
      <c r="BJ170" s="30">
        <f t="shared" ca="1" si="428"/>
        <v>84421.691666666666</v>
      </c>
      <c r="BK170" s="30">
        <f t="shared" ca="1" si="428"/>
        <v>84427.05833333332</v>
      </c>
      <c r="BL170" s="30">
        <f t="shared" ca="1" si="428"/>
        <v>84428.400000000009</v>
      </c>
      <c r="BM170" s="30">
        <f t="shared" ca="1" si="428"/>
        <v>84428.400000000009</v>
      </c>
      <c r="BN170" s="30">
        <f t="shared" ca="1" si="428"/>
        <v>84428.400000000009</v>
      </c>
      <c r="BO170" s="30">
        <f t="shared" ca="1" si="428"/>
        <v>84428.400000000009</v>
      </c>
      <c r="BP170" s="30">
        <f t="shared" ca="1" si="428"/>
        <v>84428.400000000009</v>
      </c>
      <c r="BQ170" s="30">
        <f t="shared" ca="1" si="428"/>
        <v>84428.400000000009</v>
      </c>
      <c r="BR170" s="30">
        <f t="shared" ca="1" si="428"/>
        <v>84428.400000000009</v>
      </c>
      <c r="BS170" s="30">
        <f t="shared" ca="1" si="428"/>
        <v>84428.400000000009</v>
      </c>
      <c r="BT170" s="30">
        <f t="shared" ca="1" si="428"/>
        <v>84428.400000000009</v>
      </c>
      <c r="BU170" s="30">
        <f t="shared" ca="1" si="428"/>
        <v>84428.400000000009</v>
      </c>
      <c r="BV170" s="30">
        <f t="shared" si="428"/>
        <v>0</v>
      </c>
      <c r="BW170" s="30">
        <f t="shared" si="428"/>
        <v>0</v>
      </c>
      <c r="BX170" s="30">
        <f t="shared" si="428"/>
        <v>0</v>
      </c>
      <c r="BY170" s="30">
        <f t="shared" si="428"/>
        <v>0</v>
      </c>
      <c r="BZ170" s="30">
        <f t="shared" si="428"/>
        <v>0</v>
      </c>
      <c r="CA170" s="30">
        <f t="shared" si="428"/>
        <v>0</v>
      </c>
      <c r="CB170" s="30">
        <f t="shared" si="428"/>
        <v>0</v>
      </c>
      <c r="CC170" s="30">
        <f t="shared" si="428"/>
        <v>0</v>
      </c>
      <c r="CD170" s="30">
        <f t="shared" si="428"/>
        <v>0</v>
      </c>
      <c r="CE170" s="30">
        <f t="shared" si="428"/>
        <v>0</v>
      </c>
      <c r="CF170" s="30">
        <f t="shared" si="428"/>
        <v>0</v>
      </c>
      <c r="CG170" s="30">
        <f t="shared" si="428"/>
        <v>0</v>
      </c>
      <c r="CH170" s="30">
        <f t="shared" si="428"/>
        <v>0</v>
      </c>
      <c r="CI170" s="30">
        <f t="shared" si="428"/>
        <v>0</v>
      </c>
      <c r="CJ170" s="30">
        <f t="shared" si="428"/>
        <v>0</v>
      </c>
      <c r="CK170" s="30">
        <f t="shared" si="428"/>
        <v>0</v>
      </c>
      <c r="CL170" s="30">
        <f t="shared" ref="CL170:CT170" si="429">CL125/(1+$S170)</f>
        <v>0</v>
      </c>
      <c r="CM170" s="30">
        <f t="shared" si="429"/>
        <v>0</v>
      </c>
      <c r="CN170" s="30">
        <f t="shared" si="429"/>
        <v>0</v>
      </c>
      <c r="CO170" s="30">
        <f t="shared" si="429"/>
        <v>0</v>
      </c>
      <c r="CP170" s="30">
        <f t="shared" si="429"/>
        <v>0</v>
      </c>
      <c r="CQ170" s="30">
        <f t="shared" si="429"/>
        <v>0</v>
      </c>
      <c r="CR170" s="30">
        <f t="shared" si="429"/>
        <v>0</v>
      </c>
      <c r="CS170" s="30">
        <f t="shared" si="429"/>
        <v>0</v>
      </c>
      <c r="CT170" s="30">
        <f t="shared" si="429"/>
        <v>0</v>
      </c>
    </row>
    <row r="171" spans="1:98" s="2" customFormat="1" ht="12" x14ac:dyDescent="0.25">
      <c r="A171" s="11">
        <f>ROW()</f>
        <v>171</v>
      </c>
      <c r="B171" s="98"/>
      <c r="C171" s="142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2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348268397.55333322</v>
      </c>
      <c r="Z172" s="10">
        <f ca="1">IF(Z$5="",0,SUM(Z173:Z179))</f>
        <v>0</v>
      </c>
      <c r="AA172" s="10">
        <f t="shared" ref="AA172:CL172" ca="1" si="430">IF(AA$5="",0,SUM(AA173:AA179))</f>
        <v>0</v>
      </c>
      <c r="AB172" s="10">
        <f t="shared" ca="1" si="430"/>
        <v>0</v>
      </c>
      <c r="AC172" s="10">
        <f t="shared" ca="1" si="430"/>
        <v>0</v>
      </c>
      <c r="AD172" s="10">
        <f t="shared" ca="1" si="430"/>
        <v>0</v>
      </c>
      <c r="AE172" s="10">
        <f t="shared" ca="1" si="430"/>
        <v>11387.333333333334</v>
      </c>
      <c r="AF172" s="10">
        <f t="shared" ca="1" si="430"/>
        <v>50949.333333333336</v>
      </c>
      <c r="AG172" s="10">
        <f t="shared" ca="1" si="430"/>
        <v>103588.8</v>
      </c>
      <c r="AH172" s="10">
        <f t="shared" ca="1" si="430"/>
        <v>158731.68333333332</v>
      </c>
      <c r="AI172" s="10">
        <f t="shared" ca="1" si="430"/>
        <v>209709.95</v>
      </c>
      <c r="AJ172" s="10">
        <f t="shared" ca="1" si="430"/>
        <v>273310.62333333329</v>
      </c>
      <c r="AK172" s="10">
        <f t="shared" ca="1" si="430"/>
        <v>421305.29000000004</v>
      </c>
      <c r="AL172" s="10">
        <f t="shared" ca="1" si="430"/>
        <v>691598.70333333337</v>
      </c>
      <c r="AM172" s="10">
        <f t="shared" ca="1" si="430"/>
        <v>1094367.4283333332</v>
      </c>
      <c r="AN172" s="10">
        <f t="shared" ca="1" si="430"/>
        <v>1621493.7833333334</v>
      </c>
      <c r="AO172" s="10">
        <f t="shared" ca="1" si="430"/>
        <v>2234589.1283333334</v>
      </c>
      <c r="AP172" s="10">
        <f t="shared" ca="1" si="430"/>
        <v>2898580.9966666666</v>
      </c>
      <c r="AQ172" s="10">
        <f t="shared" ca="1" si="430"/>
        <v>3590681.5249999999</v>
      </c>
      <c r="AR172" s="10">
        <f t="shared" ca="1" si="430"/>
        <v>4297519.9083333332</v>
      </c>
      <c r="AS172" s="10">
        <f t="shared" ca="1" si="430"/>
        <v>5011459.9916666662</v>
      </c>
      <c r="AT172" s="10">
        <f t="shared" ca="1" si="430"/>
        <v>5727874.125</v>
      </c>
      <c r="AU172" s="10">
        <f t="shared" ca="1" si="430"/>
        <v>6445120.2833333332</v>
      </c>
      <c r="AV172" s="10">
        <f t="shared" ca="1" si="430"/>
        <v>7162711.2833333332</v>
      </c>
      <c r="AW172" s="10">
        <f t="shared" ca="1" si="430"/>
        <v>7880369.7833333332</v>
      </c>
      <c r="AX172" s="10">
        <f t="shared" ca="1" si="430"/>
        <v>8598028.2833333332</v>
      </c>
      <c r="AY172" s="10">
        <f t="shared" ca="1" si="430"/>
        <v>9315686.7833333332</v>
      </c>
      <c r="AZ172" s="10">
        <f t="shared" ca="1" si="430"/>
        <v>10033345.283333333</v>
      </c>
      <c r="BA172" s="10">
        <f t="shared" ca="1" si="430"/>
        <v>10751003.783333333</v>
      </c>
      <c r="BB172" s="10">
        <f t="shared" ca="1" si="430"/>
        <v>11440193.949999999</v>
      </c>
      <c r="BC172" s="10">
        <f t="shared" ca="1" si="430"/>
        <v>12030479.116666667</v>
      </c>
      <c r="BD172" s="10">
        <f t="shared" ca="1" si="430"/>
        <v>12489165.616666667</v>
      </c>
      <c r="BE172" s="10">
        <f t="shared" ca="1" si="430"/>
        <v>12809994.908333333</v>
      </c>
      <c r="BF172" s="10">
        <f t="shared" ca="1" si="430"/>
        <v>13003378.533333333</v>
      </c>
      <c r="BG172" s="10">
        <f t="shared" ca="1" si="430"/>
        <v>13108931.308333334</v>
      </c>
      <c r="BH172" s="10">
        <f t="shared" ca="1" si="430"/>
        <v>13162930.75</v>
      </c>
      <c r="BI172" s="10">
        <f t="shared" ca="1" si="430"/>
        <v>13188626.658333333</v>
      </c>
      <c r="BJ172" s="10">
        <f t="shared" ca="1" si="430"/>
        <v>13199473.775</v>
      </c>
      <c r="BK172" s="10">
        <f t="shared" ca="1" si="430"/>
        <v>13203192.191666666</v>
      </c>
      <c r="BL172" s="10">
        <f t="shared" ca="1" si="430"/>
        <v>13204436.558333334</v>
      </c>
      <c r="BM172" s="10">
        <f t="shared" ca="1" si="430"/>
        <v>13204848.9</v>
      </c>
      <c r="BN172" s="10">
        <f t="shared" ca="1" si="430"/>
        <v>13204916.400000002</v>
      </c>
      <c r="BO172" s="10">
        <f t="shared" ca="1" si="430"/>
        <v>13204916.400000002</v>
      </c>
      <c r="BP172" s="10">
        <f t="shared" ca="1" si="430"/>
        <v>13204916.400000002</v>
      </c>
      <c r="BQ172" s="10">
        <f t="shared" ca="1" si="430"/>
        <v>13204916.400000002</v>
      </c>
      <c r="BR172" s="10">
        <f t="shared" ca="1" si="430"/>
        <v>13204916.400000002</v>
      </c>
      <c r="BS172" s="10">
        <f t="shared" ca="1" si="430"/>
        <v>13204916.400000002</v>
      </c>
      <c r="BT172" s="10">
        <f t="shared" ca="1" si="430"/>
        <v>13204916.400000002</v>
      </c>
      <c r="BU172" s="10">
        <f t="shared" ca="1" si="430"/>
        <v>13204916.400000002</v>
      </c>
      <c r="BV172" s="10">
        <f t="shared" si="430"/>
        <v>0</v>
      </c>
      <c r="BW172" s="10">
        <f t="shared" si="430"/>
        <v>0</v>
      </c>
      <c r="BX172" s="10">
        <f t="shared" si="430"/>
        <v>0</v>
      </c>
      <c r="BY172" s="10">
        <f t="shared" si="430"/>
        <v>0</v>
      </c>
      <c r="BZ172" s="10">
        <f t="shared" si="430"/>
        <v>0</v>
      </c>
      <c r="CA172" s="10">
        <f t="shared" si="430"/>
        <v>0</v>
      </c>
      <c r="CB172" s="10">
        <f t="shared" si="430"/>
        <v>0</v>
      </c>
      <c r="CC172" s="10">
        <f t="shared" si="430"/>
        <v>0</v>
      </c>
      <c r="CD172" s="10">
        <f t="shared" si="430"/>
        <v>0</v>
      </c>
      <c r="CE172" s="10">
        <f t="shared" si="430"/>
        <v>0</v>
      </c>
      <c r="CF172" s="10">
        <f t="shared" si="430"/>
        <v>0</v>
      </c>
      <c r="CG172" s="10">
        <f t="shared" si="430"/>
        <v>0</v>
      </c>
      <c r="CH172" s="10">
        <f t="shared" si="430"/>
        <v>0</v>
      </c>
      <c r="CI172" s="10">
        <f t="shared" si="430"/>
        <v>0</v>
      </c>
      <c r="CJ172" s="10">
        <f t="shared" si="430"/>
        <v>0</v>
      </c>
      <c r="CK172" s="10">
        <f t="shared" si="430"/>
        <v>0</v>
      </c>
      <c r="CL172" s="10">
        <f t="shared" si="430"/>
        <v>0</v>
      </c>
      <c r="CM172" s="10">
        <f t="shared" ref="CM172:CT172" si="431">IF(CM$5="",0,SUM(CM173:CM179))</f>
        <v>0</v>
      </c>
      <c r="CN172" s="10">
        <f t="shared" si="431"/>
        <v>0</v>
      </c>
      <c r="CO172" s="10">
        <f t="shared" si="431"/>
        <v>0</v>
      </c>
      <c r="CP172" s="10">
        <f t="shared" si="431"/>
        <v>0</v>
      </c>
      <c r="CQ172" s="10">
        <f t="shared" si="431"/>
        <v>0</v>
      </c>
      <c r="CR172" s="10">
        <f t="shared" si="431"/>
        <v>0</v>
      </c>
      <c r="CS172" s="10">
        <f t="shared" si="431"/>
        <v>0</v>
      </c>
      <c r="CT172" s="10">
        <f t="shared" si="431"/>
        <v>0</v>
      </c>
    </row>
    <row r="173" spans="1:98" s="27" customFormat="1" ht="12" x14ac:dyDescent="0.25">
      <c r="A173" s="26">
        <f>ROW()</f>
        <v>173</v>
      </c>
      <c r="B173" s="97"/>
      <c r="C173" s="142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6">
        <f t="shared" ref="S173:S178" si="432">SUMIFS($S$245:$S$254,$G$245:$G$254,$G173)</f>
        <v>0.2</v>
      </c>
      <c r="V173" s="85"/>
      <c r="W173" s="29">
        <f ca="1">SUM(INDIRECT(ADDRESS(ROW(),SUMIFS($1:$1,$5:$5,1))):INDIRECT(ADDRESS(ROW(),SUMIFS($1:$1,$5:$5,MAX($5:$5)))))</f>
        <v>73496255</v>
      </c>
      <c r="Z173" s="30">
        <f t="shared" ref="Z173:CK173" ca="1" si="433">Z128/(1+$S173)</f>
        <v>0</v>
      </c>
      <c r="AA173" s="30">
        <f t="shared" ca="1" si="433"/>
        <v>0</v>
      </c>
      <c r="AB173" s="30">
        <f t="shared" ca="1" si="433"/>
        <v>0</v>
      </c>
      <c r="AC173" s="30">
        <f t="shared" ca="1" si="433"/>
        <v>0</v>
      </c>
      <c r="AD173" s="30">
        <f t="shared" ca="1" si="433"/>
        <v>0</v>
      </c>
      <c r="AE173" s="30">
        <f t="shared" ca="1" si="433"/>
        <v>3500</v>
      </c>
      <c r="AF173" s="30">
        <f t="shared" ca="1" si="433"/>
        <v>14000</v>
      </c>
      <c r="AG173" s="30">
        <f t="shared" ca="1" si="433"/>
        <v>25200</v>
      </c>
      <c r="AH173" s="30">
        <f t="shared" ca="1" si="433"/>
        <v>36837.5</v>
      </c>
      <c r="AI173" s="30">
        <f t="shared" ca="1" si="433"/>
        <v>46987.5</v>
      </c>
      <c r="AJ173" s="30">
        <f t="shared" ca="1" si="433"/>
        <v>61722.500000000015</v>
      </c>
      <c r="AK173" s="30">
        <f t="shared" ca="1" si="433"/>
        <v>100222.50000000001</v>
      </c>
      <c r="AL173" s="30">
        <f t="shared" ca="1" si="433"/>
        <v>165042.5</v>
      </c>
      <c r="AM173" s="30">
        <f t="shared" ca="1" si="433"/>
        <v>258098.75</v>
      </c>
      <c r="AN173" s="30">
        <f t="shared" ca="1" si="433"/>
        <v>375987.5</v>
      </c>
      <c r="AO173" s="30">
        <f t="shared" ca="1" si="433"/>
        <v>508523.75</v>
      </c>
      <c r="AP173" s="30">
        <f t="shared" ca="1" si="433"/>
        <v>649757.5</v>
      </c>
      <c r="AQ173" s="30">
        <f t="shared" ca="1" si="433"/>
        <v>795506.25</v>
      </c>
      <c r="AR173" s="30">
        <f t="shared" ca="1" si="433"/>
        <v>943643.75</v>
      </c>
      <c r="AS173" s="30">
        <f t="shared" ca="1" si="433"/>
        <v>1092831.25</v>
      </c>
      <c r="AT173" s="30">
        <f t="shared" ca="1" si="433"/>
        <v>1242281.25</v>
      </c>
      <c r="AU173" s="30">
        <f t="shared" ca="1" si="433"/>
        <v>1391862.5</v>
      </c>
      <c r="AV173" s="30">
        <f t="shared" ca="1" si="433"/>
        <v>1541487.5</v>
      </c>
      <c r="AW173" s="30">
        <f t="shared" ca="1" si="433"/>
        <v>1691112.5</v>
      </c>
      <c r="AX173" s="30">
        <f t="shared" ca="1" si="433"/>
        <v>1840737.5</v>
      </c>
      <c r="AY173" s="30">
        <f t="shared" ca="1" si="433"/>
        <v>1990362.5</v>
      </c>
      <c r="AZ173" s="30">
        <f t="shared" ca="1" si="433"/>
        <v>2139987.5</v>
      </c>
      <c r="BA173" s="30">
        <f t="shared" ca="1" si="433"/>
        <v>2289612.5</v>
      </c>
      <c r="BB173" s="30">
        <f t="shared" ca="1" si="433"/>
        <v>2430487.5</v>
      </c>
      <c r="BC173" s="30">
        <f t="shared" ca="1" si="433"/>
        <v>2545112.5</v>
      </c>
      <c r="BD173" s="30">
        <f t="shared" ca="1" si="433"/>
        <v>2631737.5</v>
      </c>
      <c r="BE173" s="30">
        <f t="shared" ca="1" si="433"/>
        <v>2689268.75</v>
      </c>
      <c r="BF173" s="30">
        <f t="shared" ca="1" si="433"/>
        <v>2721425</v>
      </c>
      <c r="BG173" s="30">
        <f t="shared" ca="1" si="433"/>
        <v>2738618.75</v>
      </c>
      <c r="BH173" s="30">
        <f t="shared" ca="1" si="433"/>
        <v>2747062.5</v>
      </c>
      <c r="BI173" s="30">
        <f t="shared" ca="1" si="433"/>
        <v>2750956.25</v>
      </c>
      <c r="BJ173" s="30">
        <f t="shared" ca="1" si="433"/>
        <v>2752443.75</v>
      </c>
      <c r="BK173" s="30">
        <f t="shared" ca="1" si="433"/>
        <v>2752881.25</v>
      </c>
      <c r="BL173" s="30">
        <f t="shared" ca="1" si="433"/>
        <v>2753056.25</v>
      </c>
      <c r="BM173" s="30">
        <f t="shared" ca="1" si="433"/>
        <v>2753100.0000000005</v>
      </c>
      <c r="BN173" s="30">
        <f t="shared" ca="1" si="433"/>
        <v>2753100.0000000005</v>
      </c>
      <c r="BO173" s="30">
        <f t="shared" ca="1" si="433"/>
        <v>2753100.0000000005</v>
      </c>
      <c r="BP173" s="30">
        <f t="shared" ca="1" si="433"/>
        <v>2753100.0000000005</v>
      </c>
      <c r="BQ173" s="30">
        <f t="shared" ca="1" si="433"/>
        <v>2753100.0000000005</v>
      </c>
      <c r="BR173" s="30">
        <f t="shared" ca="1" si="433"/>
        <v>2753100.0000000005</v>
      </c>
      <c r="BS173" s="30">
        <f t="shared" ca="1" si="433"/>
        <v>2753100.0000000005</v>
      </c>
      <c r="BT173" s="30">
        <f t="shared" ca="1" si="433"/>
        <v>2753100.0000000005</v>
      </c>
      <c r="BU173" s="30">
        <f t="shared" ca="1" si="433"/>
        <v>2753100.0000000005</v>
      </c>
      <c r="BV173" s="30">
        <f t="shared" si="433"/>
        <v>0</v>
      </c>
      <c r="BW173" s="30">
        <f t="shared" si="433"/>
        <v>0</v>
      </c>
      <c r="BX173" s="30">
        <f t="shared" si="433"/>
        <v>0</v>
      </c>
      <c r="BY173" s="30">
        <f t="shared" si="433"/>
        <v>0</v>
      </c>
      <c r="BZ173" s="30">
        <f t="shared" si="433"/>
        <v>0</v>
      </c>
      <c r="CA173" s="30">
        <f t="shared" si="433"/>
        <v>0</v>
      </c>
      <c r="CB173" s="30">
        <f t="shared" si="433"/>
        <v>0</v>
      </c>
      <c r="CC173" s="30">
        <f t="shared" si="433"/>
        <v>0</v>
      </c>
      <c r="CD173" s="30">
        <f t="shared" si="433"/>
        <v>0</v>
      </c>
      <c r="CE173" s="30">
        <f t="shared" si="433"/>
        <v>0</v>
      </c>
      <c r="CF173" s="30">
        <f t="shared" si="433"/>
        <v>0</v>
      </c>
      <c r="CG173" s="30">
        <f t="shared" si="433"/>
        <v>0</v>
      </c>
      <c r="CH173" s="30">
        <f t="shared" si="433"/>
        <v>0</v>
      </c>
      <c r="CI173" s="30">
        <f t="shared" si="433"/>
        <v>0</v>
      </c>
      <c r="CJ173" s="30">
        <f t="shared" si="433"/>
        <v>0</v>
      </c>
      <c r="CK173" s="30">
        <f t="shared" si="433"/>
        <v>0</v>
      </c>
      <c r="CL173" s="30">
        <f t="shared" ref="CL173:CT173" si="434">CL128/(1+$S173)</f>
        <v>0</v>
      </c>
      <c r="CM173" s="30">
        <f t="shared" si="434"/>
        <v>0</v>
      </c>
      <c r="CN173" s="30">
        <f t="shared" si="434"/>
        <v>0</v>
      </c>
      <c r="CO173" s="30">
        <f t="shared" si="434"/>
        <v>0</v>
      </c>
      <c r="CP173" s="30">
        <f t="shared" si="434"/>
        <v>0</v>
      </c>
      <c r="CQ173" s="30">
        <f t="shared" si="434"/>
        <v>0</v>
      </c>
      <c r="CR173" s="30">
        <f t="shared" si="434"/>
        <v>0</v>
      </c>
      <c r="CS173" s="30">
        <f t="shared" si="434"/>
        <v>0</v>
      </c>
      <c r="CT173" s="30">
        <f t="shared" si="434"/>
        <v>0</v>
      </c>
    </row>
    <row r="174" spans="1:98" s="27" customFormat="1" ht="12" x14ac:dyDescent="0.25">
      <c r="A174" s="26">
        <f>ROW()</f>
        <v>174</v>
      </c>
      <c r="B174" s="97"/>
      <c r="C174" s="142"/>
      <c r="E174" s="24"/>
      <c r="F174" s="66" t="str">
        <f t="shared" ref="F174:F178" si="435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6">
        <f t="shared" si="432"/>
        <v>0.2</v>
      </c>
      <c r="V174" s="85"/>
      <c r="W174" s="29">
        <f ca="1">SUM(INDIRECT(ADDRESS(ROW(),SUMIFS($1:$1,$5:$5,1))):INDIRECT(ADDRESS(ROW(),SUMIFS($1:$1,$5:$5,MAX($5:$5)))))</f>
        <v>8399572</v>
      </c>
      <c r="Z174" s="30">
        <f t="shared" ref="Z174:CK174" ca="1" si="436">Z129/(1+$S174)</f>
        <v>0</v>
      </c>
      <c r="AA174" s="30">
        <f t="shared" ca="1" si="436"/>
        <v>0</v>
      </c>
      <c r="AB174" s="30">
        <f t="shared" ca="1" si="436"/>
        <v>0</v>
      </c>
      <c r="AC174" s="30">
        <f t="shared" ca="1" si="436"/>
        <v>0</v>
      </c>
      <c r="AD174" s="30">
        <f t="shared" ca="1" si="436"/>
        <v>0</v>
      </c>
      <c r="AE174" s="30">
        <f t="shared" ca="1" si="436"/>
        <v>400</v>
      </c>
      <c r="AF174" s="30">
        <f t="shared" ca="1" si="436"/>
        <v>1600</v>
      </c>
      <c r="AG174" s="30">
        <f t="shared" ca="1" si="436"/>
        <v>2880</v>
      </c>
      <c r="AH174" s="30">
        <f t="shared" ca="1" si="436"/>
        <v>4210</v>
      </c>
      <c r="AI174" s="30">
        <f t="shared" ca="1" si="436"/>
        <v>5370</v>
      </c>
      <c r="AJ174" s="30">
        <f t="shared" ca="1" si="436"/>
        <v>7054.0000000000009</v>
      </c>
      <c r="AK174" s="30">
        <f t="shared" ca="1" si="436"/>
        <v>11454.000000000002</v>
      </c>
      <c r="AL174" s="30">
        <f t="shared" ca="1" si="436"/>
        <v>18862.000000000004</v>
      </c>
      <c r="AM174" s="30">
        <f t="shared" ca="1" si="436"/>
        <v>29496.999999999996</v>
      </c>
      <c r="AN174" s="30">
        <f t="shared" ca="1" si="436"/>
        <v>42970</v>
      </c>
      <c r="AO174" s="30">
        <f t="shared" ca="1" si="436"/>
        <v>58117</v>
      </c>
      <c r="AP174" s="30">
        <f t="shared" ca="1" si="436"/>
        <v>74258.000000000015</v>
      </c>
      <c r="AQ174" s="30">
        <f t="shared" ca="1" si="436"/>
        <v>90915</v>
      </c>
      <c r="AR174" s="30">
        <f t="shared" ca="1" si="436"/>
        <v>107845</v>
      </c>
      <c r="AS174" s="30">
        <f t="shared" ca="1" si="436"/>
        <v>124895</v>
      </c>
      <c r="AT174" s="30">
        <f t="shared" ca="1" si="436"/>
        <v>141975</v>
      </c>
      <c r="AU174" s="30">
        <f t="shared" ca="1" si="436"/>
        <v>159070</v>
      </c>
      <c r="AV174" s="30">
        <f t="shared" ca="1" si="436"/>
        <v>176170</v>
      </c>
      <c r="AW174" s="30">
        <f t="shared" ca="1" si="436"/>
        <v>193270</v>
      </c>
      <c r="AX174" s="30">
        <f t="shared" ca="1" si="436"/>
        <v>210370</v>
      </c>
      <c r="AY174" s="30">
        <f t="shared" ca="1" si="436"/>
        <v>227470</v>
      </c>
      <c r="AZ174" s="30">
        <f t="shared" ca="1" si="436"/>
        <v>244570</v>
      </c>
      <c r="BA174" s="30">
        <f t="shared" ca="1" si="436"/>
        <v>261670</v>
      </c>
      <c r="BB174" s="30">
        <f t="shared" ca="1" si="436"/>
        <v>277770</v>
      </c>
      <c r="BC174" s="30">
        <f t="shared" ca="1" si="436"/>
        <v>290870</v>
      </c>
      <c r="BD174" s="30">
        <f t="shared" ca="1" si="436"/>
        <v>300770</v>
      </c>
      <c r="BE174" s="30">
        <f t="shared" ca="1" si="436"/>
        <v>307345</v>
      </c>
      <c r="BF174" s="30">
        <f t="shared" ca="1" si="436"/>
        <v>311020</v>
      </c>
      <c r="BG174" s="30">
        <f t="shared" ca="1" si="436"/>
        <v>312985</v>
      </c>
      <c r="BH174" s="30">
        <f t="shared" ca="1" si="436"/>
        <v>313950</v>
      </c>
      <c r="BI174" s="30">
        <f t="shared" ca="1" si="436"/>
        <v>314395</v>
      </c>
      <c r="BJ174" s="30">
        <f t="shared" ca="1" si="436"/>
        <v>314565</v>
      </c>
      <c r="BK174" s="30">
        <f t="shared" ca="1" si="436"/>
        <v>314615</v>
      </c>
      <c r="BL174" s="30">
        <f t="shared" ca="1" si="436"/>
        <v>314635</v>
      </c>
      <c r="BM174" s="30">
        <f t="shared" ca="1" si="436"/>
        <v>314640.00000000006</v>
      </c>
      <c r="BN174" s="30">
        <f t="shared" ca="1" si="436"/>
        <v>314640.00000000006</v>
      </c>
      <c r="BO174" s="30">
        <f t="shared" ca="1" si="436"/>
        <v>314640.00000000006</v>
      </c>
      <c r="BP174" s="30">
        <f t="shared" ca="1" si="436"/>
        <v>314640.00000000006</v>
      </c>
      <c r="BQ174" s="30">
        <f t="shared" ca="1" si="436"/>
        <v>314640.00000000006</v>
      </c>
      <c r="BR174" s="30">
        <f t="shared" ca="1" si="436"/>
        <v>314640.00000000006</v>
      </c>
      <c r="BS174" s="30">
        <f t="shared" ca="1" si="436"/>
        <v>314640.00000000006</v>
      </c>
      <c r="BT174" s="30">
        <f t="shared" ca="1" si="436"/>
        <v>314640.00000000006</v>
      </c>
      <c r="BU174" s="30">
        <f t="shared" ca="1" si="436"/>
        <v>314640.00000000006</v>
      </c>
      <c r="BV174" s="30">
        <f t="shared" si="436"/>
        <v>0</v>
      </c>
      <c r="BW174" s="30">
        <f t="shared" si="436"/>
        <v>0</v>
      </c>
      <c r="BX174" s="30">
        <f t="shared" si="436"/>
        <v>0</v>
      </c>
      <c r="BY174" s="30">
        <f t="shared" si="436"/>
        <v>0</v>
      </c>
      <c r="BZ174" s="30">
        <f t="shared" si="436"/>
        <v>0</v>
      </c>
      <c r="CA174" s="30">
        <f t="shared" si="436"/>
        <v>0</v>
      </c>
      <c r="CB174" s="30">
        <f t="shared" si="436"/>
        <v>0</v>
      </c>
      <c r="CC174" s="30">
        <f t="shared" si="436"/>
        <v>0</v>
      </c>
      <c r="CD174" s="30">
        <f t="shared" si="436"/>
        <v>0</v>
      </c>
      <c r="CE174" s="30">
        <f t="shared" si="436"/>
        <v>0</v>
      </c>
      <c r="CF174" s="30">
        <f t="shared" si="436"/>
        <v>0</v>
      </c>
      <c r="CG174" s="30">
        <f t="shared" si="436"/>
        <v>0</v>
      </c>
      <c r="CH174" s="30">
        <f t="shared" si="436"/>
        <v>0</v>
      </c>
      <c r="CI174" s="30">
        <f t="shared" si="436"/>
        <v>0</v>
      </c>
      <c r="CJ174" s="30">
        <f t="shared" si="436"/>
        <v>0</v>
      </c>
      <c r="CK174" s="30">
        <f t="shared" si="436"/>
        <v>0</v>
      </c>
      <c r="CL174" s="30">
        <f t="shared" ref="CL174:CT174" si="437">CL129/(1+$S174)</f>
        <v>0</v>
      </c>
      <c r="CM174" s="30">
        <f t="shared" si="437"/>
        <v>0</v>
      </c>
      <c r="CN174" s="30">
        <f t="shared" si="437"/>
        <v>0</v>
      </c>
      <c r="CO174" s="30">
        <f t="shared" si="437"/>
        <v>0</v>
      </c>
      <c r="CP174" s="30">
        <f t="shared" si="437"/>
        <v>0</v>
      </c>
      <c r="CQ174" s="30">
        <f t="shared" si="437"/>
        <v>0</v>
      </c>
      <c r="CR174" s="30">
        <f t="shared" si="437"/>
        <v>0</v>
      </c>
      <c r="CS174" s="30">
        <f t="shared" si="437"/>
        <v>0</v>
      </c>
      <c r="CT174" s="30">
        <f t="shared" si="437"/>
        <v>0</v>
      </c>
    </row>
    <row r="175" spans="1:98" s="27" customFormat="1" ht="12" x14ac:dyDescent="0.25">
      <c r="A175" s="26">
        <f>ROW()</f>
        <v>175</v>
      </c>
      <c r="B175" s="97"/>
      <c r="C175" s="142" t="str">
        <f>Lists!$N$13</f>
        <v>ндс(-)</v>
      </c>
      <c r="E175" s="24"/>
      <c r="F175" s="66" t="str">
        <f t="shared" si="435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6">
        <f t="shared" si="432"/>
        <v>0</v>
      </c>
      <c r="V175" s="85"/>
      <c r="W175" s="29">
        <f ca="1">SUM(INDIRECT(ADDRESS(ROW(),SUMIFS($1:$1,$5:$5,1))):INDIRECT(ADDRESS(ROW(),SUMIFS($1:$1,$5:$5,MAX($5:$5)))))</f>
        <v>247739520</v>
      </c>
      <c r="Z175" s="30">
        <f t="shared" ref="Z175:CK175" ca="1" si="438">Z130/(1+$S175)</f>
        <v>0</v>
      </c>
      <c r="AA175" s="30">
        <f t="shared" ca="1" si="438"/>
        <v>0</v>
      </c>
      <c r="AB175" s="30">
        <f t="shared" ca="1" si="438"/>
        <v>0</v>
      </c>
      <c r="AC175" s="30">
        <f t="shared" ca="1" si="438"/>
        <v>0</v>
      </c>
      <c r="AD175" s="30">
        <f t="shared" ca="1" si="438"/>
        <v>0</v>
      </c>
      <c r="AE175" s="30">
        <f t="shared" ca="1" si="438"/>
        <v>6600</v>
      </c>
      <c r="AF175" s="30">
        <f t="shared" ca="1" si="438"/>
        <v>31800</v>
      </c>
      <c r="AG175" s="30">
        <f t="shared" ca="1" si="438"/>
        <v>69120</v>
      </c>
      <c r="AH175" s="30">
        <f t="shared" ca="1" si="438"/>
        <v>108345</v>
      </c>
      <c r="AI175" s="30">
        <f t="shared" ca="1" si="438"/>
        <v>145440</v>
      </c>
      <c r="AJ175" s="30">
        <f t="shared" ca="1" si="438"/>
        <v>188886</v>
      </c>
      <c r="AK175" s="30">
        <f t="shared" ca="1" si="438"/>
        <v>284220.00000000006</v>
      </c>
      <c r="AL175" s="30">
        <f t="shared" ca="1" si="438"/>
        <v>465852</v>
      </c>
      <c r="AM175" s="30">
        <f t="shared" ca="1" si="438"/>
        <v>741337.5</v>
      </c>
      <c r="AN175" s="30">
        <f t="shared" ca="1" si="438"/>
        <v>1107214.5</v>
      </c>
      <c r="AO175" s="30">
        <f t="shared" ca="1" si="438"/>
        <v>1539025.5</v>
      </c>
      <c r="AP175" s="30">
        <f t="shared" ca="1" si="438"/>
        <v>2009836.5</v>
      </c>
      <c r="AQ175" s="30">
        <f t="shared" ca="1" si="438"/>
        <v>2502580.5</v>
      </c>
      <c r="AR175" s="30">
        <f t="shared" ca="1" si="438"/>
        <v>3006795</v>
      </c>
      <c r="AS175" s="30">
        <f t="shared" ca="1" si="438"/>
        <v>3516675</v>
      </c>
      <c r="AT175" s="30">
        <f t="shared" ca="1" si="438"/>
        <v>4028670</v>
      </c>
      <c r="AU175" s="30">
        <f t="shared" ca="1" si="438"/>
        <v>4541317.5</v>
      </c>
      <c r="AV175" s="30">
        <f t="shared" ca="1" si="438"/>
        <v>5054250</v>
      </c>
      <c r="AW175" s="30">
        <f t="shared" ca="1" si="438"/>
        <v>5567250</v>
      </c>
      <c r="AX175" s="30">
        <f t="shared" ca="1" si="438"/>
        <v>6080250</v>
      </c>
      <c r="AY175" s="30">
        <f t="shared" ca="1" si="438"/>
        <v>6593250</v>
      </c>
      <c r="AZ175" s="30">
        <f t="shared" ca="1" si="438"/>
        <v>7106250</v>
      </c>
      <c r="BA175" s="30">
        <f t="shared" ca="1" si="438"/>
        <v>7619250</v>
      </c>
      <c r="BB175" s="30">
        <f t="shared" ca="1" si="438"/>
        <v>8115750</v>
      </c>
      <c r="BC175" s="30">
        <f t="shared" ca="1" si="438"/>
        <v>8549250</v>
      </c>
      <c r="BD175" s="30">
        <f t="shared" ca="1" si="438"/>
        <v>8889450</v>
      </c>
      <c r="BE175" s="30">
        <f t="shared" ca="1" si="438"/>
        <v>9131587.5</v>
      </c>
      <c r="BF175" s="30">
        <f t="shared" ca="1" si="438"/>
        <v>9280987.5</v>
      </c>
      <c r="BG175" s="30">
        <f t="shared" ca="1" si="438"/>
        <v>9363022.5</v>
      </c>
      <c r="BH175" s="30">
        <f t="shared" ca="1" si="438"/>
        <v>9405472.5</v>
      </c>
      <c r="BI175" s="30">
        <f t="shared" ca="1" si="438"/>
        <v>9425842.5</v>
      </c>
      <c r="BJ175" s="30">
        <f t="shared" ca="1" si="438"/>
        <v>9434655</v>
      </c>
      <c r="BK175" s="30">
        <f t="shared" ca="1" si="438"/>
        <v>9437775</v>
      </c>
      <c r="BL175" s="30">
        <f t="shared" ca="1" si="438"/>
        <v>9438780</v>
      </c>
      <c r="BM175" s="30">
        <f t="shared" ca="1" si="438"/>
        <v>9439132.5</v>
      </c>
      <c r="BN175" s="30">
        <f t="shared" ca="1" si="438"/>
        <v>9439200.0000000019</v>
      </c>
      <c r="BO175" s="30">
        <f t="shared" ca="1" si="438"/>
        <v>9439200.0000000019</v>
      </c>
      <c r="BP175" s="30">
        <f t="shared" ca="1" si="438"/>
        <v>9439200.0000000019</v>
      </c>
      <c r="BQ175" s="30">
        <f t="shared" ca="1" si="438"/>
        <v>9439200.0000000019</v>
      </c>
      <c r="BR175" s="30">
        <f t="shared" ca="1" si="438"/>
        <v>9439200.0000000019</v>
      </c>
      <c r="BS175" s="30">
        <f t="shared" ca="1" si="438"/>
        <v>9439200.0000000019</v>
      </c>
      <c r="BT175" s="30">
        <f t="shared" ca="1" si="438"/>
        <v>9439200.0000000019</v>
      </c>
      <c r="BU175" s="30">
        <f t="shared" ca="1" si="438"/>
        <v>9439200.0000000019</v>
      </c>
      <c r="BV175" s="30">
        <f t="shared" si="438"/>
        <v>0</v>
      </c>
      <c r="BW175" s="30">
        <f t="shared" si="438"/>
        <v>0</v>
      </c>
      <c r="BX175" s="30">
        <f t="shared" si="438"/>
        <v>0</v>
      </c>
      <c r="BY175" s="30">
        <f t="shared" si="438"/>
        <v>0</v>
      </c>
      <c r="BZ175" s="30">
        <f t="shared" si="438"/>
        <v>0</v>
      </c>
      <c r="CA175" s="30">
        <f t="shared" si="438"/>
        <v>0</v>
      </c>
      <c r="CB175" s="30">
        <f t="shared" si="438"/>
        <v>0</v>
      </c>
      <c r="CC175" s="30">
        <f t="shared" si="438"/>
        <v>0</v>
      </c>
      <c r="CD175" s="30">
        <f t="shared" si="438"/>
        <v>0</v>
      </c>
      <c r="CE175" s="30">
        <f t="shared" si="438"/>
        <v>0</v>
      </c>
      <c r="CF175" s="30">
        <f t="shared" si="438"/>
        <v>0</v>
      </c>
      <c r="CG175" s="30">
        <f t="shared" si="438"/>
        <v>0</v>
      </c>
      <c r="CH175" s="30">
        <f t="shared" si="438"/>
        <v>0</v>
      </c>
      <c r="CI175" s="30">
        <f t="shared" si="438"/>
        <v>0</v>
      </c>
      <c r="CJ175" s="30">
        <f t="shared" si="438"/>
        <v>0</v>
      </c>
      <c r="CK175" s="30">
        <f t="shared" si="438"/>
        <v>0</v>
      </c>
      <c r="CL175" s="30">
        <f t="shared" ref="CL175:CT175" si="439">CL130/(1+$S175)</f>
        <v>0</v>
      </c>
      <c r="CM175" s="30">
        <f t="shared" si="439"/>
        <v>0</v>
      </c>
      <c r="CN175" s="30">
        <f t="shared" si="439"/>
        <v>0</v>
      </c>
      <c r="CO175" s="30">
        <f t="shared" si="439"/>
        <v>0</v>
      </c>
      <c r="CP175" s="30">
        <f t="shared" si="439"/>
        <v>0</v>
      </c>
      <c r="CQ175" s="30">
        <f t="shared" si="439"/>
        <v>0</v>
      </c>
      <c r="CR175" s="30">
        <f t="shared" si="439"/>
        <v>0</v>
      </c>
      <c r="CS175" s="30">
        <f t="shared" si="439"/>
        <v>0</v>
      </c>
      <c r="CT175" s="30">
        <f t="shared" si="439"/>
        <v>0</v>
      </c>
    </row>
    <row r="176" spans="1:98" s="27" customFormat="1" ht="12" x14ac:dyDescent="0.25">
      <c r="A176" s="26">
        <f>ROW()</f>
        <v>176</v>
      </c>
      <c r="B176" s="97"/>
      <c r="C176" s="142"/>
      <c r="E176" s="24"/>
      <c r="F176" s="66" t="str">
        <f t="shared" si="435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6">
        <f t="shared" si="432"/>
        <v>0</v>
      </c>
      <c r="V176" s="85"/>
      <c r="W176" s="29">
        <f ca="1">SUM(INDIRECT(ADDRESS(ROW(),SUMIFS($1:$1,$5:$5,1))):INDIRECT(ADDRESS(ROW(),SUMIFS($1:$1,$5:$5,MAX($5:$5)))))</f>
        <v>12599358</v>
      </c>
      <c r="Z176" s="30">
        <f t="shared" ref="Z176:CK176" ca="1" si="440">Z131/(1+$S176)</f>
        <v>0</v>
      </c>
      <c r="AA176" s="30">
        <f t="shared" ca="1" si="440"/>
        <v>0</v>
      </c>
      <c r="AB176" s="30">
        <f t="shared" ca="1" si="440"/>
        <v>0</v>
      </c>
      <c r="AC176" s="30">
        <f t="shared" ca="1" si="440"/>
        <v>0</v>
      </c>
      <c r="AD176" s="30">
        <f t="shared" ca="1" si="440"/>
        <v>0</v>
      </c>
      <c r="AE176" s="30">
        <f t="shared" ca="1" si="440"/>
        <v>600</v>
      </c>
      <c r="AF176" s="30">
        <f t="shared" ca="1" si="440"/>
        <v>2400</v>
      </c>
      <c r="AG176" s="30">
        <f t="shared" ca="1" si="440"/>
        <v>4320</v>
      </c>
      <c r="AH176" s="30">
        <f t="shared" ca="1" si="440"/>
        <v>6315</v>
      </c>
      <c r="AI176" s="30">
        <f t="shared" ca="1" si="440"/>
        <v>8055</v>
      </c>
      <c r="AJ176" s="30">
        <f t="shared" ca="1" si="440"/>
        <v>10581.000000000002</v>
      </c>
      <c r="AK176" s="30">
        <f t="shared" ca="1" si="440"/>
        <v>17181</v>
      </c>
      <c r="AL176" s="30">
        <f t="shared" ca="1" si="440"/>
        <v>28293</v>
      </c>
      <c r="AM176" s="30">
        <f t="shared" ca="1" si="440"/>
        <v>44245.5</v>
      </c>
      <c r="AN176" s="30">
        <f t="shared" ca="1" si="440"/>
        <v>64455</v>
      </c>
      <c r="AO176" s="30">
        <f t="shared" ca="1" si="440"/>
        <v>87175.5</v>
      </c>
      <c r="AP176" s="30">
        <f t="shared" ca="1" si="440"/>
        <v>111387</v>
      </c>
      <c r="AQ176" s="30">
        <f t="shared" ca="1" si="440"/>
        <v>136372.5</v>
      </c>
      <c r="AR176" s="30">
        <f t="shared" ca="1" si="440"/>
        <v>161767.5</v>
      </c>
      <c r="AS176" s="30">
        <f t="shared" ca="1" si="440"/>
        <v>187342.5</v>
      </c>
      <c r="AT176" s="30">
        <f t="shared" ca="1" si="440"/>
        <v>212962.5</v>
      </c>
      <c r="AU176" s="30">
        <f t="shared" ca="1" si="440"/>
        <v>238605</v>
      </c>
      <c r="AV176" s="30">
        <f t="shared" ca="1" si="440"/>
        <v>264255</v>
      </c>
      <c r="AW176" s="30">
        <f t="shared" ca="1" si="440"/>
        <v>289905</v>
      </c>
      <c r="AX176" s="30">
        <f t="shared" ca="1" si="440"/>
        <v>315555</v>
      </c>
      <c r="AY176" s="30">
        <f t="shared" ca="1" si="440"/>
        <v>341205</v>
      </c>
      <c r="AZ176" s="30">
        <f t="shared" ca="1" si="440"/>
        <v>366855</v>
      </c>
      <c r="BA176" s="30">
        <f t="shared" ca="1" si="440"/>
        <v>392505</v>
      </c>
      <c r="BB176" s="30">
        <f t="shared" ca="1" si="440"/>
        <v>416655</v>
      </c>
      <c r="BC176" s="30">
        <f t="shared" ca="1" si="440"/>
        <v>436305</v>
      </c>
      <c r="BD176" s="30">
        <f t="shared" ca="1" si="440"/>
        <v>451155</v>
      </c>
      <c r="BE176" s="30">
        <f t="shared" ca="1" si="440"/>
        <v>461017.5</v>
      </c>
      <c r="BF176" s="30">
        <f t="shared" ca="1" si="440"/>
        <v>466530</v>
      </c>
      <c r="BG176" s="30">
        <f t="shared" ca="1" si="440"/>
        <v>469477.5</v>
      </c>
      <c r="BH176" s="30">
        <f t="shared" ca="1" si="440"/>
        <v>470925</v>
      </c>
      <c r="BI176" s="30">
        <f t="shared" ca="1" si="440"/>
        <v>471592.5</v>
      </c>
      <c r="BJ176" s="30">
        <f t="shared" ca="1" si="440"/>
        <v>471847.5</v>
      </c>
      <c r="BK176" s="30">
        <f t="shared" ca="1" si="440"/>
        <v>471922.5</v>
      </c>
      <c r="BL176" s="30">
        <f t="shared" ca="1" si="440"/>
        <v>471952.5</v>
      </c>
      <c r="BM176" s="30">
        <f t="shared" ca="1" si="440"/>
        <v>471960.00000000006</v>
      </c>
      <c r="BN176" s="30">
        <f t="shared" ca="1" si="440"/>
        <v>471960.00000000006</v>
      </c>
      <c r="BO176" s="30">
        <f t="shared" ca="1" si="440"/>
        <v>471960.00000000006</v>
      </c>
      <c r="BP176" s="30">
        <f t="shared" ca="1" si="440"/>
        <v>471960.00000000006</v>
      </c>
      <c r="BQ176" s="30">
        <f t="shared" ca="1" si="440"/>
        <v>471960.00000000006</v>
      </c>
      <c r="BR176" s="30">
        <f t="shared" ca="1" si="440"/>
        <v>471960.00000000006</v>
      </c>
      <c r="BS176" s="30">
        <f t="shared" ca="1" si="440"/>
        <v>471960.00000000006</v>
      </c>
      <c r="BT176" s="30">
        <f t="shared" ca="1" si="440"/>
        <v>471960.00000000006</v>
      </c>
      <c r="BU176" s="30">
        <f t="shared" ca="1" si="440"/>
        <v>471960.00000000006</v>
      </c>
      <c r="BV176" s="30">
        <f t="shared" si="440"/>
        <v>0</v>
      </c>
      <c r="BW176" s="30">
        <f t="shared" si="440"/>
        <v>0</v>
      </c>
      <c r="BX176" s="30">
        <f t="shared" si="440"/>
        <v>0</v>
      </c>
      <c r="BY176" s="30">
        <f t="shared" si="440"/>
        <v>0</v>
      </c>
      <c r="BZ176" s="30">
        <f t="shared" si="440"/>
        <v>0</v>
      </c>
      <c r="CA176" s="30">
        <f t="shared" si="440"/>
        <v>0</v>
      </c>
      <c r="CB176" s="30">
        <f t="shared" si="440"/>
        <v>0</v>
      </c>
      <c r="CC176" s="30">
        <f t="shared" si="440"/>
        <v>0</v>
      </c>
      <c r="CD176" s="30">
        <f t="shared" si="440"/>
        <v>0</v>
      </c>
      <c r="CE176" s="30">
        <f t="shared" si="440"/>
        <v>0</v>
      </c>
      <c r="CF176" s="30">
        <f t="shared" si="440"/>
        <v>0</v>
      </c>
      <c r="CG176" s="30">
        <f t="shared" si="440"/>
        <v>0</v>
      </c>
      <c r="CH176" s="30">
        <f t="shared" si="440"/>
        <v>0</v>
      </c>
      <c r="CI176" s="30">
        <f t="shared" si="440"/>
        <v>0</v>
      </c>
      <c r="CJ176" s="30">
        <f t="shared" si="440"/>
        <v>0</v>
      </c>
      <c r="CK176" s="30">
        <f t="shared" si="440"/>
        <v>0</v>
      </c>
      <c r="CL176" s="30">
        <f t="shared" ref="CL176:CT176" si="441">CL131/(1+$S176)</f>
        <v>0</v>
      </c>
      <c r="CM176" s="30">
        <f t="shared" si="441"/>
        <v>0</v>
      </c>
      <c r="CN176" s="30">
        <f t="shared" si="441"/>
        <v>0</v>
      </c>
      <c r="CO176" s="30">
        <f t="shared" si="441"/>
        <v>0</v>
      </c>
      <c r="CP176" s="30">
        <f t="shared" si="441"/>
        <v>0</v>
      </c>
      <c r="CQ176" s="30">
        <f t="shared" si="441"/>
        <v>0</v>
      </c>
      <c r="CR176" s="30">
        <f t="shared" si="441"/>
        <v>0</v>
      </c>
      <c r="CS176" s="30">
        <f t="shared" si="441"/>
        <v>0</v>
      </c>
      <c r="CT176" s="30">
        <f t="shared" si="441"/>
        <v>0</v>
      </c>
    </row>
    <row r="177" spans="1:98" s="27" customFormat="1" ht="12" x14ac:dyDescent="0.25">
      <c r="A177" s="26">
        <f>ROW()</f>
        <v>177</v>
      </c>
      <c r="B177" s="97"/>
      <c r="C177" s="142"/>
      <c r="E177" s="24"/>
      <c r="F177" s="66" t="str">
        <f t="shared" si="435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6">
        <f t="shared" si="432"/>
        <v>0</v>
      </c>
      <c r="V177" s="85"/>
      <c r="W177" s="29">
        <f ca="1">SUM(INDIRECT(ADDRESS(ROW(),SUMIFS($1:$1,$5:$5,1))):INDIRECT(ADDRESS(ROW(),SUMIFS($1:$1,$5:$5,MAX($5:$5)))))</f>
        <v>3779807.4</v>
      </c>
      <c r="Z177" s="30">
        <f t="shared" ref="Z177:CK177" ca="1" si="442">Z132/(1+$S177)</f>
        <v>0</v>
      </c>
      <c r="AA177" s="30">
        <f t="shared" ca="1" si="442"/>
        <v>0</v>
      </c>
      <c r="AB177" s="30">
        <f t="shared" ca="1" si="442"/>
        <v>0</v>
      </c>
      <c r="AC177" s="30">
        <f t="shared" ca="1" si="442"/>
        <v>0</v>
      </c>
      <c r="AD177" s="30">
        <f t="shared" ca="1" si="442"/>
        <v>0</v>
      </c>
      <c r="AE177" s="30">
        <f t="shared" ca="1" si="442"/>
        <v>180</v>
      </c>
      <c r="AF177" s="30">
        <f t="shared" ca="1" si="442"/>
        <v>720</v>
      </c>
      <c r="AG177" s="30">
        <f t="shared" ca="1" si="442"/>
        <v>1296</v>
      </c>
      <c r="AH177" s="30">
        <f t="shared" ca="1" si="442"/>
        <v>1894.5</v>
      </c>
      <c r="AI177" s="30">
        <f t="shared" ca="1" si="442"/>
        <v>2416.5</v>
      </c>
      <c r="AJ177" s="30">
        <f t="shared" ca="1" si="442"/>
        <v>3174.3</v>
      </c>
      <c r="AK177" s="30">
        <f t="shared" ca="1" si="442"/>
        <v>5154.3</v>
      </c>
      <c r="AL177" s="30">
        <f t="shared" ca="1" si="442"/>
        <v>8487.9</v>
      </c>
      <c r="AM177" s="30">
        <f t="shared" ca="1" si="442"/>
        <v>13273.65</v>
      </c>
      <c r="AN177" s="30">
        <f t="shared" ca="1" si="442"/>
        <v>19336.5</v>
      </c>
      <c r="AO177" s="30">
        <f t="shared" ca="1" si="442"/>
        <v>26152.649999999998</v>
      </c>
      <c r="AP177" s="30">
        <f t="shared" ca="1" si="442"/>
        <v>33416.1</v>
      </c>
      <c r="AQ177" s="30">
        <f t="shared" ca="1" si="442"/>
        <v>40911.75</v>
      </c>
      <c r="AR177" s="30">
        <f t="shared" ca="1" si="442"/>
        <v>48530.25</v>
      </c>
      <c r="AS177" s="30">
        <f t="shared" ca="1" si="442"/>
        <v>56202.75</v>
      </c>
      <c r="AT177" s="30">
        <f t="shared" ca="1" si="442"/>
        <v>63888.75</v>
      </c>
      <c r="AU177" s="30">
        <f t="shared" ca="1" si="442"/>
        <v>71581.5</v>
      </c>
      <c r="AV177" s="30">
        <f t="shared" ca="1" si="442"/>
        <v>79276.5</v>
      </c>
      <c r="AW177" s="30">
        <f t="shared" ca="1" si="442"/>
        <v>86971.5</v>
      </c>
      <c r="AX177" s="30">
        <f t="shared" ca="1" si="442"/>
        <v>94666.5</v>
      </c>
      <c r="AY177" s="30">
        <f t="shared" ca="1" si="442"/>
        <v>102361.5</v>
      </c>
      <c r="AZ177" s="30">
        <f t="shared" ca="1" si="442"/>
        <v>110056.5</v>
      </c>
      <c r="BA177" s="30">
        <f t="shared" ca="1" si="442"/>
        <v>117751.5</v>
      </c>
      <c r="BB177" s="30">
        <f t="shared" ca="1" si="442"/>
        <v>124996.5</v>
      </c>
      <c r="BC177" s="30">
        <f t="shared" ca="1" si="442"/>
        <v>130891.5</v>
      </c>
      <c r="BD177" s="30">
        <f t="shared" ca="1" si="442"/>
        <v>135346.5</v>
      </c>
      <c r="BE177" s="30">
        <f t="shared" ca="1" si="442"/>
        <v>138305.25</v>
      </c>
      <c r="BF177" s="30">
        <f t="shared" ca="1" si="442"/>
        <v>139959</v>
      </c>
      <c r="BG177" s="30">
        <f t="shared" ca="1" si="442"/>
        <v>140843.25</v>
      </c>
      <c r="BH177" s="30">
        <f t="shared" ca="1" si="442"/>
        <v>141277.5</v>
      </c>
      <c r="BI177" s="30">
        <f t="shared" ca="1" si="442"/>
        <v>141477.75</v>
      </c>
      <c r="BJ177" s="30">
        <f t="shared" ca="1" si="442"/>
        <v>141554.25</v>
      </c>
      <c r="BK177" s="30">
        <f t="shared" ca="1" si="442"/>
        <v>141576.75</v>
      </c>
      <c r="BL177" s="30">
        <f t="shared" ca="1" si="442"/>
        <v>141585.75</v>
      </c>
      <c r="BM177" s="30">
        <f t="shared" ca="1" si="442"/>
        <v>141588.00000000003</v>
      </c>
      <c r="BN177" s="30">
        <f t="shared" ca="1" si="442"/>
        <v>141588.00000000003</v>
      </c>
      <c r="BO177" s="30">
        <f t="shared" ca="1" si="442"/>
        <v>141588.00000000003</v>
      </c>
      <c r="BP177" s="30">
        <f t="shared" ca="1" si="442"/>
        <v>141588.00000000003</v>
      </c>
      <c r="BQ177" s="30">
        <f t="shared" ca="1" si="442"/>
        <v>141588.00000000003</v>
      </c>
      <c r="BR177" s="30">
        <f t="shared" ca="1" si="442"/>
        <v>141588.00000000003</v>
      </c>
      <c r="BS177" s="30">
        <f t="shared" ca="1" si="442"/>
        <v>141588.00000000003</v>
      </c>
      <c r="BT177" s="30">
        <f t="shared" ca="1" si="442"/>
        <v>141588.00000000003</v>
      </c>
      <c r="BU177" s="30">
        <f t="shared" ca="1" si="442"/>
        <v>141588.00000000003</v>
      </c>
      <c r="BV177" s="30">
        <f t="shared" si="442"/>
        <v>0</v>
      </c>
      <c r="BW177" s="30">
        <f t="shared" si="442"/>
        <v>0</v>
      </c>
      <c r="BX177" s="30">
        <f t="shared" si="442"/>
        <v>0</v>
      </c>
      <c r="BY177" s="30">
        <f t="shared" si="442"/>
        <v>0</v>
      </c>
      <c r="BZ177" s="30">
        <f t="shared" si="442"/>
        <v>0</v>
      </c>
      <c r="CA177" s="30">
        <f t="shared" si="442"/>
        <v>0</v>
      </c>
      <c r="CB177" s="30">
        <f t="shared" si="442"/>
        <v>0</v>
      </c>
      <c r="CC177" s="30">
        <f t="shared" si="442"/>
        <v>0</v>
      </c>
      <c r="CD177" s="30">
        <f t="shared" si="442"/>
        <v>0</v>
      </c>
      <c r="CE177" s="30">
        <f t="shared" si="442"/>
        <v>0</v>
      </c>
      <c r="CF177" s="30">
        <f t="shared" si="442"/>
        <v>0</v>
      </c>
      <c r="CG177" s="30">
        <f t="shared" si="442"/>
        <v>0</v>
      </c>
      <c r="CH177" s="30">
        <f t="shared" si="442"/>
        <v>0</v>
      </c>
      <c r="CI177" s="30">
        <f t="shared" si="442"/>
        <v>0</v>
      </c>
      <c r="CJ177" s="30">
        <f t="shared" si="442"/>
        <v>0</v>
      </c>
      <c r="CK177" s="30">
        <f t="shared" si="442"/>
        <v>0</v>
      </c>
      <c r="CL177" s="30">
        <f t="shared" ref="CL177:CT177" si="443">CL132/(1+$S177)</f>
        <v>0</v>
      </c>
      <c r="CM177" s="30">
        <f t="shared" si="443"/>
        <v>0</v>
      </c>
      <c r="CN177" s="30">
        <f t="shared" si="443"/>
        <v>0</v>
      </c>
      <c r="CO177" s="30">
        <f t="shared" si="443"/>
        <v>0</v>
      </c>
      <c r="CP177" s="30">
        <f t="shared" si="443"/>
        <v>0</v>
      </c>
      <c r="CQ177" s="30">
        <f t="shared" si="443"/>
        <v>0</v>
      </c>
      <c r="CR177" s="30">
        <f t="shared" si="443"/>
        <v>0</v>
      </c>
      <c r="CS177" s="30">
        <f t="shared" si="443"/>
        <v>0</v>
      </c>
      <c r="CT177" s="30">
        <f t="shared" si="443"/>
        <v>0</v>
      </c>
    </row>
    <row r="178" spans="1:98" s="27" customFormat="1" ht="12" x14ac:dyDescent="0.25">
      <c r="A178" s="26">
        <f>ROW()</f>
        <v>178</v>
      </c>
      <c r="B178" s="97"/>
      <c r="C178" s="142"/>
      <c r="E178" s="24"/>
      <c r="F178" s="66" t="str">
        <f t="shared" si="435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6">
        <f t="shared" si="432"/>
        <v>0.2</v>
      </c>
      <c r="V178" s="85"/>
      <c r="W178" s="29">
        <f ca="1">SUM(INDIRECT(ADDRESS(ROW(),SUMIFS($1:$1,$5:$5,1))):INDIRECT(ADDRESS(ROW(),SUMIFS($1:$1,$5:$5,MAX($5:$5)))))</f>
        <v>2253885.1533333324</v>
      </c>
      <c r="Z178" s="30">
        <f t="shared" ref="Z178:CK178" ca="1" si="444">Z133/(1+$S178)</f>
        <v>0</v>
      </c>
      <c r="AA178" s="30">
        <f t="shared" ca="1" si="444"/>
        <v>0</v>
      </c>
      <c r="AB178" s="30">
        <f t="shared" ca="1" si="444"/>
        <v>0</v>
      </c>
      <c r="AC178" s="30">
        <f t="shared" ca="1" si="444"/>
        <v>0</v>
      </c>
      <c r="AD178" s="30">
        <f t="shared" ca="1" si="444"/>
        <v>0</v>
      </c>
      <c r="AE178" s="30">
        <f t="shared" ca="1" si="444"/>
        <v>107.33333333333333</v>
      </c>
      <c r="AF178" s="30">
        <f t="shared" ca="1" si="444"/>
        <v>429.33333333333331</v>
      </c>
      <c r="AG178" s="30">
        <f t="shared" ca="1" si="444"/>
        <v>772.8</v>
      </c>
      <c r="AH178" s="30">
        <f t="shared" ca="1" si="444"/>
        <v>1129.6833333333334</v>
      </c>
      <c r="AI178" s="30">
        <f t="shared" ca="1" si="444"/>
        <v>1440.95</v>
      </c>
      <c r="AJ178" s="30">
        <f t="shared" ca="1" si="444"/>
        <v>1892.8233333333333</v>
      </c>
      <c r="AK178" s="30">
        <f t="shared" ca="1" si="444"/>
        <v>3073.4900000000002</v>
      </c>
      <c r="AL178" s="30">
        <f t="shared" ca="1" si="444"/>
        <v>5061.3033333333333</v>
      </c>
      <c r="AM178" s="30">
        <f t="shared" ca="1" si="444"/>
        <v>7915.0283333333318</v>
      </c>
      <c r="AN178" s="30">
        <f t="shared" ca="1" si="444"/>
        <v>11530.283333333333</v>
      </c>
      <c r="AO178" s="30">
        <f t="shared" ca="1" si="444"/>
        <v>15594.728333333333</v>
      </c>
      <c r="AP178" s="30">
        <f t="shared" ca="1" si="444"/>
        <v>19925.896666666664</v>
      </c>
      <c r="AQ178" s="30">
        <f t="shared" ca="1" si="444"/>
        <v>24395.524999999998</v>
      </c>
      <c r="AR178" s="30">
        <f t="shared" ca="1" si="444"/>
        <v>28938.408333333333</v>
      </c>
      <c r="AS178" s="30">
        <f t="shared" ca="1" si="444"/>
        <v>33513.491666666661</v>
      </c>
      <c r="AT178" s="30">
        <f t="shared" ca="1" si="444"/>
        <v>38096.625</v>
      </c>
      <c r="AU178" s="30">
        <f t="shared" ca="1" si="444"/>
        <v>42683.783333333333</v>
      </c>
      <c r="AV178" s="30">
        <f t="shared" ca="1" si="444"/>
        <v>47272.283333333333</v>
      </c>
      <c r="AW178" s="30">
        <f t="shared" ca="1" si="444"/>
        <v>51860.783333333333</v>
      </c>
      <c r="AX178" s="30">
        <f t="shared" ca="1" si="444"/>
        <v>56449.283333333333</v>
      </c>
      <c r="AY178" s="30">
        <f t="shared" ca="1" si="444"/>
        <v>61037.783333333333</v>
      </c>
      <c r="AZ178" s="30">
        <f t="shared" ca="1" si="444"/>
        <v>65626.283333333326</v>
      </c>
      <c r="BA178" s="30">
        <f t="shared" ca="1" si="444"/>
        <v>70214.783333333326</v>
      </c>
      <c r="BB178" s="30">
        <f t="shared" ca="1" si="444"/>
        <v>74534.95</v>
      </c>
      <c r="BC178" s="30">
        <f t="shared" ca="1" si="444"/>
        <v>78050.116666666669</v>
      </c>
      <c r="BD178" s="30">
        <f t="shared" ca="1" si="444"/>
        <v>80706.616666666654</v>
      </c>
      <c r="BE178" s="30">
        <f t="shared" ca="1" si="444"/>
        <v>82470.90833333334</v>
      </c>
      <c r="BF178" s="30">
        <f t="shared" ca="1" si="444"/>
        <v>83457.033333333326</v>
      </c>
      <c r="BG178" s="30">
        <f t="shared" ca="1" si="444"/>
        <v>83984.308333333334</v>
      </c>
      <c r="BH178" s="30">
        <f t="shared" ca="1" si="444"/>
        <v>84243.25</v>
      </c>
      <c r="BI178" s="30">
        <f t="shared" ca="1" si="444"/>
        <v>84362.658333333326</v>
      </c>
      <c r="BJ178" s="30">
        <f t="shared" ca="1" si="444"/>
        <v>84408.274999999994</v>
      </c>
      <c r="BK178" s="30">
        <f t="shared" ca="1" si="444"/>
        <v>84421.691666666666</v>
      </c>
      <c r="BL178" s="30">
        <f t="shared" ca="1" si="444"/>
        <v>84427.05833333332</v>
      </c>
      <c r="BM178" s="30">
        <f t="shared" ca="1" si="444"/>
        <v>84428.400000000009</v>
      </c>
      <c r="BN178" s="30">
        <f t="shared" ca="1" si="444"/>
        <v>84428.400000000009</v>
      </c>
      <c r="BO178" s="30">
        <f t="shared" ca="1" si="444"/>
        <v>84428.400000000009</v>
      </c>
      <c r="BP178" s="30">
        <f t="shared" ca="1" si="444"/>
        <v>84428.400000000009</v>
      </c>
      <c r="BQ178" s="30">
        <f t="shared" ca="1" si="444"/>
        <v>84428.400000000009</v>
      </c>
      <c r="BR178" s="30">
        <f t="shared" ca="1" si="444"/>
        <v>84428.400000000009</v>
      </c>
      <c r="BS178" s="30">
        <f t="shared" ca="1" si="444"/>
        <v>84428.400000000009</v>
      </c>
      <c r="BT178" s="30">
        <f t="shared" ca="1" si="444"/>
        <v>84428.400000000009</v>
      </c>
      <c r="BU178" s="30">
        <f t="shared" ca="1" si="444"/>
        <v>84428.400000000009</v>
      </c>
      <c r="BV178" s="30">
        <f t="shared" si="444"/>
        <v>0</v>
      </c>
      <c r="BW178" s="30">
        <f t="shared" si="444"/>
        <v>0</v>
      </c>
      <c r="BX178" s="30">
        <f t="shared" si="444"/>
        <v>0</v>
      </c>
      <c r="BY178" s="30">
        <f t="shared" si="444"/>
        <v>0</v>
      </c>
      <c r="BZ178" s="30">
        <f t="shared" si="444"/>
        <v>0</v>
      </c>
      <c r="CA178" s="30">
        <f t="shared" si="444"/>
        <v>0</v>
      </c>
      <c r="CB178" s="30">
        <f t="shared" si="444"/>
        <v>0</v>
      </c>
      <c r="CC178" s="30">
        <f t="shared" si="444"/>
        <v>0</v>
      </c>
      <c r="CD178" s="30">
        <f t="shared" si="444"/>
        <v>0</v>
      </c>
      <c r="CE178" s="30">
        <f t="shared" si="444"/>
        <v>0</v>
      </c>
      <c r="CF178" s="30">
        <f t="shared" si="444"/>
        <v>0</v>
      </c>
      <c r="CG178" s="30">
        <f t="shared" si="444"/>
        <v>0</v>
      </c>
      <c r="CH178" s="30">
        <f t="shared" si="444"/>
        <v>0</v>
      </c>
      <c r="CI178" s="30">
        <f t="shared" si="444"/>
        <v>0</v>
      </c>
      <c r="CJ178" s="30">
        <f t="shared" si="444"/>
        <v>0</v>
      </c>
      <c r="CK178" s="30">
        <f t="shared" si="444"/>
        <v>0</v>
      </c>
      <c r="CL178" s="30">
        <f t="shared" ref="CL178:CT178" si="445">CL133/(1+$S178)</f>
        <v>0</v>
      </c>
      <c r="CM178" s="30">
        <f t="shared" si="445"/>
        <v>0</v>
      </c>
      <c r="CN178" s="30">
        <f t="shared" si="445"/>
        <v>0</v>
      </c>
      <c r="CO178" s="30">
        <f t="shared" si="445"/>
        <v>0</v>
      </c>
      <c r="CP178" s="30">
        <f t="shared" si="445"/>
        <v>0</v>
      </c>
      <c r="CQ178" s="30">
        <f t="shared" si="445"/>
        <v>0</v>
      </c>
      <c r="CR178" s="30">
        <f t="shared" si="445"/>
        <v>0</v>
      </c>
      <c r="CS178" s="30">
        <f t="shared" si="445"/>
        <v>0</v>
      </c>
      <c r="CT178" s="30">
        <f t="shared" si="445"/>
        <v>0</v>
      </c>
    </row>
    <row r="179" spans="1:98" s="2" customFormat="1" ht="12" x14ac:dyDescent="0.25">
      <c r="A179" s="11">
        <f>ROW()</f>
        <v>179</v>
      </c>
      <c r="B179" s="98"/>
      <c r="C179" s="142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2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384694206.43333334</v>
      </c>
      <c r="Z180" s="10">
        <f ca="1">IF(Z$5="",0,SUM(Z181:Z190))</f>
        <v>0</v>
      </c>
      <c r="AA180" s="10">
        <f t="shared" ref="AA180:CL180" ca="1" si="446">IF(AA$5="",0,SUM(AA181:AA190))</f>
        <v>0</v>
      </c>
      <c r="AB180" s="10">
        <f t="shared" ca="1" si="446"/>
        <v>0</v>
      </c>
      <c r="AC180" s="10">
        <f t="shared" ca="1" si="446"/>
        <v>0</v>
      </c>
      <c r="AD180" s="10">
        <f t="shared" ca="1" si="446"/>
        <v>0</v>
      </c>
      <c r="AE180" s="10">
        <f t="shared" ca="1" si="446"/>
        <v>0</v>
      </c>
      <c r="AF180" s="10">
        <f t="shared" ca="1" si="446"/>
        <v>0</v>
      </c>
      <c r="AG180" s="10">
        <f t="shared" ca="1" si="446"/>
        <v>19803.333333333332</v>
      </c>
      <c r="AH180" s="10">
        <f t="shared" ca="1" si="446"/>
        <v>79213.333333333328</v>
      </c>
      <c r="AI180" s="10">
        <f t="shared" ca="1" si="446"/>
        <v>142584</v>
      </c>
      <c r="AJ180" s="10">
        <f t="shared" ca="1" si="446"/>
        <v>208430.08333333334</v>
      </c>
      <c r="AK180" s="10">
        <f t="shared" ca="1" si="446"/>
        <v>265859.75</v>
      </c>
      <c r="AL180" s="10">
        <f t="shared" ca="1" si="446"/>
        <v>349231.78333333338</v>
      </c>
      <c r="AM180" s="10">
        <f t="shared" ca="1" si="446"/>
        <v>567068.44999999995</v>
      </c>
      <c r="AN180" s="10">
        <f t="shared" ca="1" si="446"/>
        <v>933826.18333333335</v>
      </c>
      <c r="AO180" s="10">
        <f t="shared" ca="1" si="446"/>
        <v>1460347.3083333333</v>
      </c>
      <c r="AP180" s="10">
        <f t="shared" ca="1" si="446"/>
        <v>2127373.0833333335</v>
      </c>
      <c r="AQ180" s="10">
        <f t="shared" ca="1" si="446"/>
        <v>2877275.8083333331</v>
      </c>
      <c r="AR180" s="10">
        <f t="shared" ca="1" si="446"/>
        <v>3676389.8166666669</v>
      </c>
      <c r="AS180" s="10">
        <f t="shared" ca="1" si="446"/>
        <v>4501050.125</v>
      </c>
      <c r="AT180" s="10">
        <f t="shared" ca="1" si="446"/>
        <v>5339226.208333333</v>
      </c>
      <c r="AU180" s="10">
        <f t="shared" ca="1" si="446"/>
        <v>6183343.291666667</v>
      </c>
      <c r="AV180" s="10">
        <f t="shared" ca="1" si="446"/>
        <v>7028945.625</v>
      </c>
      <c r="AW180" s="10">
        <f t="shared" ca="1" si="446"/>
        <v>7875290.583333333</v>
      </c>
      <c r="AX180" s="10">
        <f t="shared" ca="1" si="446"/>
        <v>8721883.083333334</v>
      </c>
      <c r="AY180" s="10">
        <f t="shared" ca="1" si="446"/>
        <v>9568475.583333334</v>
      </c>
      <c r="AZ180" s="10">
        <f t="shared" ca="1" si="446"/>
        <v>10415068.083333334</v>
      </c>
      <c r="BA180" s="10">
        <f t="shared" ca="1" si="446"/>
        <v>11261660.583333334</v>
      </c>
      <c r="BB180" s="10">
        <f t="shared" ca="1" si="446"/>
        <v>12108253.083333334</v>
      </c>
      <c r="BC180" s="10">
        <f t="shared" ca="1" si="446"/>
        <v>12954845.583333334</v>
      </c>
      <c r="BD180" s="10">
        <f t="shared" ca="1" si="446"/>
        <v>13751929.75</v>
      </c>
      <c r="BE180" s="10">
        <f t="shared" ca="1" si="446"/>
        <v>14400488.916666666</v>
      </c>
      <c r="BF180" s="10">
        <f t="shared" ca="1" si="446"/>
        <v>14890621.416666666</v>
      </c>
      <c r="BG180" s="10">
        <f t="shared" ca="1" si="446"/>
        <v>15216138.708333334</v>
      </c>
      <c r="BH180" s="10">
        <f t="shared" ca="1" si="446"/>
        <v>15398081.833333334</v>
      </c>
      <c r="BI180" s="10">
        <f t="shared" ca="1" si="446"/>
        <v>15495365.708333334</v>
      </c>
      <c r="BJ180" s="10">
        <f t="shared" ca="1" si="446"/>
        <v>15543141.25</v>
      </c>
      <c r="BK180" s="10">
        <f t="shared" ca="1" si="446"/>
        <v>15565172.458333334</v>
      </c>
      <c r="BL180" s="10">
        <f t="shared" ca="1" si="446"/>
        <v>15573588.875</v>
      </c>
      <c r="BM180" s="10">
        <f t="shared" ca="1" si="446"/>
        <v>15576064.291666666</v>
      </c>
      <c r="BN180" s="10">
        <f t="shared" ca="1" si="446"/>
        <v>15577054.458333334</v>
      </c>
      <c r="BO180" s="10">
        <f t="shared" ca="1" si="446"/>
        <v>15577302.000000002</v>
      </c>
      <c r="BP180" s="10">
        <f t="shared" ca="1" si="446"/>
        <v>15577302.000000002</v>
      </c>
      <c r="BQ180" s="10">
        <f t="shared" ca="1" si="446"/>
        <v>15577302.000000002</v>
      </c>
      <c r="BR180" s="10">
        <f t="shared" ca="1" si="446"/>
        <v>15577302.000000002</v>
      </c>
      <c r="BS180" s="10">
        <f t="shared" ca="1" si="446"/>
        <v>15577302.000000002</v>
      </c>
      <c r="BT180" s="10">
        <f t="shared" ca="1" si="446"/>
        <v>15577302.000000002</v>
      </c>
      <c r="BU180" s="10">
        <f t="shared" ca="1" si="446"/>
        <v>15577302.000000002</v>
      </c>
      <c r="BV180" s="10">
        <f t="shared" si="446"/>
        <v>0</v>
      </c>
      <c r="BW180" s="10">
        <f t="shared" si="446"/>
        <v>0</v>
      </c>
      <c r="BX180" s="10">
        <f t="shared" si="446"/>
        <v>0</v>
      </c>
      <c r="BY180" s="10">
        <f t="shared" si="446"/>
        <v>0</v>
      </c>
      <c r="BZ180" s="10">
        <f t="shared" si="446"/>
        <v>0</v>
      </c>
      <c r="CA180" s="10">
        <f t="shared" si="446"/>
        <v>0</v>
      </c>
      <c r="CB180" s="10">
        <f t="shared" si="446"/>
        <v>0</v>
      </c>
      <c r="CC180" s="10">
        <f t="shared" si="446"/>
        <v>0</v>
      </c>
      <c r="CD180" s="10">
        <f t="shared" si="446"/>
        <v>0</v>
      </c>
      <c r="CE180" s="10">
        <f t="shared" si="446"/>
        <v>0</v>
      </c>
      <c r="CF180" s="10">
        <f t="shared" si="446"/>
        <v>0</v>
      </c>
      <c r="CG180" s="10">
        <f t="shared" si="446"/>
        <v>0</v>
      </c>
      <c r="CH180" s="10">
        <f t="shared" si="446"/>
        <v>0</v>
      </c>
      <c r="CI180" s="10">
        <f t="shared" si="446"/>
        <v>0</v>
      </c>
      <c r="CJ180" s="10">
        <f t="shared" si="446"/>
        <v>0</v>
      </c>
      <c r="CK180" s="10">
        <f t="shared" si="446"/>
        <v>0</v>
      </c>
      <c r="CL180" s="10">
        <f t="shared" si="446"/>
        <v>0</v>
      </c>
      <c r="CM180" s="10">
        <f t="shared" ref="CM180:CT180" si="447">IF(CM$5="",0,SUM(CM181:CM190))</f>
        <v>0</v>
      </c>
      <c r="CN180" s="10">
        <f t="shared" si="447"/>
        <v>0</v>
      </c>
      <c r="CO180" s="10">
        <f t="shared" si="447"/>
        <v>0</v>
      </c>
      <c r="CP180" s="10">
        <f t="shared" si="447"/>
        <v>0</v>
      </c>
      <c r="CQ180" s="10">
        <f t="shared" si="447"/>
        <v>0</v>
      </c>
      <c r="CR180" s="10">
        <f t="shared" si="447"/>
        <v>0</v>
      </c>
      <c r="CS180" s="10">
        <f t="shared" si="447"/>
        <v>0</v>
      </c>
      <c r="CT180" s="10">
        <f t="shared" si="447"/>
        <v>0</v>
      </c>
    </row>
    <row r="181" spans="1:98" s="27" customFormat="1" ht="12" x14ac:dyDescent="0.25">
      <c r="A181" s="26">
        <f>ROW()</f>
        <v>181</v>
      </c>
      <c r="B181" s="97"/>
      <c r="C181" s="142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6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67990055</v>
      </c>
      <c r="Z181" s="30">
        <f t="shared" ref="Z181:CK181" ca="1" si="448">Z136/(1+$S181)</f>
        <v>0</v>
      </c>
      <c r="AA181" s="30">
        <f t="shared" ca="1" si="448"/>
        <v>0</v>
      </c>
      <c r="AB181" s="30">
        <f t="shared" ca="1" si="448"/>
        <v>0</v>
      </c>
      <c r="AC181" s="30">
        <f t="shared" ca="1" si="448"/>
        <v>0</v>
      </c>
      <c r="AD181" s="30">
        <f t="shared" ca="1" si="448"/>
        <v>0</v>
      </c>
      <c r="AE181" s="30">
        <f t="shared" ca="1" si="448"/>
        <v>0</v>
      </c>
      <c r="AF181" s="30">
        <f t="shared" ca="1" si="448"/>
        <v>0</v>
      </c>
      <c r="AG181" s="30">
        <f t="shared" ca="1" si="448"/>
        <v>3500</v>
      </c>
      <c r="AH181" s="30">
        <f t="shared" ca="1" si="448"/>
        <v>14000</v>
      </c>
      <c r="AI181" s="30">
        <f t="shared" ca="1" si="448"/>
        <v>25200</v>
      </c>
      <c r="AJ181" s="30">
        <f t="shared" ca="1" si="448"/>
        <v>36837.5</v>
      </c>
      <c r="AK181" s="30">
        <f t="shared" ca="1" si="448"/>
        <v>46987.5</v>
      </c>
      <c r="AL181" s="30">
        <f t="shared" ca="1" si="448"/>
        <v>61722.500000000015</v>
      </c>
      <c r="AM181" s="30">
        <f t="shared" ca="1" si="448"/>
        <v>100222.50000000001</v>
      </c>
      <c r="AN181" s="30">
        <f t="shared" ca="1" si="448"/>
        <v>165042.5</v>
      </c>
      <c r="AO181" s="30">
        <f t="shared" ca="1" si="448"/>
        <v>258098.75</v>
      </c>
      <c r="AP181" s="30">
        <f t="shared" ca="1" si="448"/>
        <v>375987.5</v>
      </c>
      <c r="AQ181" s="30">
        <f t="shared" ca="1" si="448"/>
        <v>508523.75</v>
      </c>
      <c r="AR181" s="30">
        <f t="shared" ca="1" si="448"/>
        <v>649757.5</v>
      </c>
      <c r="AS181" s="30">
        <f t="shared" ca="1" si="448"/>
        <v>795506.25</v>
      </c>
      <c r="AT181" s="30">
        <f t="shared" ca="1" si="448"/>
        <v>943643.75</v>
      </c>
      <c r="AU181" s="30">
        <f t="shared" ca="1" si="448"/>
        <v>1092831.25</v>
      </c>
      <c r="AV181" s="30">
        <f t="shared" ca="1" si="448"/>
        <v>1242281.25</v>
      </c>
      <c r="AW181" s="30">
        <f t="shared" ca="1" si="448"/>
        <v>1391862.5</v>
      </c>
      <c r="AX181" s="30">
        <f t="shared" ca="1" si="448"/>
        <v>1541487.5</v>
      </c>
      <c r="AY181" s="30">
        <f t="shared" ca="1" si="448"/>
        <v>1691112.5</v>
      </c>
      <c r="AZ181" s="30">
        <f t="shared" ca="1" si="448"/>
        <v>1840737.5</v>
      </c>
      <c r="BA181" s="30">
        <f t="shared" ca="1" si="448"/>
        <v>1990362.5</v>
      </c>
      <c r="BB181" s="30">
        <f t="shared" ca="1" si="448"/>
        <v>2139987.5</v>
      </c>
      <c r="BC181" s="30">
        <f t="shared" ca="1" si="448"/>
        <v>2289612.5</v>
      </c>
      <c r="BD181" s="30">
        <f t="shared" ca="1" si="448"/>
        <v>2430487.5</v>
      </c>
      <c r="BE181" s="30">
        <f t="shared" ca="1" si="448"/>
        <v>2545112.5</v>
      </c>
      <c r="BF181" s="30">
        <f t="shared" ca="1" si="448"/>
        <v>2631737.5</v>
      </c>
      <c r="BG181" s="30">
        <f t="shared" ca="1" si="448"/>
        <v>2689268.75</v>
      </c>
      <c r="BH181" s="30">
        <f t="shared" ca="1" si="448"/>
        <v>2721425</v>
      </c>
      <c r="BI181" s="30">
        <f t="shared" ca="1" si="448"/>
        <v>2738618.75</v>
      </c>
      <c r="BJ181" s="30">
        <f t="shared" ca="1" si="448"/>
        <v>2747062.5</v>
      </c>
      <c r="BK181" s="30">
        <f t="shared" ca="1" si="448"/>
        <v>2750956.25</v>
      </c>
      <c r="BL181" s="30">
        <f t="shared" ca="1" si="448"/>
        <v>2752443.75</v>
      </c>
      <c r="BM181" s="30">
        <f t="shared" ca="1" si="448"/>
        <v>2752881.25</v>
      </c>
      <c r="BN181" s="30">
        <f t="shared" ca="1" si="448"/>
        <v>2753056.25</v>
      </c>
      <c r="BO181" s="30">
        <f t="shared" ca="1" si="448"/>
        <v>2753100.0000000005</v>
      </c>
      <c r="BP181" s="30">
        <f t="shared" ca="1" si="448"/>
        <v>2753100.0000000005</v>
      </c>
      <c r="BQ181" s="30">
        <f t="shared" ca="1" si="448"/>
        <v>2753100.0000000005</v>
      </c>
      <c r="BR181" s="30">
        <f t="shared" ca="1" si="448"/>
        <v>2753100.0000000005</v>
      </c>
      <c r="BS181" s="30">
        <f t="shared" ca="1" si="448"/>
        <v>2753100.0000000005</v>
      </c>
      <c r="BT181" s="30">
        <f t="shared" ca="1" si="448"/>
        <v>2753100.0000000005</v>
      </c>
      <c r="BU181" s="30">
        <f t="shared" ca="1" si="448"/>
        <v>2753100.0000000005</v>
      </c>
      <c r="BV181" s="30">
        <f t="shared" si="448"/>
        <v>0</v>
      </c>
      <c r="BW181" s="30">
        <f t="shared" si="448"/>
        <v>0</v>
      </c>
      <c r="BX181" s="30">
        <f t="shared" si="448"/>
        <v>0</v>
      </c>
      <c r="BY181" s="30">
        <f t="shared" si="448"/>
        <v>0</v>
      </c>
      <c r="BZ181" s="30">
        <f t="shared" si="448"/>
        <v>0</v>
      </c>
      <c r="CA181" s="30">
        <f t="shared" si="448"/>
        <v>0</v>
      </c>
      <c r="CB181" s="30">
        <f t="shared" si="448"/>
        <v>0</v>
      </c>
      <c r="CC181" s="30">
        <f t="shared" si="448"/>
        <v>0</v>
      </c>
      <c r="CD181" s="30">
        <f t="shared" si="448"/>
        <v>0</v>
      </c>
      <c r="CE181" s="30">
        <f t="shared" si="448"/>
        <v>0</v>
      </c>
      <c r="CF181" s="30">
        <f t="shared" si="448"/>
        <v>0</v>
      </c>
      <c r="CG181" s="30">
        <f t="shared" si="448"/>
        <v>0</v>
      </c>
      <c r="CH181" s="30">
        <f t="shared" si="448"/>
        <v>0</v>
      </c>
      <c r="CI181" s="30">
        <f t="shared" si="448"/>
        <v>0</v>
      </c>
      <c r="CJ181" s="30">
        <f t="shared" si="448"/>
        <v>0</v>
      </c>
      <c r="CK181" s="30">
        <f t="shared" si="448"/>
        <v>0</v>
      </c>
      <c r="CL181" s="30">
        <f t="shared" ref="CL181:CT181" si="449">CL136/(1+$S181)</f>
        <v>0</v>
      </c>
      <c r="CM181" s="30">
        <f t="shared" si="449"/>
        <v>0</v>
      </c>
      <c r="CN181" s="30">
        <f t="shared" si="449"/>
        <v>0</v>
      </c>
      <c r="CO181" s="30">
        <f t="shared" si="449"/>
        <v>0</v>
      </c>
      <c r="CP181" s="30">
        <f t="shared" si="449"/>
        <v>0</v>
      </c>
      <c r="CQ181" s="30">
        <f t="shared" si="449"/>
        <v>0</v>
      </c>
      <c r="CR181" s="30">
        <f t="shared" si="449"/>
        <v>0</v>
      </c>
      <c r="CS181" s="30">
        <f t="shared" si="449"/>
        <v>0</v>
      </c>
      <c r="CT181" s="30">
        <f t="shared" si="449"/>
        <v>0</v>
      </c>
    </row>
    <row r="182" spans="1:98" s="27" customFormat="1" ht="12" x14ac:dyDescent="0.25">
      <c r="A182" s="26">
        <f>ROW()</f>
        <v>182</v>
      </c>
      <c r="B182" s="97"/>
      <c r="C182" s="142"/>
      <c r="E182" s="24"/>
      <c r="F182" s="66" t="str">
        <f t="shared" ref="F182:F189" si="450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6">
        <f t="shared" ref="S182:S189" si="451">SUMIFS($S$245:$S$254,$G$245:$G$254,$G182)</f>
        <v>0.2</v>
      </c>
      <c r="V182" s="85"/>
      <c r="W182" s="29">
        <f ca="1">SUM(INDIRECT(ADDRESS(ROW(),SUMIFS($1:$1,$5:$5,1))):INDIRECT(ADDRESS(ROW(),SUMIFS($1:$1,$5:$5,MAX($5:$5)))))</f>
        <v>7770292</v>
      </c>
      <c r="Z182" s="30">
        <f t="shared" ref="Z182:CK182" ca="1" si="452">Z137/(1+$S182)</f>
        <v>0</v>
      </c>
      <c r="AA182" s="30">
        <f t="shared" ca="1" si="452"/>
        <v>0</v>
      </c>
      <c r="AB182" s="30">
        <f t="shared" ca="1" si="452"/>
        <v>0</v>
      </c>
      <c r="AC182" s="30">
        <f t="shared" ca="1" si="452"/>
        <v>0</v>
      </c>
      <c r="AD182" s="30">
        <f t="shared" ca="1" si="452"/>
        <v>0</v>
      </c>
      <c r="AE182" s="30">
        <f t="shared" ca="1" si="452"/>
        <v>0</v>
      </c>
      <c r="AF182" s="30">
        <f t="shared" ca="1" si="452"/>
        <v>0</v>
      </c>
      <c r="AG182" s="30">
        <f t="shared" ca="1" si="452"/>
        <v>400</v>
      </c>
      <c r="AH182" s="30">
        <f t="shared" ca="1" si="452"/>
        <v>1600</v>
      </c>
      <c r="AI182" s="30">
        <f t="shared" ca="1" si="452"/>
        <v>2880</v>
      </c>
      <c r="AJ182" s="30">
        <f t="shared" ca="1" si="452"/>
        <v>4210</v>
      </c>
      <c r="AK182" s="30">
        <f t="shared" ca="1" si="452"/>
        <v>5370</v>
      </c>
      <c r="AL182" s="30">
        <f t="shared" ca="1" si="452"/>
        <v>7054.0000000000009</v>
      </c>
      <c r="AM182" s="30">
        <f t="shared" ca="1" si="452"/>
        <v>11454.000000000002</v>
      </c>
      <c r="AN182" s="30">
        <f t="shared" ca="1" si="452"/>
        <v>18862.000000000004</v>
      </c>
      <c r="AO182" s="30">
        <f t="shared" ca="1" si="452"/>
        <v>29496.999999999996</v>
      </c>
      <c r="AP182" s="30">
        <f t="shared" ca="1" si="452"/>
        <v>42970</v>
      </c>
      <c r="AQ182" s="30">
        <f t="shared" ca="1" si="452"/>
        <v>58117</v>
      </c>
      <c r="AR182" s="30">
        <f t="shared" ca="1" si="452"/>
        <v>74258.000000000015</v>
      </c>
      <c r="AS182" s="30">
        <f t="shared" ca="1" si="452"/>
        <v>90915</v>
      </c>
      <c r="AT182" s="30">
        <f t="shared" ca="1" si="452"/>
        <v>107845</v>
      </c>
      <c r="AU182" s="30">
        <f t="shared" ca="1" si="452"/>
        <v>124895</v>
      </c>
      <c r="AV182" s="30">
        <f t="shared" ca="1" si="452"/>
        <v>141975</v>
      </c>
      <c r="AW182" s="30">
        <f t="shared" ca="1" si="452"/>
        <v>159070</v>
      </c>
      <c r="AX182" s="30">
        <f t="shared" ca="1" si="452"/>
        <v>176170</v>
      </c>
      <c r="AY182" s="30">
        <f t="shared" ca="1" si="452"/>
        <v>193270</v>
      </c>
      <c r="AZ182" s="30">
        <f t="shared" ca="1" si="452"/>
        <v>210370</v>
      </c>
      <c r="BA182" s="30">
        <f t="shared" ca="1" si="452"/>
        <v>227470</v>
      </c>
      <c r="BB182" s="30">
        <f t="shared" ca="1" si="452"/>
        <v>244570</v>
      </c>
      <c r="BC182" s="30">
        <f t="shared" ca="1" si="452"/>
        <v>261670</v>
      </c>
      <c r="BD182" s="30">
        <f t="shared" ca="1" si="452"/>
        <v>277770</v>
      </c>
      <c r="BE182" s="30">
        <f t="shared" ca="1" si="452"/>
        <v>290870</v>
      </c>
      <c r="BF182" s="30">
        <f t="shared" ca="1" si="452"/>
        <v>300770</v>
      </c>
      <c r="BG182" s="30">
        <f t="shared" ca="1" si="452"/>
        <v>307345</v>
      </c>
      <c r="BH182" s="30">
        <f t="shared" ca="1" si="452"/>
        <v>311020</v>
      </c>
      <c r="BI182" s="30">
        <f t="shared" ca="1" si="452"/>
        <v>312985</v>
      </c>
      <c r="BJ182" s="30">
        <f t="shared" ca="1" si="452"/>
        <v>313950</v>
      </c>
      <c r="BK182" s="30">
        <f t="shared" ca="1" si="452"/>
        <v>314395</v>
      </c>
      <c r="BL182" s="30">
        <f t="shared" ca="1" si="452"/>
        <v>314565</v>
      </c>
      <c r="BM182" s="30">
        <f t="shared" ca="1" si="452"/>
        <v>314615</v>
      </c>
      <c r="BN182" s="30">
        <f t="shared" ca="1" si="452"/>
        <v>314635</v>
      </c>
      <c r="BO182" s="30">
        <f t="shared" ca="1" si="452"/>
        <v>314640.00000000006</v>
      </c>
      <c r="BP182" s="30">
        <f t="shared" ca="1" si="452"/>
        <v>314640.00000000006</v>
      </c>
      <c r="BQ182" s="30">
        <f t="shared" ca="1" si="452"/>
        <v>314640.00000000006</v>
      </c>
      <c r="BR182" s="30">
        <f t="shared" ca="1" si="452"/>
        <v>314640.00000000006</v>
      </c>
      <c r="BS182" s="30">
        <f t="shared" ca="1" si="452"/>
        <v>314640.00000000006</v>
      </c>
      <c r="BT182" s="30">
        <f t="shared" ca="1" si="452"/>
        <v>314640.00000000006</v>
      </c>
      <c r="BU182" s="30">
        <f t="shared" ca="1" si="452"/>
        <v>314640.00000000006</v>
      </c>
      <c r="BV182" s="30">
        <f t="shared" si="452"/>
        <v>0</v>
      </c>
      <c r="BW182" s="30">
        <f t="shared" si="452"/>
        <v>0</v>
      </c>
      <c r="BX182" s="30">
        <f t="shared" si="452"/>
        <v>0</v>
      </c>
      <c r="BY182" s="30">
        <f t="shared" si="452"/>
        <v>0</v>
      </c>
      <c r="BZ182" s="30">
        <f t="shared" si="452"/>
        <v>0</v>
      </c>
      <c r="CA182" s="30">
        <f t="shared" si="452"/>
        <v>0</v>
      </c>
      <c r="CB182" s="30">
        <f t="shared" si="452"/>
        <v>0</v>
      </c>
      <c r="CC182" s="30">
        <f t="shared" si="452"/>
        <v>0</v>
      </c>
      <c r="CD182" s="30">
        <f t="shared" si="452"/>
        <v>0</v>
      </c>
      <c r="CE182" s="30">
        <f t="shared" si="452"/>
        <v>0</v>
      </c>
      <c r="CF182" s="30">
        <f t="shared" si="452"/>
        <v>0</v>
      </c>
      <c r="CG182" s="30">
        <f t="shared" si="452"/>
        <v>0</v>
      </c>
      <c r="CH182" s="30">
        <f t="shared" si="452"/>
        <v>0</v>
      </c>
      <c r="CI182" s="30">
        <f t="shared" si="452"/>
        <v>0</v>
      </c>
      <c r="CJ182" s="30">
        <f t="shared" si="452"/>
        <v>0</v>
      </c>
      <c r="CK182" s="30">
        <f t="shared" si="452"/>
        <v>0</v>
      </c>
      <c r="CL182" s="30">
        <f t="shared" ref="CL182:CT182" si="453">CL137/(1+$S182)</f>
        <v>0</v>
      </c>
      <c r="CM182" s="30">
        <f t="shared" si="453"/>
        <v>0</v>
      </c>
      <c r="CN182" s="30">
        <f t="shared" si="453"/>
        <v>0</v>
      </c>
      <c r="CO182" s="30">
        <f t="shared" si="453"/>
        <v>0</v>
      </c>
      <c r="CP182" s="30">
        <f t="shared" si="453"/>
        <v>0</v>
      </c>
      <c r="CQ182" s="30">
        <f t="shared" si="453"/>
        <v>0</v>
      </c>
      <c r="CR182" s="30">
        <f t="shared" si="453"/>
        <v>0</v>
      </c>
      <c r="CS182" s="30">
        <f t="shared" si="453"/>
        <v>0</v>
      </c>
      <c r="CT182" s="30">
        <f t="shared" si="453"/>
        <v>0</v>
      </c>
    </row>
    <row r="183" spans="1:98" s="27" customFormat="1" ht="12" x14ac:dyDescent="0.25">
      <c r="A183" s="26">
        <f>ROW()</f>
        <v>183</v>
      </c>
      <c r="B183" s="97"/>
      <c r="C183" s="142"/>
      <c r="E183" s="24"/>
      <c r="F183" s="66" t="str">
        <f t="shared" si="450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6">
        <f t="shared" si="451"/>
        <v>0.2</v>
      </c>
      <c r="V183" s="85"/>
      <c r="W183" s="29">
        <f ca="1">SUM(INDIRECT(ADDRESS(ROW(),SUMIFS($1:$1,$5:$5,1))):INDIRECT(ADDRESS(ROW(),SUMIFS($1:$1,$5:$5,MAX($5:$5)))))</f>
        <v>9065340.6666666679</v>
      </c>
      <c r="Z183" s="30">
        <f t="shared" ref="Z183:CK183" ca="1" si="454">Z138/(1+$S183)</f>
        <v>0</v>
      </c>
      <c r="AA183" s="30">
        <f t="shared" ca="1" si="454"/>
        <v>0</v>
      </c>
      <c r="AB183" s="30">
        <f t="shared" ca="1" si="454"/>
        <v>0</v>
      </c>
      <c r="AC183" s="30">
        <f t="shared" ca="1" si="454"/>
        <v>0</v>
      </c>
      <c r="AD183" s="30">
        <f t="shared" ca="1" si="454"/>
        <v>0</v>
      </c>
      <c r="AE183" s="30">
        <f t="shared" ca="1" si="454"/>
        <v>0</v>
      </c>
      <c r="AF183" s="30">
        <f t="shared" ca="1" si="454"/>
        <v>0</v>
      </c>
      <c r="AG183" s="30">
        <f t="shared" ca="1" si="454"/>
        <v>466.66666666666669</v>
      </c>
      <c r="AH183" s="30">
        <f t="shared" ca="1" si="454"/>
        <v>1866.6666666666667</v>
      </c>
      <c r="AI183" s="30">
        <f t="shared" ca="1" si="454"/>
        <v>3360</v>
      </c>
      <c r="AJ183" s="30">
        <f t="shared" ca="1" si="454"/>
        <v>4911.666666666667</v>
      </c>
      <c r="AK183" s="30">
        <f t="shared" ca="1" si="454"/>
        <v>6265</v>
      </c>
      <c r="AL183" s="30">
        <f t="shared" ca="1" si="454"/>
        <v>8229.6666666666697</v>
      </c>
      <c r="AM183" s="30">
        <f t="shared" ca="1" si="454"/>
        <v>13363.000000000002</v>
      </c>
      <c r="AN183" s="30">
        <f t="shared" ca="1" si="454"/>
        <v>22005.666666666668</v>
      </c>
      <c r="AO183" s="30">
        <f t="shared" ca="1" si="454"/>
        <v>34413.166666666664</v>
      </c>
      <c r="AP183" s="30">
        <f t="shared" ca="1" si="454"/>
        <v>50131.666666666672</v>
      </c>
      <c r="AQ183" s="30">
        <f t="shared" ca="1" si="454"/>
        <v>67803.166666666672</v>
      </c>
      <c r="AR183" s="30">
        <f t="shared" ca="1" si="454"/>
        <v>86634.333333333328</v>
      </c>
      <c r="AS183" s="30">
        <f t="shared" ca="1" si="454"/>
        <v>106067.5</v>
      </c>
      <c r="AT183" s="30">
        <f t="shared" ca="1" si="454"/>
        <v>125819.16666666667</v>
      </c>
      <c r="AU183" s="30">
        <f t="shared" ca="1" si="454"/>
        <v>145710.83333333334</v>
      </c>
      <c r="AV183" s="30">
        <f t="shared" ca="1" si="454"/>
        <v>165637.5</v>
      </c>
      <c r="AW183" s="30">
        <f t="shared" ca="1" si="454"/>
        <v>185581.66666666669</v>
      </c>
      <c r="AX183" s="30">
        <f t="shared" ca="1" si="454"/>
        <v>205531.66666666669</v>
      </c>
      <c r="AY183" s="30">
        <f t="shared" ca="1" si="454"/>
        <v>225481.66666666669</v>
      </c>
      <c r="AZ183" s="30">
        <f t="shared" ca="1" si="454"/>
        <v>245431.66666666669</v>
      </c>
      <c r="BA183" s="30">
        <f t="shared" ca="1" si="454"/>
        <v>265381.66666666669</v>
      </c>
      <c r="BB183" s="30">
        <f t="shared" ca="1" si="454"/>
        <v>285331.66666666669</v>
      </c>
      <c r="BC183" s="30">
        <f t="shared" ca="1" si="454"/>
        <v>305281.66666666669</v>
      </c>
      <c r="BD183" s="30">
        <f t="shared" ca="1" si="454"/>
        <v>324065</v>
      </c>
      <c r="BE183" s="30">
        <f t="shared" ca="1" si="454"/>
        <v>339348.33333333337</v>
      </c>
      <c r="BF183" s="30">
        <f t="shared" ca="1" si="454"/>
        <v>350898.33333333337</v>
      </c>
      <c r="BG183" s="30">
        <f t="shared" ca="1" si="454"/>
        <v>358569.16666666669</v>
      </c>
      <c r="BH183" s="30">
        <f t="shared" ca="1" si="454"/>
        <v>362856.66666666669</v>
      </c>
      <c r="BI183" s="30">
        <f t="shared" ca="1" si="454"/>
        <v>365149.16666666669</v>
      </c>
      <c r="BJ183" s="30">
        <f t="shared" ca="1" si="454"/>
        <v>366275</v>
      </c>
      <c r="BK183" s="30">
        <f t="shared" ca="1" si="454"/>
        <v>366794.16666666669</v>
      </c>
      <c r="BL183" s="30">
        <f t="shared" ca="1" si="454"/>
        <v>366992.5</v>
      </c>
      <c r="BM183" s="30">
        <f t="shared" ca="1" si="454"/>
        <v>367050.83333333337</v>
      </c>
      <c r="BN183" s="30">
        <f t="shared" ca="1" si="454"/>
        <v>367074.16666666669</v>
      </c>
      <c r="BO183" s="30">
        <f t="shared" ca="1" si="454"/>
        <v>367080.00000000006</v>
      </c>
      <c r="BP183" s="30">
        <f t="shared" ca="1" si="454"/>
        <v>367080.00000000006</v>
      </c>
      <c r="BQ183" s="30">
        <f t="shared" ca="1" si="454"/>
        <v>367080.00000000006</v>
      </c>
      <c r="BR183" s="30">
        <f t="shared" ca="1" si="454"/>
        <v>367080.00000000006</v>
      </c>
      <c r="BS183" s="30">
        <f t="shared" ca="1" si="454"/>
        <v>367080.00000000006</v>
      </c>
      <c r="BT183" s="30">
        <f t="shared" ca="1" si="454"/>
        <v>367080.00000000006</v>
      </c>
      <c r="BU183" s="30">
        <f t="shared" ca="1" si="454"/>
        <v>367080.00000000006</v>
      </c>
      <c r="BV183" s="30">
        <f t="shared" si="454"/>
        <v>0</v>
      </c>
      <c r="BW183" s="30">
        <f t="shared" si="454"/>
        <v>0</v>
      </c>
      <c r="BX183" s="30">
        <f t="shared" si="454"/>
        <v>0</v>
      </c>
      <c r="BY183" s="30">
        <f t="shared" si="454"/>
        <v>0</v>
      </c>
      <c r="BZ183" s="30">
        <f t="shared" si="454"/>
        <v>0</v>
      </c>
      <c r="CA183" s="30">
        <f t="shared" si="454"/>
        <v>0</v>
      </c>
      <c r="CB183" s="30">
        <f t="shared" si="454"/>
        <v>0</v>
      </c>
      <c r="CC183" s="30">
        <f t="shared" si="454"/>
        <v>0</v>
      </c>
      <c r="CD183" s="30">
        <f t="shared" si="454"/>
        <v>0</v>
      </c>
      <c r="CE183" s="30">
        <f t="shared" si="454"/>
        <v>0</v>
      </c>
      <c r="CF183" s="30">
        <f t="shared" si="454"/>
        <v>0</v>
      </c>
      <c r="CG183" s="30">
        <f t="shared" si="454"/>
        <v>0</v>
      </c>
      <c r="CH183" s="30">
        <f t="shared" si="454"/>
        <v>0</v>
      </c>
      <c r="CI183" s="30">
        <f t="shared" si="454"/>
        <v>0</v>
      </c>
      <c r="CJ183" s="30">
        <f t="shared" si="454"/>
        <v>0</v>
      </c>
      <c r="CK183" s="30">
        <f t="shared" si="454"/>
        <v>0</v>
      </c>
      <c r="CL183" s="30">
        <f t="shared" ref="CL183:CT183" si="455">CL138/(1+$S183)</f>
        <v>0</v>
      </c>
      <c r="CM183" s="30">
        <f t="shared" si="455"/>
        <v>0</v>
      </c>
      <c r="CN183" s="30">
        <f t="shared" si="455"/>
        <v>0</v>
      </c>
      <c r="CO183" s="30">
        <f t="shared" si="455"/>
        <v>0</v>
      </c>
      <c r="CP183" s="30">
        <f t="shared" si="455"/>
        <v>0</v>
      </c>
      <c r="CQ183" s="30">
        <f t="shared" si="455"/>
        <v>0</v>
      </c>
      <c r="CR183" s="30">
        <f t="shared" si="455"/>
        <v>0</v>
      </c>
      <c r="CS183" s="30">
        <f t="shared" si="455"/>
        <v>0</v>
      </c>
      <c r="CT183" s="30">
        <f t="shared" si="455"/>
        <v>0</v>
      </c>
    </row>
    <row r="184" spans="1:98" s="27" customFormat="1" ht="12" x14ac:dyDescent="0.25">
      <c r="A184" s="26">
        <f>ROW()</f>
        <v>184</v>
      </c>
      <c r="B184" s="97"/>
      <c r="C184" s="142"/>
      <c r="E184" s="24"/>
      <c r="F184" s="66" t="str">
        <f t="shared" si="450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6">
        <f t="shared" si="451"/>
        <v>0</v>
      </c>
      <c r="V184" s="85"/>
      <c r="W184" s="29">
        <f ca="1">SUM(INDIRECT(ADDRESS(ROW(),SUMIFS($1:$1,$5:$5,1))):INDIRECT(ADDRESS(ROW(),SUMIFS($1:$1,$5:$5,MAX($5:$5)))))</f>
        <v>233108760</v>
      </c>
      <c r="Z184" s="30">
        <f t="shared" ref="Z184:CK184" ca="1" si="456">Z139/(1+$S184)</f>
        <v>0</v>
      </c>
      <c r="AA184" s="30">
        <f t="shared" ca="1" si="456"/>
        <v>0</v>
      </c>
      <c r="AB184" s="30">
        <f t="shared" ca="1" si="456"/>
        <v>0</v>
      </c>
      <c r="AC184" s="30">
        <f t="shared" ca="1" si="456"/>
        <v>0</v>
      </c>
      <c r="AD184" s="30">
        <f t="shared" ca="1" si="456"/>
        <v>0</v>
      </c>
      <c r="AE184" s="30">
        <f t="shared" ca="1" si="456"/>
        <v>0</v>
      </c>
      <c r="AF184" s="30">
        <f t="shared" ca="1" si="456"/>
        <v>0</v>
      </c>
      <c r="AG184" s="30">
        <f t="shared" ca="1" si="456"/>
        <v>12000</v>
      </c>
      <c r="AH184" s="30">
        <f t="shared" ca="1" si="456"/>
        <v>48000</v>
      </c>
      <c r="AI184" s="30">
        <f t="shared" ca="1" si="456"/>
        <v>86400</v>
      </c>
      <c r="AJ184" s="30">
        <f t="shared" ca="1" si="456"/>
        <v>126300</v>
      </c>
      <c r="AK184" s="30">
        <f t="shared" ca="1" si="456"/>
        <v>161100</v>
      </c>
      <c r="AL184" s="30">
        <f t="shared" ca="1" si="456"/>
        <v>211620.00000000003</v>
      </c>
      <c r="AM184" s="30">
        <f t="shared" ca="1" si="456"/>
        <v>343620</v>
      </c>
      <c r="AN184" s="30">
        <f t="shared" ca="1" si="456"/>
        <v>565860</v>
      </c>
      <c r="AO184" s="30">
        <f t="shared" ca="1" si="456"/>
        <v>884910</v>
      </c>
      <c r="AP184" s="30">
        <f t="shared" ca="1" si="456"/>
        <v>1289100</v>
      </c>
      <c r="AQ184" s="30">
        <f t="shared" ca="1" si="456"/>
        <v>1743510</v>
      </c>
      <c r="AR184" s="30">
        <f t="shared" ca="1" si="456"/>
        <v>2227740</v>
      </c>
      <c r="AS184" s="30">
        <f t="shared" ca="1" si="456"/>
        <v>2727450</v>
      </c>
      <c r="AT184" s="30">
        <f t="shared" ca="1" si="456"/>
        <v>3235350</v>
      </c>
      <c r="AU184" s="30">
        <f t="shared" ca="1" si="456"/>
        <v>3746850</v>
      </c>
      <c r="AV184" s="30">
        <f t="shared" ca="1" si="456"/>
        <v>4259250</v>
      </c>
      <c r="AW184" s="30">
        <f t="shared" ca="1" si="456"/>
        <v>4772100</v>
      </c>
      <c r="AX184" s="30">
        <f t="shared" ca="1" si="456"/>
        <v>5285100</v>
      </c>
      <c r="AY184" s="30">
        <f t="shared" ca="1" si="456"/>
        <v>5798100</v>
      </c>
      <c r="AZ184" s="30">
        <f t="shared" ca="1" si="456"/>
        <v>6311100</v>
      </c>
      <c r="BA184" s="30">
        <f t="shared" ca="1" si="456"/>
        <v>6824100</v>
      </c>
      <c r="BB184" s="30">
        <f t="shared" ca="1" si="456"/>
        <v>7337100</v>
      </c>
      <c r="BC184" s="30">
        <f t="shared" ca="1" si="456"/>
        <v>7850100</v>
      </c>
      <c r="BD184" s="30">
        <f t="shared" ca="1" si="456"/>
        <v>8333100</v>
      </c>
      <c r="BE184" s="30">
        <f t="shared" ca="1" si="456"/>
        <v>8726100</v>
      </c>
      <c r="BF184" s="30">
        <f t="shared" ca="1" si="456"/>
        <v>9023100</v>
      </c>
      <c r="BG184" s="30">
        <f t="shared" ca="1" si="456"/>
        <v>9220350</v>
      </c>
      <c r="BH184" s="30">
        <f t="shared" ca="1" si="456"/>
        <v>9330600</v>
      </c>
      <c r="BI184" s="30">
        <f t="shared" ca="1" si="456"/>
        <v>9389550</v>
      </c>
      <c r="BJ184" s="30">
        <f t="shared" ca="1" si="456"/>
        <v>9418500</v>
      </c>
      <c r="BK184" s="30">
        <f t="shared" ca="1" si="456"/>
        <v>9431850</v>
      </c>
      <c r="BL184" s="30">
        <f t="shared" ca="1" si="456"/>
        <v>9436950</v>
      </c>
      <c r="BM184" s="30">
        <f t="shared" ca="1" si="456"/>
        <v>9438450</v>
      </c>
      <c r="BN184" s="30">
        <f t="shared" ca="1" si="456"/>
        <v>9439050</v>
      </c>
      <c r="BO184" s="30">
        <f t="shared" ca="1" si="456"/>
        <v>9439200.0000000019</v>
      </c>
      <c r="BP184" s="30">
        <f t="shared" ca="1" si="456"/>
        <v>9439200.0000000019</v>
      </c>
      <c r="BQ184" s="30">
        <f t="shared" ca="1" si="456"/>
        <v>9439200.0000000019</v>
      </c>
      <c r="BR184" s="30">
        <f t="shared" ca="1" si="456"/>
        <v>9439200.0000000019</v>
      </c>
      <c r="BS184" s="30">
        <f t="shared" ca="1" si="456"/>
        <v>9439200.0000000019</v>
      </c>
      <c r="BT184" s="30">
        <f t="shared" ca="1" si="456"/>
        <v>9439200.0000000019</v>
      </c>
      <c r="BU184" s="30">
        <f t="shared" ca="1" si="456"/>
        <v>9439200.0000000019</v>
      </c>
      <c r="BV184" s="30">
        <f t="shared" si="456"/>
        <v>0</v>
      </c>
      <c r="BW184" s="30">
        <f t="shared" si="456"/>
        <v>0</v>
      </c>
      <c r="BX184" s="30">
        <f t="shared" si="456"/>
        <v>0</v>
      </c>
      <c r="BY184" s="30">
        <f t="shared" si="456"/>
        <v>0</v>
      </c>
      <c r="BZ184" s="30">
        <f t="shared" si="456"/>
        <v>0</v>
      </c>
      <c r="CA184" s="30">
        <f t="shared" si="456"/>
        <v>0</v>
      </c>
      <c r="CB184" s="30">
        <f t="shared" si="456"/>
        <v>0</v>
      </c>
      <c r="CC184" s="30">
        <f t="shared" si="456"/>
        <v>0</v>
      </c>
      <c r="CD184" s="30">
        <f t="shared" si="456"/>
        <v>0</v>
      </c>
      <c r="CE184" s="30">
        <f t="shared" si="456"/>
        <v>0</v>
      </c>
      <c r="CF184" s="30">
        <f t="shared" si="456"/>
        <v>0</v>
      </c>
      <c r="CG184" s="30">
        <f t="shared" si="456"/>
        <v>0</v>
      </c>
      <c r="CH184" s="30">
        <f t="shared" si="456"/>
        <v>0</v>
      </c>
      <c r="CI184" s="30">
        <f t="shared" si="456"/>
        <v>0</v>
      </c>
      <c r="CJ184" s="30">
        <f t="shared" si="456"/>
        <v>0</v>
      </c>
      <c r="CK184" s="30">
        <f t="shared" si="456"/>
        <v>0</v>
      </c>
      <c r="CL184" s="30">
        <f t="shared" ref="CL184:CT184" si="457">CL139/(1+$S184)</f>
        <v>0</v>
      </c>
      <c r="CM184" s="30">
        <f t="shared" si="457"/>
        <v>0</v>
      </c>
      <c r="CN184" s="30">
        <f t="shared" si="457"/>
        <v>0</v>
      </c>
      <c r="CO184" s="30">
        <f t="shared" si="457"/>
        <v>0</v>
      </c>
      <c r="CP184" s="30">
        <f t="shared" si="457"/>
        <v>0</v>
      </c>
      <c r="CQ184" s="30">
        <f t="shared" si="457"/>
        <v>0</v>
      </c>
      <c r="CR184" s="30">
        <f t="shared" si="457"/>
        <v>0</v>
      </c>
      <c r="CS184" s="30">
        <f t="shared" si="457"/>
        <v>0</v>
      </c>
      <c r="CT184" s="30">
        <f t="shared" si="457"/>
        <v>0</v>
      </c>
    </row>
    <row r="185" spans="1:98" s="27" customFormat="1" ht="12" x14ac:dyDescent="0.25">
      <c r="A185" s="26">
        <f>ROW()</f>
        <v>185</v>
      </c>
      <c r="B185" s="97"/>
      <c r="C185" s="142"/>
      <c r="E185" s="24"/>
      <c r="F185" s="66" t="str">
        <f t="shared" si="450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6">
        <f t="shared" si="451"/>
        <v>0.2</v>
      </c>
      <c r="V185" s="85"/>
      <c r="W185" s="29">
        <f ca="1">SUM(INDIRECT(ADDRESS(ROW(),SUMIFS($1:$1,$5:$5,1))):INDIRECT(ADDRESS(ROW(),SUMIFS($1:$1,$5:$5,MAX($5:$5)))))</f>
        <v>25900973.333333336</v>
      </c>
      <c r="Z185" s="30">
        <f t="shared" ref="Z185:CK185" ca="1" si="458">Z140/(1+$S185)</f>
        <v>0</v>
      </c>
      <c r="AA185" s="30">
        <f t="shared" ca="1" si="458"/>
        <v>0</v>
      </c>
      <c r="AB185" s="30">
        <f t="shared" ca="1" si="458"/>
        <v>0</v>
      </c>
      <c r="AC185" s="30">
        <f t="shared" ca="1" si="458"/>
        <v>0</v>
      </c>
      <c r="AD185" s="30">
        <f t="shared" ca="1" si="458"/>
        <v>0</v>
      </c>
      <c r="AE185" s="30">
        <f t="shared" ca="1" si="458"/>
        <v>0</v>
      </c>
      <c r="AF185" s="30">
        <f t="shared" ca="1" si="458"/>
        <v>0</v>
      </c>
      <c r="AG185" s="30">
        <f t="shared" ca="1" si="458"/>
        <v>1333.3333333333335</v>
      </c>
      <c r="AH185" s="30">
        <f t="shared" ca="1" si="458"/>
        <v>5333.3333333333339</v>
      </c>
      <c r="AI185" s="30">
        <f t="shared" ca="1" si="458"/>
        <v>9600</v>
      </c>
      <c r="AJ185" s="30">
        <f t="shared" ca="1" si="458"/>
        <v>14033.333333333334</v>
      </c>
      <c r="AK185" s="30">
        <f t="shared" ca="1" si="458"/>
        <v>17900</v>
      </c>
      <c r="AL185" s="30">
        <f t="shared" ca="1" si="458"/>
        <v>23513.333333333336</v>
      </c>
      <c r="AM185" s="30">
        <f t="shared" ca="1" si="458"/>
        <v>38180</v>
      </c>
      <c r="AN185" s="30">
        <f t="shared" ca="1" si="458"/>
        <v>62873.333333333336</v>
      </c>
      <c r="AO185" s="30">
        <f t="shared" ca="1" si="458"/>
        <v>98323.333333333343</v>
      </c>
      <c r="AP185" s="30">
        <f t="shared" ca="1" si="458"/>
        <v>143233.33333333334</v>
      </c>
      <c r="AQ185" s="30">
        <f t="shared" ca="1" si="458"/>
        <v>193723.33333333334</v>
      </c>
      <c r="AR185" s="30">
        <f t="shared" ca="1" si="458"/>
        <v>247526.66666666669</v>
      </c>
      <c r="AS185" s="30">
        <f t="shared" ca="1" si="458"/>
        <v>303050</v>
      </c>
      <c r="AT185" s="30">
        <f t="shared" ca="1" si="458"/>
        <v>359483.33333333337</v>
      </c>
      <c r="AU185" s="30">
        <f t="shared" ca="1" si="458"/>
        <v>416316.66666666669</v>
      </c>
      <c r="AV185" s="30">
        <f t="shared" ca="1" si="458"/>
        <v>473250</v>
      </c>
      <c r="AW185" s="30">
        <f t="shared" ca="1" si="458"/>
        <v>530233.33333333337</v>
      </c>
      <c r="AX185" s="30">
        <f t="shared" ca="1" si="458"/>
        <v>587233.33333333337</v>
      </c>
      <c r="AY185" s="30">
        <f t="shared" ca="1" si="458"/>
        <v>644233.33333333337</v>
      </c>
      <c r="AZ185" s="30">
        <f t="shared" ca="1" si="458"/>
        <v>701233.33333333337</v>
      </c>
      <c r="BA185" s="30">
        <f t="shared" ca="1" si="458"/>
        <v>758233.33333333337</v>
      </c>
      <c r="BB185" s="30">
        <f t="shared" ca="1" si="458"/>
        <v>815233.33333333337</v>
      </c>
      <c r="BC185" s="30">
        <f t="shared" ca="1" si="458"/>
        <v>872233.33333333337</v>
      </c>
      <c r="BD185" s="30">
        <f t="shared" ca="1" si="458"/>
        <v>925900</v>
      </c>
      <c r="BE185" s="30">
        <f t="shared" ca="1" si="458"/>
        <v>969566.66666666674</v>
      </c>
      <c r="BF185" s="30">
        <f t="shared" ca="1" si="458"/>
        <v>1002566.6666666667</v>
      </c>
      <c r="BG185" s="30">
        <f t="shared" ca="1" si="458"/>
        <v>1024483.3333333334</v>
      </c>
      <c r="BH185" s="30">
        <f t="shared" ca="1" si="458"/>
        <v>1036733.3333333334</v>
      </c>
      <c r="BI185" s="30">
        <f t="shared" ca="1" si="458"/>
        <v>1043283.3333333334</v>
      </c>
      <c r="BJ185" s="30">
        <f t="shared" ca="1" si="458"/>
        <v>1046500</v>
      </c>
      <c r="BK185" s="30">
        <f t="shared" ca="1" si="458"/>
        <v>1047983.3333333334</v>
      </c>
      <c r="BL185" s="30">
        <f t="shared" ca="1" si="458"/>
        <v>1048550</v>
      </c>
      <c r="BM185" s="30">
        <f t="shared" ca="1" si="458"/>
        <v>1048716.6666666667</v>
      </c>
      <c r="BN185" s="30">
        <f t="shared" ca="1" si="458"/>
        <v>1048783.3333333335</v>
      </c>
      <c r="BO185" s="30">
        <f t="shared" ca="1" si="458"/>
        <v>1048800.0000000002</v>
      </c>
      <c r="BP185" s="30">
        <f t="shared" ca="1" si="458"/>
        <v>1048800.0000000002</v>
      </c>
      <c r="BQ185" s="30">
        <f t="shared" ca="1" si="458"/>
        <v>1048800.0000000002</v>
      </c>
      <c r="BR185" s="30">
        <f t="shared" ca="1" si="458"/>
        <v>1048800.0000000002</v>
      </c>
      <c r="BS185" s="30">
        <f t="shared" ca="1" si="458"/>
        <v>1048800.0000000002</v>
      </c>
      <c r="BT185" s="30">
        <f t="shared" ca="1" si="458"/>
        <v>1048800.0000000002</v>
      </c>
      <c r="BU185" s="30">
        <f t="shared" ca="1" si="458"/>
        <v>1048800.0000000002</v>
      </c>
      <c r="BV185" s="30">
        <f t="shared" si="458"/>
        <v>0</v>
      </c>
      <c r="BW185" s="30">
        <f t="shared" si="458"/>
        <v>0</v>
      </c>
      <c r="BX185" s="30">
        <f t="shared" si="458"/>
        <v>0</v>
      </c>
      <c r="BY185" s="30">
        <f t="shared" si="458"/>
        <v>0</v>
      </c>
      <c r="BZ185" s="30">
        <f t="shared" si="458"/>
        <v>0</v>
      </c>
      <c r="CA185" s="30">
        <f t="shared" si="458"/>
        <v>0</v>
      </c>
      <c r="CB185" s="30">
        <f t="shared" si="458"/>
        <v>0</v>
      </c>
      <c r="CC185" s="30">
        <f t="shared" si="458"/>
        <v>0</v>
      </c>
      <c r="CD185" s="30">
        <f t="shared" si="458"/>
        <v>0</v>
      </c>
      <c r="CE185" s="30">
        <f t="shared" si="458"/>
        <v>0</v>
      </c>
      <c r="CF185" s="30">
        <f t="shared" si="458"/>
        <v>0</v>
      </c>
      <c r="CG185" s="30">
        <f t="shared" si="458"/>
        <v>0</v>
      </c>
      <c r="CH185" s="30">
        <f t="shared" si="458"/>
        <v>0</v>
      </c>
      <c r="CI185" s="30">
        <f t="shared" si="458"/>
        <v>0</v>
      </c>
      <c r="CJ185" s="30">
        <f t="shared" si="458"/>
        <v>0</v>
      </c>
      <c r="CK185" s="30">
        <f t="shared" si="458"/>
        <v>0</v>
      </c>
      <c r="CL185" s="30">
        <f t="shared" ref="CL185:CT185" si="459">CL140/(1+$S185)</f>
        <v>0</v>
      </c>
      <c r="CM185" s="30">
        <f t="shared" si="459"/>
        <v>0</v>
      </c>
      <c r="CN185" s="30">
        <f t="shared" si="459"/>
        <v>0</v>
      </c>
      <c r="CO185" s="30">
        <f t="shared" si="459"/>
        <v>0</v>
      </c>
      <c r="CP185" s="30">
        <f t="shared" si="459"/>
        <v>0</v>
      </c>
      <c r="CQ185" s="30">
        <f t="shared" si="459"/>
        <v>0</v>
      </c>
      <c r="CR185" s="30">
        <f t="shared" si="459"/>
        <v>0</v>
      </c>
      <c r="CS185" s="30">
        <f t="shared" si="459"/>
        <v>0</v>
      </c>
      <c r="CT185" s="30">
        <f t="shared" si="459"/>
        <v>0</v>
      </c>
    </row>
    <row r="186" spans="1:98" s="27" customFormat="1" ht="12" x14ac:dyDescent="0.25">
      <c r="A186" s="26">
        <f>ROW()</f>
        <v>186</v>
      </c>
      <c r="B186" s="97"/>
      <c r="C186" s="142"/>
      <c r="E186" s="24"/>
      <c r="F186" s="66" t="str">
        <f t="shared" si="450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6">
        <f t="shared" si="451"/>
        <v>0</v>
      </c>
      <c r="V186" s="85"/>
      <c r="W186" s="29">
        <f ca="1">SUM(INDIRECT(ADDRESS(ROW(),SUMIFS($1:$1,$5:$5,1))):INDIRECT(ADDRESS(ROW(),SUMIFS($1:$1,$5:$5,MAX($5:$5)))))</f>
        <v>19425730</v>
      </c>
      <c r="Z186" s="30">
        <f t="shared" ref="Z186:CK186" ca="1" si="460">Z141/(1+$S186)</f>
        <v>0</v>
      </c>
      <c r="AA186" s="30">
        <f t="shared" ca="1" si="460"/>
        <v>0</v>
      </c>
      <c r="AB186" s="30">
        <f t="shared" ca="1" si="460"/>
        <v>0</v>
      </c>
      <c r="AC186" s="30">
        <f t="shared" ca="1" si="460"/>
        <v>0</v>
      </c>
      <c r="AD186" s="30">
        <f t="shared" ca="1" si="460"/>
        <v>0</v>
      </c>
      <c r="AE186" s="30">
        <f t="shared" ca="1" si="460"/>
        <v>0</v>
      </c>
      <c r="AF186" s="30">
        <f t="shared" ca="1" si="460"/>
        <v>0</v>
      </c>
      <c r="AG186" s="30">
        <f t="shared" ca="1" si="460"/>
        <v>1000</v>
      </c>
      <c r="AH186" s="30">
        <f t="shared" ca="1" si="460"/>
        <v>4000</v>
      </c>
      <c r="AI186" s="30">
        <f t="shared" ca="1" si="460"/>
        <v>7200</v>
      </c>
      <c r="AJ186" s="30">
        <f t="shared" ca="1" si="460"/>
        <v>10525</v>
      </c>
      <c r="AK186" s="30">
        <f t="shared" ca="1" si="460"/>
        <v>13425</v>
      </c>
      <c r="AL186" s="30">
        <f t="shared" ca="1" si="460"/>
        <v>17635.000000000004</v>
      </c>
      <c r="AM186" s="30">
        <f t="shared" ca="1" si="460"/>
        <v>28635.000000000004</v>
      </c>
      <c r="AN186" s="30">
        <f t="shared" ca="1" si="460"/>
        <v>47155</v>
      </c>
      <c r="AO186" s="30">
        <f t="shared" ca="1" si="460"/>
        <v>73742.5</v>
      </c>
      <c r="AP186" s="30">
        <f t="shared" ca="1" si="460"/>
        <v>107425</v>
      </c>
      <c r="AQ186" s="30">
        <f t="shared" ca="1" si="460"/>
        <v>145292.5</v>
      </c>
      <c r="AR186" s="30">
        <f t="shared" ca="1" si="460"/>
        <v>185645</v>
      </c>
      <c r="AS186" s="30">
        <f t="shared" ca="1" si="460"/>
        <v>227287.5</v>
      </c>
      <c r="AT186" s="30">
        <f t="shared" ca="1" si="460"/>
        <v>269612.5</v>
      </c>
      <c r="AU186" s="30">
        <f t="shared" ca="1" si="460"/>
        <v>312237.5</v>
      </c>
      <c r="AV186" s="30">
        <f t="shared" ca="1" si="460"/>
        <v>354937.5</v>
      </c>
      <c r="AW186" s="30">
        <f t="shared" ca="1" si="460"/>
        <v>397675</v>
      </c>
      <c r="AX186" s="30">
        <f t="shared" ca="1" si="460"/>
        <v>440425</v>
      </c>
      <c r="AY186" s="30">
        <f t="shared" ca="1" si="460"/>
        <v>483175</v>
      </c>
      <c r="AZ186" s="30">
        <f t="shared" ca="1" si="460"/>
        <v>525925</v>
      </c>
      <c r="BA186" s="30">
        <f t="shared" ca="1" si="460"/>
        <v>568675</v>
      </c>
      <c r="BB186" s="30">
        <f t="shared" ca="1" si="460"/>
        <v>611425</v>
      </c>
      <c r="BC186" s="30">
        <f t="shared" ca="1" si="460"/>
        <v>654175</v>
      </c>
      <c r="BD186" s="30">
        <f t="shared" ca="1" si="460"/>
        <v>694425</v>
      </c>
      <c r="BE186" s="30">
        <f t="shared" ca="1" si="460"/>
        <v>727175</v>
      </c>
      <c r="BF186" s="30">
        <f t="shared" ca="1" si="460"/>
        <v>751925</v>
      </c>
      <c r="BG186" s="30">
        <f t="shared" ca="1" si="460"/>
        <v>768362.5</v>
      </c>
      <c r="BH186" s="30">
        <f t="shared" ca="1" si="460"/>
        <v>777550</v>
      </c>
      <c r="BI186" s="30">
        <f t="shared" ca="1" si="460"/>
        <v>782462.5</v>
      </c>
      <c r="BJ186" s="30">
        <f t="shared" ca="1" si="460"/>
        <v>784875</v>
      </c>
      <c r="BK186" s="30">
        <f t="shared" ca="1" si="460"/>
        <v>785987.5</v>
      </c>
      <c r="BL186" s="30">
        <f t="shared" ca="1" si="460"/>
        <v>786412.5</v>
      </c>
      <c r="BM186" s="30">
        <f t="shared" ca="1" si="460"/>
        <v>786537.5</v>
      </c>
      <c r="BN186" s="30">
        <f t="shared" ca="1" si="460"/>
        <v>786587.5</v>
      </c>
      <c r="BO186" s="30">
        <f t="shared" ca="1" si="460"/>
        <v>786600.00000000012</v>
      </c>
      <c r="BP186" s="30">
        <f t="shared" ca="1" si="460"/>
        <v>786600.00000000012</v>
      </c>
      <c r="BQ186" s="30">
        <f t="shared" ca="1" si="460"/>
        <v>786600.00000000012</v>
      </c>
      <c r="BR186" s="30">
        <f t="shared" ca="1" si="460"/>
        <v>786600.00000000012</v>
      </c>
      <c r="BS186" s="30">
        <f t="shared" ca="1" si="460"/>
        <v>786600.00000000012</v>
      </c>
      <c r="BT186" s="30">
        <f t="shared" ca="1" si="460"/>
        <v>786600.00000000012</v>
      </c>
      <c r="BU186" s="30">
        <f t="shared" ca="1" si="460"/>
        <v>786600.00000000012</v>
      </c>
      <c r="BV186" s="30">
        <f t="shared" si="460"/>
        <v>0</v>
      </c>
      <c r="BW186" s="30">
        <f t="shared" si="460"/>
        <v>0</v>
      </c>
      <c r="BX186" s="30">
        <f t="shared" si="460"/>
        <v>0</v>
      </c>
      <c r="BY186" s="30">
        <f t="shared" si="460"/>
        <v>0</v>
      </c>
      <c r="BZ186" s="30">
        <f t="shared" si="460"/>
        <v>0</v>
      </c>
      <c r="CA186" s="30">
        <f t="shared" si="460"/>
        <v>0</v>
      </c>
      <c r="CB186" s="30">
        <f t="shared" si="460"/>
        <v>0</v>
      </c>
      <c r="CC186" s="30">
        <f t="shared" si="460"/>
        <v>0</v>
      </c>
      <c r="CD186" s="30">
        <f t="shared" si="460"/>
        <v>0</v>
      </c>
      <c r="CE186" s="30">
        <f t="shared" si="460"/>
        <v>0</v>
      </c>
      <c r="CF186" s="30">
        <f t="shared" si="460"/>
        <v>0</v>
      </c>
      <c r="CG186" s="30">
        <f t="shared" si="460"/>
        <v>0</v>
      </c>
      <c r="CH186" s="30">
        <f t="shared" si="460"/>
        <v>0</v>
      </c>
      <c r="CI186" s="30">
        <f t="shared" si="460"/>
        <v>0</v>
      </c>
      <c r="CJ186" s="30">
        <f t="shared" si="460"/>
        <v>0</v>
      </c>
      <c r="CK186" s="30">
        <f t="shared" si="460"/>
        <v>0</v>
      </c>
      <c r="CL186" s="30">
        <f t="shared" ref="CL186:CT186" si="461">CL141/(1+$S186)</f>
        <v>0</v>
      </c>
      <c r="CM186" s="30">
        <f t="shared" si="461"/>
        <v>0</v>
      </c>
      <c r="CN186" s="30">
        <f t="shared" si="461"/>
        <v>0</v>
      </c>
      <c r="CO186" s="30">
        <f t="shared" si="461"/>
        <v>0</v>
      </c>
      <c r="CP186" s="30">
        <f t="shared" si="461"/>
        <v>0</v>
      </c>
      <c r="CQ186" s="30">
        <f t="shared" si="461"/>
        <v>0</v>
      </c>
      <c r="CR186" s="30">
        <f t="shared" si="461"/>
        <v>0</v>
      </c>
      <c r="CS186" s="30">
        <f t="shared" si="461"/>
        <v>0</v>
      </c>
      <c r="CT186" s="30">
        <f t="shared" si="461"/>
        <v>0</v>
      </c>
    </row>
    <row r="187" spans="1:98" s="27" customFormat="1" ht="12" x14ac:dyDescent="0.25">
      <c r="A187" s="26">
        <f>ROW()</f>
        <v>187</v>
      </c>
      <c r="B187" s="97"/>
      <c r="C187" s="142"/>
      <c r="E187" s="24"/>
      <c r="F187" s="66" t="str">
        <f t="shared" si="450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6">
        <f t="shared" si="451"/>
        <v>0</v>
      </c>
      <c r="V187" s="85"/>
      <c r="W187" s="29">
        <f ca="1">SUM(INDIRECT(ADDRESS(ROW(),SUMIFS($1:$1,$5:$5,1))):INDIRECT(ADDRESS(ROW(),SUMIFS($1:$1,$5:$5,MAX($5:$5)))))</f>
        <v>9712865</v>
      </c>
      <c r="Z187" s="30">
        <f t="shared" ref="Z187:CK187" ca="1" si="462">Z142/(1+$S187)</f>
        <v>0</v>
      </c>
      <c r="AA187" s="30">
        <f t="shared" ca="1" si="462"/>
        <v>0</v>
      </c>
      <c r="AB187" s="30">
        <f t="shared" ca="1" si="462"/>
        <v>0</v>
      </c>
      <c r="AC187" s="30">
        <f t="shared" ca="1" si="462"/>
        <v>0</v>
      </c>
      <c r="AD187" s="30">
        <f t="shared" ca="1" si="462"/>
        <v>0</v>
      </c>
      <c r="AE187" s="30">
        <f t="shared" ca="1" si="462"/>
        <v>0</v>
      </c>
      <c r="AF187" s="30">
        <f t="shared" ca="1" si="462"/>
        <v>0</v>
      </c>
      <c r="AG187" s="30">
        <f t="shared" ca="1" si="462"/>
        <v>500</v>
      </c>
      <c r="AH187" s="30">
        <f t="shared" ca="1" si="462"/>
        <v>2000</v>
      </c>
      <c r="AI187" s="30">
        <f t="shared" ca="1" si="462"/>
        <v>3600</v>
      </c>
      <c r="AJ187" s="30">
        <f t="shared" ca="1" si="462"/>
        <v>5262.5</v>
      </c>
      <c r="AK187" s="30">
        <f t="shared" ca="1" si="462"/>
        <v>6712.5</v>
      </c>
      <c r="AL187" s="30">
        <f t="shared" ca="1" si="462"/>
        <v>8817.5000000000018</v>
      </c>
      <c r="AM187" s="30">
        <f t="shared" ca="1" si="462"/>
        <v>14317.500000000002</v>
      </c>
      <c r="AN187" s="30">
        <f t="shared" ca="1" si="462"/>
        <v>23577.5</v>
      </c>
      <c r="AO187" s="30">
        <f t="shared" ca="1" si="462"/>
        <v>36871.25</v>
      </c>
      <c r="AP187" s="30">
        <f t="shared" ca="1" si="462"/>
        <v>53712.5</v>
      </c>
      <c r="AQ187" s="30">
        <f t="shared" ca="1" si="462"/>
        <v>72646.25</v>
      </c>
      <c r="AR187" s="30">
        <f t="shared" ca="1" si="462"/>
        <v>92822.5</v>
      </c>
      <c r="AS187" s="30">
        <f t="shared" ca="1" si="462"/>
        <v>113643.75</v>
      </c>
      <c r="AT187" s="30">
        <f t="shared" ca="1" si="462"/>
        <v>134806.25</v>
      </c>
      <c r="AU187" s="30">
        <f t="shared" ca="1" si="462"/>
        <v>156118.75</v>
      </c>
      <c r="AV187" s="30">
        <f t="shared" ca="1" si="462"/>
        <v>177468.75</v>
      </c>
      <c r="AW187" s="30">
        <f t="shared" ca="1" si="462"/>
        <v>198837.5</v>
      </c>
      <c r="AX187" s="30">
        <f t="shared" ca="1" si="462"/>
        <v>220212.5</v>
      </c>
      <c r="AY187" s="30">
        <f t="shared" ca="1" si="462"/>
        <v>241587.5</v>
      </c>
      <c r="AZ187" s="30">
        <f t="shared" ca="1" si="462"/>
        <v>262962.5</v>
      </c>
      <c r="BA187" s="30">
        <f t="shared" ca="1" si="462"/>
        <v>284337.5</v>
      </c>
      <c r="BB187" s="30">
        <f t="shared" ca="1" si="462"/>
        <v>305712.5</v>
      </c>
      <c r="BC187" s="30">
        <f t="shared" ca="1" si="462"/>
        <v>327087.5</v>
      </c>
      <c r="BD187" s="30">
        <f t="shared" ca="1" si="462"/>
        <v>347212.5</v>
      </c>
      <c r="BE187" s="30">
        <f t="shared" ca="1" si="462"/>
        <v>363587.5</v>
      </c>
      <c r="BF187" s="30">
        <f t="shared" ca="1" si="462"/>
        <v>375962.5</v>
      </c>
      <c r="BG187" s="30">
        <f t="shared" ca="1" si="462"/>
        <v>384181.25</v>
      </c>
      <c r="BH187" s="30">
        <f t="shared" ca="1" si="462"/>
        <v>388775</v>
      </c>
      <c r="BI187" s="30">
        <f t="shared" ca="1" si="462"/>
        <v>391231.25</v>
      </c>
      <c r="BJ187" s="30">
        <f t="shared" ca="1" si="462"/>
        <v>392437.5</v>
      </c>
      <c r="BK187" s="30">
        <f t="shared" ca="1" si="462"/>
        <v>392993.75</v>
      </c>
      <c r="BL187" s="30">
        <f t="shared" ca="1" si="462"/>
        <v>393206.25</v>
      </c>
      <c r="BM187" s="30">
        <f t="shared" ca="1" si="462"/>
        <v>393268.75</v>
      </c>
      <c r="BN187" s="30">
        <f t="shared" ca="1" si="462"/>
        <v>393293.75</v>
      </c>
      <c r="BO187" s="30">
        <f t="shared" ca="1" si="462"/>
        <v>393300.00000000006</v>
      </c>
      <c r="BP187" s="30">
        <f t="shared" ca="1" si="462"/>
        <v>393300.00000000006</v>
      </c>
      <c r="BQ187" s="30">
        <f t="shared" ca="1" si="462"/>
        <v>393300.00000000006</v>
      </c>
      <c r="BR187" s="30">
        <f t="shared" ca="1" si="462"/>
        <v>393300.00000000006</v>
      </c>
      <c r="BS187" s="30">
        <f t="shared" ca="1" si="462"/>
        <v>393300.00000000006</v>
      </c>
      <c r="BT187" s="30">
        <f t="shared" ca="1" si="462"/>
        <v>393300.00000000006</v>
      </c>
      <c r="BU187" s="30">
        <f t="shared" ca="1" si="462"/>
        <v>393300.00000000006</v>
      </c>
      <c r="BV187" s="30">
        <f t="shared" si="462"/>
        <v>0</v>
      </c>
      <c r="BW187" s="30">
        <f t="shared" si="462"/>
        <v>0</v>
      </c>
      <c r="BX187" s="30">
        <f t="shared" si="462"/>
        <v>0</v>
      </c>
      <c r="BY187" s="30">
        <f t="shared" si="462"/>
        <v>0</v>
      </c>
      <c r="BZ187" s="30">
        <f t="shared" si="462"/>
        <v>0</v>
      </c>
      <c r="CA187" s="30">
        <f t="shared" si="462"/>
        <v>0</v>
      </c>
      <c r="CB187" s="30">
        <f t="shared" si="462"/>
        <v>0</v>
      </c>
      <c r="CC187" s="30">
        <f t="shared" si="462"/>
        <v>0</v>
      </c>
      <c r="CD187" s="30">
        <f t="shared" si="462"/>
        <v>0</v>
      </c>
      <c r="CE187" s="30">
        <f t="shared" si="462"/>
        <v>0</v>
      </c>
      <c r="CF187" s="30">
        <f t="shared" si="462"/>
        <v>0</v>
      </c>
      <c r="CG187" s="30">
        <f t="shared" si="462"/>
        <v>0</v>
      </c>
      <c r="CH187" s="30">
        <f t="shared" si="462"/>
        <v>0</v>
      </c>
      <c r="CI187" s="30">
        <f t="shared" si="462"/>
        <v>0</v>
      </c>
      <c r="CJ187" s="30">
        <f t="shared" si="462"/>
        <v>0</v>
      </c>
      <c r="CK187" s="30">
        <f t="shared" si="462"/>
        <v>0</v>
      </c>
      <c r="CL187" s="30">
        <f t="shared" ref="CL187:CT187" si="463">CL142/(1+$S187)</f>
        <v>0</v>
      </c>
      <c r="CM187" s="30">
        <f t="shared" si="463"/>
        <v>0</v>
      </c>
      <c r="CN187" s="30">
        <f t="shared" si="463"/>
        <v>0</v>
      </c>
      <c r="CO187" s="30">
        <f t="shared" si="463"/>
        <v>0</v>
      </c>
      <c r="CP187" s="30">
        <f t="shared" si="463"/>
        <v>0</v>
      </c>
      <c r="CQ187" s="30">
        <f t="shared" si="463"/>
        <v>0</v>
      </c>
      <c r="CR187" s="30">
        <f t="shared" si="463"/>
        <v>0</v>
      </c>
      <c r="CS187" s="30">
        <f t="shared" si="463"/>
        <v>0</v>
      </c>
      <c r="CT187" s="30">
        <f t="shared" si="463"/>
        <v>0</v>
      </c>
    </row>
    <row r="188" spans="1:98" s="27" customFormat="1" ht="12" x14ac:dyDescent="0.25">
      <c r="A188" s="26">
        <f>ROW()</f>
        <v>188</v>
      </c>
      <c r="B188" s="97"/>
      <c r="C188" s="142"/>
      <c r="E188" s="24"/>
      <c r="F188" s="66" t="str">
        <f t="shared" si="450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6">
        <f t="shared" si="451"/>
        <v>0</v>
      </c>
      <c r="V188" s="85"/>
      <c r="W188" s="29">
        <f ca="1">SUM(INDIRECT(ADDRESS(ROW(),SUMIFS($1:$1,$5:$5,1))):INDIRECT(ADDRESS(ROW(),SUMIFS($1:$1,$5:$5,MAX($5:$5)))))</f>
        <v>8741578.5</v>
      </c>
      <c r="Z188" s="30">
        <f t="shared" ref="Z188:CK188" ca="1" si="464">Z143/(1+$S188)</f>
        <v>0</v>
      </c>
      <c r="AA188" s="30">
        <f t="shared" ca="1" si="464"/>
        <v>0</v>
      </c>
      <c r="AB188" s="30">
        <f t="shared" ca="1" si="464"/>
        <v>0</v>
      </c>
      <c r="AC188" s="30">
        <f t="shared" ca="1" si="464"/>
        <v>0</v>
      </c>
      <c r="AD188" s="30">
        <f t="shared" ca="1" si="464"/>
        <v>0</v>
      </c>
      <c r="AE188" s="30">
        <f t="shared" ca="1" si="464"/>
        <v>0</v>
      </c>
      <c r="AF188" s="30">
        <f t="shared" ca="1" si="464"/>
        <v>0</v>
      </c>
      <c r="AG188" s="30">
        <f t="shared" ca="1" si="464"/>
        <v>450</v>
      </c>
      <c r="AH188" s="30">
        <f t="shared" ca="1" si="464"/>
        <v>1800</v>
      </c>
      <c r="AI188" s="30">
        <f t="shared" ca="1" si="464"/>
        <v>3240</v>
      </c>
      <c r="AJ188" s="30">
        <f t="shared" ca="1" si="464"/>
        <v>4736.25</v>
      </c>
      <c r="AK188" s="30">
        <f t="shared" ca="1" si="464"/>
        <v>6041.25</v>
      </c>
      <c r="AL188" s="30">
        <f t="shared" ca="1" si="464"/>
        <v>7935.7500000000009</v>
      </c>
      <c r="AM188" s="30">
        <f t="shared" ca="1" si="464"/>
        <v>12885.750000000002</v>
      </c>
      <c r="AN188" s="30">
        <f t="shared" ca="1" si="464"/>
        <v>21219.75</v>
      </c>
      <c r="AO188" s="30">
        <f t="shared" ca="1" si="464"/>
        <v>33184.125</v>
      </c>
      <c r="AP188" s="30">
        <f t="shared" ca="1" si="464"/>
        <v>48341.25</v>
      </c>
      <c r="AQ188" s="30">
        <f t="shared" ca="1" si="464"/>
        <v>65381.625</v>
      </c>
      <c r="AR188" s="30">
        <f t="shared" ca="1" si="464"/>
        <v>83540.25</v>
      </c>
      <c r="AS188" s="30">
        <f t="shared" ca="1" si="464"/>
        <v>102279.375</v>
      </c>
      <c r="AT188" s="30">
        <f t="shared" ca="1" si="464"/>
        <v>121325.625</v>
      </c>
      <c r="AU188" s="30">
        <f t="shared" ca="1" si="464"/>
        <v>140506.875</v>
      </c>
      <c r="AV188" s="30">
        <f t="shared" ca="1" si="464"/>
        <v>159721.875</v>
      </c>
      <c r="AW188" s="30">
        <f t="shared" ca="1" si="464"/>
        <v>178953.75</v>
      </c>
      <c r="AX188" s="30">
        <f t="shared" ca="1" si="464"/>
        <v>198191.25</v>
      </c>
      <c r="AY188" s="30">
        <f t="shared" ca="1" si="464"/>
        <v>217428.75</v>
      </c>
      <c r="AZ188" s="30">
        <f t="shared" ca="1" si="464"/>
        <v>236666.25</v>
      </c>
      <c r="BA188" s="30">
        <f t="shared" ca="1" si="464"/>
        <v>255903.75</v>
      </c>
      <c r="BB188" s="30">
        <f t="shared" ca="1" si="464"/>
        <v>275141.25</v>
      </c>
      <c r="BC188" s="30">
        <f t="shared" ca="1" si="464"/>
        <v>294378.75</v>
      </c>
      <c r="BD188" s="30">
        <f t="shared" ca="1" si="464"/>
        <v>312491.25</v>
      </c>
      <c r="BE188" s="30">
        <f t="shared" ca="1" si="464"/>
        <v>327228.75</v>
      </c>
      <c r="BF188" s="30">
        <f t="shared" ca="1" si="464"/>
        <v>338366.25</v>
      </c>
      <c r="BG188" s="30">
        <f t="shared" ca="1" si="464"/>
        <v>345763.125</v>
      </c>
      <c r="BH188" s="30">
        <f t="shared" ca="1" si="464"/>
        <v>349897.5</v>
      </c>
      <c r="BI188" s="30">
        <f t="shared" ca="1" si="464"/>
        <v>352108.125</v>
      </c>
      <c r="BJ188" s="30">
        <f t="shared" ca="1" si="464"/>
        <v>353193.75</v>
      </c>
      <c r="BK188" s="30">
        <f t="shared" ca="1" si="464"/>
        <v>353694.375</v>
      </c>
      <c r="BL188" s="30">
        <f t="shared" ca="1" si="464"/>
        <v>353885.625</v>
      </c>
      <c r="BM188" s="30">
        <f t="shared" ca="1" si="464"/>
        <v>353941.875</v>
      </c>
      <c r="BN188" s="30">
        <f t="shared" ca="1" si="464"/>
        <v>353964.375</v>
      </c>
      <c r="BO188" s="30">
        <f t="shared" ca="1" si="464"/>
        <v>353970.00000000006</v>
      </c>
      <c r="BP188" s="30">
        <f t="shared" ca="1" si="464"/>
        <v>353970.00000000006</v>
      </c>
      <c r="BQ188" s="30">
        <f t="shared" ca="1" si="464"/>
        <v>353970.00000000006</v>
      </c>
      <c r="BR188" s="30">
        <f t="shared" ca="1" si="464"/>
        <v>353970.00000000006</v>
      </c>
      <c r="BS188" s="30">
        <f t="shared" ca="1" si="464"/>
        <v>353970.00000000006</v>
      </c>
      <c r="BT188" s="30">
        <f t="shared" ca="1" si="464"/>
        <v>353970.00000000006</v>
      </c>
      <c r="BU188" s="30">
        <f t="shared" ca="1" si="464"/>
        <v>353970.00000000006</v>
      </c>
      <c r="BV188" s="30">
        <f t="shared" si="464"/>
        <v>0</v>
      </c>
      <c r="BW188" s="30">
        <f t="shared" si="464"/>
        <v>0</v>
      </c>
      <c r="BX188" s="30">
        <f t="shared" si="464"/>
        <v>0</v>
      </c>
      <c r="BY188" s="30">
        <f t="shared" si="464"/>
        <v>0</v>
      </c>
      <c r="BZ188" s="30">
        <f t="shared" si="464"/>
        <v>0</v>
      </c>
      <c r="CA188" s="30">
        <f t="shared" si="464"/>
        <v>0</v>
      </c>
      <c r="CB188" s="30">
        <f t="shared" si="464"/>
        <v>0</v>
      </c>
      <c r="CC188" s="30">
        <f t="shared" si="464"/>
        <v>0</v>
      </c>
      <c r="CD188" s="30">
        <f t="shared" si="464"/>
        <v>0</v>
      </c>
      <c r="CE188" s="30">
        <f t="shared" si="464"/>
        <v>0</v>
      </c>
      <c r="CF188" s="30">
        <f t="shared" si="464"/>
        <v>0</v>
      </c>
      <c r="CG188" s="30">
        <f t="shared" si="464"/>
        <v>0</v>
      </c>
      <c r="CH188" s="30">
        <f t="shared" si="464"/>
        <v>0</v>
      </c>
      <c r="CI188" s="30">
        <f t="shared" si="464"/>
        <v>0</v>
      </c>
      <c r="CJ188" s="30">
        <f t="shared" si="464"/>
        <v>0</v>
      </c>
      <c r="CK188" s="30">
        <f t="shared" si="464"/>
        <v>0</v>
      </c>
      <c r="CL188" s="30">
        <f t="shared" ref="CL188:CT188" si="465">CL143/(1+$S188)</f>
        <v>0</v>
      </c>
      <c r="CM188" s="30">
        <f t="shared" si="465"/>
        <v>0</v>
      </c>
      <c r="CN188" s="30">
        <f t="shared" si="465"/>
        <v>0</v>
      </c>
      <c r="CO188" s="30">
        <f t="shared" si="465"/>
        <v>0</v>
      </c>
      <c r="CP188" s="30">
        <f t="shared" si="465"/>
        <v>0</v>
      </c>
      <c r="CQ188" s="30">
        <f t="shared" si="465"/>
        <v>0</v>
      </c>
      <c r="CR188" s="30">
        <f t="shared" si="465"/>
        <v>0</v>
      </c>
      <c r="CS188" s="30">
        <f t="shared" si="465"/>
        <v>0</v>
      </c>
      <c r="CT188" s="30">
        <f t="shared" si="465"/>
        <v>0</v>
      </c>
    </row>
    <row r="189" spans="1:98" s="27" customFormat="1" ht="12" x14ac:dyDescent="0.25">
      <c r="A189" s="26">
        <f>ROW()</f>
        <v>189</v>
      </c>
      <c r="B189" s="97"/>
      <c r="C189" s="142"/>
      <c r="E189" s="24"/>
      <c r="F189" s="66" t="str">
        <f t="shared" si="450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6">
        <f t="shared" si="451"/>
        <v>0.2</v>
      </c>
      <c r="V189" s="85"/>
      <c r="W189" s="29">
        <f ca="1">SUM(INDIRECT(ADDRESS(ROW(),SUMIFS($1:$1,$5:$5,1))):INDIRECT(ADDRESS(ROW(),SUMIFS($1:$1,$5:$5,MAX($5:$5)))))</f>
        <v>2978611.9333333336</v>
      </c>
      <c r="Z189" s="30">
        <f t="shared" ref="Z189:CK189" ca="1" si="466">Z144/(1+$S189)</f>
        <v>0</v>
      </c>
      <c r="AA189" s="30">
        <f t="shared" ca="1" si="466"/>
        <v>0</v>
      </c>
      <c r="AB189" s="30">
        <f t="shared" ca="1" si="466"/>
        <v>0</v>
      </c>
      <c r="AC189" s="30">
        <f t="shared" ca="1" si="466"/>
        <v>0</v>
      </c>
      <c r="AD189" s="30">
        <f t="shared" ca="1" si="466"/>
        <v>0</v>
      </c>
      <c r="AE189" s="30">
        <f t="shared" ca="1" si="466"/>
        <v>0</v>
      </c>
      <c r="AF189" s="30">
        <f t="shared" ca="1" si="466"/>
        <v>0</v>
      </c>
      <c r="AG189" s="30">
        <f t="shared" ca="1" si="466"/>
        <v>153.33333333333337</v>
      </c>
      <c r="AH189" s="30">
        <f t="shared" ca="1" si="466"/>
        <v>613.33333333333348</v>
      </c>
      <c r="AI189" s="30">
        <f t="shared" ca="1" si="466"/>
        <v>1104.0000000000002</v>
      </c>
      <c r="AJ189" s="30">
        <f t="shared" ca="1" si="466"/>
        <v>1613.8333333333335</v>
      </c>
      <c r="AK189" s="30">
        <f t="shared" ca="1" si="466"/>
        <v>2058.5000000000005</v>
      </c>
      <c r="AL189" s="30">
        <f t="shared" ca="1" si="466"/>
        <v>2704.0333333333338</v>
      </c>
      <c r="AM189" s="30">
        <f t="shared" ca="1" si="466"/>
        <v>4390.7000000000007</v>
      </c>
      <c r="AN189" s="30">
        <f t="shared" ca="1" si="466"/>
        <v>7230.4333333333343</v>
      </c>
      <c r="AO189" s="30">
        <f t="shared" ca="1" si="466"/>
        <v>11307.183333333334</v>
      </c>
      <c r="AP189" s="30">
        <f t="shared" ca="1" si="466"/>
        <v>16471.833333333336</v>
      </c>
      <c r="AQ189" s="30">
        <f t="shared" ca="1" si="466"/>
        <v>22278.183333333338</v>
      </c>
      <c r="AR189" s="30">
        <f t="shared" ca="1" si="466"/>
        <v>28465.566666666673</v>
      </c>
      <c r="AS189" s="30">
        <f t="shared" ca="1" si="466"/>
        <v>34850.75</v>
      </c>
      <c r="AT189" s="30">
        <f t="shared" ca="1" si="466"/>
        <v>41340.583333333336</v>
      </c>
      <c r="AU189" s="30">
        <f t="shared" ca="1" si="466"/>
        <v>47876.416666666672</v>
      </c>
      <c r="AV189" s="30">
        <f t="shared" ca="1" si="466"/>
        <v>54423.750000000007</v>
      </c>
      <c r="AW189" s="30">
        <f t="shared" ca="1" si="466"/>
        <v>60976.833333333343</v>
      </c>
      <c r="AX189" s="30">
        <f t="shared" ca="1" si="466"/>
        <v>67531.833333333343</v>
      </c>
      <c r="AY189" s="30">
        <f t="shared" ca="1" si="466"/>
        <v>74086.833333333343</v>
      </c>
      <c r="AZ189" s="30">
        <f t="shared" ca="1" si="466"/>
        <v>80641.833333333343</v>
      </c>
      <c r="BA189" s="30">
        <f t="shared" ca="1" si="466"/>
        <v>87196.833333333343</v>
      </c>
      <c r="BB189" s="30">
        <f t="shared" ca="1" si="466"/>
        <v>93751.833333333343</v>
      </c>
      <c r="BC189" s="30">
        <f t="shared" ca="1" si="466"/>
        <v>100306.83333333334</v>
      </c>
      <c r="BD189" s="30">
        <f t="shared" ca="1" si="466"/>
        <v>106478.50000000001</v>
      </c>
      <c r="BE189" s="30">
        <f t="shared" ca="1" si="466"/>
        <v>111500.16666666669</v>
      </c>
      <c r="BF189" s="30">
        <f t="shared" ca="1" si="466"/>
        <v>115295.16666666669</v>
      </c>
      <c r="BG189" s="30">
        <f t="shared" ca="1" si="466"/>
        <v>117815.58333333334</v>
      </c>
      <c r="BH189" s="30">
        <f t="shared" ca="1" si="466"/>
        <v>119224.33333333334</v>
      </c>
      <c r="BI189" s="30">
        <f t="shared" ca="1" si="466"/>
        <v>119977.58333333334</v>
      </c>
      <c r="BJ189" s="30">
        <f t="shared" ca="1" si="466"/>
        <v>120347.50000000003</v>
      </c>
      <c r="BK189" s="30">
        <f t="shared" ca="1" si="466"/>
        <v>120518.08333333334</v>
      </c>
      <c r="BL189" s="30">
        <f t="shared" ca="1" si="466"/>
        <v>120583.25000000003</v>
      </c>
      <c r="BM189" s="30">
        <f t="shared" ca="1" si="466"/>
        <v>120602.41666666669</v>
      </c>
      <c r="BN189" s="30">
        <f t="shared" ca="1" si="466"/>
        <v>120610.08333333334</v>
      </c>
      <c r="BO189" s="30">
        <f t="shared" ca="1" si="466"/>
        <v>120612.00000000003</v>
      </c>
      <c r="BP189" s="30">
        <f t="shared" ca="1" si="466"/>
        <v>120612.00000000003</v>
      </c>
      <c r="BQ189" s="30">
        <f t="shared" ca="1" si="466"/>
        <v>120612.00000000003</v>
      </c>
      <c r="BR189" s="30">
        <f t="shared" ca="1" si="466"/>
        <v>120612.00000000003</v>
      </c>
      <c r="BS189" s="30">
        <f t="shared" ca="1" si="466"/>
        <v>120612.00000000003</v>
      </c>
      <c r="BT189" s="30">
        <f t="shared" ca="1" si="466"/>
        <v>120612.00000000003</v>
      </c>
      <c r="BU189" s="30">
        <f t="shared" ca="1" si="466"/>
        <v>120612.00000000003</v>
      </c>
      <c r="BV189" s="30">
        <f t="shared" si="466"/>
        <v>0</v>
      </c>
      <c r="BW189" s="30">
        <f t="shared" si="466"/>
        <v>0</v>
      </c>
      <c r="BX189" s="30">
        <f t="shared" si="466"/>
        <v>0</v>
      </c>
      <c r="BY189" s="30">
        <f t="shared" si="466"/>
        <v>0</v>
      </c>
      <c r="BZ189" s="30">
        <f t="shared" si="466"/>
        <v>0</v>
      </c>
      <c r="CA189" s="30">
        <f t="shared" si="466"/>
        <v>0</v>
      </c>
      <c r="CB189" s="30">
        <f t="shared" si="466"/>
        <v>0</v>
      </c>
      <c r="CC189" s="30">
        <f t="shared" si="466"/>
        <v>0</v>
      </c>
      <c r="CD189" s="30">
        <f t="shared" si="466"/>
        <v>0</v>
      </c>
      <c r="CE189" s="30">
        <f t="shared" si="466"/>
        <v>0</v>
      </c>
      <c r="CF189" s="30">
        <f t="shared" si="466"/>
        <v>0</v>
      </c>
      <c r="CG189" s="30">
        <f t="shared" si="466"/>
        <v>0</v>
      </c>
      <c r="CH189" s="30">
        <f t="shared" si="466"/>
        <v>0</v>
      </c>
      <c r="CI189" s="30">
        <f t="shared" si="466"/>
        <v>0</v>
      </c>
      <c r="CJ189" s="30">
        <f t="shared" si="466"/>
        <v>0</v>
      </c>
      <c r="CK189" s="30">
        <f t="shared" si="466"/>
        <v>0</v>
      </c>
      <c r="CL189" s="30">
        <f t="shared" ref="CL189:CT189" si="467">CL144/(1+$S189)</f>
        <v>0</v>
      </c>
      <c r="CM189" s="30">
        <f t="shared" si="467"/>
        <v>0</v>
      </c>
      <c r="CN189" s="30">
        <f t="shared" si="467"/>
        <v>0</v>
      </c>
      <c r="CO189" s="30">
        <f t="shared" si="467"/>
        <v>0</v>
      </c>
      <c r="CP189" s="30">
        <f t="shared" si="467"/>
        <v>0</v>
      </c>
      <c r="CQ189" s="30">
        <f t="shared" si="467"/>
        <v>0</v>
      </c>
      <c r="CR189" s="30">
        <f t="shared" si="467"/>
        <v>0</v>
      </c>
      <c r="CS189" s="30">
        <f t="shared" si="467"/>
        <v>0</v>
      </c>
      <c r="CT189" s="30">
        <f t="shared" si="467"/>
        <v>0</v>
      </c>
    </row>
    <row r="190" spans="1:98" s="2" customFormat="1" ht="12" x14ac:dyDescent="0.25">
      <c r="A190" s="11">
        <f>ROW()</f>
        <v>190</v>
      </c>
      <c r="B190" s="98"/>
      <c r="C190" s="142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2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369116904.43333334</v>
      </c>
      <c r="Z191" s="10">
        <f ca="1">IF(Z$5="",0,SUM(Z192:Z201))</f>
        <v>0</v>
      </c>
      <c r="AA191" s="10">
        <f t="shared" ref="AA191:CL191" ca="1" si="468">IF(AA$5="",0,SUM(AA192:AA201))</f>
        <v>0</v>
      </c>
      <c r="AB191" s="10">
        <f t="shared" ca="1" si="468"/>
        <v>0</v>
      </c>
      <c r="AC191" s="10">
        <f t="shared" ca="1" si="468"/>
        <v>0</v>
      </c>
      <c r="AD191" s="10">
        <f t="shared" ca="1" si="468"/>
        <v>0</v>
      </c>
      <c r="AE191" s="10">
        <f t="shared" ca="1" si="468"/>
        <v>0</v>
      </c>
      <c r="AF191" s="10">
        <f t="shared" ca="1" si="468"/>
        <v>0</v>
      </c>
      <c r="AG191" s="10">
        <f t="shared" ca="1" si="468"/>
        <v>0</v>
      </c>
      <c r="AH191" s="10">
        <f t="shared" ca="1" si="468"/>
        <v>19803.333333333332</v>
      </c>
      <c r="AI191" s="10">
        <f t="shared" ca="1" si="468"/>
        <v>79213.333333333328</v>
      </c>
      <c r="AJ191" s="10">
        <f t="shared" ca="1" si="468"/>
        <v>142584</v>
      </c>
      <c r="AK191" s="10">
        <f t="shared" ca="1" si="468"/>
        <v>208430.08333333334</v>
      </c>
      <c r="AL191" s="10">
        <f t="shared" ca="1" si="468"/>
        <v>265859.75</v>
      </c>
      <c r="AM191" s="10">
        <f t="shared" ca="1" si="468"/>
        <v>349231.78333333338</v>
      </c>
      <c r="AN191" s="10">
        <f t="shared" ca="1" si="468"/>
        <v>567068.44999999995</v>
      </c>
      <c r="AO191" s="10">
        <f t="shared" ca="1" si="468"/>
        <v>933826.18333333335</v>
      </c>
      <c r="AP191" s="10">
        <f t="shared" ca="1" si="468"/>
        <v>1460347.3083333333</v>
      </c>
      <c r="AQ191" s="10">
        <f t="shared" ca="1" si="468"/>
        <v>2127373.0833333335</v>
      </c>
      <c r="AR191" s="10">
        <f t="shared" ca="1" si="468"/>
        <v>2877275.8083333331</v>
      </c>
      <c r="AS191" s="10">
        <f t="shared" ca="1" si="468"/>
        <v>3676389.8166666669</v>
      </c>
      <c r="AT191" s="10">
        <f t="shared" ca="1" si="468"/>
        <v>4501050.125</v>
      </c>
      <c r="AU191" s="10">
        <f t="shared" ca="1" si="468"/>
        <v>5339226.208333333</v>
      </c>
      <c r="AV191" s="10">
        <f t="shared" ca="1" si="468"/>
        <v>6183343.291666667</v>
      </c>
      <c r="AW191" s="10">
        <f t="shared" ca="1" si="468"/>
        <v>7028945.625</v>
      </c>
      <c r="AX191" s="10">
        <f t="shared" ca="1" si="468"/>
        <v>7875290.583333333</v>
      </c>
      <c r="AY191" s="10">
        <f t="shared" ca="1" si="468"/>
        <v>8721883.083333334</v>
      </c>
      <c r="AZ191" s="10">
        <f t="shared" ca="1" si="468"/>
        <v>9568475.583333334</v>
      </c>
      <c r="BA191" s="10">
        <f t="shared" ca="1" si="468"/>
        <v>10415068.083333334</v>
      </c>
      <c r="BB191" s="10">
        <f t="shared" ca="1" si="468"/>
        <v>11261660.583333334</v>
      </c>
      <c r="BC191" s="10">
        <f t="shared" ca="1" si="468"/>
        <v>12108253.083333334</v>
      </c>
      <c r="BD191" s="10">
        <f t="shared" ca="1" si="468"/>
        <v>12954845.583333334</v>
      </c>
      <c r="BE191" s="10">
        <f t="shared" ca="1" si="468"/>
        <v>13751929.75</v>
      </c>
      <c r="BF191" s="10">
        <f t="shared" ca="1" si="468"/>
        <v>14400488.916666666</v>
      </c>
      <c r="BG191" s="10">
        <f t="shared" ca="1" si="468"/>
        <v>14890621.416666666</v>
      </c>
      <c r="BH191" s="10">
        <f t="shared" ca="1" si="468"/>
        <v>15216138.708333334</v>
      </c>
      <c r="BI191" s="10">
        <f t="shared" ca="1" si="468"/>
        <v>15398081.833333334</v>
      </c>
      <c r="BJ191" s="10">
        <f t="shared" ca="1" si="468"/>
        <v>15495365.708333334</v>
      </c>
      <c r="BK191" s="10">
        <f t="shared" ca="1" si="468"/>
        <v>15543141.25</v>
      </c>
      <c r="BL191" s="10">
        <f t="shared" ca="1" si="468"/>
        <v>15565172.458333334</v>
      </c>
      <c r="BM191" s="10">
        <f t="shared" ca="1" si="468"/>
        <v>15573588.875</v>
      </c>
      <c r="BN191" s="10">
        <f t="shared" ca="1" si="468"/>
        <v>15576064.291666666</v>
      </c>
      <c r="BO191" s="10">
        <f t="shared" ca="1" si="468"/>
        <v>15577054.458333334</v>
      </c>
      <c r="BP191" s="10">
        <f t="shared" ca="1" si="468"/>
        <v>15577302.000000002</v>
      </c>
      <c r="BQ191" s="10">
        <f t="shared" ca="1" si="468"/>
        <v>15577302.000000002</v>
      </c>
      <c r="BR191" s="10">
        <f t="shared" ca="1" si="468"/>
        <v>15577302.000000002</v>
      </c>
      <c r="BS191" s="10">
        <f t="shared" ca="1" si="468"/>
        <v>15577302.000000002</v>
      </c>
      <c r="BT191" s="10">
        <f t="shared" ca="1" si="468"/>
        <v>15577302.000000002</v>
      </c>
      <c r="BU191" s="10">
        <f t="shared" ca="1" si="468"/>
        <v>15577302.000000002</v>
      </c>
      <c r="BV191" s="10">
        <f t="shared" si="468"/>
        <v>0</v>
      </c>
      <c r="BW191" s="10">
        <f t="shared" si="468"/>
        <v>0</v>
      </c>
      <c r="BX191" s="10">
        <f t="shared" si="468"/>
        <v>0</v>
      </c>
      <c r="BY191" s="10">
        <f t="shared" si="468"/>
        <v>0</v>
      </c>
      <c r="BZ191" s="10">
        <f t="shared" si="468"/>
        <v>0</v>
      </c>
      <c r="CA191" s="10">
        <f t="shared" si="468"/>
        <v>0</v>
      </c>
      <c r="CB191" s="10">
        <f t="shared" si="468"/>
        <v>0</v>
      </c>
      <c r="CC191" s="10">
        <f t="shared" si="468"/>
        <v>0</v>
      </c>
      <c r="CD191" s="10">
        <f t="shared" si="468"/>
        <v>0</v>
      </c>
      <c r="CE191" s="10">
        <f t="shared" si="468"/>
        <v>0</v>
      </c>
      <c r="CF191" s="10">
        <f t="shared" si="468"/>
        <v>0</v>
      </c>
      <c r="CG191" s="10">
        <f t="shared" si="468"/>
        <v>0</v>
      </c>
      <c r="CH191" s="10">
        <f t="shared" si="468"/>
        <v>0</v>
      </c>
      <c r="CI191" s="10">
        <f t="shared" si="468"/>
        <v>0</v>
      </c>
      <c r="CJ191" s="10">
        <f t="shared" si="468"/>
        <v>0</v>
      </c>
      <c r="CK191" s="10">
        <f t="shared" si="468"/>
        <v>0</v>
      </c>
      <c r="CL191" s="10">
        <f t="shared" si="468"/>
        <v>0</v>
      </c>
      <c r="CM191" s="10">
        <f t="shared" ref="CM191:CT191" si="469">IF(CM$5="",0,SUM(CM192:CM201))</f>
        <v>0</v>
      </c>
      <c r="CN191" s="10">
        <f t="shared" si="469"/>
        <v>0</v>
      </c>
      <c r="CO191" s="10">
        <f t="shared" si="469"/>
        <v>0</v>
      </c>
      <c r="CP191" s="10">
        <f t="shared" si="469"/>
        <v>0</v>
      </c>
      <c r="CQ191" s="10">
        <f t="shared" si="469"/>
        <v>0</v>
      </c>
      <c r="CR191" s="10">
        <f t="shared" si="469"/>
        <v>0</v>
      </c>
      <c r="CS191" s="10">
        <f t="shared" si="469"/>
        <v>0</v>
      </c>
      <c r="CT191" s="10">
        <f t="shared" si="469"/>
        <v>0</v>
      </c>
    </row>
    <row r="192" spans="1:98" s="27" customFormat="1" ht="12" x14ac:dyDescent="0.25">
      <c r="A192" s="26">
        <f>ROW()</f>
        <v>192</v>
      </c>
      <c r="B192" s="97"/>
      <c r="C192" s="142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6">
        <f t="shared" ref="S192:S200" si="470">SUMIFS($S$245:$S$254,$G$245:$G$254,$G192)</f>
        <v>0.2</v>
      </c>
      <c r="V192" s="85"/>
      <c r="W192" s="29">
        <f ca="1">SUM(INDIRECT(ADDRESS(ROW(),SUMIFS($1:$1,$5:$5,1))):INDIRECT(ADDRESS(ROW(),SUMIFS($1:$1,$5:$5,MAX($5:$5)))))</f>
        <v>65236955</v>
      </c>
      <c r="Z192" s="30">
        <f t="shared" ref="Z192:CK192" ca="1" si="471">Z147/(1+$S192)</f>
        <v>0</v>
      </c>
      <c r="AA192" s="30">
        <f t="shared" ca="1" si="471"/>
        <v>0</v>
      </c>
      <c r="AB192" s="30">
        <f t="shared" ca="1" si="471"/>
        <v>0</v>
      </c>
      <c r="AC192" s="30">
        <f t="shared" ca="1" si="471"/>
        <v>0</v>
      </c>
      <c r="AD192" s="30">
        <f t="shared" ca="1" si="471"/>
        <v>0</v>
      </c>
      <c r="AE192" s="30">
        <f t="shared" ca="1" si="471"/>
        <v>0</v>
      </c>
      <c r="AF192" s="30">
        <f t="shared" ca="1" si="471"/>
        <v>0</v>
      </c>
      <c r="AG192" s="30">
        <f t="shared" ca="1" si="471"/>
        <v>0</v>
      </c>
      <c r="AH192" s="30">
        <f t="shared" ca="1" si="471"/>
        <v>3500</v>
      </c>
      <c r="AI192" s="30">
        <f t="shared" ca="1" si="471"/>
        <v>14000</v>
      </c>
      <c r="AJ192" s="30">
        <f t="shared" ca="1" si="471"/>
        <v>25200</v>
      </c>
      <c r="AK192" s="30">
        <f t="shared" ca="1" si="471"/>
        <v>36837.5</v>
      </c>
      <c r="AL192" s="30">
        <f t="shared" ca="1" si="471"/>
        <v>46987.5</v>
      </c>
      <c r="AM192" s="30">
        <f t="shared" ca="1" si="471"/>
        <v>61722.500000000015</v>
      </c>
      <c r="AN192" s="30">
        <f t="shared" ca="1" si="471"/>
        <v>100222.50000000001</v>
      </c>
      <c r="AO192" s="30">
        <f t="shared" ca="1" si="471"/>
        <v>165042.5</v>
      </c>
      <c r="AP192" s="30">
        <f t="shared" ca="1" si="471"/>
        <v>258098.75</v>
      </c>
      <c r="AQ192" s="30">
        <f t="shared" ca="1" si="471"/>
        <v>375987.5</v>
      </c>
      <c r="AR192" s="30">
        <f t="shared" ca="1" si="471"/>
        <v>508523.75</v>
      </c>
      <c r="AS192" s="30">
        <f t="shared" ca="1" si="471"/>
        <v>649757.5</v>
      </c>
      <c r="AT192" s="30">
        <f t="shared" ca="1" si="471"/>
        <v>795506.25</v>
      </c>
      <c r="AU192" s="30">
        <f t="shared" ca="1" si="471"/>
        <v>943643.75</v>
      </c>
      <c r="AV192" s="30">
        <f t="shared" ca="1" si="471"/>
        <v>1092831.25</v>
      </c>
      <c r="AW192" s="30">
        <f t="shared" ca="1" si="471"/>
        <v>1242281.25</v>
      </c>
      <c r="AX192" s="30">
        <f t="shared" ca="1" si="471"/>
        <v>1391862.5</v>
      </c>
      <c r="AY192" s="30">
        <f t="shared" ca="1" si="471"/>
        <v>1541487.5</v>
      </c>
      <c r="AZ192" s="30">
        <f t="shared" ca="1" si="471"/>
        <v>1691112.5</v>
      </c>
      <c r="BA192" s="30">
        <f t="shared" ca="1" si="471"/>
        <v>1840737.5</v>
      </c>
      <c r="BB192" s="30">
        <f t="shared" ca="1" si="471"/>
        <v>1990362.5</v>
      </c>
      <c r="BC192" s="30">
        <f t="shared" ca="1" si="471"/>
        <v>2139987.5</v>
      </c>
      <c r="BD192" s="30">
        <f t="shared" ca="1" si="471"/>
        <v>2289612.5</v>
      </c>
      <c r="BE192" s="30">
        <f t="shared" ca="1" si="471"/>
        <v>2430487.5</v>
      </c>
      <c r="BF192" s="30">
        <f t="shared" ca="1" si="471"/>
        <v>2545112.5</v>
      </c>
      <c r="BG192" s="30">
        <f t="shared" ca="1" si="471"/>
        <v>2631737.5</v>
      </c>
      <c r="BH192" s="30">
        <f t="shared" ca="1" si="471"/>
        <v>2689268.75</v>
      </c>
      <c r="BI192" s="30">
        <f t="shared" ca="1" si="471"/>
        <v>2721425</v>
      </c>
      <c r="BJ192" s="30">
        <f t="shared" ca="1" si="471"/>
        <v>2738618.75</v>
      </c>
      <c r="BK192" s="30">
        <f t="shared" ca="1" si="471"/>
        <v>2747062.5</v>
      </c>
      <c r="BL192" s="30">
        <f t="shared" ca="1" si="471"/>
        <v>2750956.25</v>
      </c>
      <c r="BM192" s="30">
        <f t="shared" ca="1" si="471"/>
        <v>2752443.75</v>
      </c>
      <c r="BN192" s="30">
        <f t="shared" ca="1" si="471"/>
        <v>2752881.25</v>
      </c>
      <c r="BO192" s="30">
        <f t="shared" ca="1" si="471"/>
        <v>2753056.25</v>
      </c>
      <c r="BP192" s="30">
        <f t="shared" ca="1" si="471"/>
        <v>2753100.0000000005</v>
      </c>
      <c r="BQ192" s="30">
        <f t="shared" ca="1" si="471"/>
        <v>2753100.0000000005</v>
      </c>
      <c r="BR192" s="30">
        <f t="shared" ca="1" si="471"/>
        <v>2753100.0000000005</v>
      </c>
      <c r="BS192" s="30">
        <f t="shared" ca="1" si="471"/>
        <v>2753100.0000000005</v>
      </c>
      <c r="BT192" s="30">
        <f t="shared" ca="1" si="471"/>
        <v>2753100.0000000005</v>
      </c>
      <c r="BU192" s="30">
        <f t="shared" ca="1" si="471"/>
        <v>2753100.0000000005</v>
      </c>
      <c r="BV192" s="30">
        <f t="shared" si="471"/>
        <v>0</v>
      </c>
      <c r="BW192" s="30">
        <f t="shared" si="471"/>
        <v>0</v>
      </c>
      <c r="BX192" s="30">
        <f t="shared" si="471"/>
        <v>0</v>
      </c>
      <c r="BY192" s="30">
        <f t="shared" si="471"/>
        <v>0</v>
      </c>
      <c r="BZ192" s="30">
        <f t="shared" si="471"/>
        <v>0</v>
      </c>
      <c r="CA192" s="30">
        <f t="shared" si="471"/>
        <v>0</v>
      </c>
      <c r="CB192" s="30">
        <f t="shared" si="471"/>
        <v>0</v>
      </c>
      <c r="CC192" s="30">
        <f t="shared" si="471"/>
        <v>0</v>
      </c>
      <c r="CD192" s="30">
        <f t="shared" si="471"/>
        <v>0</v>
      </c>
      <c r="CE192" s="30">
        <f t="shared" si="471"/>
        <v>0</v>
      </c>
      <c r="CF192" s="30">
        <f t="shared" si="471"/>
        <v>0</v>
      </c>
      <c r="CG192" s="30">
        <f t="shared" si="471"/>
        <v>0</v>
      </c>
      <c r="CH192" s="30">
        <f t="shared" si="471"/>
        <v>0</v>
      </c>
      <c r="CI192" s="30">
        <f t="shared" si="471"/>
        <v>0</v>
      </c>
      <c r="CJ192" s="30">
        <f t="shared" si="471"/>
        <v>0</v>
      </c>
      <c r="CK192" s="30">
        <f t="shared" si="471"/>
        <v>0</v>
      </c>
      <c r="CL192" s="30">
        <f t="shared" ref="CL192:CT192" si="472">CL147/(1+$S192)</f>
        <v>0</v>
      </c>
      <c r="CM192" s="30">
        <f t="shared" si="472"/>
        <v>0</v>
      </c>
      <c r="CN192" s="30">
        <f t="shared" si="472"/>
        <v>0</v>
      </c>
      <c r="CO192" s="30">
        <f t="shared" si="472"/>
        <v>0</v>
      </c>
      <c r="CP192" s="30">
        <f t="shared" si="472"/>
        <v>0</v>
      </c>
      <c r="CQ192" s="30">
        <f t="shared" si="472"/>
        <v>0</v>
      </c>
      <c r="CR192" s="30">
        <f t="shared" si="472"/>
        <v>0</v>
      </c>
      <c r="CS192" s="30">
        <f t="shared" si="472"/>
        <v>0</v>
      </c>
      <c r="CT192" s="30">
        <f t="shared" si="472"/>
        <v>0</v>
      </c>
    </row>
    <row r="193" spans="1:98" s="27" customFormat="1" ht="12" x14ac:dyDescent="0.25">
      <c r="A193" s="26">
        <f>ROW()</f>
        <v>193</v>
      </c>
      <c r="B193" s="97"/>
      <c r="C193" s="142"/>
      <c r="E193" s="24"/>
      <c r="F193" s="66" t="str">
        <f t="shared" ref="F193:F200" si="473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6">
        <f t="shared" si="470"/>
        <v>0.2</v>
      </c>
      <c r="V193" s="85"/>
      <c r="W193" s="29">
        <f ca="1">SUM(INDIRECT(ADDRESS(ROW(),SUMIFS($1:$1,$5:$5,1))):INDIRECT(ADDRESS(ROW(),SUMIFS($1:$1,$5:$5,MAX($5:$5)))))</f>
        <v>7455652</v>
      </c>
      <c r="Z193" s="30">
        <f t="shared" ref="Z193:CK193" ca="1" si="474">Z148/(1+$S193)</f>
        <v>0</v>
      </c>
      <c r="AA193" s="30">
        <f t="shared" ca="1" si="474"/>
        <v>0</v>
      </c>
      <c r="AB193" s="30">
        <f t="shared" ca="1" si="474"/>
        <v>0</v>
      </c>
      <c r="AC193" s="30">
        <f t="shared" ca="1" si="474"/>
        <v>0</v>
      </c>
      <c r="AD193" s="30">
        <f t="shared" ca="1" si="474"/>
        <v>0</v>
      </c>
      <c r="AE193" s="30">
        <f t="shared" ca="1" si="474"/>
        <v>0</v>
      </c>
      <c r="AF193" s="30">
        <f t="shared" ca="1" si="474"/>
        <v>0</v>
      </c>
      <c r="AG193" s="30">
        <f t="shared" ca="1" si="474"/>
        <v>0</v>
      </c>
      <c r="AH193" s="30">
        <f t="shared" ca="1" si="474"/>
        <v>400</v>
      </c>
      <c r="AI193" s="30">
        <f t="shared" ca="1" si="474"/>
        <v>1600</v>
      </c>
      <c r="AJ193" s="30">
        <f t="shared" ca="1" si="474"/>
        <v>2880</v>
      </c>
      <c r="AK193" s="30">
        <f t="shared" ca="1" si="474"/>
        <v>4210</v>
      </c>
      <c r="AL193" s="30">
        <f t="shared" ca="1" si="474"/>
        <v>5370</v>
      </c>
      <c r="AM193" s="30">
        <f t="shared" ca="1" si="474"/>
        <v>7054.0000000000009</v>
      </c>
      <c r="AN193" s="30">
        <f t="shared" ca="1" si="474"/>
        <v>11454.000000000002</v>
      </c>
      <c r="AO193" s="30">
        <f t="shared" ca="1" si="474"/>
        <v>18862.000000000004</v>
      </c>
      <c r="AP193" s="30">
        <f t="shared" ca="1" si="474"/>
        <v>29496.999999999996</v>
      </c>
      <c r="AQ193" s="30">
        <f t="shared" ca="1" si="474"/>
        <v>42970</v>
      </c>
      <c r="AR193" s="30">
        <f t="shared" ca="1" si="474"/>
        <v>58117</v>
      </c>
      <c r="AS193" s="30">
        <f t="shared" ca="1" si="474"/>
        <v>74258.000000000015</v>
      </c>
      <c r="AT193" s="30">
        <f t="shared" ca="1" si="474"/>
        <v>90915</v>
      </c>
      <c r="AU193" s="30">
        <f t="shared" ca="1" si="474"/>
        <v>107845</v>
      </c>
      <c r="AV193" s="30">
        <f t="shared" ca="1" si="474"/>
        <v>124895</v>
      </c>
      <c r="AW193" s="30">
        <f t="shared" ca="1" si="474"/>
        <v>141975</v>
      </c>
      <c r="AX193" s="30">
        <f t="shared" ca="1" si="474"/>
        <v>159070</v>
      </c>
      <c r="AY193" s="30">
        <f t="shared" ca="1" si="474"/>
        <v>176170</v>
      </c>
      <c r="AZ193" s="30">
        <f t="shared" ca="1" si="474"/>
        <v>193270</v>
      </c>
      <c r="BA193" s="30">
        <f t="shared" ca="1" si="474"/>
        <v>210370</v>
      </c>
      <c r="BB193" s="30">
        <f t="shared" ca="1" si="474"/>
        <v>227470</v>
      </c>
      <c r="BC193" s="30">
        <f t="shared" ca="1" si="474"/>
        <v>244570</v>
      </c>
      <c r="BD193" s="30">
        <f t="shared" ca="1" si="474"/>
        <v>261670</v>
      </c>
      <c r="BE193" s="30">
        <f t="shared" ca="1" si="474"/>
        <v>277770</v>
      </c>
      <c r="BF193" s="30">
        <f t="shared" ca="1" si="474"/>
        <v>290870</v>
      </c>
      <c r="BG193" s="30">
        <f t="shared" ca="1" si="474"/>
        <v>300770</v>
      </c>
      <c r="BH193" s="30">
        <f t="shared" ca="1" si="474"/>
        <v>307345</v>
      </c>
      <c r="BI193" s="30">
        <f t="shared" ca="1" si="474"/>
        <v>311020</v>
      </c>
      <c r="BJ193" s="30">
        <f t="shared" ca="1" si="474"/>
        <v>312985</v>
      </c>
      <c r="BK193" s="30">
        <f t="shared" ca="1" si="474"/>
        <v>313950</v>
      </c>
      <c r="BL193" s="30">
        <f t="shared" ca="1" si="474"/>
        <v>314395</v>
      </c>
      <c r="BM193" s="30">
        <f t="shared" ca="1" si="474"/>
        <v>314565</v>
      </c>
      <c r="BN193" s="30">
        <f t="shared" ca="1" si="474"/>
        <v>314615</v>
      </c>
      <c r="BO193" s="30">
        <f t="shared" ca="1" si="474"/>
        <v>314635</v>
      </c>
      <c r="BP193" s="30">
        <f t="shared" ca="1" si="474"/>
        <v>314640.00000000006</v>
      </c>
      <c r="BQ193" s="30">
        <f t="shared" ca="1" si="474"/>
        <v>314640.00000000006</v>
      </c>
      <c r="BR193" s="30">
        <f t="shared" ca="1" si="474"/>
        <v>314640.00000000006</v>
      </c>
      <c r="BS193" s="30">
        <f t="shared" ca="1" si="474"/>
        <v>314640.00000000006</v>
      </c>
      <c r="BT193" s="30">
        <f t="shared" ca="1" si="474"/>
        <v>314640.00000000006</v>
      </c>
      <c r="BU193" s="30">
        <f t="shared" ca="1" si="474"/>
        <v>314640.00000000006</v>
      </c>
      <c r="BV193" s="30">
        <f t="shared" si="474"/>
        <v>0</v>
      </c>
      <c r="BW193" s="30">
        <f t="shared" si="474"/>
        <v>0</v>
      </c>
      <c r="BX193" s="30">
        <f t="shared" si="474"/>
        <v>0</v>
      </c>
      <c r="BY193" s="30">
        <f t="shared" si="474"/>
        <v>0</v>
      </c>
      <c r="BZ193" s="30">
        <f t="shared" si="474"/>
        <v>0</v>
      </c>
      <c r="CA193" s="30">
        <f t="shared" si="474"/>
        <v>0</v>
      </c>
      <c r="CB193" s="30">
        <f t="shared" si="474"/>
        <v>0</v>
      </c>
      <c r="CC193" s="30">
        <f t="shared" si="474"/>
        <v>0</v>
      </c>
      <c r="CD193" s="30">
        <f t="shared" si="474"/>
        <v>0</v>
      </c>
      <c r="CE193" s="30">
        <f t="shared" si="474"/>
        <v>0</v>
      </c>
      <c r="CF193" s="30">
        <f t="shared" si="474"/>
        <v>0</v>
      </c>
      <c r="CG193" s="30">
        <f t="shared" si="474"/>
        <v>0</v>
      </c>
      <c r="CH193" s="30">
        <f t="shared" si="474"/>
        <v>0</v>
      </c>
      <c r="CI193" s="30">
        <f t="shared" si="474"/>
        <v>0</v>
      </c>
      <c r="CJ193" s="30">
        <f t="shared" si="474"/>
        <v>0</v>
      </c>
      <c r="CK193" s="30">
        <f t="shared" si="474"/>
        <v>0</v>
      </c>
      <c r="CL193" s="30">
        <f t="shared" ref="CL193:CT193" si="475">CL148/(1+$S193)</f>
        <v>0</v>
      </c>
      <c r="CM193" s="30">
        <f t="shared" si="475"/>
        <v>0</v>
      </c>
      <c r="CN193" s="30">
        <f t="shared" si="475"/>
        <v>0</v>
      </c>
      <c r="CO193" s="30">
        <f t="shared" si="475"/>
        <v>0</v>
      </c>
      <c r="CP193" s="30">
        <f t="shared" si="475"/>
        <v>0</v>
      </c>
      <c r="CQ193" s="30">
        <f t="shared" si="475"/>
        <v>0</v>
      </c>
      <c r="CR193" s="30">
        <f t="shared" si="475"/>
        <v>0</v>
      </c>
      <c r="CS193" s="30">
        <f t="shared" si="475"/>
        <v>0</v>
      </c>
      <c r="CT193" s="30">
        <f t="shared" si="475"/>
        <v>0</v>
      </c>
    </row>
    <row r="194" spans="1:98" s="27" customFormat="1" ht="12" x14ac:dyDescent="0.25">
      <c r="A194" s="26">
        <f>ROW()</f>
        <v>194</v>
      </c>
      <c r="B194" s="97"/>
      <c r="C194" s="142"/>
      <c r="E194" s="24"/>
      <c r="F194" s="66" t="str">
        <f t="shared" si="473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6">
        <f t="shared" si="470"/>
        <v>0.2</v>
      </c>
      <c r="V194" s="85"/>
      <c r="W194" s="29">
        <f ca="1">SUM(INDIRECT(ADDRESS(ROW(),SUMIFS($1:$1,$5:$5,1))):INDIRECT(ADDRESS(ROW(),SUMIFS($1:$1,$5:$5,MAX($5:$5)))))</f>
        <v>8698260.6666666679</v>
      </c>
      <c r="Z194" s="30">
        <f t="shared" ref="Z194:CK194" ca="1" si="476">Z149/(1+$S194)</f>
        <v>0</v>
      </c>
      <c r="AA194" s="30">
        <f t="shared" ca="1" si="476"/>
        <v>0</v>
      </c>
      <c r="AB194" s="30">
        <f t="shared" ca="1" si="476"/>
        <v>0</v>
      </c>
      <c r="AC194" s="30">
        <f t="shared" ca="1" si="476"/>
        <v>0</v>
      </c>
      <c r="AD194" s="30">
        <f t="shared" ca="1" si="476"/>
        <v>0</v>
      </c>
      <c r="AE194" s="30">
        <f t="shared" ca="1" si="476"/>
        <v>0</v>
      </c>
      <c r="AF194" s="30">
        <f t="shared" ca="1" si="476"/>
        <v>0</v>
      </c>
      <c r="AG194" s="30">
        <f t="shared" ca="1" si="476"/>
        <v>0</v>
      </c>
      <c r="AH194" s="30">
        <f t="shared" ca="1" si="476"/>
        <v>466.66666666666669</v>
      </c>
      <c r="AI194" s="30">
        <f t="shared" ca="1" si="476"/>
        <v>1866.6666666666667</v>
      </c>
      <c r="AJ194" s="30">
        <f t="shared" ca="1" si="476"/>
        <v>3360</v>
      </c>
      <c r="AK194" s="30">
        <f t="shared" ca="1" si="476"/>
        <v>4911.666666666667</v>
      </c>
      <c r="AL194" s="30">
        <f t="shared" ca="1" si="476"/>
        <v>6265</v>
      </c>
      <c r="AM194" s="30">
        <f t="shared" ca="1" si="476"/>
        <v>8229.6666666666697</v>
      </c>
      <c r="AN194" s="30">
        <f t="shared" ca="1" si="476"/>
        <v>13363.000000000002</v>
      </c>
      <c r="AO194" s="30">
        <f t="shared" ca="1" si="476"/>
        <v>22005.666666666668</v>
      </c>
      <c r="AP194" s="30">
        <f t="shared" ca="1" si="476"/>
        <v>34413.166666666664</v>
      </c>
      <c r="AQ194" s="30">
        <f t="shared" ca="1" si="476"/>
        <v>50131.666666666672</v>
      </c>
      <c r="AR194" s="30">
        <f t="shared" ca="1" si="476"/>
        <v>67803.166666666672</v>
      </c>
      <c r="AS194" s="30">
        <f t="shared" ca="1" si="476"/>
        <v>86634.333333333328</v>
      </c>
      <c r="AT194" s="30">
        <f t="shared" ca="1" si="476"/>
        <v>106067.5</v>
      </c>
      <c r="AU194" s="30">
        <f t="shared" ca="1" si="476"/>
        <v>125819.16666666667</v>
      </c>
      <c r="AV194" s="30">
        <f t="shared" ca="1" si="476"/>
        <v>145710.83333333334</v>
      </c>
      <c r="AW194" s="30">
        <f t="shared" ca="1" si="476"/>
        <v>165637.5</v>
      </c>
      <c r="AX194" s="30">
        <f t="shared" ca="1" si="476"/>
        <v>185581.66666666669</v>
      </c>
      <c r="AY194" s="30">
        <f t="shared" ca="1" si="476"/>
        <v>205531.66666666669</v>
      </c>
      <c r="AZ194" s="30">
        <f t="shared" ca="1" si="476"/>
        <v>225481.66666666669</v>
      </c>
      <c r="BA194" s="30">
        <f t="shared" ca="1" si="476"/>
        <v>245431.66666666669</v>
      </c>
      <c r="BB194" s="30">
        <f t="shared" ca="1" si="476"/>
        <v>265381.66666666669</v>
      </c>
      <c r="BC194" s="30">
        <f t="shared" ca="1" si="476"/>
        <v>285331.66666666669</v>
      </c>
      <c r="BD194" s="30">
        <f t="shared" ca="1" si="476"/>
        <v>305281.66666666669</v>
      </c>
      <c r="BE194" s="30">
        <f t="shared" ca="1" si="476"/>
        <v>324065</v>
      </c>
      <c r="BF194" s="30">
        <f t="shared" ca="1" si="476"/>
        <v>339348.33333333337</v>
      </c>
      <c r="BG194" s="30">
        <f t="shared" ca="1" si="476"/>
        <v>350898.33333333337</v>
      </c>
      <c r="BH194" s="30">
        <f t="shared" ca="1" si="476"/>
        <v>358569.16666666669</v>
      </c>
      <c r="BI194" s="30">
        <f t="shared" ca="1" si="476"/>
        <v>362856.66666666669</v>
      </c>
      <c r="BJ194" s="30">
        <f t="shared" ca="1" si="476"/>
        <v>365149.16666666669</v>
      </c>
      <c r="BK194" s="30">
        <f t="shared" ca="1" si="476"/>
        <v>366275</v>
      </c>
      <c r="BL194" s="30">
        <f t="shared" ca="1" si="476"/>
        <v>366794.16666666669</v>
      </c>
      <c r="BM194" s="30">
        <f t="shared" ca="1" si="476"/>
        <v>366992.5</v>
      </c>
      <c r="BN194" s="30">
        <f t="shared" ca="1" si="476"/>
        <v>367050.83333333337</v>
      </c>
      <c r="BO194" s="30">
        <f t="shared" ca="1" si="476"/>
        <v>367074.16666666669</v>
      </c>
      <c r="BP194" s="30">
        <f t="shared" ca="1" si="476"/>
        <v>367080.00000000006</v>
      </c>
      <c r="BQ194" s="30">
        <f t="shared" ca="1" si="476"/>
        <v>367080.00000000006</v>
      </c>
      <c r="BR194" s="30">
        <f t="shared" ca="1" si="476"/>
        <v>367080.00000000006</v>
      </c>
      <c r="BS194" s="30">
        <f t="shared" ca="1" si="476"/>
        <v>367080.00000000006</v>
      </c>
      <c r="BT194" s="30">
        <f t="shared" ca="1" si="476"/>
        <v>367080.00000000006</v>
      </c>
      <c r="BU194" s="30">
        <f t="shared" ca="1" si="476"/>
        <v>367080.00000000006</v>
      </c>
      <c r="BV194" s="30">
        <f t="shared" si="476"/>
        <v>0</v>
      </c>
      <c r="BW194" s="30">
        <f t="shared" si="476"/>
        <v>0</v>
      </c>
      <c r="BX194" s="30">
        <f t="shared" si="476"/>
        <v>0</v>
      </c>
      <c r="BY194" s="30">
        <f t="shared" si="476"/>
        <v>0</v>
      </c>
      <c r="BZ194" s="30">
        <f t="shared" si="476"/>
        <v>0</v>
      </c>
      <c r="CA194" s="30">
        <f t="shared" si="476"/>
        <v>0</v>
      </c>
      <c r="CB194" s="30">
        <f t="shared" si="476"/>
        <v>0</v>
      </c>
      <c r="CC194" s="30">
        <f t="shared" si="476"/>
        <v>0</v>
      </c>
      <c r="CD194" s="30">
        <f t="shared" si="476"/>
        <v>0</v>
      </c>
      <c r="CE194" s="30">
        <f t="shared" si="476"/>
        <v>0</v>
      </c>
      <c r="CF194" s="30">
        <f t="shared" si="476"/>
        <v>0</v>
      </c>
      <c r="CG194" s="30">
        <f t="shared" si="476"/>
        <v>0</v>
      </c>
      <c r="CH194" s="30">
        <f t="shared" si="476"/>
        <v>0</v>
      </c>
      <c r="CI194" s="30">
        <f t="shared" si="476"/>
        <v>0</v>
      </c>
      <c r="CJ194" s="30">
        <f t="shared" si="476"/>
        <v>0</v>
      </c>
      <c r="CK194" s="30">
        <f t="shared" si="476"/>
        <v>0</v>
      </c>
      <c r="CL194" s="30">
        <f t="shared" ref="CL194:CT194" si="477">CL149/(1+$S194)</f>
        <v>0</v>
      </c>
      <c r="CM194" s="30">
        <f t="shared" si="477"/>
        <v>0</v>
      </c>
      <c r="CN194" s="30">
        <f t="shared" si="477"/>
        <v>0</v>
      </c>
      <c r="CO194" s="30">
        <f t="shared" si="477"/>
        <v>0</v>
      </c>
      <c r="CP194" s="30">
        <f t="shared" si="477"/>
        <v>0</v>
      </c>
      <c r="CQ194" s="30">
        <f t="shared" si="477"/>
        <v>0</v>
      </c>
      <c r="CR194" s="30">
        <f t="shared" si="477"/>
        <v>0</v>
      </c>
      <c r="CS194" s="30">
        <f t="shared" si="477"/>
        <v>0</v>
      </c>
      <c r="CT194" s="30">
        <f t="shared" si="477"/>
        <v>0</v>
      </c>
    </row>
    <row r="195" spans="1:98" s="27" customFormat="1" ht="12" x14ac:dyDescent="0.25">
      <c r="A195" s="26">
        <f>ROW()</f>
        <v>195</v>
      </c>
      <c r="B195" s="97"/>
      <c r="C195" s="142"/>
      <c r="E195" s="24"/>
      <c r="F195" s="66" t="str">
        <f t="shared" si="473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6">
        <f t="shared" si="470"/>
        <v>0</v>
      </c>
      <c r="V195" s="85"/>
      <c r="W195" s="29">
        <f ca="1">SUM(INDIRECT(ADDRESS(ROW(),SUMIFS($1:$1,$5:$5,1))):INDIRECT(ADDRESS(ROW(),SUMIFS($1:$1,$5:$5,MAX($5:$5)))))</f>
        <v>223669560</v>
      </c>
      <c r="Z195" s="30">
        <f t="shared" ref="Z195:CK195" ca="1" si="478">Z150/(1+$S195)</f>
        <v>0</v>
      </c>
      <c r="AA195" s="30">
        <f t="shared" ca="1" si="478"/>
        <v>0</v>
      </c>
      <c r="AB195" s="30">
        <f t="shared" ca="1" si="478"/>
        <v>0</v>
      </c>
      <c r="AC195" s="30">
        <f t="shared" ca="1" si="478"/>
        <v>0</v>
      </c>
      <c r="AD195" s="30">
        <f t="shared" ca="1" si="478"/>
        <v>0</v>
      </c>
      <c r="AE195" s="30">
        <f t="shared" ca="1" si="478"/>
        <v>0</v>
      </c>
      <c r="AF195" s="30">
        <f t="shared" ca="1" si="478"/>
        <v>0</v>
      </c>
      <c r="AG195" s="30">
        <f t="shared" ca="1" si="478"/>
        <v>0</v>
      </c>
      <c r="AH195" s="30">
        <f t="shared" ca="1" si="478"/>
        <v>12000</v>
      </c>
      <c r="AI195" s="30">
        <f t="shared" ca="1" si="478"/>
        <v>48000</v>
      </c>
      <c r="AJ195" s="30">
        <f t="shared" ca="1" si="478"/>
        <v>86400</v>
      </c>
      <c r="AK195" s="30">
        <f t="shared" ca="1" si="478"/>
        <v>126300</v>
      </c>
      <c r="AL195" s="30">
        <f t="shared" ca="1" si="478"/>
        <v>161100</v>
      </c>
      <c r="AM195" s="30">
        <f t="shared" ca="1" si="478"/>
        <v>211620.00000000003</v>
      </c>
      <c r="AN195" s="30">
        <f t="shared" ca="1" si="478"/>
        <v>343620</v>
      </c>
      <c r="AO195" s="30">
        <f t="shared" ca="1" si="478"/>
        <v>565860</v>
      </c>
      <c r="AP195" s="30">
        <f t="shared" ca="1" si="478"/>
        <v>884910</v>
      </c>
      <c r="AQ195" s="30">
        <f t="shared" ca="1" si="478"/>
        <v>1289100</v>
      </c>
      <c r="AR195" s="30">
        <f t="shared" ca="1" si="478"/>
        <v>1743510</v>
      </c>
      <c r="AS195" s="30">
        <f t="shared" ca="1" si="478"/>
        <v>2227740</v>
      </c>
      <c r="AT195" s="30">
        <f t="shared" ca="1" si="478"/>
        <v>2727450</v>
      </c>
      <c r="AU195" s="30">
        <f t="shared" ca="1" si="478"/>
        <v>3235350</v>
      </c>
      <c r="AV195" s="30">
        <f t="shared" ca="1" si="478"/>
        <v>3746850</v>
      </c>
      <c r="AW195" s="30">
        <f t="shared" ca="1" si="478"/>
        <v>4259250</v>
      </c>
      <c r="AX195" s="30">
        <f t="shared" ca="1" si="478"/>
        <v>4772100</v>
      </c>
      <c r="AY195" s="30">
        <f t="shared" ca="1" si="478"/>
        <v>5285100</v>
      </c>
      <c r="AZ195" s="30">
        <f t="shared" ca="1" si="478"/>
        <v>5798100</v>
      </c>
      <c r="BA195" s="30">
        <f t="shared" ca="1" si="478"/>
        <v>6311100</v>
      </c>
      <c r="BB195" s="30">
        <f t="shared" ca="1" si="478"/>
        <v>6824100</v>
      </c>
      <c r="BC195" s="30">
        <f t="shared" ca="1" si="478"/>
        <v>7337100</v>
      </c>
      <c r="BD195" s="30">
        <f t="shared" ca="1" si="478"/>
        <v>7850100</v>
      </c>
      <c r="BE195" s="30">
        <f t="shared" ca="1" si="478"/>
        <v>8333100</v>
      </c>
      <c r="BF195" s="30">
        <f t="shared" ca="1" si="478"/>
        <v>8726100</v>
      </c>
      <c r="BG195" s="30">
        <f t="shared" ca="1" si="478"/>
        <v>9023100</v>
      </c>
      <c r="BH195" s="30">
        <f t="shared" ca="1" si="478"/>
        <v>9220350</v>
      </c>
      <c r="BI195" s="30">
        <f t="shared" ca="1" si="478"/>
        <v>9330600</v>
      </c>
      <c r="BJ195" s="30">
        <f t="shared" ca="1" si="478"/>
        <v>9389550</v>
      </c>
      <c r="BK195" s="30">
        <f t="shared" ca="1" si="478"/>
        <v>9418500</v>
      </c>
      <c r="BL195" s="30">
        <f t="shared" ca="1" si="478"/>
        <v>9431850</v>
      </c>
      <c r="BM195" s="30">
        <f t="shared" ca="1" si="478"/>
        <v>9436950</v>
      </c>
      <c r="BN195" s="30">
        <f t="shared" ca="1" si="478"/>
        <v>9438450</v>
      </c>
      <c r="BO195" s="30">
        <f t="shared" ca="1" si="478"/>
        <v>9439050</v>
      </c>
      <c r="BP195" s="30">
        <f t="shared" ca="1" si="478"/>
        <v>9439200.0000000019</v>
      </c>
      <c r="BQ195" s="30">
        <f t="shared" ca="1" si="478"/>
        <v>9439200.0000000019</v>
      </c>
      <c r="BR195" s="30">
        <f t="shared" ca="1" si="478"/>
        <v>9439200.0000000019</v>
      </c>
      <c r="BS195" s="30">
        <f t="shared" ca="1" si="478"/>
        <v>9439200.0000000019</v>
      </c>
      <c r="BT195" s="30">
        <f t="shared" ca="1" si="478"/>
        <v>9439200.0000000019</v>
      </c>
      <c r="BU195" s="30">
        <f t="shared" ca="1" si="478"/>
        <v>9439200.0000000019</v>
      </c>
      <c r="BV195" s="30">
        <f t="shared" si="478"/>
        <v>0</v>
      </c>
      <c r="BW195" s="30">
        <f t="shared" si="478"/>
        <v>0</v>
      </c>
      <c r="BX195" s="30">
        <f t="shared" si="478"/>
        <v>0</v>
      </c>
      <c r="BY195" s="30">
        <f t="shared" si="478"/>
        <v>0</v>
      </c>
      <c r="BZ195" s="30">
        <f t="shared" si="478"/>
        <v>0</v>
      </c>
      <c r="CA195" s="30">
        <f t="shared" si="478"/>
        <v>0</v>
      </c>
      <c r="CB195" s="30">
        <f t="shared" si="478"/>
        <v>0</v>
      </c>
      <c r="CC195" s="30">
        <f t="shared" si="478"/>
        <v>0</v>
      </c>
      <c r="CD195" s="30">
        <f t="shared" si="478"/>
        <v>0</v>
      </c>
      <c r="CE195" s="30">
        <f t="shared" si="478"/>
        <v>0</v>
      </c>
      <c r="CF195" s="30">
        <f t="shared" si="478"/>
        <v>0</v>
      </c>
      <c r="CG195" s="30">
        <f t="shared" si="478"/>
        <v>0</v>
      </c>
      <c r="CH195" s="30">
        <f t="shared" si="478"/>
        <v>0</v>
      </c>
      <c r="CI195" s="30">
        <f t="shared" si="478"/>
        <v>0</v>
      </c>
      <c r="CJ195" s="30">
        <f t="shared" si="478"/>
        <v>0</v>
      </c>
      <c r="CK195" s="30">
        <f t="shared" si="478"/>
        <v>0</v>
      </c>
      <c r="CL195" s="30">
        <f t="shared" ref="CL195:CT195" si="479">CL150/(1+$S195)</f>
        <v>0</v>
      </c>
      <c r="CM195" s="30">
        <f t="shared" si="479"/>
        <v>0</v>
      </c>
      <c r="CN195" s="30">
        <f t="shared" si="479"/>
        <v>0</v>
      </c>
      <c r="CO195" s="30">
        <f t="shared" si="479"/>
        <v>0</v>
      </c>
      <c r="CP195" s="30">
        <f t="shared" si="479"/>
        <v>0</v>
      </c>
      <c r="CQ195" s="30">
        <f t="shared" si="479"/>
        <v>0</v>
      </c>
      <c r="CR195" s="30">
        <f t="shared" si="479"/>
        <v>0</v>
      </c>
      <c r="CS195" s="30">
        <f t="shared" si="479"/>
        <v>0</v>
      </c>
      <c r="CT195" s="30">
        <f t="shared" si="479"/>
        <v>0</v>
      </c>
    </row>
    <row r="196" spans="1:98" s="27" customFormat="1" ht="12" x14ac:dyDescent="0.25">
      <c r="A196" s="26">
        <f>ROW()</f>
        <v>196</v>
      </c>
      <c r="B196" s="97"/>
      <c r="C196" s="142"/>
      <c r="E196" s="24"/>
      <c r="F196" s="66" t="str">
        <f t="shared" si="473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6">
        <f t="shared" si="470"/>
        <v>0.2</v>
      </c>
      <c r="V196" s="85"/>
      <c r="W196" s="29">
        <f ca="1">SUM(INDIRECT(ADDRESS(ROW(),SUMIFS($1:$1,$5:$5,1))):INDIRECT(ADDRESS(ROW(),SUMIFS($1:$1,$5:$5,MAX($5:$5)))))</f>
        <v>24852173.333333336</v>
      </c>
      <c r="Z196" s="30">
        <f t="shared" ref="Z196:CK196" ca="1" si="480">Z151/(1+$S196)</f>
        <v>0</v>
      </c>
      <c r="AA196" s="30">
        <f t="shared" ca="1" si="480"/>
        <v>0</v>
      </c>
      <c r="AB196" s="30">
        <f t="shared" ca="1" si="480"/>
        <v>0</v>
      </c>
      <c r="AC196" s="30">
        <f t="shared" ca="1" si="480"/>
        <v>0</v>
      </c>
      <c r="AD196" s="30">
        <f t="shared" ca="1" si="480"/>
        <v>0</v>
      </c>
      <c r="AE196" s="30">
        <f t="shared" ca="1" si="480"/>
        <v>0</v>
      </c>
      <c r="AF196" s="30">
        <f t="shared" ca="1" si="480"/>
        <v>0</v>
      </c>
      <c r="AG196" s="30">
        <f t="shared" ca="1" si="480"/>
        <v>0</v>
      </c>
      <c r="AH196" s="30">
        <f t="shared" ca="1" si="480"/>
        <v>1333.3333333333335</v>
      </c>
      <c r="AI196" s="30">
        <f t="shared" ca="1" si="480"/>
        <v>5333.3333333333339</v>
      </c>
      <c r="AJ196" s="30">
        <f t="shared" ca="1" si="480"/>
        <v>9600</v>
      </c>
      <c r="AK196" s="30">
        <f t="shared" ca="1" si="480"/>
        <v>14033.333333333334</v>
      </c>
      <c r="AL196" s="30">
        <f t="shared" ca="1" si="480"/>
        <v>17900</v>
      </c>
      <c r="AM196" s="30">
        <f t="shared" ca="1" si="480"/>
        <v>23513.333333333336</v>
      </c>
      <c r="AN196" s="30">
        <f t="shared" ca="1" si="480"/>
        <v>38180</v>
      </c>
      <c r="AO196" s="30">
        <f t="shared" ca="1" si="480"/>
        <v>62873.333333333336</v>
      </c>
      <c r="AP196" s="30">
        <f t="shared" ca="1" si="480"/>
        <v>98323.333333333343</v>
      </c>
      <c r="AQ196" s="30">
        <f t="shared" ca="1" si="480"/>
        <v>143233.33333333334</v>
      </c>
      <c r="AR196" s="30">
        <f t="shared" ca="1" si="480"/>
        <v>193723.33333333334</v>
      </c>
      <c r="AS196" s="30">
        <f t="shared" ca="1" si="480"/>
        <v>247526.66666666669</v>
      </c>
      <c r="AT196" s="30">
        <f t="shared" ca="1" si="480"/>
        <v>303050</v>
      </c>
      <c r="AU196" s="30">
        <f t="shared" ca="1" si="480"/>
        <v>359483.33333333337</v>
      </c>
      <c r="AV196" s="30">
        <f t="shared" ca="1" si="480"/>
        <v>416316.66666666669</v>
      </c>
      <c r="AW196" s="30">
        <f t="shared" ca="1" si="480"/>
        <v>473250</v>
      </c>
      <c r="AX196" s="30">
        <f t="shared" ca="1" si="480"/>
        <v>530233.33333333337</v>
      </c>
      <c r="AY196" s="30">
        <f t="shared" ca="1" si="480"/>
        <v>587233.33333333337</v>
      </c>
      <c r="AZ196" s="30">
        <f t="shared" ca="1" si="480"/>
        <v>644233.33333333337</v>
      </c>
      <c r="BA196" s="30">
        <f t="shared" ca="1" si="480"/>
        <v>701233.33333333337</v>
      </c>
      <c r="BB196" s="30">
        <f t="shared" ca="1" si="480"/>
        <v>758233.33333333337</v>
      </c>
      <c r="BC196" s="30">
        <f t="shared" ca="1" si="480"/>
        <v>815233.33333333337</v>
      </c>
      <c r="BD196" s="30">
        <f t="shared" ca="1" si="480"/>
        <v>872233.33333333337</v>
      </c>
      <c r="BE196" s="30">
        <f t="shared" ca="1" si="480"/>
        <v>925900</v>
      </c>
      <c r="BF196" s="30">
        <f t="shared" ca="1" si="480"/>
        <v>969566.66666666674</v>
      </c>
      <c r="BG196" s="30">
        <f t="shared" ca="1" si="480"/>
        <v>1002566.6666666667</v>
      </c>
      <c r="BH196" s="30">
        <f t="shared" ca="1" si="480"/>
        <v>1024483.3333333334</v>
      </c>
      <c r="BI196" s="30">
        <f t="shared" ca="1" si="480"/>
        <v>1036733.3333333334</v>
      </c>
      <c r="BJ196" s="30">
        <f t="shared" ca="1" si="480"/>
        <v>1043283.3333333334</v>
      </c>
      <c r="BK196" s="30">
        <f t="shared" ca="1" si="480"/>
        <v>1046500</v>
      </c>
      <c r="BL196" s="30">
        <f t="shared" ca="1" si="480"/>
        <v>1047983.3333333334</v>
      </c>
      <c r="BM196" s="30">
        <f t="shared" ca="1" si="480"/>
        <v>1048550</v>
      </c>
      <c r="BN196" s="30">
        <f t="shared" ca="1" si="480"/>
        <v>1048716.6666666667</v>
      </c>
      <c r="BO196" s="30">
        <f t="shared" ca="1" si="480"/>
        <v>1048783.3333333335</v>
      </c>
      <c r="BP196" s="30">
        <f t="shared" ca="1" si="480"/>
        <v>1048800.0000000002</v>
      </c>
      <c r="BQ196" s="30">
        <f t="shared" ca="1" si="480"/>
        <v>1048800.0000000002</v>
      </c>
      <c r="BR196" s="30">
        <f t="shared" ca="1" si="480"/>
        <v>1048800.0000000002</v>
      </c>
      <c r="BS196" s="30">
        <f t="shared" ca="1" si="480"/>
        <v>1048800.0000000002</v>
      </c>
      <c r="BT196" s="30">
        <f t="shared" ca="1" si="480"/>
        <v>1048800.0000000002</v>
      </c>
      <c r="BU196" s="30">
        <f t="shared" ca="1" si="480"/>
        <v>1048800.0000000002</v>
      </c>
      <c r="BV196" s="30">
        <f t="shared" si="480"/>
        <v>0</v>
      </c>
      <c r="BW196" s="30">
        <f t="shared" si="480"/>
        <v>0</v>
      </c>
      <c r="BX196" s="30">
        <f t="shared" si="480"/>
        <v>0</v>
      </c>
      <c r="BY196" s="30">
        <f t="shared" si="480"/>
        <v>0</v>
      </c>
      <c r="BZ196" s="30">
        <f t="shared" si="480"/>
        <v>0</v>
      </c>
      <c r="CA196" s="30">
        <f t="shared" si="480"/>
        <v>0</v>
      </c>
      <c r="CB196" s="30">
        <f t="shared" si="480"/>
        <v>0</v>
      </c>
      <c r="CC196" s="30">
        <f t="shared" si="480"/>
        <v>0</v>
      </c>
      <c r="CD196" s="30">
        <f t="shared" si="480"/>
        <v>0</v>
      </c>
      <c r="CE196" s="30">
        <f t="shared" si="480"/>
        <v>0</v>
      </c>
      <c r="CF196" s="30">
        <f t="shared" si="480"/>
        <v>0</v>
      </c>
      <c r="CG196" s="30">
        <f t="shared" si="480"/>
        <v>0</v>
      </c>
      <c r="CH196" s="30">
        <f t="shared" si="480"/>
        <v>0</v>
      </c>
      <c r="CI196" s="30">
        <f t="shared" si="480"/>
        <v>0</v>
      </c>
      <c r="CJ196" s="30">
        <f t="shared" si="480"/>
        <v>0</v>
      </c>
      <c r="CK196" s="30">
        <f t="shared" si="480"/>
        <v>0</v>
      </c>
      <c r="CL196" s="30">
        <f t="shared" ref="CL196:CT196" si="481">CL151/(1+$S196)</f>
        <v>0</v>
      </c>
      <c r="CM196" s="30">
        <f t="shared" si="481"/>
        <v>0</v>
      </c>
      <c r="CN196" s="30">
        <f t="shared" si="481"/>
        <v>0</v>
      </c>
      <c r="CO196" s="30">
        <f t="shared" si="481"/>
        <v>0</v>
      </c>
      <c r="CP196" s="30">
        <f t="shared" si="481"/>
        <v>0</v>
      </c>
      <c r="CQ196" s="30">
        <f t="shared" si="481"/>
        <v>0</v>
      </c>
      <c r="CR196" s="30">
        <f t="shared" si="481"/>
        <v>0</v>
      </c>
      <c r="CS196" s="30">
        <f t="shared" si="481"/>
        <v>0</v>
      </c>
      <c r="CT196" s="30">
        <f t="shared" si="481"/>
        <v>0</v>
      </c>
    </row>
    <row r="197" spans="1:98" s="27" customFormat="1" ht="12" x14ac:dyDescent="0.25">
      <c r="A197" s="26">
        <f>ROW()</f>
        <v>197</v>
      </c>
      <c r="B197" s="97"/>
      <c r="C197" s="142"/>
      <c r="E197" s="24"/>
      <c r="F197" s="66" t="str">
        <f t="shared" si="473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6">
        <f t="shared" si="470"/>
        <v>0</v>
      </c>
      <c r="V197" s="85"/>
      <c r="W197" s="29">
        <f ca="1">SUM(INDIRECT(ADDRESS(ROW(),SUMIFS($1:$1,$5:$5,1))):INDIRECT(ADDRESS(ROW(),SUMIFS($1:$1,$5:$5,MAX($5:$5)))))</f>
        <v>18639130</v>
      </c>
      <c r="Z197" s="30">
        <f t="shared" ref="Z197:CK197" ca="1" si="482">Z152/(1+$S197)</f>
        <v>0</v>
      </c>
      <c r="AA197" s="30">
        <f t="shared" ca="1" si="482"/>
        <v>0</v>
      </c>
      <c r="AB197" s="30">
        <f t="shared" ca="1" si="482"/>
        <v>0</v>
      </c>
      <c r="AC197" s="30">
        <f t="shared" ca="1" si="482"/>
        <v>0</v>
      </c>
      <c r="AD197" s="30">
        <f t="shared" ca="1" si="482"/>
        <v>0</v>
      </c>
      <c r="AE197" s="30">
        <f t="shared" ca="1" si="482"/>
        <v>0</v>
      </c>
      <c r="AF197" s="30">
        <f t="shared" ca="1" si="482"/>
        <v>0</v>
      </c>
      <c r="AG197" s="30">
        <f t="shared" ca="1" si="482"/>
        <v>0</v>
      </c>
      <c r="AH197" s="30">
        <f t="shared" ca="1" si="482"/>
        <v>1000</v>
      </c>
      <c r="AI197" s="30">
        <f t="shared" ca="1" si="482"/>
        <v>4000</v>
      </c>
      <c r="AJ197" s="30">
        <f t="shared" ca="1" si="482"/>
        <v>7200</v>
      </c>
      <c r="AK197" s="30">
        <f t="shared" ca="1" si="482"/>
        <v>10525</v>
      </c>
      <c r="AL197" s="30">
        <f t="shared" ca="1" si="482"/>
        <v>13425</v>
      </c>
      <c r="AM197" s="30">
        <f t="shared" ca="1" si="482"/>
        <v>17635.000000000004</v>
      </c>
      <c r="AN197" s="30">
        <f t="shared" ca="1" si="482"/>
        <v>28635.000000000004</v>
      </c>
      <c r="AO197" s="30">
        <f t="shared" ca="1" si="482"/>
        <v>47155</v>
      </c>
      <c r="AP197" s="30">
        <f t="shared" ca="1" si="482"/>
        <v>73742.5</v>
      </c>
      <c r="AQ197" s="30">
        <f t="shared" ca="1" si="482"/>
        <v>107425</v>
      </c>
      <c r="AR197" s="30">
        <f t="shared" ca="1" si="482"/>
        <v>145292.5</v>
      </c>
      <c r="AS197" s="30">
        <f t="shared" ca="1" si="482"/>
        <v>185645</v>
      </c>
      <c r="AT197" s="30">
        <f t="shared" ca="1" si="482"/>
        <v>227287.5</v>
      </c>
      <c r="AU197" s="30">
        <f t="shared" ca="1" si="482"/>
        <v>269612.5</v>
      </c>
      <c r="AV197" s="30">
        <f t="shared" ca="1" si="482"/>
        <v>312237.5</v>
      </c>
      <c r="AW197" s="30">
        <f t="shared" ca="1" si="482"/>
        <v>354937.5</v>
      </c>
      <c r="AX197" s="30">
        <f t="shared" ca="1" si="482"/>
        <v>397675</v>
      </c>
      <c r="AY197" s="30">
        <f t="shared" ca="1" si="482"/>
        <v>440425</v>
      </c>
      <c r="AZ197" s="30">
        <f t="shared" ca="1" si="482"/>
        <v>483175</v>
      </c>
      <c r="BA197" s="30">
        <f t="shared" ca="1" si="482"/>
        <v>525925</v>
      </c>
      <c r="BB197" s="30">
        <f t="shared" ca="1" si="482"/>
        <v>568675</v>
      </c>
      <c r="BC197" s="30">
        <f t="shared" ca="1" si="482"/>
        <v>611425</v>
      </c>
      <c r="BD197" s="30">
        <f t="shared" ca="1" si="482"/>
        <v>654175</v>
      </c>
      <c r="BE197" s="30">
        <f t="shared" ca="1" si="482"/>
        <v>694425</v>
      </c>
      <c r="BF197" s="30">
        <f t="shared" ca="1" si="482"/>
        <v>727175</v>
      </c>
      <c r="BG197" s="30">
        <f t="shared" ca="1" si="482"/>
        <v>751925</v>
      </c>
      <c r="BH197" s="30">
        <f t="shared" ca="1" si="482"/>
        <v>768362.5</v>
      </c>
      <c r="BI197" s="30">
        <f t="shared" ca="1" si="482"/>
        <v>777550</v>
      </c>
      <c r="BJ197" s="30">
        <f t="shared" ca="1" si="482"/>
        <v>782462.5</v>
      </c>
      <c r="BK197" s="30">
        <f t="shared" ca="1" si="482"/>
        <v>784875</v>
      </c>
      <c r="BL197" s="30">
        <f t="shared" ca="1" si="482"/>
        <v>785987.5</v>
      </c>
      <c r="BM197" s="30">
        <f t="shared" ca="1" si="482"/>
        <v>786412.5</v>
      </c>
      <c r="BN197" s="30">
        <f t="shared" ca="1" si="482"/>
        <v>786537.5</v>
      </c>
      <c r="BO197" s="30">
        <f t="shared" ca="1" si="482"/>
        <v>786587.5</v>
      </c>
      <c r="BP197" s="30">
        <f t="shared" ca="1" si="482"/>
        <v>786600.00000000012</v>
      </c>
      <c r="BQ197" s="30">
        <f t="shared" ca="1" si="482"/>
        <v>786600.00000000012</v>
      </c>
      <c r="BR197" s="30">
        <f t="shared" ca="1" si="482"/>
        <v>786600.00000000012</v>
      </c>
      <c r="BS197" s="30">
        <f t="shared" ca="1" si="482"/>
        <v>786600.00000000012</v>
      </c>
      <c r="BT197" s="30">
        <f t="shared" ca="1" si="482"/>
        <v>786600.00000000012</v>
      </c>
      <c r="BU197" s="30">
        <f t="shared" ca="1" si="482"/>
        <v>786600.00000000012</v>
      </c>
      <c r="BV197" s="30">
        <f t="shared" si="482"/>
        <v>0</v>
      </c>
      <c r="BW197" s="30">
        <f t="shared" si="482"/>
        <v>0</v>
      </c>
      <c r="BX197" s="30">
        <f t="shared" si="482"/>
        <v>0</v>
      </c>
      <c r="BY197" s="30">
        <f t="shared" si="482"/>
        <v>0</v>
      </c>
      <c r="BZ197" s="30">
        <f t="shared" si="482"/>
        <v>0</v>
      </c>
      <c r="CA197" s="30">
        <f t="shared" si="482"/>
        <v>0</v>
      </c>
      <c r="CB197" s="30">
        <f t="shared" si="482"/>
        <v>0</v>
      </c>
      <c r="CC197" s="30">
        <f t="shared" si="482"/>
        <v>0</v>
      </c>
      <c r="CD197" s="30">
        <f t="shared" si="482"/>
        <v>0</v>
      </c>
      <c r="CE197" s="30">
        <f t="shared" si="482"/>
        <v>0</v>
      </c>
      <c r="CF197" s="30">
        <f t="shared" si="482"/>
        <v>0</v>
      </c>
      <c r="CG197" s="30">
        <f t="shared" si="482"/>
        <v>0</v>
      </c>
      <c r="CH197" s="30">
        <f t="shared" si="482"/>
        <v>0</v>
      </c>
      <c r="CI197" s="30">
        <f t="shared" si="482"/>
        <v>0</v>
      </c>
      <c r="CJ197" s="30">
        <f t="shared" si="482"/>
        <v>0</v>
      </c>
      <c r="CK197" s="30">
        <f t="shared" si="482"/>
        <v>0</v>
      </c>
      <c r="CL197" s="30">
        <f t="shared" ref="CL197:CT197" si="483">CL152/(1+$S197)</f>
        <v>0</v>
      </c>
      <c r="CM197" s="30">
        <f t="shared" si="483"/>
        <v>0</v>
      </c>
      <c r="CN197" s="30">
        <f t="shared" si="483"/>
        <v>0</v>
      </c>
      <c r="CO197" s="30">
        <f t="shared" si="483"/>
        <v>0</v>
      </c>
      <c r="CP197" s="30">
        <f t="shared" si="483"/>
        <v>0</v>
      </c>
      <c r="CQ197" s="30">
        <f t="shared" si="483"/>
        <v>0</v>
      </c>
      <c r="CR197" s="30">
        <f t="shared" si="483"/>
        <v>0</v>
      </c>
      <c r="CS197" s="30">
        <f t="shared" si="483"/>
        <v>0</v>
      </c>
      <c r="CT197" s="30">
        <f t="shared" si="483"/>
        <v>0</v>
      </c>
    </row>
    <row r="198" spans="1:98" s="27" customFormat="1" ht="12" x14ac:dyDescent="0.25">
      <c r="A198" s="26">
        <f>ROW()</f>
        <v>198</v>
      </c>
      <c r="B198" s="97"/>
      <c r="C198" s="142"/>
      <c r="E198" s="24"/>
      <c r="F198" s="66" t="str">
        <f t="shared" si="473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6">
        <f t="shared" si="470"/>
        <v>0</v>
      </c>
      <c r="V198" s="85"/>
      <c r="W198" s="29">
        <f ca="1">SUM(INDIRECT(ADDRESS(ROW(),SUMIFS($1:$1,$5:$5,1))):INDIRECT(ADDRESS(ROW(),SUMIFS($1:$1,$5:$5,MAX($5:$5)))))</f>
        <v>9319565</v>
      </c>
      <c r="Z198" s="30">
        <f t="shared" ref="Z198:CK198" ca="1" si="484">Z153/(1+$S198)</f>
        <v>0</v>
      </c>
      <c r="AA198" s="30">
        <f t="shared" ca="1" si="484"/>
        <v>0</v>
      </c>
      <c r="AB198" s="30">
        <f t="shared" ca="1" si="484"/>
        <v>0</v>
      </c>
      <c r="AC198" s="30">
        <f t="shared" ca="1" si="484"/>
        <v>0</v>
      </c>
      <c r="AD198" s="30">
        <f t="shared" ca="1" si="484"/>
        <v>0</v>
      </c>
      <c r="AE198" s="30">
        <f t="shared" ca="1" si="484"/>
        <v>0</v>
      </c>
      <c r="AF198" s="30">
        <f t="shared" ca="1" si="484"/>
        <v>0</v>
      </c>
      <c r="AG198" s="30">
        <f t="shared" ca="1" si="484"/>
        <v>0</v>
      </c>
      <c r="AH198" s="30">
        <f t="shared" ca="1" si="484"/>
        <v>500</v>
      </c>
      <c r="AI198" s="30">
        <f t="shared" ca="1" si="484"/>
        <v>2000</v>
      </c>
      <c r="AJ198" s="30">
        <f t="shared" ca="1" si="484"/>
        <v>3600</v>
      </c>
      <c r="AK198" s="30">
        <f t="shared" ca="1" si="484"/>
        <v>5262.5</v>
      </c>
      <c r="AL198" s="30">
        <f t="shared" ca="1" si="484"/>
        <v>6712.5</v>
      </c>
      <c r="AM198" s="30">
        <f t="shared" ca="1" si="484"/>
        <v>8817.5000000000018</v>
      </c>
      <c r="AN198" s="30">
        <f t="shared" ca="1" si="484"/>
        <v>14317.500000000002</v>
      </c>
      <c r="AO198" s="30">
        <f t="shared" ca="1" si="484"/>
        <v>23577.5</v>
      </c>
      <c r="AP198" s="30">
        <f t="shared" ca="1" si="484"/>
        <v>36871.25</v>
      </c>
      <c r="AQ198" s="30">
        <f t="shared" ca="1" si="484"/>
        <v>53712.5</v>
      </c>
      <c r="AR198" s="30">
        <f t="shared" ca="1" si="484"/>
        <v>72646.25</v>
      </c>
      <c r="AS198" s="30">
        <f t="shared" ca="1" si="484"/>
        <v>92822.5</v>
      </c>
      <c r="AT198" s="30">
        <f t="shared" ca="1" si="484"/>
        <v>113643.75</v>
      </c>
      <c r="AU198" s="30">
        <f t="shared" ca="1" si="484"/>
        <v>134806.25</v>
      </c>
      <c r="AV198" s="30">
        <f t="shared" ca="1" si="484"/>
        <v>156118.75</v>
      </c>
      <c r="AW198" s="30">
        <f t="shared" ca="1" si="484"/>
        <v>177468.75</v>
      </c>
      <c r="AX198" s="30">
        <f t="shared" ca="1" si="484"/>
        <v>198837.5</v>
      </c>
      <c r="AY198" s="30">
        <f t="shared" ca="1" si="484"/>
        <v>220212.5</v>
      </c>
      <c r="AZ198" s="30">
        <f t="shared" ca="1" si="484"/>
        <v>241587.5</v>
      </c>
      <c r="BA198" s="30">
        <f t="shared" ca="1" si="484"/>
        <v>262962.5</v>
      </c>
      <c r="BB198" s="30">
        <f t="shared" ca="1" si="484"/>
        <v>284337.5</v>
      </c>
      <c r="BC198" s="30">
        <f t="shared" ca="1" si="484"/>
        <v>305712.5</v>
      </c>
      <c r="BD198" s="30">
        <f t="shared" ca="1" si="484"/>
        <v>327087.5</v>
      </c>
      <c r="BE198" s="30">
        <f t="shared" ca="1" si="484"/>
        <v>347212.5</v>
      </c>
      <c r="BF198" s="30">
        <f t="shared" ca="1" si="484"/>
        <v>363587.5</v>
      </c>
      <c r="BG198" s="30">
        <f t="shared" ca="1" si="484"/>
        <v>375962.5</v>
      </c>
      <c r="BH198" s="30">
        <f t="shared" ca="1" si="484"/>
        <v>384181.25</v>
      </c>
      <c r="BI198" s="30">
        <f t="shared" ca="1" si="484"/>
        <v>388775</v>
      </c>
      <c r="BJ198" s="30">
        <f t="shared" ca="1" si="484"/>
        <v>391231.25</v>
      </c>
      <c r="BK198" s="30">
        <f t="shared" ca="1" si="484"/>
        <v>392437.5</v>
      </c>
      <c r="BL198" s="30">
        <f t="shared" ca="1" si="484"/>
        <v>392993.75</v>
      </c>
      <c r="BM198" s="30">
        <f t="shared" ca="1" si="484"/>
        <v>393206.25</v>
      </c>
      <c r="BN198" s="30">
        <f t="shared" ca="1" si="484"/>
        <v>393268.75</v>
      </c>
      <c r="BO198" s="30">
        <f t="shared" ca="1" si="484"/>
        <v>393293.75</v>
      </c>
      <c r="BP198" s="30">
        <f t="shared" ca="1" si="484"/>
        <v>393300.00000000006</v>
      </c>
      <c r="BQ198" s="30">
        <f t="shared" ca="1" si="484"/>
        <v>393300.00000000006</v>
      </c>
      <c r="BR198" s="30">
        <f t="shared" ca="1" si="484"/>
        <v>393300.00000000006</v>
      </c>
      <c r="BS198" s="30">
        <f t="shared" ca="1" si="484"/>
        <v>393300.00000000006</v>
      </c>
      <c r="BT198" s="30">
        <f t="shared" ca="1" si="484"/>
        <v>393300.00000000006</v>
      </c>
      <c r="BU198" s="30">
        <f t="shared" ca="1" si="484"/>
        <v>393300.00000000006</v>
      </c>
      <c r="BV198" s="30">
        <f t="shared" si="484"/>
        <v>0</v>
      </c>
      <c r="BW198" s="30">
        <f t="shared" si="484"/>
        <v>0</v>
      </c>
      <c r="BX198" s="30">
        <f t="shared" si="484"/>
        <v>0</v>
      </c>
      <c r="BY198" s="30">
        <f t="shared" si="484"/>
        <v>0</v>
      </c>
      <c r="BZ198" s="30">
        <f t="shared" si="484"/>
        <v>0</v>
      </c>
      <c r="CA198" s="30">
        <f t="shared" si="484"/>
        <v>0</v>
      </c>
      <c r="CB198" s="30">
        <f t="shared" si="484"/>
        <v>0</v>
      </c>
      <c r="CC198" s="30">
        <f t="shared" si="484"/>
        <v>0</v>
      </c>
      <c r="CD198" s="30">
        <f t="shared" si="484"/>
        <v>0</v>
      </c>
      <c r="CE198" s="30">
        <f t="shared" si="484"/>
        <v>0</v>
      </c>
      <c r="CF198" s="30">
        <f t="shared" si="484"/>
        <v>0</v>
      </c>
      <c r="CG198" s="30">
        <f t="shared" si="484"/>
        <v>0</v>
      </c>
      <c r="CH198" s="30">
        <f t="shared" si="484"/>
        <v>0</v>
      </c>
      <c r="CI198" s="30">
        <f t="shared" si="484"/>
        <v>0</v>
      </c>
      <c r="CJ198" s="30">
        <f t="shared" si="484"/>
        <v>0</v>
      </c>
      <c r="CK198" s="30">
        <f t="shared" si="484"/>
        <v>0</v>
      </c>
      <c r="CL198" s="30">
        <f t="shared" ref="CL198:CT198" si="485">CL153/(1+$S198)</f>
        <v>0</v>
      </c>
      <c r="CM198" s="30">
        <f t="shared" si="485"/>
        <v>0</v>
      </c>
      <c r="CN198" s="30">
        <f t="shared" si="485"/>
        <v>0</v>
      </c>
      <c r="CO198" s="30">
        <f t="shared" si="485"/>
        <v>0</v>
      </c>
      <c r="CP198" s="30">
        <f t="shared" si="485"/>
        <v>0</v>
      </c>
      <c r="CQ198" s="30">
        <f t="shared" si="485"/>
        <v>0</v>
      </c>
      <c r="CR198" s="30">
        <f t="shared" si="485"/>
        <v>0</v>
      </c>
      <c r="CS198" s="30">
        <f t="shared" si="485"/>
        <v>0</v>
      </c>
      <c r="CT198" s="30">
        <f t="shared" si="485"/>
        <v>0</v>
      </c>
    </row>
    <row r="199" spans="1:98" s="27" customFormat="1" ht="12" x14ac:dyDescent="0.25">
      <c r="A199" s="26">
        <f>ROW()</f>
        <v>199</v>
      </c>
      <c r="B199" s="97"/>
      <c r="C199" s="142"/>
      <c r="E199" s="24"/>
      <c r="F199" s="66" t="str">
        <f t="shared" si="473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6">
        <f t="shared" si="470"/>
        <v>0</v>
      </c>
      <c r="V199" s="85"/>
      <c r="W199" s="29">
        <f ca="1">SUM(INDIRECT(ADDRESS(ROW(),SUMIFS($1:$1,$5:$5,1))):INDIRECT(ADDRESS(ROW(),SUMIFS($1:$1,$5:$5,MAX($5:$5)))))</f>
        <v>8387608.5</v>
      </c>
      <c r="Z199" s="30">
        <f t="shared" ref="Z199:CK199" ca="1" si="486">Z154/(1+$S199)</f>
        <v>0</v>
      </c>
      <c r="AA199" s="30">
        <f t="shared" ca="1" si="486"/>
        <v>0</v>
      </c>
      <c r="AB199" s="30">
        <f t="shared" ca="1" si="486"/>
        <v>0</v>
      </c>
      <c r="AC199" s="30">
        <f t="shared" ca="1" si="486"/>
        <v>0</v>
      </c>
      <c r="AD199" s="30">
        <f t="shared" ca="1" si="486"/>
        <v>0</v>
      </c>
      <c r="AE199" s="30">
        <f t="shared" ca="1" si="486"/>
        <v>0</v>
      </c>
      <c r="AF199" s="30">
        <f t="shared" ca="1" si="486"/>
        <v>0</v>
      </c>
      <c r="AG199" s="30">
        <f t="shared" ca="1" si="486"/>
        <v>0</v>
      </c>
      <c r="AH199" s="30">
        <f t="shared" ca="1" si="486"/>
        <v>450</v>
      </c>
      <c r="AI199" s="30">
        <f t="shared" ca="1" si="486"/>
        <v>1800</v>
      </c>
      <c r="AJ199" s="30">
        <f t="shared" ca="1" si="486"/>
        <v>3240</v>
      </c>
      <c r="AK199" s="30">
        <f t="shared" ca="1" si="486"/>
        <v>4736.25</v>
      </c>
      <c r="AL199" s="30">
        <f t="shared" ca="1" si="486"/>
        <v>6041.25</v>
      </c>
      <c r="AM199" s="30">
        <f t="shared" ca="1" si="486"/>
        <v>7935.7500000000009</v>
      </c>
      <c r="AN199" s="30">
        <f t="shared" ca="1" si="486"/>
        <v>12885.750000000002</v>
      </c>
      <c r="AO199" s="30">
        <f t="shared" ca="1" si="486"/>
        <v>21219.75</v>
      </c>
      <c r="AP199" s="30">
        <f t="shared" ca="1" si="486"/>
        <v>33184.125</v>
      </c>
      <c r="AQ199" s="30">
        <f t="shared" ca="1" si="486"/>
        <v>48341.25</v>
      </c>
      <c r="AR199" s="30">
        <f t="shared" ca="1" si="486"/>
        <v>65381.625</v>
      </c>
      <c r="AS199" s="30">
        <f t="shared" ca="1" si="486"/>
        <v>83540.25</v>
      </c>
      <c r="AT199" s="30">
        <f t="shared" ca="1" si="486"/>
        <v>102279.375</v>
      </c>
      <c r="AU199" s="30">
        <f t="shared" ca="1" si="486"/>
        <v>121325.625</v>
      </c>
      <c r="AV199" s="30">
        <f t="shared" ca="1" si="486"/>
        <v>140506.875</v>
      </c>
      <c r="AW199" s="30">
        <f t="shared" ca="1" si="486"/>
        <v>159721.875</v>
      </c>
      <c r="AX199" s="30">
        <f t="shared" ca="1" si="486"/>
        <v>178953.75</v>
      </c>
      <c r="AY199" s="30">
        <f t="shared" ca="1" si="486"/>
        <v>198191.25</v>
      </c>
      <c r="AZ199" s="30">
        <f t="shared" ca="1" si="486"/>
        <v>217428.75</v>
      </c>
      <c r="BA199" s="30">
        <f t="shared" ca="1" si="486"/>
        <v>236666.25</v>
      </c>
      <c r="BB199" s="30">
        <f t="shared" ca="1" si="486"/>
        <v>255903.75</v>
      </c>
      <c r="BC199" s="30">
        <f t="shared" ca="1" si="486"/>
        <v>275141.25</v>
      </c>
      <c r="BD199" s="30">
        <f t="shared" ca="1" si="486"/>
        <v>294378.75</v>
      </c>
      <c r="BE199" s="30">
        <f t="shared" ca="1" si="486"/>
        <v>312491.25</v>
      </c>
      <c r="BF199" s="30">
        <f t="shared" ca="1" si="486"/>
        <v>327228.75</v>
      </c>
      <c r="BG199" s="30">
        <f t="shared" ca="1" si="486"/>
        <v>338366.25</v>
      </c>
      <c r="BH199" s="30">
        <f t="shared" ca="1" si="486"/>
        <v>345763.125</v>
      </c>
      <c r="BI199" s="30">
        <f t="shared" ca="1" si="486"/>
        <v>349897.5</v>
      </c>
      <c r="BJ199" s="30">
        <f t="shared" ca="1" si="486"/>
        <v>352108.125</v>
      </c>
      <c r="BK199" s="30">
        <f t="shared" ca="1" si="486"/>
        <v>353193.75</v>
      </c>
      <c r="BL199" s="30">
        <f t="shared" ca="1" si="486"/>
        <v>353694.375</v>
      </c>
      <c r="BM199" s="30">
        <f t="shared" ca="1" si="486"/>
        <v>353885.625</v>
      </c>
      <c r="BN199" s="30">
        <f t="shared" ca="1" si="486"/>
        <v>353941.875</v>
      </c>
      <c r="BO199" s="30">
        <f t="shared" ca="1" si="486"/>
        <v>353964.375</v>
      </c>
      <c r="BP199" s="30">
        <f t="shared" ca="1" si="486"/>
        <v>353970.00000000006</v>
      </c>
      <c r="BQ199" s="30">
        <f t="shared" ca="1" si="486"/>
        <v>353970.00000000006</v>
      </c>
      <c r="BR199" s="30">
        <f t="shared" ca="1" si="486"/>
        <v>353970.00000000006</v>
      </c>
      <c r="BS199" s="30">
        <f t="shared" ca="1" si="486"/>
        <v>353970.00000000006</v>
      </c>
      <c r="BT199" s="30">
        <f t="shared" ca="1" si="486"/>
        <v>353970.00000000006</v>
      </c>
      <c r="BU199" s="30">
        <f t="shared" ca="1" si="486"/>
        <v>353970.00000000006</v>
      </c>
      <c r="BV199" s="30">
        <f t="shared" si="486"/>
        <v>0</v>
      </c>
      <c r="BW199" s="30">
        <f t="shared" si="486"/>
        <v>0</v>
      </c>
      <c r="BX199" s="30">
        <f t="shared" si="486"/>
        <v>0</v>
      </c>
      <c r="BY199" s="30">
        <f t="shared" si="486"/>
        <v>0</v>
      </c>
      <c r="BZ199" s="30">
        <f t="shared" si="486"/>
        <v>0</v>
      </c>
      <c r="CA199" s="30">
        <f t="shared" si="486"/>
        <v>0</v>
      </c>
      <c r="CB199" s="30">
        <f t="shared" si="486"/>
        <v>0</v>
      </c>
      <c r="CC199" s="30">
        <f t="shared" si="486"/>
        <v>0</v>
      </c>
      <c r="CD199" s="30">
        <f t="shared" si="486"/>
        <v>0</v>
      </c>
      <c r="CE199" s="30">
        <f t="shared" si="486"/>
        <v>0</v>
      </c>
      <c r="CF199" s="30">
        <f t="shared" si="486"/>
        <v>0</v>
      </c>
      <c r="CG199" s="30">
        <f t="shared" si="486"/>
        <v>0</v>
      </c>
      <c r="CH199" s="30">
        <f t="shared" si="486"/>
        <v>0</v>
      </c>
      <c r="CI199" s="30">
        <f t="shared" si="486"/>
        <v>0</v>
      </c>
      <c r="CJ199" s="30">
        <f t="shared" si="486"/>
        <v>0</v>
      </c>
      <c r="CK199" s="30">
        <f t="shared" si="486"/>
        <v>0</v>
      </c>
      <c r="CL199" s="30">
        <f t="shared" ref="CL199:CT199" si="487">CL154/(1+$S199)</f>
        <v>0</v>
      </c>
      <c r="CM199" s="30">
        <f t="shared" si="487"/>
        <v>0</v>
      </c>
      <c r="CN199" s="30">
        <f t="shared" si="487"/>
        <v>0</v>
      </c>
      <c r="CO199" s="30">
        <f t="shared" si="487"/>
        <v>0</v>
      </c>
      <c r="CP199" s="30">
        <f t="shared" si="487"/>
        <v>0</v>
      </c>
      <c r="CQ199" s="30">
        <f t="shared" si="487"/>
        <v>0</v>
      </c>
      <c r="CR199" s="30">
        <f t="shared" si="487"/>
        <v>0</v>
      </c>
      <c r="CS199" s="30">
        <f t="shared" si="487"/>
        <v>0</v>
      </c>
      <c r="CT199" s="30">
        <f t="shared" si="487"/>
        <v>0</v>
      </c>
    </row>
    <row r="200" spans="1:98" s="27" customFormat="1" ht="12" x14ac:dyDescent="0.25">
      <c r="A200" s="26">
        <f>ROW()</f>
        <v>200</v>
      </c>
      <c r="B200" s="97"/>
      <c r="C200" s="142"/>
      <c r="E200" s="24"/>
      <c r="F200" s="66" t="str">
        <f t="shared" si="473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6">
        <f t="shared" si="470"/>
        <v>0.2</v>
      </c>
      <c r="V200" s="85"/>
      <c r="W200" s="29">
        <f ca="1">SUM(INDIRECT(ADDRESS(ROW(),SUMIFS($1:$1,$5:$5,1))):INDIRECT(ADDRESS(ROW(),SUMIFS($1:$1,$5:$5,MAX($5:$5)))))</f>
        <v>2857999.9333333336</v>
      </c>
      <c r="Z200" s="30">
        <f t="shared" ref="Z200:CK200" ca="1" si="488">Z155/(1+$S200)</f>
        <v>0</v>
      </c>
      <c r="AA200" s="30">
        <f t="shared" ca="1" si="488"/>
        <v>0</v>
      </c>
      <c r="AB200" s="30">
        <f t="shared" ca="1" si="488"/>
        <v>0</v>
      </c>
      <c r="AC200" s="30">
        <f t="shared" ca="1" si="488"/>
        <v>0</v>
      </c>
      <c r="AD200" s="30">
        <f t="shared" ca="1" si="488"/>
        <v>0</v>
      </c>
      <c r="AE200" s="30">
        <f t="shared" ca="1" si="488"/>
        <v>0</v>
      </c>
      <c r="AF200" s="30">
        <f t="shared" ca="1" si="488"/>
        <v>0</v>
      </c>
      <c r="AG200" s="30">
        <f t="shared" ca="1" si="488"/>
        <v>0</v>
      </c>
      <c r="AH200" s="30">
        <f t="shared" ca="1" si="488"/>
        <v>153.33333333333337</v>
      </c>
      <c r="AI200" s="30">
        <f t="shared" ca="1" si="488"/>
        <v>613.33333333333348</v>
      </c>
      <c r="AJ200" s="30">
        <f t="shared" ca="1" si="488"/>
        <v>1104.0000000000002</v>
      </c>
      <c r="AK200" s="30">
        <f t="shared" ca="1" si="488"/>
        <v>1613.8333333333335</v>
      </c>
      <c r="AL200" s="30">
        <f t="shared" ca="1" si="488"/>
        <v>2058.5000000000005</v>
      </c>
      <c r="AM200" s="30">
        <f t="shared" ca="1" si="488"/>
        <v>2704.0333333333338</v>
      </c>
      <c r="AN200" s="30">
        <f t="shared" ca="1" si="488"/>
        <v>4390.7000000000007</v>
      </c>
      <c r="AO200" s="30">
        <f t="shared" ca="1" si="488"/>
        <v>7230.4333333333343</v>
      </c>
      <c r="AP200" s="30">
        <f t="shared" ca="1" si="488"/>
        <v>11307.183333333334</v>
      </c>
      <c r="AQ200" s="30">
        <f t="shared" ca="1" si="488"/>
        <v>16471.833333333336</v>
      </c>
      <c r="AR200" s="30">
        <f t="shared" ca="1" si="488"/>
        <v>22278.183333333338</v>
      </c>
      <c r="AS200" s="30">
        <f t="shared" ca="1" si="488"/>
        <v>28465.566666666673</v>
      </c>
      <c r="AT200" s="30">
        <f t="shared" ca="1" si="488"/>
        <v>34850.75</v>
      </c>
      <c r="AU200" s="30">
        <f t="shared" ca="1" si="488"/>
        <v>41340.583333333336</v>
      </c>
      <c r="AV200" s="30">
        <f t="shared" ca="1" si="488"/>
        <v>47876.416666666672</v>
      </c>
      <c r="AW200" s="30">
        <f t="shared" ca="1" si="488"/>
        <v>54423.750000000007</v>
      </c>
      <c r="AX200" s="30">
        <f t="shared" ca="1" si="488"/>
        <v>60976.833333333343</v>
      </c>
      <c r="AY200" s="30">
        <f t="shared" ca="1" si="488"/>
        <v>67531.833333333343</v>
      </c>
      <c r="AZ200" s="30">
        <f t="shared" ca="1" si="488"/>
        <v>74086.833333333343</v>
      </c>
      <c r="BA200" s="30">
        <f t="shared" ca="1" si="488"/>
        <v>80641.833333333343</v>
      </c>
      <c r="BB200" s="30">
        <f t="shared" ca="1" si="488"/>
        <v>87196.833333333343</v>
      </c>
      <c r="BC200" s="30">
        <f t="shared" ca="1" si="488"/>
        <v>93751.833333333343</v>
      </c>
      <c r="BD200" s="30">
        <f t="shared" ca="1" si="488"/>
        <v>100306.83333333334</v>
      </c>
      <c r="BE200" s="30">
        <f t="shared" ca="1" si="488"/>
        <v>106478.50000000001</v>
      </c>
      <c r="BF200" s="30">
        <f t="shared" ca="1" si="488"/>
        <v>111500.16666666669</v>
      </c>
      <c r="BG200" s="30">
        <f t="shared" ca="1" si="488"/>
        <v>115295.16666666669</v>
      </c>
      <c r="BH200" s="30">
        <f t="shared" ca="1" si="488"/>
        <v>117815.58333333334</v>
      </c>
      <c r="BI200" s="30">
        <f t="shared" ca="1" si="488"/>
        <v>119224.33333333334</v>
      </c>
      <c r="BJ200" s="30">
        <f t="shared" ca="1" si="488"/>
        <v>119977.58333333334</v>
      </c>
      <c r="BK200" s="30">
        <f t="shared" ca="1" si="488"/>
        <v>120347.50000000003</v>
      </c>
      <c r="BL200" s="30">
        <f t="shared" ca="1" si="488"/>
        <v>120518.08333333334</v>
      </c>
      <c r="BM200" s="30">
        <f t="shared" ca="1" si="488"/>
        <v>120583.25000000003</v>
      </c>
      <c r="BN200" s="30">
        <f t="shared" ca="1" si="488"/>
        <v>120602.41666666669</v>
      </c>
      <c r="BO200" s="30">
        <f t="shared" ca="1" si="488"/>
        <v>120610.08333333334</v>
      </c>
      <c r="BP200" s="30">
        <f t="shared" ca="1" si="488"/>
        <v>120612.00000000003</v>
      </c>
      <c r="BQ200" s="30">
        <f t="shared" ca="1" si="488"/>
        <v>120612.00000000003</v>
      </c>
      <c r="BR200" s="30">
        <f t="shared" ca="1" si="488"/>
        <v>120612.00000000003</v>
      </c>
      <c r="BS200" s="30">
        <f t="shared" ca="1" si="488"/>
        <v>120612.00000000003</v>
      </c>
      <c r="BT200" s="30">
        <f t="shared" ca="1" si="488"/>
        <v>120612.00000000003</v>
      </c>
      <c r="BU200" s="30">
        <f t="shared" ca="1" si="488"/>
        <v>120612.00000000003</v>
      </c>
      <c r="BV200" s="30">
        <f t="shared" si="488"/>
        <v>0</v>
      </c>
      <c r="BW200" s="30">
        <f t="shared" si="488"/>
        <v>0</v>
      </c>
      <c r="BX200" s="30">
        <f t="shared" si="488"/>
        <v>0</v>
      </c>
      <c r="BY200" s="30">
        <f t="shared" si="488"/>
        <v>0</v>
      </c>
      <c r="BZ200" s="30">
        <f t="shared" si="488"/>
        <v>0</v>
      </c>
      <c r="CA200" s="30">
        <f t="shared" si="488"/>
        <v>0</v>
      </c>
      <c r="CB200" s="30">
        <f t="shared" si="488"/>
        <v>0</v>
      </c>
      <c r="CC200" s="30">
        <f t="shared" si="488"/>
        <v>0</v>
      </c>
      <c r="CD200" s="30">
        <f t="shared" si="488"/>
        <v>0</v>
      </c>
      <c r="CE200" s="30">
        <f t="shared" si="488"/>
        <v>0</v>
      </c>
      <c r="CF200" s="30">
        <f t="shared" si="488"/>
        <v>0</v>
      </c>
      <c r="CG200" s="30">
        <f t="shared" si="488"/>
        <v>0</v>
      </c>
      <c r="CH200" s="30">
        <f t="shared" si="488"/>
        <v>0</v>
      </c>
      <c r="CI200" s="30">
        <f t="shared" si="488"/>
        <v>0</v>
      </c>
      <c r="CJ200" s="30">
        <f t="shared" si="488"/>
        <v>0</v>
      </c>
      <c r="CK200" s="30">
        <f t="shared" si="488"/>
        <v>0</v>
      </c>
      <c r="CL200" s="30">
        <f t="shared" ref="CL200:CT200" si="489">CL155/(1+$S200)</f>
        <v>0</v>
      </c>
      <c r="CM200" s="30">
        <f t="shared" si="489"/>
        <v>0</v>
      </c>
      <c r="CN200" s="30">
        <f t="shared" si="489"/>
        <v>0</v>
      </c>
      <c r="CO200" s="30">
        <f t="shared" si="489"/>
        <v>0</v>
      </c>
      <c r="CP200" s="30">
        <f t="shared" si="489"/>
        <v>0</v>
      </c>
      <c r="CQ200" s="30">
        <f t="shared" si="489"/>
        <v>0</v>
      </c>
      <c r="CR200" s="30">
        <f t="shared" si="489"/>
        <v>0</v>
      </c>
      <c r="CS200" s="30">
        <f t="shared" si="489"/>
        <v>0</v>
      </c>
      <c r="CT200" s="30">
        <f t="shared" si="489"/>
        <v>0</v>
      </c>
    </row>
    <row r="201" spans="1:98" s="2" customFormat="1" ht="12" x14ac:dyDescent="0.25">
      <c r="A201" s="11">
        <f>ROW()</f>
        <v>201</v>
      </c>
      <c r="B201" s="98"/>
      <c r="C201" s="142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1"/>
      <c r="F203" s="104" t="s">
        <v>88</v>
      </c>
    </row>
    <row r="204" spans="1:98" s="13" customFormat="1" x14ac:dyDescent="0.3">
      <c r="A204" s="12">
        <f>ROW()</f>
        <v>204</v>
      </c>
      <c r="B204" s="131"/>
      <c r="C204" s="142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886304995.07290018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6292.2000000000007</v>
      </c>
      <c r="AI204" s="10">
        <f ca="1">IF(AI$5="",0,SUMIFS(Potoki!AI:AI,Potoki!$F:$F,$F204,Potoki!$G:$G,IF($G204="","",$G204)))</f>
        <v>54532.400000000009</v>
      </c>
      <c r="AJ204" s="10">
        <f ca="1">IF(AJ$5="",0,SUMIFS(Potoki!AJ:AJ,Potoki!$F:$F,$F204,Potoki!$G:$G,IF($G204="","",$G204)))</f>
        <v>173245.24000000002</v>
      </c>
      <c r="AK204" s="10">
        <f ca="1">IF(AK$5="",0,SUMIFS(Potoki!AK:AK,Potoki!$F:$F,$F204,Potoki!$G:$G,IF($G204="","",$G204)))</f>
        <v>322737.42500000005</v>
      </c>
      <c r="AL204" s="10">
        <f ca="1">IF(AL$5="",0,SUMIFS(Potoki!AL:AL,Potoki!$F:$F,$F204,Potoki!$G:$G,IF($G204="","",$G204)))</f>
        <v>482559.30500000005</v>
      </c>
      <c r="AM204" s="10">
        <f ca="1">IF(AM$5="",0,SUMIFS(Potoki!AM:AM,Potoki!$F:$F,$F204,Potoki!$G:$G,IF($G204="","",$G204)))</f>
        <v>641972.19200000004</v>
      </c>
      <c r="AN204" s="10">
        <f ca="1">IF(AN$5="",0,SUMIFS(Potoki!AN:AN,Potoki!$F:$F,$F204,Potoki!$G:$G,IF($G204="","",$G204)))</f>
        <v>878700.4865</v>
      </c>
      <c r="AO204" s="10">
        <f ca="1">IF(AO$5="",0,SUMIFS(Potoki!AO:AO,Potoki!$F:$F,$F204,Potoki!$G:$G,IF($G204="","",$G204)))</f>
        <v>1374643.8252500002</v>
      </c>
      <c r="AP204" s="10">
        <f ca="1">IF(AP$5="",0,SUMIFS(Potoki!AP:AP,Potoki!$F:$F,$F204,Potoki!$G:$G,IF($G204="","",$G204)))</f>
        <v>2217090.75275</v>
      </c>
      <c r="AQ204" s="10">
        <f ca="1">IF(AQ$5="",0,SUMIFS(Potoki!AQ:AQ,Potoki!$F:$F,$F204,Potoki!$G:$G,IF($G204="","",$G204)))</f>
        <v>3442532.35855</v>
      </c>
      <c r="AR204" s="10">
        <f ca="1">IF(AR$5="",0,SUMIFS(Potoki!AR:AR,Potoki!$F:$F,$F204,Potoki!$G:$G,IF($G204="","",$G204)))</f>
        <v>5017312.7135499995</v>
      </c>
      <c r="AS204" s="10">
        <f ca="1">IF(AS$5="",0,SUMIFS(Potoki!AS:AS,Potoki!$F:$F,$F204,Potoki!$G:$G,IF($G204="","",$G204)))</f>
        <v>6837499.879900001</v>
      </c>
      <c r="AT204" s="10">
        <f ca="1">IF(AT$5="",0,SUMIFS(Potoki!AT:AT,Potoki!$F:$F,$F204,Potoki!$G:$G,IF($G204="","",$G204)))</f>
        <v>8812596.5532750003</v>
      </c>
      <c r="AU204" s="10">
        <f ca="1">IF(AU$5="",0,SUMIFS(Potoki!AU:AU,Potoki!$F:$F,$F204,Potoki!$G:$G,IF($G204="","",$G204)))</f>
        <v>10875789.794500001</v>
      </c>
      <c r="AV204" s="10">
        <f ca="1">IF(AV$5="",0,SUMIFS(Potoki!AV:AV,Potoki!$F:$F,$F204,Potoki!$G:$G,IF($G204="","",$G204)))</f>
        <v>12986207.569775</v>
      </c>
      <c r="AW204" s="10">
        <f ca="1">IF(AW$5="",0,SUMIFS(Potoki!AW:AW,Potoki!$F:$F,$F204,Potoki!$G:$G,IF($G204="","",$G204)))</f>
        <v>15119467.6041</v>
      </c>
      <c r="AX204" s="10">
        <f ca="1">IF(AX$5="",0,SUMIFS(Potoki!AX:AX,Potoki!$F:$F,$F204,Potoki!$G:$G,IF($G204="","",$G204)))</f>
        <v>17261676.719875</v>
      </c>
      <c r="AY204" s="10">
        <f ca="1">IF(AY$5="",0,SUMIFS(Potoki!AY:AY,Potoki!$F:$F,$F204,Potoki!$G:$G,IF($G204="","",$G204)))</f>
        <v>19407440.142124999</v>
      </c>
      <c r="AZ204" s="10">
        <f ca="1">IF(AZ$5="",0,SUMIFS(Potoki!AZ:AZ,Potoki!$F:$F,$F204,Potoki!$G:$G,IF($G204="","",$G204)))</f>
        <v>21554482.978375003</v>
      </c>
      <c r="BA204" s="10">
        <f ca="1">IF(BA$5="",0,SUMIFS(Potoki!BA:BA,Potoki!$F:$F,$F204,Potoki!$G:$G,IF($G204="","",$G204)))</f>
        <v>23701845.668125</v>
      </c>
      <c r="BB204" s="10">
        <f ca="1">IF(BB$5="",0,SUMIFS(Potoki!BB:BB,Potoki!$F:$F,$F204,Potoki!$G:$G,IF($G204="","",$G204)))</f>
        <v>25849283.077750001</v>
      </c>
      <c r="BC204" s="10">
        <f ca="1">IF(BC$5="",0,SUMIFS(Potoki!BC:BC,Potoki!$F:$F,$F204,Potoki!$G:$G,IF($G204="","",$G204)))</f>
        <v>27996732.285250004</v>
      </c>
      <c r="BD204" s="10">
        <f ca="1">IF(BD$5="",0,SUMIFS(Potoki!BD:BD,Potoki!$F:$F,$F204,Potoki!$G:$G,IF($G204="","",$G204)))</f>
        <v>30144181.49275</v>
      </c>
      <c r="BE204" s="10">
        <f ca="1">IF(BE$5="",0,SUMIFS(Potoki!BE:BE,Potoki!$F:$F,$F204,Potoki!$G:$G,IF($G204="","",$G204)))</f>
        <v>32275900.20025</v>
      </c>
      <c r="BF204" s="10">
        <f ca="1">IF(BF$5="",0,SUMIFS(Potoki!BF:BF,Potoki!$F:$F,$F204,Potoki!$G:$G,IF($G204="","",$G204)))</f>
        <v>34287018.407749996</v>
      </c>
      <c r="BG204" s="10">
        <f ca="1">IF(BG$5="",0,SUMIFS(Potoki!BG:BG,Potoki!$F:$F,$F204,Potoki!$G:$G,IF($G204="","",$G204)))</f>
        <v>36001354.515250005</v>
      </c>
      <c r="BH204" s="10">
        <f ca="1">IF(BH$5="",0,SUMIFS(Potoki!BH:BH,Potoki!$F:$F,$F204,Potoki!$G:$G,IF($G204="","",$G204)))</f>
        <v>37341960.160250001</v>
      </c>
      <c r="BI204" s="10">
        <f ca="1">IF(BI$5="",0,SUMIFS(Potoki!BI:BI,Potoki!$F:$F,$F204,Potoki!$G:$G,IF($G204="","",$G204)))</f>
        <v>38283011.105250001</v>
      </c>
      <c r="BJ204" s="10">
        <f ca="1">IF(BJ$5="",0,SUMIFS(Potoki!BJ:BJ,Potoki!$F:$F,$F204,Potoki!$G:$G,IF($G204="","",$G204)))</f>
        <v>38864856.082750008</v>
      </c>
      <c r="BK204" s="10">
        <f ca="1">IF(BK$5="",0,SUMIFS(Potoki!BK:BK,Potoki!$F:$F,$F204,Potoki!$G:$G,IF($G204="","",$G204)))</f>
        <v>39195707.824000008</v>
      </c>
      <c r="BL204" s="10">
        <f ca="1">IF(BL$5="",0,SUMIFS(Potoki!BL:BL,Potoki!$F:$F,$F204,Potoki!$G:$G,IF($G204="","",$G204)))</f>
        <v>39369483.968374997</v>
      </c>
      <c r="BM204" s="10">
        <f ca="1">IF(BM$5="",0,SUMIFS(Potoki!BM:BM,Potoki!$F:$F,$F204,Potoki!$G:$G,IF($G204="","",$G204)))</f>
        <v>39454251.70025</v>
      </c>
      <c r="BN204" s="10">
        <f ca="1">IF(BN$5="",0,SUMIFS(Potoki!BN:BN,Potoki!$F:$F,$F204,Potoki!$G:$G,IF($G204="","",$G204)))</f>
        <v>39491411.073875003</v>
      </c>
      <c r="BO204" s="10">
        <f ca="1">IF(BO$5="",0,SUMIFS(Potoki!BO:BO,Potoki!$F:$F,$F204,Potoki!$G:$G,IF($G204="","",$G204)))</f>
        <v>39505630.134999998</v>
      </c>
      <c r="BP204" s="10">
        <f ca="1">IF(BP$5="",0,SUMIFS(Potoki!BP:BP,Potoki!$F:$F,$F204,Potoki!$G:$G,IF($G204="","",$G204)))</f>
        <v>39510874.945875004</v>
      </c>
      <c r="BQ204" s="10">
        <f ca="1">IF(BQ$5="",0,SUMIFS(Potoki!BQ:BQ,Potoki!$F:$F,$F204,Potoki!$G:$G,IF($G204="","",$G204)))</f>
        <v>39512560.731125012</v>
      </c>
      <c r="BR204" s="10">
        <f ca="1">IF(BR$5="",0,SUMIFS(Potoki!BR:BR,Potoki!$F:$F,$F204,Potoki!$G:$G,IF($G204="","",$G204)))</f>
        <v>39512967.102375008</v>
      </c>
      <c r="BS204" s="10">
        <f ca="1">IF(BS$5="",0,SUMIFS(Potoki!BS:BS,Potoki!$F:$F,$F204,Potoki!$G:$G,IF($G204="","",$G204)))</f>
        <v>39513053.620125011</v>
      </c>
      <c r="BT204" s="10">
        <f ca="1">IF(BT$5="",0,SUMIFS(Potoki!BT:BT,Potoki!$F:$F,$F204,Potoki!$G:$G,IF($G204="","",$G204)))</f>
        <v>39513065.418000013</v>
      </c>
      <c r="BU204" s="10">
        <f ca="1">IF(BU$5="",0,SUMIFS(Potoki!BU:BU,Potoki!$F:$F,$F204,Potoki!$G:$G,IF($G204="","",$G204)))</f>
        <v>39513065.418000013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2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698369.2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4</v>
      </c>
      <c r="AI205" s="7">
        <f ca="1">IF(AI$5="",0,SUMIFS(Potoki!AI:AI,Potoki!$F:$F,$F205,Potoki!$G:$G,IF($G205="","",$G205)))</f>
        <v>36</v>
      </c>
      <c r="AJ205" s="7">
        <f ca="1">IF(AJ$5="",0,SUMIFS(Potoki!AJ:AJ,Potoki!$F:$F,$F205,Potoki!$G:$G,IF($G205="","",$G205)))</f>
        <v>118.8</v>
      </c>
      <c r="AK205" s="7">
        <f ca="1">IF(AK$5="",0,SUMIFS(Potoki!AK:AK,Potoki!$F:$F,$F205,Potoki!$G:$G,IF($G205="","",$G205)))</f>
        <v>230.1</v>
      </c>
      <c r="AL205" s="7">
        <f ca="1">IF(AL$5="",0,SUMIFS(Potoki!AL:AL,Potoki!$F:$F,$F205,Potoki!$G:$G,IF($G205="","",$G205)))</f>
        <v>354.2</v>
      </c>
      <c r="AM205" s="7">
        <f ca="1">IF(AM$5="",0,SUMIFS(Potoki!AM:AM,Potoki!$F:$F,$F205,Potoki!$G:$G,IF($G205="","",$G205)))</f>
        <v>481.09000000000003</v>
      </c>
      <c r="AN205" s="7">
        <f ca="1">IF(AN$5="",0,SUMIFS(Potoki!AN:AN,Potoki!$F:$F,$F205,Potoki!$G:$G,IF($G205="","",$G205)))</f>
        <v>657.99</v>
      </c>
      <c r="AO205" s="7">
        <f ca="1">IF(AO$5="",0,SUMIFS(Potoki!AO:AO,Potoki!$F:$F,$F205,Potoki!$G:$G,IF($G205="","",$G205)))</f>
        <v>1012.4200000000001</v>
      </c>
      <c r="AP205" s="7">
        <f ca="1">IF(AP$5="",0,SUMIFS(Potoki!AP:AP,Potoki!$F:$F,$F205,Potoki!$G:$G,IF($G205="","",$G205)))</f>
        <v>1621.8100000000002</v>
      </c>
      <c r="AQ205" s="7">
        <f ca="1">IF(AQ$5="",0,SUMIFS(Potoki!AQ:AQ,Potoki!$F:$F,$F205,Potoki!$G:$G,IF($G205="","",$G205)))</f>
        <v>2525.91</v>
      </c>
      <c r="AR205" s="7">
        <f ca="1">IF(AR$5="",0,SUMIFS(Potoki!AR:AR,Potoki!$F:$F,$F205,Potoki!$G:$G,IF($G205="","",$G205)))</f>
        <v>3712.9850000000001</v>
      </c>
      <c r="AS205" s="7">
        <f ca="1">IF(AS$5="",0,SUMIFS(Potoki!AS:AS,Potoki!$F:$F,$F205,Potoki!$G:$G,IF($G205="","",$G205)))</f>
        <v>5111.96</v>
      </c>
      <c r="AT205" s="7">
        <f ca="1">IF(AT$5="",0,SUMIFS(Potoki!AT:AT,Potoki!$F:$F,$F205,Potoki!$G:$G,IF($G205="","",$G205)))</f>
        <v>6652.16</v>
      </c>
      <c r="AU205" s="7">
        <f ca="1">IF(AU$5="",0,SUMIFS(Potoki!AU:AU,Potoki!$F:$F,$F205,Potoki!$G:$G,IF($G205="","",$G205)))</f>
        <v>8276.67</v>
      </c>
      <c r="AV205" s="7">
        <f ca="1">IF(AV$5="",0,SUMIFS(Potoki!AV:AV,Potoki!$F:$F,$F205,Potoki!$G:$G,IF($G205="","",$G205)))</f>
        <v>9947.2400000000016</v>
      </c>
      <c r="AW205" s="7">
        <f ca="1">IF(AW$5="",0,SUMIFS(Potoki!AW:AW,Potoki!$F:$F,$F205,Potoki!$G:$G,IF($G205="","",$G205)))</f>
        <v>11641.065000000001</v>
      </c>
      <c r="AX205" s="7">
        <f ca="1">IF(AX$5="",0,SUMIFS(Potoki!AX:AX,Potoki!$F:$F,$F205,Potoki!$G:$G,IF($G205="","",$G205)))</f>
        <v>13344.85</v>
      </c>
      <c r="AY205" s="7">
        <f ca="1">IF(AY$5="",0,SUMIFS(Potoki!AY:AY,Potoki!$F:$F,$F205,Potoki!$G:$G,IF($G205="","",$G205)))</f>
        <v>15052.75</v>
      </c>
      <c r="AZ205" s="7">
        <f ca="1">IF(AZ$5="",0,SUMIFS(Potoki!AZ:AZ,Potoki!$F:$F,$F205,Potoki!$G:$G,IF($G205="","",$G205)))</f>
        <v>16762.174999999999</v>
      </c>
      <c r="BA205" s="7">
        <f ca="1">IF(BA$5="",0,SUMIFS(Potoki!BA:BA,Potoki!$F:$F,$F205,Potoki!$G:$G,IF($G205="","",$G205)))</f>
        <v>18472.025000000001</v>
      </c>
      <c r="BB205" s="7">
        <f ca="1">IF(BB$5="",0,SUMIFS(Potoki!BB:BB,Potoki!$F:$F,$F205,Potoki!$G:$G,IF($G205="","",$G205)))</f>
        <v>20182</v>
      </c>
      <c r="BC205" s="7">
        <f ca="1">IF(BC$5="",0,SUMIFS(Potoki!BC:BC,Potoki!$F:$F,$F205,Potoki!$G:$G,IF($G205="","",$G205)))</f>
        <v>21892</v>
      </c>
      <c r="BD205" s="7">
        <f ca="1">IF(BD$5="",0,SUMIFS(Potoki!BD:BD,Potoki!$F:$F,$F205,Potoki!$G:$G,IF($G205="","",$G205)))</f>
        <v>23602</v>
      </c>
      <c r="BE205" s="7">
        <f ca="1">IF(BE$5="",0,SUMIFS(Potoki!BE:BE,Potoki!$F:$F,$F205,Potoki!$G:$G,IF($G205="","",$G205)))</f>
        <v>25302</v>
      </c>
      <c r="BF205" s="7">
        <f ca="1">IF(BF$5="",0,SUMIFS(Potoki!BF:BF,Potoki!$F:$F,$F205,Potoki!$G:$G,IF($G205="","",$G205)))</f>
        <v>26922</v>
      </c>
      <c r="BG205" s="7">
        <f ca="1">IF(BG$5="",0,SUMIFS(Potoki!BG:BG,Potoki!$F:$F,$F205,Potoki!$G:$G,IF($G205="","",$G205)))</f>
        <v>28335</v>
      </c>
      <c r="BH205" s="7">
        <f ca="1">IF(BH$5="",0,SUMIFS(Potoki!BH:BH,Potoki!$F:$F,$F205,Potoki!$G:$G,IF($G205="","",$G205)))</f>
        <v>29469.75</v>
      </c>
      <c r="BI205" s="7">
        <f ca="1">IF(BI$5="",0,SUMIFS(Potoki!BI:BI,Potoki!$F:$F,$F205,Potoki!$G:$G,IF($G205="","",$G205)))</f>
        <v>30294.25</v>
      </c>
      <c r="BJ205" s="7">
        <f ca="1">IF(BJ$5="",0,SUMIFS(Potoki!BJ:BJ,Potoki!$F:$F,$F205,Potoki!$G:$G,IF($G205="","",$G205)))</f>
        <v>30826.525000000001</v>
      </c>
      <c r="BK205" s="7">
        <f ca="1">IF(BK$5="",0,SUMIFS(Potoki!BK:BK,Potoki!$F:$F,$F205,Potoki!$G:$G,IF($G205="","",$G205)))</f>
        <v>31141.55</v>
      </c>
      <c r="BL205" s="7">
        <f ca="1">IF(BL$5="",0,SUMIFS(Potoki!BL:BL,Potoki!$F:$F,$F205,Potoki!$G:$G,IF($G205="","",$G205)))</f>
        <v>31313</v>
      </c>
      <c r="BM205" s="7">
        <f ca="1">IF(BM$5="",0,SUMIFS(Potoki!BM:BM,Potoki!$F:$F,$F205,Potoki!$G:$G,IF($G205="","",$G205)))</f>
        <v>31399.100000000002</v>
      </c>
      <c r="BN205" s="7">
        <f ca="1">IF(BN$5="",0,SUMIFS(Potoki!BN:BN,Potoki!$F:$F,$F205,Potoki!$G:$G,IF($G205="","",$G205)))</f>
        <v>31438.7</v>
      </c>
      <c r="BO205" s="7">
        <f ca="1">IF(BO$5="",0,SUMIFS(Potoki!BO:BO,Potoki!$F:$F,$F205,Potoki!$G:$G,IF($G205="","",$G205)))</f>
        <v>31454.925000000003</v>
      </c>
      <c r="BP205" s="7">
        <f ca="1">IF(BP$5="",0,SUMIFS(Potoki!BP:BP,Potoki!$F:$F,$F205,Potoki!$G:$G,IF($G205="","",$G205)))</f>
        <v>31461.15</v>
      </c>
      <c r="BQ205" s="7">
        <f ca="1">IF(BQ$5="",0,SUMIFS(Potoki!BQ:BQ,Potoki!$F:$F,$F205,Potoki!$G:$G,IF($G205="","",$G205)))</f>
        <v>31463.250000000004</v>
      </c>
      <c r="BR205" s="7">
        <f ca="1">IF(BR$5="",0,SUMIFS(Potoki!BR:BR,Potoki!$F:$F,$F205,Potoki!$G:$G,IF($G205="","",$G205)))</f>
        <v>31463.825000000004</v>
      </c>
      <c r="BS205" s="7">
        <f ca="1">IF(BS$5="",0,SUMIFS(Potoki!BS:BS,Potoki!$F:$F,$F205,Potoki!$G:$G,IF($G205="","",$G205)))</f>
        <v>31463.975000000006</v>
      </c>
      <c r="BT205" s="7">
        <f ca="1">IF(BT$5="",0,SUMIFS(Potoki!BT:BT,Potoki!$F:$F,$F205,Potoki!$G:$G,IF($G205="","",$G205)))</f>
        <v>31464.000000000007</v>
      </c>
      <c r="BU205" s="7">
        <f ca="1">IF(BU$5="",0,SUMIFS(Potoki!BU:BU,Potoki!$F:$F,$F205,Potoki!$G:$G,IF($G205="","",$G205)))</f>
        <v>31464.000000000007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2"/>
      <c r="G206" s="6" t="s">
        <v>87</v>
      </c>
      <c r="M206" s="2" t="str">
        <f>Lists!$R$8</f>
        <v>руб.</v>
      </c>
      <c r="W206" s="10">
        <f ca="1">IF(W205=0,0,W204/W205)</f>
        <v>1269.1066488512097</v>
      </c>
      <c r="Z206" s="7">
        <f t="shared" ref="Z206:CK206" ca="1" si="490">IF(Z205=0,0,Z204/Z205)</f>
        <v>0</v>
      </c>
      <c r="AA206" s="7">
        <f t="shared" ca="1" si="490"/>
        <v>0</v>
      </c>
      <c r="AB206" s="7">
        <f t="shared" ca="1" si="490"/>
        <v>0</v>
      </c>
      <c r="AC206" s="7">
        <f t="shared" ca="1" si="490"/>
        <v>0</v>
      </c>
      <c r="AD206" s="7">
        <f t="shared" ca="1" si="490"/>
        <v>0</v>
      </c>
      <c r="AE206" s="7">
        <f t="shared" ca="1" si="490"/>
        <v>0</v>
      </c>
      <c r="AF206" s="7">
        <f t="shared" ca="1" si="490"/>
        <v>0</v>
      </c>
      <c r="AG206" s="7">
        <f t="shared" ca="1" si="490"/>
        <v>0</v>
      </c>
      <c r="AH206" s="7">
        <f t="shared" ca="1" si="490"/>
        <v>1573.0500000000002</v>
      </c>
      <c r="AI206" s="7">
        <f t="shared" ca="1" si="490"/>
        <v>1514.7888888888892</v>
      </c>
      <c r="AJ206" s="7">
        <f t="shared" ca="1" si="490"/>
        <v>1458.2932659932662</v>
      </c>
      <c r="AK206" s="7">
        <f t="shared" ca="1" si="490"/>
        <v>1402.5963711429815</v>
      </c>
      <c r="AL206" s="7">
        <f t="shared" ca="1" si="490"/>
        <v>1362.3921654432527</v>
      </c>
      <c r="AM206" s="7">
        <f t="shared" ca="1" si="490"/>
        <v>1334.4118397804984</v>
      </c>
      <c r="AN206" s="7">
        <f t="shared" ca="1" si="490"/>
        <v>1335.4313690177662</v>
      </c>
      <c r="AO206" s="7">
        <f t="shared" ca="1" si="490"/>
        <v>1357.7801952253019</v>
      </c>
      <c r="AP206" s="7">
        <f t="shared" ca="1" si="490"/>
        <v>1367.0471588842095</v>
      </c>
      <c r="AQ206" s="7">
        <f t="shared" ca="1" si="490"/>
        <v>1362.8879724732869</v>
      </c>
      <c r="AR206" s="7">
        <f t="shared" ca="1" si="490"/>
        <v>1351.2881720637167</v>
      </c>
      <c r="AS206" s="7">
        <f t="shared" ca="1" si="490"/>
        <v>1337.5495660959791</v>
      </c>
      <c r="AT206" s="7">
        <f t="shared" ca="1" si="490"/>
        <v>1324.7721872707511</v>
      </c>
      <c r="AU206" s="7">
        <f t="shared" ca="1" si="490"/>
        <v>1314.0296513573696</v>
      </c>
      <c r="AV206" s="7">
        <f t="shared" ca="1" si="490"/>
        <v>1305.5086204590418</v>
      </c>
      <c r="AW206" s="7">
        <f t="shared" ca="1" si="490"/>
        <v>1298.8044997687066</v>
      </c>
      <c r="AX206" s="7">
        <f t="shared" ca="1" si="490"/>
        <v>1293.5084860358115</v>
      </c>
      <c r="AY206" s="7">
        <f t="shared" ca="1" si="490"/>
        <v>1289.2953209297305</v>
      </c>
      <c r="AZ206" s="7">
        <f t="shared" ca="1" si="490"/>
        <v>1285.9001280188879</v>
      </c>
      <c r="BA206" s="7">
        <f t="shared" ca="1" si="490"/>
        <v>1283.1211341542141</v>
      </c>
      <c r="BB206" s="7">
        <f t="shared" ca="1" si="490"/>
        <v>1280.8087938633437</v>
      </c>
      <c r="BC206" s="7">
        <f t="shared" ca="1" si="490"/>
        <v>1278.8567643545589</v>
      </c>
      <c r="BD206" s="7">
        <f t="shared" ca="1" si="490"/>
        <v>1277.1875897275654</v>
      </c>
      <c r="BE206" s="7">
        <f t="shared" ca="1" si="490"/>
        <v>1275.6264406074617</v>
      </c>
      <c r="BF206" s="7">
        <f t="shared" ca="1" si="490"/>
        <v>1273.5687693243442</v>
      </c>
      <c r="BG206" s="7">
        <f t="shared" ca="1" si="490"/>
        <v>1270.5613028145406</v>
      </c>
      <c r="BH206" s="7">
        <f t="shared" ca="1" si="490"/>
        <v>1267.1285016075806</v>
      </c>
      <c r="BI206" s="7">
        <f t="shared" ca="1" si="490"/>
        <v>1263.705525149162</v>
      </c>
      <c r="BJ206" s="7">
        <f t="shared" ca="1" si="490"/>
        <v>1260.7602083838515</v>
      </c>
      <c r="BK206" s="7">
        <f t="shared" ca="1" si="490"/>
        <v>1258.6306020092131</v>
      </c>
      <c r="BL206" s="7">
        <f t="shared" ca="1" si="490"/>
        <v>1257.2887927817519</v>
      </c>
      <c r="BM206" s="7">
        <f t="shared" ca="1" si="490"/>
        <v>1256.5408467201289</v>
      </c>
      <c r="BN206" s="7">
        <f t="shared" ca="1" si="490"/>
        <v>1256.1400781163027</v>
      </c>
      <c r="BO206" s="7">
        <f t="shared" ca="1" si="490"/>
        <v>1255.9441847341868</v>
      </c>
      <c r="BP206" s="7">
        <f t="shared" ca="1" si="490"/>
        <v>1255.8623872895619</v>
      </c>
      <c r="BQ206" s="7">
        <f t="shared" ca="1" si="490"/>
        <v>1255.8321448396148</v>
      </c>
      <c r="BR206" s="7">
        <f t="shared" ca="1" si="490"/>
        <v>1255.8221100700566</v>
      </c>
      <c r="BS206" s="7">
        <f t="shared" ca="1" si="490"/>
        <v>1255.8188728577684</v>
      </c>
      <c r="BT206" s="7">
        <f t="shared" ca="1" si="490"/>
        <v>1255.81825</v>
      </c>
      <c r="BU206" s="7">
        <f t="shared" ca="1" si="490"/>
        <v>1255.81825</v>
      </c>
      <c r="BV206" s="7">
        <f t="shared" si="490"/>
        <v>0</v>
      </c>
      <c r="BW206" s="7">
        <f t="shared" si="490"/>
        <v>0</v>
      </c>
      <c r="BX206" s="7">
        <f t="shared" si="490"/>
        <v>0</v>
      </c>
      <c r="BY206" s="7">
        <f t="shared" si="490"/>
        <v>0</v>
      </c>
      <c r="BZ206" s="7">
        <f t="shared" si="490"/>
        <v>0</v>
      </c>
      <c r="CA206" s="7">
        <f t="shared" si="490"/>
        <v>0</v>
      </c>
      <c r="CB206" s="7">
        <f t="shared" si="490"/>
        <v>0</v>
      </c>
      <c r="CC206" s="7">
        <f t="shared" si="490"/>
        <v>0</v>
      </c>
      <c r="CD206" s="7">
        <f t="shared" si="490"/>
        <v>0</v>
      </c>
      <c r="CE206" s="7">
        <f t="shared" si="490"/>
        <v>0</v>
      </c>
      <c r="CF206" s="7">
        <f t="shared" si="490"/>
        <v>0</v>
      </c>
      <c r="CG206" s="7">
        <f t="shared" si="490"/>
        <v>0</v>
      </c>
      <c r="CH206" s="7">
        <f t="shared" si="490"/>
        <v>0</v>
      </c>
      <c r="CI206" s="7">
        <f t="shared" si="490"/>
        <v>0</v>
      </c>
      <c r="CJ206" s="7">
        <f t="shared" si="490"/>
        <v>0</v>
      </c>
      <c r="CK206" s="7">
        <f t="shared" si="490"/>
        <v>0</v>
      </c>
      <c r="CL206" s="7">
        <f t="shared" ref="CL206:CT206" si="491">IF(CL205=0,0,CL204/CL205)</f>
        <v>0</v>
      </c>
      <c r="CM206" s="7">
        <f t="shared" si="491"/>
        <v>0</v>
      </c>
      <c r="CN206" s="7">
        <f t="shared" si="491"/>
        <v>0</v>
      </c>
      <c r="CO206" s="7">
        <f t="shared" si="491"/>
        <v>0</v>
      </c>
      <c r="CP206" s="7">
        <f t="shared" si="491"/>
        <v>0</v>
      </c>
      <c r="CQ206" s="7">
        <f t="shared" si="491"/>
        <v>0</v>
      </c>
      <c r="CR206" s="7">
        <f t="shared" si="491"/>
        <v>0</v>
      </c>
      <c r="CS206" s="7">
        <f t="shared" si="491"/>
        <v>0</v>
      </c>
      <c r="CT206" s="7">
        <f t="shared" si="491"/>
        <v>0</v>
      </c>
    </row>
    <row r="207" spans="1:98" s="13" customFormat="1" x14ac:dyDescent="0.3">
      <c r="A207" s="12">
        <f>ROW()</f>
        <v>207</v>
      </c>
      <c r="B207" s="131"/>
      <c r="C207" s="142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366189890.02000004</v>
      </c>
      <c r="Z207" s="10">
        <f ca="1">IF(Z$5="",0,SUM(Z208:Z217))</f>
        <v>0</v>
      </c>
      <c r="AA207" s="10">
        <f t="shared" ref="AA207:CL207" ca="1" si="492">IF(AA$5="",0,SUM(AA208:AA217))</f>
        <v>0</v>
      </c>
      <c r="AB207" s="10">
        <f t="shared" ca="1" si="492"/>
        <v>0</v>
      </c>
      <c r="AC207" s="10">
        <f t="shared" ca="1" si="492"/>
        <v>0</v>
      </c>
      <c r="AD207" s="10">
        <f t="shared" ca="1" si="492"/>
        <v>0</v>
      </c>
      <c r="AE207" s="10">
        <f t="shared" ca="1" si="492"/>
        <v>0</v>
      </c>
      <c r="AF207" s="10">
        <f t="shared" ca="1" si="492"/>
        <v>0</v>
      </c>
      <c r="AG207" s="10">
        <f t="shared" ca="1" si="492"/>
        <v>0</v>
      </c>
      <c r="AH207" s="10">
        <f t="shared" ca="1" si="492"/>
        <v>2097.4</v>
      </c>
      <c r="AI207" s="10">
        <f t="shared" ca="1" si="492"/>
        <v>18876.599999999999</v>
      </c>
      <c r="AJ207" s="10">
        <f t="shared" ca="1" si="492"/>
        <v>62292.780000000006</v>
      </c>
      <c r="AK207" s="10">
        <f t="shared" ca="1" si="492"/>
        <v>120652.93500000001</v>
      </c>
      <c r="AL207" s="10">
        <f t="shared" ca="1" si="492"/>
        <v>185724.77000000002</v>
      </c>
      <c r="AM207" s="10">
        <f t="shared" ca="1" si="492"/>
        <v>252259.54150000002</v>
      </c>
      <c r="AN207" s="10">
        <f t="shared" ca="1" si="492"/>
        <v>345017.05650000001</v>
      </c>
      <c r="AO207" s="10">
        <f t="shared" ca="1" si="492"/>
        <v>530862.42700000003</v>
      </c>
      <c r="AP207" s="10">
        <f t="shared" ca="1" si="492"/>
        <v>850396.07350000006</v>
      </c>
      <c r="AQ207" s="10">
        <f t="shared" ca="1" si="492"/>
        <v>1324460.9084999999</v>
      </c>
      <c r="AR207" s="10">
        <f t="shared" ca="1" si="492"/>
        <v>1946903.68475</v>
      </c>
      <c r="AS207" s="10">
        <f t="shared" ca="1" si="492"/>
        <v>2680456.2259999993</v>
      </c>
      <c r="AT207" s="10">
        <f t="shared" ca="1" si="492"/>
        <v>3488060.0959999999</v>
      </c>
      <c r="AU207" s="10">
        <f t="shared" ca="1" si="492"/>
        <v>4339871.9145</v>
      </c>
      <c r="AV207" s="10">
        <f t="shared" ca="1" si="492"/>
        <v>5215835.2939999998</v>
      </c>
      <c r="AW207" s="10">
        <f t="shared" ca="1" si="492"/>
        <v>6103992.4327499997</v>
      </c>
      <c r="AX207" s="10">
        <f t="shared" ca="1" si="492"/>
        <v>6997372.0974999992</v>
      </c>
      <c r="AY207" s="10">
        <f t="shared" ca="1" si="492"/>
        <v>7892909.4625000004</v>
      </c>
      <c r="AZ207" s="10">
        <f t="shared" ca="1" si="492"/>
        <v>8789246.4612500016</v>
      </c>
      <c r="BA207" s="10">
        <f t="shared" ca="1" si="492"/>
        <v>9685806.3087499999</v>
      </c>
      <c r="BB207" s="10">
        <f t="shared" ca="1" si="492"/>
        <v>10582431.699999999</v>
      </c>
      <c r="BC207" s="10">
        <f t="shared" ca="1" si="492"/>
        <v>11479070.199999999</v>
      </c>
      <c r="BD207" s="10">
        <f t="shared" ca="1" si="492"/>
        <v>12375708.699999999</v>
      </c>
      <c r="BE207" s="10">
        <f t="shared" ca="1" si="492"/>
        <v>13267103.699999999</v>
      </c>
      <c r="BF207" s="10">
        <f t="shared" ca="1" si="492"/>
        <v>14116550.699999999</v>
      </c>
      <c r="BG207" s="10">
        <f t="shared" ca="1" si="492"/>
        <v>14857457.25</v>
      </c>
      <c r="BH207" s="10">
        <f t="shared" ca="1" si="492"/>
        <v>15452463.4125</v>
      </c>
      <c r="BI207" s="10">
        <f t="shared" ca="1" si="492"/>
        <v>15884789.987500001</v>
      </c>
      <c r="BJ207" s="10">
        <f t="shared" ca="1" si="492"/>
        <v>16163888.383750001</v>
      </c>
      <c r="BK207" s="10">
        <f t="shared" ca="1" si="492"/>
        <v>16329071.742500002</v>
      </c>
      <c r="BL207" s="10">
        <f t="shared" ca="1" si="492"/>
        <v>16418971.550000001</v>
      </c>
      <c r="BM207" s="10">
        <f t="shared" ca="1" si="492"/>
        <v>16464118.084999999</v>
      </c>
      <c r="BN207" s="10">
        <f t="shared" ca="1" si="492"/>
        <v>16484882.344999999</v>
      </c>
      <c r="BO207" s="10">
        <f t="shared" ca="1" si="492"/>
        <v>16493389.92375</v>
      </c>
      <c r="BP207" s="10">
        <f t="shared" ca="1" si="492"/>
        <v>16496654.002499999</v>
      </c>
      <c r="BQ207" s="10">
        <f t="shared" ca="1" si="492"/>
        <v>16497755.137499999</v>
      </c>
      <c r="BR207" s="10">
        <f t="shared" ca="1" si="492"/>
        <v>16498056.638750004</v>
      </c>
      <c r="BS207" s="10">
        <f t="shared" ca="1" si="492"/>
        <v>16498135.291250002</v>
      </c>
      <c r="BT207" s="10">
        <f t="shared" ca="1" si="492"/>
        <v>16498148.400000002</v>
      </c>
      <c r="BU207" s="10">
        <f t="shared" ca="1" si="492"/>
        <v>16498148.400000002</v>
      </c>
      <c r="BV207" s="10">
        <f t="shared" si="492"/>
        <v>0</v>
      </c>
      <c r="BW207" s="10">
        <f t="shared" si="492"/>
        <v>0</v>
      </c>
      <c r="BX207" s="10">
        <f t="shared" si="492"/>
        <v>0</v>
      </c>
      <c r="BY207" s="10">
        <f t="shared" si="492"/>
        <v>0</v>
      </c>
      <c r="BZ207" s="10">
        <f t="shared" si="492"/>
        <v>0</v>
      </c>
      <c r="CA207" s="10">
        <f t="shared" si="492"/>
        <v>0</v>
      </c>
      <c r="CB207" s="10">
        <f t="shared" si="492"/>
        <v>0</v>
      </c>
      <c r="CC207" s="10">
        <f t="shared" si="492"/>
        <v>0</v>
      </c>
      <c r="CD207" s="10">
        <f t="shared" si="492"/>
        <v>0</v>
      </c>
      <c r="CE207" s="10">
        <f t="shared" si="492"/>
        <v>0</v>
      </c>
      <c r="CF207" s="10">
        <f t="shared" si="492"/>
        <v>0</v>
      </c>
      <c r="CG207" s="10">
        <f t="shared" si="492"/>
        <v>0</v>
      </c>
      <c r="CH207" s="10">
        <f t="shared" si="492"/>
        <v>0</v>
      </c>
      <c r="CI207" s="10">
        <f t="shared" si="492"/>
        <v>0</v>
      </c>
      <c r="CJ207" s="10">
        <f t="shared" si="492"/>
        <v>0</v>
      </c>
      <c r="CK207" s="10">
        <f t="shared" si="492"/>
        <v>0</v>
      </c>
      <c r="CL207" s="10">
        <f t="shared" si="492"/>
        <v>0</v>
      </c>
      <c r="CM207" s="10">
        <f t="shared" ref="CM207:CT207" si="493">IF(CM$5="",0,SUM(CM208:CM217))</f>
        <v>0</v>
      </c>
      <c r="CN207" s="10">
        <f t="shared" si="493"/>
        <v>0</v>
      </c>
      <c r="CO207" s="10">
        <f t="shared" si="493"/>
        <v>0</v>
      </c>
      <c r="CP207" s="10">
        <f t="shared" si="493"/>
        <v>0</v>
      </c>
      <c r="CQ207" s="10">
        <f t="shared" si="493"/>
        <v>0</v>
      </c>
      <c r="CR207" s="10">
        <f t="shared" si="493"/>
        <v>0</v>
      </c>
      <c r="CS207" s="10">
        <f t="shared" si="493"/>
        <v>0</v>
      </c>
      <c r="CT207" s="10">
        <f t="shared" si="493"/>
        <v>0</v>
      </c>
    </row>
    <row r="208" spans="1:98" s="27" customFormat="1" ht="12" x14ac:dyDescent="0.25">
      <c r="A208" s="26">
        <f>ROW()</f>
        <v>208</v>
      </c>
      <c r="B208" s="133"/>
      <c r="C208" s="142"/>
      <c r="E208" s="24"/>
      <c r="F208" s="66" t="str">
        <f t="shared" ref="F208:F216" si="494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73328766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420.00000000000006</v>
      </c>
      <c r="AI208" s="30">
        <f ca="1">IF(AI$5="",0,SUMIFS(Potoki!AI:AI,Potoki!$F:$F,$F208,Potoki!$G:$G,IF($G208="","",$G208)))</f>
        <v>3780</v>
      </c>
      <c r="AJ208" s="30">
        <f ca="1">IF(AJ$5="",0,SUMIFS(Potoki!AJ:AJ,Potoki!$F:$F,$F208,Potoki!$G:$G,IF($G208="","",$G208)))</f>
        <v>12474</v>
      </c>
      <c r="AK208" s="30">
        <f ca="1">IF(AK$5="",0,SUMIFS(Potoki!AK:AK,Potoki!$F:$F,$F208,Potoki!$G:$G,IF($G208="","",$G208)))</f>
        <v>24160.5</v>
      </c>
      <c r="AL208" s="30">
        <f ca="1">IF(AL$5="",0,SUMIFS(Potoki!AL:AL,Potoki!$F:$F,$F208,Potoki!$G:$G,IF($G208="","",$G208)))</f>
        <v>37191</v>
      </c>
      <c r="AM208" s="30">
        <f ca="1">IF(AM$5="",0,SUMIFS(Potoki!AM:AM,Potoki!$F:$F,$F208,Potoki!$G:$G,IF($G208="","",$G208)))</f>
        <v>50514.450000000004</v>
      </c>
      <c r="AN208" s="30">
        <f ca="1">IF(AN$5="",0,SUMIFS(Potoki!AN:AN,Potoki!$F:$F,$F208,Potoki!$G:$G,IF($G208="","",$G208)))</f>
        <v>69088.950000000012</v>
      </c>
      <c r="AO208" s="30">
        <f ca="1">IF(AO$5="",0,SUMIFS(Potoki!AO:AO,Potoki!$F:$F,$F208,Potoki!$G:$G,IF($G208="","",$G208)))</f>
        <v>106304.10000000002</v>
      </c>
      <c r="AP208" s="30">
        <f ca="1">IF(AP$5="",0,SUMIFS(Potoki!AP:AP,Potoki!$F:$F,$F208,Potoki!$G:$G,IF($G208="","",$G208)))</f>
        <v>170290.05000000002</v>
      </c>
      <c r="AQ208" s="30">
        <f ca="1">IF(AQ$5="",0,SUMIFS(Potoki!AQ:AQ,Potoki!$F:$F,$F208,Potoki!$G:$G,IF($G208="","",$G208)))</f>
        <v>265220.55</v>
      </c>
      <c r="AR208" s="30">
        <f ca="1">IF(AR$5="",0,SUMIFS(Potoki!AR:AR,Potoki!$F:$F,$F208,Potoki!$G:$G,IF($G208="","",$G208)))</f>
        <v>389863.42500000005</v>
      </c>
      <c r="AS208" s="30">
        <f ca="1">IF(AS$5="",0,SUMIFS(Potoki!AS:AS,Potoki!$F:$F,$F208,Potoki!$G:$G,IF($G208="","",$G208)))</f>
        <v>536755.80000000005</v>
      </c>
      <c r="AT208" s="30">
        <f ca="1">IF(AT$5="",0,SUMIFS(Potoki!AT:AT,Potoki!$F:$F,$F208,Potoki!$G:$G,IF($G208="","",$G208)))</f>
        <v>698476.8</v>
      </c>
      <c r="AU208" s="30">
        <f ca="1">IF(AU$5="",0,SUMIFS(Potoki!AU:AU,Potoki!$F:$F,$F208,Potoki!$G:$G,IF($G208="","",$G208)))</f>
        <v>869050.35</v>
      </c>
      <c r="AV208" s="30">
        <f ca="1">IF(AV$5="",0,SUMIFS(Potoki!AV:AV,Potoki!$F:$F,$F208,Potoki!$G:$G,IF($G208="","",$G208)))</f>
        <v>1044460.2</v>
      </c>
      <c r="AW208" s="30">
        <f ca="1">IF(AW$5="",0,SUMIFS(Potoki!AW:AW,Potoki!$F:$F,$F208,Potoki!$G:$G,IF($G208="","",$G208)))</f>
        <v>1222311.825</v>
      </c>
      <c r="AX208" s="30">
        <f ca="1">IF(AX$5="",0,SUMIFS(Potoki!AX:AX,Potoki!$F:$F,$F208,Potoki!$G:$G,IF($G208="","",$G208)))</f>
        <v>1401209.25</v>
      </c>
      <c r="AY208" s="30">
        <f ca="1">IF(AY$5="",0,SUMIFS(Potoki!AY:AY,Potoki!$F:$F,$F208,Potoki!$G:$G,IF($G208="","",$G208)))</f>
        <v>1580538.75</v>
      </c>
      <c r="AZ208" s="30">
        <f ca="1">IF(AZ$5="",0,SUMIFS(Potoki!AZ:AZ,Potoki!$F:$F,$F208,Potoki!$G:$G,IF($G208="","",$G208)))</f>
        <v>1760028.375</v>
      </c>
      <c r="BA208" s="30">
        <f ca="1">IF(BA$5="",0,SUMIFS(Potoki!BA:BA,Potoki!$F:$F,$F208,Potoki!$G:$G,IF($G208="","",$G208)))</f>
        <v>1939562.625</v>
      </c>
      <c r="BB208" s="30">
        <f ca="1">IF(BB$5="",0,SUMIFS(Potoki!BB:BB,Potoki!$F:$F,$F208,Potoki!$G:$G,IF($G208="","",$G208)))</f>
        <v>2119110</v>
      </c>
      <c r="BC208" s="30">
        <f ca="1">IF(BC$5="",0,SUMIFS(Potoki!BC:BC,Potoki!$F:$F,$F208,Potoki!$G:$G,IF($G208="","",$G208)))</f>
        <v>2298660</v>
      </c>
      <c r="BD208" s="30">
        <f ca="1">IF(BD$5="",0,SUMIFS(Potoki!BD:BD,Potoki!$F:$F,$F208,Potoki!$G:$G,IF($G208="","",$G208)))</f>
        <v>2478210</v>
      </c>
      <c r="BE208" s="30">
        <f ca="1">IF(BE$5="",0,SUMIFS(Potoki!BE:BE,Potoki!$F:$F,$F208,Potoki!$G:$G,IF($G208="","",$G208)))</f>
        <v>2656710</v>
      </c>
      <c r="BF208" s="30">
        <f ca="1">IF(BF$5="",0,SUMIFS(Potoki!BF:BF,Potoki!$F:$F,$F208,Potoki!$G:$G,IF($G208="","",$G208)))</f>
        <v>2826810</v>
      </c>
      <c r="BG208" s="30">
        <f ca="1">IF(BG$5="",0,SUMIFS(Potoki!BG:BG,Potoki!$F:$F,$F208,Potoki!$G:$G,IF($G208="","",$G208)))</f>
        <v>2975175</v>
      </c>
      <c r="BH208" s="30">
        <f ca="1">IF(BH$5="",0,SUMIFS(Potoki!BH:BH,Potoki!$F:$F,$F208,Potoki!$G:$G,IF($G208="","",$G208)))</f>
        <v>3094323.75</v>
      </c>
      <c r="BI208" s="30">
        <f ca="1">IF(BI$5="",0,SUMIFS(Potoki!BI:BI,Potoki!$F:$F,$F208,Potoki!$G:$G,IF($G208="","",$G208)))</f>
        <v>3180896.25</v>
      </c>
      <c r="BJ208" s="30">
        <f ca="1">IF(BJ$5="",0,SUMIFS(Potoki!BJ:BJ,Potoki!$F:$F,$F208,Potoki!$G:$G,IF($G208="","",$G208)))</f>
        <v>3236785.125</v>
      </c>
      <c r="BK208" s="30">
        <f ca="1">IF(BK$5="",0,SUMIFS(Potoki!BK:BK,Potoki!$F:$F,$F208,Potoki!$G:$G,IF($G208="","",$G208)))</f>
        <v>3269862.75</v>
      </c>
      <c r="BL208" s="30">
        <f ca="1">IF(BL$5="",0,SUMIFS(Potoki!BL:BL,Potoki!$F:$F,$F208,Potoki!$G:$G,IF($G208="","",$G208)))</f>
        <v>3287865</v>
      </c>
      <c r="BM208" s="30">
        <f ca="1">IF(BM$5="",0,SUMIFS(Potoki!BM:BM,Potoki!$F:$F,$F208,Potoki!$G:$G,IF($G208="","",$G208)))</f>
        <v>3296905.5</v>
      </c>
      <c r="BN208" s="30">
        <f ca="1">IF(BN$5="",0,SUMIFS(Potoki!BN:BN,Potoki!$F:$F,$F208,Potoki!$G:$G,IF($G208="","",$G208)))</f>
        <v>3301063.5</v>
      </c>
      <c r="BO208" s="30">
        <f ca="1">IF(BO$5="",0,SUMIFS(Potoki!BO:BO,Potoki!$F:$F,$F208,Potoki!$G:$G,IF($G208="","",$G208)))</f>
        <v>3302767.125</v>
      </c>
      <c r="BP208" s="30">
        <f ca="1">IF(BP$5="",0,SUMIFS(Potoki!BP:BP,Potoki!$F:$F,$F208,Potoki!$G:$G,IF($G208="","",$G208)))</f>
        <v>3303420.75</v>
      </c>
      <c r="BQ208" s="30">
        <f ca="1">IF(BQ$5="",0,SUMIFS(Potoki!BQ:BQ,Potoki!$F:$F,$F208,Potoki!$G:$G,IF($G208="","",$G208)))</f>
        <v>3303641.25</v>
      </c>
      <c r="BR208" s="30">
        <f ca="1">IF(BR$5="",0,SUMIFS(Potoki!BR:BR,Potoki!$F:$F,$F208,Potoki!$G:$G,IF($G208="","",$G208)))</f>
        <v>3303701.6250000005</v>
      </c>
      <c r="BS208" s="30">
        <f ca="1">IF(BS$5="",0,SUMIFS(Potoki!BS:BS,Potoki!$F:$F,$F208,Potoki!$G:$G,IF($G208="","",$G208)))</f>
        <v>3303717.3750000005</v>
      </c>
      <c r="BT208" s="30">
        <f ca="1">IF(BT$5="",0,SUMIFS(Potoki!BT:BT,Potoki!$F:$F,$F208,Potoki!$G:$G,IF($G208="","",$G208)))</f>
        <v>3303720.0000000005</v>
      </c>
      <c r="BU208" s="30">
        <f ca="1">IF(BU$5="",0,SUMIFS(Potoki!BU:BU,Potoki!$F:$F,$F208,Potoki!$G:$G,IF($G208="","",$G208)))</f>
        <v>3303720.0000000005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3"/>
      <c r="C209" s="142"/>
      <c r="E209" s="24"/>
      <c r="F209" s="66" t="str">
        <f t="shared" si="494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8380430.4000000004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48.000000000000007</v>
      </c>
      <c r="AI209" s="30">
        <f ca="1">IF(AI$5="",0,SUMIFS(Potoki!AI:AI,Potoki!$F:$F,$F209,Potoki!$G:$G,IF($G209="","",$G209)))</f>
        <v>432</v>
      </c>
      <c r="AJ209" s="30">
        <f ca="1">IF(AJ$5="",0,SUMIFS(Potoki!AJ:AJ,Potoki!$F:$F,$F209,Potoki!$G:$G,IF($G209="","",$G209)))</f>
        <v>1425.6</v>
      </c>
      <c r="AK209" s="30">
        <f ca="1">IF(AK$5="",0,SUMIFS(Potoki!AK:AK,Potoki!$F:$F,$F209,Potoki!$G:$G,IF($G209="","",$G209)))</f>
        <v>2761.2000000000003</v>
      </c>
      <c r="AL209" s="30">
        <f ca="1">IF(AL$5="",0,SUMIFS(Potoki!AL:AL,Potoki!$F:$F,$F209,Potoki!$G:$G,IF($G209="","",$G209)))</f>
        <v>4250.3999999999996</v>
      </c>
      <c r="AM209" s="30">
        <f ca="1">IF(AM$5="",0,SUMIFS(Potoki!AM:AM,Potoki!$F:$F,$F209,Potoki!$G:$G,IF($G209="","",$G209)))</f>
        <v>5773.0800000000008</v>
      </c>
      <c r="AN209" s="30">
        <f ca="1">IF(AN$5="",0,SUMIFS(Potoki!AN:AN,Potoki!$F:$F,$F209,Potoki!$G:$G,IF($G209="","",$G209)))</f>
        <v>7895.880000000001</v>
      </c>
      <c r="AO209" s="30">
        <f ca="1">IF(AO$5="",0,SUMIFS(Potoki!AO:AO,Potoki!$F:$F,$F209,Potoki!$G:$G,IF($G209="","",$G209)))</f>
        <v>12149.04</v>
      </c>
      <c r="AP209" s="30">
        <f ca="1">IF(AP$5="",0,SUMIFS(Potoki!AP:AP,Potoki!$F:$F,$F209,Potoki!$G:$G,IF($G209="","",$G209)))</f>
        <v>19461.72</v>
      </c>
      <c r="AQ209" s="30">
        <f ca="1">IF(AQ$5="",0,SUMIFS(Potoki!AQ:AQ,Potoki!$F:$F,$F209,Potoki!$G:$G,IF($G209="","",$G209)))</f>
        <v>30310.92</v>
      </c>
      <c r="AR209" s="30">
        <f ca="1">IF(AR$5="",0,SUMIFS(Potoki!AR:AR,Potoki!$F:$F,$F209,Potoki!$G:$G,IF($G209="","",$G209)))</f>
        <v>44555.82</v>
      </c>
      <c r="AS209" s="30">
        <f ca="1">IF(AS$5="",0,SUMIFS(Potoki!AS:AS,Potoki!$F:$F,$F209,Potoki!$G:$G,IF($G209="","",$G209)))</f>
        <v>61343.519999999997</v>
      </c>
      <c r="AT209" s="30">
        <f ca="1">IF(AT$5="",0,SUMIFS(Potoki!AT:AT,Potoki!$F:$F,$F209,Potoki!$G:$G,IF($G209="","",$G209)))</f>
        <v>79825.919999999998</v>
      </c>
      <c r="AU209" s="30">
        <f ca="1">IF(AU$5="",0,SUMIFS(Potoki!AU:AU,Potoki!$F:$F,$F209,Potoki!$G:$G,IF($G209="","",$G209)))</f>
        <v>99320.040000000008</v>
      </c>
      <c r="AV209" s="30">
        <f ca="1">IF(AV$5="",0,SUMIFS(Potoki!AV:AV,Potoki!$F:$F,$F209,Potoki!$G:$G,IF($G209="","",$G209)))</f>
        <v>119366.88</v>
      </c>
      <c r="AW209" s="30">
        <f ca="1">IF(AW$5="",0,SUMIFS(Potoki!AW:AW,Potoki!$F:$F,$F209,Potoki!$G:$G,IF($G209="","",$G209)))</f>
        <v>139692.78</v>
      </c>
      <c r="AX209" s="30">
        <f ca="1">IF(AX$5="",0,SUMIFS(Potoki!AX:AX,Potoki!$F:$F,$F209,Potoki!$G:$G,IF($G209="","",$G209)))</f>
        <v>160138.19999999998</v>
      </c>
      <c r="AY209" s="30">
        <f ca="1">IF(AY$5="",0,SUMIFS(Potoki!AY:AY,Potoki!$F:$F,$F209,Potoki!$G:$G,IF($G209="","",$G209)))</f>
        <v>180633</v>
      </c>
      <c r="AZ209" s="30">
        <f ca="1">IF(AZ$5="",0,SUMIFS(Potoki!AZ:AZ,Potoki!$F:$F,$F209,Potoki!$G:$G,IF($G209="","",$G209)))</f>
        <v>201146.1</v>
      </c>
      <c r="BA209" s="30">
        <f ca="1">IF(BA$5="",0,SUMIFS(Potoki!BA:BA,Potoki!$F:$F,$F209,Potoki!$G:$G,IF($G209="","",$G209)))</f>
        <v>221664.3</v>
      </c>
      <c r="BB209" s="30">
        <f ca="1">IF(BB$5="",0,SUMIFS(Potoki!BB:BB,Potoki!$F:$F,$F209,Potoki!$G:$G,IF($G209="","",$G209)))</f>
        <v>242184</v>
      </c>
      <c r="BC209" s="30">
        <f ca="1">IF(BC$5="",0,SUMIFS(Potoki!BC:BC,Potoki!$F:$F,$F209,Potoki!$G:$G,IF($G209="","",$G209)))</f>
        <v>262704</v>
      </c>
      <c r="BD209" s="30">
        <f ca="1">IF(BD$5="",0,SUMIFS(Potoki!BD:BD,Potoki!$F:$F,$F209,Potoki!$G:$G,IF($G209="","",$G209)))</f>
        <v>283224</v>
      </c>
      <c r="BE209" s="30">
        <f ca="1">IF(BE$5="",0,SUMIFS(Potoki!BE:BE,Potoki!$F:$F,$F209,Potoki!$G:$G,IF($G209="","",$G209)))</f>
        <v>303624</v>
      </c>
      <c r="BF209" s="30">
        <f ca="1">IF(BF$5="",0,SUMIFS(Potoki!BF:BF,Potoki!$F:$F,$F209,Potoki!$G:$G,IF($G209="","",$G209)))</f>
        <v>323064</v>
      </c>
      <c r="BG209" s="30">
        <f ca="1">IF(BG$5="",0,SUMIFS(Potoki!BG:BG,Potoki!$F:$F,$F209,Potoki!$G:$G,IF($G209="","",$G209)))</f>
        <v>340020</v>
      </c>
      <c r="BH209" s="30">
        <f ca="1">IF(BH$5="",0,SUMIFS(Potoki!BH:BH,Potoki!$F:$F,$F209,Potoki!$G:$G,IF($G209="","",$G209)))</f>
        <v>353637</v>
      </c>
      <c r="BI209" s="30">
        <f ca="1">IF(BI$5="",0,SUMIFS(Potoki!BI:BI,Potoki!$F:$F,$F209,Potoki!$G:$G,IF($G209="","",$G209)))</f>
        <v>363531</v>
      </c>
      <c r="BJ209" s="30">
        <f ca="1">IF(BJ$5="",0,SUMIFS(Potoki!BJ:BJ,Potoki!$F:$F,$F209,Potoki!$G:$G,IF($G209="","",$G209)))</f>
        <v>369918.3</v>
      </c>
      <c r="BK209" s="30">
        <f ca="1">IF(BK$5="",0,SUMIFS(Potoki!BK:BK,Potoki!$F:$F,$F209,Potoki!$G:$G,IF($G209="","",$G209)))</f>
        <v>373698.6</v>
      </c>
      <c r="BL209" s="30">
        <f ca="1">IF(BL$5="",0,SUMIFS(Potoki!BL:BL,Potoki!$F:$F,$F209,Potoki!$G:$G,IF($G209="","",$G209)))</f>
        <v>375756</v>
      </c>
      <c r="BM209" s="30">
        <f ca="1">IF(BM$5="",0,SUMIFS(Potoki!BM:BM,Potoki!$F:$F,$F209,Potoki!$G:$G,IF($G209="","",$G209)))</f>
        <v>376789.2</v>
      </c>
      <c r="BN209" s="30">
        <f ca="1">IF(BN$5="",0,SUMIFS(Potoki!BN:BN,Potoki!$F:$F,$F209,Potoki!$G:$G,IF($G209="","",$G209)))</f>
        <v>377264.39999999997</v>
      </c>
      <c r="BO209" s="30">
        <f ca="1">IF(BO$5="",0,SUMIFS(Potoki!BO:BO,Potoki!$F:$F,$F209,Potoki!$G:$G,IF($G209="","",$G209)))</f>
        <v>377459.10000000003</v>
      </c>
      <c r="BP209" s="30">
        <f ca="1">IF(BP$5="",0,SUMIFS(Potoki!BP:BP,Potoki!$F:$F,$F209,Potoki!$G:$G,IF($G209="","",$G209)))</f>
        <v>377533.8</v>
      </c>
      <c r="BQ209" s="30">
        <f ca="1">IF(BQ$5="",0,SUMIFS(Potoki!BQ:BQ,Potoki!$F:$F,$F209,Potoki!$G:$G,IF($G209="","",$G209)))</f>
        <v>377559.00000000006</v>
      </c>
      <c r="BR209" s="30">
        <f ca="1">IF(BR$5="",0,SUMIFS(Potoki!BR:BR,Potoki!$F:$F,$F209,Potoki!$G:$G,IF($G209="","",$G209)))</f>
        <v>377565.90000000008</v>
      </c>
      <c r="BS209" s="30">
        <f ca="1">IF(BS$5="",0,SUMIFS(Potoki!BS:BS,Potoki!$F:$F,$F209,Potoki!$G:$G,IF($G209="","",$G209)))</f>
        <v>377567.7</v>
      </c>
      <c r="BT209" s="30">
        <f ca="1">IF(BT$5="",0,SUMIFS(Potoki!BT:BT,Potoki!$F:$F,$F209,Potoki!$G:$G,IF($G209="","",$G209)))</f>
        <v>377568.00000000006</v>
      </c>
      <c r="BU209" s="30">
        <f ca="1">IF(BU$5="",0,SUMIFS(Potoki!BU:BU,Potoki!$F:$F,$F209,Potoki!$G:$G,IF($G209="","",$G209)))</f>
        <v>377568.00000000006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3"/>
      <c r="C210" s="142"/>
      <c r="E210" s="24"/>
      <c r="F210" s="66" t="str">
        <f t="shared" si="494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9777168.8000000007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56</v>
      </c>
      <c r="AI210" s="30">
        <f ca="1">IF(AI$5="",0,SUMIFS(Potoki!AI:AI,Potoki!$F:$F,$F210,Potoki!$G:$G,IF($G210="","",$G210)))</f>
        <v>504</v>
      </c>
      <c r="AJ210" s="30">
        <f ca="1">IF(AJ$5="",0,SUMIFS(Potoki!AJ:AJ,Potoki!$F:$F,$F210,Potoki!$G:$G,IF($G210="","",$G210)))</f>
        <v>1663.2</v>
      </c>
      <c r="AK210" s="30">
        <f ca="1">IF(AK$5="",0,SUMIFS(Potoki!AK:AK,Potoki!$F:$F,$F210,Potoki!$G:$G,IF($G210="","",$G210)))</f>
        <v>3221.4</v>
      </c>
      <c r="AL210" s="30">
        <f ca="1">IF(AL$5="",0,SUMIFS(Potoki!AL:AL,Potoki!$F:$F,$F210,Potoki!$G:$G,IF($G210="","",$G210)))</f>
        <v>4958.8</v>
      </c>
      <c r="AM210" s="30">
        <f ca="1">IF(AM$5="",0,SUMIFS(Potoki!AM:AM,Potoki!$F:$F,$F210,Potoki!$G:$G,IF($G210="","",$G210)))</f>
        <v>6735.26</v>
      </c>
      <c r="AN210" s="30">
        <f ca="1">IF(AN$5="",0,SUMIFS(Potoki!AN:AN,Potoki!$F:$F,$F210,Potoki!$G:$G,IF($G210="","",$G210)))</f>
        <v>9211.86</v>
      </c>
      <c r="AO210" s="30">
        <f ca="1">IF(AO$5="",0,SUMIFS(Potoki!AO:AO,Potoki!$F:$F,$F210,Potoki!$G:$G,IF($G210="","",$G210)))</f>
        <v>14173.880000000001</v>
      </c>
      <c r="AP210" s="30">
        <f ca="1">IF(AP$5="",0,SUMIFS(Potoki!AP:AP,Potoki!$F:$F,$F210,Potoki!$G:$G,IF($G210="","",$G210)))</f>
        <v>22705.340000000004</v>
      </c>
      <c r="AQ210" s="30">
        <f ca="1">IF(AQ$5="",0,SUMIFS(Potoki!AQ:AQ,Potoki!$F:$F,$F210,Potoki!$G:$G,IF($G210="","",$G210)))</f>
        <v>35362.74</v>
      </c>
      <c r="AR210" s="30">
        <f ca="1">IF(AR$5="",0,SUMIFS(Potoki!AR:AR,Potoki!$F:$F,$F210,Potoki!$G:$G,IF($G210="","",$G210)))</f>
        <v>51981.79</v>
      </c>
      <c r="AS210" s="30">
        <f ca="1">IF(AS$5="",0,SUMIFS(Potoki!AS:AS,Potoki!$F:$F,$F210,Potoki!$G:$G,IF($G210="","",$G210)))</f>
        <v>71567.44</v>
      </c>
      <c r="AT210" s="30">
        <f ca="1">IF(AT$5="",0,SUMIFS(Potoki!AT:AT,Potoki!$F:$F,$F210,Potoki!$G:$G,IF($G210="","",$G210)))</f>
        <v>93130.239999999991</v>
      </c>
      <c r="AU210" s="30">
        <f ca="1">IF(AU$5="",0,SUMIFS(Potoki!AU:AU,Potoki!$F:$F,$F210,Potoki!$G:$G,IF($G210="","",$G210)))</f>
        <v>115873.38</v>
      </c>
      <c r="AV210" s="30">
        <f ca="1">IF(AV$5="",0,SUMIFS(Potoki!AV:AV,Potoki!$F:$F,$F210,Potoki!$G:$G,IF($G210="","",$G210)))</f>
        <v>139261.35999999999</v>
      </c>
      <c r="AW210" s="30">
        <f ca="1">IF(AW$5="",0,SUMIFS(Potoki!AW:AW,Potoki!$F:$F,$F210,Potoki!$G:$G,IF($G210="","",$G210)))</f>
        <v>162974.91</v>
      </c>
      <c r="AX210" s="30">
        <f ca="1">IF(AX$5="",0,SUMIFS(Potoki!AX:AX,Potoki!$F:$F,$F210,Potoki!$G:$G,IF($G210="","",$G210)))</f>
        <v>186827.9</v>
      </c>
      <c r="AY210" s="30">
        <f ca="1">IF(AY$5="",0,SUMIFS(Potoki!AY:AY,Potoki!$F:$F,$F210,Potoki!$G:$G,IF($G210="","",$G210)))</f>
        <v>210738.5</v>
      </c>
      <c r="AZ210" s="30">
        <f ca="1">IF(AZ$5="",0,SUMIFS(Potoki!AZ:AZ,Potoki!$F:$F,$F210,Potoki!$G:$G,IF($G210="","",$G210)))</f>
        <v>234670.44999999998</v>
      </c>
      <c r="BA210" s="30">
        <f ca="1">IF(BA$5="",0,SUMIFS(Potoki!BA:BA,Potoki!$F:$F,$F210,Potoki!$G:$G,IF($G210="","",$G210)))</f>
        <v>258608.34999999998</v>
      </c>
      <c r="BB210" s="30">
        <f ca="1">IF(BB$5="",0,SUMIFS(Potoki!BB:BB,Potoki!$F:$F,$F210,Potoki!$G:$G,IF($G210="","",$G210)))</f>
        <v>282548</v>
      </c>
      <c r="BC210" s="30">
        <f ca="1">IF(BC$5="",0,SUMIFS(Potoki!BC:BC,Potoki!$F:$F,$F210,Potoki!$G:$G,IF($G210="","",$G210)))</f>
        <v>306488</v>
      </c>
      <c r="BD210" s="30">
        <f ca="1">IF(BD$5="",0,SUMIFS(Potoki!BD:BD,Potoki!$F:$F,$F210,Potoki!$G:$G,IF($G210="","",$G210)))</f>
        <v>330428</v>
      </c>
      <c r="BE210" s="30">
        <f ca="1">IF(BE$5="",0,SUMIFS(Potoki!BE:BE,Potoki!$F:$F,$F210,Potoki!$G:$G,IF($G210="","",$G210)))</f>
        <v>354228</v>
      </c>
      <c r="BF210" s="30">
        <f ca="1">IF(BF$5="",0,SUMIFS(Potoki!BF:BF,Potoki!$F:$F,$F210,Potoki!$G:$G,IF($G210="","",$G210)))</f>
        <v>376908</v>
      </c>
      <c r="BG210" s="30">
        <f ca="1">IF(BG$5="",0,SUMIFS(Potoki!BG:BG,Potoki!$F:$F,$F210,Potoki!$G:$G,IF($G210="","",$G210)))</f>
        <v>396690</v>
      </c>
      <c r="BH210" s="30">
        <f ca="1">IF(BH$5="",0,SUMIFS(Potoki!BH:BH,Potoki!$F:$F,$F210,Potoki!$G:$G,IF($G210="","",$G210)))</f>
        <v>412576.5</v>
      </c>
      <c r="BI210" s="30">
        <f ca="1">IF(BI$5="",0,SUMIFS(Potoki!BI:BI,Potoki!$F:$F,$F210,Potoki!$G:$G,IF($G210="","",$G210)))</f>
        <v>424119.5</v>
      </c>
      <c r="BJ210" s="30">
        <f ca="1">IF(BJ$5="",0,SUMIFS(Potoki!BJ:BJ,Potoki!$F:$F,$F210,Potoki!$G:$G,IF($G210="","",$G210)))</f>
        <v>431571.35</v>
      </c>
      <c r="BK210" s="30">
        <f ca="1">IF(BK$5="",0,SUMIFS(Potoki!BK:BK,Potoki!$F:$F,$F210,Potoki!$G:$G,IF($G210="","",$G210)))</f>
        <v>435981.7</v>
      </c>
      <c r="BL210" s="30">
        <f ca="1">IF(BL$5="",0,SUMIFS(Potoki!BL:BL,Potoki!$F:$F,$F210,Potoki!$G:$G,IF($G210="","",$G210)))</f>
        <v>438382</v>
      </c>
      <c r="BM210" s="30">
        <f ca="1">IF(BM$5="",0,SUMIFS(Potoki!BM:BM,Potoki!$F:$F,$F210,Potoki!$G:$G,IF($G210="","",$G210)))</f>
        <v>439587.39999999997</v>
      </c>
      <c r="BN210" s="30">
        <f ca="1">IF(BN$5="",0,SUMIFS(Potoki!BN:BN,Potoki!$F:$F,$F210,Potoki!$G:$G,IF($G210="","",$G210)))</f>
        <v>440141.8</v>
      </c>
      <c r="BO210" s="30">
        <f ca="1">IF(BO$5="",0,SUMIFS(Potoki!BO:BO,Potoki!$F:$F,$F210,Potoki!$G:$G,IF($G210="","",$G210)))</f>
        <v>440368.94999999995</v>
      </c>
      <c r="BP210" s="30">
        <f ca="1">IF(BP$5="",0,SUMIFS(Potoki!BP:BP,Potoki!$F:$F,$F210,Potoki!$G:$G,IF($G210="","",$G210)))</f>
        <v>440456.1</v>
      </c>
      <c r="BQ210" s="30">
        <f ca="1">IF(BQ$5="",0,SUMIFS(Potoki!BQ:BQ,Potoki!$F:$F,$F210,Potoki!$G:$G,IF($G210="","",$G210)))</f>
        <v>440485.5</v>
      </c>
      <c r="BR210" s="30">
        <f ca="1">IF(BR$5="",0,SUMIFS(Potoki!BR:BR,Potoki!$F:$F,$F210,Potoki!$G:$G,IF($G210="","",$G210)))</f>
        <v>440493.55000000005</v>
      </c>
      <c r="BS210" s="30">
        <f ca="1">IF(BS$5="",0,SUMIFS(Potoki!BS:BS,Potoki!$F:$F,$F210,Potoki!$G:$G,IF($G210="","",$G210)))</f>
        <v>440495.65</v>
      </c>
      <c r="BT210" s="30">
        <f ca="1">IF(BT$5="",0,SUMIFS(Potoki!BT:BT,Potoki!$F:$F,$F210,Potoki!$G:$G,IF($G210="","",$G210)))</f>
        <v>440496</v>
      </c>
      <c r="BU210" s="30">
        <f ca="1">IF(BU$5="",0,SUMIFS(Potoki!BU:BU,Potoki!$F:$F,$F210,Potoki!$G:$G,IF($G210="","",$G210)))</f>
        <v>440496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3"/>
      <c r="C211" s="142"/>
      <c r="E211" s="24"/>
      <c r="F211" s="66" t="str">
        <f t="shared" si="494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209510760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1200</v>
      </c>
      <c r="AI211" s="30">
        <f ca="1">IF(AI$5="",0,SUMIFS(Potoki!AI:AI,Potoki!$F:$F,$F211,Potoki!$G:$G,IF($G211="","",$G211)))</f>
        <v>10800</v>
      </c>
      <c r="AJ211" s="30">
        <f ca="1">IF(AJ$5="",0,SUMIFS(Potoki!AJ:AJ,Potoki!$F:$F,$F211,Potoki!$G:$G,IF($G211="","",$G211)))</f>
        <v>35640</v>
      </c>
      <c r="AK211" s="30">
        <f ca="1">IF(AK$5="",0,SUMIFS(Potoki!AK:AK,Potoki!$F:$F,$F211,Potoki!$G:$G,IF($G211="","",$G211)))</f>
        <v>69030</v>
      </c>
      <c r="AL211" s="30">
        <f ca="1">IF(AL$5="",0,SUMIFS(Potoki!AL:AL,Potoki!$F:$F,$F211,Potoki!$G:$G,IF($G211="","",$G211)))</f>
        <v>106260</v>
      </c>
      <c r="AM211" s="30">
        <f ca="1">IF(AM$5="",0,SUMIFS(Potoki!AM:AM,Potoki!$F:$F,$F211,Potoki!$G:$G,IF($G211="","",$G211)))</f>
        <v>144327</v>
      </c>
      <c r="AN211" s="30">
        <f ca="1">IF(AN$5="",0,SUMIFS(Potoki!AN:AN,Potoki!$F:$F,$F211,Potoki!$G:$G,IF($G211="","",$G211)))</f>
        <v>197397</v>
      </c>
      <c r="AO211" s="30">
        <f ca="1">IF(AO$5="",0,SUMIFS(Potoki!AO:AO,Potoki!$F:$F,$F211,Potoki!$G:$G,IF($G211="","",$G211)))</f>
        <v>303726</v>
      </c>
      <c r="AP211" s="30">
        <f ca="1">IF(AP$5="",0,SUMIFS(Potoki!AP:AP,Potoki!$F:$F,$F211,Potoki!$G:$G,IF($G211="","",$G211)))</f>
        <v>486543</v>
      </c>
      <c r="AQ211" s="30">
        <f ca="1">IF(AQ$5="",0,SUMIFS(Potoki!AQ:AQ,Potoki!$F:$F,$F211,Potoki!$G:$G,IF($G211="","",$G211)))</f>
        <v>757773</v>
      </c>
      <c r="AR211" s="30">
        <f ca="1">IF(AR$5="",0,SUMIFS(Potoki!AR:AR,Potoki!$F:$F,$F211,Potoki!$G:$G,IF($G211="","",$G211)))</f>
        <v>1113895.5</v>
      </c>
      <c r="AS211" s="30">
        <f ca="1">IF(AS$5="",0,SUMIFS(Potoki!AS:AS,Potoki!$F:$F,$F211,Potoki!$G:$G,IF($G211="","",$G211)))</f>
        <v>1533588</v>
      </c>
      <c r="AT211" s="30">
        <f ca="1">IF(AT$5="",0,SUMIFS(Potoki!AT:AT,Potoki!$F:$F,$F211,Potoki!$G:$G,IF($G211="","",$G211)))</f>
        <v>1995648</v>
      </c>
      <c r="AU211" s="30">
        <f ca="1">IF(AU$5="",0,SUMIFS(Potoki!AU:AU,Potoki!$F:$F,$F211,Potoki!$G:$G,IF($G211="","",$G211)))</f>
        <v>2483001</v>
      </c>
      <c r="AV211" s="30">
        <f ca="1">IF(AV$5="",0,SUMIFS(Potoki!AV:AV,Potoki!$F:$F,$F211,Potoki!$G:$G,IF($G211="","",$G211)))</f>
        <v>2984172</v>
      </c>
      <c r="AW211" s="30">
        <f ca="1">IF(AW$5="",0,SUMIFS(Potoki!AW:AW,Potoki!$F:$F,$F211,Potoki!$G:$G,IF($G211="","",$G211)))</f>
        <v>3492319.5</v>
      </c>
      <c r="AX211" s="30">
        <f ca="1">IF(AX$5="",0,SUMIFS(Potoki!AX:AX,Potoki!$F:$F,$F211,Potoki!$G:$G,IF($G211="","",$G211)))</f>
        <v>4003455</v>
      </c>
      <c r="AY211" s="30">
        <f ca="1">IF(AY$5="",0,SUMIFS(Potoki!AY:AY,Potoki!$F:$F,$F211,Potoki!$G:$G,IF($G211="","",$G211)))</f>
        <v>4515825</v>
      </c>
      <c r="AZ211" s="30">
        <f ca="1">IF(AZ$5="",0,SUMIFS(Potoki!AZ:AZ,Potoki!$F:$F,$F211,Potoki!$G:$G,IF($G211="","",$G211)))</f>
        <v>5028652.5</v>
      </c>
      <c r="BA211" s="30">
        <f ca="1">IF(BA$5="",0,SUMIFS(Potoki!BA:BA,Potoki!$F:$F,$F211,Potoki!$G:$G,IF($G211="","",$G211)))</f>
        <v>5541607.5</v>
      </c>
      <c r="BB211" s="30">
        <f ca="1">IF(BB$5="",0,SUMIFS(Potoki!BB:BB,Potoki!$F:$F,$F211,Potoki!$G:$G,IF($G211="","",$G211)))</f>
        <v>6054600</v>
      </c>
      <c r="BC211" s="30">
        <f ca="1">IF(BC$5="",0,SUMIFS(Potoki!BC:BC,Potoki!$F:$F,$F211,Potoki!$G:$G,IF($G211="","",$G211)))</f>
        <v>6567600</v>
      </c>
      <c r="BD211" s="30">
        <f ca="1">IF(BD$5="",0,SUMIFS(Potoki!BD:BD,Potoki!$F:$F,$F211,Potoki!$G:$G,IF($G211="","",$G211)))</f>
        <v>7080600</v>
      </c>
      <c r="BE211" s="30">
        <f ca="1">IF(BE$5="",0,SUMIFS(Potoki!BE:BE,Potoki!$F:$F,$F211,Potoki!$G:$G,IF($G211="","",$G211)))</f>
        <v>7590600</v>
      </c>
      <c r="BF211" s="30">
        <f ca="1">IF(BF$5="",0,SUMIFS(Potoki!BF:BF,Potoki!$F:$F,$F211,Potoki!$G:$G,IF($G211="","",$G211)))</f>
        <v>8076600</v>
      </c>
      <c r="BG211" s="30">
        <f ca="1">IF(BG$5="",0,SUMIFS(Potoki!BG:BG,Potoki!$F:$F,$F211,Potoki!$G:$G,IF($G211="","",$G211)))</f>
        <v>8500500</v>
      </c>
      <c r="BH211" s="30">
        <f ca="1">IF(BH$5="",0,SUMIFS(Potoki!BH:BH,Potoki!$F:$F,$F211,Potoki!$G:$G,IF($G211="","",$G211)))</f>
        <v>8840925</v>
      </c>
      <c r="BI211" s="30">
        <f ca="1">IF(BI$5="",0,SUMIFS(Potoki!BI:BI,Potoki!$F:$F,$F211,Potoki!$G:$G,IF($G211="","",$G211)))</f>
        <v>9088275</v>
      </c>
      <c r="BJ211" s="30">
        <f ca="1">IF(BJ$5="",0,SUMIFS(Potoki!BJ:BJ,Potoki!$F:$F,$F211,Potoki!$G:$G,IF($G211="","",$G211)))</f>
        <v>9247957.5</v>
      </c>
      <c r="BK211" s="30">
        <f ca="1">IF(BK$5="",0,SUMIFS(Potoki!BK:BK,Potoki!$F:$F,$F211,Potoki!$G:$G,IF($G211="","",$G211)))</f>
        <v>9342465</v>
      </c>
      <c r="BL211" s="30">
        <f ca="1">IF(BL$5="",0,SUMIFS(Potoki!BL:BL,Potoki!$F:$F,$F211,Potoki!$G:$G,IF($G211="","",$G211)))</f>
        <v>9393900</v>
      </c>
      <c r="BM211" s="30">
        <f ca="1">IF(BM$5="",0,SUMIFS(Potoki!BM:BM,Potoki!$F:$F,$F211,Potoki!$G:$G,IF($G211="","",$G211)))</f>
        <v>9419730</v>
      </c>
      <c r="BN211" s="30">
        <f ca="1">IF(BN$5="",0,SUMIFS(Potoki!BN:BN,Potoki!$F:$F,$F211,Potoki!$G:$G,IF($G211="","",$G211)))</f>
        <v>9431610</v>
      </c>
      <c r="BO211" s="30">
        <f ca="1">IF(BO$5="",0,SUMIFS(Potoki!BO:BO,Potoki!$F:$F,$F211,Potoki!$G:$G,IF($G211="","",$G211)))</f>
        <v>9436477.5</v>
      </c>
      <c r="BP211" s="30">
        <f ca="1">IF(BP$5="",0,SUMIFS(Potoki!BP:BP,Potoki!$F:$F,$F211,Potoki!$G:$G,IF($G211="","",$G211)))</f>
        <v>9438345</v>
      </c>
      <c r="BQ211" s="30">
        <f ca="1">IF(BQ$5="",0,SUMIFS(Potoki!BQ:BQ,Potoki!$F:$F,$F211,Potoki!$G:$G,IF($G211="","",$G211)))</f>
        <v>9438975</v>
      </c>
      <c r="BR211" s="30">
        <f ca="1">IF(BR$5="",0,SUMIFS(Potoki!BR:BR,Potoki!$F:$F,$F211,Potoki!$G:$G,IF($G211="","",$G211)))</f>
        <v>9439147.5000000019</v>
      </c>
      <c r="BS211" s="30">
        <f ca="1">IF(BS$5="",0,SUMIFS(Potoki!BS:BS,Potoki!$F:$F,$F211,Potoki!$G:$G,IF($G211="","",$G211)))</f>
        <v>9439192.5000000019</v>
      </c>
      <c r="BT211" s="30">
        <f ca="1">IF(BT$5="",0,SUMIFS(Potoki!BT:BT,Potoki!$F:$F,$F211,Potoki!$G:$G,IF($G211="","",$G211)))</f>
        <v>9439200.0000000019</v>
      </c>
      <c r="BU211" s="30">
        <f ca="1">IF(BU$5="",0,SUMIFS(Potoki!BU:BU,Potoki!$F:$F,$F211,Potoki!$G:$G,IF($G211="","",$G211)))</f>
        <v>9439200.0000000019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3"/>
      <c r="C212" s="142"/>
      <c r="E212" s="24"/>
      <c r="F212" s="66" t="str">
        <f t="shared" si="494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27934768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160</v>
      </c>
      <c r="AI212" s="30">
        <f ca="1">IF(AI$5="",0,SUMIFS(Potoki!AI:AI,Potoki!$F:$F,$F212,Potoki!$G:$G,IF($G212="","",$G212)))</f>
        <v>1440</v>
      </c>
      <c r="AJ212" s="30">
        <f ca="1">IF(AJ$5="",0,SUMIFS(Potoki!AJ:AJ,Potoki!$F:$F,$F212,Potoki!$G:$G,IF($G212="","",$G212)))</f>
        <v>4752</v>
      </c>
      <c r="AK212" s="30">
        <f ca="1">IF(AK$5="",0,SUMIFS(Potoki!AK:AK,Potoki!$F:$F,$F212,Potoki!$G:$G,IF($G212="","",$G212)))</f>
        <v>9204</v>
      </c>
      <c r="AL212" s="30">
        <f ca="1">IF(AL$5="",0,SUMIFS(Potoki!AL:AL,Potoki!$F:$F,$F212,Potoki!$G:$G,IF($G212="","",$G212)))</f>
        <v>14168</v>
      </c>
      <c r="AM212" s="30">
        <f ca="1">IF(AM$5="",0,SUMIFS(Potoki!AM:AM,Potoki!$F:$F,$F212,Potoki!$G:$G,IF($G212="","",$G212)))</f>
        <v>19243.599999999999</v>
      </c>
      <c r="AN212" s="30">
        <f ca="1">IF(AN$5="",0,SUMIFS(Potoki!AN:AN,Potoki!$F:$F,$F212,Potoki!$G:$G,IF($G212="","",$G212)))</f>
        <v>26319.599999999999</v>
      </c>
      <c r="AO212" s="30">
        <f ca="1">IF(AO$5="",0,SUMIFS(Potoki!AO:AO,Potoki!$F:$F,$F212,Potoki!$G:$G,IF($G212="","",$G212)))</f>
        <v>40496.800000000003</v>
      </c>
      <c r="AP212" s="30">
        <f ca="1">IF(AP$5="",0,SUMIFS(Potoki!AP:AP,Potoki!$F:$F,$F212,Potoki!$G:$G,IF($G212="","",$G212)))</f>
        <v>64872.399999999994</v>
      </c>
      <c r="AQ212" s="30">
        <f ca="1">IF(AQ$5="",0,SUMIFS(Potoki!AQ:AQ,Potoki!$F:$F,$F212,Potoki!$G:$G,IF($G212="","",$G212)))</f>
        <v>101036.4</v>
      </c>
      <c r="AR212" s="30">
        <f ca="1">IF(AR$5="",0,SUMIFS(Potoki!AR:AR,Potoki!$F:$F,$F212,Potoki!$G:$G,IF($G212="","",$G212)))</f>
        <v>148519.4</v>
      </c>
      <c r="AS212" s="30">
        <f ca="1">IF(AS$5="",0,SUMIFS(Potoki!AS:AS,Potoki!$F:$F,$F212,Potoki!$G:$G,IF($G212="","",$G212)))</f>
        <v>204478.40000000002</v>
      </c>
      <c r="AT212" s="30">
        <f ca="1">IF(AT$5="",0,SUMIFS(Potoki!AT:AT,Potoki!$F:$F,$F212,Potoki!$G:$G,IF($G212="","",$G212)))</f>
        <v>266086.40000000002</v>
      </c>
      <c r="AU212" s="30">
        <f ca="1">IF(AU$5="",0,SUMIFS(Potoki!AU:AU,Potoki!$F:$F,$F212,Potoki!$G:$G,IF($G212="","",$G212)))</f>
        <v>331066.8</v>
      </c>
      <c r="AV212" s="30">
        <f ca="1">IF(AV$5="",0,SUMIFS(Potoki!AV:AV,Potoki!$F:$F,$F212,Potoki!$G:$G,IF($G212="","",$G212)))</f>
        <v>397889.6</v>
      </c>
      <c r="AW212" s="30">
        <f ca="1">IF(AW$5="",0,SUMIFS(Potoki!AW:AW,Potoki!$F:$F,$F212,Potoki!$G:$G,IF($G212="","",$G212)))</f>
        <v>465642.6</v>
      </c>
      <c r="AX212" s="30">
        <f ca="1">IF(AX$5="",0,SUMIFS(Potoki!AX:AX,Potoki!$F:$F,$F212,Potoki!$G:$G,IF($G212="","",$G212)))</f>
        <v>533794</v>
      </c>
      <c r="AY212" s="30">
        <f ca="1">IF(AY$5="",0,SUMIFS(Potoki!AY:AY,Potoki!$F:$F,$F212,Potoki!$G:$G,IF($G212="","",$G212)))</f>
        <v>602110</v>
      </c>
      <c r="AZ212" s="30">
        <f ca="1">IF(AZ$5="",0,SUMIFS(Potoki!AZ:AZ,Potoki!$F:$F,$F212,Potoki!$G:$G,IF($G212="","",$G212)))</f>
        <v>670487</v>
      </c>
      <c r="BA212" s="30">
        <f ca="1">IF(BA$5="",0,SUMIFS(Potoki!BA:BA,Potoki!$F:$F,$F212,Potoki!$G:$G,IF($G212="","",$G212)))</f>
        <v>738881</v>
      </c>
      <c r="BB212" s="30">
        <f ca="1">IF(BB$5="",0,SUMIFS(Potoki!BB:BB,Potoki!$F:$F,$F212,Potoki!$G:$G,IF($G212="","",$G212)))</f>
        <v>807280</v>
      </c>
      <c r="BC212" s="30">
        <f ca="1">IF(BC$5="",0,SUMIFS(Potoki!BC:BC,Potoki!$F:$F,$F212,Potoki!$G:$G,IF($G212="","",$G212)))</f>
        <v>875680</v>
      </c>
      <c r="BD212" s="30">
        <f ca="1">IF(BD$5="",0,SUMIFS(Potoki!BD:BD,Potoki!$F:$F,$F212,Potoki!$G:$G,IF($G212="","",$G212)))</f>
        <v>944080</v>
      </c>
      <c r="BE212" s="30">
        <f ca="1">IF(BE$5="",0,SUMIFS(Potoki!BE:BE,Potoki!$F:$F,$F212,Potoki!$G:$G,IF($G212="","",$G212)))</f>
        <v>1012080</v>
      </c>
      <c r="BF212" s="30">
        <f ca="1">IF(BF$5="",0,SUMIFS(Potoki!BF:BF,Potoki!$F:$F,$F212,Potoki!$G:$G,IF($G212="","",$G212)))</f>
        <v>1076880</v>
      </c>
      <c r="BG212" s="30">
        <f ca="1">IF(BG$5="",0,SUMIFS(Potoki!BG:BG,Potoki!$F:$F,$F212,Potoki!$G:$G,IF($G212="","",$G212)))</f>
        <v>1133400</v>
      </c>
      <c r="BH212" s="30">
        <f ca="1">IF(BH$5="",0,SUMIFS(Potoki!BH:BH,Potoki!$F:$F,$F212,Potoki!$G:$G,IF($G212="","",$G212)))</f>
        <v>1178790</v>
      </c>
      <c r="BI212" s="30">
        <f ca="1">IF(BI$5="",0,SUMIFS(Potoki!BI:BI,Potoki!$F:$F,$F212,Potoki!$G:$G,IF($G212="","",$G212)))</f>
        <v>1211770</v>
      </c>
      <c r="BJ212" s="30">
        <f ca="1">IF(BJ$5="",0,SUMIFS(Potoki!BJ:BJ,Potoki!$F:$F,$F212,Potoki!$G:$G,IF($G212="","",$G212)))</f>
        <v>1233061</v>
      </c>
      <c r="BK212" s="30">
        <f ca="1">IF(BK$5="",0,SUMIFS(Potoki!BK:BK,Potoki!$F:$F,$F212,Potoki!$G:$G,IF($G212="","",$G212)))</f>
        <v>1245662</v>
      </c>
      <c r="BL212" s="30">
        <f ca="1">IF(BL$5="",0,SUMIFS(Potoki!BL:BL,Potoki!$F:$F,$F212,Potoki!$G:$G,IF($G212="","",$G212)))</f>
        <v>1252520</v>
      </c>
      <c r="BM212" s="30">
        <f ca="1">IF(BM$5="",0,SUMIFS(Potoki!BM:BM,Potoki!$F:$F,$F212,Potoki!$G:$G,IF($G212="","",$G212)))</f>
        <v>1255964</v>
      </c>
      <c r="BN212" s="30">
        <f ca="1">IF(BN$5="",0,SUMIFS(Potoki!BN:BN,Potoki!$F:$F,$F212,Potoki!$G:$G,IF($G212="","",$G212)))</f>
        <v>1257548</v>
      </c>
      <c r="BO212" s="30">
        <f ca="1">IF(BO$5="",0,SUMIFS(Potoki!BO:BO,Potoki!$F:$F,$F212,Potoki!$G:$G,IF($G212="","",$G212)))</f>
        <v>1258197</v>
      </c>
      <c r="BP212" s="30">
        <f ca="1">IF(BP$5="",0,SUMIFS(Potoki!BP:BP,Potoki!$F:$F,$F212,Potoki!$G:$G,IF($G212="","",$G212)))</f>
        <v>1258446</v>
      </c>
      <c r="BQ212" s="30">
        <f ca="1">IF(BQ$5="",0,SUMIFS(Potoki!BQ:BQ,Potoki!$F:$F,$F212,Potoki!$G:$G,IF($G212="","",$G212)))</f>
        <v>1258530</v>
      </c>
      <c r="BR212" s="30">
        <f ca="1">IF(BR$5="",0,SUMIFS(Potoki!BR:BR,Potoki!$F:$F,$F212,Potoki!$G:$G,IF($G212="","",$G212)))</f>
        <v>1258553.0000000002</v>
      </c>
      <c r="BS212" s="30">
        <f ca="1">IF(BS$5="",0,SUMIFS(Potoki!BS:BS,Potoki!$F:$F,$F212,Potoki!$G:$G,IF($G212="","",$G212)))</f>
        <v>1258559.0000000002</v>
      </c>
      <c r="BT212" s="30">
        <f ca="1">IF(BT$5="",0,SUMIFS(Potoki!BT:BT,Potoki!$F:$F,$F212,Potoki!$G:$G,IF($G212="","",$G212)))</f>
        <v>1258560.0000000002</v>
      </c>
      <c r="BU212" s="30">
        <f ca="1">IF(BU$5="",0,SUMIFS(Potoki!BU:BU,Potoki!$F:$F,$F212,Potoki!$G:$G,IF($G212="","",$G212)))</f>
        <v>1258560.0000000002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3"/>
      <c r="C213" s="142"/>
      <c r="E213" s="24"/>
      <c r="F213" s="66" t="str">
        <f t="shared" si="494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17459230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100</v>
      </c>
      <c r="AI213" s="30">
        <f ca="1">IF(AI$5="",0,SUMIFS(Potoki!AI:AI,Potoki!$F:$F,$F213,Potoki!$G:$G,IF($G213="","",$G213)))</f>
        <v>900</v>
      </c>
      <c r="AJ213" s="30">
        <f ca="1">IF(AJ$5="",0,SUMIFS(Potoki!AJ:AJ,Potoki!$F:$F,$F213,Potoki!$G:$G,IF($G213="","",$G213)))</f>
        <v>2970</v>
      </c>
      <c r="AK213" s="30">
        <f ca="1">IF(AK$5="",0,SUMIFS(Potoki!AK:AK,Potoki!$F:$F,$F213,Potoki!$G:$G,IF($G213="","",$G213)))</f>
        <v>5752.5</v>
      </c>
      <c r="AL213" s="30">
        <f ca="1">IF(AL$5="",0,SUMIFS(Potoki!AL:AL,Potoki!$F:$F,$F213,Potoki!$G:$G,IF($G213="","",$G213)))</f>
        <v>8855</v>
      </c>
      <c r="AM213" s="30">
        <f ca="1">IF(AM$5="",0,SUMIFS(Potoki!AM:AM,Potoki!$F:$F,$F213,Potoki!$G:$G,IF($G213="","",$G213)))</f>
        <v>12027.25</v>
      </c>
      <c r="AN213" s="30">
        <f ca="1">IF(AN$5="",0,SUMIFS(Potoki!AN:AN,Potoki!$F:$F,$F213,Potoki!$G:$G,IF($G213="","",$G213)))</f>
        <v>16449.75</v>
      </c>
      <c r="AO213" s="30">
        <f ca="1">IF(AO$5="",0,SUMIFS(Potoki!AO:AO,Potoki!$F:$F,$F213,Potoki!$G:$G,IF($G213="","",$G213)))</f>
        <v>25310.500000000004</v>
      </c>
      <c r="AP213" s="30">
        <f ca="1">IF(AP$5="",0,SUMIFS(Potoki!AP:AP,Potoki!$F:$F,$F213,Potoki!$G:$G,IF($G213="","",$G213)))</f>
        <v>40545.25</v>
      </c>
      <c r="AQ213" s="30">
        <f ca="1">IF(AQ$5="",0,SUMIFS(Potoki!AQ:AQ,Potoki!$F:$F,$F213,Potoki!$G:$G,IF($G213="","",$G213)))</f>
        <v>63147.75</v>
      </c>
      <c r="AR213" s="30">
        <f ca="1">IF(AR$5="",0,SUMIFS(Potoki!AR:AR,Potoki!$F:$F,$F213,Potoki!$G:$G,IF($G213="","",$G213)))</f>
        <v>92824.625</v>
      </c>
      <c r="AS213" s="30">
        <f ca="1">IF(AS$5="",0,SUMIFS(Potoki!AS:AS,Potoki!$F:$F,$F213,Potoki!$G:$G,IF($G213="","",$G213)))</f>
        <v>127799</v>
      </c>
      <c r="AT213" s="30">
        <f ca="1">IF(AT$5="",0,SUMIFS(Potoki!AT:AT,Potoki!$F:$F,$F213,Potoki!$G:$G,IF($G213="","",$G213)))</f>
        <v>166304</v>
      </c>
      <c r="AU213" s="30">
        <f ca="1">IF(AU$5="",0,SUMIFS(Potoki!AU:AU,Potoki!$F:$F,$F213,Potoki!$G:$G,IF($G213="","",$G213)))</f>
        <v>206916.75</v>
      </c>
      <c r="AV213" s="30">
        <f ca="1">IF(AV$5="",0,SUMIFS(Potoki!AV:AV,Potoki!$F:$F,$F213,Potoki!$G:$G,IF($G213="","",$G213)))</f>
        <v>248681</v>
      </c>
      <c r="AW213" s="30">
        <f ca="1">IF(AW$5="",0,SUMIFS(Potoki!AW:AW,Potoki!$F:$F,$F213,Potoki!$G:$G,IF($G213="","",$G213)))</f>
        <v>291026.625</v>
      </c>
      <c r="AX213" s="30">
        <f ca="1">IF(AX$5="",0,SUMIFS(Potoki!AX:AX,Potoki!$F:$F,$F213,Potoki!$G:$G,IF($G213="","",$G213)))</f>
        <v>333621.25</v>
      </c>
      <c r="AY213" s="30">
        <f ca="1">IF(AY$5="",0,SUMIFS(Potoki!AY:AY,Potoki!$F:$F,$F213,Potoki!$G:$G,IF($G213="","",$G213)))</f>
        <v>376318.75</v>
      </c>
      <c r="AZ213" s="30">
        <f ca="1">IF(AZ$5="",0,SUMIFS(Potoki!AZ:AZ,Potoki!$F:$F,$F213,Potoki!$G:$G,IF($G213="","",$G213)))</f>
        <v>419054.375</v>
      </c>
      <c r="BA213" s="30">
        <f ca="1">IF(BA$5="",0,SUMIFS(Potoki!BA:BA,Potoki!$F:$F,$F213,Potoki!$G:$G,IF($G213="","",$G213)))</f>
        <v>461800.625</v>
      </c>
      <c r="BB213" s="30">
        <f ca="1">IF(BB$5="",0,SUMIFS(Potoki!BB:BB,Potoki!$F:$F,$F213,Potoki!$G:$G,IF($G213="","",$G213)))</f>
        <v>504550</v>
      </c>
      <c r="BC213" s="30">
        <f ca="1">IF(BC$5="",0,SUMIFS(Potoki!BC:BC,Potoki!$F:$F,$F213,Potoki!$G:$G,IF($G213="","",$G213)))</f>
        <v>547300</v>
      </c>
      <c r="BD213" s="30">
        <f ca="1">IF(BD$5="",0,SUMIFS(Potoki!BD:BD,Potoki!$F:$F,$F213,Potoki!$G:$G,IF($G213="","",$G213)))</f>
        <v>590050</v>
      </c>
      <c r="BE213" s="30">
        <f ca="1">IF(BE$5="",0,SUMIFS(Potoki!BE:BE,Potoki!$F:$F,$F213,Potoki!$G:$G,IF($G213="","",$G213)))</f>
        <v>632550</v>
      </c>
      <c r="BF213" s="30">
        <f ca="1">IF(BF$5="",0,SUMIFS(Potoki!BF:BF,Potoki!$F:$F,$F213,Potoki!$G:$G,IF($G213="","",$G213)))</f>
        <v>673050</v>
      </c>
      <c r="BG213" s="30">
        <f ca="1">IF(BG$5="",0,SUMIFS(Potoki!BG:BG,Potoki!$F:$F,$F213,Potoki!$G:$G,IF($G213="","",$G213)))</f>
        <v>708375</v>
      </c>
      <c r="BH213" s="30">
        <f ca="1">IF(BH$5="",0,SUMIFS(Potoki!BH:BH,Potoki!$F:$F,$F213,Potoki!$G:$G,IF($G213="","",$G213)))</f>
        <v>736743.75</v>
      </c>
      <c r="BI213" s="30">
        <f ca="1">IF(BI$5="",0,SUMIFS(Potoki!BI:BI,Potoki!$F:$F,$F213,Potoki!$G:$G,IF($G213="","",$G213)))</f>
        <v>757356.25</v>
      </c>
      <c r="BJ213" s="30">
        <f ca="1">IF(BJ$5="",0,SUMIFS(Potoki!BJ:BJ,Potoki!$F:$F,$F213,Potoki!$G:$G,IF($G213="","",$G213)))</f>
        <v>770663.125</v>
      </c>
      <c r="BK213" s="30">
        <f ca="1">IF(BK$5="",0,SUMIFS(Potoki!BK:BK,Potoki!$F:$F,$F213,Potoki!$G:$G,IF($G213="","",$G213)))</f>
        <v>778538.75</v>
      </c>
      <c r="BL213" s="30">
        <f ca="1">IF(BL$5="",0,SUMIFS(Potoki!BL:BL,Potoki!$F:$F,$F213,Potoki!$G:$G,IF($G213="","",$G213)))</f>
        <v>782825</v>
      </c>
      <c r="BM213" s="30">
        <f ca="1">IF(BM$5="",0,SUMIFS(Potoki!BM:BM,Potoki!$F:$F,$F213,Potoki!$G:$G,IF($G213="","",$G213)))</f>
        <v>784977.5</v>
      </c>
      <c r="BN213" s="30">
        <f ca="1">IF(BN$5="",0,SUMIFS(Potoki!BN:BN,Potoki!$F:$F,$F213,Potoki!$G:$G,IF($G213="","",$G213)))</f>
        <v>785967.5</v>
      </c>
      <c r="BO213" s="30">
        <f ca="1">IF(BO$5="",0,SUMIFS(Potoki!BO:BO,Potoki!$F:$F,$F213,Potoki!$G:$G,IF($G213="","",$G213)))</f>
        <v>786373.125</v>
      </c>
      <c r="BP213" s="30">
        <f ca="1">IF(BP$5="",0,SUMIFS(Potoki!BP:BP,Potoki!$F:$F,$F213,Potoki!$G:$G,IF($G213="","",$G213)))</f>
        <v>786528.75</v>
      </c>
      <c r="BQ213" s="30">
        <f ca="1">IF(BQ$5="",0,SUMIFS(Potoki!BQ:BQ,Potoki!$F:$F,$F213,Potoki!$G:$G,IF($G213="","",$G213)))</f>
        <v>786581.25</v>
      </c>
      <c r="BR213" s="30">
        <f ca="1">IF(BR$5="",0,SUMIFS(Potoki!BR:BR,Potoki!$F:$F,$F213,Potoki!$G:$G,IF($G213="","",$G213)))</f>
        <v>786595.625</v>
      </c>
      <c r="BS213" s="30">
        <f ca="1">IF(BS$5="",0,SUMIFS(Potoki!BS:BS,Potoki!$F:$F,$F213,Potoki!$G:$G,IF($G213="","",$G213)))</f>
        <v>786599.37500000012</v>
      </c>
      <c r="BT213" s="30">
        <f ca="1">IF(BT$5="",0,SUMIFS(Potoki!BT:BT,Potoki!$F:$F,$F213,Potoki!$G:$G,IF($G213="","",$G213)))</f>
        <v>786600.00000000012</v>
      </c>
      <c r="BU213" s="30">
        <f ca="1">IF(BU$5="",0,SUMIFS(Potoki!BU:BU,Potoki!$F:$F,$F213,Potoki!$G:$G,IF($G213="","",$G213)))</f>
        <v>786600.00000000012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3"/>
      <c r="C214" s="142"/>
      <c r="E214" s="24"/>
      <c r="F214" s="66" t="str">
        <f t="shared" si="494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8729615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50</v>
      </c>
      <c r="AI214" s="30">
        <f ca="1">IF(AI$5="",0,SUMIFS(Potoki!AI:AI,Potoki!$F:$F,$F214,Potoki!$G:$G,IF($G214="","",$G214)))</f>
        <v>450</v>
      </c>
      <c r="AJ214" s="30">
        <f ca="1">IF(AJ$5="",0,SUMIFS(Potoki!AJ:AJ,Potoki!$F:$F,$F214,Potoki!$G:$G,IF($G214="","",$G214)))</f>
        <v>1485</v>
      </c>
      <c r="AK214" s="30">
        <f ca="1">IF(AK$5="",0,SUMIFS(Potoki!AK:AK,Potoki!$F:$F,$F214,Potoki!$G:$G,IF($G214="","",$G214)))</f>
        <v>2876.25</v>
      </c>
      <c r="AL214" s="30">
        <f ca="1">IF(AL$5="",0,SUMIFS(Potoki!AL:AL,Potoki!$F:$F,$F214,Potoki!$G:$G,IF($G214="","",$G214)))</f>
        <v>4427.5</v>
      </c>
      <c r="AM214" s="30">
        <f ca="1">IF(AM$5="",0,SUMIFS(Potoki!AM:AM,Potoki!$F:$F,$F214,Potoki!$G:$G,IF($G214="","",$G214)))</f>
        <v>6013.625</v>
      </c>
      <c r="AN214" s="30">
        <f ca="1">IF(AN$5="",0,SUMIFS(Potoki!AN:AN,Potoki!$F:$F,$F214,Potoki!$G:$G,IF($G214="","",$G214)))</f>
        <v>8224.875</v>
      </c>
      <c r="AO214" s="30">
        <f ca="1">IF(AO$5="",0,SUMIFS(Potoki!AO:AO,Potoki!$F:$F,$F214,Potoki!$G:$G,IF($G214="","",$G214)))</f>
        <v>12655.250000000002</v>
      </c>
      <c r="AP214" s="30">
        <f ca="1">IF(AP$5="",0,SUMIFS(Potoki!AP:AP,Potoki!$F:$F,$F214,Potoki!$G:$G,IF($G214="","",$G214)))</f>
        <v>20272.625</v>
      </c>
      <c r="AQ214" s="30">
        <f ca="1">IF(AQ$5="",0,SUMIFS(Potoki!AQ:AQ,Potoki!$F:$F,$F214,Potoki!$G:$G,IF($G214="","",$G214)))</f>
        <v>31573.875</v>
      </c>
      <c r="AR214" s="30">
        <f ca="1">IF(AR$5="",0,SUMIFS(Potoki!AR:AR,Potoki!$F:$F,$F214,Potoki!$G:$G,IF($G214="","",$G214)))</f>
        <v>46412.3125</v>
      </c>
      <c r="AS214" s="30">
        <f ca="1">IF(AS$5="",0,SUMIFS(Potoki!AS:AS,Potoki!$F:$F,$F214,Potoki!$G:$G,IF($G214="","",$G214)))</f>
        <v>63899.5</v>
      </c>
      <c r="AT214" s="30">
        <f ca="1">IF(AT$5="",0,SUMIFS(Potoki!AT:AT,Potoki!$F:$F,$F214,Potoki!$G:$G,IF($G214="","",$G214)))</f>
        <v>83152</v>
      </c>
      <c r="AU214" s="30">
        <f ca="1">IF(AU$5="",0,SUMIFS(Potoki!AU:AU,Potoki!$F:$F,$F214,Potoki!$G:$G,IF($G214="","",$G214)))</f>
        <v>103458.375</v>
      </c>
      <c r="AV214" s="30">
        <f ca="1">IF(AV$5="",0,SUMIFS(Potoki!AV:AV,Potoki!$F:$F,$F214,Potoki!$G:$G,IF($G214="","",$G214)))</f>
        <v>124340.5</v>
      </c>
      <c r="AW214" s="30">
        <f ca="1">IF(AW$5="",0,SUMIFS(Potoki!AW:AW,Potoki!$F:$F,$F214,Potoki!$G:$G,IF($G214="","",$G214)))</f>
        <v>145513.3125</v>
      </c>
      <c r="AX214" s="30">
        <f ca="1">IF(AX$5="",0,SUMIFS(Potoki!AX:AX,Potoki!$F:$F,$F214,Potoki!$G:$G,IF($G214="","",$G214)))</f>
        <v>166810.625</v>
      </c>
      <c r="AY214" s="30">
        <f ca="1">IF(AY$5="",0,SUMIFS(Potoki!AY:AY,Potoki!$F:$F,$F214,Potoki!$G:$G,IF($G214="","",$G214)))</f>
        <v>188159.375</v>
      </c>
      <c r="AZ214" s="30">
        <f ca="1">IF(AZ$5="",0,SUMIFS(Potoki!AZ:AZ,Potoki!$F:$F,$F214,Potoki!$G:$G,IF($G214="","",$G214)))</f>
        <v>209527.1875</v>
      </c>
      <c r="BA214" s="30">
        <f ca="1">IF(BA$5="",0,SUMIFS(Potoki!BA:BA,Potoki!$F:$F,$F214,Potoki!$G:$G,IF($G214="","",$G214)))</f>
        <v>230900.3125</v>
      </c>
      <c r="BB214" s="30">
        <f ca="1">IF(BB$5="",0,SUMIFS(Potoki!BB:BB,Potoki!$F:$F,$F214,Potoki!$G:$G,IF($G214="","",$G214)))</f>
        <v>252275</v>
      </c>
      <c r="BC214" s="30">
        <f ca="1">IF(BC$5="",0,SUMIFS(Potoki!BC:BC,Potoki!$F:$F,$F214,Potoki!$G:$G,IF($G214="","",$G214)))</f>
        <v>273650</v>
      </c>
      <c r="BD214" s="30">
        <f ca="1">IF(BD$5="",0,SUMIFS(Potoki!BD:BD,Potoki!$F:$F,$F214,Potoki!$G:$G,IF($G214="","",$G214)))</f>
        <v>295025</v>
      </c>
      <c r="BE214" s="30">
        <f ca="1">IF(BE$5="",0,SUMIFS(Potoki!BE:BE,Potoki!$F:$F,$F214,Potoki!$G:$G,IF($G214="","",$G214)))</f>
        <v>316275</v>
      </c>
      <c r="BF214" s="30">
        <f ca="1">IF(BF$5="",0,SUMIFS(Potoki!BF:BF,Potoki!$F:$F,$F214,Potoki!$G:$G,IF($G214="","",$G214)))</f>
        <v>336525</v>
      </c>
      <c r="BG214" s="30">
        <f ca="1">IF(BG$5="",0,SUMIFS(Potoki!BG:BG,Potoki!$F:$F,$F214,Potoki!$G:$G,IF($G214="","",$G214)))</f>
        <v>354187.5</v>
      </c>
      <c r="BH214" s="30">
        <f ca="1">IF(BH$5="",0,SUMIFS(Potoki!BH:BH,Potoki!$F:$F,$F214,Potoki!$G:$G,IF($G214="","",$G214)))</f>
        <v>368371.875</v>
      </c>
      <c r="BI214" s="30">
        <f ca="1">IF(BI$5="",0,SUMIFS(Potoki!BI:BI,Potoki!$F:$F,$F214,Potoki!$G:$G,IF($G214="","",$G214)))</f>
        <v>378678.125</v>
      </c>
      <c r="BJ214" s="30">
        <f ca="1">IF(BJ$5="",0,SUMIFS(Potoki!BJ:BJ,Potoki!$F:$F,$F214,Potoki!$G:$G,IF($G214="","",$G214)))</f>
        <v>385331.5625</v>
      </c>
      <c r="BK214" s="30">
        <f ca="1">IF(BK$5="",0,SUMIFS(Potoki!BK:BK,Potoki!$F:$F,$F214,Potoki!$G:$G,IF($G214="","",$G214)))</f>
        <v>389269.375</v>
      </c>
      <c r="BL214" s="30">
        <f ca="1">IF(BL$5="",0,SUMIFS(Potoki!BL:BL,Potoki!$F:$F,$F214,Potoki!$G:$G,IF($G214="","",$G214)))</f>
        <v>391412.5</v>
      </c>
      <c r="BM214" s="30">
        <f ca="1">IF(BM$5="",0,SUMIFS(Potoki!BM:BM,Potoki!$F:$F,$F214,Potoki!$G:$G,IF($G214="","",$G214)))</f>
        <v>392488.75</v>
      </c>
      <c r="BN214" s="30">
        <f ca="1">IF(BN$5="",0,SUMIFS(Potoki!BN:BN,Potoki!$F:$F,$F214,Potoki!$G:$G,IF($G214="","",$G214)))</f>
        <v>392983.75</v>
      </c>
      <c r="BO214" s="30">
        <f ca="1">IF(BO$5="",0,SUMIFS(Potoki!BO:BO,Potoki!$F:$F,$F214,Potoki!$G:$G,IF($G214="","",$G214)))</f>
        <v>393186.5625</v>
      </c>
      <c r="BP214" s="30">
        <f ca="1">IF(BP$5="",0,SUMIFS(Potoki!BP:BP,Potoki!$F:$F,$F214,Potoki!$G:$G,IF($G214="","",$G214)))</f>
        <v>393264.375</v>
      </c>
      <c r="BQ214" s="30">
        <f ca="1">IF(BQ$5="",0,SUMIFS(Potoki!BQ:BQ,Potoki!$F:$F,$F214,Potoki!$G:$G,IF($G214="","",$G214)))</f>
        <v>393290.625</v>
      </c>
      <c r="BR214" s="30">
        <f ca="1">IF(BR$5="",0,SUMIFS(Potoki!BR:BR,Potoki!$F:$F,$F214,Potoki!$G:$G,IF($G214="","",$G214)))</f>
        <v>393297.8125</v>
      </c>
      <c r="BS214" s="30">
        <f ca="1">IF(BS$5="",0,SUMIFS(Potoki!BS:BS,Potoki!$F:$F,$F214,Potoki!$G:$G,IF($G214="","",$G214)))</f>
        <v>393299.68750000006</v>
      </c>
      <c r="BT214" s="30">
        <f ca="1">IF(BT$5="",0,SUMIFS(Potoki!BT:BT,Potoki!$F:$F,$F214,Potoki!$G:$G,IF($G214="","",$G214)))</f>
        <v>393300.00000000006</v>
      </c>
      <c r="BU214" s="30">
        <f ca="1">IF(BU$5="",0,SUMIFS(Potoki!BU:BU,Potoki!$F:$F,$F214,Potoki!$G:$G,IF($G214="","",$G214)))</f>
        <v>393300.00000000006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3"/>
      <c r="C215" s="142"/>
      <c r="E215" s="24"/>
      <c r="F215" s="66" t="str">
        <f t="shared" si="494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7856653.5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45.000000000000007</v>
      </c>
      <c r="AI215" s="30">
        <f ca="1">IF(AI$5="",0,SUMIFS(Potoki!AI:AI,Potoki!$F:$F,$F215,Potoki!$G:$G,IF($G215="","",$G215)))</f>
        <v>405</v>
      </c>
      <c r="AJ215" s="30">
        <f ca="1">IF(AJ$5="",0,SUMIFS(Potoki!AJ:AJ,Potoki!$F:$F,$F215,Potoki!$G:$G,IF($G215="","",$G215)))</f>
        <v>1336.5</v>
      </c>
      <c r="AK215" s="30">
        <f ca="1">IF(AK$5="",0,SUMIFS(Potoki!AK:AK,Potoki!$F:$F,$F215,Potoki!$G:$G,IF($G215="","",$G215)))</f>
        <v>2588.625</v>
      </c>
      <c r="AL215" s="30">
        <f ca="1">IF(AL$5="",0,SUMIFS(Potoki!AL:AL,Potoki!$F:$F,$F215,Potoki!$G:$G,IF($G215="","",$G215)))</f>
        <v>3984.75</v>
      </c>
      <c r="AM215" s="30">
        <f ca="1">IF(AM$5="",0,SUMIFS(Potoki!AM:AM,Potoki!$F:$F,$F215,Potoki!$G:$G,IF($G215="","",$G215)))</f>
        <v>5412.2625000000007</v>
      </c>
      <c r="AN215" s="30">
        <f ca="1">IF(AN$5="",0,SUMIFS(Potoki!AN:AN,Potoki!$F:$F,$F215,Potoki!$G:$G,IF($G215="","",$G215)))</f>
        <v>7402.3875000000007</v>
      </c>
      <c r="AO215" s="30">
        <f ca="1">IF(AO$5="",0,SUMIFS(Potoki!AO:AO,Potoki!$F:$F,$F215,Potoki!$G:$G,IF($G215="","",$G215)))</f>
        <v>11389.725000000002</v>
      </c>
      <c r="AP215" s="30">
        <f ca="1">IF(AP$5="",0,SUMIFS(Potoki!AP:AP,Potoki!$F:$F,$F215,Potoki!$G:$G,IF($G215="","",$G215)))</f>
        <v>18245.362500000003</v>
      </c>
      <c r="AQ215" s="30">
        <f ca="1">IF(AQ$5="",0,SUMIFS(Potoki!AQ:AQ,Potoki!$F:$F,$F215,Potoki!$G:$G,IF($G215="","",$G215)))</f>
        <v>28416.487499999999</v>
      </c>
      <c r="AR215" s="30">
        <f ca="1">IF(AR$5="",0,SUMIFS(Potoki!AR:AR,Potoki!$F:$F,$F215,Potoki!$G:$G,IF($G215="","",$G215)))</f>
        <v>41771.081249999996</v>
      </c>
      <c r="AS215" s="30">
        <f ca="1">IF(AS$5="",0,SUMIFS(Potoki!AS:AS,Potoki!$F:$F,$F215,Potoki!$G:$G,IF($G215="","",$G215)))</f>
        <v>57509.55</v>
      </c>
      <c r="AT215" s="30">
        <f ca="1">IF(AT$5="",0,SUMIFS(Potoki!AT:AT,Potoki!$F:$F,$F215,Potoki!$G:$G,IF($G215="","",$G215)))</f>
        <v>74836.800000000003</v>
      </c>
      <c r="AU215" s="30">
        <f ca="1">IF(AU$5="",0,SUMIFS(Potoki!AU:AU,Potoki!$F:$F,$F215,Potoki!$G:$G,IF($G215="","",$G215)))</f>
        <v>93112.537500000006</v>
      </c>
      <c r="AV215" s="30">
        <f ca="1">IF(AV$5="",0,SUMIFS(Potoki!AV:AV,Potoki!$F:$F,$F215,Potoki!$G:$G,IF($G215="","",$G215)))</f>
        <v>111906.45000000001</v>
      </c>
      <c r="AW215" s="30">
        <f ca="1">IF(AW$5="",0,SUMIFS(Potoki!AW:AW,Potoki!$F:$F,$F215,Potoki!$G:$G,IF($G215="","",$G215)))</f>
        <v>130961.98125000001</v>
      </c>
      <c r="AX215" s="30">
        <f ca="1">IF(AX$5="",0,SUMIFS(Potoki!AX:AX,Potoki!$F:$F,$F215,Potoki!$G:$G,IF($G215="","",$G215)))</f>
        <v>150129.5625</v>
      </c>
      <c r="AY215" s="30">
        <f ca="1">IF(AY$5="",0,SUMIFS(Potoki!AY:AY,Potoki!$F:$F,$F215,Potoki!$G:$G,IF($G215="","",$G215)))</f>
        <v>169343.4375</v>
      </c>
      <c r="AZ215" s="30">
        <f ca="1">IF(AZ$5="",0,SUMIFS(Potoki!AZ:AZ,Potoki!$F:$F,$F215,Potoki!$G:$G,IF($G215="","",$G215)))</f>
        <v>188574.46875</v>
      </c>
      <c r="BA215" s="30">
        <f ca="1">IF(BA$5="",0,SUMIFS(Potoki!BA:BA,Potoki!$F:$F,$F215,Potoki!$G:$G,IF($G215="","",$G215)))</f>
        <v>207810.28125</v>
      </c>
      <c r="BB215" s="30">
        <f ca="1">IF(BB$5="",0,SUMIFS(Potoki!BB:BB,Potoki!$F:$F,$F215,Potoki!$G:$G,IF($G215="","",$G215)))</f>
        <v>227047.5</v>
      </c>
      <c r="BC215" s="30">
        <f ca="1">IF(BC$5="",0,SUMIFS(Potoki!BC:BC,Potoki!$F:$F,$F215,Potoki!$G:$G,IF($G215="","",$G215)))</f>
        <v>246285</v>
      </c>
      <c r="BD215" s="30">
        <f ca="1">IF(BD$5="",0,SUMIFS(Potoki!BD:BD,Potoki!$F:$F,$F215,Potoki!$G:$G,IF($G215="","",$G215)))</f>
        <v>265522.5</v>
      </c>
      <c r="BE215" s="30">
        <f ca="1">IF(BE$5="",0,SUMIFS(Potoki!BE:BE,Potoki!$F:$F,$F215,Potoki!$G:$G,IF($G215="","",$G215)))</f>
        <v>284647.5</v>
      </c>
      <c r="BF215" s="30">
        <f ca="1">IF(BF$5="",0,SUMIFS(Potoki!BF:BF,Potoki!$F:$F,$F215,Potoki!$G:$G,IF($G215="","",$G215)))</f>
        <v>302872.5</v>
      </c>
      <c r="BG215" s="30">
        <f ca="1">IF(BG$5="",0,SUMIFS(Potoki!BG:BG,Potoki!$F:$F,$F215,Potoki!$G:$G,IF($G215="","",$G215)))</f>
        <v>318768.75</v>
      </c>
      <c r="BH215" s="30">
        <f ca="1">IF(BH$5="",0,SUMIFS(Potoki!BH:BH,Potoki!$F:$F,$F215,Potoki!$G:$G,IF($G215="","",$G215)))</f>
        <v>331534.6875</v>
      </c>
      <c r="BI215" s="30">
        <f ca="1">IF(BI$5="",0,SUMIFS(Potoki!BI:BI,Potoki!$F:$F,$F215,Potoki!$G:$G,IF($G215="","",$G215)))</f>
        <v>340810.3125</v>
      </c>
      <c r="BJ215" s="30">
        <f ca="1">IF(BJ$5="",0,SUMIFS(Potoki!BJ:BJ,Potoki!$F:$F,$F215,Potoki!$G:$G,IF($G215="","",$G215)))</f>
        <v>346798.40625</v>
      </c>
      <c r="BK215" s="30">
        <f ca="1">IF(BK$5="",0,SUMIFS(Potoki!BK:BK,Potoki!$F:$F,$F215,Potoki!$G:$G,IF($G215="","",$G215)))</f>
        <v>350342.4375</v>
      </c>
      <c r="BL215" s="30">
        <f ca="1">IF(BL$5="",0,SUMIFS(Potoki!BL:BL,Potoki!$F:$F,$F215,Potoki!$G:$G,IF($G215="","",$G215)))</f>
        <v>352271.25</v>
      </c>
      <c r="BM215" s="30">
        <f ca="1">IF(BM$5="",0,SUMIFS(Potoki!BM:BM,Potoki!$F:$F,$F215,Potoki!$G:$G,IF($G215="","",$G215)))</f>
        <v>353239.875</v>
      </c>
      <c r="BN215" s="30">
        <f ca="1">IF(BN$5="",0,SUMIFS(Potoki!BN:BN,Potoki!$F:$F,$F215,Potoki!$G:$G,IF($G215="","",$G215)))</f>
        <v>353685.375</v>
      </c>
      <c r="BO215" s="30">
        <f ca="1">IF(BO$5="",0,SUMIFS(Potoki!BO:BO,Potoki!$F:$F,$F215,Potoki!$G:$G,IF($G215="","",$G215)))</f>
        <v>353867.90625</v>
      </c>
      <c r="BP215" s="30">
        <f ca="1">IF(BP$5="",0,SUMIFS(Potoki!BP:BP,Potoki!$F:$F,$F215,Potoki!$G:$G,IF($G215="","",$G215)))</f>
        <v>353937.9375</v>
      </c>
      <c r="BQ215" s="30">
        <f ca="1">IF(BQ$5="",0,SUMIFS(Potoki!BQ:BQ,Potoki!$F:$F,$F215,Potoki!$G:$G,IF($G215="","",$G215)))</f>
        <v>353961.5625</v>
      </c>
      <c r="BR215" s="30">
        <f ca="1">IF(BR$5="",0,SUMIFS(Potoki!BR:BR,Potoki!$F:$F,$F215,Potoki!$G:$G,IF($G215="","",$G215)))</f>
        <v>353968.03125000006</v>
      </c>
      <c r="BS215" s="30">
        <f ca="1">IF(BS$5="",0,SUMIFS(Potoki!BS:BS,Potoki!$F:$F,$F215,Potoki!$G:$G,IF($G215="","",$G215)))</f>
        <v>353969.71875000006</v>
      </c>
      <c r="BT215" s="30">
        <f ca="1">IF(BT$5="",0,SUMIFS(Potoki!BT:BT,Potoki!$F:$F,$F215,Potoki!$G:$G,IF($G215="","",$G215)))</f>
        <v>353970.00000000006</v>
      </c>
      <c r="BU215" s="30">
        <f ca="1">IF(BU$5="",0,SUMIFS(Potoki!BU:BU,Potoki!$F:$F,$F215,Potoki!$G:$G,IF($G215="","",$G215)))</f>
        <v>353970.00000000006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3"/>
      <c r="C216" s="142"/>
      <c r="E216" s="24"/>
      <c r="F216" s="66" t="str">
        <f t="shared" si="494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3212498.3200000008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18.400000000000002</v>
      </c>
      <c r="AI216" s="30">
        <f ca="1">IF(AI$5="",0,SUMIFS(Potoki!AI:AI,Potoki!$F:$F,$F216,Potoki!$G:$G,IF($G216="","",$G216)))</f>
        <v>165.60000000000002</v>
      </c>
      <c r="AJ216" s="30">
        <f ca="1">IF(AJ$5="",0,SUMIFS(Potoki!AJ:AJ,Potoki!$F:$F,$F216,Potoki!$G:$G,IF($G216="","",$G216)))</f>
        <v>546.48</v>
      </c>
      <c r="AK216" s="30">
        <f ca="1">IF(AK$5="",0,SUMIFS(Potoki!AK:AK,Potoki!$F:$F,$F216,Potoki!$G:$G,IF($G216="","",$G216)))</f>
        <v>1058.4600000000003</v>
      </c>
      <c r="AL216" s="30">
        <f ca="1">IF(AL$5="",0,SUMIFS(Potoki!AL:AL,Potoki!$F:$F,$F216,Potoki!$G:$G,IF($G216="","",$G216)))</f>
        <v>1629.3200000000002</v>
      </c>
      <c r="AM216" s="30">
        <f ca="1">IF(AM$5="",0,SUMIFS(Potoki!AM:AM,Potoki!$F:$F,$F216,Potoki!$G:$G,IF($G216="","",$G216)))</f>
        <v>2213.0140000000001</v>
      </c>
      <c r="AN216" s="30">
        <f ca="1">IF(AN$5="",0,SUMIFS(Potoki!AN:AN,Potoki!$F:$F,$F216,Potoki!$G:$G,IF($G216="","",$G216)))</f>
        <v>3026.7540000000004</v>
      </c>
      <c r="AO216" s="30">
        <f ca="1">IF(AO$5="",0,SUMIFS(Potoki!AO:AO,Potoki!$F:$F,$F216,Potoki!$G:$G,IF($G216="","",$G216)))</f>
        <v>4657.1320000000005</v>
      </c>
      <c r="AP216" s="30">
        <f ca="1">IF(AP$5="",0,SUMIFS(Potoki!AP:AP,Potoki!$F:$F,$F216,Potoki!$G:$G,IF($G216="","",$G216)))</f>
        <v>7460.3260000000009</v>
      </c>
      <c r="AQ216" s="30">
        <f ca="1">IF(AQ$5="",0,SUMIFS(Potoki!AQ:AQ,Potoki!$F:$F,$F216,Potoki!$G:$G,IF($G216="","",$G216)))</f>
        <v>11619.186000000002</v>
      </c>
      <c r="AR216" s="30">
        <f ca="1">IF(AR$5="",0,SUMIFS(Potoki!AR:AR,Potoki!$F:$F,$F216,Potoki!$G:$G,IF($G216="","",$G216)))</f>
        <v>17079.731000000003</v>
      </c>
      <c r="AS216" s="30">
        <f ca="1">IF(AS$5="",0,SUMIFS(Potoki!AS:AS,Potoki!$F:$F,$F216,Potoki!$G:$G,IF($G216="","",$G216)))</f>
        <v>23515.016000000003</v>
      </c>
      <c r="AT216" s="30">
        <f ca="1">IF(AT$5="",0,SUMIFS(Potoki!AT:AT,Potoki!$F:$F,$F216,Potoki!$G:$G,IF($G216="","",$G216)))</f>
        <v>30599.936000000005</v>
      </c>
      <c r="AU216" s="30">
        <f ca="1">IF(AU$5="",0,SUMIFS(Potoki!AU:AU,Potoki!$F:$F,$F216,Potoki!$G:$G,IF($G216="","",$G216)))</f>
        <v>38072.682000000008</v>
      </c>
      <c r="AV216" s="30">
        <f ca="1">IF(AV$5="",0,SUMIFS(Potoki!AV:AV,Potoki!$F:$F,$F216,Potoki!$G:$G,IF($G216="","",$G216)))</f>
        <v>45757.304000000004</v>
      </c>
      <c r="AW216" s="30">
        <f ca="1">IF(AW$5="",0,SUMIFS(Potoki!AW:AW,Potoki!$F:$F,$F216,Potoki!$G:$G,IF($G216="","",$G216)))</f>
        <v>53548.898999999998</v>
      </c>
      <c r="AX216" s="30">
        <f ca="1">IF(AX$5="",0,SUMIFS(Potoki!AX:AX,Potoki!$F:$F,$F216,Potoki!$G:$G,IF($G216="","",$G216)))</f>
        <v>61386.310000000012</v>
      </c>
      <c r="AY216" s="30">
        <f ca="1">IF(AY$5="",0,SUMIFS(Potoki!AY:AY,Potoki!$F:$F,$F216,Potoki!$G:$G,IF($G216="","",$G216)))</f>
        <v>69242.650000000009</v>
      </c>
      <c r="AZ216" s="30">
        <f ca="1">IF(AZ$5="",0,SUMIFS(Potoki!AZ:AZ,Potoki!$F:$F,$F216,Potoki!$G:$G,IF($G216="","",$G216)))</f>
        <v>77106.005000000005</v>
      </c>
      <c r="BA216" s="30">
        <f ca="1">IF(BA$5="",0,SUMIFS(Potoki!BA:BA,Potoki!$F:$F,$F216,Potoki!$G:$G,IF($G216="","",$G216)))</f>
        <v>84971.315000000017</v>
      </c>
      <c r="BB216" s="30">
        <f ca="1">IF(BB$5="",0,SUMIFS(Potoki!BB:BB,Potoki!$F:$F,$F216,Potoki!$G:$G,IF($G216="","",$G216)))</f>
        <v>92837.200000000012</v>
      </c>
      <c r="BC216" s="30">
        <f ca="1">IF(BC$5="",0,SUMIFS(Potoki!BC:BC,Potoki!$F:$F,$F216,Potoki!$G:$G,IF($G216="","",$G216)))</f>
        <v>100703.20000000001</v>
      </c>
      <c r="BD216" s="30">
        <f ca="1">IF(BD$5="",0,SUMIFS(Potoki!BD:BD,Potoki!$F:$F,$F216,Potoki!$G:$G,IF($G216="","",$G216)))</f>
        <v>108569.20000000001</v>
      </c>
      <c r="BE216" s="30">
        <f ca="1">IF(BE$5="",0,SUMIFS(Potoki!BE:BE,Potoki!$F:$F,$F216,Potoki!$G:$G,IF($G216="","",$G216)))</f>
        <v>116389.20000000001</v>
      </c>
      <c r="BF216" s="30">
        <f ca="1">IF(BF$5="",0,SUMIFS(Potoki!BF:BF,Potoki!$F:$F,$F216,Potoki!$G:$G,IF($G216="","",$G216)))</f>
        <v>123841.20000000001</v>
      </c>
      <c r="BG216" s="30">
        <f ca="1">IF(BG$5="",0,SUMIFS(Potoki!BG:BG,Potoki!$F:$F,$F216,Potoki!$G:$G,IF($G216="","",$G216)))</f>
        <v>130341.00000000001</v>
      </c>
      <c r="BH216" s="30">
        <f ca="1">IF(BH$5="",0,SUMIFS(Potoki!BH:BH,Potoki!$F:$F,$F216,Potoki!$G:$G,IF($G216="","",$G216)))</f>
        <v>135560.85</v>
      </c>
      <c r="BI216" s="30">
        <f ca="1">IF(BI$5="",0,SUMIFS(Potoki!BI:BI,Potoki!$F:$F,$F216,Potoki!$G:$G,IF($G216="","",$G216)))</f>
        <v>139353.55000000002</v>
      </c>
      <c r="BJ216" s="30">
        <f ca="1">IF(BJ$5="",0,SUMIFS(Potoki!BJ:BJ,Potoki!$F:$F,$F216,Potoki!$G:$G,IF($G216="","",$G216)))</f>
        <v>141802.01500000001</v>
      </c>
      <c r="BK216" s="30">
        <f ca="1">IF(BK$5="",0,SUMIFS(Potoki!BK:BK,Potoki!$F:$F,$F216,Potoki!$G:$G,IF($G216="","",$G216)))</f>
        <v>143251.13</v>
      </c>
      <c r="BL216" s="30">
        <f ca="1">IF(BL$5="",0,SUMIFS(Potoki!BL:BL,Potoki!$F:$F,$F216,Potoki!$G:$G,IF($G216="","",$G216)))</f>
        <v>144039.80000000002</v>
      </c>
      <c r="BM216" s="30">
        <f ca="1">IF(BM$5="",0,SUMIFS(Potoki!BM:BM,Potoki!$F:$F,$F216,Potoki!$G:$G,IF($G216="","",$G216)))</f>
        <v>144435.86000000002</v>
      </c>
      <c r="BN216" s="30">
        <f ca="1">IF(BN$5="",0,SUMIFS(Potoki!BN:BN,Potoki!$F:$F,$F216,Potoki!$G:$G,IF($G216="","",$G216)))</f>
        <v>144618.02000000002</v>
      </c>
      <c r="BO216" s="30">
        <f ca="1">IF(BO$5="",0,SUMIFS(Potoki!BO:BO,Potoki!$F:$F,$F216,Potoki!$G:$G,IF($G216="","",$G216)))</f>
        <v>144692.65500000003</v>
      </c>
      <c r="BP216" s="30">
        <f ca="1">IF(BP$5="",0,SUMIFS(Potoki!BP:BP,Potoki!$F:$F,$F216,Potoki!$G:$G,IF($G216="","",$G216)))</f>
        <v>144721.29</v>
      </c>
      <c r="BQ216" s="30">
        <f ca="1">IF(BQ$5="",0,SUMIFS(Potoki!BQ:BQ,Potoki!$F:$F,$F216,Potoki!$G:$G,IF($G216="","",$G216)))</f>
        <v>144730.95000000001</v>
      </c>
      <c r="BR216" s="30">
        <f ca="1">IF(BR$5="",0,SUMIFS(Potoki!BR:BR,Potoki!$F:$F,$F216,Potoki!$G:$G,IF($G216="","",$G216)))</f>
        <v>144733.59500000003</v>
      </c>
      <c r="BS216" s="30">
        <f ca="1">IF(BS$5="",0,SUMIFS(Potoki!BS:BS,Potoki!$F:$F,$F216,Potoki!$G:$G,IF($G216="","",$G216)))</f>
        <v>144734.28500000003</v>
      </c>
      <c r="BT216" s="30">
        <f ca="1">IF(BT$5="",0,SUMIFS(Potoki!BT:BT,Potoki!$F:$F,$F216,Potoki!$G:$G,IF($G216="","",$G216)))</f>
        <v>144734.40000000002</v>
      </c>
      <c r="BU216" s="30">
        <f ca="1">IF(BU$5="",0,SUMIFS(Potoki!BU:BU,Potoki!$F:$F,$F216,Potoki!$G:$G,IF($G216="","",$G216)))</f>
        <v>144734.40000000002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4"/>
      <c r="C217" s="142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1"/>
      <c r="C218" s="142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520115105.05290002</v>
      </c>
      <c r="Z218" s="10">
        <f ca="1">Z204-Z207</f>
        <v>0</v>
      </c>
      <c r="AA218" s="10">
        <f ca="1">AA204-AA207</f>
        <v>0</v>
      </c>
      <c r="AB218" s="10">
        <f t="shared" ref="AB218:CM218" ca="1" si="495">AB204-AB207</f>
        <v>0</v>
      </c>
      <c r="AC218" s="10">
        <f t="shared" ca="1" si="495"/>
        <v>0</v>
      </c>
      <c r="AD218" s="10">
        <f t="shared" ca="1" si="495"/>
        <v>0</v>
      </c>
      <c r="AE218" s="10">
        <f t="shared" ca="1" si="495"/>
        <v>0</v>
      </c>
      <c r="AF218" s="10">
        <f t="shared" ca="1" si="495"/>
        <v>0</v>
      </c>
      <c r="AG218" s="10">
        <f t="shared" ca="1" si="495"/>
        <v>0</v>
      </c>
      <c r="AH218" s="10">
        <f t="shared" ca="1" si="495"/>
        <v>4194.8000000000011</v>
      </c>
      <c r="AI218" s="10">
        <f t="shared" ca="1" si="495"/>
        <v>35655.80000000001</v>
      </c>
      <c r="AJ218" s="10">
        <f t="shared" ca="1" si="495"/>
        <v>110952.46000000002</v>
      </c>
      <c r="AK218" s="10">
        <f t="shared" ca="1" si="495"/>
        <v>202084.49000000005</v>
      </c>
      <c r="AL218" s="10">
        <f t="shared" ca="1" si="495"/>
        <v>296834.53500000003</v>
      </c>
      <c r="AM218" s="10">
        <f t="shared" ca="1" si="495"/>
        <v>389712.65049999999</v>
      </c>
      <c r="AN218" s="10">
        <f t="shared" ca="1" si="495"/>
        <v>533683.42999999993</v>
      </c>
      <c r="AO218" s="10">
        <f t="shared" ca="1" si="495"/>
        <v>843781.3982500002</v>
      </c>
      <c r="AP218" s="10">
        <f t="shared" ca="1" si="495"/>
        <v>1366694.67925</v>
      </c>
      <c r="AQ218" s="10">
        <f t="shared" ca="1" si="495"/>
        <v>2118071.4500500001</v>
      </c>
      <c r="AR218" s="10">
        <f t="shared" ca="1" si="495"/>
        <v>3070409.0287999995</v>
      </c>
      <c r="AS218" s="10">
        <f t="shared" ca="1" si="495"/>
        <v>4157043.6539000017</v>
      </c>
      <c r="AT218" s="10">
        <f t="shared" ca="1" si="495"/>
        <v>5324536.4572750004</v>
      </c>
      <c r="AU218" s="10">
        <f t="shared" ca="1" si="495"/>
        <v>6535917.8800000008</v>
      </c>
      <c r="AV218" s="10">
        <f t="shared" ca="1" si="495"/>
        <v>7770372.2757750005</v>
      </c>
      <c r="AW218" s="10">
        <f t="shared" ca="1" si="495"/>
        <v>9015475.1713500004</v>
      </c>
      <c r="AX218" s="10">
        <f t="shared" ca="1" si="495"/>
        <v>10264304.622375</v>
      </c>
      <c r="AY218" s="10">
        <f t="shared" ca="1" si="495"/>
        <v>11514530.679624999</v>
      </c>
      <c r="AZ218" s="10">
        <f t="shared" ca="1" si="495"/>
        <v>12765236.517125001</v>
      </c>
      <c r="BA218" s="10">
        <f t="shared" ca="1" si="495"/>
        <v>14016039.359375</v>
      </c>
      <c r="BB218" s="10">
        <f t="shared" ca="1" si="495"/>
        <v>15266851.377750002</v>
      </c>
      <c r="BC218" s="10">
        <f t="shared" ca="1" si="495"/>
        <v>16517662.085250005</v>
      </c>
      <c r="BD218" s="10">
        <f t="shared" ca="1" si="495"/>
        <v>17768472.792750001</v>
      </c>
      <c r="BE218" s="10">
        <f t="shared" ca="1" si="495"/>
        <v>19008796.500250001</v>
      </c>
      <c r="BF218" s="10">
        <f t="shared" ca="1" si="495"/>
        <v>20170467.707749996</v>
      </c>
      <c r="BG218" s="10">
        <f t="shared" ca="1" si="495"/>
        <v>21143897.265250005</v>
      </c>
      <c r="BH218" s="10">
        <f t="shared" ca="1" si="495"/>
        <v>21889496.747749999</v>
      </c>
      <c r="BI218" s="10">
        <f t="shared" ca="1" si="495"/>
        <v>22398221.11775</v>
      </c>
      <c r="BJ218" s="10">
        <f t="shared" ca="1" si="495"/>
        <v>22700967.699000008</v>
      </c>
      <c r="BK218" s="10">
        <f t="shared" ca="1" si="495"/>
        <v>22866636.081500009</v>
      </c>
      <c r="BL218" s="10">
        <f t="shared" ca="1" si="495"/>
        <v>22950512.418374997</v>
      </c>
      <c r="BM218" s="10">
        <f t="shared" ca="1" si="495"/>
        <v>22990133.615249999</v>
      </c>
      <c r="BN218" s="10">
        <f t="shared" ca="1" si="495"/>
        <v>23006528.728875004</v>
      </c>
      <c r="BO218" s="10">
        <f t="shared" ca="1" si="495"/>
        <v>23012240.21125</v>
      </c>
      <c r="BP218" s="10">
        <f t="shared" ca="1" si="495"/>
        <v>23014220.943375006</v>
      </c>
      <c r="BQ218" s="10">
        <f t="shared" ca="1" si="495"/>
        <v>23014805.593625013</v>
      </c>
      <c r="BR218" s="10">
        <f t="shared" ca="1" si="495"/>
        <v>23014910.463625006</v>
      </c>
      <c r="BS218" s="10">
        <f t="shared" ca="1" si="495"/>
        <v>23014918.328875009</v>
      </c>
      <c r="BT218" s="10">
        <f t="shared" ca="1" si="495"/>
        <v>23014917.01800001</v>
      </c>
      <c r="BU218" s="10">
        <f t="shared" ca="1" si="495"/>
        <v>23014917.01800001</v>
      </c>
      <c r="BV218" s="10">
        <f t="shared" si="495"/>
        <v>0</v>
      </c>
      <c r="BW218" s="10">
        <f t="shared" si="495"/>
        <v>0</v>
      </c>
      <c r="BX218" s="10">
        <f t="shared" si="495"/>
        <v>0</v>
      </c>
      <c r="BY218" s="10">
        <f t="shared" si="495"/>
        <v>0</v>
      </c>
      <c r="BZ218" s="10">
        <f t="shared" si="495"/>
        <v>0</v>
      </c>
      <c r="CA218" s="10">
        <f t="shared" si="495"/>
        <v>0</v>
      </c>
      <c r="CB218" s="10">
        <f t="shared" si="495"/>
        <v>0</v>
      </c>
      <c r="CC218" s="10">
        <f t="shared" si="495"/>
        <v>0</v>
      </c>
      <c r="CD218" s="10">
        <f t="shared" si="495"/>
        <v>0</v>
      </c>
      <c r="CE218" s="10">
        <f t="shared" si="495"/>
        <v>0</v>
      </c>
      <c r="CF218" s="10">
        <f t="shared" si="495"/>
        <v>0</v>
      </c>
      <c r="CG218" s="10">
        <f t="shared" si="495"/>
        <v>0</v>
      </c>
      <c r="CH218" s="10">
        <f t="shared" si="495"/>
        <v>0</v>
      </c>
      <c r="CI218" s="10">
        <f t="shared" si="495"/>
        <v>0</v>
      </c>
      <c r="CJ218" s="10">
        <f t="shared" si="495"/>
        <v>0</v>
      </c>
      <c r="CK218" s="10">
        <f t="shared" si="495"/>
        <v>0</v>
      </c>
      <c r="CL218" s="10">
        <f t="shared" si="495"/>
        <v>0</v>
      </c>
      <c r="CM218" s="10">
        <f t="shared" si="495"/>
        <v>0</v>
      </c>
      <c r="CN218" s="10">
        <f t="shared" ref="CN218:CT218" si="496">CN204-CN207</f>
        <v>0</v>
      </c>
      <c r="CO218" s="10">
        <f t="shared" si="496"/>
        <v>0</v>
      </c>
      <c r="CP218" s="10">
        <f t="shared" si="496"/>
        <v>0</v>
      </c>
      <c r="CQ218" s="10">
        <f t="shared" si="496"/>
        <v>0</v>
      </c>
      <c r="CR218" s="10">
        <f t="shared" si="496"/>
        <v>0</v>
      </c>
      <c r="CS218" s="10">
        <f t="shared" si="496"/>
        <v>0</v>
      </c>
      <c r="CT218" s="10">
        <f t="shared" si="496"/>
        <v>0</v>
      </c>
    </row>
    <row r="219" spans="1:98" s="107" customFormat="1" ht="12" x14ac:dyDescent="0.25">
      <c r="A219" s="105">
        <f>ROW()</f>
        <v>219</v>
      </c>
      <c r="B219" s="135"/>
      <c r="C219" s="143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0.58683535345540916</v>
      </c>
      <c r="X219" s="112"/>
      <c r="Y219" s="112"/>
      <c r="Z219" s="111">
        <f ca="1">IF(Z$204=0,0,Z218/Z$204)</f>
        <v>0</v>
      </c>
      <c r="AA219" s="111">
        <f t="shared" ref="AA219:CL219" ca="1" si="497">IF(AA$204=0,0,AA218/AA$204)</f>
        <v>0</v>
      </c>
      <c r="AB219" s="111">
        <f t="shared" ca="1" si="497"/>
        <v>0</v>
      </c>
      <c r="AC219" s="111">
        <f t="shared" ca="1" si="497"/>
        <v>0</v>
      </c>
      <c r="AD219" s="111">
        <f t="shared" ca="1" si="497"/>
        <v>0</v>
      </c>
      <c r="AE219" s="111">
        <f t="shared" ca="1" si="497"/>
        <v>0</v>
      </c>
      <c r="AF219" s="111">
        <f t="shared" ca="1" si="497"/>
        <v>0</v>
      </c>
      <c r="AG219" s="111">
        <f t="shared" ca="1" si="497"/>
        <v>0</v>
      </c>
      <c r="AH219" s="111">
        <f t="shared" ca="1" si="497"/>
        <v>0.66666666666666674</v>
      </c>
      <c r="AI219" s="111">
        <f t="shared" ca="1" si="497"/>
        <v>0.65384615384615397</v>
      </c>
      <c r="AJ219" s="111">
        <f t="shared" ca="1" si="497"/>
        <v>0.64043583535108961</v>
      </c>
      <c r="AK219" s="111">
        <f t="shared" ca="1" si="497"/>
        <v>0.62615759545085303</v>
      </c>
      <c r="AL219" s="111">
        <f t="shared" ca="1" si="497"/>
        <v>0.61512550255351517</v>
      </c>
      <c r="AM219" s="111">
        <f t="shared" ca="1" si="497"/>
        <v>0.60705534500784109</v>
      </c>
      <c r="AN219" s="111">
        <f t="shared" ca="1" si="497"/>
        <v>0.60735533688588661</v>
      </c>
      <c r="AO219" s="111">
        <f t="shared" ca="1" si="497"/>
        <v>0.61381819985009245</v>
      </c>
      <c r="AP219" s="111">
        <f t="shared" ca="1" si="497"/>
        <v>0.61643605592364714</v>
      </c>
      <c r="AQ219" s="111">
        <f t="shared" ca="1" si="497"/>
        <v>0.61526551661583662</v>
      </c>
      <c r="AR219" s="111">
        <f t="shared" ca="1" si="497"/>
        <v>0.61196285822645713</v>
      </c>
      <c r="AS219" s="111">
        <f t="shared" ca="1" si="497"/>
        <v>0.6079771447046517</v>
      </c>
      <c r="AT219" s="111">
        <f t="shared" ca="1" si="497"/>
        <v>0.60419609874189217</v>
      </c>
      <c r="AU219" s="111">
        <f t="shared" ca="1" si="497"/>
        <v>0.60096029837808029</v>
      </c>
      <c r="AV219" s="111">
        <f t="shared" ca="1" si="497"/>
        <v>0.59835577354086833</v>
      </c>
      <c r="AW219" s="111">
        <f t="shared" ca="1" si="497"/>
        <v>0.59628258133277401</v>
      </c>
      <c r="AX219" s="111">
        <f t="shared" ca="1" si="497"/>
        <v>0.59462964050049294</v>
      </c>
      <c r="AY219" s="111">
        <f t="shared" ca="1" si="497"/>
        <v>0.59330496939841271</v>
      </c>
      <c r="AZ219" s="111">
        <f t="shared" ca="1" si="497"/>
        <v>0.59223116276702148</v>
      </c>
      <c r="BA219" s="111">
        <f t="shared" ca="1" si="497"/>
        <v>0.59134801380570201</v>
      </c>
      <c r="BB219" s="111">
        <f t="shared" ca="1" si="497"/>
        <v>0.59061024368954662</v>
      </c>
      <c r="BC219" s="111">
        <f t="shared" ca="1" si="497"/>
        <v>0.58998535675366248</v>
      </c>
      <c r="BD219" s="111">
        <f t="shared" ca="1" si="497"/>
        <v>0.58944950278459241</v>
      </c>
      <c r="BE219" s="111">
        <f t="shared" ca="1" si="497"/>
        <v>0.58894705902278022</v>
      </c>
      <c r="BF219" s="111">
        <f t="shared" ca="1" si="497"/>
        <v>0.58828293168795354</v>
      </c>
      <c r="BG219" s="111">
        <f t="shared" ca="1" si="497"/>
        <v>0.58730838186361989</v>
      </c>
      <c r="BH219" s="111">
        <f t="shared" ca="1" si="497"/>
        <v>0.58619035138522446</v>
      </c>
      <c r="BI219" s="111">
        <f t="shared" ca="1" si="497"/>
        <v>0.58506947262250186</v>
      </c>
      <c r="BJ219" s="111">
        <f t="shared" ca="1" si="497"/>
        <v>0.58410013536820304</v>
      </c>
      <c r="BK219" s="111">
        <f t="shared" ca="1" si="497"/>
        <v>0.58339643167506439</v>
      </c>
      <c r="BL219" s="111">
        <f t="shared" ca="1" si="497"/>
        <v>0.58295182219840247</v>
      </c>
      <c r="BM219" s="111">
        <f t="shared" ca="1" si="497"/>
        <v>0.58270357754888868</v>
      </c>
      <c r="BN219" s="111">
        <f t="shared" ca="1" si="497"/>
        <v>0.58257044008474679</v>
      </c>
      <c r="BO219" s="111">
        <f t="shared" ca="1" si="497"/>
        <v>0.58250533234406798</v>
      </c>
      <c r="BP219" s="111">
        <f t="shared" ca="1" si="497"/>
        <v>0.58247813987672081</v>
      </c>
      <c r="BQ219" s="111">
        <f t="shared" ca="1" si="497"/>
        <v>0.58246808528144034</v>
      </c>
      <c r="BR219" s="111">
        <f t="shared" ca="1" si="497"/>
        <v>0.58246474895178524</v>
      </c>
      <c r="BS219" s="111">
        <f t="shared" ca="1" si="497"/>
        <v>0.58246367264191701</v>
      </c>
      <c r="BT219" s="111">
        <f t="shared" ca="1" si="497"/>
        <v>0.58246346555323603</v>
      </c>
      <c r="BU219" s="111">
        <f t="shared" ca="1" si="497"/>
        <v>0.58246346555323603</v>
      </c>
      <c r="BV219" s="111">
        <f t="shared" si="497"/>
        <v>0</v>
      </c>
      <c r="BW219" s="111">
        <f t="shared" si="497"/>
        <v>0</v>
      </c>
      <c r="BX219" s="111">
        <f t="shared" si="497"/>
        <v>0</v>
      </c>
      <c r="BY219" s="111">
        <f t="shared" si="497"/>
        <v>0</v>
      </c>
      <c r="BZ219" s="111">
        <f t="shared" si="497"/>
        <v>0</v>
      </c>
      <c r="CA219" s="111">
        <f t="shared" si="497"/>
        <v>0</v>
      </c>
      <c r="CB219" s="111">
        <f t="shared" si="497"/>
        <v>0</v>
      </c>
      <c r="CC219" s="111">
        <f t="shared" si="497"/>
        <v>0</v>
      </c>
      <c r="CD219" s="111">
        <f t="shared" si="497"/>
        <v>0</v>
      </c>
      <c r="CE219" s="111">
        <f t="shared" si="497"/>
        <v>0</v>
      </c>
      <c r="CF219" s="111">
        <f t="shared" si="497"/>
        <v>0</v>
      </c>
      <c r="CG219" s="111">
        <f t="shared" si="497"/>
        <v>0</v>
      </c>
      <c r="CH219" s="111">
        <f t="shared" si="497"/>
        <v>0</v>
      </c>
      <c r="CI219" s="111">
        <f t="shared" si="497"/>
        <v>0</v>
      </c>
      <c r="CJ219" s="111">
        <f t="shared" si="497"/>
        <v>0</v>
      </c>
      <c r="CK219" s="111">
        <f t="shared" si="497"/>
        <v>0</v>
      </c>
      <c r="CL219" s="111">
        <f t="shared" si="497"/>
        <v>0</v>
      </c>
      <c r="CM219" s="111">
        <f t="shared" ref="CM219:CT219" si="498">IF(CM$204=0,0,CM218/CM$204)</f>
        <v>0</v>
      </c>
      <c r="CN219" s="111">
        <f t="shared" si="498"/>
        <v>0</v>
      </c>
      <c r="CO219" s="111">
        <f t="shared" si="498"/>
        <v>0</v>
      </c>
      <c r="CP219" s="111">
        <f t="shared" si="498"/>
        <v>0</v>
      </c>
      <c r="CQ219" s="111">
        <f t="shared" si="498"/>
        <v>0</v>
      </c>
      <c r="CR219" s="111">
        <f t="shared" si="498"/>
        <v>0</v>
      </c>
      <c r="CS219" s="111">
        <f t="shared" si="498"/>
        <v>0</v>
      </c>
      <c r="CT219" s="111">
        <f t="shared" si="498"/>
        <v>0</v>
      </c>
    </row>
    <row r="220" spans="1:98" s="13" customFormat="1" x14ac:dyDescent="0.3">
      <c r="A220" s="12">
        <f>ROW()</f>
        <v>220</v>
      </c>
      <c r="B220" s="131"/>
      <c r="C220" s="142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89368299.704374015</v>
      </c>
      <c r="Z220" s="10">
        <f t="shared" ref="Z220:BE220" ca="1" si="499">IF(Z$5="",0,SUM(Z221:Z224))</f>
        <v>20000</v>
      </c>
      <c r="AA220" s="10">
        <f t="shared" ca="1" si="499"/>
        <v>130000</v>
      </c>
      <c r="AB220" s="10">
        <f t="shared" ca="1" si="499"/>
        <v>390000</v>
      </c>
      <c r="AC220" s="10">
        <f t="shared" ca="1" si="499"/>
        <v>550000</v>
      </c>
      <c r="AD220" s="10">
        <f t="shared" ca="1" si="499"/>
        <v>700000</v>
      </c>
      <c r="AE220" s="10">
        <f t="shared" ca="1" si="499"/>
        <v>800000</v>
      </c>
      <c r="AF220" s="10">
        <f t="shared" ca="1" si="499"/>
        <v>800000</v>
      </c>
      <c r="AG220" s="10">
        <f t="shared" ca="1" si="499"/>
        <v>800000</v>
      </c>
      <c r="AH220" s="10">
        <f t="shared" ca="1" si="499"/>
        <v>800377.53200000001</v>
      </c>
      <c r="AI220" s="10">
        <f t="shared" ca="1" si="499"/>
        <v>803271.94400000002</v>
      </c>
      <c r="AJ220" s="10">
        <f t="shared" ca="1" si="499"/>
        <v>810394.71439999994</v>
      </c>
      <c r="AK220" s="10">
        <f t="shared" ca="1" si="499"/>
        <v>819364.24549999996</v>
      </c>
      <c r="AL220" s="10">
        <f t="shared" ca="1" si="499"/>
        <v>828953.55830000003</v>
      </c>
      <c r="AM220" s="10">
        <f t="shared" ca="1" si="499"/>
        <v>838518.33152000001</v>
      </c>
      <c r="AN220" s="10">
        <f t="shared" ca="1" si="499"/>
        <v>852722.02919000003</v>
      </c>
      <c r="AO220" s="10">
        <f t="shared" ca="1" si="499"/>
        <v>882478.62951500004</v>
      </c>
      <c r="AP220" s="10">
        <f t="shared" ca="1" si="499"/>
        <v>933025.44516499992</v>
      </c>
      <c r="AQ220" s="10">
        <f t="shared" ca="1" si="499"/>
        <v>1006551.9415130001</v>
      </c>
      <c r="AR220" s="10">
        <f t="shared" ca="1" si="499"/>
        <v>1101038.762813</v>
      </c>
      <c r="AS220" s="10">
        <f t="shared" ca="1" si="499"/>
        <v>1210249.9927940001</v>
      </c>
      <c r="AT220" s="10">
        <f t="shared" ca="1" si="499"/>
        <v>1328755.7931964998</v>
      </c>
      <c r="AU220" s="10">
        <f t="shared" ca="1" si="499"/>
        <v>1452547.3876700003</v>
      </c>
      <c r="AV220" s="10">
        <f t="shared" ca="1" si="499"/>
        <v>1579172.4541865003</v>
      </c>
      <c r="AW220" s="10">
        <f t="shared" ca="1" si="499"/>
        <v>1707168.0562460001</v>
      </c>
      <c r="AX220" s="10">
        <f t="shared" ca="1" si="499"/>
        <v>1835700.6031925001</v>
      </c>
      <c r="AY220" s="10">
        <f t="shared" ca="1" si="499"/>
        <v>1964446.4085275002</v>
      </c>
      <c r="AZ220" s="10">
        <f t="shared" ca="1" si="499"/>
        <v>2093268.9787025002</v>
      </c>
      <c r="BA220" s="10">
        <f t="shared" ca="1" si="499"/>
        <v>2222110.7400874998</v>
      </c>
      <c r="BB220" s="10">
        <f t="shared" ca="1" si="499"/>
        <v>2350956.9846649999</v>
      </c>
      <c r="BC220" s="10">
        <f t="shared" ca="1" si="499"/>
        <v>2479803.9371150006</v>
      </c>
      <c r="BD220" s="10">
        <f t="shared" ca="1" si="499"/>
        <v>2608650.8895650003</v>
      </c>
      <c r="BE220" s="10">
        <f t="shared" ca="1" si="499"/>
        <v>2736554.012015</v>
      </c>
      <c r="BF220" s="10">
        <f t="shared" ref="BF220:CK220" ca="1" si="500">IF(BF$5="",0,SUM(BF221:BF224))</f>
        <v>2857221.1044649999</v>
      </c>
      <c r="BG220" s="10">
        <f t="shared" ca="1" si="500"/>
        <v>2960081.2709150007</v>
      </c>
      <c r="BH220" s="10">
        <f t="shared" ca="1" si="500"/>
        <v>3040517.609615</v>
      </c>
      <c r="BI220" s="10">
        <f t="shared" ca="1" si="500"/>
        <v>3096980.6663150005</v>
      </c>
      <c r="BJ220" s="10">
        <f t="shared" ca="1" si="500"/>
        <v>3131891.3649650007</v>
      </c>
      <c r="BK220" s="10">
        <f t="shared" ca="1" si="500"/>
        <v>3151742.4694400006</v>
      </c>
      <c r="BL220" s="10">
        <f t="shared" ca="1" si="500"/>
        <v>3162169.0381025001</v>
      </c>
      <c r="BM220" s="10">
        <f t="shared" ca="1" si="500"/>
        <v>3167255.1020150003</v>
      </c>
      <c r="BN220" s="10">
        <f t="shared" ca="1" si="500"/>
        <v>3169484.6644325</v>
      </c>
      <c r="BO220" s="10">
        <f t="shared" ca="1" si="500"/>
        <v>3170337.8080999996</v>
      </c>
      <c r="BP220" s="10">
        <f t="shared" ca="1" si="500"/>
        <v>3170652.4967525005</v>
      </c>
      <c r="BQ220" s="10">
        <f t="shared" ca="1" si="500"/>
        <v>3170753.6438675006</v>
      </c>
      <c r="BR220" s="10">
        <f t="shared" ca="1" si="500"/>
        <v>3170778.0261425008</v>
      </c>
      <c r="BS220" s="10">
        <f t="shared" ca="1" si="500"/>
        <v>3170783.2172075012</v>
      </c>
      <c r="BT220" s="10">
        <f t="shared" ca="1" si="500"/>
        <v>3170783.9250800009</v>
      </c>
      <c r="BU220" s="10">
        <f t="shared" ca="1" si="500"/>
        <v>3170783.9250800009</v>
      </c>
      <c r="BV220" s="10">
        <f t="shared" si="500"/>
        <v>0</v>
      </c>
      <c r="BW220" s="10">
        <f t="shared" si="500"/>
        <v>0</v>
      </c>
      <c r="BX220" s="10">
        <f t="shared" si="500"/>
        <v>0</v>
      </c>
      <c r="BY220" s="10">
        <f t="shared" si="500"/>
        <v>0</v>
      </c>
      <c r="BZ220" s="10">
        <f t="shared" si="500"/>
        <v>0</v>
      </c>
      <c r="CA220" s="10">
        <f t="shared" si="500"/>
        <v>0</v>
      </c>
      <c r="CB220" s="10">
        <f t="shared" si="500"/>
        <v>0</v>
      </c>
      <c r="CC220" s="10">
        <f t="shared" si="500"/>
        <v>0</v>
      </c>
      <c r="CD220" s="10">
        <f t="shared" si="500"/>
        <v>0</v>
      </c>
      <c r="CE220" s="10">
        <f t="shared" si="500"/>
        <v>0</v>
      </c>
      <c r="CF220" s="10">
        <f t="shared" si="500"/>
        <v>0</v>
      </c>
      <c r="CG220" s="10">
        <f t="shared" si="500"/>
        <v>0</v>
      </c>
      <c r="CH220" s="10">
        <f t="shared" si="500"/>
        <v>0</v>
      </c>
      <c r="CI220" s="10">
        <f t="shared" si="500"/>
        <v>0</v>
      </c>
      <c r="CJ220" s="10">
        <f t="shared" si="500"/>
        <v>0</v>
      </c>
      <c r="CK220" s="10">
        <f t="shared" si="500"/>
        <v>0</v>
      </c>
      <c r="CL220" s="10">
        <f t="shared" ref="CL220:CT220" si="501">IF(CL$5="",0,SUM(CL221:CL224))</f>
        <v>0</v>
      </c>
      <c r="CM220" s="10">
        <f t="shared" si="501"/>
        <v>0</v>
      </c>
      <c r="CN220" s="10">
        <f t="shared" si="501"/>
        <v>0</v>
      </c>
      <c r="CO220" s="10">
        <f t="shared" si="501"/>
        <v>0</v>
      </c>
      <c r="CP220" s="10">
        <f t="shared" si="501"/>
        <v>0</v>
      </c>
      <c r="CQ220" s="10">
        <f t="shared" si="501"/>
        <v>0</v>
      </c>
      <c r="CR220" s="10">
        <f t="shared" si="501"/>
        <v>0</v>
      </c>
      <c r="CS220" s="10">
        <f t="shared" si="501"/>
        <v>0</v>
      </c>
      <c r="CT220" s="10">
        <f t="shared" si="501"/>
        <v>0</v>
      </c>
    </row>
    <row r="221" spans="1:98" s="27" customFormat="1" ht="12" x14ac:dyDescent="0.25">
      <c r="A221" s="26">
        <f>ROW()</f>
        <v>221</v>
      </c>
      <c r="B221" s="133"/>
      <c r="C221" s="142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36190000</v>
      </c>
      <c r="Z221" s="30">
        <f ca="1">IF(Z$5="",0,SUMIFS(Potoki!Z:Z,Potoki!$F:$F,$F221,Potoki!$G:$G,IF($G221="","",$G221)))</f>
        <v>20000</v>
      </c>
      <c r="AA221" s="30">
        <f ca="1">IF(AA$5="",0,SUMIFS(Potoki!AA:AA,Potoki!$F:$F,$F221,Potoki!$G:$G,IF($G221="","",$G221)))</f>
        <v>130000</v>
      </c>
      <c r="AB221" s="30">
        <f ca="1">IF(AB$5="",0,SUMIFS(Potoki!AB:AB,Potoki!$F:$F,$F221,Potoki!$G:$G,IF($G221="","",$G221)))</f>
        <v>390000</v>
      </c>
      <c r="AC221" s="30">
        <f ca="1">IF(AC$5="",0,SUMIFS(Potoki!AC:AC,Potoki!$F:$F,$F221,Potoki!$G:$G,IF($G221="","",$G221)))</f>
        <v>550000</v>
      </c>
      <c r="AD221" s="30">
        <f ca="1">IF(AD$5="",0,SUMIFS(Potoki!AD:AD,Potoki!$F:$F,$F221,Potoki!$G:$G,IF($G221="","",$G221)))</f>
        <v>700000</v>
      </c>
      <c r="AE221" s="30">
        <f ca="1">IF(AE$5="",0,SUMIFS(Potoki!AE:AE,Potoki!$F:$F,$F221,Potoki!$G:$G,IF($G221="","",$G221)))</f>
        <v>800000</v>
      </c>
      <c r="AF221" s="30">
        <f ca="1">IF(AF$5="",0,SUMIFS(Potoki!AF:AF,Potoki!$F:$F,$F221,Potoki!$G:$G,IF($G221="","",$G221)))</f>
        <v>800000</v>
      </c>
      <c r="AG221" s="30">
        <f ca="1">IF(AG$5="",0,SUMIFS(Potoki!AG:AG,Potoki!$F:$F,$F221,Potoki!$G:$G,IF($G221="","",$G221)))</f>
        <v>800000</v>
      </c>
      <c r="AH221" s="30">
        <f ca="1">IF(AH$5="",0,SUMIFS(Potoki!AH:AH,Potoki!$F:$F,$F221,Potoki!$G:$G,IF($G221="","",$G221)))</f>
        <v>800000</v>
      </c>
      <c r="AI221" s="30">
        <f ca="1">IF(AI$5="",0,SUMIFS(Potoki!AI:AI,Potoki!$F:$F,$F221,Potoki!$G:$G,IF($G221="","",$G221)))</f>
        <v>800000</v>
      </c>
      <c r="AJ221" s="30">
        <f ca="1">IF(AJ$5="",0,SUMIFS(Potoki!AJ:AJ,Potoki!$F:$F,$F221,Potoki!$G:$G,IF($G221="","",$G221)))</f>
        <v>800000</v>
      </c>
      <c r="AK221" s="30">
        <f ca="1">IF(AK$5="",0,SUMIFS(Potoki!AK:AK,Potoki!$F:$F,$F221,Potoki!$G:$G,IF($G221="","",$G221)))</f>
        <v>800000</v>
      </c>
      <c r="AL221" s="30">
        <f ca="1">IF(AL$5="",0,SUMIFS(Potoki!AL:AL,Potoki!$F:$F,$F221,Potoki!$G:$G,IF($G221="","",$G221)))</f>
        <v>800000</v>
      </c>
      <c r="AM221" s="30">
        <f ca="1">IF(AM$5="",0,SUMIFS(Potoki!AM:AM,Potoki!$F:$F,$F221,Potoki!$G:$G,IF($G221="","",$G221)))</f>
        <v>800000</v>
      </c>
      <c r="AN221" s="30">
        <f ca="1">IF(AN$5="",0,SUMIFS(Potoki!AN:AN,Potoki!$F:$F,$F221,Potoki!$G:$G,IF($G221="","",$G221)))</f>
        <v>800000</v>
      </c>
      <c r="AO221" s="30">
        <f ca="1">IF(AO$5="",0,SUMIFS(Potoki!AO:AO,Potoki!$F:$F,$F221,Potoki!$G:$G,IF($G221="","",$G221)))</f>
        <v>800000</v>
      </c>
      <c r="AP221" s="30">
        <f ca="1">IF(AP$5="",0,SUMIFS(Potoki!AP:AP,Potoki!$F:$F,$F221,Potoki!$G:$G,IF($G221="","",$G221)))</f>
        <v>800000</v>
      </c>
      <c r="AQ221" s="30">
        <f ca="1">IF(AQ$5="",0,SUMIFS(Potoki!AQ:AQ,Potoki!$F:$F,$F221,Potoki!$G:$G,IF($G221="","",$G221)))</f>
        <v>800000</v>
      </c>
      <c r="AR221" s="30">
        <f ca="1">IF(AR$5="",0,SUMIFS(Potoki!AR:AR,Potoki!$F:$F,$F221,Potoki!$G:$G,IF($G221="","",$G221)))</f>
        <v>800000</v>
      </c>
      <c r="AS221" s="30">
        <f ca="1">IF(AS$5="",0,SUMIFS(Potoki!AS:AS,Potoki!$F:$F,$F221,Potoki!$G:$G,IF($G221="","",$G221)))</f>
        <v>800000</v>
      </c>
      <c r="AT221" s="30">
        <f ca="1">IF(AT$5="",0,SUMIFS(Potoki!AT:AT,Potoki!$F:$F,$F221,Potoki!$G:$G,IF($G221="","",$G221)))</f>
        <v>800000</v>
      </c>
      <c r="AU221" s="30">
        <f ca="1">IF(AU$5="",0,SUMIFS(Potoki!AU:AU,Potoki!$F:$F,$F221,Potoki!$G:$G,IF($G221="","",$G221)))</f>
        <v>800000</v>
      </c>
      <c r="AV221" s="30">
        <f ca="1">IF(AV$5="",0,SUMIFS(Potoki!AV:AV,Potoki!$F:$F,$F221,Potoki!$G:$G,IF($G221="","",$G221)))</f>
        <v>800000</v>
      </c>
      <c r="AW221" s="30">
        <f ca="1">IF(AW$5="",0,SUMIFS(Potoki!AW:AW,Potoki!$F:$F,$F221,Potoki!$G:$G,IF($G221="","",$G221)))</f>
        <v>800000</v>
      </c>
      <c r="AX221" s="30">
        <f ca="1">IF(AX$5="",0,SUMIFS(Potoki!AX:AX,Potoki!$F:$F,$F221,Potoki!$G:$G,IF($G221="","",$G221)))</f>
        <v>800000</v>
      </c>
      <c r="AY221" s="30">
        <f ca="1">IF(AY$5="",0,SUMIFS(Potoki!AY:AY,Potoki!$F:$F,$F221,Potoki!$G:$G,IF($G221="","",$G221)))</f>
        <v>800000</v>
      </c>
      <c r="AZ221" s="30">
        <f ca="1">IF(AZ$5="",0,SUMIFS(Potoki!AZ:AZ,Potoki!$F:$F,$F221,Potoki!$G:$G,IF($G221="","",$G221)))</f>
        <v>800000</v>
      </c>
      <c r="BA221" s="30">
        <f ca="1">IF(BA$5="",0,SUMIFS(Potoki!BA:BA,Potoki!$F:$F,$F221,Potoki!$G:$G,IF($G221="","",$G221)))</f>
        <v>800000</v>
      </c>
      <c r="BB221" s="30">
        <f ca="1">IF(BB$5="",0,SUMIFS(Potoki!BB:BB,Potoki!$F:$F,$F221,Potoki!$G:$G,IF($G221="","",$G221)))</f>
        <v>800000</v>
      </c>
      <c r="BC221" s="30">
        <f ca="1">IF(BC$5="",0,SUMIFS(Potoki!BC:BC,Potoki!$F:$F,$F221,Potoki!$G:$G,IF($G221="","",$G221)))</f>
        <v>800000</v>
      </c>
      <c r="BD221" s="30">
        <f ca="1">IF(BD$5="",0,SUMIFS(Potoki!BD:BD,Potoki!$F:$F,$F221,Potoki!$G:$G,IF($G221="","",$G221)))</f>
        <v>800000</v>
      </c>
      <c r="BE221" s="30">
        <f ca="1">IF(BE$5="",0,SUMIFS(Potoki!BE:BE,Potoki!$F:$F,$F221,Potoki!$G:$G,IF($G221="","",$G221)))</f>
        <v>800000</v>
      </c>
      <c r="BF221" s="30">
        <f ca="1">IF(BF$5="",0,SUMIFS(Potoki!BF:BF,Potoki!$F:$F,$F221,Potoki!$G:$G,IF($G221="","",$G221)))</f>
        <v>800000</v>
      </c>
      <c r="BG221" s="30">
        <f ca="1">IF(BG$5="",0,SUMIFS(Potoki!BG:BG,Potoki!$F:$F,$F221,Potoki!$G:$G,IF($G221="","",$G221)))</f>
        <v>800000</v>
      </c>
      <c r="BH221" s="30">
        <f ca="1">IF(BH$5="",0,SUMIFS(Potoki!BH:BH,Potoki!$F:$F,$F221,Potoki!$G:$G,IF($G221="","",$G221)))</f>
        <v>800000</v>
      </c>
      <c r="BI221" s="30">
        <f ca="1">IF(BI$5="",0,SUMIFS(Potoki!BI:BI,Potoki!$F:$F,$F221,Potoki!$G:$G,IF($G221="","",$G221)))</f>
        <v>800000</v>
      </c>
      <c r="BJ221" s="30">
        <f ca="1">IF(BJ$5="",0,SUMIFS(Potoki!BJ:BJ,Potoki!$F:$F,$F221,Potoki!$G:$G,IF($G221="","",$G221)))</f>
        <v>800000</v>
      </c>
      <c r="BK221" s="30">
        <f ca="1">IF(BK$5="",0,SUMIFS(Potoki!BK:BK,Potoki!$F:$F,$F221,Potoki!$G:$G,IF($G221="","",$G221)))</f>
        <v>800000</v>
      </c>
      <c r="BL221" s="30">
        <f ca="1">IF(BL$5="",0,SUMIFS(Potoki!BL:BL,Potoki!$F:$F,$F221,Potoki!$G:$G,IF($G221="","",$G221)))</f>
        <v>800000</v>
      </c>
      <c r="BM221" s="30">
        <f ca="1">IF(BM$5="",0,SUMIFS(Potoki!BM:BM,Potoki!$F:$F,$F221,Potoki!$G:$G,IF($G221="","",$G221)))</f>
        <v>800000</v>
      </c>
      <c r="BN221" s="30">
        <f ca="1">IF(BN$5="",0,SUMIFS(Potoki!BN:BN,Potoki!$F:$F,$F221,Potoki!$G:$G,IF($G221="","",$G221)))</f>
        <v>800000</v>
      </c>
      <c r="BO221" s="30">
        <f ca="1">IF(BO$5="",0,SUMIFS(Potoki!BO:BO,Potoki!$F:$F,$F221,Potoki!$G:$G,IF($G221="","",$G221)))</f>
        <v>800000</v>
      </c>
      <c r="BP221" s="30">
        <f ca="1">IF(BP$5="",0,SUMIFS(Potoki!BP:BP,Potoki!$F:$F,$F221,Potoki!$G:$G,IF($G221="","",$G221)))</f>
        <v>800000</v>
      </c>
      <c r="BQ221" s="30">
        <f ca="1">IF(BQ$5="",0,SUMIFS(Potoki!BQ:BQ,Potoki!$F:$F,$F221,Potoki!$G:$G,IF($G221="","",$G221)))</f>
        <v>800000</v>
      </c>
      <c r="BR221" s="30">
        <f ca="1">IF(BR$5="",0,SUMIFS(Potoki!BR:BR,Potoki!$F:$F,$F221,Potoki!$G:$G,IF($G221="","",$G221)))</f>
        <v>800000</v>
      </c>
      <c r="BS221" s="30">
        <f ca="1">IF(BS$5="",0,SUMIFS(Potoki!BS:BS,Potoki!$F:$F,$F221,Potoki!$G:$G,IF($G221="","",$G221)))</f>
        <v>800000</v>
      </c>
      <c r="BT221" s="30">
        <f ca="1">IF(BT$5="",0,SUMIFS(Potoki!BT:BT,Potoki!$F:$F,$F221,Potoki!$G:$G,IF($G221="","",$G221)))</f>
        <v>800000</v>
      </c>
      <c r="BU221" s="30">
        <f ca="1">IF(BU$5="",0,SUMIFS(Potoki!BU:BU,Potoki!$F:$F,$F221,Potoki!$G:$G,IF($G221="","",$G221)))</f>
        <v>800000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3"/>
      <c r="C222" s="142"/>
      <c r="E222" s="24"/>
      <c r="F222" s="66" t="str">
        <f t="shared" ref="F222:F223" si="502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44315249.75364501</v>
      </c>
      <c r="Z222" s="30">
        <f ca="1">Z$204*$S222</f>
        <v>0</v>
      </c>
      <c r="AA222" s="30">
        <f t="shared" ref="AA222:CL223" ca="1" si="503">AA$204*$S222</f>
        <v>0</v>
      </c>
      <c r="AB222" s="30">
        <f t="shared" ca="1" si="503"/>
        <v>0</v>
      </c>
      <c r="AC222" s="30">
        <f t="shared" ca="1" si="503"/>
        <v>0</v>
      </c>
      <c r="AD222" s="30">
        <f t="shared" ca="1" si="503"/>
        <v>0</v>
      </c>
      <c r="AE222" s="30">
        <f t="shared" ca="1" si="503"/>
        <v>0</v>
      </c>
      <c r="AF222" s="30">
        <f t="shared" ca="1" si="503"/>
        <v>0</v>
      </c>
      <c r="AG222" s="30">
        <f t="shared" ca="1" si="503"/>
        <v>0</v>
      </c>
      <c r="AH222" s="30">
        <f t="shared" ca="1" si="503"/>
        <v>314.61000000000007</v>
      </c>
      <c r="AI222" s="30">
        <f t="shared" ca="1" si="503"/>
        <v>2726.6200000000008</v>
      </c>
      <c r="AJ222" s="30">
        <f t="shared" ca="1" si="503"/>
        <v>8662.2620000000006</v>
      </c>
      <c r="AK222" s="30">
        <f t="shared" ca="1" si="503"/>
        <v>16136.871250000004</v>
      </c>
      <c r="AL222" s="30">
        <f t="shared" ca="1" si="503"/>
        <v>24127.965250000005</v>
      </c>
      <c r="AM222" s="30">
        <f t="shared" ca="1" si="503"/>
        <v>32098.609600000003</v>
      </c>
      <c r="AN222" s="30">
        <f t="shared" ca="1" si="503"/>
        <v>43935.024325000006</v>
      </c>
      <c r="AO222" s="30">
        <f t="shared" ca="1" si="503"/>
        <v>68732.191262500011</v>
      </c>
      <c r="AP222" s="30">
        <f t="shared" ca="1" si="503"/>
        <v>110854.53763750001</v>
      </c>
      <c r="AQ222" s="30">
        <f t="shared" ca="1" si="503"/>
        <v>172126.61792750002</v>
      </c>
      <c r="AR222" s="30">
        <f t="shared" ca="1" si="503"/>
        <v>250865.63567749999</v>
      </c>
      <c r="AS222" s="30">
        <f t="shared" ca="1" si="503"/>
        <v>341874.99399500008</v>
      </c>
      <c r="AT222" s="30">
        <f t="shared" ca="1" si="503"/>
        <v>440629.82766375004</v>
      </c>
      <c r="AU222" s="30">
        <f t="shared" ca="1" si="503"/>
        <v>543789.48972500011</v>
      </c>
      <c r="AV222" s="30">
        <f t="shared" ca="1" si="503"/>
        <v>649310.37848875008</v>
      </c>
      <c r="AW222" s="30">
        <f t="shared" ca="1" si="503"/>
        <v>755973.38020500005</v>
      </c>
      <c r="AX222" s="30">
        <f t="shared" ca="1" si="503"/>
        <v>863083.83599375002</v>
      </c>
      <c r="AY222" s="30">
        <f t="shared" ca="1" si="503"/>
        <v>970372.00710625004</v>
      </c>
      <c r="AZ222" s="30">
        <f t="shared" ca="1" si="503"/>
        <v>1077724.1489187502</v>
      </c>
      <c r="BA222" s="30">
        <f t="shared" ca="1" si="503"/>
        <v>1185092.2834062499</v>
      </c>
      <c r="BB222" s="30">
        <f t="shared" ca="1" si="503"/>
        <v>1292464.1538875001</v>
      </c>
      <c r="BC222" s="30">
        <f t="shared" ca="1" si="503"/>
        <v>1399836.6142625003</v>
      </c>
      <c r="BD222" s="30">
        <f t="shared" ca="1" si="503"/>
        <v>1507209.0746375001</v>
      </c>
      <c r="BE222" s="30">
        <f t="shared" ca="1" si="503"/>
        <v>1613795.0100125</v>
      </c>
      <c r="BF222" s="30">
        <f t="shared" ca="1" si="503"/>
        <v>1714350.9203875</v>
      </c>
      <c r="BG222" s="30">
        <f t="shared" ca="1" si="503"/>
        <v>1800067.7257625004</v>
      </c>
      <c r="BH222" s="30">
        <f t="shared" ca="1" si="503"/>
        <v>1867098.0080125001</v>
      </c>
      <c r="BI222" s="30">
        <f t="shared" ca="1" si="503"/>
        <v>1914150.5552625002</v>
      </c>
      <c r="BJ222" s="30">
        <f t="shared" ca="1" si="503"/>
        <v>1943242.8041375005</v>
      </c>
      <c r="BK222" s="30">
        <f t="shared" ca="1" si="503"/>
        <v>1959785.3912000004</v>
      </c>
      <c r="BL222" s="30">
        <f t="shared" ca="1" si="503"/>
        <v>1968474.19841875</v>
      </c>
      <c r="BM222" s="30">
        <f t="shared" ca="1" si="503"/>
        <v>1972712.5850125002</v>
      </c>
      <c r="BN222" s="30">
        <f t="shared" ca="1" si="503"/>
        <v>1974570.5536937502</v>
      </c>
      <c r="BO222" s="30">
        <f t="shared" ca="1" si="503"/>
        <v>1975281.5067499999</v>
      </c>
      <c r="BP222" s="30">
        <f t="shared" ca="1" si="503"/>
        <v>1975543.7472937503</v>
      </c>
      <c r="BQ222" s="30">
        <f t="shared" ca="1" si="503"/>
        <v>1975628.0365562506</v>
      </c>
      <c r="BR222" s="30">
        <f t="shared" ca="1" si="503"/>
        <v>1975648.3551187506</v>
      </c>
      <c r="BS222" s="30">
        <f t="shared" ca="1" si="503"/>
        <v>1975652.6810062507</v>
      </c>
      <c r="BT222" s="30">
        <f t="shared" ca="1" si="503"/>
        <v>1975653.2709000008</v>
      </c>
      <c r="BU222" s="30">
        <f t="shared" ca="1" si="503"/>
        <v>1975653.2709000008</v>
      </c>
      <c r="BV222" s="30">
        <f t="shared" si="503"/>
        <v>0</v>
      </c>
      <c r="BW222" s="30">
        <f t="shared" si="503"/>
        <v>0</v>
      </c>
      <c r="BX222" s="30">
        <f t="shared" si="503"/>
        <v>0</v>
      </c>
      <c r="BY222" s="30">
        <f t="shared" si="503"/>
        <v>0</v>
      </c>
      <c r="BZ222" s="30">
        <f t="shared" si="503"/>
        <v>0</v>
      </c>
      <c r="CA222" s="30">
        <f t="shared" si="503"/>
        <v>0</v>
      </c>
      <c r="CB222" s="30">
        <f t="shared" si="503"/>
        <v>0</v>
      </c>
      <c r="CC222" s="30">
        <f t="shared" si="503"/>
        <v>0</v>
      </c>
      <c r="CD222" s="30">
        <f t="shared" si="503"/>
        <v>0</v>
      </c>
      <c r="CE222" s="30">
        <f t="shared" si="503"/>
        <v>0</v>
      </c>
      <c r="CF222" s="30">
        <f t="shared" si="503"/>
        <v>0</v>
      </c>
      <c r="CG222" s="30">
        <f t="shared" si="503"/>
        <v>0</v>
      </c>
      <c r="CH222" s="30">
        <f t="shared" si="503"/>
        <v>0</v>
      </c>
      <c r="CI222" s="30">
        <f t="shared" si="503"/>
        <v>0</v>
      </c>
      <c r="CJ222" s="30">
        <f t="shared" si="503"/>
        <v>0</v>
      </c>
      <c r="CK222" s="30">
        <f t="shared" si="503"/>
        <v>0</v>
      </c>
      <c r="CL222" s="30">
        <f t="shared" si="503"/>
        <v>0</v>
      </c>
      <c r="CM222" s="30">
        <f t="shared" ref="CM222:CT223" si="504">CM$204*$S222</f>
        <v>0</v>
      </c>
      <c r="CN222" s="30">
        <f t="shared" si="504"/>
        <v>0</v>
      </c>
      <c r="CO222" s="30">
        <f t="shared" si="504"/>
        <v>0</v>
      </c>
      <c r="CP222" s="30">
        <f t="shared" si="504"/>
        <v>0</v>
      </c>
      <c r="CQ222" s="30">
        <f t="shared" si="504"/>
        <v>0</v>
      </c>
      <c r="CR222" s="30">
        <f t="shared" si="504"/>
        <v>0</v>
      </c>
      <c r="CS222" s="30">
        <f t="shared" si="504"/>
        <v>0</v>
      </c>
      <c r="CT222" s="30">
        <f t="shared" si="504"/>
        <v>0</v>
      </c>
    </row>
    <row r="223" spans="1:98" s="27" customFormat="1" ht="12" x14ac:dyDescent="0.25">
      <c r="A223" s="26">
        <f>ROW()</f>
        <v>223</v>
      </c>
      <c r="B223" s="133"/>
      <c r="C223" s="142"/>
      <c r="E223" s="24"/>
      <c r="F223" s="66" t="str">
        <f t="shared" si="502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8863049.9507289976</v>
      </c>
      <c r="Z223" s="30">
        <f ca="1">Z$204*$S223</f>
        <v>0</v>
      </c>
      <c r="AA223" s="30">
        <f t="shared" ca="1" si="503"/>
        <v>0</v>
      </c>
      <c r="AB223" s="30">
        <f t="shared" ca="1" si="503"/>
        <v>0</v>
      </c>
      <c r="AC223" s="30">
        <f t="shared" ca="1" si="503"/>
        <v>0</v>
      </c>
      <c r="AD223" s="30">
        <f t="shared" ca="1" si="503"/>
        <v>0</v>
      </c>
      <c r="AE223" s="30">
        <f t="shared" ca="1" si="503"/>
        <v>0</v>
      </c>
      <c r="AF223" s="30">
        <f t="shared" ca="1" si="503"/>
        <v>0</v>
      </c>
      <c r="AG223" s="30">
        <f t="shared" ca="1" si="503"/>
        <v>0</v>
      </c>
      <c r="AH223" s="30">
        <f t="shared" ca="1" si="503"/>
        <v>62.922000000000011</v>
      </c>
      <c r="AI223" s="30">
        <f t="shared" ca="1" si="503"/>
        <v>545.32400000000007</v>
      </c>
      <c r="AJ223" s="30">
        <f t="shared" ca="1" si="503"/>
        <v>1732.4524000000001</v>
      </c>
      <c r="AK223" s="30">
        <f t="shared" ca="1" si="503"/>
        <v>3227.3742500000008</v>
      </c>
      <c r="AL223" s="30">
        <f t="shared" ca="1" si="503"/>
        <v>4825.5930500000004</v>
      </c>
      <c r="AM223" s="30">
        <f t="shared" ca="1" si="503"/>
        <v>6419.7219200000009</v>
      </c>
      <c r="AN223" s="30">
        <f t="shared" ca="1" si="503"/>
        <v>8787.0048650000008</v>
      </c>
      <c r="AO223" s="30">
        <f t="shared" ca="1" si="503"/>
        <v>13746.438252500002</v>
      </c>
      <c r="AP223" s="30">
        <f t="shared" ca="1" si="503"/>
        <v>22170.9075275</v>
      </c>
      <c r="AQ223" s="30">
        <f t="shared" ca="1" si="503"/>
        <v>34425.323585500002</v>
      </c>
      <c r="AR223" s="30">
        <f t="shared" ca="1" si="503"/>
        <v>50173.127135499999</v>
      </c>
      <c r="AS223" s="30">
        <f t="shared" ca="1" si="503"/>
        <v>68374.998799000008</v>
      </c>
      <c r="AT223" s="30">
        <f t="shared" ca="1" si="503"/>
        <v>88125.965532750008</v>
      </c>
      <c r="AU223" s="30">
        <f t="shared" ca="1" si="503"/>
        <v>108757.897945</v>
      </c>
      <c r="AV223" s="30">
        <f t="shared" ca="1" si="503"/>
        <v>129862.07569775</v>
      </c>
      <c r="AW223" s="30">
        <f t="shared" ca="1" si="503"/>
        <v>151194.676041</v>
      </c>
      <c r="AX223" s="30">
        <f t="shared" ca="1" si="503"/>
        <v>172616.76719875002</v>
      </c>
      <c r="AY223" s="30">
        <f t="shared" ca="1" si="503"/>
        <v>194074.40142124999</v>
      </c>
      <c r="AZ223" s="30">
        <f t="shared" ca="1" si="503"/>
        <v>215544.82978375003</v>
      </c>
      <c r="BA223" s="30">
        <f t="shared" ca="1" si="503"/>
        <v>237018.45668125001</v>
      </c>
      <c r="BB223" s="30">
        <f t="shared" ca="1" si="503"/>
        <v>258492.83077750003</v>
      </c>
      <c r="BC223" s="30">
        <f t="shared" ca="1" si="503"/>
        <v>279967.32285250007</v>
      </c>
      <c r="BD223" s="30">
        <f t="shared" ca="1" si="503"/>
        <v>301441.81492750003</v>
      </c>
      <c r="BE223" s="30">
        <f t="shared" ca="1" si="503"/>
        <v>322759.0020025</v>
      </c>
      <c r="BF223" s="30">
        <f t="shared" ca="1" si="503"/>
        <v>342870.18407749996</v>
      </c>
      <c r="BG223" s="30">
        <f t="shared" ca="1" si="503"/>
        <v>360013.54515250004</v>
      </c>
      <c r="BH223" s="30">
        <f t="shared" ca="1" si="503"/>
        <v>373419.60160250001</v>
      </c>
      <c r="BI223" s="30">
        <f t="shared" ca="1" si="503"/>
        <v>382830.11105250003</v>
      </c>
      <c r="BJ223" s="30">
        <f t="shared" ca="1" si="503"/>
        <v>388648.56082750007</v>
      </c>
      <c r="BK223" s="30">
        <f t="shared" ca="1" si="503"/>
        <v>391957.07824000012</v>
      </c>
      <c r="BL223" s="30">
        <f t="shared" ca="1" si="503"/>
        <v>393694.83968375</v>
      </c>
      <c r="BM223" s="30">
        <f t="shared" ca="1" si="503"/>
        <v>394542.51700250001</v>
      </c>
      <c r="BN223" s="30">
        <f t="shared" ca="1" si="503"/>
        <v>394914.11073875002</v>
      </c>
      <c r="BO223" s="30">
        <f t="shared" ca="1" si="503"/>
        <v>395056.30134999997</v>
      </c>
      <c r="BP223" s="30">
        <f t="shared" ca="1" si="503"/>
        <v>395108.74945875007</v>
      </c>
      <c r="BQ223" s="30">
        <f t="shared" ca="1" si="503"/>
        <v>395125.60731125012</v>
      </c>
      <c r="BR223" s="30">
        <f t="shared" ca="1" si="503"/>
        <v>395129.6710237501</v>
      </c>
      <c r="BS223" s="30">
        <f t="shared" ca="1" si="503"/>
        <v>395130.5362012501</v>
      </c>
      <c r="BT223" s="30">
        <f t="shared" ca="1" si="503"/>
        <v>395130.65418000013</v>
      </c>
      <c r="BU223" s="30">
        <f t="shared" ca="1" si="503"/>
        <v>395130.65418000013</v>
      </c>
      <c r="BV223" s="30">
        <f t="shared" si="503"/>
        <v>0</v>
      </c>
      <c r="BW223" s="30">
        <f t="shared" si="503"/>
        <v>0</v>
      </c>
      <c r="BX223" s="30">
        <f t="shared" si="503"/>
        <v>0</v>
      </c>
      <c r="BY223" s="30">
        <f t="shared" si="503"/>
        <v>0</v>
      </c>
      <c r="BZ223" s="30">
        <f t="shared" si="503"/>
        <v>0</v>
      </c>
      <c r="CA223" s="30">
        <f t="shared" si="503"/>
        <v>0</v>
      </c>
      <c r="CB223" s="30">
        <f t="shared" si="503"/>
        <v>0</v>
      </c>
      <c r="CC223" s="30">
        <f t="shared" si="503"/>
        <v>0</v>
      </c>
      <c r="CD223" s="30">
        <f t="shared" si="503"/>
        <v>0</v>
      </c>
      <c r="CE223" s="30">
        <f t="shared" si="503"/>
        <v>0</v>
      </c>
      <c r="CF223" s="30">
        <f t="shared" si="503"/>
        <v>0</v>
      </c>
      <c r="CG223" s="30">
        <f t="shared" si="503"/>
        <v>0</v>
      </c>
      <c r="CH223" s="30">
        <f t="shared" si="503"/>
        <v>0</v>
      </c>
      <c r="CI223" s="30">
        <f t="shared" si="503"/>
        <v>0</v>
      </c>
      <c r="CJ223" s="30">
        <f t="shared" si="503"/>
        <v>0</v>
      </c>
      <c r="CK223" s="30">
        <f t="shared" si="503"/>
        <v>0</v>
      </c>
      <c r="CL223" s="30">
        <f t="shared" si="503"/>
        <v>0</v>
      </c>
      <c r="CM223" s="30">
        <f t="shared" si="504"/>
        <v>0</v>
      </c>
      <c r="CN223" s="30">
        <f t="shared" si="504"/>
        <v>0</v>
      </c>
      <c r="CO223" s="30">
        <f t="shared" si="504"/>
        <v>0</v>
      </c>
      <c r="CP223" s="30">
        <f t="shared" si="504"/>
        <v>0</v>
      </c>
      <c r="CQ223" s="30">
        <f t="shared" si="504"/>
        <v>0</v>
      </c>
      <c r="CR223" s="30">
        <f t="shared" si="504"/>
        <v>0</v>
      </c>
      <c r="CS223" s="30">
        <f t="shared" si="504"/>
        <v>0</v>
      </c>
      <c r="CT223" s="30">
        <f t="shared" si="504"/>
        <v>0</v>
      </c>
    </row>
    <row r="224" spans="1:98" s="2" customFormat="1" ht="12" x14ac:dyDescent="0.25">
      <c r="A224" s="11">
        <f>ROW()</f>
        <v>224</v>
      </c>
      <c r="B224" s="134"/>
      <c r="C224" s="142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1"/>
      <c r="C225" s="142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430746805.34852612</v>
      </c>
      <c r="Z225" s="10">
        <f ca="1">Z218-Z220</f>
        <v>-20000</v>
      </c>
      <c r="AA225" s="10">
        <f t="shared" ref="AA225:CL225" ca="1" si="505">AA218-AA220</f>
        <v>-130000</v>
      </c>
      <c r="AB225" s="10">
        <f t="shared" ca="1" si="505"/>
        <v>-390000</v>
      </c>
      <c r="AC225" s="10">
        <f t="shared" ca="1" si="505"/>
        <v>-550000</v>
      </c>
      <c r="AD225" s="10">
        <f t="shared" ca="1" si="505"/>
        <v>-700000</v>
      </c>
      <c r="AE225" s="10">
        <f t="shared" ca="1" si="505"/>
        <v>-800000</v>
      </c>
      <c r="AF225" s="10">
        <f t="shared" ca="1" si="505"/>
        <v>-800000</v>
      </c>
      <c r="AG225" s="10">
        <f t="shared" ca="1" si="505"/>
        <v>-800000</v>
      </c>
      <c r="AH225" s="10">
        <f t="shared" ca="1" si="505"/>
        <v>-796182.73199999996</v>
      </c>
      <c r="AI225" s="10">
        <f t="shared" ca="1" si="505"/>
        <v>-767616.14399999997</v>
      </c>
      <c r="AJ225" s="10">
        <f t="shared" ca="1" si="505"/>
        <v>-699442.25439999998</v>
      </c>
      <c r="AK225" s="10">
        <f t="shared" ca="1" si="505"/>
        <v>-617279.75549999997</v>
      </c>
      <c r="AL225" s="10">
        <f t="shared" ca="1" si="505"/>
        <v>-532119.0233</v>
      </c>
      <c r="AM225" s="10">
        <f t="shared" ca="1" si="505"/>
        <v>-448805.68102000002</v>
      </c>
      <c r="AN225" s="10">
        <f t="shared" ca="1" si="505"/>
        <v>-319038.5991900001</v>
      </c>
      <c r="AO225" s="10">
        <f t="shared" ca="1" si="505"/>
        <v>-38697.231264999835</v>
      </c>
      <c r="AP225" s="10">
        <f t="shared" ca="1" si="505"/>
        <v>433669.23408500012</v>
      </c>
      <c r="AQ225" s="10">
        <f t="shared" ca="1" si="505"/>
        <v>1111519.508537</v>
      </c>
      <c r="AR225" s="10">
        <f t="shared" ca="1" si="505"/>
        <v>1969370.2659869995</v>
      </c>
      <c r="AS225" s="10">
        <f t="shared" ca="1" si="505"/>
        <v>2946793.6611060016</v>
      </c>
      <c r="AT225" s="10">
        <f t="shared" ca="1" si="505"/>
        <v>3995780.6640785006</v>
      </c>
      <c r="AU225" s="10">
        <f t="shared" ca="1" si="505"/>
        <v>5083370.4923300007</v>
      </c>
      <c r="AV225" s="10">
        <f t="shared" ca="1" si="505"/>
        <v>6191199.8215885004</v>
      </c>
      <c r="AW225" s="10">
        <f t="shared" ca="1" si="505"/>
        <v>7308307.1151040001</v>
      </c>
      <c r="AX225" s="10">
        <f t="shared" ca="1" si="505"/>
        <v>8428604.0191824995</v>
      </c>
      <c r="AY225" s="10">
        <f t="shared" ca="1" si="505"/>
        <v>9550084.271097498</v>
      </c>
      <c r="AZ225" s="10">
        <f t="shared" ca="1" si="505"/>
        <v>10671967.538422501</v>
      </c>
      <c r="BA225" s="10">
        <f t="shared" ca="1" si="505"/>
        <v>11793928.6192875</v>
      </c>
      <c r="BB225" s="10">
        <f t="shared" ca="1" si="505"/>
        <v>12915894.393085003</v>
      </c>
      <c r="BC225" s="10">
        <f t="shared" ca="1" si="505"/>
        <v>14037858.148135005</v>
      </c>
      <c r="BD225" s="10">
        <f t="shared" ca="1" si="505"/>
        <v>15159821.903185001</v>
      </c>
      <c r="BE225" s="10">
        <f t="shared" ca="1" si="505"/>
        <v>16272242.488235001</v>
      </c>
      <c r="BF225" s="10">
        <f t="shared" ca="1" si="505"/>
        <v>17313246.603284996</v>
      </c>
      <c r="BG225" s="10">
        <f t="shared" ca="1" si="505"/>
        <v>18183815.994335003</v>
      </c>
      <c r="BH225" s="10">
        <f t="shared" ca="1" si="505"/>
        <v>18848979.138135001</v>
      </c>
      <c r="BI225" s="10">
        <f t="shared" ca="1" si="505"/>
        <v>19301240.451435</v>
      </c>
      <c r="BJ225" s="10">
        <f t="shared" ca="1" si="505"/>
        <v>19569076.334035009</v>
      </c>
      <c r="BK225" s="10">
        <f t="shared" ca="1" si="505"/>
        <v>19714893.612060007</v>
      </c>
      <c r="BL225" s="10">
        <f t="shared" ca="1" si="505"/>
        <v>19788343.380272496</v>
      </c>
      <c r="BM225" s="10">
        <f t="shared" ca="1" si="505"/>
        <v>19822878.513234999</v>
      </c>
      <c r="BN225" s="10">
        <f t="shared" ca="1" si="505"/>
        <v>19837044.064442504</v>
      </c>
      <c r="BO225" s="10">
        <f t="shared" ca="1" si="505"/>
        <v>19841902.40315</v>
      </c>
      <c r="BP225" s="10">
        <f t="shared" ca="1" si="505"/>
        <v>19843568.446622506</v>
      </c>
      <c r="BQ225" s="10">
        <f t="shared" ca="1" si="505"/>
        <v>19844051.949757513</v>
      </c>
      <c r="BR225" s="10">
        <f t="shared" ca="1" si="505"/>
        <v>19844132.437482506</v>
      </c>
      <c r="BS225" s="10">
        <f t="shared" ca="1" si="505"/>
        <v>19844135.111667506</v>
      </c>
      <c r="BT225" s="10">
        <f t="shared" ca="1" si="505"/>
        <v>19844133.092920009</v>
      </c>
      <c r="BU225" s="10">
        <f t="shared" ca="1" si="505"/>
        <v>19844133.092920009</v>
      </c>
      <c r="BV225" s="10">
        <f t="shared" si="505"/>
        <v>0</v>
      </c>
      <c r="BW225" s="10">
        <f t="shared" si="505"/>
        <v>0</v>
      </c>
      <c r="BX225" s="10">
        <f t="shared" si="505"/>
        <v>0</v>
      </c>
      <c r="BY225" s="10">
        <f t="shared" si="505"/>
        <v>0</v>
      </c>
      <c r="BZ225" s="10">
        <f t="shared" si="505"/>
        <v>0</v>
      </c>
      <c r="CA225" s="10">
        <f t="shared" si="505"/>
        <v>0</v>
      </c>
      <c r="CB225" s="10">
        <f t="shared" si="505"/>
        <v>0</v>
      </c>
      <c r="CC225" s="10">
        <f t="shared" si="505"/>
        <v>0</v>
      </c>
      <c r="CD225" s="10">
        <f t="shared" si="505"/>
        <v>0</v>
      </c>
      <c r="CE225" s="10">
        <f t="shared" si="505"/>
        <v>0</v>
      </c>
      <c r="CF225" s="10">
        <f t="shared" si="505"/>
        <v>0</v>
      </c>
      <c r="CG225" s="10">
        <f t="shared" si="505"/>
        <v>0</v>
      </c>
      <c r="CH225" s="10">
        <f t="shared" si="505"/>
        <v>0</v>
      </c>
      <c r="CI225" s="10">
        <f t="shared" si="505"/>
        <v>0</v>
      </c>
      <c r="CJ225" s="10">
        <f t="shared" si="505"/>
        <v>0</v>
      </c>
      <c r="CK225" s="10">
        <f t="shared" si="505"/>
        <v>0</v>
      </c>
      <c r="CL225" s="10">
        <f t="shared" si="505"/>
        <v>0</v>
      </c>
      <c r="CM225" s="10">
        <f t="shared" ref="CM225:CT225" si="506">CM218-CM220</f>
        <v>0</v>
      </c>
      <c r="CN225" s="10">
        <f t="shared" si="506"/>
        <v>0</v>
      </c>
      <c r="CO225" s="10">
        <f t="shared" si="506"/>
        <v>0</v>
      </c>
      <c r="CP225" s="10">
        <f t="shared" si="506"/>
        <v>0</v>
      </c>
      <c r="CQ225" s="10">
        <f t="shared" si="506"/>
        <v>0</v>
      </c>
      <c r="CR225" s="10">
        <f t="shared" si="506"/>
        <v>0</v>
      </c>
      <c r="CS225" s="10">
        <f t="shared" si="506"/>
        <v>0</v>
      </c>
      <c r="CT225" s="10">
        <f t="shared" si="506"/>
        <v>0</v>
      </c>
    </row>
    <row r="226" spans="1:98" s="107" customFormat="1" ht="12" x14ac:dyDescent="0.25">
      <c r="A226" s="105">
        <f>ROW()</f>
        <v>226</v>
      </c>
      <c r="B226" s="135"/>
      <c r="C226" s="143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0.48600290841539984</v>
      </c>
      <c r="X226" s="112"/>
      <c r="Y226" s="112"/>
      <c r="Z226" s="111">
        <f ca="1">IF(Z$204=0,0,Z225/Z$204)</f>
        <v>0</v>
      </c>
      <c r="AA226" s="111">
        <f t="shared" ref="AA226" ca="1" si="507">IF(AA$204=0,0,AA225/AA$204)</f>
        <v>0</v>
      </c>
      <c r="AB226" s="111">
        <f t="shared" ref="AB226" ca="1" si="508">IF(AB$204=0,0,AB225/AB$204)</f>
        <v>0</v>
      </c>
      <c r="AC226" s="111">
        <f t="shared" ref="AC226" ca="1" si="509">IF(AC$204=0,0,AC225/AC$204)</f>
        <v>0</v>
      </c>
      <c r="AD226" s="111">
        <f t="shared" ref="AD226" ca="1" si="510">IF(AD$204=0,0,AD225/AD$204)</f>
        <v>0</v>
      </c>
      <c r="AE226" s="111">
        <f t="shared" ref="AE226" ca="1" si="511">IF(AE$204=0,0,AE225/AE$204)</f>
        <v>0</v>
      </c>
      <c r="AF226" s="111">
        <f t="shared" ref="AF226" ca="1" si="512">IF(AF$204=0,0,AF225/AF$204)</f>
        <v>0</v>
      </c>
      <c r="AG226" s="111">
        <f t="shared" ref="AG226" ca="1" si="513">IF(AG$204=0,0,AG225/AG$204)</f>
        <v>0</v>
      </c>
      <c r="AH226" s="111">
        <f t="shared" ref="AH226" ca="1" si="514">IF(AH$204=0,0,AH225/AH$204)</f>
        <v>-126.53487365309428</v>
      </c>
      <c r="AI226" s="111">
        <f t="shared" ref="AI226" ca="1" si="515">IF(AI$204=0,0,AI225/AI$204)</f>
        <v>-14.076331575357033</v>
      </c>
      <c r="AJ226" s="111">
        <f t="shared" ref="AJ226" ca="1" si="516">IF(AJ$204=0,0,AJ225/AJ$204)</f>
        <v>-4.0372956532600828</v>
      </c>
      <c r="AK226" s="111">
        <f t="shared" ref="AK226" ca="1" si="517">IF(AK$204=0,0,AK225/AK$204)</f>
        <v>-1.9126376666728375</v>
      </c>
      <c r="AL226" s="111">
        <f t="shared" ref="AL226" ca="1" si="518">IF(AL$204=0,0,AL225/AL$204)</f>
        <v>-1.1027018187951012</v>
      </c>
      <c r="AM226" s="111">
        <f t="shared" ref="AM226" ca="1" si="519">IF(AM$204=0,0,AM225/AM$204)</f>
        <v>-0.69910455096472468</v>
      </c>
      <c r="AN226" s="111">
        <f t="shared" ref="AN226" ca="1" si="520">IF(AN$204=0,0,AN225/AN$204)</f>
        <v>-0.36308003021687196</v>
      </c>
      <c r="AO226" s="111">
        <f t="shared" ref="AO226" ca="1" si="521">IF(AO$204=0,0,AO225/AO$204)</f>
        <v>-2.8150732978385981E-2</v>
      </c>
      <c r="AP226" s="111">
        <f t="shared" ref="AP226" ca="1" si="522">IF(AP$204=0,0,AP225/AP$204)</f>
        <v>0.19560283382495386</v>
      </c>
      <c r="AQ226" s="111">
        <f t="shared" ref="AQ226" ca="1" si="523">IF(AQ$204=0,0,AQ225/AQ$204)</f>
        <v>0.32287844899304702</v>
      </c>
      <c r="AR226" s="111">
        <f t="shared" ref="AR226" ca="1" si="524">IF(AR$204=0,0,AR225/AR$204)</f>
        <v>0.39251495340691483</v>
      </c>
      <c r="AS226" s="111">
        <f t="shared" ref="AS226" ca="1" si="525">IF(AS$204=0,0,AS225/AS$204)</f>
        <v>0.43097531449596144</v>
      </c>
      <c r="AT226" s="111">
        <f t="shared" ref="AT226" ca="1" si="526">IF(AT$204=0,0,AT225/AT$204)</f>
        <v>0.45341695151056927</v>
      </c>
      <c r="AU226" s="111">
        <f t="shared" ref="AU226" ca="1" si="527">IF(AU$204=0,0,AU225/AU$204)</f>
        <v>0.46740242211197514</v>
      </c>
      <c r="AV226" s="111">
        <f t="shared" ref="AV226" ca="1" si="528">IF(AV$204=0,0,AV225/AV$204)</f>
        <v>0.47675195304888918</v>
      </c>
      <c r="AW226" s="111">
        <f t="shared" ref="AW226" ca="1" si="529">IF(AW$204=0,0,AW225/AW$204)</f>
        <v>0.48337066532171941</v>
      </c>
      <c r="AX226" s="111">
        <f t="shared" ref="AX226" ca="1" si="530">IF(AX$204=0,0,AX225/AX$204)</f>
        <v>0.48828420065808847</v>
      </c>
      <c r="AY226" s="111">
        <f t="shared" ref="AY226" ca="1" si="531">IF(AY$204=0,0,AY225/AY$204)</f>
        <v>0.49208366488110267</v>
      </c>
      <c r="AZ226" s="111">
        <f t="shared" ref="AZ226" ca="1" si="532">IF(AZ$204=0,0,AZ225/AZ$204)</f>
        <v>0.49511591389732618</v>
      </c>
      <c r="BA226" s="111">
        <f t="shared" ref="BA226" ca="1" si="533">IF(BA$204=0,0,BA225/BA$204)</f>
        <v>0.49759536807499988</v>
      </c>
      <c r="BB226" s="111">
        <f t="shared" ref="BB226" ca="1" si="534">IF(BB$204=0,0,BB225/BB$204)</f>
        <v>0.49966160973348128</v>
      </c>
      <c r="BC226" s="111">
        <f t="shared" ref="BC226" ca="1" si="535">IF(BC$204=0,0,BC225/BC$204)</f>
        <v>0.50141059339024396</v>
      </c>
      <c r="BD226" s="111">
        <f t="shared" ref="BD226" ca="1" si="536">IF(BD$204=0,0,BD225/BD$204)</f>
        <v>0.50291038444122627</v>
      </c>
      <c r="BE226" s="111">
        <f t="shared" ref="BE226" ca="1" si="537">IF(BE$204=0,0,BE225/BE$204)</f>
        <v>0.50416076351943118</v>
      </c>
      <c r="BF226" s="111">
        <f t="shared" ref="BF226" ca="1" si="538">IF(BF$204=0,0,BF225/BF$204)</f>
        <v>0.50495048584835922</v>
      </c>
      <c r="BG226" s="111">
        <f t="shared" ref="BG226" ca="1" si="539">IF(BG$204=0,0,BG225/BG$204)</f>
        <v>0.50508699573046412</v>
      </c>
      <c r="BH226" s="111">
        <f t="shared" ref="BH226" ca="1" si="540">IF(BH$204=0,0,BH225/BH$204)</f>
        <v>0.50476673043531006</v>
      </c>
      <c r="BI226" s="111">
        <f t="shared" ref="BI226" ca="1" si="541">IF(BI$204=0,0,BI225/BI$204)</f>
        <v>0.5041724747923001</v>
      </c>
      <c r="BJ226" s="111">
        <f t="shared" ref="BJ226" ca="1" si="542">IF(BJ$204=0,0,BJ225/BJ$204)</f>
        <v>0.50351598607155668</v>
      </c>
      <c r="BK226" s="111">
        <f t="shared" ref="BK226" ca="1" si="543">IF(BK$204=0,0,BK225/BK$204)</f>
        <v>0.50298603358779859</v>
      </c>
      <c r="BL226" s="111">
        <f t="shared" ref="BL226" ca="1" si="544">IF(BL$204=0,0,BL225/BL$204)</f>
        <v>0.50263151521539418</v>
      </c>
      <c r="BM226" s="111">
        <f t="shared" ref="BM226" ca="1" si="545">IF(BM$204=0,0,BM225/BM$204)</f>
        <v>0.50242692888557283</v>
      </c>
      <c r="BN226" s="111">
        <f t="shared" ref="BN226" ca="1" si="546">IF(BN$204=0,0,BN225/BN$204)</f>
        <v>0.50231287069824215</v>
      </c>
      <c r="BO226" s="111">
        <f t="shared" ref="BO226" ca="1" si="547">IF(BO$204=0,0,BO225/BO$204)</f>
        <v>0.50225505416178828</v>
      </c>
      <c r="BP226" s="111">
        <f t="shared" ref="BP226" ca="1" si="548">IF(BP$204=0,0,BP225/BP$204)</f>
        <v>0.50223054978675441</v>
      </c>
      <c r="BQ226" s="111">
        <f t="shared" ref="BQ226" ca="1" si="549">IF(BQ$204=0,0,BQ225/BQ$204)</f>
        <v>0.50222135904560261</v>
      </c>
      <c r="BR226" s="111">
        <f t="shared" ref="BR226" ca="1" si="550">IF(BR$204=0,0,BR225/BR$204)</f>
        <v>0.50221823094347506</v>
      </c>
      <c r="BS226" s="111">
        <f t="shared" ref="BS226" ca="1" si="551">IF(BS$204=0,0,BS225/BS$204)</f>
        <v>0.50221719896536621</v>
      </c>
      <c r="BT226" s="111">
        <f t="shared" ref="BT226" ca="1" si="552">IF(BT$204=0,0,BT225/BT$204)</f>
        <v>0.5022169979219101</v>
      </c>
      <c r="BU226" s="111">
        <f t="shared" ref="BU226" ca="1" si="553">IF(BU$204=0,0,BU225/BU$204)</f>
        <v>0.5022169979219101</v>
      </c>
      <c r="BV226" s="111">
        <f t="shared" ref="BV226" si="554">IF(BV$204=0,0,BV225/BV$204)</f>
        <v>0</v>
      </c>
      <c r="BW226" s="111">
        <f t="shared" ref="BW226" si="555">IF(BW$204=0,0,BW225/BW$204)</f>
        <v>0</v>
      </c>
      <c r="BX226" s="111">
        <f t="shared" ref="BX226" si="556">IF(BX$204=0,0,BX225/BX$204)</f>
        <v>0</v>
      </c>
      <c r="BY226" s="111">
        <f t="shared" ref="BY226" si="557">IF(BY$204=0,0,BY225/BY$204)</f>
        <v>0</v>
      </c>
      <c r="BZ226" s="111">
        <f t="shared" ref="BZ226" si="558">IF(BZ$204=0,0,BZ225/BZ$204)</f>
        <v>0</v>
      </c>
      <c r="CA226" s="111">
        <f t="shared" ref="CA226" si="559">IF(CA$204=0,0,CA225/CA$204)</f>
        <v>0</v>
      </c>
      <c r="CB226" s="111">
        <f t="shared" ref="CB226" si="560">IF(CB$204=0,0,CB225/CB$204)</f>
        <v>0</v>
      </c>
      <c r="CC226" s="111">
        <f t="shared" ref="CC226" si="561">IF(CC$204=0,0,CC225/CC$204)</f>
        <v>0</v>
      </c>
      <c r="CD226" s="111">
        <f t="shared" ref="CD226" si="562">IF(CD$204=0,0,CD225/CD$204)</f>
        <v>0</v>
      </c>
      <c r="CE226" s="111">
        <f t="shared" ref="CE226" si="563">IF(CE$204=0,0,CE225/CE$204)</f>
        <v>0</v>
      </c>
      <c r="CF226" s="111">
        <f t="shared" ref="CF226" si="564">IF(CF$204=0,0,CF225/CF$204)</f>
        <v>0</v>
      </c>
      <c r="CG226" s="111">
        <f t="shared" ref="CG226" si="565">IF(CG$204=0,0,CG225/CG$204)</f>
        <v>0</v>
      </c>
      <c r="CH226" s="111">
        <f t="shared" ref="CH226" si="566">IF(CH$204=0,0,CH225/CH$204)</f>
        <v>0</v>
      </c>
      <c r="CI226" s="111">
        <f t="shared" ref="CI226" si="567">IF(CI$204=0,0,CI225/CI$204)</f>
        <v>0</v>
      </c>
      <c r="CJ226" s="111">
        <f t="shared" ref="CJ226" si="568">IF(CJ$204=0,0,CJ225/CJ$204)</f>
        <v>0</v>
      </c>
      <c r="CK226" s="111">
        <f t="shared" ref="CK226" si="569">IF(CK$204=0,0,CK225/CK$204)</f>
        <v>0</v>
      </c>
      <c r="CL226" s="111">
        <f t="shared" ref="CL226" si="570">IF(CL$204=0,0,CL225/CL$204)</f>
        <v>0</v>
      </c>
      <c r="CM226" s="111">
        <f t="shared" ref="CM226" si="571">IF(CM$204=0,0,CM225/CM$204)</f>
        <v>0</v>
      </c>
      <c r="CN226" s="111">
        <f t="shared" ref="CN226" si="572">IF(CN$204=0,0,CN225/CN$204)</f>
        <v>0</v>
      </c>
      <c r="CO226" s="111">
        <f t="shared" ref="CO226" si="573">IF(CO$204=0,0,CO225/CO$204)</f>
        <v>0</v>
      </c>
      <c r="CP226" s="111">
        <f t="shared" ref="CP226" si="574">IF(CP$204=0,0,CP225/CP$204)</f>
        <v>0</v>
      </c>
      <c r="CQ226" s="111">
        <f t="shared" ref="CQ226" si="575">IF(CQ$204=0,0,CQ225/CQ$204)</f>
        <v>0</v>
      </c>
      <c r="CR226" s="111">
        <f t="shared" ref="CR226" si="576">IF(CR$204=0,0,CR225/CR$204)</f>
        <v>0</v>
      </c>
      <c r="CS226" s="111">
        <f t="shared" ref="CS226" si="577">IF(CS$204=0,0,CS225/CS$204)</f>
        <v>0</v>
      </c>
      <c r="CT226" s="111">
        <f t="shared" ref="CT226" si="578">IF(CT$204=0,0,CT225/CT$204)</f>
        <v>0</v>
      </c>
    </row>
    <row r="227" spans="1:98" s="13" customFormat="1" x14ac:dyDescent="0.3">
      <c r="A227" s="12">
        <f>ROW()</f>
        <v>227</v>
      </c>
      <c r="B227" s="131"/>
      <c r="C227" s="142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579">IF(Z$5="",0,SUM(Z228:Z233))</f>
        <v>1750000</v>
      </c>
      <c r="AA227" s="10">
        <f t="shared" si="579"/>
        <v>1750000</v>
      </c>
      <c r="AB227" s="10">
        <f t="shared" si="579"/>
        <v>1750000</v>
      </c>
      <c r="AC227" s="10">
        <f t="shared" si="579"/>
        <v>1750000</v>
      </c>
      <c r="AD227" s="10">
        <f t="shared" si="579"/>
        <v>1750000</v>
      </c>
      <c r="AE227" s="10">
        <f t="shared" si="579"/>
        <v>1750000</v>
      </c>
      <c r="AF227" s="10">
        <f t="shared" si="579"/>
        <v>1750000</v>
      </c>
      <c r="AG227" s="10">
        <f t="shared" si="579"/>
        <v>1750000</v>
      </c>
      <c r="AH227" s="10">
        <f t="shared" si="579"/>
        <v>1750000</v>
      </c>
      <c r="AI227" s="10">
        <f t="shared" si="579"/>
        <v>1750000</v>
      </c>
      <c r="AJ227" s="10">
        <f t="shared" si="579"/>
        <v>1750000</v>
      </c>
      <c r="AK227" s="10">
        <f t="shared" si="579"/>
        <v>1750000</v>
      </c>
      <c r="AL227" s="10">
        <f t="shared" si="579"/>
        <v>1750000</v>
      </c>
      <c r="AM227" s="10">
        <f t="shared" si="579"/>
        <v>1750000</v>
      </c>
      <c r="AN227" s="10">
        <f t="shared" si="579"/>
        <v>1750000</v>
      </c>
      <c r="AO227" s="10">
        <f t="shared" si="579"/>
        <v>1750000</v>
      </c>
      <c r="AP227" s="10">
        <f t="shared" si="579"/>
        <v>1750000</v>
      </c>
      <c r="AQ227" s="10">
        <f t="shared" si="579"/>
        <v>1750000</v>
      </c>
      <c r="AR227" s="10">
        <f t="shared" si="579"/>
        <v>1750000</v>
      </c>
      <c r="AS227" s="10">
        <f t="shared" si="579"/>
        <v>1750000</v>
      </c>
      <c r="AT227" s="10">
        <f t="shared" si="579"/>
        <v>1750000</v>
      </c>
      <c r="AU227" s="10">
        <f t="shared" si="579"/>
        <v>1750000</v>
      </c>
      <c r="AV227" s="10">
        <f t="shared" si="579"/>
        <v>1750000</v>
      </c>
      <c r="AW227" s="10">
        <f t="shared" si="579"/>
        <v>1750000</v>
      </c>
      <c r="AX227" s="10">
        <f t="shared" si="579"/>
        <v>1750000</v>
      </c>
      <c r="AY227" s="10">
        <f t="shared" si="579"/>
        <v>1750000</v>
      </c>
      <c r="AZ227" s="10">
        <f t="shared" si="579"/>
        <v>1750000</v>
      </c>
      <c r="BA227" s="10">
        <f t="shared" si="579"/>
        <v>1750000</v>
      </c>
      <c r="BB227" s="10">
        <f t="shared" si="579"/>
        <v>1750000</v>
      </c>
      <c r="BC227" s="10">
        <f t="shared" si="579"/>
        <v>1750000</v>
      </c>
      <c r="BD227" s="10">
        <f t="shared" si="579"/>
        <v>1750000</v>
      </c>
      <c r="BE227" s="10">
        <f t="shared" si="579"/>
        <v>1750000</v>
      </c>
      <c r="BF227" s="10">
        <f t="shared" ref="BF227:CK227" si="580">IF(BF$5="",0,SUM(BF228:BF233))</f>
        <v>1750000</v>
      </c>
      <c r="BG227" s="10">
        <f t="shared" si="580"/>
        <v>1750000</v>
      </c>
      <c r="BH227" s="10">
        <f t="shared" si="580"/>
        <v>1750000</v>
      </c>
      <c r="BI227" s="10">
        <f t="shared" si="580"/>
        <v>1750000</v>
      </c>
      <c r="BJ227" s="10">
        <f t="shared" si="580"/>
        <v>1750000</v>
      </c>
      <c r="BK227" s="10">
        <f t="shared" si="580"/>
        <v>1750000</v>
      </c>
      <c r="BL227" s="10">
        <f t="shared" si="580"/>
        <v>1750000</v>
      </c>
      <c r="BM227" s="10">
        <f t="shared" si="580"/>
        <v>1750000</v>
      </c>
      <c r="BN227" s="10">
        <f t="shared" si="580"/>
        <v>1750000</v>
      </c>
      <c r="BO227" s="10">
        <f t="shared" si="580"/>
        <v>1750000</v>
      </c>
      <c r="BP227" s="10">
        <f t="shared" si="580"/>
        <v>1750000</v>
      </c>
      <c r="BQ227" s="10">
        <f t="shared" si="580"/>
        <v>1750000</v>
      </c>
      <c r="BR227" s="10">
        <f t="shared" si="580"/>
        <v>1750000</v>
      </c>
      <c r="BS227" s="10">
        <f t="shared" si="580"/>
        <v>1750000</v>
      </c>
      <c r="BT227" s="10">
        <f t="shared" si="580"/>
        <v>1750000</v>
      </c>
      <c r="BU227" s="10">
        <f t="shared" si="580"/>
        <v>1750000</v>
      </c>
      <c r="BV227" s="10">
        <f t="shared" si="580"/>
        <v>0</v>
      </c>
      <c r="BW227" s="10">
        <f t="shared" si="580"/>
        <v>0</v>
      </c>
      <c r="BX227" s="10">
        <f t="shared" si="580"/>
        <v>0</v>
      </c>
      <c r="BY227" s="10">
        <f t="shared" si="580"/>
        <v>0</v>
      </c>
      <c r="BZ227" s="10">
        <f t="shared" si="580"/>
        <v>0</v>
      </c>
      <c r="CA227" s="10">
        <f t="shared" si="580"/>
        <v>0</v>
      </c>
      <c r="CB227" s="10">
        <f t="shared" si="580"/>
        <v>0</v>
      </c>
      <c r="CC227" s="10">
        <f t="shared" si="580"/>
        <v>0</v>
      </c>
      <c r="CD227" s="10">
        <f t="shared" si="580"/>
        <v>0</v>
      </c>
      <c r="CE227" s="10">
        <f t="shared" si="580"/>
        <v>0</v>
      </c>
      <c r="CF227" s="10">
        <f t="shared" si="580"/>
        <v>0</v>
      </c>
      <c r="CG227" s="10">
        <f t="shared" si="580"/>
        <v>0</v>
      </c>
      <c r="CH227" s="10">
        <f t="shared" si="580"/>
        <v>0</v>
      </c>
      <c r="CI227" s="10">
        <f t="shared" si="580"/>
        <v>0</v>
      </c>
      <c r="CJ227" s="10">
        <f t="shared" si="580"/>
        <v>0</v>
      </c>
      <c r="CK227" s="10">
        <f t="shared" si="580"/>
        <v>0</v>
      </c>
      <c r="CL227" s="10">
        <f t="shared" ref="CL227:CT227" si="581">IF(CL$5="",0,SUM(CL228:CL233))</f>
        <v>0</v>
      </c>
      <c r="CM227" s="10">
        <f t="shared" si="581"/>
        <v>0</v>
      </c>
      <c r="CN227" s="10">
        <f t="shared" si="581"/>
        <v>0</v>
      </c>
      <c r="CO227" s="10">
        <f t="shared" si="581"/>
        <v>0</v>
      </c>
      <c r="CP227" s="10">
        <f t="shared" si="581"/>
        <v>0</v>
      </c>
      <c r="CQ227" s="10">
        <f t="shared" si="581"/>
        <v>0</v>
      </c>
      <c r="CR227" s="10">
        <f t="shared" si="581"/>
        <v>0</v>
      </c>
      <c r="CS227" s="10">
        <f t="shared" si="581"/>
        <v>0</v>
      </c>
      <c r="CT227" s="10">
        <f t="shared" si="581"/>
        <v>0</v>
      </c>
    </row>
    <row r="228" spans="1:98" s="27" customFormat="1" ht="12" x14ac:dyDescent="0.25">
      <c r="A228" s="26">
        <f>ROW()</f>
        <v>228</v>
      </c>
      <c r="B228" s="133"/>
      <c r="C228" s="142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44" t="s">
        <v>24</v>
      </c>
      <c r="S228" s="123">
        <v>1000000</v>
      </c>
      <c r="V228" s="85"/>
      <c r="W228" s="29">
        <f ca="1">SUM(INDIRECT(ADDRESS(ROW(),SUMIFS($1:$1,$5:$5,1))):INDIRECT(ADDRESS(ROW(),SUMIFS($1:$1,$5:$5,MAX($5:$5)))))</f>
        <v>48000000</v>
      </c>
      <c r="Z228" s="30">
        <f>IF(Z$5="",0,$S228)</f>
        <v>1000000</v>
      </c>
      <c r="AA228" s="30">
        <f t="shared" ref="AA228:CL228" si="582">IF(AA$5="",0,$S228)</f>
        <v>1000000</v>
      </c>
      <c r="AB228" s="30">
        <f t="shared" si="582"/>
        <v>1000000</v>
      </c>
      <c r="AC228" s="30">
        <f t="shared" si="582"/>
        <v>1000000</v>
      </c>
      <c r="AD228" s="30">
        <f t="shared" si="582"/>
        <v>1000000</v>
      </c>
      <c r="AE228" s="30">
        <f t="shared" si="582"/>
        <v>1000000</v>
      </c>
      <c r="AF228" s="30">
        <f t="shared" si="582"/>
        <v>1000000</v>
      </c>
      <c r="AG228" s="30">
        <f t="shared" si="582"/>
        <v>1000000</v>
      </c>
      <c r="AH228" s="30">
        <f t="shared" si="582"/>
        <v>1000000</v>
      </c>
      <c r="AI228" s="30">
        <f t="shared" si="582"/>
        <v>1000000</v>
      </c>
      <c r="AJ228" s="30">
        <f t="shared" si="582"/>
        <v>1000000</v>
      </c>
      <c r="AK228" s="30">
        <f t="shared" si="582"/>
        <v>1000000</v>
      </c>
      <c r="AL228" s="30">
        <f t="shared" si="582"/>
        <v>1000000</v>
      </c>
      <c r="AM228" s="30">
        <f t="shared" si="582"/>
        <v>1000000</v>
      </c>
      <c r="AN228" s="30">
        <f t="shared" si="582"/>
        <v>1000000</v>
      </c>
      <c r="AO228" s="30">
        <f t="shared" si="582"/>
        <v>1000000</v>
      </c>
      <c r="AP228" s="30">
        <f t="shared" si="582"/>
        <v>1000000</v>
      </c>
      <c r="AQ228" s="30">
        <f t="shared" si="582"/>
        <v>1000000</v>
      </c>
      <c r="AR228" s="30">
        <f t="shared" si="582"/>
        <v>1000000</v>
      </c>
      <c r="AS228" s="30">
        <f t="shared" si="582"/>
        <v>1000000</v>
      </c>
      <c r="AT228" s="30">
        <f t="shared" si="582"/>
        <v>1000000</v>
      </c>
      <c r="AU228" s="30">
        <f t="shared" si="582"/>
        <v>1000000</v>
      </c>
      <c r="AV228" s="30">
        <f t="shared" si="582"/>
        <v>1000000</v>
      </c>
      <c r="AW228" s="30">
        <f t="shared" si="582"/>
        <v>1000000</v>
      </c>
      <c r="AX228" s="30">
        <f t="shared" si="582"/>
        <v>1000000</v>
      </c>
      <c r="AY228" s="30">
        <f t="shared" si="582"/>
        <v>1000000</v>
      </c>
      <c r="AZ228" s="30">
        <f t="shared" si="582"/>
        <v>1000000</v>
      </c>
      <c r="BA228" s="30">
        <f t="shared" si="582"/>
        <v>1000000</v>
      </c>
      <c r="BB228" s="30">
        <f t="shared" si="582"/>
        <v>1000000</v>
      </c>
      <c r="BC228" s="30">
        <f t="shared" si="582"/>
        <v>1000000</v>
      </c>
      <c r="BD228" s="30">
        <f t="shared" si="582"/>
        <v>1000000</v>
      </c>
      <c r="BE228" s="30">
        <f t="shared" si="582"/>
        <v>1000000</v>
      </c>
      <c r="BF228" s="30">
        <f t="shared" si="582"/>
        <v>1000000</v>
      </c>
      <c r="BG228" s="30">
        <f t="shared" si="582"/>
        <v>1000000</v>
      </c>
      <c r="BH228" s="30">
        <f t="shared" si="582"/>
        <v>1000000</v>
      </c>
      <c r="BI228" s="30">
        <f t="shared" si="582"/>
        <v>1000000</v>
      </c>
      <c r="BJ228" s="30">
        <f t="shared" si="582"/>
        <v>1000000</v>
      </c>
      <c r="BK228" s="30">
        <f t="shared" si="582"/>
        <v>1000000</v>
      </c>
      <c r="BL228" s="30">
        <f t="shared" si="582"/>
        <v>1000000</v>
      </c>
      <c r="BM228" s="30">
        <f t="shared" si="582"/>
        <v>1000000</v>
      </c>
      <c r="BN228" s="30">
        <f t="shared" si="582"/>
        <v>1000000</v>
      </c>
      <c r="BO228" s="30">
        <f t="shared" si="582"/>
        <v>1000000</v>
      </c>
      <c r="BP228" s="30">
        <f t="shared" si="582"/>
        <v>1000000</v>
      </c>
      <c r="BQ228" s="30">
        <f t="shared" si="582"/>
        <v>1000000</v>
      </c>
      <c r="BR228" s="30">
        <f t="shared" si="582"/>
        <v>1000000</v>
      </c>
      <c r="BS228" s="30">
        <f t="shared" si="582"/>
        <v>1000000</v>
      </c>
      <c r="BT228" s="30">
        <f t="shared" si="582"/>
        <v>1000000</v>
      </c>
      <c r="BU228" s="30">
        <f t="shared" si="582"/>
        <v>1000000</v>
      </c>
      <c r="BV228" s="30">
        <f t="shared" si="582"/>
        <v>0</v>
      </c>
      <c r="BW228" s="30">
        <f t="shared" si="582"/>
        <v>0</v>
      </c>
      <c r="BX228" s="30">
        <f t="shared" si="582"/>
        <v>0</v>
      </c>
      <c r="BY228" s="30">
        <f t="shared" si="582"/>
        <v>0</v>
      </c>
      <c r="BZ228" s="30">
        <f t="shared" si="582"/>
        <v>0</v>
      </c>
      <c r="CA228" s="30">
        <f t="shared" si="582"/>
        <v>0</v>
      </c>
      <c r="CB228" s="30">
        <f t="shared" si="582"/>
        <v>0</v>
      </c>
      <c r="CC228" s="30">
        <f t="shared" si="582"/>
        <v>0</v>
      </c>
      <c r="CD228" s="30">
        <f t="shared" si="582"/>
        <v>0</v>
      </c>
      <c r="CE228" s="30">
        <f t="shared" si="582"/>
        <v>0</v>
      </c>
      <c r="CF228" s="30">
        <f t="shared" si="582"/>
        <v>0</v>
      </c>
      <c r="CG228" s="30">
        <f t="shared" si="582"/>
        <v>0</v>
      </c>
      <c r="CH228" s="30">
        <f t="shared" si="582"/>
        <v>0</v>
      </c>
      <c r="CI228" s="30">
        <f t="shared" si="582"/>
        <v>0</v>
      </c>
      <c r="CJ228" s="30">
        <f t="shared" si="582"/>
        <v>0</v>
      </c>
      <c r="CK228" s="30">
        <f t="shared" si="582"/>
        <v>0</v>
      </c>
      <c r="CL228" s="30">
        <f t="shared" si="582"/>
        <v>0</v>
      </c>
      <c r="CM228" s="30">
        <f t="shared" ref="CM228:CT228" si="583">IF(CM$5="",0,$S228)</f>
        <v>0</v>
      </c>
      <c r="CN228" s="30">
        <f t="shared" si="583"/>
        <v>0</v>
      </c>
      <c r="CO228" s="30">
        <f t="shared" si="583"/>
        <v>0</v>
      </c>
      <c r="CP228" s="30">
        <f t="shared" si="583"/>
        <v>0</v>
      </c>
      <c r="CQ228" s="30">
        <f t="shared" si="583"/>
        <v>0</v>
      </c>
      <c r="CR228" s="30">
        <f t="shared" si="583"/>
        <v>0</v>
      </c>
      <c r="CS228" s="30">
        <f t="shared" si="583"/>
        <v>0</v>
      </c>
      <c r="CT228" s="30">
        <f t="shared" si="583"/>
        <v>0</v>
      </c>
    </row>
    <row r="229" spans="1:98" s="27" customFormat="1" ht="12" x14ac:dyDescent="0.25">
      <c r="A229" s="26">
        <f>ROW()</f>
        <v>229</v>
      </c>
      <c r="B229" s="133"/>
      <c r="C229" s="142"/>
      <c r="E229" s="24"/>
      <c r="F229" s="66" t="str">
        <f t="shared" ref="F229:F232" si="584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126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3"/>
      <c r="C230" s="142"/>
      <c r="E230" s="24"/>
      <c r="F230" s="66" t="str">
        <f t="shared" si="584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585">IF(Z$5="",0,$S230)</f>
        <v>300000</v>
      </c>
      <c r="AA230" s="30">
        <f>IF(AA$5="",0,$S230)</f>
        <v>300000</v>
      </c>
      <c r="AB230" s="30">
        <f t="shared" si="585"/>
        <v>300000</v>
      </c>
      <c r="AC230" s="30">
        <f t="shared" si="585"/>
        <v>300000</v>
      </c>
      <c r="AD230" s="30">
        <f t="shared" si="585"/>
        <v>300000</v>
      </c>
      <c r="AE230" s="30">
        <f t="shared" si="585"/>
        <v>300000</v>
      </c>
      <c r="AF230" s="30">
        <f t="shared" si="585"/>
        <v>300000</v>
      </c>
      <c r="AG230" s="30">
        <f t="shared" si="585"/>
        <v>300000</v>
      </c>
      <c r="AH230" s="30">
        <f t="shared" si="585"/>
        <v>300000</v>
      </c>
      <c r="AI230" s="30">
        <f t="shared" si="585"/>
        <v>300000</v>
      </c>
      <c r="AJ230" s="30">
        <f t="shared" si="585"/>
        <v>300000</v>
      </c>
      <c r="AK230" s="30">
        <f t="shared" si="585"/>
        <v>300000</v>
      </c>
      <c r="AL230" s="30">
        <f t="shared" si="585"/>
        <v>300000</v>
      </c>
      <c r="AM230" s="30">
        <f t="shared" si="585"/>
        <v>300000</v>
      </c>
      <c r="AN230" s="30">
        <f t="shared" si="585"/>
        <v>300000</v>
      </c>
      <c r="AO230" s="30">
        <f t="shared" si="585"/>
        <v>300000</v>
      </c>
      <c r="AP230" s="30">
        <f t="shared" ref="AP230:CT232" si="586">IF(AP$5="",0,$S230)</f>
        <v>300000</v>
      </c>
      <c r="AQ230" s="30">
        <f t="shared" si="586"/>
        <v>300000</v>
      </c>
      <c r="AR230" s="30">
        <f t="shared" si="586"/>
        <v>300000</v>
      </c>
      <c r="AS230" s="30">
        <f t="shared" si="586"/>
        <v>300000</v>
      </c>
      <c r="AT230" s="30">
        <f t="shared" si="586"/>
        <v>300000</v>
      </c>
      <c r="AU230" s="30">
        <f t="shared" si="586"/>
        <v>300000</v>
      </c>
      <c r="AV230" s="30">
        <f t="shared" si="586"/>
        <v>300000</v>
      </c>
      <c r="AW230" s="30">
        <f t="shared" si="586"/>
        <v>300000</v>
      </c>
      <c r="AX230" s="30">
        <f t="shared" si="586"/>
        <v>300000</v>
      </c>
      <c r="AY230" s="30">
        <f t="shared" si="586"/>
        <v>300000</v>
      </c>
      <c r="AZ230" s="30">
        <f t="shared" si="586"/>
        <v>300000</v>
      </c>
      <c r="BA230" s="30">
        <f t="shared" si="586"/>
        <v>300000</v>
      </c>
      <c r="BB230" s="30">
        <f t="shared" si="586"/>
        <v>300000</v>
      </c>
      <c r="BC230" s="30">
        <f t="shared" si="586"/>
        <v>300000</v>
      </c>
      <c r="BD230" s="30">
        <f t="shared" si="586"/>
        <v>300000</v>
      </c>
      <c r="BE230" s="30">
        <f t="shared" si="586"/>
        <v>300000</v>
      </c>
      <c r="BF230" s="30">
        <f t="shared" si="586"/>
        <v>300000</v>
      </c>
      <c r="BG230" s="30">
        <f t="shared" si="586"/>
        <v>300000</v>
      </c>
      <c r="BH230" s="30">
        <f t="shared" si="586"/>
        <v>300000</v>
      </c>
      <c r="BI230" s="30">
        <f t="shared" si="586"/>
        <v>300000</v>
      </c>
      <c r="BJ230" s="30">
        <f t="shared" si="586"/>
        <v>300000</v>
      </c>
      <c r="BK230" s="30">
        <f t="shared" si="586"/>
        <v>300000</v>
      </c>
      <c r="BL230" s="30">
        <f t="shared" si="586"/>
        <v>300000</v>
      </c>
      <c r="BM230" s="30">
        <f t="shared" si="586"/>
        <v>300000</v>
      </c>
      <c r="BN230" s="30">
        <f t="shared" si="586"/>
        <v>300000</v>
      </c>
      <c r="BO230" s="30">
        <f t="shared" si="586"/>
        <v>300000</v>
      </c>
      <c r="BP230" s="30">
        <f t="shared" si="586"/>
        <v>300000</v>
      </c>
      <c r="BQ230" s="30">
        <f t="shared" si="586"/>
        <v>300000</v>
      </c>
      <c r="BR230" s="30">
        <f t="shared" si="586"/>
        <v>300000</v>
      </c>
      <c r="BS230" s="30">
        <f t="shared" si="586"/>
        <v>300000</v>
      </c>
      <c r="BT230" s="30">
        <f t="shared" si="586"/>
        <v>300000</v>
      </c>
      <c r="BU230" s="30">
        <f t="shared" si="586"/>
        <v>300000</v>
      </c>
      <c r="BV230" s="30">
        <f t="shared" si="586"/>
        <v>0</v>
      </c>
      <c r="BW230" s="30">
        <f t="shared" si="586"/>
        <v>0</v>
      </c>
      <c r="BX230" s="30">
        <f t="shared" si="586"/>
        <v>0</v>
      </c>
      <c r="BY230" s="30">
        <f t="shared" si="586"/>
        <v>0</v>
      </c>
      <c r="BZ230" s="30">
        <f t="shared" si="586"/>
        <v>0</v>
      </c>
      <c r="CA230" s="30">
        <f t="shared" si="586"/>
        <v>0</v>
      </c>
      <c r="CB230" s="30">
        <f t="shared" si="586"/>
        <v>0</v>
      </c>
      <c r="CC230" s="30">
        <f t="shared" si="586"/>
        <v>0</v>
      </c>
      <c r="CD230" s="30">
        <f t="shared" si="586"/>
        <v>0</v>
      </c>
      <c r="CE230" s="30">
        <f t="shared" si="586"/>
        <v>0</v>
      </c>
      <c r="CF230" s="30">
        <f t="shared" si="586"/>
        <v>0</v>
      </c>
      <c r="CG230" s="30">
        <f t="shared" si="586"/>
        <v>0</v>
      </c>
      <c r="CH230" s="30">
        <f t="shared" si="586"/>
        <v>0</v>
      </c>
      <c r="CI230" s="30">
        <f t="shared" si="586"/>
        <v>0</v>
      </c>
      <c r="CJ230" s="30">
        <f t="shared" si="586"/>
        <v>0</v>
      </c>
      <c r="CK230" s="30">
        <f t="shared" si="586"/>
        <v>0</v>
      </c>
      <c r="CL230" s="30">
        <f t="shared" si="586"/>
        <v>0</v>
      </c>
      <c r="CM230" s="30">
        <f t="shared" si="586"/>
        <v>0</v>
      </c>
      <c r="CN230" s="30">
        <f t="shared" si="586"/>
        <v>0</v>
      </c>
      <c r="CO230" s="30">
        <f t="shared" si="586"/>
        <v>0</v>
      </c>
      <c r="CP230" s="30">
        <f t="shared" si="586"/>
        <v>0</v>
      </c>
      <c r="CQ230" s="30">
        <f t="shared" si="586"/>
        <v>0</v>
      </c>
      <c r="CR230" s="30">
        <f t="shared" si="586"/>
        <v>0</v>
      </c>
      <c r="CS230" s="30">
        <f t="shared" si="586"/>
        <v>0</v>
      </c>
      <c r="CT230" s="30">
        <f t="shared" si="586"/>
        <v>0</v>
      </c>
    </row>
    <row r="231" spans="1:98" s="27" customFormat="1" ht="12" x14ac:dyDescent="0.25">
      <c r="A231" s="26">
        <f>ROW()</f>
        <v>231</v>
      </c>
      <c r="B231" s="133"/>
      <c r="C231" s="142"/>
      <c r="E231" s="24"/>
      <c r="F231" s="66" t="str">
        <f t="shared" si="584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585"/>
        <v>100000</v>
      </c>
      <c r="AC231" s="30">
        <f t="shared" si="585"/>
        <v>100000</v>
      </c>
      <c r="AD231" s="30">
        <f t="shared" si="585"/>
        <v>100000</v>
      </c>
      <c r="AE231" s="30">
        <f t="shared" si="585"/>
        <v>100000</v>
      </c>
      <c r="AF231" s="30">
        <f t="shared" si="585"/>
        <v>100000</v>
      </c>
      <c r="AG231" s="30">
        <f t="shared" si="585"/>
        <v>100000</v>
      </c>
      <c r="AH231" s="30">
        <f t="shared" si="585"/>
        <v>100000</v>
      </c>
      <c r="AI231" s="30">
        <f t="shared" si="585"/>
        <v>100000</v>
      </c>
      <c r="AJ231" s="30">
        <f t="shared" si="585"/>
        <v>100000</v>
      </c>
      <c r="AK231" s="30">
        <f t="shared" si="585"/>
        <v>100000</v>
      </c>
      <c r="AL231" s="30">
        <f t="shared" si="585"/>
        <v>100000</v>
      </c>
      <c r="AM231" s="30">
        <f t="shared" si="585"/>
        <v>100000</v>
      </c>
      <c r="AN231" s="30">
        <f t="shared" si="585"/>
        <v>100000</v>
      </c>
      <c r="AO231" s="30">
        <f t="shared" si="585"/>
        <v>100000</v>
      </c>
      <c r="AP231" s="30">
        <f t="shared" si="586"/>
        <v>100000</v>
      </c>
      <c r="AQ231" s="30">
        <f t="shared" si="586"/>
        <v>100000</v>
      </c>
      <c r="AR231" s="30">
        <f t="shared" si="586"/>
        <v>100000</v>
      </c>
      <c r="AS231" s="30">
        <f t="shared" si="586"/>
        <v>100000</v>
      </c>
      <c r="AT231" s="30">
        <f t="shared" si="586"/>
        <v>100000</v>
      </c>
      <c r="AU231" s="30">
        <f t="shared" si="586"/>
        <v>100000</v>
      </c>
      <c r="AV231" s="30">
        <f t="shared" si="586"/>
        <v>100000</v>
      </c>
      <c r="AW231" s="30">
        <f t="shared" si="586"/>
        <v>100000</v>
      </c>
      <c r="AX231" s="30">
        <f t="shared" si="586"/>
        <v>100000</v>
      </c>
      <c r="AY231" s="30">
        <f t="shared" si="586"/>
        <v>100000</v>
      </c>
      <c r="AZ231" s="30">
        <f t="shared" si="586"/>
        <v>100000</v>
      </c>
      <c r="BA231" s="30">
        <f t="shared" si="586"/>
        <v>100000</v>
      </c>
      <c r="BB231" s="30">
        <f t="shared" si="586"/>
        <v>100000</v>
      </c>
      <c r="BC231" s="30">
        <f t="shared" si="586"/>
        <v>100000</v>
      </c>
      <c r="BD231" s="30">
        <f t="shared" si="586"/>
        <v>100000</v>
      </c>
      <c r="BE231" s="30">
        <f t="shared" si="586"/>
        <v>100000</v>
      </c>
      <c r="BF231" s="30">
        <f t="shared" si="586"/>
        <v>100000</v>
      </c>
      <c r="BG231" s="30">
        <f t="shared" si="586"/>
        <v>100000</v>
      </c>
      <c r="BH231" s="30">
        <f t="shared" si="586"/>
        <v>100000</v>
      </c>
      <c r="BI231" s="30">
        <f t="shared" si="586"/>
        <v>100000</v>
      </c>
      <c r="BJ231" s="30">
        <f t="shared" si="586"/>
        <v>100000</v>
      </c>
      <c r="BK231" s="30">
        <f t="shared" si="586"/>
        <v>100000</v>
      </c>
      <c r="BL231" s="30">
        <f t="shared" si="586"/>
        <v>100000</v>
      </c>
      <c r="BM231" s="30">
        <f t="shared" si="586"/>
        <v>100000</v>
      </c>
      <c r="BN231" s="30">
        <f t="shared" si="586"/>
        <v>100000</v>
      </c>
      <c r="BO231" s="30">
        <f t="shared" si="586"/>
        <v>100000</v>
      </c>
      <c r="BP231" s="30">
        <f t="shared" si="586"/>
        <v>100000</v>
      </c>
      <c r="BQ231" s="30">
        <f t="shared" si="586"/>
        <v>100000</v>
      </c>
      <c r="BR231" s="30">
        <f t="shared" si="586"/>
        <v>100000</v>
      </c>
      <c r="BS231" s="30">
        <f t="shared" si="586"/>
        <v>100000</v>
      </c>
      <c r="BT231" s="30">
        <f t="shared" si="586"/>
        <v>100000</v>
      </c>
      <c r="BU231" s="30">
        <f t="shared" si="586"/>
        <v>100000</v>
      </c>
      <c r="BV231" s="30">
        <f t="shared" si="586"/>
        <v>0</v>
      </c>
      <c r="BW231" s="30">
        <f t="shared" si="586"/>
        <v>0</v>
      </c>
      <c r="BX231" s="30">
        <f t="shared" si="586"/>
        <v>0</v>
      </c>
      <c r="BY231" s="30">
        <f t="shared" si="586"/>
        <v>0</v>
      </c>
      <c r="BZ231" s="30">
        <f t="shared" si="586"/>
        <v>0</v>
      </c>
      <c r="CA231" s="30">
        <f t="shared" si="586"/>
        <v>0</v>
      </c>
      <c r="CB231" s="30">
        <f t="shared" si="586"/>
        <v>0</v>
      </c>
      <c r="CC231" s="30">
        <f t="shared" si="586"/>
        <v>0</v>
      </c>
      <c r="CD231" s="30">
        <f t="shared" si="586"/>
        <v>0</v>
      </c>
      <c r="CE231" s="30">
        <f t="shared" si="586"/>
        <v>0</v>
      </c>
      <c r="CF231" s="30">
        <f t="shared" si="586"/>
        <v>0</v>
      </c>
      <c r="CG231" s="30">
        <f t="shared" si="586"/>
        <v>0</v>
      </c>
      <c r="CH231" s="30">
        <f t="shared" si="586"/>
        <v>0</v>
      </c>
      <c r="CI231" s="30">
        <f t="shared" si="586"/>
        <v>0</v>
      </c>
      <c r="CJ231" s="30">
        <f t="shared" si="586"/>
        <v>0</v>
      </c>
      <c r="CK231" s="30">
        <f t="shared" si="586"/>
        <v>0</v>
      </c>
      <c r="CL231" s="30">
        <f t="shared" si="586"/>
        <v>0</v>
      </c>
      <c r="CM231" s="30">
        <f t="shared" si="586"/>
        <v>0</v>
      </c>
      <c r="CN231" s="30">
        <f t="shared" si="586"/>
        <v>0</v>
      </c>
      <c r="CO231" s="30">
        <f t="shared" si="586"/>
        <v>0</v>
      </c>
      <c r="CP231" s="30">
        <f t="shared" si="586"/>
        <v>0</v>
      </c>
      <c r="CQ231" s="30">
        <f t="shared" si="586"/>
        <v>0</v>
      </c>
      <c r="CR231" s="30">
        <f t="shared" si="586"/>
        <v>0</v>
      </c>
      <c r="CS231" s="30">
        <f t="shared" si="586"/>
        <v>0</v>
      </c>
      <c r="CT231" s="30">
        <f t="shared" si="586"/>
        <v>0</v>
      </c>
    </row>
    <row r="232" spans="1:98" s="27" customFormat="1" ht="12" x14ac:dyDescent="0.25">
      <c r="A232" s="26">
        <f>ROW()</f>
        <v>232</v>
      </c>
      <c r="B232" s="133"/>
      <c r="C232" s="142"/>
      <c r="E232" s="24"/>
      <c r="F232" s="66" t="str">
        <f t="shared" si="584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585"/>
        <v>50000</v>
      </c>
      <c r="AA232" s="30">
        <f>IF(AA$5="",0,$S232)</f>
        <v>50000</v>
      </c>
      <c r="AB232" s="30">
        <f t="shared" si="585"/>
        <v>50000</v>
      </c>
      <c r="AC232" s="30">
        <f t="shared" si="585"/>
        <v>50000</v>
      </c>
      <c r="AD232" s="30">
        <f t="shared" si="585"/>
        <v>50000</v>
      </c>
      <c r="AE232" s="30">
        <f t="shared" si="585"/>
        <v>50000</v>
      </c>
      <c r="AF232" s="30">
        <f t="shared" si="585"/>
        <v>50000</v>
      </c>
      <c r="AG232" s="30">
        <f t="shared" si="585"/>
        <v>50000</v>
      </c>
      <c r="AH232" s="30">
        <f t="shared" si="585"/>
        <v>50000</v>
      </c>
      <c r="AI232" s="30">
        <f t="shared" si="585"/>
        <v>50000</v>
      </c>
      <c r="AJ232" s="30">
        <f t="shared" si="585"/>
        <v>50000</v>
      </c>
      <c r="AK232" s="30">
        <f t="shared" si="585"/>
        <v>50000</v>
      </c>
      <c r="AL232" s="30">
        <f t="shared" si="585"/>
        <v>50000</v>
      </c>
      <c r="AM232" s="30">
        <f t="shared" si="585"/>
        <v>50000</v>
      </c>
      <c r="AN232" s="30">
        <f t="shared" si="585"/>
        <v>50000</v>
      </c>
      <c r="AO232" s="30">
        <f t="shared" si="585"/>
        <v>50000</v>
      </c>
      <c r="AP232" s="30">
        <f t="shared" si="586"/>
        <v>50000</v>
      </c>
      <c r="AQ232" s="30">
        <f t="shared" si="586"/>
        <v>50000</v>
      </c>
      <c r="AR232" s="30">
        <f t="shared" si="586"/>
        <v>50000</v>
      </c>
      <c r="AS232" s="30">
        <f t="shared" si="586"/>
        <v>50000</v>
      </c>
      <c r="AT232" s="30">
        <f t="shared" si="586"/>
        <v>50000</v>
      </c>
      <c r="AU232" s="30">
        <f t="shared" si="586"/>
        <v>50000</v>
      </c>
      <c r="AV232" s="30">
        <f t="shared" si="586"/>
        <v>50000</v>
      </c>
      <c r="AW232" s="30">
        <f t="shared" si="586"/>
        <v>50000</v>
      </c>
      <c r="AX232" s="30">
        <f t="shared" si="586"/>
        <v>50000</v>
      </c>
      <c r="AY232" s="30">
        <f t="shared" si="586"/>
        <v>50000</v>
      </c>
      <c r="AZ232" s="30">
        <f t="shared" si="586"/>
        <v>50000</v>
      </c>
      <c r="BA232" s="30">
        <f t="shared" si="586"/>
        <v>50000</v>
      </c>
      <c r="BB232" s="30">
        <f t="shared" si="586"/>
        <v>50000</v>
      </c>
      <c r="BC232" s="30">
        <f t="shared" si="586"/>
        <v>50000</v>
      </c>
      <c r="BD232" s="30">
        <f t="shared" si="586"/>
        <v>50000</v>
      </c>
      <c r="BE232" s="30">
        <f t="shared" si="586"/>
        <v>50000</v>
      </c>
      <c r="BF232" s="30">
        <f t="shared" si="586"/>
        <v>50000</v>
      </c>
      <c r="BG232" s="30">
        <f t="shared" si="586"/>
        <v>50000</v>
      </c>
      <c r="BH232" s="30">
        <f t="shared" si="586"/>
        <v>50000</v>
      </c>
      <c r="BI232" s="30">
        <f t="shared" si="586"/>
        <v>50000</v>
      </c>
      <c r="BJ232" s="30">
        <f t="shared" si="586"/>
        <v>50000</v>
      </c>
      <c r="BK232" s="30">
        <f t="shared" si="586"/>
        <v>50000</v>
      </c>
      <c r="BL232" s="30">
        <f t="shared" si="586"/>
        <v>50000</v>
      </c>
      <c r="BM232" s="30">
        <f t="shared" si="586"/>
        <v>50000</v>
      </c>
      <c r="BN232" s="30">
        <f t="shared" si="586"/>
        <v>50000</v>
      </c>
      <c r="BO232" s="30">
        <f t="shared" si="586"/>
        <v>50000</v>
      </c>
      <c r="BP232" s="30">
        <f t="shared" si="586"/>
        <v>50000</v>
      </c>
      <c r="BQ232" s="30">
        <f t="shared" si="586"/>
        <v>50000</v>
      </c>
      <c r="BR232" s="30">
        <f t="shared" si="586"/>
        <v>50000</v>
      </c>
      <c r="BS232" s="30">
        <f t="shared" si="586"/>
        <v>50000</v>
      </c>
      <c r="BT232" s="30">
        <f t="shared" si="586"/>
        <v>50000</v>
      </c>
      <c r="BU232" s="30">
        <f t="shared" si="586"/>
        <v>50000</v>
      </c>
      <c r="BV232" s="30">
        <f t="shared" si="586"/>
        <v>0</v>
      </c>
      <c r="BW232" s="30">
        <f t="shared" si="586"/>
        <v>0</v>
      </c>
      <c r="BX232" s="30">
        <f t="shared" si="586"/>
        <v>0</v>
      </c>
      <c r="BY232" s="30">
        <f t="shared" si="586"/>
        <v>0</v>
      </c>
      <c r="BZ232" s="30">
        <f t="shared" si="586"/>
        <v>0</v>
      </c>
      <c r="CA232" s="30">
        <f t="shared" si="586"/>
        <v>0</v>
      </c>
      <c r="CB232" s="30">
        <f t="shared" si="586"/>
        <v>0</v>
      </c>
      <c r="CC232" s="30">
        <f t="shared" si="586"/>
        <v>0</v>
      </c>
      <c r="CD232" s="30">
        <f t="shared" si="586"/>
        <v>0</v>
      </c>
      <c r="CE232" s="30">
        <f t="shared" si="586"/>
        <v>0</v>
      </c>
      <c r="CF232" s="30">
        <f t="shared" si="586"/>
        <v>0</v>
      </c>
      <c r="CG232" s="30">
        <f t="shared" si="586"/>
        <v>0</v>
      </c>
      <c r="CH232" s="30">
        <f t="shared" si="586"/>
        <v>0</v>
      </c>
      <c r="CI232" s="30">
        <f t="shared" si="586"/>
        <v>0</v>
      </c>
      <c r="CJ232" s="30">
        <f t="shared" si="586"/>
        <v>0</v>
      </c>
      <c r="CK232" s="30">
        <f t="shared" si="586"/>
        <v>0</v>
      </c>
      <c r="CL232" s="30">
        <f t="shared" si="586"/>
        <v>0</v>
      </c>
      <c r="CM232" s="30">
        <f t="shared" si="586"/>
        <v>0</v>
      </c>
      <c r="CN232" s="30">
        <f t="shared" si="586"/>
        <v>0</v>
      </c>
      <c r="CO232" s="30">
        <f t="shared" si="586"/>
        <v>0</v>
      </c>
      <c r="CP232" s="30">
        <f t="shared" si="586"/>
        <v>0</v>
      </c>
      <c r="CQ232" s="30">
        <f t="shared" si="586"/>
        <v>0</v>
      </c>
      <c r="CR232" s="30">
        <f t="shared" si="586"/>
        <v>0</v>
      </c>
      <c r="CS232" s="30">
        <f t="shared" si="586"/>
        <v>0</v>
      </c>
      <c r="CT232" s="30">
        <f t="shared" si="586"/>
        <v>0</v>
      </c>
    </row>
    <row r="233" spans="1:98" s="2" customFormat="1" ht="12" x14ac:dyDescent="0.25">
      <c r="A233" s="11">
        <f>ROW()</f>
        <v>233</v>
      </c>
      <c r="B233" s="134"/>
      <c r="C233" s="142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1"/>
      <c r="C234" s="142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346746805.34852612</v>
      </c>
      <c r="Z234" s="10">
        <f ca="1">Z225-Z227</f>
        <v>-1770000</v>
      </c>
      <c r="AA234" s="10">
        <f t="shared" ref="AA234:CL234" ca="1" si="587">AA225-AA227</f>
        <v>-1880000</v>
      </c>
      <c r="AB234" s="10">
        <f t="shared" ca="1" si="587"/>
        <v>-2140000</v>
      </c>
      <c r="AC234" s="10">
        <f t="shared" ca="1" si="587"/>
        <v>-2300000</v>
      </c>
      <c r="AD234" s="10">
        <f t="shared" ca="1" si="587"/>
        <v>-2450000</v>
      </c>
      <c r="AE234" s="10">
        <f t="shared" ca="1" si="587"/>
        <v>-2550000</v>
      </c>
      <c r="AF234" s="10">
        <f t="shared" ca="1" si="587"/>
        <v>-2550000</v>
      </c>
      <c r="AG234" s="10">
        <f t="shared" ca="1" si="587"/>
        <v>-2550000</v>
      </c>
      <c r="AH234" s="10">
        <f t="shared" ca="1" si="587"/>
        <v>-2546182.7319999998</v>
      </c>
      <c r="AI234" s="10">
        <f t="shared" ca="1" si="587"/>
        <v>-2517616.1439999999</v>
      </c>
      <c r="AJ234" s="10">
        <f t="shared" ca="1" si="587"/>
        <v>-2449442.2544</v>
      </c>
      <c r="AK234" s="10">
        <f t="shared" ca="1" si="587"/>
        <v>-2367279.7555</v>
      </c>
      <c r="AL234" s="10">
        <f t="shared" ca="1" si="587"/>
        <v>-2282119.0233</v>
      </c>
      <c r="AM234" s="10">
        <f t="shared" ca="1" si="587"/>
        <v>-2198805.68102</v>
      </c>
      <c r="AN234" s="10">
        <f t="shared" ca="1" si="587"/>
        <v>-2069038.59919</v>
      </c>
      <c r="AO234" s="10">
        <f t="shared" ca="1" si="587"/>
        <v>-1788697.2312649998</v>
      </c>
      <c r="AP234" s="10">
        <f t="shared" ca="1" si="587"/>
        <v>-1316330.7659149999</v>
      </c>
      <c r="AQ234" s="10">
        <f t="shared" ca="1" si="587"/>
        <v>-638480.49146299995</v>
      </c>
      <c r="AR234" s="10">
        <f t="shared" ca="1" si="587"/>
        <v>219370.2659869995</v>
      </c>
      <c r="AS234" s="10">
        <f t="shared" ca="1" si="587"/>
        <v>1196793.6611060016</v>
      </c>
      <c r="AT234" s="10">
        <f t="shared" ca="1" si="587"/>
        <v>2245780.6640785006</v>
      </c>
      <c r="AU234" s="10">
        <f t="shared" ca="1" si="587"/>
        <v>3333370.4923300007</v>
      </c>
      <c r="AV234" s="10">
        <f t="shared" ca="1" si="587"/>
        <v>4441199.8215885004</v>
      </c>
      <c r="AW234" s="10">
        <f t="shared" ca="1" si="587"/>
        <v>5558307.1151040001</v>
      </c>
      <c r="AX234" s="10">
        <f t="shared" ca="1" si="587"/>
        <v>6678604.0191824995</v>
      </c>
      <c r="AY234" s="10">
        <f t="shared" ca="1" si="587"/>
        <v>7800084.271097498</v>
      </c>
      <c r="AZ234" s="10">
        <f t="shared" ca="1" si="587"/>
        <v>8921967.5384225007</v>
      </c>
      <c r="BA234" s="10">
        <f t="shared" ca="1" si="587"/>
        <v>10043928.6192875</v>
      </c>
      <c r="BB234" s="10">
        <f t="shared" ca="1" si="587"/>
        <v>11165894.393085003</v>
      </c>
      <c r="BC234" s="10">
        <f t="shared" ca="1" si="587"/>
        <v>12287858.148135005</v>
      </c>
      <c r="BD234" s="10">
        <f t="shared" ca="1" si="587"/>
        <v>13409821.903185001</v>
      </c>
      <c r="BE234" s="10">
        <f t="shared" ca="1" si="587"/>
        <v>14522242.488235001</v>
      </c>
      <c r="BF234" s="10">
        <f t="shared" ca="1" si="587"/>
        <v>15563246.603284996</v>
      </c>
      <c r="BG234" s="10">
        <f t="shared" ca="1" si="587"/>
        <v>16433815.994335003</v>
      </c>
      <c r="BH234" s="10">
        <f t="shared" ca="1" si="587"/>
        <v>17098979.138135001</v>
      </c>
      <c r="BI234" s="10">
        <f t="shared" ca="1" si="587"/>
        <v>17551240.451435</v>
      </c>
      <c r="BJ234" s="10">
        <f t="shared" ca="1" si="587"/>
        <v>17819076.334035009</v>
      </c>
      <c r="BK234" s="10">
        <f t="shared" ca="1" si="587"/>
        <v>17964893.612060007</v>
      </c>
      <c r="BL234" s="10">
        <f t="shared" ca="1" si="587"/>
        <v>18038343.380272496</v>
      </c>
      <c r="BM234" s="10">
        <f t="shared" ca="1" si="587"/>
        <v>18072878.513234999</v>
      </c>
      <c r="BN234" s="10">
        <f t="shared" ca="1" si="587"/>
        <v>18087044.064442504</v>
      </c>
      <c r="BO234" s="10">
        <f t="shared" ca="1" si="587"/>
        <v>18091902.40315</v>
      </c>
      <c r="BP234" s="10">
        <f t="shared" ca="1" si="587"/>
        <v>18093568.446622506</v>
      </c>
      <c r="BQ234" s="10">
        <f t="shared" ca="1" si="587"/>
        <v>18094051.949757513</v>
      </c>
      <c r="BR234" s="10">
        <f t="shared" ca="1" si="587"/>
        <v>18094132.437482506</v>
      </c>
      <c r="BS234" s="10">
        <f t="shared" ca="1" si="587"/>
        <v>18094135.111667506</v>
      </c>
      <c r="BT234" s="10">
        <f t="shared" ca="1" si="587"/>
        <v>18094133.092920009</v>
      </c>
      <c r="BU234" s="10">
        <f t="shared" ca="1" si="587"/>
        <v>18094133.092920009</v>
      </c>
      <c r="BV234" s="10">
        <f t="shared" si="587"/>
        <v>0</v>
      </c>
      <c r="BW234" s="10">
        <f t="shared" si="587"/>
        <v>0</v>
      </c>
      <c r="BX234" s="10">
        <f t="shared" si="587"/>
        <v>0</v>
      </c>
      <c r="BY234" s="10">
        <f t="shared" si="587"/>
        <v>0</v>
      </c>
      <c r="BZ234" s="10">
        <f t="shared" si="587"/>
        <v>0</v>
      </c>
      <c r="CA234" s="10">
        <f t="shared" si="587"/>
        <v>0</v>
      </c>
      <c r="CB234" s="10">
        <f t="shared" si="587"/>
        <v>0</v>
      </c>
      <c r="CC234" s="10">
        <f t="shared" si="587"/>
        <v>0</v>
      </c>
      <c r="CD234" s="10">
        <f t="shared" si="587"/>
        <v>0</v>
      </c>
      <c r="CE234" s="10">
        <f t="shared" si="587"/>
        <v>0</v>
      </c>
      <c r="CF234" s="10">
        <f t="shared" si="587"/>
        <v>0</v>
      </c>
      <c r="CG234" s="10">
        <f t="shared" si="587"/>
        <v>0</v>
      </c>
      <c r="CH234" s="10">
        <f t="shared" si="587"/>
        <v>0</v>
      </c>
      <c r="CI234" s="10">
        <f t="shared" si="587"/>
        <v>0</v>
      </c>
      <c r="CJ234" s="10">
        <f t="shared" si="587"/>
        <v>0</v>
      </c>
      <c r="CK234" s="10">
        <f t="shared" si="587"/>
        <v>0</v>
      </c>
      <c r="CL234" s="10">
        <f t="shared" si="587"/>
        <v>0</v>
      </c>
      <c r="CM234" s="10">
        <f t="shared" ref="CM234:CT234" si="588">CM225-CM227</f>
        <v>0</v>
      </c>
      <c r="CN234" s="10">
        <f t="shared" si="588"/>
        <v>0</v>
      </c>
      <c r="CO234" s="10">
        <f t="shared" si="588"/>
        <v>0</v>
      </c>
      <c r="CP234" s="10">
        <f t="shared" si="588"/>
        <v>0</v>
      </c>
      <c r="CQ234" s="10">
        <f t="shared" si="588"/>
        <v>0</v>
      </c>
      <c r="CR234" s="10">
        <f t="shared" si="588"/>
        <v>0</v>
      </c>
      <c r="CS234" s="10">
        <f t="shared" si="588"/>
        <v>0</v>
      </c>
      <c r="CT234" s="10">
        <f t="shared" si="588"/>
        <v>0</v>
      </c>
    </row>
    <row r="235" spans="1:98" s="107" customFormat="1" ht="12" x14ac:dyDescent="0.25">
      <c r="A235" s="105">
        <f>ROW()</f>
        <v>235</v>
      </c>
      <c r="B235" s="135"/>
      <c r="C235" s="143"/>
      <c r="E235" s="108"/>
      <c r="F235" s="107" t="s">
        <v>133</v>
      </c>
      <c r="M235" s="107" t="s">
        <v>74</v>
      </c>
      <c r="P235" s="109"/>
      <c r="R235" s="108"/>
      <c r="S235" s="128"/>
      <c r="V235" s="110"/>
      <c r="W235" s="111">
        <f ca="1">IF(W$204=0,0,W234/W$204)</f>
        <v>0.39122740735541672</v>
      </c>
      <c r="X235" s="112"/>
      <c r="Y235" s="112"/>
      <c r="Z235" s="111">
        <f ca="1">IF(Z$204=0,0,Z234/Z$204)</f>
        <v>0</v>
      </c>
      <c r="AA235" s="111">
        <f t="shared" ref="AA235" ca="1" si="589">IF(AA$204=0,0,AA234/AA$204)</f>
        <v>0</v>
      </c>
      <c r="AB235" s="111">
        <f t="shared" ref="AB235" ca="1" si="590">IF(AB$204=0,0,AB234/AB$204)</f>
        <v>0</v>
      </c>
      <c r="AC235" s="111">
        <f t="shared" ref="AC235" ca="1" si="591">IF(AC$204=0,0,AC234/AC$204)</f>
        <v>0</v>
      </c>
      <c r="AD235" s="111">
        <f t="shared" ref="AD235" ca="1" si="592">IF(AD$204=0,0,AD234/AD$204)</f>
        <v>0</v>
      </c>
      <c r="AE235" s="111">
        <f t="shared" ref="AE235" ca="1" si="593">IF(AE$204=0,0,AE234/AE$204)</f>
        <v>0</v>
      </c>
      <c r="AF235" s="111">
        <f t="shared" ref="AF235" ca="1" si="594">IF(AF$204=0,0,AF234/AF$204)</f>
        <v>0</v>
      </c>
      <c r="AG235" s="111">
        <f t="shared" ref="AG235" ca="1" si="595">IF(AG$204=0,0,AG234/AG$204)</f>
        <v>0</v>
      </c>
      <c r="AH235" s="111">
        <f t="shared" ref="AH235" ca="1" si="596">IF(AH$204=0,0,AH234/AH$204)</f>
        <v>-404.65699310257139</v>
      </c>
      <c r="AI235" s="111">
        <f t="shared" ref="AI235" ca="1" si="597">IF(AI$204=0,0,AI234/AI$204)</f>
        <v>-46.167345357988999</v>
      </c>
      <c r="AJ235" s="111">
        <f t="shared" ref="AJ235" ca="1" si="598">IF(AJ$204=0,0,AJ234/AJ$204)</f>
        <v>-14.138583284597024</v>
      </c>
      <c r="AK235" s="111">
        <f t="shared" ref="AK235" ca="1" si="599">IF(AK$204=0,0,AK234/AK$204)</f>
        <v>-7.3350023025684106</v>
      </c>
      <c r="AL235" s="111">
        <f t="shared" ref="AL235" ca="1" si="600">IF(AL$204=0,0,AL234/AL$204)</f>
        <v>-4.7291990842451987</v>
      </c>
      <c r="AM235" s="111">
        <f t="shared" ref="AM235" ca="1" si="601">IF(AM$204=0,0,AM234/AM$204)</f>
        <v>-3.4250793234047121</v>
      </c>
      <c r="AN235" s="111">
        <f t="shared" ref="AN235" ca="1" si="602">IF(AN$204=0,0,AN234/AN$204)</f>
        <v>-2.3546573957541561</v>
      </c>
      <c r="AO235" s="111">
        <f t="shared" ref="AO235" ca="1" si="603">IF(AO$204=0,0,AO234/AO$204)</f>
        <v>-1.3012077735406824</v>
      </c>
      <c r="AP235" s="111">
        <f t="shared" ref="AP235" ca="1" si="604">IF(AP$204=0,0,AP234/AP$204)</f>
        <v>-0.59371983951593787</v>
      </c>
      <c r="AQ235" s="111">
        <f t="shared" ref="AQ235" ca="1" si="605">IF(AQ$204=0,0,AQ234/AQ$204)</f>
        <v>-0.18546826143180509</v>
      </c>
      <c r="AR235" s="111">
        <f t="shared" ref="AR235" ca="1" si="606">IF(AR$204=0,0,AR234/AR$204)</f>
        <v>4.3722661614165978E-2</v>
      </c>
      <c r="AS235" s="111">
        <f t="shared" ref="AS235" ca="1" si="607">IF(AS$204=0,0,AS234/AS$204)</f>
        <v>0.1750338109144515</v>
      </c>
      <c r="AT235" s="111">
        <f t="shared" ref="AT235" ca="1" si="608">IF(AT$204=0,0,AT234/AT$204)</f>
        <v>0.2548375669420504</v>
      </c>
      <c r="AU235" s="111">
        <f t="shared" ref="AU235" ca="1" si="609">IF(AU$204=0,0,AU234/AU$204)</f>
        <v>0.30649456777987016</v>
      </c>
      <c r="AV235" s="111">
        <f t="shared" ref="AV235" ca="1" si="610">IF(AV$204=0,0,AV234/AV$204)</f>
        <v>0.34199359572268478</v>
      </c>
      <c r="AW235" s="111">
        <f t="shared" ref="AW235" ca="1" si="611">IF(AW$204=0,0,AW234/AW$204)</f>
        <v>0.36762584904753748</v>
      </c>
      <c r="AX235" s="111">
        <f t="shared" ref="AX235" ca="1" si="612">IF(AX$204=0,0,AX234/AX$204)</f>
        <v>0.3869035510028288</v>
      </c>
      <c r="AY235" s="111">
        <f t="shared" ref="AY235" ca="1" si="613">IF(AY$204=0,0,AY234/AY$204)</f>
        <v>0.40191206124948714</v>
      </c>
      <c r="AZ235" s="111">
        <f t="shared" ref="AZ235" ca="1" si="614">IF(AZ$204=0,0,AZ234/AZ$204)</f>
        <v>0.41392630699486765</v>
      </c>
      <c r="BA235" s="111">
        <f t="shared" ref="BA235" ca="1" si="615">IF(BA$204=0,0,BA234/BA$204)</f>
        <v>0.42376145553908895</v>
      </c>
      <c r="BB235" s="111">
        <f t="shared" ref="BB235" ca="1" si="616">IF(BB$204=0,0,BB234/BB$204)</f>
        <v>0.43196147295458825</v>
      </c>
      <c r="BC235" s="111">
        <f t="shared" ref="BC235" ca="1" si="617">IF(BC$204=0,0,BC234/BC$204)</f>
        <v>0.43890329853276577</v>
      </c>
      <c r="BD235" s="111">
        <f t="shared" ref="BD235" ca="1" si="618">IF(BD$204=0,0,BD234/BD$204)</f>
        <v>0.44485606306511283</v>
      </c>
      <c r="BE235" s="111">
        <f t="shared" ref="BE235" ca="1" si="619">IF(BE$204=0,0,BE234/BE$204)</f>
        <v>0.44994074210585505</v>
      </c>
      <c r="BF235" s="111">
        <f t="shared" ref="BF235" ca="1" si="620">IF(BF$204=0,0,BF234/BF$204)</f>
        <v>0.45391076057424667</v>
      </c>
      <c r="BG235" s="111">
        <f t="shared" ref="BG235" ca="1" si="621">IF(BG$204=0,0,BG234/BG$204)</f>
        <v>0.45647771356418593</v>
      </c>
      <c r="BH235" s="111">
        <f t="shared" ref="BH235" ca="1" si="622">IF(BH$204=0,0,BH234/BH$204)</f>
        <v>0.45790255960737242</v>
      </c>
      <c r="BI235" s="111">
        <f t="shared" ref="BI235" ca="1" si="623">IF(BI$204=0,0,BI234/BI$204)</f>
        <v>0.45846029203873367</v>
      </c>
      <c r="BJ235" s="111">
        <f t="shared" ref="BJ235" ca="1" si="624">IF(BJ$204=0,0,BJ234/BJ$204)</f>
        <v>0.45848815948514282</v>
      </c>
      <c r="BK235" s="111">
        <f t="shared" ref="BK235" ca="1" si="625">IF(BK$204=0,0,BK234/BK$204)</f>
        <v>0.45833828777190455</v>
      </c>
      <c r="BL235" s="111">
        <f t="shared" ref="BL235" ca="1" si="626">IF(BL$204=0,0,BL234/BL$204)</f>
        <v>0.45818084369006379</v>
      </c>
      <c r="BM235" s="111">
        <f t="shared" ref="BM235" ca="1" si="627">IF(BM$204=0,0,BM234/BM$204)</f>
        <v>0.4580717599345695</v>
      </c>
      <c r="BN235" s="111">
        <f t="shared" ref="BN235" ca="1" si="628">IF(BN$204=0,0,BN234/BN$204)</f>
        <v>0.45799943766526335</v>
      </c>
      <c r="BO235" s="111">
        <f t="shared" ref="BO235" ca="1" si="629">IF(BO$204=0,0,BO234/BO$204)</f>
        <v>0.45795757063805154</v>
      </c>
      <c r="BP235" s="111">
        <f t="shared" ref="BP235" ca="1" si="630">IF(BP$204=0,0,BP234/BP$204)</f>
        <v>0.45793894646495298</v>
      </c>
      <c r="BQ235" s="111">
        <f t="shared" ref="BQ235" ca="1" si="631">IF(BQ$204=0,0,BQ234/BQ$204)</f>
        <v>0.4579316454047076</v>
      </c>
      <c r="BR235" s="111">
        <f t="shared" ref="BR235" ca="1" si="632">IF(BR$204=0,0,BR234/BR$204)</f>
        <v>0.45792897280029676</v>
      </c>
      <c r="BS235" s="111">
        <f t="shared" ref="BS235" ca="1" si="633">IF(BS$204=0,0,BS234/BS$204)</f>
        <v>0.45792803779791141</v>
      </c>
      <c r="BT235" s="111">
        <f t="shared" ref="BT235" ca="1" si="634">IF(BT$204=0,0,BT234/BT$204)</f>
        <v>0.45792784997838465</v>
      </c>
      <c r="BU235" s="111">
        <f t="shared" ref="BU235" ca="1" si="635">IF(BU$204=0,0,BU234/BU$204)</f>
        <v>0.45792784997838465</v>
      </c>
      <c r="BV235" s="111">
        <f t="shared" ref="BV235" si="636">IF(BV$204=0,0,BV234/BV$204)</f>
        <v>0</v>
      </c>
      <c r="BW235" s="111">
        <f t="shared" ref="BW235" si="637">IF(BW$204=0,0,BW234/BW$204)</f>
        <v>0</v>
      </c>
      <c r="BX235" s="111">
        <f t="shared" ref="BX235" si="638">IF(BX$204=0,0,BX234/BX$204)</f>
        <v>0</v>
      </c>
      <c r="BY235" s="111">
        <f t="shared" ref="BY235" si="639">IF(BY$204=0,0,BY234/BY$204)</f>
        <v>0</v>
      </c>
      <c r="BZ235" s="111">
        <f t="shared" ref="BZ235" si="640">IF(BZ$204=0,0,BZ234/BZ$204)</f>
        <v>0</v>
      </c>
      <c r="CA235" s="111">
        <f t="shared" ref="CA235" si="641">IF(CA$204=0,0,CA234/CA$204)</f>
        <v>0</v>
      </c>
      <c r="CB235" s="111">
        <f t="shared" ref="CB235" si="642">IF(CB$204=0,0,CB234/CB$204)</f>
        <v>0</v>
      </c>
      <c r="CC235" s="111">
        <f t="shared" ref="CC235" si="643">IF(CC$204=0,0,CC234/CC$204)</f>
        <v>0</v>
      </c>
      <c r="CD235" s="111">
        <f t="shared" ref="CD235" si="644">IF(CD$204=0,0,CD234/CD$204)</f>
        <v>0</v>
      </c>
      <c r="CE235" s="111">
        <f t="shared" ref="CE235" si="645">IF(CE$204=0,0,CE234/CE$204)</f>
        <v>0</v>
      </c>
      <c r="CF235" s="111">
        <f t="shared" ref="CF235" si="646">IF(CF$204=0,0,CF234/CF$204)</f>
        <v>0</v>
      </c>
      <c r="CG235" s="111">
        <f t="shared" ref="CG235" si="647">IF(CG$204=0,0,CG234/CG$204)</f>
        <v>0</v>
      </c>
      <c r="CH235" s="111">
        <f t="shared" ref="CH235" si="648">IF(CH$204=0,0,CH234/CH$204)</f>
        <v>0</v>
      </c>
      <c r="CI235" s="111">
        <f t="shared" ref="CI235" si="649">IF(CI$204=0,0,CI234/CI$204)</f>
        <v>0</v>
      </c>
      <c r="CJ235" s="111">
        <f t="shared" ref="CJ235" si="650">IF(CJ$204=0,0,CJ234/CJ$204)</f>
        <v>0</v>
      </c>
      <c r="CK235" s="111">
        <f t="shared" ref="CK235" si="651">IF(CK$204=0,0,CK234/CK$204)</f>
        <v>0</v>
      </c>
      <c r="CL235" s="111">
        <f t="shared" ref="CL235" si="652">IF(CL$204=0,0,CL234/CL$204)</f>
        <v>0</v>
      </c>
      <c r="CM235" s="111">
        <f t="shared" ref="CM235" si="653">IF(CM$204=0,0,CM234/CM$204)</f>
        <v>0</v>
      </c>
      <c r="CN235" s="111">
        <f t="shared" ref="CN235" si="654">IF(CN$204=0,0,CN234/CN$204)</f>
        <v>0</v>
      </c>
      <c r="CO235" s="111">
        <f t="shared" ref="CO235" si="655">IF(CO$204=0,0,CO234/CO$204)</f>
        <v>0</v>
      </c>
      <c r="CP235" s="111">
        <f t="shared" ref="CP235" si="656">IF(CP$204=0,0,CP234/CP$204)</f>
        <v>0</v>
      </c>
      <c r="CQ235" s="111">
        <f t="shared" ref="CQ235" si="657">IF(CQ$204=0,0,CQ234/CQ$204)</f>
        <v>0</v>
      </c>
      <c r="CR235" s="111">
        <f t="shared" ref="CR235" si="658">IF(CR$204=0,0,CR234/CR$204)</f>
        <v>0</v>
      </c>
      <c r="CS235" s="111">
        <f t="shared" ref="CS235" si="659">IF(CS$204=0,0,CS234/CS$204)</f>
        <v>0</v>
      </c>
      <c r="CT235" s="111">
        <f t="shared" ref="CT235" si="660">IF(CT$204=0,0,CT234/CT$204)</f>
        <v>0</v>
      </c>
    </row>
    <row r="236" spans="1:98" s="27" customFormat="1" ht="12" x14ac:dyDescent="0.25">
      <c r="A236" s="26">
        <f>ROW()</f>
        <v>236</v>
      </c>
      <c r="B236" s="133"/>
      <c r="C236" s="142"/>
      <c r="E236" s="24"/>
      <c r="F236" s="127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9"/>
      <c r="T236" s="124"/>
      <c r="U236" s="124"/>
      <c r="V236" s="85"/>
      <c r="W236" s="29">
        <f ca="1">SUM(INDIRECT(ADDRESS(ROW(),SUMIFS($1:$1,$5:$5,1))):INDIRECT(ADDRESS(ROW(),SUMIFS($1:$1,$5:$5,MAX($5:$5)))))</f>
        <v>24642857.142857131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357142.8571428571</v>
      </c>
      <c r="AU236" s="30">
        <f ca="1">Potoki!AU$161</f>
        <v>357142.8571428571</v>
      </c>
      <c r="AV236" s="30">
        <f ca="1">Potoki!AV$161</f>
        <v>357142.8571428571</v>
      </c>
      <c r="AW236" s="30">
        <f ca="1">Potoki!AW$161</f>
        <v>357142.8571428571</v>
      </c>
      <c r="AX236" s="30">
        <f ca="1">Potoki!AX$161</f>
        <v>714285.7142857142</v>
      </c>
      <c r="AY236" s="30">
        <f ca="1">Potoki!AY$161</f>
        <v>714285.7142857142</v>
      </c>
      <c r="AZ236" s="30">
        <f ca="1">Potoki!AZ$161</f>
        <v>714285.7142857142</v>
      </c>
      <c r="BA236" s="30">
        <f ca="1">Potoki!BA$161</f>
        <v>714285.7142857142</v>
      </c>
      <c r="BB236" s="30">
        <f ca="1">Potoki!BB$161</f>
        <v>714285.7142857142</v>
      </c>
      <c r="BC236" s="30">
        <f ca="1">Potoki!BC$161</f>
        <v>714285.7142857142</v>
      </c>
      <c r="BD236" s="30">
        <f ca="1">Potoki!BD$161</f>
        <v>714285.7142857142</v>
      </c>
      <c r="BE236" s="30">
        <f ca="1">Potoki!BE$161</f>
        <v>714285.7142857142</v>
      </c>
      <c r="BF236" s="30">
        <f ca="1">Potoki!BF$161</f>
        <v>714285.7142857142</v>
      </c>
      <c r="BG236" s="30">
        <f ca="1">Potoki!BG$161</f>
        <v>714285.7142857142</v>
      </c>
      <c r="BH236" s="30">
        <f ca="1">Potoki!BH$161</f>
        <v>714285.7142857142</v>
      </c>
      <c r="BI236" s="30">
        <f ca="1">Potoki!BI$161</f>
        <v>714285.7142857142</v>
      </c>
      <c r="BJ236" s="30">
        <f ca="1">Potoki!BJ$161</f>
        <v>714285.7142857142</v>
      </c>
      <c r="BK236" s="30">
        <f ca="1">Potoki!BK$161</f>
        <v>714285.7142857142</v>
      </c>
      <c r="BL236" s="30">
        <f ca="1">Potoki!BL$161</f>
        <v>714285.7142857142</v>
      </c>
      <c r="BM236" s="30">
        <f ca="1">Potoki!BM$161</f>
        <v>714285.7142857142</v>
      </c>
      <c r="BN236" s="30">
        <f ca="1">Potoki!BN$161</f>
        <v>714285.7142857142</v>
      </c>
      <c r="BO236" s="30">
        <f ca="1">Potoki!BO$161</f>
        <v>714285.7142857142</v>
      </c>
      <c r="BP236" s="30">
        <f ca="1">Potoki!BP$161</f>
        <v>714285.7142857142</v>
      </c>
      <c r="BQ236" s="30">
        <f ca="1">Potoki!BQ$161</f>
        <v>714285.7142857142</v>
      </c>
      <c r="BR236" s="30">
        <f ca="1">Potoki!BR$161</f>
        <v>714285.7142857142</v>
      </c>
      <c r="BS236" s="30">
        <f ca="1">Potoki!BS$161</f>
        <v>714285.7142857142</v>
      </c>
      <c r="BT236" s="30">
        <f ca="1">Potoki!BT$161</f>
        <v>714285.7142857142</v>
      </c>
      <c r="BU236" s="30">
        <f ca="1">Potoki!BU$161</f>
        <v>714285.7142857142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1"/>
      <c r="C237" s="142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322103948.20566893</v>
      </c>
      <c r="Z237" s="10">
        <f ca="1">Z234-Z236</f>
        <v>-1770000</v>
      </c>
      <c r="AA237" s="10">
        <f t="shared" ref="AA237:CL237" ca="1" si="661">AA234-AA236</f>
        <v>-1880000</v>
      </c>
      <c r="AB237" s="10">
        <f t="shared" ca="1" si="661"/>
        <v>-2140000</v>
      </c>
      <c r="AC237" s="10">
        <f t="shared" ca="1" si="661"/>
        <v>-2657142.8571428573</v>
      </c>
      <c r="AD237" s="10">
        <f t="shared" ca="1" si="661"/>
        <v>-2807142.8571428573</v>
      </c>
      <c r="AE237" s="10">
        <f t="shared" ca="1" si="661"/>
        <v>-2907142.8571428573</v>
      </c>
      <c r="AF237" s="10">
        <f t="shared" ca="1" si="661"/>
        <v>-2907142.8571428573</v>
      </c>
      <c r="AG237" s="10">
        <f t="shared" ca="1" si="661"/>
        <v>-2907142.8571428573</v>
      </c>
      <c r="AH237" s="10">
        <f t="shared" ca="1" si="661"/>
        <v>-2903325.5891428571</v>
      </c>
      <c r="AI237" s="10">
        <f t="shared" ca="1" si="661"/>
        <v>-2874759.0011428571</v>
      </c>
      <c r="AJ237" s="10">
        <f t="shared" ca="1" si="661"/>
        <v>-2806585.1115428573</v>
      </c>
      <c r="AK237" s="10">
        <f t="shared" ca="1" si="661"/>
        <v>-2724422.6126428572</v>
      </c>
      <c r="AL237" s="10">
        <f t="shared" ca="1" si="661"/>
        <v>-2639261.8804428573</v>
      </c>
      <c r="AM237" s="10">
        <f t="shared" ca="1" si="661"/>
        <v>-2555948.5381628573</v>
      </c>
      <c r="AN237" s="10">
        <f t="shared" ca="1" si="661"/>
        <v>-2426181.4563328573</v>
      </c>
      <c r="AO237" s="10">
        <f t="shared" ca="1" si="661"/>
        <v>-2145840.0884078569</v>
      </c>
      <c r="AP237" s="10">
        <f t="shared" ca="1" si="661"/>
        <v>-1673473.6230578569</v>
      </c>
      <c r="AQ237" s="10">
        <f t="shared" ca="1" si="661"/>
        <v>-995623.348605857</v>
      </c>
      <c r="AR237" s="10">
        <f t="shared" ca="1" si="661"/>
        <v>-137772.5911558576</v>
      </c>
      <c r="AS237" s="10">
        <f t="shared" ca="1" si="661"/>
        <v>839650.80396314454</v>
      </c>
      <c r="AT237" s="10">
        <f t="shared" ca="1" si="661"/>
        <v>1888637.8069356435</v>
      </c>
      <c r="AU237" s="10">
        <f t="shared" ca="1" si="661"/>
        <v>2976227.6351871435</v>
      </c>
      <c r="AV237" s="10">
        <f t="shared" ca="1" si="661"/>
        <v>4084056.9644456431</v>
      </c>
      <c r="AW237" s="10">
        <f t="shared" ca="1" si="661"/>
        <v>5201164.2579611428</v>
      </c>
      <c r="AX237" s="10">
        <f t="shared" ca="1" si="661"/>
        <v>5964318.3048967849</v>
      </c>
      <c r="AY237" s="10">
        <f t="shared" ca="1" si="661"/>
        <v>7085798.5568117835</v>
      </c>
      <c r="AZ237" s="10">
        <f t="shared" ca="1" si="661"/>
        <v>8207681.8241367862</v>
      </c>
      <c r="BA237" s="10">
        <f t="shared" ca="1" si="661"/>
        <v>9329642.9050017856</v>
      </c>
      <c r="BB237" s="10">
        <f t="shared" ca="1" si="661"/>
        <v>10451608.678799288</v>
      </c>
      <c r="BC237" s="10">
        <f t="shared" ca="1" si="661"/>
        <v>11573572.43384929</v>
      </c>
      <c r="BD237" s="10">
        <f t="shared" ca="1" si="661"/>
        <v>12695536.188899286</v>
      </c>
      <c r="BE237" s="10">
        <f t="shared" ca="1" si="661"/>
        <v>13807956.773949286</v>
      </c>
      <c r="BF237" s="10">
        <f t="shared" ca="1" si="661"/>
        <v>14848960.888999281</v>
      </c>
      <c r="BG237" s="10">
        <f t="shared" ca="1" si="661"/>
        <v>15719530.280049289</v>
      </c>
      <c r="BH237" s="10">
        <f t="shared" ca="1" si="661"/>
        <v>16384693.423849287</v>
      </c>
      <c r="BI237" s="10">
        <f t="shared" ca="1" si="661"/>
        <v>16836954.737149287</v>
      </c>
      <c r="BJ237" s="10">
        <f t="shared" ca="1" si="661"/>
        <v>17104790.619749296</v>
      </c>
      <c r="BK237" s="10">
        <f t="shared" ca="1" si="661"/>
        <v>17250607.897774294</v>
      </c>
      <c r="BL237" s="10">
        <f t="shared" ca="1" si="661"/>
        <v>17324057.665986784</v>
      </c>
      <c r="BM237" s="10">
        <f t="shared" ca="1" si="661"/>
        <v>17358592.798949286</v>
      </c>
      <c r="BN237" s="10">
        <f t="shared" ca="1" si="661"/>
        <v>17372758.350156792</v>
      </c>
      <c r="BO237" s="10">
        <f t="shared" ca="1" si="661"/>
        <v>17377616.688864287</v>
      </c>
      <c r="BP237" s="10">
        <f t="shared" ca="1" si="661"/>
        <v>17379282.732336793</v>
      </c>
      <c r="BQ237" s="10">
        <f t="shared" ca="1" si="661"/>
        <v>17379766.2354718</v>
      </c>
      <c r="BR237" s="10">
        <f t="shared" ca="1" si="661"/>
        <v>17379846.723196793</v>
      </c>
      <c r="BS237" s="10">
        <f t="shared" ca="1" si="661"/>
        <v>17379849.397381794</v>
      </c>
      <c r="BT237" s="10">
        <f t="shared" ca="1" si="661"/>
        <v>17379847.378634296</v>
      </c>
      <c r="BU237" s="10">
        <f t="shared" ca="1" si="661"/>
        <v>17379847.378634296</v>
      </c>
      <c r="BV237" s="10">
        <f t="shared" ca="1" si="661"/>
        <v>0</v>
      </c>
      <c r="BW237" s="10">
        <f t="shared" ca="1" si="661"/>
        <v>0</v>
      </c>
      <c r="BX237" s="10">
        <f t="shared" ca="1" si="661"/>
        <v>0</v>
      </c>
      <c r="BY237" s="10">
        <f t="shared" ca="1" si="661"/>
        <v>0</v>
      </c>
      <c r="BZ237" s="10">
        <f t="shared" ca="1" si="661"/>
        <v>0</v>
      </c>
      <c r="CA237" s="10">
        <f t="shared" ca="1" si="661"/>
        <v>0</v>
      </c>
      <c r="CB237" s="10">
        <f t="shared" ca="1" si="661"/>
        <v>0</v>
      </c>
      <c r="CC237" s="10">
        <f t="shared" ca="1" si="661"/>
        <v>0</v>
      </c>
      <c r="CD237" s="10">
        <f t="shared" ca="1" si="661"/>
        <v>0</v>
      </c>
      <c r="CE237" s="10">
        <f t="shared" ca="1" si="661"/>
        <v>0</v>
      </c>
      <c r="CF237" s="10">
        <f t="shared" ca="1" si="661"/>
        <v>0</v>
      </c>
      <c r="CG237" s="10">
        <f t="shared" ca="1" si="661"/>
        <v>0</v>
      </c>
      <c r="CH237" s="10">
        <f t="shared" ca="1" si="661"/>
        <v>0</v>
      </c>
      <c r="CI237" s="10">
        <f t="shared" ca="1" si="661"/>
        <v>0</v>
      </c>
      <c r="CJ237" s="10">
        <f t="shared" ca="1" si="661"/>
        <v>0</v>
      </c>
      <c r="CK237" s="10">
        <f t="shared" ca="1" si="661"/>
        <v>0</v>
      </c>
      <c r="CL237" s="10">
        <f t="shared" ca="1" si="661"/>
        <v>0</v>
      </c>
      <c r="CM237" s="10">
        <f t="shared" ref="CM237:CT237" ca="1" si="662">CM234-CM236</f>
        <v>0</v>
      </c>
      <c r="CN237" s="10">
        <f t="shared" ca="1" si="662"/>
        <v>0</v>
      </c>
      <c r="CO237" s="10">
        <f t="shared" ca="1" si="662"/>
        <v>0</v>
      </c>
      <c r="CP237" s="10">
        <f t="shared" ca="1" si="662"/>
        <v>0</v>
      </c>
      <c r="CQ237" s="10">
        <f t="shared" ca="1" si="662"/>
        <v>0</v>
      </c>
      <c r="CR237" s="10">
        <f t="shared" ca="1" si="662"/>
        <v>0</v>
      </c>
      <c r="CS237" s="10">
        <f t="shared" ca="1" si="662"/>
        <v>0</v>
      </c>
      <c r="CT237" s="10">
        <f t="shared" ca="1" si="662"/>
        <v>0</v>
      </c>
    </row>
    <row r="238" spans="1:98" s="107" customFormat="1" ht="12" x14ac:dyDescent="0.25">
      <c r="A238" s="105">
        <f>ROW()</f>
        <v>238</v>
      </c>
      <c r="B238" s="135"/>
      <c r="C238" s="143"/>
      <c r="E238" s="108"/>
      <c r="F238" s="107" t="s">
        <v>150</v>
      </c>
      <c r="M238" s="107" t="s">
        <v>74</v>
      </c>
      <c r="P238" s="109"/>
      <c r="R238" s="108"/>
      <c r="S238" s="128"/>
      <c r="V238" s="110"/>
      <c r="W238" s="111">
        <f ca="1">IF(W$204=0,0,W237/W$204)</f>
        <v>0.3634233700546563</v>
      </c>
      <c r="X238" s="112"/>
      <c r="Y238" s="112"/>
      <c r="Z238" s="111">
        <f ca="1">IF(Z$204=0,0,Z237/Z$204)</f>
        <v>0</v>
      </c>
      <c r="AA238" s="111">
        <f t="shared" ref="AA238:CL238" ca="1" si="663">IF(AA$204=0,0,AA237/AA$204)</f>
        <v>0</v>
      </c>
      <c r="AB238" s="111">
        <f t="shared" ca="1" si="663"/>
        <v>0</v>
      </c>
      <c r="AC238" s="111">
        <f t="shared" ca="1" si="663"/>
        <v>0</v>
      </c>
      <c r="AD238" s="111">
        <f t="shared" ca="1" si="663"/>
        <v>0</v>
      </c>
      <c r="AE238" s="111">
        <f t="shared" ca="1" si="663"/>
        <v>0</v>
      </c>
      <c r="AF238" s="111">
        <f t="shared" ca="1" si="663"/>
        <v>0</v>
      </c>
      <c r="AG238" s="111">
        <f t="shared" ca="1" si="663"/>
        <v>0</v>
      </c>
      <c r="AH238" s="111">
        <f t="shared" ca="1" si="663"/>
        <v>-461.4166093167504</v>
      </c>
      <c r="AI238" s="111">
        <f t="shared" ca="1" si="663"/>
        <v>-52.716531844240428</v>
      </c>
      <c r="AJ238" s="111">
        <f t="shared" ca="1" si="663"/>
        <v>-16.200070556298442</v>
      </c>
      <c r="AK238" s="111">
        <f t="shared" ca="1" si="663"/>
        <v>-8.441607330302201</v>
      </c>
      <c r="AL238" s="111">
        <f t="shared" ca="1" si="663"/>
        <v>-5.4693005669901176</v>
      </c>
      <c r="AM238" s="111">
        <f t="shared" ca="1" si="663"/>
        <v>-3.981400705535322</v>
      </c>
      <c r="AN238" s="111">
        <f t="shared" ca="1" si="663"/>
        <v>-2.7611017560678879</v>
      </c>
      <c r="AO238" s="111">
        <f t="shared" ca="1" si="663"/>
        <v>-1.5610153328391103</v>
      </c>
      <c r="AP238" s="111">
        <f t="shared" ca="1" si="663"/>
        <v>-0.75480609938142595</v>
      </c>
      <c r="AQ238" s="111">
        <f t="shared" ca="1" si="663"/>
        <v>-0.28921248804912181</v>
      </c>
      <c r="AR238" s="111">
        <f t="shared" ca="1" si="663"/>
        <v>-2.7459438751701128E-2</v>
      </c>
      <c r="AS238" s="111">
        <f t="shared" ca="1" si="663"/>
        <v>0.12280085099985764</v>
      </c>
      <c r="AT238" s="111">
        <f t="shared" ca="1" si="663"/>
        <v>0.21431116192806698</v>
      </c>
      <c r="AU238" s="111">
        <f t="shared" ca="1" si="663"/>
        <v>0.27365623016107321</v>
      </c>
      <c r="AV238" s="111">
        <f t="shared" ca="1" si="663"/>
        <v>0.31449189014590839</v>
      </c>
      <c r="AW238" s="111">
        <f t="shared" ca="1" si="663"/>
        <v>0.34400445797117385</v>
      </c>
      <c r="AX238" s="111">
        <f t="shared" ca="1" si="663"/>
        <v>0.34552369400068195</v>
      </c>
      <c r="AY238" s="111">
        <f t="shared" ca="1" si="663"/>
        <v>0.3651073250733175</v>
      </c>
      <c r="AZ238" s="111">
        <f t="shared" ca="1" si="663"/>
        <v>0.38078769193263967</v>
      </c>
      <c r="BA238" s="111">
        <f t="shared" ca="1" si="663"/>
        <v>0.39362516470810488</v>
      </c>
      <c r="BB238" s="111">
        <f t="shared" ca="1" si="663"/>
        <v>0.40432876406524415</v>
      </c>
      <c r="BC238" s="111">
        <f t="shared" ca="1" si="663"/>
        <v>0.41339011695828487</v>
      </c>
      <c r="BD238" s="111">
        <f t="shared" ca="1" si="663"/>
        <v>0.42116042168710732</v>
      </c>
      <c r="BE238" s="111">
        <f t="shared" ca="1" si="663"/>
        <v>0.42781012112072192</v>
      </c>
      <c r="BF238" s="111">
        <f t="shared" ca="1" si="663"/>
        <v>0.43307821964603743</v>
      </c>
      <c r="BG238" s="111">
        <f t="shared" ca="1" si="663"/>
        <v>0.43663719023101116</v>
      </c>
      <c r="BH238" s="111">
        <f t="shared" ca="1" si="663"/>
        <v>0.43877432661637739</v>
      </c>
      <c r="BI238" s="111">
        <f t="shared" ca="1" si="663"/>
        <v>0.43980225826176783</v>
      </c>
      <c r="BJ238" s="111">
        <f t="shared" ca="1" si="663"/>
        <v>0.44010945475599433</v>
      </c>
      <c r="BK238" s="111">
        <f t="shared" ca="1" si="663"/>
        <v>0.44011471805113156</v>
      </c>
      <c r="BL238" s="111">
        <f t="shared" ca="1" si="663"/>
        <v>0.44003771245523504</v>
      </c>
      <c r="BM238" s="111">
        <f t="shared" ca="1" si="663"/>
        <v>0.43996760934232326</v>
      </c>
      <c r="BN238" s="111">
        <f t="shared" ca="1" si="663"/>
        <v>0.43991232214159853</v>
      </c>
      <c r="BO238" s="111">
        <f t="shared" ca="1" si="663"/>
        <v>0.43987696511815905</v>
      </c>
      <c r="BP238" s="111">
        <f t="shared" ca="1" si="663"/>
        <v>0.43986074102748302</v>
      </c>
      <c r="BQ238" s="111">
        <f t="shared" ca="1" si="663"/>
        <v>0.43985421126556679</v>
      </c>
      <c r="BR238" s="111">
        <f t="shared" ca="1" si="663"/>
        <v>0.43985172457859134</v>
      </c>
      <c r="BS238" s="111">
        <f t="shared" ca="1" si="663"/>
        <v>0.439850829158134</v>
      </c>
      <c r="BT238" s="111">
        <f t="shared" ca="1" si="663"/>
        <v>0.43985064673612945</v>
      </c>
      <c r="BU238" s="111">
        <f t="shared" ca="1" si="663"/>
        <v>0.43985064673612945</v>
      </c>
      <c r="BV238" s="111">
        <f t="shared" si="663"/>
        <v>0</v>
      </c>
      <c r="BW238" s="111">
        <f t="shared" si="663"/>
        <v>0</v>
      </c>
      <c r="BX238" s="111">
        <f t="shared" si="663"/>
        <v>0</v>
      </c>
      <c r="BY238" s="111">
        <f t="shared" si="663"/>
        <v>0</v>
      </c>
      <c r="BZ238" s="111">
        <f t="shared" si="663"/>
        <v>0</v>
      </c>
      <c r="CA238" s="111">
        <f t="shared" si="663"/>
        <v>0</v>
      </c>
      <c r="CB238" s="111">
        <f t="shared" si="663"/>
        <v>0</v>
      </c>
      <c r="CC238" s="111">
        <f t="shared" si="663"/>
        <v>0</v>
      </c>
      <c r="CD238" s="111">
        <f t="shared" si="663"/>
        <v>0</v>
      </c>
      <c r="CE238" s="111">
        <f t="shared" si="663"/>
        <v>0</v>
      </c>
      <c r="CF238" s="111">
        <f t="shared" si="663"/>
        <v>0</v>
      </c>
      <c r="CG238" s="111">
        <f t="shared" si="663"/>
        <v>0</v>
      </c>
      <c r="CH238" s="111">
        <f t="shared" si="663"/>
        <v>0</v>
      </c>
      <c r="CI238" s="111">
        <f t="shared" si="663"/>
        <v>0</v>
      </c>
      <c r="CJ238" s="111">
        <f t="shared" si="663"/>
        <v>0</v>
      </c>
      <c r="CK238" s="111">
        <f t="shared" si="663"/>
        <v>0</v>
      </c>
      <c r="CL238" s="111">
        <f t="shared" si="663"/>
        <v>0</v>
      </c>
      <c r="CM238" s="111">
        <f t="shared" ref="CM238:CT238" si="664">IF(CM$204=0,0,CM237/CM$204)</f>
        <v>0</v>
      </c>
      <c r="CN238" s="111">
        <f t="shared" si="664"/>
        <v>0</v>
      </c>
      <c r="CO238" s="111">
        <f t="shared" si="664"/>
        <v>0</v>
      </c>
      <c r="CP238" s="111">
        <f t="shared" si="664"/>
        <v>0</v>
      </c>
      <c r="CQ238" s="111">
        <f t="shared" si="664"/>
        <v>0</v>
      </c>
      <c r="CR238" s="111">
        <f t="shared" si="664"/>
        <v>0</v>
      </c>
      <c r="CS238" s="111">
        <f t="shared" si="664"/>
        <v>0</v>
      </c>
      <c r="CT238" s="111">
        <f t="shared" si="664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2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6">
        <v>0.2</v>
      </c>
      <c r="V241" s="74"/>
      <c r="W241" s="10">
        <f ca="1">SUM(INDIRECT(ADDRESS(ROW(),SUMIFS($1:$1,$5:$5,1))):INDIRECT(ADDRESS(ROW(),SUMIFS($1:$1,$5:$5,MAX($5:$5)))))</f>
        <v>738587495.89408338</v>
      </c>
      <c r="Z241" s="10">
        <f ca="1">Z204/(1+$S241)</f>
        <v>0</v>
      </c>
      <c r="AA241" s="10">
        <f t="shared" ref="AA241:CL241" ca="1" si="665">AA204/(1+$S241)</f>
        <v>0</v>
      </c>
      <c r="AB241" s="10">
        <f t="shared" ca="1" si="665"/>
        <v>0</v>
      </c>
      <c r="AC241" s="10">
        <f t="shared" ca="1" si="665"/>
        <v>0</v>
      </c>
      <c r="AD241" s="10">
        <f t="shared" ca="1" si="665"/>
        <v>0</v>
      </c>
      <c r="AE241" s="10">
        <f t="shared" ca="1" si="665"/>
        <v>0</v>
      </c>
      <c r="AF241" s="10">
        <f t="shared" ca="1" si="665"/>
        <v>0</v>
      </c>
      <c r="AG241" s="10">
        <f t="shared" ca="1" si="665"/>
        <v>0</v>
      </c>
      <c r="AH241" s="10">
        <f t="shared" ca="1" si="665"/>
        <v>5243.5000000000009</v>
      </c>
      <c r="AI241" s="10">
        <f t="shared" ca="1" si="665"/>
        <v>45443.666666666679</v>
      </c>
      <c r="AJ241" s="10">
        <f t="shared" ca="1" si="665"/>
        <v>144371.03333333335</v>
      </c>
      <c r="AK241" s="10">
        <f t="shared" ca="1" si="665"/>
        <v>268947.85416666674</v>
      </c>
      <c r="AL241" s="10">
        <f t="shared" ca="1" si="665"/>
        <v>402132.75416666671</v>
      </c>
      <c r="AM241" s="10">
        <f t="shared" ca="1" si="665"/>
        <v>534976.82666666678</v>
      </c>
      <c r="AN241" s="10">
        <f t="shared" ca="1" si="665"/>
        <v>732250.40541666665</v>
      </c>
      <c r="AO241" s="10">
        <f t="shared" ca="1" si="665"/>
        <v>1145536.5210416669</v>
      </c>
      <c r="AP241" s="10">
        <f t="shared" ca="1" si="665"/>
        <v>1847575.6272916668</v>
      </c>
      <c r="AQ241" s="10">
        <f t="shared" ca="1" si="665"/>
        <v>2868776.9654583335</v>
      </c>
      <c r="AR241" s="10">
        <f t="shared" ca="1" si="665"/>
        <v>4181093.9279583329</v>
      </c>
      <c r="AS241" s="10">
        <f t="shared" ca="1" si="665"/>
        <v>5697916.5665833345</v>
      </c>
      <c r="AT241" s="10">
        <f t="shared" ca="1" si="665"/>
        <v>7343830.4610625003</v>
      </c>
      <c r="AU241" s="10">
        <f t="shared" ca="1" si="665"/>
        <v>9063158.1620833352</v>
      </c>
      <c r="AV241" s="10">
        <f t="shared" ca="1" si="665"/>
        <v>10821839.641479168</v>
      </c>
      <c r="AW241" s="10">
        <f t="shared" ca="1" si="665"/>
        <v>12599556.336750001</v>
      </c>
      <c r="AX241" s="10">
        <f t="shared" ca="1" si="665"/>
        <v>14384730.599895835</v>
      </c>
      <c r="AY241" s="10">
        <f t="shared" ca="1" si="665"/>
        <v>16172866.785104167</v>
      </c>
      <c r="AZ241" s="10">
        <f t="shared" ca="1" si="665"/>
        <v>17962069.148645837</v>
      </c>
      <c r="BA241" s="10">
        <f t="shared" ca="1" si="665"/>
        <v>19751538.056770835</v>
      </c>
      <c r="BB241" s="10">
        <f t="shared" ca="1" si="665"/>
        <v>21541069.231458336</v>
      </c>
      <c r="BC241" s="10">
        <f t="shared" ca="1" si="665"/>
        <v>23330610.237708338</v>
      </c>
      <c r="BD241" s="10">
        <f t="shared" ca="1" si="665"/>
        <v>25120151.243958335</v>
      </c>
      <c r="BE241" s="10">
        <f t="shared" ca="1" si="665"/>
        <v>26896583.500208333</v>
      </c>
      <c r="BF241" s="10">
        <f t="shared" ca="1" si="665"/>
        <v>28572515.339791663</v>
      </c>
      <c r="BG241" s="10">
        <f t="shared" ca="1" si="665"/>
        <v>30001128.76270834</v>
      </c>
      <c r="BH241" s="10">
        <f t="shared" ca="1" si="665"/>
        <v>31118300.13354167</v>
      </c>
      <c r="BI241" s="10">
        <f t="shared" ca="1" si="665"/>
        <v>31902509.254375003</v>
      </c>
      <c r="BJ241" s="10">
        <f t="shared" ca="1" si="665"/>
        <v>32387380.068958342</v>
      </c>
      <c r="BK241" s="10">
        <f t="shared" ca="1" si="665"/>
        <v>32663089.853333343</v>
      </c>
      <c r="BL241" s="10">
        <f t="shared" ca="1" si="665"/>
        <v>32807903.306979164</v>
      </c>
      <c r="BM241" s="10">
        <f t="shared" ca="1" si="665"/>
        <v>32878543.083541669</v>
      </c>
      <c r="BN241" s="10">
        <f t="shared" ca="1" si="665"/>
        <v>32909509.228229169</v>
      </c>
      <c r="BO241" s="10">
        <f t="shared" ca="1" si="665"/>
        <v>32921358.445833333</v>
      </c>
      <c r="BP241" s="10">
        <f t="shared" ca="1" si="665"/>
        <v>32925729.121562503</v>
      </c>
      <c r="BQ241" s="10">
        <f t="shared" ca="1" si="665"/>
        <v>32927133.942604177</v>
      </c>
      <c r="BR241" s="10">
        <f t="shared" ca="1" si="665"/>
        <v>32927472.585312508</v>
      </c>
      <c r="BS241" s="10">
        <f t="shared" ca="1" si="665"/>
        <v>32927544.683437511</v>
      </c>
      <c r="BT241" s="10">
        <f t="shared" ca="1" si="665"/>
        <v>32927554.515000012</v>
      </c>
      <c r="BU241" s="10">
        <f t="shared" ca="1" si="665"/>
        <v>32927554.515000012</v>
      </c>
      <c r="BV241" s="10">
        <f t="shared" si="665"/>
        <v>0</v>
      </c>
      <c r="BW241" s="10">
        <f t="shared" si="665"/>
        <v>0</v>
      </c>
      <c r="BX241" s="10">
        <f t="shared" si="665"/>
        <v>0</v>
      </c>
      <c r="BY241" s="10">
        <f t="shared" si="665"/>
        <v>0</v>
      </c>
      <c r="BZ241" s="10">
        <f t="shared" si="665"/>
        <v>0</v>
      </c>
      <c r="CA241" s="10">
        <f t="shared" si="665"/>
        <v>0</v>
      </c>
      <c r="CB241" s="10">
        <f t="shared" si="665"/>
        <v>0</v>
      </c>
      <c r="CC241" s="10">
        <f t="shared" si="665"/>
        <v>0</v>
      </c>
      <c r="CD241" s="10">
        <f t="shared" si="665"/>
        <v>0</v>
      </c>
      <c r="CE241" s="10">
        <f t="shared" si="665"/>
        <v>0</v>
      </c>
      <c r="CF241" s="10">
        <f t="shared" si="665"/>
        <v>0</v>
      </c>
      <c r="CG241" s="10">
        <f t="shared" si="665"/>
        <v>0</v>
      </c>
      <c r="CH241" s="10">
        <f t="shared" si="665"/>
        <v>0</v>
      </c>
      <c r="CI241" s="10">
        <f t="shared" si="665"/>
        <v>0</v>
      </c>
      <c r="CJ241" s="10">
        <f t="shared" si="665"/>
        <v>0</v>
      </c>
      <c r="CK241" s="10">
        <f t="shared" si="665"/>
        <v>0</v>
      </c>
      <c r="CL241" s="10">
        <f t="shared" si="665"/>
        <v>0</v>
      </c>
      <c r="CM241" s="10">
        <f t="shared" ref="CM241:CT241" si="666">CM204/(1+$S241)</f>
        <v>0</v>
      </c>
      <c r="CN241" s="10">
        <f t="shared" si="666"/>
        <v>0</v>
      </c>
      <c r="CO241" s="10">
        <f t="shared" si="666"/>
        <v>0</v>
      </c>
      <c r="CP241" s="10">
        <f t="shared" si="666"/>
        <v>0</v>
      </c>
      <c r="CQ241" s="10">
        <f t="shared" si="666"/>
        <v>0</v>
      </c>
      <c r="CR241" s="10">
        <f t="shared" si="666"/>
        <v>0</v>
      </c>
      <c r="CS241" s="10">
        <f t="shared" si="666"/>
        <v>0</v>
      </c>
      <c r="CT241" s="10">
        <f t="shared" si="666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698369.2</v>
      </c>
      <c r="Z242" s="7">
        <f t="shared" ref="Z242:BE242" ca="1" si="667">Z205</f>
        <v>0</v>
      </c>
      <c r="AA242" s="7">
        <f t="shared" ca="1" si="667"/>
        <v>0</v>
      </c>
      <c r="AB242" s="7">
        <f t="shared" ca="1" si="667"/>
        <v>0</v>
      </c>
      <c r="AC242" s="7">
        <f t="shared" ca="1" si="667"/>
        <v>0</v>
      </c>
      <c r="AD242" s="7">
        <f t="shared" ca="1" si="667"/>
        <v>0</v>
      </c>
      <c r="AE242" s="7">
        <f t="shared" ca="1" si="667"/>
        <v>0</v>
      </c>
      <c r="AF242" s="7">
        <f t="shared" ca="1" si="667"/>
        <v>0</v>
      </c>
      <c r="AG242" s="7">
        <f t="shared" ca="1" si="667"/>
        <v>0</v>
      </c>
      <c r="AH242" s="7">
        <f t="shared" ca="1" si="667"/>
        <v>4</v>
      </c>
      <c r="AI242" s="7">
        <f t="shared" ca="1" si="667"/>
        <v>36</v>
      </c>
      <c r="AJ242" s="7">
        <f t="shared" ca="1" si="667"/>
        <v>118.8</v>
      </c>
      <c r="AK242" s="7">
        <f t="shared" ca="1" si="667"/>
        <v>230.1</v>
      </c>
      <c r="AL242" s="7">
        <f t="shared" ca="1" si="667"/>
        <v>354.2</v>
      </c>
      <c r="AM242" s="7">
        <f t="shared" ca="1" si="667"/>
        <v>481.09000000000003</v>
      </c>
      <c r="AN242" s="7">
        <f t="shared" ca="1" si="667"/>
        <v>657.99</v>
      </c>
      <c r="AO242" s="7">
        <f t="shared" ca="1" si="667"/>
        <v>1012.4200000000001</v>
      </c>
      <c r="AP242" s="7">
        <f t="shared" ca="1" si="667"/>
        <v>1621.8100000000002</v>
      </c>
      <c r="AQ242" s="7">
        <f t="shared" ca="1" si="667"/>
        <v>2525.91</v>
      </c>
      <c r="AR242" s="7">
        <f t="shared" ca="1" si="667"/>
        <v>3712.9850000000001</v>
      </c>
      <c r="AS242" s="7">
        <f t="shared" ca="1" si="667"/>
        <v>5111.96</v>
      </c>
      <c r="AT242" s="7">
        <f t="shared" ca="1" si="667"/>
        <v>6652.16</v>
      </c>
      <c r="AU242" s="7">
        <f t="shared" ca="1" si="667"/>
        <v>8276.67</v>
      </c>
      <c r="AV242" s="7">
        <f t="shared" ca="1" si="667"/>
        <v>9947.2400000000016</v>
      </c>
      <c r="AW242" s="7">
        <f t="shared" ca="1" si="667"/>
        <v>11641.065000000001</v>
      </c>
      <c r="AX242" s="7">
        <f t="shared" ca="1" si="667"/>
        <v>13344.85</v>
      </c>
      <c r="AY242" s="7">
        <f t="shared" ca="1" si="667"/>
        <v>15052.75</v>
      </c>
      <c r="AZ242" s="7">
        <f t="shared" ca="1" si="667"/>
        <v>16762.174999999999</v>
      </c>
      <c r="BA242" s="7">
        <f t="shared" ca="1" si="667"/>
        <v>18472.025000000001</v>
      </c>
      <c r="BB242" s="7">
        <f t="shared" ca="1" si="667"/>
        <v>20182</v>
      </c>
      <c r="BC242" s="7">
        <f t="shared" ca="1" si="667"/>
        <v>21892</v>
      </c>
      <c r="BD242" s="7">
        <f t="shared" ca="1" si="667"/>
        <v>23602</v>
      </c>
      <c r="BE242" s="7">
        <f t="shared" ca="1" si="667"/>
        <v>25302</v>
      </c>
      <c r="BF242" s="7">
        <f t="shared" ref="BF242:CL242" ca="1" si="668">BF205</f>
        <v>26922</v>
      </c>
      <c r="BG242" s="7">
        <f t="shared" ca="1" si="668"/>
        <v>28335</v>
      </c>
      <c r="BH242" s="7">
        <f t="shared" ca="1" si="668"/>
        <v>29469.75</v>
      </c>
      <c r="BI242" s="7">
        <f t="shared" ca="1" si="668"/>
        <v>30294.25</v>
      </c>
      <c r="BJ242" s="7">
        <f t="shared" ca="1" si="668"/>
        <v>30826.525000000001</v>
      </c>
      <c r="BK242" s="7">
        <f t="shared" ca="1" si="668"/>
        <v>31141.55</v>
      </c>
      <c r="BL242" s="7">
        <f t="shared" ca="1" si="668"/>
        <v>31313</v>
      </c>
      <c r="BM242" s="7">
        <f t="shared" ca="1" si="668"/>
        <v>31399.100000000002</v>
      </c>
      <c r="BN242" s="7">
        <f t="shared" ca="1" si="668"/>
        <v>31438.7</v>
      </c>
      <c r="BO242" s="7">
        <f t="shared" ca="1" si="668"/>
        <v>31454.925000000003</v>
      </c>
      <c r="BP242" s="7">
        <f t="shared" ca="1" si="668"/>
        <v>31461.15</v>
      </c>
      <c r="BQ242" s="7">
        <f t="shared" ca="1" si="668"/>
        <v>31463.250000000004</v>
      </c>
      <c r="BR242" s="7">
        <f t="shared" ca="1" si="668"/>
        <v>31463.825000000004</v>
      </c>
      <c r="BS242" s="7">
        <f t="shared" ca="1" si="668"/>
        <v>31463.975000000006</v>
      </c>
      <c r="BT242" s="7">
        <f t="shared" ca="1" si="668"/>
        <v>31464.000000000007</v>
      </c>
      <c r="BU242" s="7">
        <f t="shared" ca="1" si="668"/>
        <v>31464.000000000007</v>
      </c>
      <c r="BV242" s="7">
        <f t="shared" si="668"/>
        <v>0</v>
      </c>
      <c r="BW242" s="7">
        <f t="shared" si="668"/>
        <v>0</v>
      </c>
      <c r="BX242" s="7">
        <f t="shared" si="668"/>
        <v>0</v>
      </c>
      <c r="BY242" s="7">
        <f t="shared" si="668"/>
        <v>0</v>
      </c>
      <c r="BZ242" s="7">
        <f t="shared" si="668"/>
        <v>0</v>
      </c>
      <c r="CA242" s="7">
        <f t="shared" si="668"/>
        <v>0</v>
      </c>
      <c r="CB242" s="7">
        <f t="shared" si="668"/>
        <v>0</v>
      </c>
      <c r="CC242" s="7">
        <f t="shared" si="668"/>
        <v>0</v>
      </c>
      <c r="CD242" s="7">
        <f t="shared" si="668"/>
        <v>0</v>
      </c>
      <c r="CE242" s="7">
        <f t="shared" si="668"/>
        <v>0</v>
      </c>
      <c r="CF242" s="7">
        <f t="shared" si="668"/>
        <v>0</v>
      </c>
      <c r="CG242" s="7">
        <f t="shared" si="668"/>
        <v>0</v>
      </c>
      <c r="CH242" s="7">
        <f t="shared" si="668"/>
        <v>0</v>
      </c>
      <c r="CI242" s="7">
        <f t="shared" si="668"/>
        <v>0</v>
      </c>
      <c r="CJ242" s="7">
        <f t="shared" si="668"/>
        <v>0</v>
      </c>
      <c r="CK242" s="7">
        <f t="shared" si="668"/>
        <v>0</v>
      </c>
      <c r="CL242" s="7">
        <f t="shared" si="668"/>
        <v>0</v>
      </c>
      <c r="CM242" s="7">
        <f t="shared" ref="CM242:CT242" si="669">CM205</f>
        <v>0</v>
      </c>
      <c r="CN242" s="7">
        <f t="shared" si="669"/>
        <v>0</v>
      </c>
      <c r="CO242" s="7">
        <f t="shared" si="669"/>
        <v>0</v>
      </c>
      <c r="CP242" s="7">
        <f t="shared" si="669"/>
        <v>0</v>
      </c>
      <c r="CQ242" s="7">
        <f t="shared" si="669"/>
        <v>0</v>
      </c>
      <c r="CR242" s="7">
        <f t="shared" si="669"/>
        <v>0</v>
      </c>
      <c r="CS242" s="7">
        <f t="shared" si="669"/>
        <v>0</v>
      </c>
      <c r="CT242" s="7">
        <f t="shared" si="669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1057.5888740426747</v>
      </c>
      <c r="Z243" s="7">
        <f ca="1">IF(Z242=0,0,Z241/Z242)</f>
        <v>0</v>
      </c>
      <c r="AA243" s="7">
        <f ca="1">IF(AA242=0,0,AA241/AA242)</f>
        <v>0</v>
      </c>
      <c r="AB243" s="7">
        <f t="shared" ref="AB243:CK243" ca="1" si="670">IF(AB242=0,0,AB241/AB242)</f>
        <v>0</v>
      </c>
      <c r="AC243" s="7">
        <f t="shared" ca="1" si="670"/>
        <v>0</v>
      </c>
      <c r="AD243" s="7">
        <f t="shared" ca="1" si="670"/>
        <v>0</v>
      </c>
      <c r="AE243" s="7">
        <f t="shared" ca="1" si="670"/>
        <v>0</v>
      </c>
      <c r="AF243" s="7">
        <f t="shared" ca="1" si="670"/>
        <v>0</v>
      </c>
      <c r="AG243" s="7">
        <f t="shared" ca="1" si="670"/>
        <v>0</v>
      </c>
      <c r="AH243" s="7">
        <f t="shared" ca="1" si="670"/>
        <v>1310.8750000000002</v>
      </c>
      <c r="AI243" s="7">
        <f t="shared" ca="1" si="670"/>
        <v>1262.3240740740744</v>
      </c>
      <c r="AJ243" s="7">
        <f t="shared" ca="1" si="670"/>
        <v>1215.2443883277219</v>
      </c>
      <c r="AK243" s="7">
        <f t="shared" ca="1" si="670"/>
        <v>1168.8303092858182</v>
      </c>
      <c r="AL243" s="7">
        <f t="shared" ca="1" si="670"/>
        <v>1135.3268045360437</v>
      </c>
      <c r="AM243" s="7">
        <f t="shared" ca="1" si="670"/>
        <v>1112.009866483749</v>
      </c>
      <c r="AN243" s="7">
        <f t="shared" ca="1" si="670"/>
        <v>1112.8594741814718</v>
      </c>
      <c r="AO243" s="7">
        <f t="shared" ca="1" si="670"/>
        <v>1131.4834960210849</v>
      </c>
      <c r="AP243" s="7">
        <f t="shared" ca="1" si="670"/>
        <v>1139.2059657368413</v>
      </c>
      <c r="AQ243" s="7">
        <f t="shared" ca="1" si="670"/>
        <v>1135.7399770610725</v>
      </c>
      <c r="AR243" s="7">
        <f t="shared" ca="1" si="670"/>
        <v>1126.0734767197639</v>
      </c>
      <c r="AS243" s="7">
        <f t="shared" ca="1" si="670"/>
        <v>1114.624638413316</v>
      </c>
      <c r="AT243" s="7">
        <f t="shared" ca="1" si="670"/>
        <v>1103.9768227256261</v>
      </c>
      <c r="AU243" s="7">
        <f t="shared" ca="1" si="670"/>
        <v>1095.0247094644749</v>
      </c>
      <c r="AV243" s="7">
        <f t="shared" ca="1" si="670"/>
        <v>1087.923850382535</v>
      </c>
      <c r="AW243" s="7">
        <f t="shared" ca="1" si="670"/>
        <v>1082.3370831405889</v>
      </c>
      <c r="AX243" s="7">
        <f t="shared" ca="1" si="670"/>
        <v>1077.9237383631764</v>
      </c>
      <c r="AY243" s="7">
        <f t="shared" ca="1" si="670"/>
        <v>1074.4127674414422</v>
      </c>
      <c r="AZ243" s="7">
        <f t="shared" ca="1" si="670"/>
        <v>1071.5834400157401</v>
      </c>
      <c r="BA243" s="7">
        <f t="shared" ca="1" si="670"/>
        <v>1069.2676117951785</v>
      </c>
      <c r="BB243" s="7">
        <f t="shared" ca="1" si="670"/>
        <v>1067.3406615527865</v>
      </c>
      <c r="BC243" s="7">
        <f t="shared" ca="1" si="670"/>
        <v>1065.7139702954657</v>
      </c>
      <c r="BD243" s="7">
        <f t="shared" ca="1" si="670"/>
        <v>1064.3229914396379</v>
      </c>
      <c r="BE243" s="7">
        <f t="shared" ca="1" si="670"/>
        <v>1063.0220338395516</v>
      </c>
      <c r="BF243" s="7">
        <f t="shared" ca="1" si="670"/>
        <v>1061.3073077702868</v>
      </c>
      <c r="BG243" s="7">
        <f t="shared" ca="1" si="670"/>
        <v>1058.8010856787839</v>
      </c>
      <c r="BH243" s="7">
        <f t="shared" ca="1" si="670"/>
        <v>1055.9404180063173</v>
      </c>
      <c r="BI243" s="7">
        <f t="shared" ca="1" si="670"/>
        <v>1053.0879376243017</v>
      </c>
      <c r="BJ243" s="7">
        <f t="shared" ca="1" si="670"/>
        <v>1050.6335069865429</v>
      </c>
      <c r="BK243" s="7">
        <f t="shared" ca="1" si="670"/>
        <v>1048.8588350076777</v>
      </c>
      <c r="BL243" s="7">
        <f t="shared" ca="1" si="670"/>
        <v>1047.7406606514598</v>
      </c>
      <c r="BM243" s="7">
        <f t="shared" ca="1" si="670"/>
        <v>1047.1173722667741</v>
      </c>
      <c r="BN243" s="7">
        <f t="shared" ca="1" si="670"/>
        <v>1046.7833984302522</v>
      </c>
      <c r="BO243" s="7">
        <f t="shared" ca="1" si="670"/>
        <v>1046.6201539451558</v>
      </c>
      <c r="BP243" s="7">
        <f t="shared" ca="1" si="670"/>
        <v>1046.5519894079682</v>
      </c>
      <c r="BQ243" s="7">
        <f t="shared" ca="1" si="670"/>
        <v>1046.5267873663456</v>
      </c>
      <c r="BR243" s="7">
        <f t="shared" ca="1" si="670"/>
        <v>1046.5184250583807</v>
      </c>
      <c r="BS243" s="7">
        <f t="shared" ca="1" si="670"/>
        <v>1046.5157273814737</v>
      </c>
      <c r="BT243" s="7">
        <f t="shared" ca="1" si="670"/>
        <v>1046.5152083333335</v>
      </c>
      <c r="BU243" s="7">
        <f t="shared" ca="1" si="670"/>
        <v>1046.5152083333335</v>
      </c>
      <c r="BV243" s="7">
        <f t="shared" si="670"/>
        <v>0</v>
      </c>
      <c r="BW243" s="7">
        <f t="shared" si="670"/>
        <v>0</v>
      </c>
      <c r="BX243" s="7">
        <f t="shared" si="670"/>
        <v>0</v>
      </c>
      <c r="BY243" s="7">
        <f t="shared" si="670"/>
        <v>0</v>
      </c>
      <c r="BZ243" s="7">
        <f t="shared" si="670"/>
        <v>0</v>
      </c>
      <c r="CA243" s="7">
        <f t="shared" si="670"/>
        <v>0</v>
      </c>
      <c r="CB243" s="7">
        <f t="shared" si="670"/>
        <v>0</v>
      </c>
      <c r="CC243" s="7">
        <f t="shared" si="670"/>
        <v>0</v>
      </c>
      <c r="CD243" s="7">
        <f t="shared" si="670"/>
        <v>0</v>
      </c>
      <c r="CE243" s="7">
        <f t="shared" si="670"/>
        <v>0</v>
      </c>
      <c r="CF243" s="7">
        <f t="shared" si="670"/>
        <v>0</v>
      </c>
      <c r="CG243" s="7">
        <f t="shared" si="670"/>
        <v>0</v>
      </c>
      <c r="CH243" s="7">
        <f t="shared" si="670"/>
        <v>0</v>
      </c>
      <c r="CI243" s="7">
        <f t="shared" si="670"/>
        <v>0</v>
      </c>
      <c r="CJ243" s="7">
        <f t="shared" si="670"/>
        <v>0</v>
      </c>
      <c r="CK243" s="7">
        <f t="shared" si="670"/>
        <v>0</v>
      </c>
      <c r="CL243" s="7">
        <f t="shared" ref="CL243:CT243" si="671">IF(CL242=0,0,CL241/CL242)</f>
        <v>0</v>
      </c>
      <c r="CM243" s="7">
        <f t="shared" si="671"/>
        <v>0</v>
      </c>
      <c r="CN243" s="7">
        <f t="shared" si="671"/>
        <v>0</v>
      </c>
      <c r="CO243" s="7">
        <f t="shared" si="671"/>
        <v>0</v>
      </c>
      <c r="CP243" s="7">
        <f t="shared" si="671"/>
        <v>0</v>
      </c>
      <c r="CQ243" s="7">
        <f t="shared" si="671"/>
        <v>0</v>
      </c>
      <c r="CR243" s="7">
        <f t="shared" si="671"/>
        <v>0</v>
      </c>
      <c r="CS243" s="7">
        <f t="shared" si="671"/>
        <v>0</v>
      </c>
      <c r="CT243" s="7">
        <f t="shared" si="671"/>
        <v>0</v>
      </c>
    </row>
    <row r="244" spans="1:98" s="13" customFormat="1" x14ac:dyDescent="0.3">
      <c r="A244" s="12">
        <f>ROW()</f>
        <v>244</v>
      </c>
      <c r="B244" s="102"/>
      <c r="C244" s="142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345750951.43333334</v>
      </c>
      <c r="Z244" s="10">
        <f ca="1">IF(Z$5="",0,SUM(Z245:Z254))</f>
        <v>0</v>
      </c>
      <c r="AA244" s="10">
        <f t="shared" ref="AA244:CL244" ca="1" si="672">IF(AA$5="",0,SUM(AA245:AA254))</f>
        <v>0</v>
      </c>
      <c r="AB244" s="10">
        <f t="shared" ca="1" si="672"/>
        <v>0</v>
      </c>
      <c r="AC244" s="10">
        <f t="shared" ca="1" si="672"/>
        <v>0</v>
      </c>
      <c r="AD244" s="10">
        <f t="shared" ca="1" si="672"/>
        <v>0</v>
      </c>
      <c r="AE244" s="10">
        <f t="shared" ca="1" si="672"/>
        <v>0</v>
      </c>
      <c r="AF244" s="10">
        <f t="shared" ca="1" si="672"/>
        <v>0</v>
      </c>
      <c r="AG244" s="10">
        <f t="shared" ca="1" si="672"/>
        <v>0</v>
      </c>
      <c r="AH244" s="10">
        <f t="shared" ca="1" si="672"/>
        <v>1980.3333333333333</v>
      </c>
      <c r="AI244" s="10">
        <f t="shared" ca="1" si="672"/>
        <v>17823</v>
      </c>
      <c r="AJ244" s="10">
        <f t="shared" ca="1" si="672"/>
        <v>58815.9</v>
      </c>
      <c r="AK244" s="10">
        <f t="shared" ca="1" si="672"/>
        <v>113918.675</v>
      </c>
      <c r="AL244" s="10">
        <f t="shared" ca="1" si="672"/>
        <v>175358.51666666666</v>
      </c>
      <c r="AM244" s="10">
        <f t="shared" ca="1" si="672"/>
        <v>238179.64083333337</v>
      </c>
      <c r="AN244" s="10">
        <f t="shared" ca="1" si="672"/>
        <v>325759.88250000001</v>
      </c>
      <c r="AO244" s="10">
        <f t="shared" ca="1" si="672"/>
        <v>501232.26833333331</v>
      </c>
      <c r="AP244" s="10">
        <f t="shared" ca="1" si="672"/>
        <v>802931.10083333345</v>
      </c>
      <c r="AQ244" s="10">
        <f t="shared" ca="1" si="672"/>
        <v>1250535.9425000001</v>
      </c>
      <c r="AR244" s="10">
        <f t="shared" ca="1" si="672"/>
        <v>1838236.9904166667</v>
      </c>
      <c r="AS244" s="10">
        <f t="shared" ca="1" si="672"/>
        <v>2530846.1966666663</v>
      </c>
      <c r="AT244" s="10">
        <f t="shared" ca="1" si="672"/>
        <v>3293373.5466666664</v>
      </c>
      <c r="AU244" s="10">
        <f t="shared" ca="1" si="672"/>
        <v>4097641.3725000001</v>
      </c>
      <c r="AV244" s="10">
        <f t="shared" ca="1" si="672"/>
        <v>4924712.7366666673</v>
      </c>
      <c r="AW244" s="10">
        <f t="shared" ca="1" si="672"/>
        <v>5763297.2637499999</v>
      </c>
      <c r="AX244" s="10">
        <f t="shared" ca="1" si="672"/>
        <v>6606812.8208333338</v>
      </c>
      <c r="AY244" s="10">
        <f t="shared" ca="1" si="672"/>
        <v>7452365.645833333</v>
      </c>
      <c r="AZ244" s="10">
        <f t="shared" ca="1" si="672"/>
        <v>8298673.4729166664</v>
      </c>
      <c r="BA244" s="10">
        <f t="shared" ca="1" si="672"/>
        <v>9145191.7104166672</v>
      </c>
      <c r="BB244" s="10">
        <f t="shared" ca="1" si="672"/>
        <v>9991771.833333334</v>
      </c>
      <c r="BC244" s="10">
        <f t="shared" ca="1" si="672"/>
        <v>10838364.333333334</v>
      </c>
      <c r="BD244" s="10">
        <f t="shared" ca="1" si="672"/>
        <v>11684956.833333334</v>
      </c>
      <c r="BE244" s="10">
        <f t="shared" ca="1" si="672"/>
        <v>12526598.5</v>
      </c>
      <c r="BF244" s="10">
        <f t="shared" ca="1" si="672"/>
        <v>13328633.5</v>
      </c>
      <c r="BG244" s="10">
        <f t="shared" ca="1" si="672"/>
        <v>14028186.25</v>
      </c>
      <c r="BH244" s="10">
        <f t="shared" ca="1" si="672"/>
        <v>14589982.0625</v>
      </c>
      <c r="BI244" s="10">
        <f t="shared" ca="1" si="672"/>
        <v>14998178.270833334</v>
      </c>
      <c r="BJ244" s="10">
        <f t="shared" ca="1" si="672"/>
        <v>15261698.752083333</v>
      </c>
      <c r="BK244" s="10">
        <f t="shared" ca="1" si="672"/>
        <v>15417662.379166666</v>
      </c>
      <c r="BL244" s="10">
        <f t="shared" ca="1" si="672"/>
        <v>15502544.416666666</v>
      </c>
      <c r="BM244" s="10">
        <f t="shared" ca="1" si="672"/>
        <v>15545171.091666667</v>
      </c>
      <c r="BN244" s="10">
        <f t="shared" ca="1" si="672"/>
        <v>15564776.391666668</v>
      </c>
      <c r="BO244" s="10">
        <f t="shared" ca="1" si="672"/>
        <v>15572809.11875</v>
      </c>
      <c r="BP244" s="10">
        <f t="shared" ca="1" si="672"/>
        <v>15575891.012499999</v>
      </c>
      <c r="BQ244" s="10">
        <f t="shared" ca="1" si="672"/>
        <v>15576930.6875</v>
      </c>
      <c r="BR244" s="10">
        <f t="shared" ca="1" si="672"/>
        <v>15577215.360416671</v>
      </c>
      <c r="BS244" s="10">
        <f t="shared" ca="1" si="672"/>
        <v>15577289.622916671</v>
      </c>
      <c r="BT244" s="10">
        <f t="shared" ca="1" si="672"/>
        <v>15577302.000000002</v>
      </c>
      <c r="BU244" s="10">
        <f t="shared" ca="1" si="672"/>
        <v>15577302.000000002</v>
      </c>
      <c r="BV244" s="10">
        <f t="shared" si="672"/>
        <v>0</v>
      </c>
      <c r="BW244" s="10">
        <f t="shared" si="672"/>
        <v>0</v>
      </c>
      <c r="BX244" s="10">
        <f t="shared" si="672"/>
        <v>0</v>
      </c>
      <c r="BY244" s="10">
        <f t="shared" si="672"/>
        <v>0</v>
      </c>
      <c r="BZ244" s="10">
        <f t="shared" si="672"/>
        <v>0</v>
      </c>
      <c r="CA244" s="10">
        <f t="shared" si="672"/>
        <v>0</v>
      </c>
      <c r="CB244" s="10">
        <f t="shared" si="672"/>
        <v>0</v>
      </c>
      <c r="CC244" s="10">
        <f t="shared" si="672"/>
        <v>0</v>
      </c>
      <c r="CD244" s="10">
        <f t="shared" si="672"/>
        <v>0</v>
      </c>
      <c r="CE244" s="10">
        <f t="shared" si="672"/>
        <v>0</v>
      </c>
      <c r="CF244" s="10">
        <f t="shared" si="672"/>
        <v>0</v>
      </c>
      <c r="CG244" s="10">
        <f t="shared" si="672"/>
        <v>0</v>
      </c>
      <c r="CH244" s="10">
        <f t="shared" si="672"/>
        <v>0</v>
      </c>
      <c r="CI244" s="10">
        <f t="shared" si="672"/>
        <v>0</v>
      </c>
      <c r="CJ244" s="10">
        <f t="shared" si="672"/>
        <v>0</v>
      </c>
      <c r="CK244" s="10">
        <f t="shared" si="672"/>
        <v>0</v>
      </c>
      <c r="CL244" s="10">
        <f t="shared" si="672"/>
        <v>0</v>
      </c>
      <c r="CM244" s="10">
        <f t="shared" ref="CM244:CT244" si="673">IF(CM$5="",0,SUM(CM245:CM254))</f>
        <v>0</v>
      </c>
      <c r="CN244" s="10">
        <f t="shared" si="673"/>
        <v>0</v>
      </c>
      <c r="CO244" s="10">
        <f t="shared" si="673"/>
        <v>0</v>
      </c>
      <c r="CP244" s="10">
        <f t="shared" si="673"/>
        <v>0</v>
      </c>
      <c r="CQ244" s="10">
        <f t="shared" si="673"/>
        <v>0</v>
      </c>
      <c r="CR244" s="10">
        <f t="shared" si="673"/>
        <v>0</v>
      </c>
      <c r="CS244" s="10">
        <f t="shared" si="673"/>
        <v>0</v>
      </c>
      <c r="CT244" s="10">
        <f t="shared" si="673"/>
        <v>0</v>
      </c>
    </row>
    <row r="245" spans="1:98" s="27" customFormat="1" ht="12" x14ac:dyDescent="0.25">
      <c r="A245" s="26">
        <f>ROW()</f>
        <v>245</v>
      </c>
      <c r="B245" s="95"/>
      <c r="C245" s="142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6">
        <v>0.2</v>
      </c>
      <c r="V245" s="85"/>
      <c r="W245" s="29">
        <f ca="1">SUM(INDIRECT(ADDRESS(ROW(),SUMIFS($1:$1,$5:$5,1))):INDIRECT(ADDRESS(ROW(),SUMIFS($1:$1,$5:$5,MAX($5:$5)))))</f>
        <v>61107305</v>
      </c>
      <c r="Z245" s="30">
        <f t="shared" ref="Z245:CK245" ca="1" si="674">Z208/(1+$S245)</f>
        <v>0</v>
      </c>
      <c r="AA245" s="30">
        <f t="shared" ca="1" si="674"/>
        <v>0</v>
      </c>
      <c r="AB245" s="30">
        <f t="shared" ca="1" si="674"/>
        <v>0</v>
      </c>
      <c r="AC245" s="30">
        <f t="shared" ca="1" si="674"/>
        <v>0</v>
      </c>
      <c r="AD245" s="30">
        <f t="shared" ca="1" si="674"/>
        <v>0</v>
      </c>
      <c r="AE245" s="30">
        <f t="shared" ca="1" si="674"/>
        <v>0</v>
      </c>
      <c r="AF245" s="30">
        <f t="shared" ca="1" si="674"/>
        <v>0</v>
      </c>
      <c r="AG245" s="30">
        <f t="shared" ca="1" si="674"/>
        <v>0</v>
      </c>
      <c r="AH245" s="30">
        <f t="shared" ca="1" si="674"/>
        <v>350.00000000000006</v>
      </c>
      <c r="AI245" s="30">
        <f t="shared" ca="1" si="674"/>
        <v>3150</v>
      </c>
      <c r="AJ245" s="30">
        <f t="shared" ca="1" si="674"/>
        <v>10395</v>
      </c>
      <c r="AK245" s="30">
        <f t="shared" ca="1" si="674"/>
        <v>20133.75</v>
      </c>
      <c r="AL245" s="30">
        <f t="shared" ca="1" si="674"/>
        <v>30992.5</v>
      </c>
      <c r="AM245" s="30">
        <f t="shared" ca="1" si="674"/>
        <v>42095.375000000007</v>
      </c>
      <c r="AN245" s="30">
        <f t="shared" ca="1" si="674"/>
        <v>57574.125000000015</v>
      </c>
      <c r="AO245" s="30">
        <f t="shared" ca="1" si="674"/>
        <v>88586.750000000015</v>
      </c>
      <c r="AP245" s="30">
        <f t="shared" ca="1" si="674"/>
        <v>141908.37500000003</v>
      </c>
      <c r="AQ245" s="30">
        <f t="shared" ca="1" si="674"/>
        <v>221017.125</v>
      </c>
      <c r="AR245" s="30">
        <f t="shared" ca="1" si="674"/>
        <v>324886.18750000006</v>
      </c>
      <c r="AS245" s="30">
        <f t="shared" ca="1" si="674"/>
        <v>447296.50000000006</v>
      </c>
      <c r="AT245" s="30">
        <f t="shared" ca="1" si="674"/>
        <v>582064.00000000012</v>
      </c>
      <c r="AU245" s="30">
        <f t="shared" ca="1" si="674"/>
        <v>724208.625</v>
      </c>
      <c r="AV245" s="30">
        <f t="shared" ca="1" si="674"/>
        <v>870383.5</v>
      </c>
      <c r="AW245" s="30">
        <f t="shared" ca="1" si="674"/>
        <v>1018593.1875</v>
      </c>
      <c r="AX245" s="30">
        <f t="shared" ca="1" si="674"/>
        <v>1167674.375</v>
      </c>
      <c r="AY245" s="30">
        <f t="shared" ca="1" si="674"/>
        <v>1317115.625</v>
      </c>
      <c r="AZ245" s="30">
        <f t="shared" ca="1" si="674"/>
        <v>1466690.3125</v>
      </c>
      <c r="BA245" s="30">
        <f t="shared" ca="1" si="674"/>
        <v>1616302.1875</v>
      </c>
      <c r="BB245" s="30">
        <f t="shared" ca="1" si="674"/>
        <v>1765925</v>
      </c>
      <c r="BC245" s="30">
        <f t="shared" ca="1" si="674"/>
        <v>1915550</v>
      </c>
      <c r="BD245" s="30">
        <f t="shared" ca="1" si="674"/>
        <v>2065175</v>
      </c>
      <c r="BE245" s="30">
        <f t="shared" ca="1" si="674"/>
        <v>2213925</v>
      </c>
      <c r="BF245" s="30">
        <f t="shared" ca="1" si="674"/>
        <v>2355675</v>
      </c>
      <c r="BG245" s="30">
        <f t="shared" ca="1" si="674"/>
        <v>2479312.5</v>
      </c>
      <c r="BH245" s="30">
        <f t="shared" ca="1" si="674"/>
        <v>2578603.125</v>
      </c>
      <c r="BI245" s="30">
        <f t="shared" ca="1" si="674"/>
        <v>2650746.875</v>
      </c>
      <c r="BJ245" s="30">
        <f t="shared" ca="1" si="674"/>
        <v>2697320.9375</v>
      </c>
      <c r="BK245" s="30">
        <f t="shared" ca="1" si="674"/>
        <v>2724885.625</v>
      </c>
      <c r="BL245" s="30">
        <f t="shared" ca="1" si="674"/>
        <v>2739887.5</v>
      </c>
      <c r="BM245" s="30">
        <f t="shared" ca="1" si="674"/>
        <v>2747421.25</v>
      </c>
      <c r="BN245" s="30">
        <f t="shared" ca="1" si="674"/>
        <v>2750886.25</v>
      </c>
      <c r="BO245" s="30">
        <f t="shared" ca="1" si="674"/>
        <v>2752305.9375</v>
      </c>
      <c r="BP245" s="30">
        <f t="shared" ca="1" si="674"/>
        <v>2752850.625</v>
      </c>
      <c r="BQ245" s="30">
        <f t="shared" ca="1" si="674"/>
        <v>2753034.375</v>
      </c>
      <c r="BR245" s="30">
        <f t="shared" ca="1" si="674"/>
        <v>2753084.6875000005</v>
      </c>
      <c r="BS245" s="30">
        <f t="shared" ca="1" si="674"/>
        <v>2753097.8125000005</v>
      </c>
      <c r="BT245" s="30">
        <f t="shared" ca="1" si="674"/>
        <v>2753100.0000000005</v>
      </c>
      <c r="BU245" s="30">
        <f t="shared" ca="1" si="674"/>
        <v>2753100.0000000005</v>
      </c>
      <c r="BV245" s="30">
        <f t="shared" si="674"/>
        <v>0</v>
      </c>
      <c r="BW245" s="30">
        <f t="shared" si="674"/>
        <v>0</v>
      </c>
      <c r="BX245" s="30">
        <f t="shared" si="674"/>
        <v>0</v>
      </c>
      <c r="BY245" s="30">
        <f t="shared" si="674"/>
        <v>0</v>
      </c>
      <c r="BZ245" s="30">
        <f t="shared" si="674"/>
        <v>0</v>
      </c>
      <c r="CA245" s="30">
        <f t="shared" si="674"/>
        <v>0</v>
      </c>
      <c r="CB245" s="30">
        <f t="shared" si="674"/>
        <v>0</v>
      </c>
      <c r="CC245" s="30">
        <f t="shared" si="674"/>
        <v>0</v>
      </c>
      <c r="CD245" s="30">
        <f t="shared" si="674"/>
        <v>0</v>
      </c>
      <c r="CE245" s="30">
        <f t="shared" si="674"/>
        <v>0</v>
      </c>
      <c r="CF245" s="30">
        <f t="shared" si="674"/>
        <v>0</v>
      </c>
      <c r="CG245" s="30">
        <f t="shared" si="674"/>
        <v>0</v>
      </c>
      <c r="CH245" s="30">
        <f t="shared" si="674"/>
        <v>0</v>
      </c>
      <c r="CI245" s="30">
        <f t="shared" si="674"/>
        <v>0</v>
      </c>
      <c r="CJ245" s="30">
        <f t="shared" si="674"/>
        <v>0</v>
      </c>
      <c r="CK245" s="30">
        <f t="shared" si="674"/>
        <v>0</v>
      </c>
      <c r="CL245" s="30">
        <f t="shared" ref="CL245:CT245" si="675">CL208/(1+$S245)</f>
        <v>0</v>
      </c>
      <c r="CM245" s="30">
        <f t="shared" si="675"/>
        <v>0</v>
      </c>
      <c r="CN245" s="30">
        <f t="shared" si="675"/>
        <v>0</v>
      </c>
      <c r="CO245" s="30">
        <f t="shared" si="675"/>
        <v>0</v>
      </c>
      <c r="CP245" s="30">
        <f t="shared" si="675"/>
        <v>0</v>
      </c>
      <c r="CQ245" s="30">
        <f t="shared" si="675"/>
        <v>0</v>
      </c>
      <c r="CR245" s="30">
        <f t="shared" si="675"/>
        <v>0</v>
      </c>
      <c r="CS245" s="30">
        <f t="shared" si="675"/>
        <v>0</v>
      </c>
      <c r="CT245" s="30">
        <f t="shared" si="675"/>
        <v>0</v>
      </c>
    </row>
    <row r="246" spans="1:98" s="27" customFormat="1" ht="12" x14ac:dyDescent="0.25">
      <c r="A246" s="26">
        <f>ROW()</f>
        <v>246</v>
      </c>
      <c r="B246" s="95"/>
      <c r="C246" s="142"/>
      <c r="E246" s="24"/>
      <c r="F246" s="66" t="str">
        <f t="shared" ref="F246:F253" si="676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6">
        <v>0.2</v>
      </c>
      <c r="V246" s="85"/>
      <c r="W246" s="29">
        <f ca="1">SUM(INDIRECT(ADDRESS(ROW(),SUMIFS($1:$1,$5:$5,1))):INDIRECT(ADDRESS(ROW(),SUMIFS($1:$1,$5:$5,MAX($5:$5)))))</f>
        <v>6983692</v>
      </c>
      <c r="Z246" s="30">
        <f t="shared" ref="Z246:CK246" ca="1" si="677">Z209/(1+$S246)</f>
        <v>0</v>
      </c>
      <c r="AA246" s="30">
        <f ca="1">AA209/(1+$S246)</f>
        <v>0</v>
      </c>
      <c r="AB246" s="30">
        <f t="shared" ca="1" si="677"/>
        <v>0</v>
      </c>
      <c r="AC246" s="30">
        <f t="shared" ca="1" si="677"/>
        <v>0</v>
      </c>
      <c r="AD246" s="30">
        <f t="shared" ca="1" si="677"/>
        <v>0</v>
      </c>
      <c r="AE246" s="30">
        <f t="shared" ca="1" si="677"/>
        <v>0</v>
      </c>
      <c r="AF246" s="30">
        <f t="shared" ca="1" si="677"/>
        <v>0</v>
      </c>
      <c r="AG246" s="30">
        <f t="shared" ca="1" si="677"/>
        <v>0</v>
      </c>
      <c r="AH246" s="30">
        <f t="shared" ca="1" si="677"/>
        <v>40.000000000000007</v>
      </c>
      <c r="AI246" s="30">
        <f t="shared" ca="1" si="677"/>
        <v>360</v>
      </c>
      <c r="AJ246" s="30">
        <f t="shared" ca="1" si="677"/>
        <v>1188</v>
      </c>
      <c r="AK246" s="30">
        <f t="shared" ca="1" si="677"/>
        <v>2301.0000000000005</v>
      </c>
      <c r="AL246" s="30">
        <f t="shared" ca="1" si="677"/>
        <v>3542</v>
      </c>
      <c r="AM246" s="30">
        <f t="shared" ca="1" si="677"/>
        <v>4810.9000000000005</v>
      </c>
      <c r="AN246" s="30">
        <f t="shared" ca="1" si="677"/>
        <v>6579.9000000000015</v>
      </c>
      <c r="AO246" s="30">
        <f t="shared" ca="1" si="677"/>
        <v>10124.200000000001</v>
      </c>
      <c r="AP246" s="30">
        <f t="shared" ca="1" si="677"/>
        <v>16218.100000000002</v>
      </c>
      <c r="AQ246" s="30">
        <f t="shared" ca="1" si="677"/>
        <v>25259.1</v>
      </c>
      <c r="AR246" s="30">
        <f t="shared" ca="1" si="677"/>
        <v>37129.85</v>
      </c>
      <c r="AS246" s="30">
        <f t="shared" ca="1" si="677"/>
        <v>51119.6</v>
      </c>
      <c r="AT246" s="30">
        <f t="shared" ca="1" si="677"/>
        <v>66521.600000000006</v>
      </c>
      <c r="AU246" s="30">
        <f t="shared" ca="1" si="677"/>
        <v>82766.700000000012</v>
      </c>
      <c r="AV246" s="30">
        <f t="shared" ca="1" si="677"/>
        <v>99472.400000000009</v>
      </c>
      <c r="AW246" s="30">
        <f t="shared" ca="1" si="677"/>
        <v>116410.65000000001</v>
      </c>
      <c r="AX246" s="30">
        <f t="shared" ca="1" si="677"/>
        <v>133448.5</v>
      </c>
      <c r="AY246" s="30">
        <f t="shared" ca="1" si="677"/>
        <v>150527.5</v>
      </c>
      <c r="AZ246" s="30">
        <f t="shared" ca="1" si="677"/>
        <v>167621.75</v>
      </c>
      <c r="BA246" s="30">
        <f t="shared" ca="1" si="677"/>
        <v>184720.25</v>
      </c>
      <c r="BB246" s="30">
        <f t="shared" ca="1" si="677"/>
        <v>201820</v>
      </c>
      <c r="BC246" s="30">
        <f t="shared" ca="1" si="677"/>
        <v>218920</v>
      </c>
      <c r="BD246" s="30">
        <f t="shared" ca="1" si="677"/>
        <v>236020</v>
      </c>
      <c r="BE246" s="30">
        <f t="shared" ca="1" si="677"/>
        <v>253020</v>
      </c>
      <c r="BF246" s="30">
        <f t="shared" ca="1" si="677"/>
        <v>269220</v>
      </c>
      <c r="BG246" s="30">
        <f t="shared" ca="1" si="677"/>
        <v>283350</v>
      </c>
      <c r="BH246" s="30">
        <f t="shared" ca="1" si="677"/>
        <v>294697.5</v>
      </c>
      <c r="BI246" s="30">
        <f t="shared" ca="1" si="677"/>
        <v>302942.5</v>
      </c>
      <c r="BJ246" s="30">
        <f t="shared" ca="1" si="677"/>
        <v>308265.25</v>
      </c>
      <c r="BK246" s="30">
        <f t="shared" ca="1" si="677"/>
        <v>311415.5</v>
      </c>
      <c r="BL246" s="30">
        <f t="shared" ca="1" si="677"/>
        <v>313130</v>
      </c>
      <c r="BM246" s="30">
        <f t="shared" ca="1" si="677"/>
        <v>313991</v>
      </c>
      <c r="BN246" s="30">
        <f t="shared" ca="1" si="677"/>
        <v>314387</v>
      </c>
      <c r="BO246" s="30">
        <f t="shared" ca="1" si="677"/>
        <v>314549.25000000006</v>
      </c>
      <c r="BP246" s="30">
        <f t="shared" ca="1" si="677"/>
        <v>314611.5</v>
      </c>
      <c r="BQ246" s="30">
        <f t="shared" ca="1" si="677"/>
        <v>314632.50000000006</v>
      </c>
      <c r="BR246" s="30">
        <f t="shared" ca="1" si="677"/>
        <v>314638.25000000006</v>
      </c>
      <c r="BS246" s="30">
        <f t="shared" ca="1" si="677"/>
        <v>314639.75</v>
      </c>
      <c r="BT246" s="30">
        <f t="shared" ca="1" si="677"/>
        <v>314640.00000000006</v>
      </c>
      <c r="BU246" s="30">
        <f t="shared" ca="1" si="677"/>
        <v>314640.00000000006</v>
      </c>
      <c r="BV246" s="30">
        <f t="shared" si="677"/>
        <v>0</v>
      </c>
      <c r="BW246" s="30">
        <f t="shared" si="677"/>
        <v>0</v>
      </c>
      <c r="BX246" s="30">
        <f t="shared" si="677"/>
        <v>0</v>
      </c>
      <c r="BY246" s="30">
        <f t="shared" si="677"/>
        <v>0</v>
      </c>
      <c r="BZ246" s="30">
        <f t="shared" si="677"/>
        <v>0</v>
      </c>
      <c r="CA246" s="30">
        <f t="shared" si="677"/>
        <v>0</v>
      </c>
      <c r="CB246" s="30">
        <f t="shared" si="677"/>
        <v>0</v>
      </c>
      <c r="CC246" s="30">
        <f t="shared" si="677"/>
        <v>0</v>
      </c>
      <c r="CD246" s="30">
        <f t="shared" si="677"/>
        <v>0</v>
      </c>
      <c r="CE246" s="30">
        <f t="shared" si="677"/>
        <v>0</v>
      </c>
      <c r="CF246" s="30">
        <f t="shared" si="677"/>
        <v>0</v>
      </c>
      <c r="CG246" s="30">
        <f t="shared" si="677"/>
        <v>0</v>
      </c>
      <c r="CH246" s="30">
        <f t="shared" si="677"/>
        <v>0</v>
      </c>
      <c r="CI246" s="30">
        <f t="shared" si="677"/>
        <v>0</v>
      </c>
      <c r="CJ246" s="30">
        <f t="shared" si="677"/>
        <v>0</v>
      </c>
      <c r="CK246" s="30">
        <f t="shared" si="677"/>
        <v>0</v>
      </c>
      <c r="CL246" s="30">
        <f t="shared" ref="CL246:CT246" si="678">CL209/(1+$S246)</f>
        <v>0</v>
      </c>
      <c r="CM246" s="30">
        <f t="shared" si="678"/>
        <v>0</v>
      </c>
      <c r="CN246" s="30">
        <f t="shared" si="678"/>
        <v>0</v>
      </c>
      <c r="CO246" s="30">
        <f t="shared" si="678"/>
        <v>0</v>
      </c>
      <c r="CP246" s="30">
        <f t="shared" si="678"/>
        <v>0</v>
      </c>
      <c r="CQ246" s="30">
        <f t="shared" si="678"/>
        <v>0</v>
      </c>
      <c r="CR246" s="30">
        <f t="shared" si="678"/>
        <v>0</v>
      </c>
      <c r="CS246" s="30">
        <f t="shared" si="678"/>
        <v>0</v>
      </c>
      <c r="CT246" s="30">
        <f t="shared" si="678"/>
        <v>0</v>
      </c>
    </row>
    <row r="247" spans="1:98" s="27" customFormat="1" ht="12" x14ac:dyDescent="0.25">
      <c r="A247" s="26">
        <f>ROW()</f>
        <v>247</v>
      </c>
      <c r="B247" s="95"/>
      <c r="C247" s="142"/>
      <c r="E247" s="24"/>
      <c r="F247" s="66" t="str">
        <f t="shared" si="676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6">
        <v>0.2</v>
      </c>
      <c r="V247" s="85"/>
      <c r="W247" s="29">
        <f ca="1">SUM(INDIRECT(ADDRESS(ROW(),SUMIFS($1:$1,$5:$5,1))):INDIRECT(ADDRESS(ROW(),SUMIFS($1:$1,$5:$5,MAX($5:$5)))))</f>
        <v>8147640.6666666651</v>
      </c>
      <c r="Z247" s="30">
        <f t="shared" ref="Z247:CK247" ca="1" si="679">Z210/(1+$S247)</f>
        <v>0</v>
      </c>
      <c r="AA247" s="30">
        <f t="shared" ca="1" si="679"/>
        <v>0</v>
      </c>
      <c r="AB247" s="30">
        <f t="shared" ca="1" si="679"/>
        <v>0</v>
      </c>
      <c r="AC247" s="30">
        <f t="shared" ca="1" si="679"/>
        <v>0</v>
      </c>
      <c r="AD247" s="30">
        <f t="shared" ca="1" si="679"/>
        <v>0</v>
      </c>
      <c r="AE247" s="30">
        <f t="shared" ca="1" si="679"/>
        <v>0</v>
      </c>
      <c r="AF247" s="30">
        <f t="shared" ca="1" si="679"/>
        <v>0</v>
      </c>
      <c r="AG247" s="30">
        <f t="shared" ca="1" si="679"/>
        <v>0</v>
      </c>
      <c r="AH247" s="30">
        <f t="shared" ca="1" si="679"/>
        <v>46.666666666666671</v>
      </c>
      <c r="AI247" s="30">
        <f t="shared" ca="1" si="679"/>
        <v>420</v>
      </c>
      <c r="AJ247" s="30">
        <f t="shared" ca="1" si="679"/>
        <v>1386</v>
      </c>
      <c r="AK247" s="30">
        <f t="shared" ca="1" si="679"/>
        <v>2684.5</v>
      </c>
      <c r="AL247" s="30">
        <f t="shared" ca="1" si="679"/>
        <v>4132.3333333333339</v>
      </c>
      <c r="AM247" s="30">
        <f t="shared" ca="1" si="679"/>
        <v>5612.7166666666672</v>
      </c>
      <c r="AN247" s="30">
        <f t="shared" ca="1" si="679"/>
        <v>7676.5500000000011</v>
      </c>
      <c r="AO247" s="30">
        <f t="shared" ca="1" si="679"/>
        <v>11811.566666666668</v>
      </c>
      <c r="AP247" s="30">
        <f t="shared" ca="1" si="679"/>
        <v>18921.116666666672</v>
      </c>
      <c r="AQ247" s="30">
        <f t="shared" ca="1" si="679"/>
        <v>29468.95</v>
      </c>
      <c r="AR247" s="30">
        <f t="shared" ca="1" si="679"/>
        <v>43318.158333333333</v>
      </c>
      <c r="AS247" s="30">
        <f t="shared" ca="1" si="679"/>
        <v>59639.53333333334</v>
      </c>
      <c r="AT247" s="30">
        <f t="shared" ca="1" si="679"/>
        <v>77608.533333333326</v>
      </c>
      <c r="AU247" s="30">
        <f t="shared" ca="1" si="679"/>
        <v>96561.150000000009</v>
      </c>
      <c r="AV247" s="30">
        <f t="shared" ca="1" si="679"/>
        <v>116051.13333333333</v>
      </c>
      <c r="AW247" s="30">
        <f t="shared" ca="1" si="679"/>
        <v>135812.42500000002</v>
      </c>
      <c r="AX247" s="30">
        <f t="shared" ca="1" si="679"/>
        <v>155689.91666666666</v>
      </c>
      <c r="AY247" s="30">
        <f t="shared" ca="1" si="679"/>
        <v>175615.41666666669</v>
      </c>
      <c r="AZ247" s="30">
        <f t="shared" ca="1" si="679"/>
        <v>195558.70833333331</v>
      </c>
      <c r="BA247" s="30">
        <f t="shared" ca="1" si="679"/>
        <v>215506.95833333331</v>
      </c>
      <c r="BB247" s="30">
        <f t="shared" ca="1" si="679"/>
        <v>235456.66666666669</v>
      </c>
      <c r="BC247" s="30">
        <f t="shared" ca="1" si="679"/>
        <v>255406.66666666669</v>
      </c>
      <c r="BD247" s="30">
        <f t="shared" ca="1" si="679"/>
        <v>275356.66666666669</v>
      </c>
      <c r="BE247" s="30">
        <f t="shared" ca="1" si="679"/>
        <v>295190</v>
      </c>
      <c r="BF247" s="30">
        <f t="shared" ca="1" si="679"/>
        <v>314090</v>
      </c>
      <c r="BG247" s="30">
        <f t="shared" ca="1" si="679"/>
        <v>330575</v>
      </c>
      <c r="BH247" s="30">
        <f t="shared" ca="1" si="679"/>
        <v>343813.75</v>
      </c>
      <c r="BI247" s="30">
        <f t="shared" ca="1" si="679"/>
        <v>353432.91666666669</v>
      </c>
      <c r="BJ247" s="30">
        <f t="shared" ca="1" si="679"/>
        <v>359642.79166666669</v>
      </c>
      <c r="BK247" s="30">
        <f t="shared" ca="1" si="679"/>
        <v>363318.08333333337</v>
      </c>
      <c r="BL247" s="30">
        <f t="shared" ca="1" si="679"/>
        <v>365318.33333333337</v>
      </c>
      <c r="BM247" s="30">
        <f t="shared" ca="1" si="679"/>
        <v>366322.83333333331</v>
      </c>
      <c r="BN247" s="30">
        <f t="shared" ca="1" si="679"/>
        <v>366784.83333333331</v>
      </c>
      <c r="BO247" s="30">
        <f t="shared" ca="1" si="679"/>
        <v>366974.125</v>
      </c>
      <c r="BP247" s="30">
        <f t="shared" ca="1" si="679"/>
        <v>367046.75</v>
      </c>
      <c r="BQ247" s="30">
        <f t="shared" ca="1" si="679"/>
        <v>367071.25</v>
      </c>
      <c r="BR247" s="30">
        <f t="shared" ca="1" si="679"/>
        <v>367077.95833333337</v>
      </c>
      <c r="BS247" s="30">
        <f t="shared" ca="1" si="679"/>
        <v>367079.70833333337</v>
      </c>
      <c r="BT247" s="30">
        <f t="shared" ca="1" si="679"/>
        <v>367080</v>
      </c>
      <c r="BU247" s="30">
        <f t="shared" ca="1" si="679"/>
        <v>367080</v>
      </c>
      <c r="BV247" s="30">
        <f t="shared" si="679"/>
        <v>0</v>
      </c>
      <c r="BW247" s="30">
        <f t="shared" si="679"/>
        <v>0</v>
      </c>
      <c r="BX247" s="30">
        <f t="shared" si="679"/>
        <v>0</v>
      </c>
      <c r="BY247" s="30">
        <f t="shared" si="679"/>
        <v>0</v>
      </c>
      <c r="BZ247" s="30">
        <f t="shared" si="679"/>
        <v>0</v>
      </c>
      <c r="CA247" s="30">
        <f t="shared" si="679"/>
        <v>0</v>
      </c>
      <c r="CB247" s="30">
        <f t="shared" si="679"/>
        <v>0</v>
      </c>
      <c r="CC247" s="30">
        <f t="shared" si="679"/>
        <v>0</v>
      </c>
      <c r="CD247" s="30">
        <f t="shared" si="679"/>
        <v>0</v>
      </c>
      <c r="CE247" s="30">
        <f t="shared" si="679"/>
        <v>0</v>
      </c>
      <c r="CF247" s="30">
        <f t="shared" si="679"/>
        <v>0</v>
      </c>
      <c r="CG247" s="30">
        <f t="shared" si="679"/>
        <v>0</v>
      </c>
      <c r="CH247" s="30">
        <f t="shared" si="679"/>
        <v>0</v>
      </c>
      <c r="CI247" s="30">
        <f t="shared" si="679"/>
        <v>0</v>
      </c>
      <c r="CJ247" s="30">
        <f t="shared" si="679"/>
        <v>0</v>
      </c>
      <c r="CK247" s="30">
        <f t="shared" si="679"/>
        <v>0</v>
      </c>
      <c r="CL247" s="30">
        <f t="shared" ref="CL247:CT247" si="680">CL210/(1+$S247)</f>
        <v>0</v>
      </c>
      <c r="CM247" s="30">
        <f t="shared" si="680"/>
        <v>0</v>
      </c>
      <c r="CN247" s="30">
        <f t="shared" si="680"/>
        <v>0</v>
      </c>
      <c r="CO247" s="30">
        <f t="shared" si="680"/>
        <v>0</v>
      </c>
      <c r="CP247" s="30">
        <f t="shared" si="680"/>
        <v>0</v>
      </c>
      <c r="CQ247" s="30">
        <f t="shared" si="680"/>
        <v>0</v>
      </c>
      <c r="CR247" s="30">
        <f t="shared" si="680"/>
        <v>0</v>
      </c>
      <c r="CS247" s="30">
        <f t="shared" si="680"/>
        <v>0</v>
      </c>
      <c r="CT247" s="30">
        <f t="shared" si="680"/>
        <v>0</v>
      </c>
    </row>
    <row r="248" spans="1:98" s="27" customFormat="1" ht="12" x14ac:dyDescent="0.25">
      <c r="A248" s="26">
        <f>ROW()</f>
        <v>248</v>
      </c>
      <c r="B248" s="95"/>
      <c r="C248" s="142"/>
      <c r="E248" s="24"/>
      <c r="F248" s="66" t="str">
        <f t="shared" si="676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6">
        <v>0</v>
      </c>
      <c r="V248" s="85"/>
      <c r="W248" s="29">
        <f ca="1">SUM(INDIRECT(ADDRESS(ROW(),SUMIFS($1:$1,$5:$5,1))):INDIRECT(ADDRESS(ROW(),SUMIFS($1:$1,$5:$5,MAX($5:$5)))))</f>
        <v>209510760</v>
      </c>
      <c r="Z248" s="30">
        <f t="shared" ref="Z248:BE248" ca="1" si="681">Z211/(1+$S248)</f>
        <v>0</v>
      </c>
      <c r="AA248" s="30">
        <f t="shared" ca="1" si="681"/>
        <v>0</v>
      </c>
      <c r="AB248" s="30">
        <f t="shared" ca="1" si="681"/>
        <v>0</v>
      </c>
      <c r="AC248" s="30">
        <f t="shared" ca="1" si="681"/>
        <v>0</v>
      </c>
      <c r="AD248" s="30">
        <f t="shared" ca="1" si="681"/>
        <v>0</v>
      </c>
      <c r="AE248" s="30">
        <f t="shared" ca="1" si="681"/>
        <v>0</v>
      </c>
      <c r="AF248" s="30">
        <f t="shared" ca="1" si="681"/>
        <v>0</v>
      </c>
      <c r="AG248" s="30">
        <f t="shared" ca="1" si="681"/>
        <v>0</v>
      </c>
      <c r="AH248" s="30">
        <f t="shared" ca="1" si="681"/>
        <v>1200</v>
      </c>
      <c r="AI248" s="30">
        <f t="shared" ca="1" si="681"/>
        <v>10800</v>
      </c>
      <c r="AJ248" s="30">
        <f t="shared" ca="1" si="681"/>
        <v>35640</v>
      </c>
      <c r="AK248" s="30">
        <f t="shared" ca="1" si="681"/>
        <v>69030</v>
      </c>
      <c r="AL248" s="30">
        <f t="shared" ca="1" si="681"/>
        <v>106260</v>
      </c>
      <c r="AM248" s="30">
        <f t="shared" ca="1" si="681"/>
        <v>144327</v>
      </c>
      <c r="AN248" s="30">
        <f t="shared" ca="1" si="681"/>
        <v>197397</v>
      </c>
      <c r="AO248" s="30">
        <f t="shared" ca="1" si="681"/>
        <v>303726</v>
      </c>
      <c r="AP248" s="30">
        <f t="shared" ca="1" si="681"/>
        <v>486543</v>
      </c>
      <c r="AQ248" s="30">
        <f t="shared" ca="1" si="681"/>
        <v>757773</v>
      </c>
      <c r="AR248" s="30">
        <f t="shared" ca="1" si="681"/>
        <v>1113895.5</v>
      </c>
      <c r="AS248" s="30">
        <f t="shared" ca="1" si="681"/>
        <v>1533588</v>
      </c>
      <c r="AT248" s="30">
        <f t="shared" ca="1" si="681"/>
        <v>1995648</v>
      </c>
      <c r="AU248" s="30">
        <f t="shared" ca="1" si="681"/>
        <v>2483001</v>
      </c>
      <c r="AV248" s="30">
        <f t="shared" ca="1" si="681"/>
        <v>2984172</v>
      </c>
      <c r="AW248" s="30">
        <f t="shared" ca="1" si="681"/>
        <v>3492319.5</v>
      </c>
      <c r="AX248" s="30">
        <f t="shared" ca="1" si="681"/>
        <v>4003455</v>
      </c>
      <c r="AY248" s="30">
        <f t="shared" ca="1" si="681"/>
        <v>4515825</v>
      </c>
      <c r="AZ248" s="30">
        <f t="shared" ca="1" si="681"/>
        <v>5028652.5</v>
      </c>
      <c r="BA248" s="30">
        <f t="shared" ca="1" si="681"/>
        <v>5541607.5</v>
      </c>
      <c r="BB248" s="30">
        <f t="shared" ca="1" si="681"/>
        <v>6054600</v>
      </c>
      <c r="BC248" s="30">
        <f t="shared" ca="1" si="681"/>
        <v>6567600</v>
      </c>
      <c r="BD248" s="30">
        <f t="shared" ca="1" si="681"/>
        <v>7080600</v>
      </c>
      <c r="BE248" s="30">
        <f t="shared" ca="1" si="681"/>
        <v>7590600</v>
      </c>
      <c r="BF248" s="30">
        <f t="shared" ref="BF248:CK248" ca="1" si="682">BF211/(1+$S248)</f>
        <v>8076600</v>
      </c>
      <c r="BG248" s="30">
        <f t="shared" ca="1" si="682"/>
        <v>8500500</v>
      </c>
      <c r="BH248" s="30">
        <f t="shared" ca="1" si="682"/>
        <v>8840925</v>
      </c>
      <c r="BI248" s="30">
        <f t="shared" ca="1" si="682"/>
        <v>9088275</v>
      </c>
      <c r="BJ248" s="30">
        <f t="shared" ca="1" si="682"/>
        <v>9247957.5</v>
      </c>
      <c r="BK248" s="30">
        <f t="shared" ca="1" si="682"/>
        <v>9342465</v>
      </c>
      <c r="BL248" s="30">
        <f t="shared" ca="1" si="682"/>
        <v>9393900</v>
      </c>
      <c r="BM248" s="30">
        <f t="shared" ca="1" si="682"/>
        <v>9419730</v>
      </c>
      <c r="BN248" s="30">
        <f t="shared" ca="1" si="682"/>
        <v>9431610</v>
      </c>
      <c r="BO248" s="30">
        <f t="shared" ca="1" si="682"/>
        <v>9436477.5</v>
      </c>
      <c r="BP248" s="30">
        <f t="shared" ca="1" si="682"/>
        <v>9438345</v>
      </c>
      <c r="BQ248" s="30">
        <f t="shared" ca="1" si="682"/>
        <v>9438975</v>
      </c>
      <c r="BR248" s="30">
        <f t="shared" ca="1" si="682"/>
        <v>9439147.5000000019</v>
      </c>
      <c r="BS248" s="30">
        <f t="shared" ca="1" si="682"/>
        <v>9439192.5000000019</v>
      </c>
      <c r="BT248" s="30">
        <f t="shared" ca="1" si="682"/>
        <v>9439200.0000000019</v>
      </c>
      <c r="BU248" s="30">
        <f t="shared" ca="1" si="682"/>
        <v>9439200.0000000019</v>
      </c>
      <c r="BV248" s="30">
        <f t="shared" si="682"/>
        <v>0</v>
      </c>
      <c r="BW248" s="30">
        <f t="shared" si="682"/>
        <v>0</v>
      </c>
      <c r="BX248" s="30">
        <f t="shared" si="682"/>
        <v>0</v>
      </c>
      <c r="BY248" s="30">
        <f t="shared" si="682"/>
        <v>0</v>
      </c>
      <c r="BZ248" s="30">
        <f t="shared" si="682"/>
        <v>0</v>
      </c>
      <c r="CA248" s="30">
        <f t="shared" si="682"/>
        <v>0</v>
      </c>
      <c r="CB248" s="30">
        <f t="shared" si="682"/>
        <v>0</v>
      </c>
      <c r="CC248" s="30">
        <f t="shared" si="682"/>
        <v>0</v>
      </c>
      <c r="CD248" s="30">
        <f t="shared" si="682"/>
        <v>0</v>
      </c>
      <c r="CE248" s="30">
        <f t="shared" si="682"/>
        <v>0</v>
      </c>
      <c r="CF248" s="30">
        <f t="shared" si="682"/>
        <v>0</v>
      </c>
      <c r="CG248" s="30">
        <f t="shared" si="682"/>
        <v>0</v>
      </c>
      <c r="CH248" s="30">
        <f t="shared" si="682"/>
        <v>0</v>
      </c>
      <c r="CI248" s="30">
        <f t="shared" si="682"/>
        <v>0</v>
      </c>
      <c r="CJ248" s="30">
        <f t="shared" si="682"/>
        <v>0</v>
      </c>
      <c r="CK248" s="30">
        <f t="shared" si="682"/>
        <v>0</v>
      </c>
      <c r="CL248" s="30">
        <f t="shared" ref="CL248:CT248" si="683">CL211/(1+$S248)</f>
        <v>0</v>
      </c>
      <c r="CM248" s="30">
        <f t="shared" si="683"/>
        <v>0</v>
      </c>
      <c r="CN248" s="30">
        <f t="shared" si="683"/>
        <v>0</v>
      </c>
      <c r="CO248" s="30">
        <f t="shared" si="683"/>
        <v>0</v>
      </c>
      <c r="CP248" s="30">
        <f t="shared" si="683"/>
        <v>0</v>
      </c>
      <c r="CQ248" s="30">
        <f t="shared" si="683"/>
        <v>0</v>
      </c>
      <c r="CR248" s="30">
        <f t="shared" si="683"/>
        <v>0</v>
      </c>
      <c r="CS248" s="30">
        <f t="shared" si="683"/>
        <v>0</v>
      </c>
      <c r="CT248" s="30">
        <f t="shared" si="683"/>
        <v>0</v>
      </c>
    </row>
    <row r="249" spans="1:98" s="27" customFormat="1" ht="12" x14ac:dyDescent="0.25">
      <c r="A249" s="26">
        <f>ROW()</f>
        <v>249</v>
      </c>
      <c r="B249" s="95"/>
      <c r="C249" s="142"/>
      <c r="E249" s="24"/>
      <c r="F249" s="66" t="str">
        <f t="shared" si="676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6">
        <v>0.2</v>
      </c>
      <c r="V249" s="85"/>
      <c r="W249" s="29">
        <f ca="1">SUM(INDIRECT(ADDRESS(ROW(),SUMIFS($1:$1,$5:$5,1))):INDIRECT(ADDRESS(ROW(),SUMIFS($1:$1,$5:$5,MAX($5:$5)))))</f>
        <v>23278973.333333336</v>
      </c>
      <c r="Z249" s="30">
        <f t="shared" ref="Z249:CK249" ca="1" si="684">Z212/(1+$S249)</f>
        <v>0</v>
      </c>
      <c r="AA249" s="30">
        <f t="shared" ca="1" si="684"/>
        <v>0</v>
      </c>
      <c r="AB249" s="30">
        <f t="shared" ca="1" si="684"/>
        <v>0</v>
      </c>
      <c r="AC249" s="30">
        <f t="shared" ca="1" si="684"/>
        <v>0</v>
      </c>
      <c r="AD249" s="30">
        <f t="shared" ca="1" si="684"/>
        <v>0</v>
      </c>
      <c r="AE249" s="30">
        <f t="shared" ca="1" si="684"/>
        <v>0</v>
      </c>
      <c r="AF249" s="30">
        <f t="shared" ca="1" si="684"/>
        <v>0</v>
      </c>
      <c r="AG249" s="30">
        <f t="shared" ca="1" si="684"/>
        <v>0</v>
      </c>
      <c r="AH249" s="30">
        <f t="shared" ca="1" si="684"/>
        <v>133.33333333333334</v>
      </c>
      <c r="AI249" s="30">
        <f t="shared" ca="1" si="684"/>
        <v>1200</v>
      </c>
      <c r="AJ249" s="30">
        <f t="shared" ca="1" si="684"/>
        <v>3960</v>
      </c>
      <c r="AK249" s="30">
        <f t="shared" ca="1" si="684"/>
        <v>7670</v>
      </c>
      <c r="AL249" s="30">
        <f t="shared" ca="1" si="684"/>
        <v>11806.666666666668</v>
      </c>
      <c r="AM249" s="30">
        <f t="shared" ca="1" si="684"/>
        <v>16036.333333333332</v>
      </c>
      <c r="AN249" s="30">
        <f t="shared" ca="1" si="684"/>
        <v>21933</v>
      </c>
      <c r="AO249" s="30">
        <f t="shared" ca="1" si="684"/>
        <v>33747.333333333336</v>
      </c>
      <c r="AP249" s="30">
        <f t="shared" ca="1" si="684"/>
        <v>54060.333333333328</v>
      </c>
      <c r="AQ249" s="30">
        <f t="shared" ca="1" si="684"/>
        <v>84197</v>
      </c>
      <c r="AR249" s="30">
        <f t="shared" ca="1" si="684"/>
        <v>123766.16666666667</v>
      </c>
      <c r="AS249" s="30">
        <f t="shared" ca="1" si="684"/>
        <v>170398.66666666669</v>
      </c>
      <c r="AT249" s="30">
        <f t="shared" ca="1" si="684"/>
        <v>221738.66666666669</v>
      </c>
      <c r="AU249" s="30">
        <f t="shared" ca="1" si="684"/>
        <v>275889</v>
      </c>
      <c r="AV249" s="30">
        <f t="shared" ca="1" si="684"/>
        <v>331574.66666666669</v>
      </c>
      <c r="AW249" s="30">
        <f t="shared" ca="1" si="684"/>
        <v>388035.5</v>
      </c>
      <c r="AX249" s="30">
        <f t="shared" ca="1" si="684"/>
        <v>444828.33333333337</v>
      </c>
      <c r="AY249" s="30">
        <f t="shared" ca="1" si="684"/>
        <v>501758.33333333337</v>
      </c>
      <c r="AZ249" s="30">
        <f t="shared" ca="1" si="684"/>
        <v>558739.16666666674</v>
      </c>
      <c r="BA249" s="30">
        <f t="shared" ca="1" si="684"/>
        <v>615734.16666666674</v>
      </c>
      <c r="BB249" s="30">
        <f t="shared" ca="1" si="684"/>
        <v>672733.33333333337</v>
      </c>
      <c r="BC249" s="30">
        <f t="shared" ca="1" si="684"/>
        <v>729733.33333333337</v>
      </c>
      <c r="BD249" s="30">
        <f t="shared" ca="1" si="684"/>
        <v>786733.33333333337</v>
      </c>
      <c r="BE249" s="30">
        <f t="shared" ca="1" si="684"/>
        <v>843400</v>
      </c>
      <c r="BF249" s="30">
        <f t="shared" ca="1" si="684"/>
        <v>897400</v>
      </c>
      <c r="BG249" s="30">
        <f t="shared" ca="1" si="684"/>
        <v>944500</v>
      </c>
      <c r="BH249" s="30">
        <f t="shared" ca="1" si="684"/>
        <v>982325</v>
      </c>
      <c r="BI249" s="30">
        <f t="shared" ca="1" si="684"/>
        <v>1009808.3333333334</v>
      </c>
      <c r="BJ249" s="30">
        <f t="shared" ca="1" si="684"/>
        <v>1027550.8333333334</v>
      </c>
      <c r="BK249" s="30">
        <f t="shared" ca="1" si="684"/>
        <v>1038051.6666666667</v>
      </c>
      <c r="BL249" s="30">
        <f t="shared" ca="1" si="684"/>
        <v>1043766.6666666667</v>
      </c>
      <c r="BM249" s="30">
        <f t="shared" ca="1" si="684"/>
        <v>1046636.6666666667</v>
      </c>
      <c r="BN249" s="30">
        <f t="shared" ca="1" si="684"/>
        <v>1047956.6666666667</v>
      </c>
      <c r="BO249" s="30">
        <f t="shared" ca="1" si="684"/>
        <v>1048497.5</v>
      </c>
      <c r="BP249" s="30">
        <f t="shared" ca="1" si="684"/>
        <v>1048705</v>
      </c>
      <c r="BQ249" s="30">
        <f t="shared" ca="1" si="684"/>
        <v>1048775</v>
      </c>
      <c r="BR249" s="30">
        <f t="shared" ca="1" si="684"/>
        <v>1048794.166666667</v>
      </c>
      <c r="BS249" s="30">
        <f t="shared" ca="1" si="684"/>
        <v>1048799.166666667</v>
      </c>
      <c r="BT249" s="30">
        <f t="shared" ca="1" si="684"/>
        <v>1048800.0000000002</v>
      </c>
      <c r="BU249" s="30">
        <f t="shared" ca="1" si="684"/>
        <v>1048800.0000000002</v>
      </c>
      <c r="BV249" s="30">
        <f t="shared" si="684"/>
        <v>0</v>
      </c>
      <c r="BW249" s="30">
        <f t="shared" si="684"/>
        <v>0</v>
      </c>
      <c r="BX249" s="30">
        <f t="shared" si="684"/>
        <v>0</v>
      </c>
      <c r="BY249" s="30">
        <f t="shared" si="684"/>
        <v>0</v>
      </c>
      <c r="BZ249" s="30">
        <f t="shared" si="684"/>
        <v>0</v>
      </c>
      <c r="CA249" s="30">
        <f t="shared" si="684"/>
        <v>0</v>
      </c>
      <c r="CB249" s="30">
        <f t="shared" si="684"/>
        <v>0</v>
      </c>
      <c r="CC249" s="30">
        <f t="shared" si="684"/>
        <v>0</v>
      </c>
      <c r="CD249" s="30">
        <f t="shared" si="684"/>
        <v>0</v>
      </c>
      <c r="CE249" s="30">
        <f t="shared" si="684"/>
        <v>0</v>
      </c>
      <c r="CF249" s="30">
        <f t="shared" si="684"/>
        <v>0</v>
      </c>
      <c r="CG249" s="30">
        <f t="shared" si="684"/>
        <v>0</v>
      </c>
      <c r="CH249" s="30">
        <f t="shared" si="684"/>
        <v>0</v>
      </c>
      <c r="CI249" s="30">
        <f t="shared" si="684"/>
        <v>0</v>
      </c>
      <c r="CJ249" s="30">
        <f t="shared" si="684"/>
        <v>0</v>
      </c>
      <c r="CK249" s="30">
        <f t="shared" si="684"/>
        <v>0</v>
      </c>
      <c r="CL249" s="30">
        <f t="shared" ref="CL249:CT249" si="685">CL212/(1+$S249)</f>
        <v>0</v>
      </c>
      <c r="CM249" s="30">
        <f t="shared" si="685"/>
        <v>0</v>
      </c>
      <c r="CN249" s="30">
        <f t="shared" si="685"/>
        <v>0</v>
      </c>
      <c r="CO249" s="30">
        <f t="shared" si="685"/>
        <v>0</v>
      </c>
      <c r="CP249" s="30">
        <f t="shared" si="685"/>
        <v>0</v>
      </c>
      <c r="CQ249" s="30">
        <f t="shared" si="685"/>
        <v>0</v>
      </c>
      <c r="CR249" s="30">
        <f t="shared" si="685"/>
        <v>0</v>
      </c>
      <c r="CS249" s="30">
        <f t="shared" si="685"/>
        <v>0</v>
      </c>
      <c r="CT249" s="30">
        <f t="shared" si="685"/>
        <v>0</v>
      </c>
    </row>
    <row r="250" spans="1:98" s="27" customFormat="1" ht="12" x14ac:dyDescent="0.25">
      <c r="A250" s="26">
        <f>ROW()</f>
        <v>250</v>
      </c>
      <c r="B250" s="95"/>
      <c r="C250" s="142"/>
      <c r="E250" s="24"/>
      <c r="F250" s="66" t="str">
        <f t="shared" si="676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6">
        <v>0</v>
      </c>
      <c r="V250" s="85"/>
      <c r="W250" s="29">
        <f ca="1">SUM(INDIRECT(ADDRESS(ROW(),SUMIFS($1:$1,$5:$5,1))):INDIRECT(ADDRESS(ROW(),SUMIFS($1:$1,$5:$5,MAX($5:$5)))))</f>
        <v>17459230</v>
      </c>
      <c r="Z250" s="30">
        <f t="shared" ref="Z250:CK250" ca="1" si="686">Z213/(1+$S250)</f>
        <v>0</v>
      </c>
      <c r="AA250" s="30">
        <f t="shared" ca="1" si="686"/>
        <v>0</v>
      </c>
      <c r="AB250" s="30">
        <f t="shared" ca="1" si="686"/>
        <v>0</v>
      </c>
      <c r="AC250" s="30">
        <f t="shared" ca="1" si="686"/>
        <v>0</v>
      </c>
      <c r="AD250" s="30">
        <f t="shared" ca="1" si="686"/>
        <v>0</v>
      </c>
      <c r="AE250" s="30">
        <f t="shared" ca="1" si="686"/>
        <v>0</v>
      </c>
      <c r="AF250" s="30">
        <f t="shared" ca="1" si="686"/>
        <v>0</v>
      </c>
      <c r="AG250" s="30">
        <f t="shared" ca="1" si="686"/>
        <v>0</v>
      </c>
      <c r="AH250" s="30">
        <f t="shared" ca="1" si="686"/>
        <v>100</v>
      </c>
      <c r="AI250" s="30">
        <f t="shared" ca="1" si="686"/>
        <v>900</v>
      </c>
      <c r="AJ250" s="30">
        <f t="shared" ca="1" si="686"/>
        <v>2970</v>
      </c>
      <c r="AK250" s="30">
        <f t="shared" ca="1" si="686"/>
        <v>5752.5</v>
      </c>
      <c r="AL250" s="30">
        <f t="shared" ca="1" si="686"/>
        <v>8855</v>
      </c>
      <c r="AM250" s="30">
        <f t="shared" ca="1" si="686"/>
        <v>12027.25</v>
      </c>
      <c r="AN250" s="30">
        <f t="shared" ca="1" si="686"/>
        <v>16449.75</v>
      </c>
      <c r="AO250" s="30">
        <f t="shared" ca="1" si="686"/>
        <v>25310.500000000004</v>
      </c>
      <c r="AP250" s="30">
        <f t="shared" ca="1" si="686"/>
        <v>40545.25</v>
      </c>
      <c r="AQ250" s="30">
        <f t="shared" ca="1" si="686"/>
        <v>63147.75</v>
      </c>
      <c r="AR250" s="30">
        <f t="shared" ca="1" si="686"/>
        <v>92824.625</v>
      </c>
      <c r="AS250" s="30">
        <f t="shared" ca="1" si="686"/>
        <v>127799</v>
      </c>
      <c r="AT250" s="30">
        <f t="shared" ca="1" si="686"/>
        <v>166304</v>
      </c>
      <c r="AU250" s="30">
        <f t="shared" ca="1" si="686"/>
        <v>206916.75</v>
      </c>
      <c r="AV250" s="30">
        <f t="shared" ca="1" si="686"/>
        <v>248681</v>
      </c>
      <c r="AW250" s="30">
        <f t="shared" ca="1" si="686"/>
        <v>291026.625</v>
      </c>
      <c r="AX250" s="30">
        <f t="shared" ca="1" si="686"/>
        <v>333621.25</v>
      </c>
      <c r="AY250" s="30">
        <f t="shared" ca="1" si="686"/>
        <v>376318.75</v>
      </c>
      <c r="AZ250" s="30">
        <f t="shared" ca="1" si="686"/>
        <v>419054.375</v>
      </c>
      <c r="BA250" s="30">
        <f t="shared" ca="1" si="686"/>
        <v>461800.625</v>
      </c>
      <c r="BB250" s="30">
        <f t="shared" ca="1" si="686"/>
        <v>504550</v>
      </c>
      <c r="BC250" s="30">
        <f t="shared" ca="1" si="686"/>
        <v>547300</v>
      </c>
      <c r="BD250" s="30">
        <f t="shared" ca="1" si="686"/>
        <v>590050</v>
      </c>
      <c r="BE250" s="30">
        <f t="shared" ca="1" si="686"/>
        <v>632550</v>
      </c>
      <c r="BF250" s="30">
        <f t="shared" ca="1" si="686"/>
        <v>673050</v>
      </c>
      <c r="BG250" s="30">
        <f t="shared" ca="1" si="686"/>
        <v>708375</v>
      </c>
      <c r="BH250" s="30">
        <f t="shared" ca="1" si="686"/>
        <v>736743.75</v>
      </c>
      <c r="BI250" s="30">
        <f t="shared" ca="1" si="686"/>
        <v>757356.25</v>
      </c>
      <c r="BJ250" s="30">
        <f t="shared" ca="1" si="686"/>
        <v>770663.125</v>
      </c>
      <c r="BK250" s="30">
        <f t="shared" ca="1" si="686"/>
        <v>778538.75</v>
      </c>
      <c r="BL250" s="30">
        <f t="shared" ca="1" si="686"/>
        <v>782825</v>
      </c>
      <c r="BM250" s="30">
        <f t="shared" ca="1" si="686"/>
        <v>784977.5</v>
      </c>
      <c r="BN250" s="30">
        <f t="shared" ca="1" si="686"/>
        <v>785967.5</v>
      </c>
      <c r="BO250" s="30">
        <f t="shared" ca="1" si="686"/>
        <v>786373.125</v>
      </c>
      <c r="BP250" s="30">
        <f t="shared" ca="1" si="686"/>
        <v>786528.75</v>
      </c>
      <c r="BQ250" s="30">
        <f t="shared" ca="1" si="686"/>
        <v>786581.25</v>
      </c>
      <c r="BR250" s="30">
        <f t="shared" ca="1" si="686"/>
        <v>786595.625</v>
      </c>
      <c r="BS250" s="30">
        <f t="shared" ca="1" si="686"/>
        <v>786599.37500000012</v>
      </c>
      <c r="BT250" s="30">
        <f t="shared" ca="1" si="686"/>
        <v>786600.00000000012</v>
      </c>
      <c r="BU250" s="30">
        <f t="shared" ca="1" si="686"/>
        <v>786600.00000000012</v>
      </c>
      <c r="BV250" s="30">
        <f t="shared" si="686"/>
        <v>0</v>
      </c>
      <c r="BW250" s="30">
        <f t="shared" si="686"/>
        <v>0</v>
      </c>
      <c r="BX250" s="30">
        <f t="shared" si="686"/>
        <v>0</v>
      </c>
      <c r="BY250" s="30">
        <f t="shared" si="686"/>
        <v>0</v>
      </c>
      <c r="BZ250" s="30">
        <f t="shared" si="686"/>
        <v>0</v>
      </c>
      <c r="CA250" s="30">
        <f t="shared" si="686"/>
        <v>0</v>
      </c>
      <c r="CB250" s="30">
        <f t="shared" si="686"/>
        <v>0</v>
      </c>
      <c r="CC250" s="30">
        <f t="shared" si="686"/>
        <v>0</v>
      </c>
      <c r="CD250" s="30">
        <f t="shared" si="686"/>
        <v>0</v>
      </c>
      <c r="CE250" s="30">
        <f t="shared" si="686"/>
        <v>0</v>
      </c>
      <c r="CF250" s="30">
        <f t="shared" si="686"/>
        <v>0</v>
      </c>
      <c r="CG250" s="30">
        <f t="shared" si="686"/>
        <v>0</v>
      </c>
      <c r="CH250" s="30">
        <f t="shared" si="686"/>
        <v>0</v>
      </c>
      <c r="CI250" s="30">
        <f t="shared" si="686"/>
        <v>0</v>
      </c>
      <c r="CJ250" s="30">
        <f t="shared" si="686"/>
        <v>0</v>
      </c>
      <c r="CK250" s="30">
        <f t="shared" si="686"/>
        <v>0</v>
      </c>
      <c r="CL250" s="30">
        <f t="shared" ref="CL250:CT250" si="687">CL213/(1+$S250)</f>
        <v>0</v>
      </c>
      <c r="CM250" s="30">
        <f t="shared" si="687"/>
        <v>0</v>
      </c>
      <c r="CN250" s="30">
        <f t="shared" si="687"/>
        <v>0</v>
      </c>
      <c r="CO250" s="30">
        <f t="shared" si="687"/>
        <v>0</v>
      </c>
      <c r="CP250" s="30">
        <f t="shared" si="687"/>
        <v>0</v>
      </c>
      <c r="CQ250" s="30">
        <f t="shared" si="687"/>
        <v>0</v>
      </c>
      <c r="CR250" s="30">
        <f t="shared" si="687"/>
        <v>0</v>
      </c>
      <c r="CS250" s="30">
        <f t="shared" si="687"/>
        <v>0</v>
      </c>
      <c r="CT250" s="30">
        <f t="shared" si="687"/>
        <v>0</v>
      </c>
    </row>
    <row r="251" spans="1:98" s="27" customFormat="1" ht="12" x14ac:dyDescent="0.25">
      <c r="A251" s="26">
        <f>ROW()</f>
        <v>251</v>
      </c>
      <c r="B251" s="95"/>
      <c r="C251" s="142"/>
      <c r="E251" s="24"/>
      <c r="F251" s="66" t="str">
        <f t="shared" si="676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6">
        <v>0</v>
      </c>
      <c r="V251" s="85"/>
      <c r="W251" s="29">
        <f ca="1">SUM(INDIRECT(ADDRESS(ROW(),SUMIFS($1:$1,$5:$5,1))):INDIRECT(ADDRESS(ROW(),SUMIFS($1:$1,$5:$5,MAX($5:$5)))))</f>
        <v>8729615</v>
      </c>
      <c r="Z251" s="30">
        <f t="shared" ref="Z251:CK251" ca="1" si="688">Z214/(1+$S251)</f>
        <v>0</v>
      </c>
      <c r="AA251" s="30">
        <f t="shared" ca="1" si="688"/>
        <v>0</v>
      </c>
      <c r="AB251" s="30">
        <f t="shared" ca="1" si="688"/>
        <v>0</v>
      </c>
      <c r="AC251" s="30">
        <f t="shared" ca="1" si="688"/>
        <v>0</v>
      </c>
      <c r="AD251" s="30">
        <f t="shared" ca="1" si="688"/>
        <v>0</v>
      </c>
      <c r="AE251" s="30">
        <f t="shared" ca="1" si="688"/>
        <v>0</v>
      </c>
      <c r="AF251" s="30">
        <f t="shared" ca="1" si="688"/>
        <v>0</v>
      </c>
      <c r="AG251" s="30">
        <f t="shared" ca="1" si="688"/>
        <v>0</v>
      </c>
      <c r="AH251" s="30">
        <f t="shared" ca="1" si="688"/>
        <v>50</v>
      </c>
      <c r="AI251" s="30">
        <f t="shared" ca="1" si="688"/>
        <v>450</v>
      </c>
      <c r="AJ251" s="30">
        <f t="shared" ca="1" si="688"/>
        <v>1485</v>
      </c>
      <c r="AK251" s="30">
        <f t="shared" ca="1" si="688"/>
        <v>2876.25</v>
      </c>
      <c r="AL251" s="30">
        <f t="shared" ca="1" si="688"/>
        <v>4427.5</v>
      </c>
      <c r="AM251" s="30">
        <f t="shared" ca="1" si="688"/>
        <v>6013.625</v>
      </c>
      <c r="AN251" s="30">
        <f t="shared" ca="1" si="688"/>
        <v>8224.875</v>
      </c>
      <c r="AO251" s="30">
        <f t="shared" ca="1" si="688"/>
        <v>12655.250000000002</v>
      </c>
      <c r="AP251" s="30">
        <f t="shared" ca="1" si="688"/>
        <v>20272.625</v>
      </c>
      <c r="AQ251" s="30">
        <f t="shared" ca="1" si="688"/>
        <v>31573.875</v>
      </c>
      <c r="AR251" s="30">
        <f t="shared" ca="1" si="688"/>
        <v>46412.3125</v>
      </c>
      <c r="AS251" s="30">
        <f t="shared" ca="1" si="688"/>
        <v>63899.5</v>
      </c>
      <c r="AT251" s="30">
        <f t="shared" ca="1" si="688"/>
        <v>83152</v>
      </c>
      <c r="AU251" s="30">
        <f t="shared" ca="1" si="688"/>
        <v>103458.375</v>
      </c>
      <c r="AV251" s="30">
        <f t="shared" ca="1" si="688"/>
        <v>124340.5</v>
      </c>
      <c r="AW251" s="30">
        <f t="shared" ca="1" si="688"/>
        <v>145513.3125</v>
      </c>
      <c r="AX251" s="30">
        <f t="shared" ca="1" si="688"/>
        <v>166810.625</v>
      </c>
      <c r="AY251" s="30">
        <f t="shared" ca="1" si="688"/>
        <v>188159.375</v>
      </c>
      <c r="AZ251" s="30">
        <f t="shared" ca="1" si="688"/>
        <v>209527.1875</v>
      </c>
      <c r="BA251" s="30">
        <f t="shared" ca="1" si="688"/>
        <v>230900.3125</v>
      </c>
      <c r="BB251" s="30">
        <f t="shared" ca="1" si="688"/>
        <v>252275</v>
      </c>
      <c r="BC251" s="30">
        <f t="shared" ca="1" si="688"/>
        <v>273650</v>
      </c>
      <c r="BD251" s="30">
        <f t="shared" ca="1" si="688"/>
        <v>295025</v>
      </c>
      <c r="BE251" s="30">
        <f t="shared" ca="1" si="688"/>
        <v>316275</v>
      </c>
      <c r="BF251" s="30">
        <f t="shared" ca="1" si="688"/>
        <v>336525</v>
      </c>
      <c r="BG251" s="30">
        <f t="shared" ca="1" si="688"/>
        <v>354187.5</v>
      </c>
      <c r="BH251" s="30">
        <f t="shared" ca="1" si="688"/>
        <v>368371.875</v>
      </c>
      <c r="BI251" s="30">
        <f t="shared" ca="1" si="688"/>
        <v>378678.125</v>
      </c>
      <c r="BJ251" s="30">
        <f t="shared" ca="1" si="688"/>
        <v>385331.5625</v>
      </c>
      <c r="BK251" s="30">
        <f t="shared" ca="1" si="688"/>
        <v>389269.375</v>
      </c>
      <c r="BL251" s="30">
        <f t="shared" ca="1" si="688"/>
        <v>391412.5</v>
      </c>
      <c r="BM251" s="30">
        <f t="shared" ca="1" si="688"/>
        <v>392488.75</v>
      </c>
      <c r="BN251" s="30">
        <f t="shared" ca="1" si="688"/>
        <v>392983.75</v>
      </c>
      <c r="BO251" s="30">
        <f t="shared" ca="1" si="688"/>
        <v>393186.5625</v>
      </c>
      <c r="BP251" s="30">
        <f t="shared" ca="1" si="688"/>
        <v>393264.375</v>
      </c>
      <c r="BQ251" s="30">
        <f t="shared" ca="1" si="688"/>
        <v>393290.625</v>
      </c>
      <c r="BR251" s="30">
        <f t="shared" ca="1" si="688"/>
        <v>393297.8125</v>
      </c>
      <c r="BS251" s="30">
        <f t="shared" ca="1" si="688"/>
        <v>393299.68750000006</v>
      </c>
      <c r="BT251" s="30">
        <f t="shared" ca="1" si="688"/>
        <v>393300.00000000006</v>
      </c>
      <c r="BU251" s="30">
        <f t="shared" ca="1" si="688"/>
        <v>393300.00000000006</v>
      </c>
      <c r="BV251" s="30">
        <f t="shared" si="688"/>
        <v>0</v>
      </c>
      <c r="BW251" s="30">
        <f t="shared" si="688"/>
        <v>0</v>
      </c>
      <c r="BX251" s="30">
        <f t="shared" si="688"/>
        <v>0</v>
      </c>
      <c r="BY251" s="30">
        <f t="shared" si="688"/>
        <v>0</v>
      </c>
      <c r="BZ251" s="30">
        <f t="shared" si="688"/>
        <v>0</v>
      </c>
      <c r="CA251" s="30">
        <f t="shared" si="688"/>
        <v>0</v>
      </c>
      <c r="CB251" s="30">
        <f t="shared" si="688"/>
        <v>0</v>
      </c>
      <c r="CC251" s="30">
        <f t="shared" si="688"/>
        <v>0</v>
      </c>
      <c r="CD251" s="30">
        <f t="shared" si="688"/>
        <v>0</v>
      </c>
      <c r="CE251" s="30">
        <f t="shared" si="688"/>
        <v>0</v>
      </c>
      <c r="CF251" s="30">
        <f t="shared" si="688"/>
        <v>0</v>
      </c>
      <c r="CG251" s="30">
        <f t="shared" si="688"/>
        <v>0</v>
      </c>
      <c r="CH251" s="30">
        <f t="shared" si="688"/>
        <v>0</v>
      </c>
      <c r="CI251" s="30">
        <f t="shared" si="688"/>
        <v>0</v>
      </c>
      <c r="CJ251" s="30">
        <f t="shared" si="688"/>
        <v>0</v>
      </c>
      <c r="CK251" s="30">
        <f t="shared" si="688"/>
        <v>0</v>
      </c>
      <c r="CL251" s="30">
        <f t="shared" ref="CL251:CT251" si="689">CL214/(1+$S251)</f>
        <v>0</v>
      </c>
      <c r="CM251" s="30">
        <f t="shared" si="689"/>
        <v>0</v>
      </c>
      <c r="CN251" s="30">
        <f t="shared" si="689"/>
        <v>0</v>
      </c>
      <c r="CO251" s="30">
        <f t="shared" si="689"/>
        <v>0</v>
      </c>
      <c r="CP251" s="30">
        <f t="shared" si="689"/>
        <v>0</v>
      </c>
      <c r="CQ251" s="30">
        <f t="shared" si="689"/>
        <v>0</v>
      </c>
      <c r="CR251" s="30">
        <f t="shared" si="689"/>
        <v>0</v>
      </c>
      <c r="CS251" s="30">
        <f t="shared" si="689"/>
        <v>0</v>
      </c>
      <c r="CT251" s="30">
        <f t="shared" si="689"/>
        <v>0</v>
      </c>
    </row>
    <row r="252" spans="1:98" s="27" customFormat="1" ht="12" x14ac:dyDescent="0.25">
      <c r="A252" s="26">
        <f>ROW()</f>
        <v>252</v>
      </c>
      <c r="B252" s="95"/>
      <c r="C252" s="142"/>
      <c r="E252" s="24"/>
      <c r="F252" s="66" t="str">
        <f t="shared" si="676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6">
        <v>0</v>
      </c>
      <c r="V252" s="85"/>
      <c r="W252" s="29">
        <f ca="1">SUM(INDIRECT(ADDRESS(ROW(),SUMIFS($1:$1,$5:$5,1))):INDIRECT(ADDRESS(ROW(),SUMIFS($1:$1,$5:$5,MAX($5:$5)))))</f>
        <v>7856653.5</v>
      </c>
      <c r="Z252" s="30">
        <f t="shared" ref="Z252:CK252" ca="1" si="690">Z215/(1+$S252)</f>
        <v>0</v>
      </c>
      <c r="AA252" s="30">
        <f t="shared" ca="1" si="690"/>
        <v>0</v>
      </c>
      <c r="AB252" s="30">
        <f t="shared" ca="1" si="690"/>
        <v>0</v>
      </c>
      <c r="AC252" s="30">
        <f t="shared" ca="1" si="690"/>
        <v>0</v>
      </c>
      <c r="AD252" s="30">
        <f t="shared" ca="1" si="690"/>
        <v>0</v>
      </c>
      <c r="AE252" s="30">
        <f t="shared" ca="1" si="690"/>
        <v>0</v>
      </c>
      <c r="AF252" s="30">
        <f t="shared" ca="1" si="690"/>
        <v>0</v>
      </c>
      <c r="AG252" s="30">
        <f t="shared" ca="1" si="690"/>
        <v>0</v>
      </c>
      <c r="AH252" s="30">
        <f t="shared" ca="1" si="690"/>
        <v>45.000000000000007</v>
      </c>
      <c r="AI252" s="30">
        <f t="shared" ca="1" si="690"/>
        <v>405</v>
      </c>
      <c r="AJ252" s="30">
        <f t="shared" ca="1" si="690"/>
        <v>1336.5</v>
      </c>
      <c r="AK252" s="30">
        <f t="shared" ca="1" si="690"/>
        <v>2588.625</v>
      </c>
      <c r="AL252" s="30">
        <f t="shared" ca="1" si="690"/>
        <v>3984.75</v>
      </c>
      <c r="AM252" s="30">
        <f t="shared" ca="1" si="690"/>
        <v>5412.2625000000007</v>
      </c>
      <c r="AN252" s="30">
        <f t="shared" ca="1" si="690"/>
        <v>7402.3875000000007</v>
      </c>
      <c r="AO252" s="30">
        <f t="shared" ca="1" si="690"/>
        <v>11389.725000000002</v>
      </c>
      <c r="AP252" s="30">
        <f t="shared" ca="1" si="690"/>
        <v>18245.362500000003</v>
      </c>
      <c r="AQ252" s="30">
        <f t="shared" ca="1" si="690"/>
        <v>28416.487499999999</v>
      </c>
      <c r="AR252" s="30">
        <f t="shared" ca="1" si="690"/>
        <v>41771.081249999996</v>
      </c>
      <c r="AS252" s="30">
        <f t="shared" ca="1" si="690"/>
        <v>57509.55</v>
      </c>
      <c r="AT252" s="30">
        <f t="shared" ca="1" si="690"/>
        <v>74836.800000000003</v>
      </c>
      <c r="AU252" s="30">
        <f t="shared" ca="1" si="690"/>
        <v>93112.537500000006</v>
      </c>
      <c r="AV252" s="30">
        <f t="shared" ca="1" si="690"/>
        <v>111906.45000000001</v>
      </c>
      <c r="AW252" s="30">
        <f t="shared" ca="1" si="690"/>
        <v>130961.98125000001</v>
      </c>
      <c r="AX252" s="30">
        <f t="shared" ca="1" si="690"/>
        <v>150129.5625</v>
      </c>
      <c r="AY252" s="30">
        <f t="shared" ca="1" si="690"/>
        <v>169343.4375</v>
      </c>
      <c r="AZ252" s="30">
        <f t="shared" ca="1" si="690"/>
        <v>188574.46875</v>
      </c>
      <c r="BA252" s="30">
        <f t="shared" ca="1" si="690"/>
        <v>207810.28125</v>
      </c>
      <c r="BB252" s="30">
        <f t="shared" ca="1" si="690"/>
        <v>227047.5</v>
      </c>
      <c r="BC252" s="30">
        <f t="shared" ca="1" si="690"/>
        <v>246285</v>
      </c>
      <c r="BD252" s="30">
        <f t="shared" ca="1" si="690"/>
        <v>265522.5</v>
      </c>
      <c r="BE252" s="30">
        <f t="shared" ca="1" si="690"/>
        <v>284647.5</v>
      </c>
      <c r="BF252" s="30">
        <f t="shared" ca="1" si="690"/>
        <v>302872.5</v>
      </c>
      <c r="BG252" s="30">
        <f t="shared" ca="1" si="690"/>
        <v>318768.75</v>
      </c>
      <c r="BH252" s="30">
        <f t="shared" ca="1" si="690"/>
        <v>331534.6875</v>
      </c>
      <c r="BI252" s="30">
        <f t="shared" ca="1" si="690"/>
        <v>340810.3125</v>
      </c>
      <c r="BJ252" s="30">
        <f t="shared" ca="1" si="690"/>
        <v>346798.40625</v>
      </c>
      <c r="BK252" s="30">
        <f t="shared" ca="1" si="690"/>
        <v>350342.4375</v>
      </c>
      <c r="BL252" s="30">
        <f t="shared" ca="1" si="690"/>
        <v>352271.25</v>
      </c>
      <c r="BM252" s="30">
        <f t="shared" ca="1" si="690"/>
        <v>353239.875</v>
      </c>
      <c r="BN252" s="30">
        <f t="shared" ca="1" si="690"/>
        <v>353685.375</v>
      </c>
      <c r="BO252" s="30">
        <f t="shared" ca="1" si="690"/>
        <v>353867.90625</v>
      </c>
      <c r="BP252" s="30">
        <f t="shared" ca="1" si="690"/>
        <v>353937.9375</v>
      </c>
      <c r="BQ252" s="30">
        <f t="shared" ca="1" si="690"/>
        <v>353961.5625</v>
      </c>
      <c r="BR252" s="30">
        <f t="shared" ca="1" si="690"/>
        <v>353968.03125000006</v>
      </c>
      <c r="BS252" s="30">
        <f t="shared" ca="1" si="690"/>
        <v>353969.71875000006</v>
      </c>
      <c r="BT252" s="30">
        <f t="shared" ca="1" si="690"/>
        <v>353970.00000000006</v>
      </c>
      <c r="BU252" s="30">
        <f t="shared" ca="1" si="690"/>
        <v>353970.00000000006</v>
      </c>
      <c r="BV252" s="30">
        <f t="shared" si="690"/>
        <v>0</v>
      </c>
      <c r="BW252" s="30">
        <f t="shared" si="690"/>
        <v>0</v>
      </c>
      <c r="BX252" s="30">
        <f t="shared" si="690"/>
        <v>0</v>
      </c>
      <c r="BY252" s="30">
        <f t="shared" si="690"/>
        <v>0</v>
      </c>
      <c r="BZ252" s="30">
        <f t="shared" si="690"/>
        <v>0</v>
      </c>
      <c r="CA252" s="30">
        <f t="shared" si="690"/>
        <v>0</v>
      </c>
      <c r="CB252" s="30">
        <f t="shared" si="690"/>
        <v>0</v>
      </c>
      <c r="CC252" s="30">
        <f t="shared" si="690"/>
        <v>0</v>
      </c>
      <c r="CD252" s="30">
        <f t="shared" si="690"/>
        <v>0</v>
      </c>
      <c r="CE252" s="30">
        <f t="shared" si="690"/>
        <v>0</v>
      </c>
      <c r="CF252" s="30">
        <f t="shared" si="690"/>
        <v>0</v>
      </c>
      <c r="CG252" s="30">
        <f t="shared" si="690"/>
        <v>0</v>
      </c>
      <c r="CH252" s="30">
        <f t="shared" si="690"/>
        <v>0</v>
      </c>
      <c r="CI252" s="30">
        <f t="shared" si="690"/>
        <v>0</v>
      </c>
      <c r="CJ252" s="30">
        <f t="shared" si="690"/>
        <v>0</v>
      </c>
      <c r="CK252" s="30">
        <f t="shared" si="690"/>
        <v>0</v>
      </c>
      <c r="CL252" s="30">
        <f t="shared" ref="CL252:CT252" si="691">CL215/(1+$S252)</f>
        <v>0</v>
      </c>
      <c r="CM252" s="30">
        <f t="shared" si="691"/>
        <v>0</v>
      </c>
      <c r="CN252" s="30">
        <f t="shared" si="691"/>
        <v>0</v>
      </c>
      <c r="CO252" s="30">
        <f t="shared" si="691"/>
        <v>0</v>
      </c>
      <c r="CP252" s="30">
        <f t="shared" si="691"/>
        <v>0</v>
      </c>
      <c r="CQ252" s="30">
        <f t="shared" si="691"/>
        <v>0</v>
      </c>
      <c r="CR252" s="30">
        <f t="shared" si="691"/>
        <v>0</v>
      </c>
      <c r="CS252" s="30">
        <f t="shared" si="691"/>
        <v>0</v>
      </c>
      <c r="CT252" s="30">
        <f t="shared" si="691"/>
        <v>0</v>
      </c>
    </row>
    <row r="253" spans="1:98" s="27" customFormat="1" ht="12" x14ac:dyDescent="0.25">
      <c r="A253" s="26">
        <f>ROW()</f>
        <v>253</v>
      </c>
      <c r="B253" s="95"/>
      <c r="C253" s="142"/>
      <c r="E253" s="24"/>
      <c r="F253" s="66" t="str">
        <f t="shared" si="676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6">
        <v>0.2</v>
      </c>
      <c r="V253" s="85"/>
      <c r="W253" s="29">
        <f ca="1">SUM(INDIRECT(ADDRESS(ROW(),SUMIFS($1:$1,$5:$5,1))):INDIRECT(ADDRESS(ROW(),SUMIFS($1:$1,$5:$5,MAX($5:$5)))))</f>
        <v>2677081.933333334</v>
      </c>
      <c r="Z253" s="30">
        <f t="shared" ref="Z253:BE253" ca="1" si="692">Z216/(1+$S253)</f>
        <v>0</v>
      </c>
      <c r="AA253" s="30">
        <f t="shared" ca="1" si="692"/>
        <v>0</v>
      </c>
      <c r="AB253" s="30">
        <f t="shared" ca="1" si="692"/>
        <v>0</v>
      </c>
      <c r="AC253" s="30">
        <f t="shared" ca="1" si="692"/>
        <v>0</v>
      </c>
      <c r="AD253" s="30">
        <f t="shared" ca="1" si="692"/>
        <v>0</v>
      </c>
      <c r="AE253" s="30">
        <f t="shared" ca="1" si="692"/>
        <v>0</v>
      </c>
      <c r="AF253" s="30">
        <f t="shared" ca="1" si="692"/>
        <v>0</v>
      </c>
      <c r="AG253" s="30">
        <f t="shared" ca="1" si="692"/>
        <v>0</v>
      </c>
      <c r="AH253" s="30">
        <f t="shared" ca="1" si="692"/>
        <v>15.333333333333336</v>
      </c>
      <c r="AI253" s="30">
        <f t="shared" ca="1" si="692"/>
        <v>138.00000000000003</v>
      </c>
      <c r="AJ253" s="30">
        <f t="shared" ca="1" si="692"/>
        <v>455.40000000000003</v>
      </c>
      <c r="AK253" s="30">
        <f t="shared" ca="1" si="692"/>
        <v>882.0500000000003</v>
      </c>
      <c r="AL253" s="30">
        <f t="shared" ca="1" si="692"/>
        <v>1357.7666666666669</v>
      </c>
      <c r="AM253" s="30">
        <f t="shared" ca="1" si="692"/>
        <v>1844.1783333333335</v>
      </c>
      <c r="AN253" s="30">
        <f t="shared" ca="1" si="692"/>
        <v>2522.2950000000005</v>
      </c>
      <c r="AO253" s="30">
        <f t="shared" ca="1" si="692"/>
        <v>3880.9433333333341</v>
      </c>
      <c r="AP253" s="30">
        <f t="shared" ca="1" si="692"/>
        <v>6216.9383333333344</v>
      </c>
      <c r="AQ253" s="30">
        <f t="shared" ca="1" si="692"/>
        <v>9682.6550000000025</v>
      </c>
      <c r="AR253" s="30">
        <f t="shared" ca="1" si="692"/>
        <v>14233.109166666671</v>
      </c>
      <c r="AS253" s="30">
        <f t="shared" ca="1" si="692"/>
        <v>19595.846666666672</v>
      </c>
      <c r="AT253" s="30">
        <f t="shared" ca="1" si="692"/>
        <v>25499.94666666667</v>
      </c>
      <c r="AU253" s="30">
        <f t="shared" ca="1" si="692"/>
        <v>31727.235000000008</v>
      </c>
      <c r="AV253" s="30">
        <f t="shared" ca="1" si="692"/>
        <v>38131.08666666667</v>
      </c>
      <c r="AW253" s="30">
        <f t="shared" ca="1" si="692"/>
        <v>44624.082499999997</v>
      </c>
      <c r="AX253" s="30">
        <f t="shared" ca="1" si="692"/>
        <v>51155.258333333346</v>
      </c>
      <c r="AY253" s="30">
        <f t="shared" ca="1" si="692"/>
        <v>57702.208333333343</v>
      </c>
      <c r="AZ253" s="30">
        <f t="shared" ca="1" si="692"/>
        <v>64255.004166666673</v>
      </c>
      <c r="BA253" s="30">
        <f t="shared" ca="1" si="692"/>
        <v>70809.429166666683</v>
      </c>
      <c r="BB253" s="30">
        <f t="shared" ca="1" si="692"/>
        <v>77364.333333333343</v>
      </c>
      <c r="BC253" s="30">
        <f t="shared" ca="1" si="692"/>
        <v>83919.333333333343</v>
      </c>
      <c r="BD253" s="30">
        <f t="shared" ca="1" si="692"/>
        <v>90474.333333333343</v>
      </c>
      <c r="BE253" s="30">
        <f t="shared" ca="1" si="692"/>
        <v>96991.000000000015</v>
      </c>
      <c r="BF253" s="30">
        <f t="shared" ref="BF253:CK253" ca="1" si="693">BF216/(1+$S253)</f>
        <v>103201.00000000001</v>
      </c>
      <c r="BG253" s="30">
        <f t="shared" ca="1" si="693"/>
        <v>108617.50000000001</v>
      </c>
      <c r="BH253" s="30">
        <f t="shared" ca="1" si="693"/>
        <v>112967.37500000001</v>
      </c>
      <c r="BI253" s="30">
        <f t="shared" ca="1" si="693"/>
        <v>116127.95833333336</v>
      </c>
      <c r="BJ253" s="30">
        <f t="shared" ca="1" si="693"/>
        <v>118168.34583333335</v>
      </c>
      <c r="BK253" s="30">
        <f t="shared" ca="1" si="693"/>
        <v>119375.94166666668</v>
      </c>
      <c r="BL253" s="30">
        <f t="shared" ca="1" si="693"/>
        <v>120033.16666666669</v>
      </c>
      <c r="BM253" s="30">
        <f t="shared" ca="1" si="693"/>
        <v>120363.21666666669</v>
      </c>
      <c r="BN253" s="30">
        <f t="shared" ca="1" si="693"/>
        <v>120515.01666666669</v>
      </c>
      <c r="BO253" s="30">
        <f t="shared" ca="1" si="693"/>
        <v>120577.21250000002</v>
      </c>
      <c r="BP253" s="30">
        <f t="shared" ca="1" si="693"/>
        <v>120601.07500000001</v>
      </c>
      <c r="BQ253" s="30">
        <f t="shared" ca="1" si="693"/>
        <v>120609.12500000001</v>
      </c>
      <c r="BR253" s="30">
        <f t="shared" ca="1" si="693"/>
        <v>120611.32916666669</v>
      </c>
      <c r="BS253" s="30">
        <f t="shared" ca="1" si="693"/>
        <v>120611.9041666667</v>
      </c>
      <c r="BT253" s="30">
        <f t="shared" ca="1" si="693"/>
        <v>120612.00000000003</v>
      </c>
      <c r="BU253" s="30">
        <f t="shared" ca="1" si="693"/>
        <v>120612.00000000003</v>
      </c>
      <c r="BV253" s="30">
        <f t="shared" si="693"/>
        <v>0</v>
      </c>
      <c r="BW253" s="30">
        <f t="shared" si="693"/>
        <v>0</v>
      </c>
      <c r="BX253" s="30">
        <f t="shared" si="693"/>
        <v>0</v>
      </c>
      <c r="BY253" s="30">
        <f t="shared" si="693"/>
        <v>0</v>
      </c>
      <c r="BZ253" s="30">
        <f t="shared" si="693"/>
        <v>0</v>
      </c>
      <c r="CA253" s="30">
        <f t="shared" si="693"/>
        <v>0</v>
      </c>
      <c r="CB253" s="30">
        <f t="shared" si="693"/>
        <v>0</v>
      </c>
      <c r="CC253" s="30">
        <f t="shared" si="693"/>
        <v>0</v>
      </c>
      <c r="CD253" s="30">
        <f t="shared" si="693"/>
        <v>0</v>
      </c>
      <c r="CE253" s="30">
        <f t="shared" si="693"/>
        <v>0</v>
      </c>
      <c r="CF253" s="30">
        <f t="shared" si="693"/>
        <v>0</v>
      </c>
      <c r="CG253" s="30">
        <f t="shared" si="693"/>
        <v>0</v>
      </c>
      <c r="CH253" s="30">
        <f t="shared" si="693"/>
        <v>0</v>
      </c>
      <c r="CI253" s="30">
        <f t="shared" si="693"/>
        <v>0</v>
      </c>
      <c r="CJ253" s="30">
        <f t="shared" si="693"/>
        <v>0</v>
      </c>
      <c r="CK253" s="30">
        <f t="shared" si="693"/>
        <v>0</v>
      </c>
      <c r="CL253" s="30">
        <f t="shared" ref="CL253:CT253" si="694">CL216/(1+$S253)</f>
        <v>0</v>
      </c>
      <c r="CM253" s="30">
        <f t="shared" si="694"/>
        <v>0</v>
      </c>
      <c r="CN253" s="30">
        <f t="shared" si="694"/>
        <v>0</v>
      </c>
      <c r="CO253" s="30">
        <f t="shared" si="694"/>
        <v>0</v>
      </c>
      <c r="CP253" s="30">
        <f t="shared" si="694"/>
        <v>0</v>
      </c>
      <c r="CQ253" s="30">
        <f t="shared" si="694"/>
        <v>0</v>
      </c>
      <c r="CR253" s="30">
        <f t="shared" si="694"/>
        <v>0</v>
      </c>
      <c r="CS253" s="30">
        <f t="shared" si="694"/>
        <v>0</v>
      </c>
      <c r="CT253" s="30">
        <f t="shared" si="694"/>
        <v>0</v>
      </c>
    </row>
    <row r="254" spans="1:98" s="2" customFormat="1" ht="12" x14ac:dyDescent="0.25">
      <c r="A254" s="11">
        <f>ROW()</f>
        <v>254</v>
      </c>
      <c r="B254" s="96"/>
      <c r="C254" s="142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2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392836544.46075004</v>
      </c>
      <c r="Z255" s="10">
        <f ca="1">Z241-Z244</f>
        <v>0</v>
      </c>
      <c r="AA255" s="10">
        <f ca="1">AA241-AA244</f>
        <v>0</v>
      </c>
      <c r="AB255" s="10">
        <f t="shared" ref="AB255:CL255" ca="1" si="695">AB241-AB244</f>
        <v>0</v>
      </c>
      <c r="AC255" s="10">
        <f t="shared" ca="1" si="695"/>
        <v>0</v>
      </c>
      <c r="AD255" s="10">
        <f t="shared" ca="1" si="695"/>
        <v>0</v>
      </c>
      <c r="AE255" s="10">
        <f t="shared" ca="1" si="695"/>
        <v>0</v>
      </c>
      <c r="AF255" s="10">
        <f t="shared" ca="1" si="695"/>
        <v>0</v>
      </c>
      <c r="AG255" s="10">
        <f t="shared" ca="1" si="695"/>
        <v>0</v>
      </c>
      <c r="AH255" s="10">
        <f t="shared" ca="1" si="695"/>
        <v>3263.1666666666679</v>
      </c>
      <c r="AI255" s="10">
        <f t="shared" ca="1" si="695"/>
        <v>27620.666666666679</v>
      </c>
      <c r="AJ255" s="10">
        <f t="shared" ca="1" si="695"/>
        <v>85555.13333333336</v>
      </c>
      <c r="AK255" s="10">
        <f t="shared" ca="1" si="695"/>
        <v>155029.17916666676</v>
      </c>
      <c r="AL255" s="10">
        <f t="shared" ca="1" si="695"/>
        <v>226774.23750000005</v>
      </c>
      <c r="AM255" s="10">
        <f t="shared" ca="1" si="695"/>
        <v>296797.18583333341</v>
      </c>
      <c r="AN255" s="10">
        <f t="shared" ca="1" si="695"/>
        <v>406490.52291666664</v>
      </c>
      <c r="AO255" s="10">
        <f t="shared" ca="1" si="695"/>
        <v>644304.25270833354</v>
      </c>
      <c r="AP255" s="10">
        <f t="shared" ca="1" si="695"/>
        <v>1044644.5264583334</v>
      </c>
      <c r="AQ255" s="10">
        <f t="shared" ca="1" si="695"/>
        <v>1618241.0229583334</v>
      </c>
      <c r="AR255" s="10">
        <f t="shared" ca="1" si="695"/>
        <v>2342856.9375416664</v>
      </c>
      <c r="AS255" s="10">
        <f t="shared" ca="1" si="695"/>
        <v>3167070.3699166682</v>
      </c>
      <c r="AT255" s="10">
        <f t="shared" ca="1" si="695"/>
        <v>4050456.9143958339</v>
      </c>
      <c r="AU255" s="10">
        <f t="shared" ca="1" si="695"/>
        <v>4965516.7895833347</v>
      </c>
      <c r="AV255" s="10">
        <f t="shared" ca="1" si="695"/>
        <v>5897126.9048125008</v>
      </c>
      <c r="AW255" s="10">
        <f t="shared" ca="1" si="695"/>
        <v>6836259.0730000008</v>
      </c>
      <c r="AX255" s="10">
        <f t="shared" ca="1" si="695"/>
        <v>7777917.7790625012</v>
      </c>
      <c r="AY255" s="10">
        <f t="shared" ca="1" si="695"/>
        <v>8720501.1392708346</v>
      </c>
      <c r="AZ255" s="10">
        <f t="shared" ca="1" si="695"/>
        <v>9663395.6757291704</v>
      </c>
      <c r="BA255" s="10">
        <f t="shared" ca="1" si="695"/>
        <v>10606346.346354168</v>
      </c>
      <c r="BB255" s="10">
        <f t="shared" ca="1" si="695"/>
        <v>11549297.398125002</v>
      </c>
      <c r="BC255" s="10">
        <f t="shared" ca="1" si="695"/>
        <v>12492245.904375004</v>
      </c>
      <c r="BD255" s="10">
        <f t="shared" ca="1" si="695"/>
        <v>13435194.410625001</v>
      </c>
      <c r="BE255" s="10">
        <f t="shared" ca="1" si="695"/>
        <v>14369985.000208333</v>
      </c>
      <c r="BF255" s="10">
        <f t="shared" ca="1" si="695"/>
        <v>15243881.839791663</v>
      </c>
      <c r="BG255" s="10">
        <f t="shared" ca="1" si="695"/>
        <v>15972942.51270834</v>
      </c>
      <c r="BH255" s="10">
        <f t="shared" ca="1" si="695"/>
        <v>16528318.07104167</v>
      </c>
      <c r="BI255" s="10">
        <f t="shared" ca="1" si="695"/>
        <v>16904330.983541667</v>
      </c>
      <c r="BJ255" s="10">
        <f t="shared" ca="1" si="695"/>
        <v>17125681.316875011</v>
      </c>
      <c r="BK255" s="10">
        <f t="shared" ca="1" si="695"/>
        <v>17245427.474166676</v>
      </c>
      <c r="BL255" s="10">
        <f t="shared" ca="1" si="695"/>
        <v>17305358.8903125</v>
      </c>
      <c r="BM255" s="10">
        <f t="shared" ca="1" si="695"/>
        <v>17333371.991875</v>
      </c>
      <c r="BN255" s="10">
        <f t="shared" ca="1" si="695"/>
        <v>17344732.836562499</v>
      </c>
      <c r="BO255" s="10">
        <f t="shared" ca="1" si="695"/>
        <v>17348549.327083334</v>
      </c>
      <c r="BP255" s="10">
        <f t="shared" ca="1" si="695"/>
        <v>17349838.109062504</v>
      </c>
      <c r="BQ255" s="10">
        <f t="shared" ca="1" si="695"/>
        <v>17350203.255104177</v>
      </c>
      <c r="BR255" s="10">
        <f t="shared" ca="1" si="695"/>
        <v>17350257.224895835</v>
      </c>
      <c r="BS255" s="10">
        <f t="shared" ca="1" si="695"/>
        <v>17350255.060520843</v>
      </c>
      <c r="BT255" s="10">
        <f t="shared" ca="1" si="695"/>
        <v>17350252.515000008</v>
      </c>
      <c r="BU255" s="10">
        <f t="shared" ca="1" si="695"/>
        <v>17350252.515000008</v>
      </c>
      <c r="BV255" s="10">
        <f t="shared" si="695"/>
        <v>0</v>
      </c>
      <c r="BW255" s="10">
        <f t="shared" si="695"/>
        <v>0</v>
      </c>
      <c r="BX255" s="10">
        <f t="shared" si="695"/>
        <v>0</v>
      </c>
      <c r="BY255" s="10">
        <f t="shared" si="695"/>
        <v>0</v>
      </c>
      <c r="BZ255" s="10">
        <f t="shared" si="695"/>
        <v>0</v>
      </c>
      <c r="CA255" s="10">
        <f t="shared" si="695"/>
        <v>0</v>
      </c>
      <c r="CB255" s="10">
        <f t="shared" si="695"/>
        <v>0</v>
      </c>
      <c r="CC255" s="10">
        <f t="shared" si="695"/>
        <v>0</v>
      </c>
      <c r="CD255" s="10">
        <f t="shared" si="695"/>
        <v>0</v>
      </c>
      <c r="CE255" s="10">
        <f t="shared" si="695"/>
        <v>0</v>
      </c>
      <c r="CF255" s="10">
        <f t="shared" si="695"/>
        <v>0</v>
      </c>
      <c r="CG255" s="10">
        <f t="shared" si="695"/>
        <v>0</v>
      </c>
      <c r="CH255" s="10">
        <f t="shared" si="695"/>
        <v>0</v>
      </c>
      <c r="CI255" s="10">
        <f t="shared" si="695"/>
        <v>0</v>
      </c>
      <c r="CJ255" s="10">
        <f t="shared" si="695"/>
        <v>0</v>
      </c>
      <c r="CK255" s="10">
        <f t="shared" si="695"/>
        <v>0</v>
      </c>
      <c r="CL255" s="10">
        <f t="shared" si="695"/>
        <v>0</v>
      </c>
      <c r="CM255" s="10">
        <f t="shared" ref="CM255:CT255" si="696">CM241-CM244</f>
        <v>0</v>
      </c>
      <c r="CN255" s="10">
        <f t="shared" si="696"/>
        <v>0</v>
      </c>
      <c r="CO255" s="10">
        <f t="shared" si="696"/>
        <v>0</v>
      </c>
      <c r="CP255" s="10">
        <f t="shared" si="696"/>
        <v>0</v>
      </c>
      <c r="CQ255" s="10">
        <f t="shared" si="696"/>
        <v>0</v>
      </c>
      <c r="CR255" s="10">
        <f t="shared" si="696"/>
        <v>0</v>
      </c>
      <c r="CS255" s="10">
        <f t="shared" si="696"/>
        <v>0</v>
      </c>
      <c r="CT255" s="10">
        <f t="shared" si="696"/>
        <v>0</v>
      </c>
    </row>
    <row r="256" spans="1:98" s="107" customFormat="1" ht="12" x14ac:dyDescent="0.25">
      <c r="A256" s="105">
        <f>ROW()</f>
        <v>256</v>
      </c>
      <c r="B256" s="106"/>
      <c r="C256" s="143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0.53187543337057053</v>
      </c>
      <c r="X256" s="112"/>
      <c r="Y256" s="112"/>
      <c r="Z256" s="111">
        <f ca="1">IF(Z$241=0,0,Z255/Z$241)</f>
        <v>0</v>
      </c>
      <c r="AA256" s="111">
        <f t="shared" ref="AA256:CL256" ca="1" si="697">IF(AA$241=0,0,AA255/AA$241)</f>
        <v>0</v>
      </c>
      <c r="AB256" s="111">
        <f t="shared" ca="1" si="697"/>
        <v>0</v>
      </c>
      <c r="AC256" s="111">
        <f t="shared" ca="1" si="697"/>
        <v>0</v>
      </c>
      <c r="AD256" s="111">
        <f t="shared" ca="1" si="697"/>
        <v>0</v>
      </c>
      <c r="AE256" s="111">
        <f t="shared" ca="1" si="697"/>
        <v>0</v>
      </c>
      <c r="AF256" s="111">
        <f t="shared" ca="1" si="697"/>
        <v>0</v>
      </c>
      <c r="AG256" s="111">
        <f t="shared" ca="1" si="697"/>
        <v>0</v>
      </c>
      <c r="AH256" s="111">
        <f t="shared" ca="1" si="697"/>
        <v>0.6223260544801501</v>
      </c>
      <c r="AI256" s="111">
        <f t="shared" ca="1" si="697"/>
        <v>0.60780013349861739</v>
      </c>
      <c r="AJ256" s="111">
        <f t="shared" ca="1" si="697"/>
        <v>0.59260594980849124</v>
      </c>
      <c r="AK256" s="111">
        <f t="shared" ca="1" si="697"/>
        <v>0.57642839221388731</v>
      </c>
      <c r="AL256" s="111">
        <f t="shared" ca="1" si="697"/>
        <v>0.56392879005825003</v>
      </c>
      <c r="AM256" s="111">
        <f t="shared" ca="1" si="697"/>
        <v>0.5547851253345254</v>
      </c>
      <c r="AN256" s="111">
        <f t="shared" ca="1" si="697"/>
        <v>0.55512502268314146</v>
      </c>
      <c r="AO256" s="111">
        <f t="shared" ca="1" si="697"/>
        <v>0.56244758754827873</v>
      </c>
      <c r="AP256" s="111">
        <f t="shared" ca="1" si="697"/>
        <v>0.56541367564458622</v>
      </c>
      <c r="AQ256" s="111">
        <f t="shared" ca="1" si="697"/>
        <v>0.56408742904828546</v>
      </c>
      <c r="AR256" s="111">
        <f t="shared" ca="1" si="697"/>
        <v>0.56034544497442207</v>
      </c>
      <c r="AS256" s="111">
        <f t="shared" ca="1" si="697"/>
        <v>0.55582954451994582</v>
      </c>
      <c r="AT256" s="111">
        <f t="shared" ca="1" si="697"/>
        <v>0.5515455368791039</v>
      </c>
      <c r="AU256" s="111">
        <f t="shared" ca="1" si="697"/>
        <v>0.54787930440815769</v>
      </c>
      <c r="AV256" s="111">
        <f t="shared" ca="1" si="697"/>
        <v>0.54492832089373489</v>
      </c>
      <c r="AW256" s="111">
        <f t="shared" ca="1" si="697"/>
        <v>0.5425793488505789</v>
      </c>
      <c r="AX256" s="111">
        <f t="shared" ca="1" si="697"/>
        <v>0.54070653079306352</v>
      </c>
      <c r="AY256" s="111">
        <f t="shared" ca="1" si="697"/>
        <v>0.53920564950814731</v>
      </c>
      <c r="AZ256" s="111">
        <f t="shared" ca="1" si="697"/>
        <v>0.53798900314653864</v>
      </c>
      <c r="BA256" s="111">
        <f t="shared" ca="1" si="697"/>
        <v>0.53698837608842864</v>
      </c>
      <c r="BB256" s="111">
        <f t="shared" ca="1" si="697"/>
        <v>0.53615246643646353</v>
      </c>
      <c r="BC256" s="111">
        <f t="shared" ca="1" si="697"/>
        <v>0.53544445589272605</v>
      </c>
      <c r="BD256" s="111">
        <f t="shared" ca="1" si="697"/>
        <v>0.53483732164456255</v>
      </c>
      <c r="BE256" s="111">
        <f t="shared" ca="1" si="697"/>
        <v>0.53426804189078614</v>
      </c>
      <c r="BF256" s="111">
        <f t="shared" ca="1" si="697"/>
        <v>0.53351557111817138</v>
      </c>
      <c r="BG256" s="111">
        <f t="shared" ca="1" si="697"/>
        <v>0.53241138488638617</v>
      </c>
      <c r="BH256" s="111">
        <f t="shared" ca="1" si="697"/>
        <v>0.53114463194042505</v>
      </c>
      <c r="BI256" s="111">
        <f t="shared" ca="1" si="697"/>
        <v>0.52987465182612448</v>
      </c>
      <c r="BJ256" s="111">
        <f t="shared" ca="1" si="697"/>
        <v>0.52877637155001322</v>
      </c>
      <c r="BK256" s="111">
        <f t="shared" ca="1" si="697"/>
        <v>0.52797905989921956</v>
      </c>
      <c r="BL256" s="111">
        <f t="shared" ca="1" si="697"/>
        <v>0.52747530765342032</v>
      </c>
      <c r="BM256" s="111">
        <f t="shared" ca="1" si="697"/>
        <v>0.52719404104471201</v>
      </c>
      <c r="BN256" s="111">
        <f t="shared" ca="1" si="697"/>
        <v>0.52704319339057504</v>
      </c>
      <c r="BO256" s="111">
        <f t="shared" ca="1" si="697"/>
        <v>0.52696942489865695</v>
      </c>
      <c r="BP256" s="111">
        <f t="shared" ca="1" si="697"/>
        <v>0.5269386152393627</v>
      </c>
      <c r="BQ256" s="111">
        <f t="shared" ca="1" si="697"/>
        <v>0.52692722316335205</v>
      </c>
      <c r="BR256" s="111">
        <f t="shared" ca="1" si="697"/>
        <v>0.52692344302899874</v>
      </c>
      <c r="BS256" s="111">
        <f t="shared" ca="1" si="697"/>
        <v>0.52692222354641538</v>
      </c>
      <c r="BT256" s="111">
        <f t="shared" ca="1" si="697"/>
        <v>0.52692198891041764</v>
      </c>
      <c r="BU256" s="111">
        <f t="shared" ca="1" si="697"/>
        <v>0.52692198891041764</v>
      </c>
      <c r="BV256" s="111">
        <f t="shared" si="697"/>
        <v>0</v>
      </c>
      <c r="BW256" s="111">
        <f t="shared" si="697"/>
        <v>0</v>
      </c>
      <c r="BX256" s="111">
        <f t="shared" si="697"/>
        <v>0</v>
      </c>
      <c r="BY256" s="111">
        <f t="shared" si="697"/>
        <v>0</v>
      </c>
      <c r="BZ256" s="111">
        <f t="shared" si="697"/>
        <v>0</v>
      </c>
      <c r="CA256" s="111">
        <f t="shared" si="697"/>
        <v>0</v>
      </c>
      <c r="CB256" s="111">
        <f t="shared" si="697"/>
        <v>0</v>
      </c>
      <c r="CC256" s="111">
        <f t="shared" si="697"/>
        <v>0</v>
      </c>
      <c r="CD256" s="111">
        <f t="shared" si="697"/>
        <v>0</v>
      </c>
      <c r="CE256" s="111">
        <f t="shared" si="697"/>
        <v>0</v>
      </c>
      <c r="CF256" s="111">
        <f t="shared" si="697"/>
        <v>0</v>
      </c>
      <c r="CG256" s="111">
        <f t="shared" si="697"/>
        <v>0</v>
      </c>
      <c r="CH256" s="111">
        <f t="shared" si="697"/>
        <v>0</v>
      </c>
      <c r="CI256" s="111">
        <f t="shared" si="697"/>
        <v>0</v>
      </c>
      <c r="CJ256" s="111">
        <f t="shared" si="697"/>
        <v>0</v>
      </c>
      <c r="CK256" s="111">
        <f t="shared" si="697"/>
        <v>0</v>
      </c>
      <c r="CL256" s="111">
        <f t="shared" si="697"/>
        <v>0</v>
      </c>
      <c r="CM256" s="111">
        <f t="shared" ref="CM256:CT256" si="698">IF(CM$241=0,0,CM255/CM$241)</f>
        <v>0</v>
      </c>
      <c r="CN256" s="111">
        <f t="shared" si="698"/>
        <v>0</v>
      </c>
      <c r="CO256" s="111">
        <f t="shared" si="698"/>
        <v>0</v>
      </c>
      <c r="CP256" s="111">
        <f t="shared" si="698"/>
        <v>0</v>
      </c>
      <c r="CQ256" s="111">
        <f t="shared" si="698"/>
        <v>0</v>
      </c>
      <c r="CR256" s="111">
        <f t="shared" si="698"/>
        <v>0</v>
      </c>
      <c r="CS256" s="111">
        <f t="shared" si="698"/>
        <v>0</v>
      </c>
      <c r="CT256" s="111">
        <f t="shared" si="698"/>
        <v>0</v>
      </c>
    </row>
    <row r="257" spans="1:98" s="13" customFormat="1" x14ac:dyDescent="0.3">
      <c r="A257" s="12">
        <f>ROW()</f>
        <v>257</v>
      </c>
      <c r="B257" s="102"/>
      <c r="C257" s="142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75145026.265063882</v>
      </c>
      <c r="Z257" s="10">
        <f ca="1">IF(Z$5="",0,SUM(Z258:Z261))</f>
        <v>16666.666666666668</v>
      </c>
      <c r="AA257" s="10">
        <f t="shared" ref="AA257:BE257" ca="1" si="699">IF(AA$5="",0,SUM(AA258:AA261))</f>
        <v>108333.33333333334</v>
      </c>
      <c r="AB257" s="10">
        <f t="shared" ca="1" si="699"/>
        <v>325000</v>
      </c>
      <c r="AC257" s="10">
        <f t="shared" ca="1" si="699"/>
        <v>458333.33333333337</v>
      </c>
      <c r="AD257" s="10">
        <f t="shared" ca="1" si="699"/>
        <v>583333.33333333337</v>
      </c>
      <c r="AE257" s="10">
        <f t="shared" ca="1" si="699"/>
        <v>666666.66666666674</v>
      </c>
      <c r="AF257" s="10">
        <f t="shared" ca="1" si="699"/>
        <v>666666.66666666674</v>
      </c>
      <c r="AG257" s="10">
        <f t="shared" ca="1" si="699"/>
        <v>666666.66666666674</v>
      </c>
      <c r="AH257" s="10">
        <f t="shared" ca="1" si="699"/>
        <v>666986.04348484857</v>
      </c>
      <c r="AI257" s="10">
        <f t="shared" ca="1" si="699"/>
        <v>669434.59909090924</v>
      </c>
      <c r="AJ257" s="10">
        <f t="shared" ca="1" si="699"/>
        <v>675460.1750606061</v>
      </c>
      <c r="AK257" s="10">
        <f t="shared" ca="1" si="699"/>
        <v>683048.03596590913</v>
      </c>
      <c r="AL257" s="10">
        <f t="shared" ca="1" si="699"/>
        <v>691160.20714772737</v>
      </c>
      <c r="AM257" s="10">
        <f t="shared" ca="1" si="699"/>
        <v>699251.61883636366</v>
      </c>
      <c r="AN257" s="10">
        <f t="shared" ca="1" si="699"/>
        <v>711267.37317840906</v>
      </c>
      <c r="AO257" s="10">
        <f t="shared" ca="1" si="699"/>
        <v>736440.25476647739</v>
      </c>
      <c r="AP257" s="10">
        <f t="shared" ca="1" si="699"/>
        <v>779200.81851079548</v>
      </c>
      <c r="AQ257" s="10">
        <f t="shared" ca="1" si="699"/>
        <v>841401.26365367428</v>
      </c>
      <c r="AR257" s="10">
        <f t="shared" ca="1" si="699"/>
        <v>921333.29682412883</v>
      </c>
      <c r="AS257" s="10">
        <f t="shared" ca="1" si="699"/>
        <v>1013721.5848131062</v>
      </c>
      <c r="AT257" s="10">
        <f t="shared" ca="1" si="699"/>
        <v>1113972.7038404737</v>
      </c>
      <c r="AU257" s="10">
        <f t="shared" ca="1" si="699"/>
        <v>1218695.3910844699</v>
      </c>
      <c r="AV257" s="10">
        <f t="shared" ca="1" si="699"/>
        <v>1325815.0811931249</v>
      </c>
      <c r="AW257" s="10">
        <f t="shared" ca="1" si="699"/>
        <v>1434094.1889959851</v>
      </c>
      <c r="AX257" s="10">
        <f t="shared" ca="1" si="699"/>
        <v>1542827.5304785038</v>
      </c>
      <c r="AY257" s="10">
        <f t="shared" ca="1" si="699"/>
        <v>1651741.2799411933</v>
      </c>
      <c r="AZ257" s="10">
        <f t="shared" ca="1" si="699"/>
        <v>1760719.9693569131</v>
      </c>
      <c r="BA257" s="10">
        <f t="shared" ca="1" si="699"/>
        <v>1869714.8937608902</v>
      </c>
      <c r="BB257" s="10">
        <f t="shared" ca="1" si="699"/>
        <v>1978713.6107645836</v>
      </c>
      <c r="BC257" s="10">
        <f t="shared" ca="1" si="699"/>
        <v>2087712.9265998111</v>
      </c>
      <c r="BD257" s="10">
        <f t="shared" ca="1" si="699"/>
        <v>2196712.2424350381</v>
      </c>
      <c r="BE257" s="10">
        <f t="shared" ca="1" si="699"/>
        <v>2304913.1162248105</v>
      </c>
      <c r="BF257" s="10">
        <f t="shared" ref="BF257:CK257" ca="1" si="700">IF(BF$5="",0,SUM(BF258:BF261))</f>
        <v>2406992.6009994317</v>
      </c>
      <c r="BG257" s="10">
        <f t="shared" ca="1" si="700"/>
        <v>2494008.1458498114</v>
      </c>
      <c r="BH257" s="10">
        <f t="shared" ca="1" si="700"/>
        <v>2562054.038436932</v>
      </c>
      <c r="BI257" s="10">
        <f t="shared" ca="1" si="700"/>
        <v>2609819.5030695079</v>
      </c>
      <c r="BJ257" s="10">
        <f t="shared" ca="1" si="700"/>
        <v>2639352.5435941294</v>
      </c>
      <c r="BK257" s="10">
        <f t="shared" ca="1" si="700"/>
        <v>2656145.7759151519</v>
      </c>
      <c r="BL257" s="10">
        <f t="shared" ca="1" si="700"/>
        <v>2664966.2317281254</v>
      </c>
      <c r="BM257" s="10">
        <f t="shared" ca="1" si="700"/>
        <v>2669268.8363005687</v>
      </c>
      <c r="BN257" s="10">
        <f t="shared" ca="1" si="700"/>
        <v>2671154.9560224437</v>
      </c>
      <c r="BO257" s="10">
        <f t="shared" ca="1" si="700"/>
        <v>2671876.6810946967</v>
      </c>
      <c r="BP257" s="10">
        <f t="shared" ca="1" si="700"/>
        <v>2672142.8949800194</v>
      </c>
      <c r="BQ257" s="10">
        <f t="shared" ca="1" si="700"/>
        <v>2672228.4613525579</v>
      </c>
      <c r="BR257" s="10">
        <f t="shared" ca="1" si="700"/>
        <v>2672249.0877720648</v>
      </c>
      <c r="BS257" s="10">
        <f t="shared" ca="1" si="700"/>
        <v>2672253.479203315</v>
      </c>
      <c r="BT257" s="10">
        <f t="shared" ca="1" si="700"/>
        <v>2672254.0780348489</v>
      </c>
      <c r="BU257" s="10">
        <f t="shared" ca="1" si="700"/>
        <v>2672254.0780348489</v>
      </c>
      <c r="BV257" s="10">
        <f t="shared" si="700"/>
        <v>0</v>
      </c>
      <c r="BW257" s="10">
        <f t="shared" si="700"/>
        <v>0</v>
      </c>
      <c r="BX257" s="10">
        <f t="shared" si="700"/>
        <v>0</v>
      </c>
      <c r="BY257" s="10">
        <f t="shared" si="700"/>
        <v>0</v>
      </c>
      <c r="BZ257" s="10">
        <f t="shared" si="700"/>
        <v>0</v>
      </c>
      <c r="CA257" s="10">
        <f t="shared" si="700"/>
        <v>0</v>
      </c>
      <c r="CB257" s="10">
        <f t="shared" si="700"/>
        <v>0</v>
      </c>
      <c r="CC257" s="10">
        <f t="shared" si="700"/>
        <v>0</v>
      </c>
      <c r="CD257" s="10">
        <f t="shared" si="700"/>
        <v>0</v>
      </c>
      <c r="CE257" s="10">
        <f t="shared" si="700"/>
        <v>0</v>
      </c>
      <c r="CF257" s="10">
        <f t="shared" si="700"/>
        <v>0</v>
      </c>
      <c r="CG257" s="10">
        <f t="shared" si="700"/>
        <v>0</v>
      </c>
      <c r="CH257" s="10">
        <f t="shared" si="700"/>
        <v>0</v>
      </c>
      <c r="CI257" s="10">
        <f t="shared" si="700"/>
        <v>0</v>
      </c>
      <c r="CJ257" s="10">
        <f t="shared" si="700"/>
        <v>0</v>
      </c>
      <c r="CK257" s="10">
        <f t="shared" si="700"/>
        <v>0</v>
      </c>
      <c r="CL257" s="10">
        <f t="shared" ref="CL257:CT257" si="701">IF(CL$5="",0,SUM(CL258:CL261))</f>
        <v>0</v>
      </c>
      <c r="CM257" s="10">
        <f t="shared" si="701"/>
        <v>0</v>
      </c>
      <c r="CN257" s="10">
        <f t="shared" si="701"/>
        <v>0</v>
      </c>
      <c r="CO257" s="10">
        <f t="shared" si="701"/>
        <v>0</v>
      </c>
      <c r="CP257" s="10">
        <f t="shared" si="701"/>
        <v>0</v>
      </c>
      <c r="CQ257" s="10">
        <f t="shared" si="701"/>
        <v>0</v>
      </c>
      <c r="CR257" s="10">
        <f t="shared" si="701"/>
        <v>0</v>
      </c>
      <c r="CS257" s="10">
        <f t="shared" si="701"/>
        <v>0</v>
      </c>
      <c r="CT257" s="10">
        <f t="shared" si="701"/>
        <v>0</v>
      </c>
    </row>
    <row r="258" spans="1:98" s="27" customFormat="1" ht="12" x14ac:dyDescent="0.25">
      <c r="A258" s="26">
        <f>ROW()</f>
        <v>258</v>
      </c>
      <c r="B258" s="95"/>
      <c r="C258" s="142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6">
        <v>0.2</v>
      </c>
      <c r="V258" s="85"/>
      <c r="W258" s="29">
        <f ca="1">SUM(INDIRECT(ADDRESS(ROW(),SUMIFS($1:$1,$5:$5,1))):INDIRECT(ADDRESS(ROW(),SUMIFS($1:$1,$5:$5,MAX($5:$5)))))</f>
        <v>30158333.333333354</v>
      </c>
      <c r="Z258" s="30">
        <f t="shared" ref="Z258:CK258" ca="1" si="702">Z221/(1+$S258)</f>
        <v>16666.666666666668</v>
      </c>
      <c r="AA258" s="30">
        <f t="shared" ca="1" si="702"/>
        <v>108333.33333333334</v>
      </c>
      <c r="AB258" s="30">
        <f t="shared" ca="1" si="702"/>
        <v>325000</v>
      </c>
      <c r="AC258" s="30">
        <f t="shared" ca="1" si="702"/>
        <v>458333.33333333337</v>
      </c>
      <c r="AD258" s="30">
        <f t="shared" ca="1" si="702"/>
        <v>583333.33333333337</v>
      </c>
      <c r="AE258" s="30">
        <f t="shared" ca="1" si="702"/>
        <v>666666.66666666674</v>
      </c>
      <c r="AF258" s="30">
        <f t="shared" ca="1" si="702"/>
        <v>666666.66666666674</v>
      </c>
      <c r="AG258" s="30">
        <f t="shared" ca="1" si="702"/>
        <v>666666.66666666674</v>
      </c>
      <c r="AH258" s="30">
        <f t="shared" ca="1" si="702"/>
        <v>666666.66666666674</v>
      </c>
      <c r="AI258" s="30">
        <f t="shared" ca="1" si="702"/>
        <v>666666.66666666674</v>
      </c>
      <c r="AJ258" s="30">
        <f t="shared" ca="1" si="702"/>
        <v>666666.66666666674</v>
      </c>
      <c r="AK258" s="30">
        <f t="shared" ca="1" si="702"/>
        <v>666666.66666666674</v>
      </c>
      <c r="AL258" s="30">
        <f t="shared" ca="1" si="702"/>
        <v>666666.66666666674</v>
      </c>
      <c r="AM258" s="30">
        <f t="shared" ca="1" si="702"/>
        <v>666666.66666666674</v>
      </c>
      <c r="AN258" s="30">
        <f t="shared" ca="1" si="702"/>
        <v>666666.66666666674</v>
      </c>
      <c r="AO258" s="30">
        <f t="shared" ca="1" si="702"/>
        <v>666666.66666666674</v>
      </c>
      <c r="AP258" s="30">
        <f t="shared" ca="1" si="702"/>
        <v>666666.66666666674</v>
      </c>
      <c r="AQ258" s="30">
        <f t="shared" ca="1" si="702"/>
        <v>666666.66666666674</v>
      </c>
      <c r="AR258" s="30">
        <f t="shared" ca="1" si="702"/>
        <v>666666.66666666674</v>
      </c>
      <c r="AS258" s="30">
        <f t="shared" ca="1" si="702"/>
        <v>666666.66666666674</v>
      </c>
      <c r="AT258" s="30">
        <f t="shared" ca="1" si="702"/>
        <v>666666.66666666674</v>
      </c>
      <c r="AU258" s="30">
        <f t="shared" ca="1" si="702"/>
        <v>666666.66666666674</v>
      </c>
      <c r="AV258" s="30">
        <f t="shared" ca="1" si="702"/>
        <v>666666.66666666674</v>
      </c>
      <c r="AW258" s="30">
        <f t="shared" ca="1" si="702"/>
        <v>666666.66666666674</v>
      </c>
      <c r="AX258" s="30">
        <f t="shared" ca="1" si="702"/>
        <v>666666.66666666674</v>
      </c>
      <c r="AY258" s="30">
        <f t="shared" ca="1" si="702"/>
        <v>666666.66666666674</v>
      </c>
      <c r="AZ258" s="30">
        <f t="shared" ca="1" si="702"/>
        <v>666666.66666666674</v>
      </c>
      <c r="BA258" s="30">
        <f t="shared" ca="1" si="702"/>
        <v>666666.66666666674</v>
      </c>
      <c r="BB258" s="30">
        <f t="shared" ca="1" si="702"/>
        <v>666666.66666666674</v>
      </c>
      <c r="BC258" s="30">
        <f t="shared" ca="1" si="702"/>
        <v>666666.66666666674</v>
      </c>
      <c r="BD258" s="30">
        <f t="shared" ca="1" si="702"/>
        <v>666666.66666666674</v>
      </c>
      <c r="BE258" s="30">
        <f t="shared" ca="1" si="702"/>
        <v>666666.66666666674</v>
      </c>
      <c r="BF258" s="30">
        <f t="shared" ca="1" si="702"/>
        <v>666666.66666666674</v>
      </c>
      <c r="BG258" s="30">
        <f t="shared" ca="1" si="702"/>
        <v>666666.66666666674</v>
      </c>
      <c r="BH258" s="30">
        <f t="shared" ca="1" si="702"/>
        <v>666666.66666666674</v>
      </c>
      <c r="BI258" s="30">
        <f t="shared" ca="1" si="702"/>
        <v>666666.66666666674</v>
      </c>
      <c r="BJ258" s="30">
        <f t="shared" ca="1" si="702"/>
        <v>666666.66666666674</v>
      </c>
      <c r="BK258" s="30">
        <f t="shared" ca="1" si="702"/>
        <v>666666.66666666674</v>
      </c>
      <c r="BL258" s="30">
        <f t="shared" ca="1" si="702"/>
        <v>666666.66666666674</v>
      </c>
      <c r="BM258" s="30">
        <f t="shared" ca="1" si="702"/>
        <v>666666.66666666674</v>
      </c>
      <c r="BN258" s="30">
        <f t="shared" ca="1" si="702"/>
        <v>666666.66666666674</v>
      </c>
      <c r="BO258" s="30">
        <f t="shared" ca="1" si="702"/>
        <v>666666.66666666674</v>
      </c>
      <c r="BP258" s="30">
        <f t="shared" ca="1" si="702"/>
        <v>666666.66666666674</v>
      </c>
      <c r="BQ258" s="30">
        <f t="shared" ca="1" si="702"/>
        <v>666666.66666666674</v>
      </c>
      <c r="BR258" s="30">
        <f t="shared" ca="1" si="702"/>
        <v>666666.66666666674</v>
      </c>
      <c r="BS258" s="30">
        <f t="shared" ca="1" si="702"/>
        <v>666666.66666666674</v>
      </c>
      <c r="BT258" s="30">
        <f t="shared" ca="1" si="702"/>
        <v>666666.66666666674</v>
      </c>
      <c r="BU258" s="30">
        <f t="shared" ca="1" si="702"/>
        <v>666666.66666666674</v>
      </c>
      <c r="BV258" s="30">
        <f t="shared" si="702"/>
        <v>0</v>
      </c>
      <c r="BW258" s="30">
        <f t="shared" si="702"/>
        <v>0</v>
      </c>
      <c r="BX258" s="30">
        <f t="shared" si="702"/>
        <v>0</v>
      </c>
      <c r="BY258" s="30">
        <f t="shared" si="702"/>
        <v>0</v>
      </c>
      <c r="BZ258" s="30">
        <f t="shared" si="702"/>
        <v>0</v>
      </c>
      <c r="CA258" s="30">
        <f t="shared" si="702"/>
        <v>0</v>
      </c>
      <c r="CB258" s="30">
        <f t="shared" si="702"/>
        <v>0</v>
      </c>
      <c r="CC258" s="30">
        <f t="shared" si="702"/>
        <v>0</v>
      </c>
      <c r="CD258" s="30">
        <f t="shared" si="702"/>
        <v>0</v>
      </c>
      <c r="CE258" s="30">
        <f t="shared" si="702"/>
        <v>0</v>
      </c>
      <c r="CF258" s="30">
        <f t="shared" si="702"/>
        <v>0</v>
      </c>
      <c r="CG258" s="30">
        <f t="shared" si="702"/>
        <v>0</v>
      </c>
      <c r="CH258" s="30">
        <f t="shared" si="702"/>
        <v>0</v>
      </c>
      <c r="CI258" s="30">
        <f t="shared" si="702"/>
        <v>0</v>
      </c>
      <c r="CJ258" s="30">
        <f t="shared" si="702"/>
        <v>0</v>
      </c>
      <c r="CK258" s="30">
        <f t="shared" si="702"/>
        <v>0</v>
      </c>
      <c r="CL258" s="30">
        <f t="shared" ref="CL258:CT258" si="703">CL221/(1+$S258)</f>
        <v>0</v>
      </c>
      <c r="CM258" s="30">
        <f t="shared" si="703"/>
        <v>0</v>
      </c>
      <c r="CN258" s="30">
        <f t="shared" si="703"/>
        <v>0</v>
      </c>
      <c r="CO258" s="30">
        <f t="shared" si="703"/>
        <v>0</v>
      </c>
      <c r="CP258" s="30">
        <f t="shared" si="703"/>
        <v>0</v>
      </c>
      <c r="CQ258" s="30">
        <f t="shared" si="703"/>
        <v>0</v>
      </c>
      <c r="CR258" s="30">
        <f t="shared" si="703"/>
        <v>0</v>
      </c>
      <c r="CS258" s="30">
        <f t="shared" si="703"/>
        <v>0</v>
      </c>
      <c r="CT258" s="30">
        <f t="shared" si="703"/>
        <v>0</v>
      </c>
    </row>
    <row r="259" spans="1:98" s="27" customFormat="1" ht="12" x14ac:dyDescent="0.25">
      <c r="A259" s="26">
        <f>ROW()</f>
        <v>259</v>
      </c>
      <c r="B259" s="95"/>
      <c r="C259" s="142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6">
        <v>0.2</v>
      </c>
      <c r="V259" s="85"/>
      <c r="W259" s="29">
        <f ca="1">SUM(INDIRECT(ADDRESS(ROW(),SUMIFS($1:$1,$5:$5,1))):INDIRECT(ADDRESS(ROW(),SUMIFS($1:$1,$5:$5,MAX($5:$5)))))</f>
        <v>36929374.794704169</v>
      </c>
      <c r="Z259" s="30">
        <f t="shared" ref="Z259:CK259" ca="1" si="704">Z222/(1+$S259)</f>
        <v>0</v>
      </c>
      <c r="AA259" s="30">
        <f t="shared" ca="1" si="704"/>
        <v>0</v>
      </c>
      <c r="AB259" s="30">
        <f t="shared" ca="1" si="704"/>
        <v>0</v>
      </c>
      <c r="AC259" s="30">
        <f t="shared" ca="1" si="704"/>
        <v>0</v>
      </c>
      <c r="AD259" s="30">
        <f t="shared" ca="1" si="704"/>
        <v>0</v>
      </c>
      <c r="AE259" s="30">
        <f t="shared" ca="1" si="704"/>
        <v>0</v>
      </c>
      <c r="AF259" s="30">
        <f t="shared" ca="1" si="704"/>
        <v>0</v>
      </c>
      <c r="AG259" s="30">
        <f t="shared" ca="1" si="704"/>
        <v>0</v>
      </c>
      <c r="AH259" s="30">
        <f t="shared" ca="1" si="704"/>
        <v>262.17500000000007</v>
      </c>
      <c r="AI259" s="30">
        <f t="shared" ca="1" si="704"/>
        <v>2272.1833333333343</v>
      </c>
      <c r="AJ259" s="30">
        <f t="shared" ca="1" si="704"/>
        <v>7218.5516666666672</v>
      </c>
      <c r="AK259" s="30">
        <f t="shared" ca="1" si="704"/>
        <v>13447.392708333336</v>
      </c>
      <c r="AL259" s="30">
        <f t="shared" ca="1" si="704"/>
        <v>20106.637708333339</v>
      </c>
      <c r="AM259" s="30">
        <f t="shared" ca="1" si="704"/>
        <v>26748.841333333337</v>
      </c>
      <c r="AN259" s="30">
        <f t="shared" ca="1" si="704"/>
        <v>36612.520270833338</v>
      </c>
      <c r="AO259" s="30">
        <f t="shared" ca="1" si="704"/>
        <v>57276.826052083343</v>
      </c>
      <c r="AP259" s="30">
        <f t="shared" ca="1" si="704"/>
        <v>92378.781364583338</v>
      </c>
      <c r="AQ259" s="30">
        <f t="shared" ca="1" si="704"/>
        <v>143438.84827291669</v>
      </c>
      <c r="AR259" s="30">
        <f t="shared" ca="1" si="704"/>
        <v>209054.69639791668</v>
      </c>
      <c r="AS259" s="30">
        <f t="shared" ca="1" si="704"/>
        <v>284895.82832916675</v>
      </c>
      <c r="AT259" s="30">
        <f t="shared" ca="1" si="704"/>
        <v>367191.52305312507</v>
      </c>
      <c r="AU259" s="30">
        <f t="shared" ca="1" si="704"/>
        <v>453157.9081041668</v>
      </c>
      <c r="AV259" s="30">
        <f t="shared" ca="1" si="704"/>
        <v>541091.98207395838</v>
      </c>
      <c r="AW259" s="30">
        <f t="shared" ca="1" si="704"/>
        <v>629977.81683750008</v>
      </c>
      <c r="AX259" s="30">
        <f t="shared" ca="1" si="704"/>
        <v>719236.52999479172</v>
      </c>
      <c r="AY259" s="30">
        <f t="shared" ca="1" si="704"/>
        <v>808643.33925520838</v>
      </c>
      <c r="AZ259" s="30">
        <f t="shared" ca="1" si="704"/>
        <v>898103.45743229194</v>
      </c>
      <c r="BA259" s="30">
        <f t="shared" ca="1" si="704"/>
        <v>987576.90283854166</v>
      </c>
      <c r="BB259" s="30">
        <f t="shared" ca="1" si="704"/>
        <v>1077053.4615729167</v>
      </c>
      <c r="BC259" s="30">
        <f t="shared" ca="1" si="704"/>
        <v>1166530.5118854169</v>
      </c>
      <c r="BD259" s="30">
        <f t="shared" ca="1" si="704"/>
        <v>1256007.5621979169</v>
      </c>
      <c r="BE259" s="30">
        <f t="shared" ca="1" si="704"/>
        <v>1344829.1750104167</v>
      </c>
      <c r="BF259" s="30">
        <f t="shared" ca="1" si="704"/>
        <v>1428625.7669895834</v>
      </c>
      <c r="BG259" s="30">
        <f t="shared" ca="1" si="704"/>
        <v>1500056.4381354172</v>
      </c>
      <c r="BH259" s="30">
        <f t="shared" ca="1" si="704"/>
        <v>1555915.0066770834</v>
      </c>
      <c r="BI259" s="30">
        <f t="shared" ca="1" si="704"/>
        <v>1595125.4627187501</v>
      </c>
      <c r="BJ259" s="30">
        <f t="shared" ca="1" si="704"/>
        <v>1619369.0034479171</v>
      </c>
      <c r="BK259" s="30">
        <f t="shared" ca="1" si="704"/>
        <v>1633154.4926666671</v>
      </c>
      <c r="BL259" s="30">
        <f t="shared" ca="1" si="704"/>
        <v>1640395.1653489585</v>
      </c>
      <c r="BM259" s="30">
        <f t="shared" ca="1" si="704"/>
        <v>1643927.1541770836</v>
      </c>
      <c r="BN259" s="30">
        <f t="shared" ca="1" si="704"/>
        <v>1645475.4614114584</v>
      </c>
      <c r="BO259" s="30">
        <f t="shared" ca="1" si="704"/>
        <v>1646067.9222916667</v>
      </c>
      <c r="BP259" s="30">
        <f t="shared" ca="1" si="704"/>
        <v>1646286.4560781254</v>
      </c>
      <c r="BQ259" s="30">
        <f t="shared" ca="1" si="704"/>
        <v>1646356.6971302088</v>
      </c>
      <c r="BR259" s="30">
        <f t="shared" ca="1" si="704"/>
        <v>1646373.6292656255</v>
      </c>
      <c r="BS259" s="30">
        <f t="shared" ca="1" si="704"/>
        <v>1646377.2341718755</v>
      </c>
      <c r="BT259" s="30">
        <f t="shared" ca="1" si="704"/>
        <v>1646377.7257500007</v>
      </c>
      <c r="BU259" s="30">
        <f t="shared" ca="1" si="704"/>
        <v>1646377.7257500007</v>
      </c>
      <c r="BV259" s="30">
        <f t="shared" si="704"/>
        <v>0</v>
      </c>
      <c r="BW259" s="30">
        <f t="shared" si="704"/>
        <v>0</v>
      </c>
      <c r="BX259" s="30">
        <f t="shared" si="704"/>
        <v>0</v>
      </c>
      <c r="BY259" s="30">
        <f t="shared" si="704"/>
        <v>0</v>
      </c>
      <c r="BZ259" s="30">
        <f t="shared" si="704"/>
        <v>0</v>
      </c>
      <c r="CA259" s="30">
        <f t="shared" si="704"/>
        <v>0</v>
      </c>
      <c r="CB259" s="30">
        <f t="shared" si="704"/>
        <v>0</v>
      </c>
      <c r="CC259" s="30">
        <f t="shared" si="704"/>
        <v>0</v>
      </c>
      <c r="CD259" s="30">
        <f t="shared" si="704"/>
        <v>0</v>
      </c>
      <c r="CE259" s="30">
        <f t="shared" si="704"/>
        <v>0</v>
      </c>
      <c r="CF259" s="30">
        <f t="shared" si="704"/>
        <v>0</v>
      </c>
      <c r="CG259" s="30">
        <f t="shared" si="704"/>
        <v>0</v>
      </c>
      <c r="CH259" s="30">
        <f t="shared" si="704"/>
        <v>0</v>
      </c>
      <c r="CI259" s="30">
        <f t="shared" si="704"/>
        <v>0</v>
      </c>
      <c r="CJ259" s="30">
        <f t="shared" si="704"/>
        <v>0</v>
      </c>
      <c r="CK259" s="30">
        <f t="shared" si="704"/>
        <v>0</v>
      </c>
      <c r="CL259" s="30">
        <f t="shared" ref="CL259:CT259" si="705">CL222/(1+$S259)</f>
        <v>0</v>
      </c>
      <c r="CM259" s="30">
        <f t="shared" si="705"/>
        <v>0</v>
      </c>
      <c r="CN259" s="30">
        <f t="shared" si="705"/>
        <v>0</v>
      </c>
      <c r="CO259" s="30">
        <f t="shared" si="705"/>
        <v>0</v>
      </c>
      <c r="CP259" s="30">
        <f t="shared" si="705"/>
        <v>0</v>
      </c>
      <c r="CQ259" s="30">
        <f t="shared" si="705"/>
        <v>0</v>
      </c>
      <c r="CR259" s="30">
        <f t="shared" si="705"/>
        <v>0</v>
      </c>
      <c r="CS259" s="30">
        <f t="shared" si="705"/>
        <v>0</v>
      </c>
      <c r="CT259" s="30">
        <f t="shared" si="705"/>
        <v>0</v>
      </c>
    </row>
    <row r="260" spans="1:98" s="27" customFormat="1" ht="12" x14ac:dyDescent="0.25">
      <c r="A260" s="26">
        <f>ROW()</f>
        <v>260</v>
      </c>
      <c r="B260" s="95"/>
      <c r="C260" s="142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6">
        <v>0.1</v>
      </c>
      <c r="V260" s="85"/>
      <c r="W260" s="29">
        <f ca="1">SUM(INDIRECT(ADDRESS(ROW(),SUMIFS($1:$1,$5:$5,1))):INDIRECT(ADDRESS(ROW(),SUMIFS($1:$1,$5:$5,MAX($5:$5)))))</f>
        <v>8057318.137026364</v>
      </c>
      <c r="Z260" s="30">
        <f t="shared" ref="Z260:CK260" ca="1" si="706">Z223/(1+$S260)</f>
        <v>0</v>
      </c>
      <c r="AA260" s="30">
        <f t="shared" ca="1" si="706"/>
        <v>0</v>
      </c>
      <c r="AB260" s="30">
        <f t="shared" ca="1" si="706"/>
        <v>0</v>
      </c>
      <c r="AC260" s="30">
        <f t="shared" ca="1" si="706"/>
        <v>0</v>
      </c>
      <c r="AD260" s="30">
        <f t="shared" ca="1" si="706"/>
        <v>0</v>
      </c>
      <c r="AE260" s="30">
        <f t="shared" ca="1" si="706"/>
        <v>0</v>
      </c>
      <c r="AF260" s="30">
        <f t="shared" ca="1" si="706"/>
        <v>0</v>
      </c>
      <c r="AG260" s="30">
        <f t="shared" ca="1" si="706"/>
        <v>0</v>
      </c>
      <c r="AH260" s="30">
        <f t="shared" ca="1" si="706"/>
        <v>57.20181818181819</v>
      </c>
      <c r="AI260" s="30">
        <f t="shared" ca="1" si="706"/>
        <v>495.74909090909091</v>
      </c>
      <c r="AJ260" s="30">
        <f t="shared" ca="1" si="706"/>
        <v>1574.9567272727272</v>
      </c>
      <c r="AK260" s="30">
        <f t="shared" ca="1" si="706"/>
        <v>2933.9765909090916</v>
      </c>
      <c r="AL260" s="30">
        <f t="shared" ca="1" si="706"/>
        <v>4386.9027727272723</v>
      </c>
      <c r="AM260" s="30">
        <f t="shared" ca="1" si="706"/>
        <v>5836.1108363636367</v>
      </c>
      <c r="AN260" s="30">
        <f t="shared" ca="1" si="706"/>
        <v>7988.1862409090909</v>
      </c>
      <c r="AO260" s="30">
        <f t="shared" ca="1" si="706"/>
        <v>12496.762047727274</v>
      </c>
      <c r="AP260" s="30">
        <f t="shared" ca="1" si="706"/>
        <v>20155.370479545454</v>
      </c>
      <c r="AQ260" s="30">
        <f t="shared" ca="1" si="706"/>
        <v>31295.748714090907</v>
      </c>
      <c r="AR260" s="30">
        <f t="shared" ca="1" si="706"/>
        <v>45611.933759545449</v>
      </c>
      <c r="AS260" s="30">
        <f t="shared" ca="1" si="706"/>
        <v>62159.089817272732</v>
      </c>
      <c r="AT260" s="30">
        <f t="shared" ca="1" si="706"/>
        <v>80114.514120681823</v>
      </c>
      <c r="AU260" s="30">
        <f t="shared" ca="1" si="706"/>
        <v>98870.816313636358</v>
      </c>
      <c r="AV260" s="30">
        <f t="shared" ca="1" si="706"/>
        <v>118056.43245249998</v>
      </c>
      <c r="AW260" s="30">
        <f t="shared" ca="1" si="706"/>
        <v>137449.70549181817</v>
      </c>
      <c r="AX260" s="30">
        <f t="shared" ca="1" si="706"/>
        <v>156924.33381704547</v>
      </c>
      <c r="AY260" s="30">
        <f t="shared" ca="1" si="706"/>
        <v>176431.27401931817</v>
      </c>
      <c r="AZ260" s="30">
        <f t="shared" ca="1" si="706"/>
        <v>195949.84525795456</v>
      </c>
      <c r="BA260" s="30">
        <f t="shared" ca="1" si="706"/>
        <v>215471.3242556818</v>
      </c>
      <c r="BB260" s="30">
        <f t="shared" ca="1" si="706"/>
        <v>234993.482525</v>
      </c>
      <c r="BC260" s="30">
        <f t="shared" ca="1" si="706"/>
        <v>254515.74804772731</v>
      </c>
      <c r="BD260" s="30">
        <f t="shared" ca="1" si="706"/>
        <v>274038.01357045455</v>
      </c>
      <c r="BE260" s="30">
        <f t="shared" ca="1" si="706"/>
        <v>293417.27454772725</v>
      </c>
      <c r="BF260" s="30">
        <f t="shared" ca="1" si="706"/>
        <v>311700.16734318173</v>
      </c>
      <c r="BG260" s="30">
        <f t="shared" ca="1" si="706"/>
        <v>327285.04104772728</v>
      </c>
      <c r="BH260" s="30">
        <f t="shared" ca="1" si="706"/>
        <v>339472.36509318178</v>
      </c>
      <c r="BI260" s="30">
        <f t="shared" ca="1" si="706"/>
        <v>348027.37368409091</v>
      </c>
      <c r="BJ260" s="30">
        <f t="shared" ca="1" si="706"/>
        <v>353316.87347954547</v>
      </c>
      <c r="BK260" s="30">
        <f t="shared" ca="1" si="706"/>
        <v>356324.61658181826</v>
      </c>
      <c r="BL260" s="30">
        <f t="shared" ca="1" si="706"/>
        <v>357904.39971249999</v>
      </c>
      <c r="BM260" s="30">
        <f t="shared" ca="1" si="706"/>
        <v>358675.01545681816</v>
      </c>
      <c r="BN260" s="30">
        <f t="shared" ca="1" si="706"/>
        <v>359012.82794431818</v>
      </c>
      <c r="BO260" s="30">
        <f t="shared" ca="1" si="706"/>
        <v>359142.09213636356</v>
      </c>
      <c r="BP260" s="30">
        <f t="shared" ca="1" si="706"/>
        <v>359189.77223522728</v>
      </c>
      <c r="BQ260" s="30">
        <f t="shared" ca="1" si="706"/>
        <v>359205.09755568189</v>
      </c>
      <c r="BR260" s="30">
        <f t="shared" ca="1" si="706"/>
        <v>359208.79183977278</v>
      </c>
      <c r="BS260" s="30">
        <f t="shared" ca="1" si="706"/>
        <v>359209.57836477278</v>
      </c>
      <c r="BT260" s="30">
        <f t="shared" ca="1" si="706"/>
        <v>359209.68561818189</v>
      </c>
      <c r="BU260" s="30">
        <f t="shared" ca="1" si="706"/>
        <v>359209.68561818189</v>
      </c>
      <c r="BV260" s="30">
        <f t="shared" si="706"/>
        <v>0</v>
      </c>
      <c r="BW260" s="30">
        <f t="shared" si="706"/>
        <v>0</v>
      </c>
      <c r="BX260" s="30">
        <f t="shared" si="706"/>
        <v>0</v>
      </c>
      <c r="BY260" s="30">
        <f t="shared" si="706"/>
        <v>0</v>
      </c>
      <c r="BZ260" s="30">
        <f t="shared" si="706"/>
        <v>0</v>
      </c>
      <c r="CA260" s="30">
        <f t="shared" si="706"/>
        <v>0</v>
      </c>
      <c r="CB260" s="30">
        <f t="shared" si="706"/>
        <v>0</v>
      </c>
      <c r="CC260" s="30">
        <f t="shared" si="706"/>
        <v>0</v>
      </c>
      <c r="CD260" s="30">
        <f t="shared" si="706"/>
        <v>0</v>
      </c>
      <c r="CE260" s="30">
        <f t="shared" si="706"/>
        <v>0</v>
      </c>
      <c r="CF260" s="30">
        <f t="shared" si="706"/>
        <v>0</v>
      </c>
      <c r="CG260" s="30">
        <f t="shared" si="706"/>
        <v>0</v>
      </c>
      <c r="CH260" s="30">
        <f t="shared" si="706"/>
        <v>0</v>
      </c>
      <c r="CI260" s="30">
        <f t="shared" si="706"/>
        <v>0</v>
      </c>
      <c r="CJ260" s="30">
        <f t="shared" si="706"/>
        <v>0</v>
      </c>
      <c r="CK260" s="30">
        <f t="shared" si="706"/>
        <v>0</v>
      </c>
      <c r="CL260" s="30">
        <f t="shared" ref="CL260:CT260" si="707">CL223/(1+$S260)</f>
        <v>0</v>
      </c>
      <c r="CM260" s="30">
        <f t="shared" si="707"/>
        <v>0</v>
      </c>
      <c r="CN260" s="30">
        <f t="shared" si="707"/>
        <v>0</v>
      </c>
      <c r="CO260" s="30">
        <f t="shared" si="707"/>
        <v>0</v>
      </c>
      <c r="CP260" s="30">
        <f t="shared" si="707"/>
        <v>0</v>
      </c>
      <c r="CQ260" s="30">
        <f t="shared" si="707"/>
        <v>0</v>
      </c>
      <c r="CR260" s="30">
        <f t="shared" si="707"/>
        <v>0</v>
      </c>
      <c r="CS260" s="30">
        <f t="shared" si="707"/>
        <v>0</v>
      </c>
      <c r="CT260" s="30">
        <f t="shared" si="707"/>
        <v>0</v>
      </c>
    </row>
    <row r="261" spans="1:98" s="2" customFormat="1" ht="12" x14ac:dyDescent="0.25">
      <c r="A261" s="11">
        <f>ROW()</f>
        <v>261</v>
      </c>
      <c r="B261" s="96"/>
      <c r="C261" s="142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2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317691518.19568628</v>
      </c>
      <c r="Z262" s="10">
        <f ca="1">Z255-Z257</f>
        <v>-16666.666666666668</v>
      </c>
      <c r="AA262" s="10">
        <f t="shared" ref="AA262:CL262" ca="1" si="708">AA255-AA257</f>
        <v>-108333.33333333334</v>
      </c>
      <c r="AB262" s="10">
        <f t="shared" ca="1" si="708"/>
        <v>-325000</v>
      </c>
      <c r="AC262" s="10">
        <f t="shared" ca="1" si="708"/>
        <v>-458333.33333333337</v>
      </c>
      <c r="AD262" s="10">
        <f t="shared" ca="1" si="708"/>
        <v>-583333.33333333337</v>
      </c>
      <c r="AE262" s="10">
        <f t="shared" ca="1" si="708"/>
        <v>-666666.66666666674</v>
      </c>
      <c r="AF262" s="10">
        <f t="shared" ca="1" si="708"/>
        <v>-666666.66666666674</v>
      </c>
      <c r="AG262" s="10">
        <f t="shared" ca="1" si="708"/>
        <v>-666666.66666666674</v>
      </c>
      <c r="AH262" s="10">
        <f t="shared" ca="1" si="708"/>
        <v>-663722.87681818195</v>
      </c>
      <c r="AI262" s="10">
        <f t="shared" ca="1" si="708"/>
        <v>-641813.93242424261</v>
      </c>
      <c r="AJ262" s="10">
        <f t="shared" ca="1" si="708"/>
        <v>-589905.04172727279</v>
      </c>
      <c r="AK262" s="10">
        <f t="shared" ca="1" si="708"/>
        <v>-528018.85679924232</v>
      </c>
      <c r="AL262" s="10">
        <f t="shared" ca="1" si="708"/>
        <v>-464385.96964772732</v>
      </c>
      <c r="AM262" s="10">
        <f t="shared" ca="1" si="708"/>
        <v>-402454.43300303025</v>
      </c>
      <c r="AN262" s="10">
        <f t="shared" ca="1" si="708"/>
        <v>-304776.85026174242</v>
      </c>
      <c r="AO262" s="10">
        <f t="shared" ca="1" si="708"/>
        <v>-92136.002058143844</v>
      </c>
      <c r="AP262" s="10">
        <f t="shared" ca="1" si="708"/>
        <v>265443.70794753789</v>
      </c>
      <c r="AQ262" s="10">
        <f t="shared" ca="1" si="708"/>
        <v>776839.75930465909</v>
      </c>
      <c r="AR262" s="10">
        <f t="shared" ca="1" si="708"/>
        <v>1421523.6407175376</v>
      </c>
      <c r="AS262" s="10">
        <f t="shared" ca="1" si="708"/>
        <v>2153348.7851035618</v>
      </c>
      <c r="AT262" s="10">
        <f t="shared" ca="1" si="708"/>
        <v>2936484.2105553602</v>
      </c>
      <c r="AU262" s="10">
        <f t="shared" ca="1" si="708"/>
        <v>3746821.3984988648</v>
      </c>
      <c r="AV262" s="10">
        <f t="shared" ca="1" si="708"/>
        <v>4571311.8236193759</v>
      </c>
      <c r="AW262" s="10">
        <f t="shared" ca="1" si="708"/>
        <v>5402164.8840040155</v>
      </c>
      <c r="AX262" s="10">
        <f t="shared" ca="1" si="708"/>
        <v>6235090.2485839976</v>
      </c>
      <c r="AY262" s="10">
        <f t="shared" ca="1" si="708"/>
        <v>7068759.8593296409</v>
      </c>
      <c r="AZ262" s="10">
        <f t="shared" ca="1" si="708"/>
        <v>7902675.7063722573</v>
      </c>
      <c r="BA262" s="10">
        <f t="shared" ca="1" si="708"/>
        <v>8736631.4525932781</v>
      </c>
      <c r="BB262" s="10">
        <f t="shared" ca="1" si="708"/>
        <v>9570583.7873604186</v>
      </c>
      <c r="BC262" s="10">
        <f t="shared" ca="1" si="708"/>
        <v>10404532.977775192</v>
      </c>
      <c r="BD262" s="10">
        <f t="shared" ca="1" si="708"/>
        <v>11238482.168189963</v>
      </c>
      <c r="BE262" s="10">
        <f t="shared" ca="1" si="708"/>
        <v>12065071.883983523</v>
      </c>
      <c r="BF262" s="10">
        <f t="shared" ca="1" si="708"/>
        <v>12836889.238792231</v>
      </c>
      <c r="BG262" s="10">
        <f t="shared" ca="1" si="708"/>
        <v>13478934.366858529</v>
      </c>
      <c r="BH262" s="10">
        <f t="shared" ca="1" si="708"/>
        <v>13966264.032604737</v>
      </c>
      <c r="BI262" s="10">
        <f t="shared" ca="1" si="708"/>
        <v>14294511.480472159</v>
      </c>
      <c r="BJ262" s="10">
        <f t="shared" ca="1" si="708"/>
        <v>14486328.773280881</v>
      </c>
      <c r="BK262" s="10">
        <f t="shared" ca="1" si="708"/>
        <v>14589281.698251525</v>
      </c>
      <c r="BL262" s="10">
        <f t="shared" ca="1" si="708"/>
        <v>14640392.658584375</v>
      </c>
      <c r="BM262" s="10">
        <f t="shared" ca="1" si="708"/>
        <v>14664103.155574432</v>
      </c>
      <c r="BN262" s="10">
        <f t="shared" ca="1" si="708"/>
        <v>14673577.880540056</v>
      </c>
      <c r="BO262" s="10">
        <f t="shared" ca="1" si="708"/>
        <v>14676672.645988638</v>
      </c>
      <c r="BP262" s="10">
        <f t="shared" ca="1" si="708"/>
        <v>14677695.214082485</v>
      </c>
      <c r="BQ262" s="10">
        <f t="shared" ca="1" si="708"/>
        <v>14677974.79375162</v>
      </c>
      <c r="BR262" s="10">
        <f t="shared" ca="1" si="708"/>
        <v>14678008.137123771</v>
      </c>
      <c r="BS262" s="10">
        <f t="shared" ca="1" si="708"/>
        <v>14678001.581317527</v>
      </c>
      <c r="BT262" s="10">
        <f t="shared" ca="1" si="708"/>
        <v>14677998.43696516</v>
      </c>
      <c r="BU262" s="10">
        <f t="shared" ca="1" si="708"/>
        <v>14677998.43696516</v>
      </c>
      <c r="BV262" s="10">
        <f t="shared" si="708"/>
        <v>0</v>
      </c>
      <c r="BW262" s="10">
        <f t="shared" si="708"/>
        <v>0</v>
      </c>
      <c r="BX262" s="10">
        <f t="shared" si="708"/>
        <v>0</v>
      </c>
      <c r="BY262" s="10">
        <f t="shared" si="708"/>
        <v>0</v>
      </c>
      <c r="BZ262" s="10">
        <f t="shared" si="708"/>
        <v>0</v>
      </c>
      <c r="CA262" s="10">
        <f t="shared" si="708"/>
        <v>0</v>
      </c>
      <c r="CB262" s="10">
        <f t="shared" si="708"/>
        <v>0</v>
      </c>
      <c r="CC262" s="10">
        <f t="shared" si="708"/>
        <v>0</v>
      </c>
      <c r="CD262" s="10">
        <f t="shared" si="708"/>
        <v>0</v>
      </c>
      <c r="CE262" s="10">
        <f t="shared" si="708"/>
        <v>0</v>
      </c>
      <c r="CF262" s="10">
        <f t="shared" si="708"/>
        <v>0</v>
      </c>
      <c r="CG262" s="10">
        <f t="shared" si="708"/>
        <v>0</v>
      </c>
      <c r="CH262" s="10">
        <f t="shared" si="708"/>
        <v>0</v>
      </c>
      <c r="CI262" s="10">
        <f t="shared" si="708"/>
        <v>0</v>
      </c>
      <c r="CJ262" s="10">
        <f t="shared" si="708"/>
        <v>0</v>
      </c>
      <c r="CK262" s="10">
        <f t="shared" si="708"/>
        <v>0</v>
      </c>
      <c r="CL262" s="10">
        <f t="shared" si="708"/>
        <v>0</v>
      </c>
      <c r="CM262" s="10">
        <f t="shared" ref="CM262:CT262" si="709">CM255-CM257</f>
        <v>0</v>
      </c>
      <c r="CN262" s="10">
        <f t="shared" si="709"/>
        <v>0</v>
      </c>
      <c r="CO262" s="10">
        <f t="shared" si="709"/>
        <v>0</v>
      </c>
      <c r="CP262" s="10">
        <f t="shared" si="709"/>
        <v>0</v>
      </c>
      <c r="CQ262" s="10">
        <f t="shared" si="709"/>
        <v>0</v>
      </c>
      <c r="CR262" s="10">
        <f t="shared" si="709"/>
        <v>0</v>
      </c>
      <c r="CS262" s="10">
        <f t="shared" si="709"/>
        <v>0</v>
      </c>
      <c r="CT262" s="10">
        <f t="shared" si="709"/>
        <v>0</v>
      </c>
    </row>
    <row r="263" spans="1:98" s="107" customFormat="1" ht="12" x14ac:dyDescent="0.25">
      <c r="A263" s="105">
        <f>ROW()</f>
        <v>263</v>
      </c>
      <c r="B263" s="106"/>
      <c r="C263" s="143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0.43013389742147029</v>
      </c>
      <c r="X263" s="112"/>
      <c r="Y263" s="112"/>
      <c r="Z263" s="111">
        <f ca="1">IF(Z$241=0,0,Z262/Z$241)</f>
        <v>0</v>
      </c>
      <c r="AA263" s="111">
        <f t="shared" ref="AA263" ca="1" si="710">IF(AA$241=0,0,AA262/AA$241)</f>
        <v>0</v>
      </c>
      <c r="AB263" s="111">
        <f t="shared" ref="AB263" ca="1" si="711">IF(AB$241=0,0,AB262/AB$241)</f>
        <v>0</v>
      </c>
      <c r="AC263" s="111">
        <f t="shared" ref="AC263" ca="1" si="712">IF(AC$241=0,0,AC262/AC$241)</f>
        <v>0</v>
      </c>
      <c r="AD263" s="111">
        <f t="shared" ref="AD263" ca="1" si="713">IF(AD$241=0,0,AD262/AD$241)</f>
        <v>0</v>
      </c>
      <c r="AE263" s="111">
        <f t="shared" ref="AE263" ca="1" si="714">IF(AE$241=0,0,AE262/AE$241)</f>
        <v>0</v>
      </c>
      <c r="AF263" s="111">
        <f t="shared" ref="AF263" ca="1" si="715">IF(AF$241=0,0,AF262/AF$241)</f>
        <v>0</v>
      </c>
      <c r="AG263" s="111">
        <f t="shared" ref="AG263" ca="1" si="716">IF(AG$241=0,0,AG262/AG$241)</f>
        <v>0</v>
      </c>
      <c r="AH263" s="111">
        <f t="shared" ref="AH263" ca="1" si="717">IF(AH$241=0,0,AH262/AH$241)</f>
        <v>-126.58012335618992</v>
      </c>
      <c r="AI263" s="111">
        <f t="shared" ref="AI263" ca="1" si="718">IF(AI$241=0,0,AI262/AI$241)</f>
        <v>-14.123286686613664</v>
      </c>
      <c r="AJ263" s="111">
        <f t="shared" ref="AJ263" ca="1" si="719">IF(AJ$241=0,0,AJ262/AJ$241)</f>
        <v>-4.0860346297117731</v>
      </c>
      <c r="AK263" s="111">
        <f t="shared" ref="AK263" ca="1" si="720">IF(AK$241=0,0,AK262/AK$241)</f>
        <v>-1.9632759608188937</v>
      </c>
      <c r="AL263" s="111">
        <f t="shared" ref="AL263" ca="1" si="721">IF(AL$241=0,0,AL262/AL$241)</f>
        <v>-1.1548076221994574</v>
      </c>
      <c r="AM263" s="111">
        <f t="shared" ref="AM263" ca="1" si="722">IF(AM$241=0,0,AM262/AM$241)</f>
        <v>-0.75228386154713101</v>
      </c>
      <c r="AN263" s="111">
        <f t="shared" ref="AN263" ca="1" si="723">IF(AN$241=0,0,AN262/AN$241)</f>
        <v>-0.41621943532870792</v>
      </c>
      <c r="AO263" s="111">
        <f t="shared" ref="AO263" ca="1" si="724">IF(AO$241=0,0,AO262/AO$241)</f>
        <v>-8.0430436189290702E-2</v>
      </c>
      <c r="AP263" s="111">
        <f t="shared" ref="AP263" ca="1" si="725">IF(AP$241=0,0,AP262/AP$241)</f>
        <v>0.14367136263680194</v>
      </c>
      <c r="AQ263" s="111">
        <f t="shared" ref="AQ263" ca="1" si="726">IF(AQ$241=0,0,AQ262/AQ$241)</f>
        <v>0.270791270516405</v>
      </c>
      <c r="AR263" s="111">
        <f t="shared" ref="AR263" ca="1" si="727">IF(AR$241=0,0,AR262/AR$241)</f>
        <v>0.33998844924578886</v>
      </c>
      <c r="AS263" s="111">
        <f t="shared" ref="AS263" ca="1" si="728">IF(AS$241=0,0,AS262/AS$241)</f>
        <v>0.37791862340216459</v>
      </c>
      <c r="AT263" s="111">
        <f t="shared" ref="AT263" ca="1" si="729">IF(AT$241=0,0,AT262/AT$241)</f>
        <v>0.39985729873869008</v>
      </c>
      <c r="AU263" s="111">
        <f t="shared" ref="AU263" ca="1" si="730">IF(AU$241=0,0,AU262/AU$241)</f>
        <v>0.41341233723296167</v>
      </c>
      <c r="AV263" s="111">
        <f t="shared" ref="AV263" ca="1" si="731">IF(AV$241=0,0,AV262/AV$241)</f>
        <v>0.42241540949266482</v>
      </c>
      <c r="AW263" s="111">
        <f t="shared" ref="AW263" ca="1" si="732">IF(AW$241=0,0,AW262/AW$241)</f>
        <v>0.42875834193043338</v>
      </c>
      <c r="AX263" s="111">
        <f t="shared" ref="AX263" ca="1" si="733">IF(AX$241=0,0,AX262/AX$241)</f>
        <v>0.43345200004156825</v>
      </c>
      <c r="AY263" s="111">
        <f t="shared" ref="AY263" ca="1" si="734">IF(AY$241=0,0,AY262/AY$241)</f>
        <v>0.43707525408174641</v>
      </c>
      <c r="AZ263" s="111">
        <f t="shared" ref="AZ263" ca="1" si="735">IF(AZ$241=0,0,AZ262/AZ$241)</f>
        <v>0.43996466336775242</v>
      </c>
      <c r="BA263" s="111">
        <f t="shared" ref="BA263" ca="1" si="736">IF(BA$241=0,0,BA262/BA$241)</f>
        <v>0.44232663944863559</v>
      </c>
      <c r="BB263" s="111">
        <f t="shared" ref="BB263" ca="1" si="737">IF(BB$241=0,0,BB262/BB$241)</f>
        <v>0.44429474157130722</v>
      </c>
      <c r="BC263" s="111">
        <f t="shared" ref="BC263" ca="1" si="738">IF(BC$241=0,0,BC262/BC$241)</f>
        <v>0.44596060162021645</v>
      </c>
      <c r="BD263" s="111">
        <f t="shared" ref="BD263" ca="1" si="739">IF(BD$241=0,0,BD262/BD$241)</f>
        <v>0.44738911239210544</v>
      </c>
      <c r="BE263" s="111">
        <f t="shared" ref="BE263" ca="1" si="740">IF(BE$241=0,0,BE262/BE$241)</f>
        <v>0.44857265547834618</v>
      </c>
      <c r="BF263" s="111">
        <f t="shared" ref="BF263" ca="1" si="741">IF(BF$241=0,0,BF262/BF$241)</f>
        <v>0.44927403436948621</v>
      </c>
      <c r="BG263" s="111">
        <f t="shared" ref="BG263" ca="1" si="742">IF(BG$241=0,0,BG262/BG$241)</f>
        <v>0.44928090784413949</v>
      </c>
      <c r="BH263" s="111">
        <f t="shared" ref="BH263" ca="1" si="743">IF(BH$241=0,0,BH262/BH$241)</f>
        <v>0.44881192008141974</v>
      </c>
      <c r="BI263" s="111">
        <f t="shared" ref="BI263" ca="1" si="744">IF(BI$241=0,0,BI262/BI$241)</f>
        <v>0.44806856308683168</v>
      </c>
      <c r="BJ263" s="111">
        <f t="shared" ref="BJ263" ca="1" si="745">IF(BJ$241=0,0,BJ262/BJ$241)</f>
        <v>0.447283131344276</v>
      </c>
      <c r="BK263" s="111">
        <f t="shared" ref="BK263" ca="1" si="746">IF(BK$241=0,0,BK262/BK$241)</f>
        <v>0.44665957090286285</v>
      </c>
      <c r="BL263" s="111">
        <f t="shared" ref="BL263" ca="1" si="747">IF(BL$241=0,0,BL262/BL$241)</f>
        <v>0.44624590976132117</v>
      </c>
      <c r="BM263" s="111">
        <f t="shared" ref="BM263" ca="1" si="748">IF(BM$241=0,0,BM262/BM$241)</f>
        <v>0.4460083014723053</v>
      </c>
      <c r="BN263" s="111">
        <f t="shared" ref="BN263" ca="1" si="749">IF(BN$241=0,0,BN262/BN$241)</f>
        <v>0.44587653309497949</v>
      </c>
      <c r="BO263" s="111">
        <f t="shared" ref="BO263" ca="1" si="750">IF(BO$241=0,0,BO262/BO$241)</f>
        <v>0.44581005580728639</v>
      </c>
      <c r="BP263" s="111">
        <f t="shared" ref="BP263" ca="1" si="751">IF(BP$241=0,0,BP262/BP$241)</f>
        <v>0.44578193424030543</v>
      </c>
      <c r="BQ263" s="111">
        <f t="shared" ref="BQ263" ca="1" si="752">IF(BQ$241=0,0,BQ262/BQ$241)</f>
        <v>0.44577140601842347</v>
      </c>
      <c r="BR263" s="111">
        <f t="shared" ref="BR263" ca="1" si="753">IF(BR$241=0,0,BR262/BR$241)</f>
        <v>0.44576783411159782</v>
      </c>
      <c r="BS263" s="111">
        <f t="shared" ref="BS263" ca="1" si="754">IF(BS$241=0,0,BS262/BS$241)</f>
        <v>0.44576665896077372</v>
      </c>
      <c r="BT263" s="111">
        <f t="shared" ref="BT263" ca="1" si="755">IF(BT$241=0,0,BT262/BT$241)</f>
        <v>0.44576643037000085</v>
      </c>
      <c r="BU263" s="111">
        <f t="shared" ref="BU263" ca="1" si="756">IF(BU$241=0,0,BU262/BU$241)</f>
        <v>0.44576643037000085</v>
      </c>
      <c r="BV263" s="111">
        <f t="shared" ref="BV263" si="757">IF(BV$241=0,0,BV262/BV$241)</f>
        <v>0</v>
      </c>
      <c r="BW263" s="111">
        <f t="shared" ref="BW263" si="758">IF(BW$241=0,0,BW262/BW$241)</f>
        <v>0</v>
      </c>
      <c r="BX263" s="111">
        <f t="shared" ref="BX263" si="759">IF(BX$241=0,0,BX262/BX$241)</f>
        <v>0</v>
      </c>
      <c r="BY263" s="111">
        <f t="shared" ref="BY263" si="760">IF(BY$241=0,0,BY262/BY$241)</f>
        <v>0</v>
      </c>
      <c r="BZ263" s="111">
        <f t="shared" ref="BZ263" si="761">IF(BZ$241=0,0,BZ262/BZ$241)</f>
        <v>0</v>
      </c>
      <c r="CA263" s="111">
        <f t="shared" ref="CA263" si="762">IF(CA$241=0,0,CA262/CA$241)</f>
        <v>0</v>
      </c>
      <c r="CB263" s="111">
        <f t="shared" ref="CB263" si="763">IF(CB$241=0,0,CB262/CB$241)</f>
        <v>0</v>
      </c>
      <c r="CC263" s="111">
        <f t="shared" ref="CC263" si="764">IF(CC$241=0,0,CC262/CC$241)</f>
        <v>0</v>
      </c>
      <c r="CD263" s="111">
        <f t="shared" ref="CD263" si="765">IF(CD$241=0,0,CD262/CD$241)</f>
        <v>0</v>
      </c>
      <c r="CE263" s="111">
        <f t="shared" ref="CE263" si="766">IF(CE$241=0,0,CE262/CE$241)</f>
        <v>0</v>
      </c>
      <c r="CF263" s="111">
        <f t="shared" ref="CF263" si="767">IF(CF$241=0,0,CF262/CF$241)</f>
        <v>0</v>
      </c>
      <c r="CG263" s="111">
        <f t="shared" ref="CG263" si="768">IF(CG$241=0,0,CG262/CG$241)</f>
        <v>0</v>
      </c>
      <c r="CH263" s="111">
        <f t="shared" ref="CH263" si="769">IF(CH$241=0,0,CH262/CH$241)</f>
        <v>0</v>
      </c>
      <c r="CI263" s="111">
        <f t="shared" ref="CI263" si="770">IF(CI$241=0,0,CI262/CI$241)</f>
        <v>0</v>
      </c>
      <c r="CJ263" s="111">
        <f t="shared" ref="CJ263" si="771">IF(CJ$241=0,0,CJ262/CJ$241)</f>
        <v>0</v>
      </c>
      <c r="CK263" s="111">
        <f t="shared" ref="CK263" si="772">IF(CK$241=0,0,CK262/CK$241)</f>
        <v>0</v>
      </c>
      <c r="CL263" s="111">
        <f t="shared" ref="CL263" si="773">IF(CL$241=0,0,CL262/CL$241)</f>
        <v>0</v>
      </c>
      <c r="CM263" s="111">
        <f t="shared" ref="CM263" si="774">IF(CM$241=0,0,CM262/CM$241)</f>
        <v>0</v>
      </c>
      <c r="CN263" s="111">
        <f t="shared" ref="CN263" si="775">IF(CN$241=0,0,CN262/CN$241)</f>
        <v>0</v>
      </c>
      <c r="CO263" s="111">
        <f t="shared" ref="CO263" si="776">IF(CO$241=0,0,CO262/CO$241)</f>
        <v>0</v>
      </c>
      <c r="CP263" s="111">
        <f t="shared" ref="CP263" si="777">IF(CP$241=0,0,CP262/CP$241)</f>
        <v>0</v>
      </c>
      <c r="CQ263" s="111">
        <f t="shared" ref="CQ263" si="778">IF(CQ$241=0,0,CQ262/CQ$241)</f>
        <v>0</v>
      </c>
      <c r="CR263" s="111">
        <f t="shared" ref="CR263" si="779">IF(CR$241=0,0,CR262/CR$241)</f>
        <v>0</v>
      </c>
      <c r="CS263" s="111">
        <f t="shared" ref="CS263" si="780">IF(CS$241=0,0,CS262/CS$241)</f>
        <v>0</v>
      </c>
      <c r="CT263" s="111">
        <f t="shared" ref="CT263" si="781">IF(CT$241=0,0,CT262/CT$241)</f>
        <v>0</v>
      </c>
    </row>
    <row r="264" spans="1:98" s="13" customFormat="1" x14ac:dyDescent="0.3">
      <c r="A264" s="12">
        <f>ROW()</f>
        <v>264</v>
      </c>
      <c r="B264" s="102"/>
      <c r="C264" s="142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782">IF(AA$5="",0,SUM(AA265:AA270))</f>
        <v>1695454.5454545454</v>
      </c>
      <c r="AB264" s="10">
        <f t="shared" si="782"/>
        <v>1695454.5454545454</v>
      </c>
      <c r="AC264" s="10">
        <f t="shared" si="782"/>
        <v>1695454.5454545454</v>
      </c>
      <c r="AD264" s="10">
        <f t="shared" si="782"/>
        <v>1695454.5454545454</v>
      </c>
      <c r="AE264" s="10">
        <f t="shared" si="782"/>
        <v>1695454.5454545454</v>
      </c>
      <c r="AF264" s="10">
        <f t="shared" si="782"/>
        <v>1695454.5454545454</v>
      </c>
      <c r="AG264" s="10">
        <f t="shared" si="782"/>
        <v>1695454.5454545454</v>
      </c>
      <c r="AH264" s="10">
        <f t="shared" si="782"/>
        <v>1695454.5454545454</v>
      </c>
      <c r="AI264" s="10">
        <f t="shared" si="782"/>
        <v>1695454.5454545454</v>
      </c>
      <c r="AJ264" s="10">
        <f t="shared" si="782"/>
        <v>1695454.5454545454</v>
      </c>
      <c r="AK264" s="10">
        <f t="shared" si="782"/>
        <v>1695454.5454545454</v>
      </c>
      <c r="AL264" s="10">
        <f t="shared" si="782"/>
        <v>1695454.5454545454</v>
      </c>
      <c r="AM264" s="10">
        <f t="shared" si="782"/>
        <v>1695454.5454545454</v>
      </c>
      <c r="AN264" s="10">
        <f t="shared" si="782"/>
        <v>1695454.5454545454</v>
      </c>
      <c r="AO264" s="10">
        <f t="shared" si="782"/>
        <v>1695454.5454545454</v>
      </c>
      <c r="AP264" s="10">
        <f t="shared" si="782"/>
        <v>1695454.5454545454</v>
      </c>
      <c r="AQ264" s="10">
        <f t="shared" si="782"/>
        <v>1695454.5454545454</v>
      </c>
      <c r="AR264" s="10">
        <f t="shared" si="782"/>
        <v>1695454.5454545454</v>
      </c>
      <c r="AS264" s="10">
        <f t="shared" si="782"/>
        <v>1695454.5454545454</v>
      </c>
      <c r="AT264" s="10">
        <f t="shared" si="782"/>
        <v>1695454.5454545454</v>
      </c>
      <c r="AU264" s="10">
        <f t="shared" si="782"/>
        <v>1695454.5454545454</v>
      </c>
      <c r="AV264" s="10">
        <f t="shared" si="782"/>
        <v>1695454.5454545454</v>
      </c>
      <c r="AW264" s="10">
        <f t="shared" si="782"/>
        <v>1695454.5454545454</v>
      </c>
      <c r="AX264" s="10">
        <f t="shared" si="782"/>
        <v>1695454.5454545454</v>
      </c>
      <c r="AY264" s="10">
        <f t="shared" si="782"/>
        <v>1695454.5454545454</v>
      </c>
      <c r="AZ264" s="10">
        <f t="shared" si="782"/>
        <v>1695454.5454545454</v>
      </c>
      <c r="BA264" s="10">
        <f t="shared" si="782"/>
        <v>1695454.5454545454</v>
      </c>
      <c r="BB264" s="10">
        <f t="shared" si="782"/>
        <v>1695454.5454545454</v>
      </c>
      <c r="BC264" s="10">
        <f t="shared" si="782"/>
        <v>1695454.5454545454</v>
      </c>
      <c r="BD264" s="10">
        <f t="shared" si="782"/>
        <v>1695454.5454545454</v>
      </c>
      <c r="BE264" s="10">
        <f t="shared" si="782"/>
        <v>1695454.5454545454</v>
      </c>
      <c r="BF264" s="10">
        <f t="shared" ref="BF264:CK264" si="783">IF(BF$5="",0,SUM(BF265:BF270))</f>
        <v>1695454.5454545454</v>
      </c>
      <c r="BG264" s="10">
        <f t="shared" si="783"/>
        <v>1695454.5454545454</v>
      </c>
      <c r="BH264" s="10">
        <f t="shared" si="783"/>
        <v>1695454.5454545454</v>
      </c>
      <c r="BI264" s="10">
        <f t="shared" si="783"/>
        <v>1695454.5454545454</v>
      </c>
      <c r="BJ264" s="10">
        <f t="shared" si="783"/>
        <v>1695454.5454545454</v>
      </c>
      <c r="BK264" s="10">
        <f t="shared" si="783"/>
        <v>1695454.5454545454</v>
      </c>
      <c r="BL264" s="10">
        <f t="shared" si="783"/>
        <v>1695454.5454545454</v>
      </c>
      <c r="BM264" s="10">
        <f t="shared" si="783"/>
        <v>1695454.5454545454</v>
      </c>
      <c r="BN264" s="10">
        <f t="shared" si="783"/>
        <v>1695454.5454545454</v>
      </c>
      <c r="BO264" s="10">
        <f t="shared" si="783"/>
        <v>1695454.5454545454</v>
      </c>
      <c r="BP264" s="10">
        <f t="shared" si="783"/>
        <v>1695454.5454545454</v>
      </c>
      <c r="BQ264" s="10">
        <f t="shared" si="783"/>
        <v>1695454.5454545454</v>
      </c>
      <c r="BR264" s="10">
        <f t="shared" si="783"/>
        <v>1695454.5454545454</v>
      </c>
      <c r="BS264" s="10">
        <f t="shared" si="783"/>
        <v>1695454.5454545454</v>
      </c>
      <c r="BT264" s="10">
        <f t="shared" si="783"/>
        <v>1695454.5454545454</v>
      </c>
      <c r="BU264" s="10">
        <f t="shared" si="783"/>
        <v>1695454.5454545454</v>
      </c>
      <c r="BV264" s="10">
        <f t="shared" si="783"/>
        <v>0</v>
      </c>
      <c r="BW264" s="10">
        <f t="shared" si="783"/>
        <v>0</v>
      </c>
      <c r="BX264" s="10">
        <f t="shared" si="783"/>
        <v>0</v>
      </c>
      <c r="BY264" s="10">
        <f t="shared" si="783"/>
        <v>0</v>
      </c>
      <c r="BZ264" s="10">
        <f t="shared" si="783"/>
        <v>0</v>
      </c>
      <c r="CA264" s="10">
        <f t="shared" si="783"/>
        <v>0</v>
      </c>
      <c r="CB264" s="10">
        <f t="shared" si="783"/>
        <v>0</v>
      </c>
      <c r="CC264" s="10">
        <f t="shared" si="783"/>
        <v>0</v>
      </c>
      <c r="CD264" s="10">
        <f t="shared" si="783"/>
        <v>0</v>
      </c>
      <c r="CE264" s="10">
        <f t="shared" si="783"/>
        <v>0</v>
      </c>
      <c r="CF264" s="10">
        <f t="shared" si="783"/>
        <v>0</v>
      </c>
      <c r="CG264" s="10">
        <f t="shared" si="783"/>
        <v>0</v>
      </c>
      <c r="CH264" s="10">
        <f t="shared" si="783"/>
        <v>0</v>
      </c>
      <c r="CI264" s="10">
        <f t="shared" si="783"/>
        <v>0</v>
      </c>
      <c r="CJ264" s="10">
        <f t="shared" si="783"/>
        <v>0</v>
      </c>
      <c r="CK264" s="10">
        <f t="shared" si="783"/>
        <v>0</v>
      </c>
      <c r="CL264" s="10">
        <f t="shared" ref="CL264:CT264" si="784">IF(CL$5="",0,SUM(CL265:CL270))</f>
        <v>0</v>
      </c>
      <c r="CM264" s="10">
        <f t="shared" si="784"/>
        <v>0</v>
      </c>
      <c r="CN264" s="10">
        <f t="shared" si="784"/>
        <v>0</v>
      </c>
      <c r="CO264" s="10">
        <f t="shared" si="784"/>
        <v>0</v>
      </c>
      <c r="CP264" s="10">
        <f t="shared" si="784"/>
        <v>0</v>
      </c>
      <c r="CQ264" s="10">
        <f t="shared" si="784"/>
        <v>0</v>
      </c>
      <c r="CR264" s="10">
        <f t="shared" si="784"/>
        <v>0</v>
      </c>
      <c r="CS264" s="10">
        <f t="shared" si="784"/>
        <v>0</v>
      </c>
      <c r="CT264" s="10">
        <f t="shared" si="784"/>
        <v>0</v>
      </c>
    </row>
    <row r="265" spans="1:98" s="27" customFormat="1" ht="12" x14ac:dyDescent="0.25">
      <c r="A265" s="26">
        <f>ROW()</f>
        <v>265</v>
      </c>
      <c r="B265" s="95"/>
      <c r="C265" s="142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6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785">Z228/(1+$S265)</f>
        <v>1000000</v>
      </c>
      <c r="AA265" s="30">
        <f t="shared" si="785"/>
        <v>1000000</v>
      </c>
      <c r="AB265" s="30">
        <f t="shared" si="785"/>
        <v>1000000</v>
      </c>
      <c r="AC265" s="30">
        <f t="shared" si="785"/>
        <v>1000000</v>
      </c>
      <c r="AD265" s="30">
        <f t="shared" si="785"/>
        <v>1000000</v>
      </c>
      <c r="AE265" s="30">
        <f t="shared" si="785"/>
        <v>1000000</v>
      </c>
      <c r="AF265" s="30">
        <f t="shared" si="785"/>
        <v>1000000</v>
      </c>
      <c r="AG265" s="30">
        <f t="shared" si="785"/>
        <v>1000000</v>
      </c>
      <c r="AH265" s="30">
        <f t="shared" si="785"/>
        <v>1000000</v>
      </c>
      <c r="AI265" s="30">
        <f t="shared" si="785"/>
        <v>1000000</v>
      </c>
      <c r="AJ265" s="30">
        <f t="shared" si="785"/>
        <v>1000000</v>
      </c>
      <c r="AK265" s="30">
        <f t="shared" si="785"/>
        <v>1000000</v>
      </c>
      <c r="AL265" s="30">
        <f t="shared" si="785"/>
        <v>1000000</v>
      </c>
      <c r="AM265" s="30">
        <f t="shared" si="785"/>
        <v>1000000</v>
      </c>
      <c r="AN265" s="30">
        <f t="shared" si="785"/>
        <v>1000000</v>
      </c>
      <c r="AO265" s="30">
        <f t="shared" si="785"/>
        <v>1000000</v>
      </c>
      <c r="AP265" s="30">
        <f t="shared" si="785"/>
        <v>1000000</v>
      </c>
      <c r="AQ265" s="30">
        <f t="shared" si="785"/>
        <v>1000000</v>
      </c>
      <c r="AR265" s="30">
        <f t="shared" si="785"/>
        <v>1000000</v>
      </c>
      <c r="AS265" s="30">
        <f t="shared" si="785"/>
        <v>1000000</v>
      </c>
      <c r="AT265" s="30">
        <f t="shared" si="785"/>
        <v>1000000</v>
      </c>
      <c r="AU265" s="30">
        <f t="shared" si="785"/>
        <v>1000000</v>
      </c>
      <c r="AV265" s="30">
        <f t="shared" si="785"/>
        <v>1000000</v>
      </c>
      <c r="AW265" s="30">
        <f t="shared" si="785"/>
        <v>1000000</v>
      </c>
      <c r="AX265" s="30">
        <f t="shared" si="785"/>
        <v>1000000</v>
      </c>
      <c r="AY265" s="30">
        <f t="shared" si="785"/>
        <v>1000000</v>
      </c>
      <c r="AZ265" s="30">
        <f t="shared" si="785"/>
        <v>1000000</v>
      </c>
      <c r="BA265" s="30">
        <f t="shared" si="785"/>
        <v>1000000</v>
      </c>
      <c r="BB265" s="30">
        <f t="shared" si="785"/>
        <v>1000000</v>
      </c>
      <c r="BC265" s="30">
        <f t="shared" si="785"/>
        <v>1000000</v>
      </c>
      <c r="BD265" s="30">
        <f t="shared" si="785"/>
        <v>1000000</v>
      </c>
      <c r="BE265" s="30">
        <f t="shared" si="785"/>
        <v>1000000</v>
      </c>
      <c r="BF265" s="30">
        <f t="shared" ref="BF265:CK265" si="786">BF228/(1+$S265)</f>
        <v>1000000</v>
      </c>
      <c r="BG265" s="30">
        <f t="shared" si="786"/>
        <v>1000000</v>
      </c>
      <c r="BH265" s="30">
        <f t="shared" si="786"/>
        <v>1000000</v>
      </c>
      <c r="BI265" s="30">
        <f t="shared" si="786"/>
        <v>1000000</v>
      </c>
      <c r="BJ265" s="30">
        <f t="shared" si="786"/>
        <v>1000000</v>
      </c>
      <c r="BK265" s="30">
        <f t="shared" si="786"/>
        <v>1000000</v>
      </c>
      <c r="BL265" s="30">
        <f t="shared" si="786"/>
        <v>1000000</v>
      </c>
      <c r="BM265" s="30">
        <f t="shared" si="786"/>
        <v>1000000</v>
      </c>
      <c r="BN265" s="30">
        <f t="shared" si="786"/>
        <v>1000000</v>
      </c>
      <c r="BO265" s="30">
        <f t="shared" si="786"/>
        <v>1000000</v>
      </c>
      <c r="BP265" s="30">
        <f t="shared" si="786"/>
        <v>1000000</v>
      </c>
      <c r="BQ265" s="30">
        <f t="shared" si="786"/>
        <v>1000000</v>
      </c>
      <c r="BR265" s="30">
        <f t="shared" si="786"/>
        <v>1000000</v>
      </c>
      <c r="BS265" s="30">
        <f t="shared" si="786"/>
        <v>1000000</v>
      </c>
      <c r="BT265" s="30">
        <f t="shared" si="786"/>
        <v>1000000</v>
      </c>
      <c r="BU265" s="30">
        <f t="shared" si="786"/>
        <v>1000000</v>
      </c>
      <c r="BV265" s="30">
        <f t="shared" si="786"/>
        <v>0</v>
      </c>
      <c r="BW265" s="30">
        <f t="shared" si="786"/>
        <v>0</v>
      </c>
      <c r="BX265" s="30">
        <f t="shared" si="786"/>
        <v>0</v>
      </c>
      <c r="BY265" s="30">
        <f t="shared" si="786"/>
        <v>0</v>
      </c>
      <c r="BZ265" s="30">
        <f t="shared" si="786"/>
        <v>0</v>
      </c>
      <c r="CA265" s="30">
        <f t="shared" si="786"/>
        <v>0</v>
      </c>
      <c r="CB265" s="30">
        <f t="shared" si="786"/>
        <v>0</v>
      </c>
      <c r="CC265" s="30">
        <f t="shared" si="786"/>
        <v>0</v>
      </c>
      <c r="CD265" s="30">
        <f t="shared" si="786"/>
        <v>0</v>
      </c>
      <c r="CE265" s="30">
        <f t="shared" si="786"/>
        <v>0</v>
      </c>
      <c r="CF265" s="30">
        <f t="shared" si="786"/>
        <v>0</v>
      </c>
      <c r="CG265" s="30">
        <f t="shared" si="786"/>
        <v>0</v>
      </c>
      <c r="CH265" s="30">
        <f t="shared" si="786"/>
        <v>0</v>
      </c>
      <c r="CI265" s="30">
        <f t="shared" si="786"/>
        <v>0</v>
      </c>
      <c r="CJ265" s="30">
        <f t="shared" si="786"/>
        <v>0</v>
      </c>
      <c r="CK265" s="30">
        <f t="shared" si="786"/>
        <v>0</v>
      </c>
      <c r="CL265" s="30">
        <f t="shared" ref="CL265:CT265" si="787">CL228/(1+$S265)</f>
        <v>0</v>
      </c>
      <c r="CM265" s="30">
        <f t="shared" si="787"/>
        <v>0</v>
      </c>
      <c r="CN265" s="30">
        <f t="shared" si="787"/>
        <v>0</v>
      </c>
      <c r="CO265" s="30">
        <f t="shared" si="787"/>
        <v>0</v>
      </c>
      <c r="CP265" s="30">
        <f t="shared" si="787"/>
        <v>0</v>
      </c>
      <c r="CQ265" s="30">
        <f t="shared" si="787"/>
        <v>0</v>
      </c>
      <c r="CR265" s="30">
        <f t="shared" si="787"/>
        <v>0</v>
      </c>
      <c r="CS265" s="30">
        <f t="shared" si="787"/>
        <v>0</v>
      </c>
      <c r="CT265" s="30">
        <f t="shared" si="787"/>
        <v>0</v>
      </c>
    </row>
    <row r="266" spans="1:98" s="27" customFormat="1" ht="12" x14ac:dyDescent="0.25">
      <c r="A266" s="26">
        <f>ROW()</f>
        <v>266</v>
      </c>
      <c r="B266" s="95"/>
      <c r="C266" s="142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6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788">Z229/(1+$S266)</f>
        <v>300000</v>
      </c>
      <c r="AA266" s="30">
        <f t="shared" si="788"/>
        <v>300000</v>
      </c>
      <c r="AB266" s="30">
        <f t="shared" si="788"/>
        <v>300000</v>
      </c>
      <c r="AC266" s="30">
        <f t="shared" si="788"/>
        <v>300000</v>
      </c>
      <c r="AD266" s="30">
        <f t="shared" si="788"/>
        <v>300000</v>
      </c>
      <c r="AE266" s="30">
        <f t="shared" si="788"/>
        <v>300000</v>
      </c>
      <c r="AF266" s="30">
        <f t="shared" si="788"/>
        <v>300000</v>
      </c>
      <c r="AG266" s="30">
        <f t="shared" si="788"/>
        <v>300000</v>
      </c>
      <c r="AH266" s="30">
        <f t="shared" si="788"/>
        <v>300000</v>
      </c>
      <c r="AI266" s="30">
        <f t="shared" si="788"/>
        <v>300000</v>
      </c>
      <c r="AJ266" s="30">
        <f t="shared" si="788"/>
        <v>300000</v>
      </c>
      <c r="AK266" s="30">
        <f t="shared" si="788"/>
        <v>300000</v>
      </c>
      <c r="AL266" s="30">
        <f t="shared" si="788"/>
        <v>300000</v>
      </c>
      <c r="AM266" s="30">
        <f t="shared" si="788"/>
        <v>300000</v>
      </c>
      <c r="AN266" s="30">
        <f t="shared" si="788"/>
        <v>300000</v>
      </c>
      <c r="AO266" s="30">
        <f t="shared" si="788"/>
        <v>300000</v>
      </c>
      <c r="AP266" s="30">
        <f t="shared" si="788"/>
        <v>300000</v>
      </c>
      <c r="AQ266" s="30">
        <f t="shared" si="788"/>
        <v>300000</v>
      </c>
      <c r="AR266" s="30">
        <f t="shared" si="788"/>
        <v>300000</v>
      </c>
      <c r="AS266" s="30">
        <f t="shared" si="788"/>
        <v>300000</v>
      </c>
      <c r="AT266" s="30">
        <f t="shared" si="788"/>
        <v>300000</v>
      </c>
      <c r="AU266" s="30">
        <f t="shared" si="788"/>
        <v>300000</v>
      </c>
      <c r="AV266" s="30">
        <f t="shared" si="788"/>
        <v>300000</v>
      </c>
      <c r="AW266" s="30">
        <f t="shared" si="788"/>
        <v>300000</v>
      </c>
      <c r="AX266" s="30">
        <f t="shared" si="788"/>
        <v>300000</v>
      </c>
      <c r="AY266" s="30">
        <f t="shared" si="788"/>
        <v>300000</v>
      </c>
      <c r="AZ266" s="30">
        <f t="shared" si="788"/>
        <v>300000</v>
      </c>
      <c r="BA266" s="30">
        <f t="shared" si="788"/>
        <v>300000</v>
      </c>
      <c r="BB266" s="30">
        <f t="shared" si="788"/>
        <v>300000</v>
      </c>
      <c r="BC266" s="30">
        <f t="shared" si="788"/>
        <v>300000</v>
      </c>
      <c r="BD266" s="30">
        <f t="shared" si="788"/>
        <v>300000</v>
      </c>
      <c r="BE266" s="30">
        <f t="shared" si="788"/>
        <v>300000</v>
      </c>
      <c r="BF266" s="30">
        <f t="shared" ref="BF266:CK266" si="789">BF229/(1+$S266)</f>
        <v>300000</v>
      </c>
      <c r="BG266" s="30">
        <f t="shared" si="789"/>
        <v>300000</v>
      </c>
      <c r="BH266" s="30">
        <f t="shared" si="789"/>
        <v>300000</v>
      </c>
      <c r="BI266" s="30">
        <f t="shared" si="789"/>
        <v>300000</v>
      </c>
      <c r="BJ266" s="30">
        <f t="shared" si="789"/>
        <v>300000</v>
      </c>
      <c r="BK266" s="30">
        <f t="shared" si="789"/>
        <v>300000</v>
      </c>
      <c r="BL266" s="30">
        <f t="shared" si="789"/>
        <v>300000</v>
      </c>
      <c r="BM266" s="30">
        <f t="shared" si="789"/>
        <v>300000</v>
      </c>
      <c r="BN266" s="30">
        <f t="shared" si="789"/>
        <v>300000</v>
      </c>
      <c r="BO266" s="30">
        <f t="shared" si="789"/>
        <v>300000</v>
      </c>
      <c r="BP266" s="30">
        <f t="shared" si="789"/>
        <v>300000</v>
      </c>
      <c r="BQ266" s="30">
        <f t="shared" si="789"/>
        <v>300000</v>
      </c>
      <c r="BR266" s="30">
        <f t="shared" si="789"/>
        <v>300000</v>
      </c>
      <c r="BS266" s="30">
        <f t="shared" si="789"/>
        <v>300000</v>
      </c>
      <c r="BT266" s="30">
        <f t="shared" si="789"/>
        <v>300000</v>
      </c>
      <c r="BU266" s="30">
        <f t="shared" si="789"/>
        <v>300000</v>
      </c>
      <c r="BV266" s="30">
        <f t="shared" si="789"/>
        <v>0</v>
      </c>
      <c r="BW266" s="30">
        <f t="shared" si="789"/>
        <v>0</v>
      </c>
      <c r="BX266" s="30">
        <f t="shared" si="789"/>
        <v>0</v>
      </c>
      <c r="BY266" s="30">
        <f t="shared" si="789"/>
        <v>0</v>
      </c>
      <c r="BZ266" s="30">
        <f t="shared" si="789"/>
        <v>0</v>
      </c>
      <c r="CA266" s="30">
        <f t="shared" si="789"/>
        <v>0</v>
      </c>
      <c r="CB266" s="30">
        <f t="shared" si="789"/>
        <v>0</v>
      </c>
      <c r="CC266" s="30">
        <f t="shared" si="789"/>
        <v>0</v>
      </c>
      <c r="CD266" s="30">
        <f t="shared" si="789"/>
        <v>0</v>
      </c>
      <c r="CE266" s="30">
        <f t="shared" si="789"/>
        <v>0</v>
      </c>
      <c r="CF266" s="30">
        <f t="shared" si="789"/>
        <v>0</v>
      </c>
      <c r="CG266" s="30">
        <f t="shared" si="789"/>
        <v>0</v>
      </c>
      <c r="CH266" s="30">
        <f t="shared" si="789"/>
        <v>0</v>
      </c>
      <c r="CI266" s="30">
        <f t="shared" si="789"/>
        <v>0</v>
      </c>
      <c r="CJ266" s="30">
        <f t="shared" si="789"/>
        <v>0</v>
      </c>
      <c r="CK266" s="30">
        <f t="shared" si="789"/>
        <v>0</v>
      </c>
      <c r="CL266" s="30">
        <f t="shared" ref="CL266:CT266" si="790">CL229/(1+$S266)</f>
        <v>0</v>
      </c>
      <c r="CM266" s="30">
        <f t="shared" si="790"/>
        <v>0</v>
      </c>
      <c r="CN266" s="30">
        <f t="shared" si="790"/>
        <v>0</v>
      </c>
      <c r="CO266" s="30">
        <f t="shared" si="790"/>
        <v>0</v>
      </c>
      <c r="CP266" s="30">
        <f t="shared" si="790"/>
        <v>0</v>
      </c>
      <c r="CQ266" s="30">
        <f t="shared" si="790"/>
        <v>0</v>
      </c>
      <c r="CR266" s="30">
        <f t="shared" si="790"/>
        <v>0</v>
      </c>
      <c r="CS266" s="30">
        <f t="shared" si="790"/>
        <v>0</v>
      </c>
      <c r="CT266" s="30">
        <f t="shared" si="790"/>
        <v>0</v>
      </c>
    </row>
    <row r="267" spans="1:98" s="27" customFormat="1" ht="12" x14ac:dyDescent="0.25">
      <c r="A267" s="26">
        <f>ROW()</f>
        <v>267</v>
      </c>
      <c r="B267" s="95"/>
      <c r="C267" s="142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6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791">Z230/(1+$S267)</f>
        <v>250000</v>
      </c>
      <c r="AA267" s="30">
        <f t="shared" si="791"/>
        <v>250000</v>
      </c>
      <c r="AB267" s="30">
        <f t="shared" si="791"/>
        <v>250000</v>
      </c>
      <c r="AC267" s="30">
        <f t="shared" si="791"/>
        <v>250000</v>
      </c>
      <c r="AD267" s="30">
        <f t="shared" si="791"/>
        <v>250000</v>
      </c>
      <c r="AE267" s="30">
        <f t="shared" si="791"/>
        <v>250000</v>
      </c>
      <c r="AF267" s="30">
        <f t="shared" si="791"/>
        <v>250000</v>
      </c>
      <c r="AG267" s="30">
        <f t="shared" si="791"/>
        <v>250000</v>
      </c>
      <c r="AH267" s="30">
        <f t="shared" si="791"/>
        <v>250000</v>
      </c>
      <c r="AI267" s="30">
        <f t="shared" si="791"/>
        <v>250000</v>
      </c>
      <c r="AJ267" s="30">
        <f t="shared" si="791"/>
        <v>250000</v>
      </c>
      <c r="AK267" s="30">
        <f t="shared" si="791"/>
        <v>250000</v>
      </c>
      <c r="AL267" s="30">
        <f t="shared" si="791"/>
        <v>250000</v>
      </c>
      <c r="AM267" s="30">
        <f t="shared" si="791"/>
        <v>250000</v>
      </c>
      <c r="AN267" s="30">
        <f t="shared" si="791"/>
        <v>250000</v>
      </c>
      <c r="AO267" s="30">
        <f t="shared" si="791"/>
        <v>250000</v>
      </c>
      <c r="AP267" s="30">
        <f t="shared" si="791"/>
        <v>250000</v>
      </c>
      <c r="AQ267" s="30">
        <f t="shared" si="791"/>
        <v>250000</v>
      </c>
      <c r="AR267" s="30">
        <f t="shared" si="791"/>
        <v>250000</v>
      </c>
      <c r="AS267" s="30">
        <f t="shared" si="791"/>
        <v>250000</v>
      </c>
      <c r="AT267" s="30">
        <f t="shared" si="791"/>
        <v>250000</v>
      </c>
      <c r="AU267" s="30">
        <f t="shared" si="791"/>
        <v>250000</v>
      </c>
      <c r="AV267" s="30">
        <f t="shared" si="791"/>
        <v>250000</v>
      </c>
      <c r="AW267" s="30">
        <f t="shared" si="791"/>
        <v>250000</v>
      </c>
      <c r="AX267" s="30">
        <f t="shared" si="791"/>
        <v>250000</v>
      </c>
      <c r="AY267" s="30">
        <f t="shared" si="791"/>
        <v>250000</v>
      </c>
      <c r="AZ267" s="30">
        <f t="shared" si="791"/>
        <v>250000</v>
      </c>
      <c r="BA267" s="30">
        <f t="shared" si="791"/>
        <v>250000</v>
      </c>
      <c r="BB267" s="30">
        <f t="shared" si="791"/>
        <v>250000</v>
      </c>
      <c r="BC267" s="30">
        <f t="shared" si="791"/>
        <v>250000</v>
      </c>
      <c r="BD267" s="30">
        <f t="shared" si="791"/>
        <v>250000</v>
      </c>
      <c r="BE267" s="30">
        <f t="shared" si="791"/>
        <v>250000</v>
      </c>
      <c r="BF267" s="30">
        <f t="shared" ref="BF267:CK267" si="792">BF230/(1+$S267)</f>
        <v>250000</v>
      </c>
      <c r="BG267" s="30">
        <f t="shared" si="792"/>
        <v>250000</v>
      </c>
      <c r="BH267" s="30">
        <f t="shared" si="792"/>
        <v>250000</v>
      </c>
      <c r="BI267" s="30">
        <f t="shared" si="792"/>
        <v>250000</v>
      </c>
      <c r="BJ267" s="30">
        <f t="shared" si="792"/>
        <v>250000</v>
      </c>
      <c r="BK267" s="30">
        <f t="shared" si="792"/>
        <v>250000</v>
      </c>
      <c r="BL267" s="30">
        <f t="shared" si="792"/>
        <v>250000</v>
      </c>
      <c r="BM267" s="30">
        <f t="shared" si="792"/>
        <v>250000</v>
      </c>
      <c r="BN267" s="30">
        <f t="shared" si="792"/>
        <v>250000</v>
      </c>
      <c r="BO267" s="30">
        <f t="shared" si="792"/>
        <v>250000</v>
      </c>
      <c r="BP267" s="30">
        <f t="shared" si="792"/>
        <v>250000</v>
      </c>
      <c r="BQ267" s="30">
        <f t="shared" si="792"/>
        <v>250000</v>
      </c>
      <c r="BR267" s="30">
        <f t="shared" si="792"/>
        <v>250000</v>
      </c>
      <c r="BS267" s="30">
        <f t="shared" si="792"/>
        <v>250000</v>
      </c>
      <c r="BT267" s="30">
        <f t="shared" si="792"/>
        <v>250000</v>
      </c>
      <c r="BU267" s="30">
        <f t="shared" si="792"/>
        <v>250000</v>
      </c>
      <c r="BV267" s="30">
        <f t="shared" si="792"/>
        <v>0</v>
      </c>
      <c r="BW267" s="30">
        <f t="shared" si="792"/>
        <v>0</v>
      </c>
      <c r="BX267" s="30">
        <f t="shared" si="792"/>
        <v>0</v>
      </c>
      <c r="BY267" s="30">
        <f t="shared" si="792"/>
        <v>0</v>
      </c>
      <c r="BZ267" s="30">
        <f t="shared" si="792"/>
        <v>0</v>
      </c>
      <c r="CA267" s="30">
        <f t="shared" si="792"/>
        <v>0</v>
      </c>
      <c r="CB267" s="30">
        <f t="shared" si="792"/>
        <v>0</v>
      </c>
      <c r="CC267" s="30">
        <f t="shared" si="792"/>
        <v>0</v>
      </c>
      <c r="CD267" s="30">
        <f t="shared" si="792"/>
        <v>0</v>
      </c>
      <c r="CE267" s="30">
        <f t="shared" si="792"/>
        <v>0</v>
      </c>
      <c r="CF267" s="30">
        <f t="shared" si="792"/>
        <v>0</v>
      </c>
      <c r="CG267" s="30">
        <f t="shared" si="792"/>
        <v>0</v>
      </c>
      <c r="CH267" s="30">
        <f t="shared" si="792"/>
        <v>0</v>
      </c>
      <c r="CI267" s="30">
        <f t="shared" si="792"/>
        <v>0</v>
      </c>
      <c r="CJ267" s="30">
        <f t="shared" si="792"/>
        <v>0</v>
      </c>
      <c r="CK267" s="30">
        <f t="shared" si="792"/>
        <v>0</v>
      </c>
      <c r="CL267" s="30">
        <f t="shared" ref="CL267:CT267" si="793">CL230/(1+$S267)</f>
        <v>0</v>
      </c>
      <c r="CM267" s="30">
        <f t="shared" si="793"/>
        <v>0</v>
      </c>
      <c r="CN267" s="30">
        <f t="shared" si="793"/>
        <v>0</v>
      </c>
      <c r="CO267" s="30">
        <f t="shared" si="793"/>
        <v>0</v>
      </c>
      <c r="CP267" s="30">
        <f t="shared" si="793"/>
        <v>0</v>
      </c>
      <c r="CQ267" s="30">
        <f t="shared" si="793"/>
        <v>0</v>
      </c>
      <c r="CR267" s="30">
        <f t="shared" si="793"/>
        <v>0</v>
      </c>
      <c r="CS267" s="30">
        <f t="shared" si="793"/>
        <v>0</v>
      </c>
      <c r="CT267" s="30">
        <f t="shared" si="793"/>
        <v>0</v>
      </c>
    </row>
    <row r="268" spans="1:98" s="27" customFormat="1" ht="12" x14ac:dyDescent="0.25">
      <c r="A268" s="26">
        <f>ROW()</f>
        <v>268</v>
      </c>
      <c r="B268" s="95"/>
      <c r="C268" s="142" t="str">
        <f>Lists!$N$13</f>
        <v>ндс(-)</v>
      </c>
      <c r="E268" s="24"/>
      <c r="F268" s="66" t="str">
        <f t="shared" ref="F268:F269" si="794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6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795">Z231/(1+$S268)</f>
        <v>100000</v>
      </c>
      <c r="AA268" s="30">
        <f t="shared" si="795"/>
        <v>100000</v>
      </c>
      <c r="AB268" s="30">
        <f t="shared" si="795"/>
        <v>100000</v>
      </c>
      <c r="AC268" s="30">
        <f t="shared" si="795"/>
        <v>100000</v>
      </c>
      <c r="AD268" s="30">
        <f t="shared" si="795"/>
        <v>100000</v>
      </c>
      <c r="AE268" s="30">
        <f t="shared" si="795"/>
        <v>100000</v>
      </c>
      <c r="AF268" s="30">
        <f t="shared" si="795"/>
        <v>100000</v>
      </c>
      <c r="AG268" s="30">
        <f t="shared" si="795"/>
        <v>100000</v>
      </c>
      <c r="AH268" s="30">
        <f t="shared" si="795"/>
        <v>100000</v>
      </c>
      <c r="AI268" s="30">
        <f t="shared" si="795"/>
        <v>100000</v>
      </c>
      <c r="AJ268" s="30">
        <f t="shared" si="795"/>
        <v>100000</v>
      </c>
      <c r="AK268" s="30">
        <f t="shared" si="795"/>
        <v>100000</v>
      </c>
      <c r="AL268" s="30">
        <f t="shared" si="795"/>
        <v>100000</v>
      </c>
      <c r="AM268" s="30">
        <f t="shared" si="795"/>
        <v>100000</v>
      </c>
      <c r="AN268" s="30">
        <f t="shared" si="795"/>
        <v>100000</v>
      </c>
      <c r="AO268" s="30">
        <f t="shared" si="795"/>
        <v>100000</v>
      </c>
      <c r="AP268" s="30">
        <f t="shared" si="795"/>
        <v>100000</v>
      </c>
      <c r="AQ268" s="30">
        <f t="shared" si="795"/>
        <v>100000</v>
      </c>
      <c r="AR268" s="30">
        <f t="shared" si="795"/>
        <v>100000</v>
      </c>
      <c r="AS268" s="30">
        <f t="shared" si="795"/>
        <v>100000</v>
      </c>
      <c r="AT268" s="30">
        <f t="shared" si="795"/>
        <v>100000</v>
      </c>
      <c r="AU268" s="30">
        <f t="shared" si="795"/>
        <v>100000</v>
      </c>
      <c r="AV268" s="30">
        <f t="shared" si="795"/>
        <v>100000</v>
      </c>
      <c r="AW268" s="30">
        <f t="shared" si="795"/>
        <v>100000</v>
      </c>
      <c r="AX268" s="30">
        <f t="shared" si="795"/>
        <v>100000</v>
      </c>
      <c r="AY268" s="30">
        <f t="shared" si="795"/>
        <v>100000</v>
      </c>
      <c r="AZ268" s="30">
        <f t="shared" si="795"/>
        <v>100000</v>
      </c>
      <c r="BA268" s="30">
        <f t="shared" si="795"/>
        <v>100000</v>
      </c>
      <c r="BB268" s="30">
        <f t="shared" si="795"/>
        <v>100000</v>
      </c>
      <c r="BC268" s="30">
        <f t="shared" si="795"/>
        <v>100000</v>
      </c>
      <c r="BD268" s="30">
        <f t="shared" si="795"/>
        <v>100000</v>
      </c>
      <c r="BE268" s="30">
        <f t="shared" si="795"/>
        <v>100000</v>
      </c>
      <c r="BF268" s="30">
        <f t="shared" ref="BF268:CK268" si="796">BF231/(1+$S268)</f>
        <v>100000</v>
      </c>
      <c r="BG268" s="30">
        <f t="shared" si="796"/>
        <v>100000</v>
      </c>
      <c r="BH268" s="30">
        <f t="shared" si="796"/>
        <v>100000</v>
      </c>
      <c r="BI268" s="30">
        <f t="shared" si="796"/>
        <v>100000</v>
      </c>
      <c r="BJ268" s="30">
        <f t="shared" si="796"/>
        <v>100000</v>
      </c>
      <c r="BK268" s="30">
        <f t="shared" si="796"/>
        <v>100000</v>
      </c>
      <c r="BL268" s="30">
        <f t="shared" si="796"/>
        <v>100000</v>
      </c>
      <c r="BM268" s="30">
        <f t="shared" si="796"/>
        <v>100000</v>
      </c>
      <c r="BN268" s="30">
        <f t="shared" si="796"/>
        <v>100000</v>
      </c>
      <c r="BO268" s="30">
        <f t="shared" si="796"/>
        <v>100000</v>
      </c>
      <c r="BP268" s="30">
        <f t="shared" si="796"/>
        <v>100000</v>
      </c>
      <c r="BQ268" s="30">
        <f t="shared" si="796"/>
        <v>100000</v>
      </c>
      <c r="BR268" s="30">
        <f t="shared" si="796"/>
        <v>100000</v>
      </c>
      <c r="BS268" s="30">
        <f t="shared" si="796"/>
        <v>100000</v>
      </c>
      <c r="BT268" s="30">
        <f t="shared" si="796"/>
        <v>100000</v>
      </c>
      <c r="BU268" s="30">
        <f t="shared" si="796"/>
        <v>100000</v>
      </c>
      <c r="BV268" s="30">
        <f t="shared" si="796"/>
        <v>0</v>
      </c>
      <c r="BW268" s="30">
        <f t="shared" si="796"/>
        <v>0</v>
      </c>
      <c r="BX268" s="30">
        <f t="shared" si="796"/>
        <v>0</v>
      </c>
      <c r="BY268" s="30">
        <f t="shared" si="796"/>
        <v>0</v>
      </c>
      <c r="BZ268" s="30">
        <f t="shared" si="796"/>
        <v>0</v>
      </c>
      <c r="CA268" s="30">
        <f t="shared" si="796"/>
        <v>0</v>
      </c>
      <c r="CB268" s="30">
        <f t="shared" si="796"/>
        <v>0</v>
      </c>
      <c r="CC268" s="30">
        <f t="shared" si="796"/>
        <v>0</v>
      </c>
      <c r="CD268" s="30">
        <f t="shared" si="796"/>
        <v>0</v>
      </c>
      <c r="CE268" s="30">
        <f t="shared" si="796"/>
        <v>0</v>
      </c>
      <c r="CF268" s="30">
        <f t="shared" si="796"/>
        <v>0</v>
      </c>
      <c r="CG268" s="30">
        <f t="shared" si="796"/>
        <v>0</v>
      </c>
      <c r="CH268" s="30">
        <f t="shared" si="796"/>
        <v>0</v>
      </c>
      <c r="CI268" s="30">
        <f t="shared" si="796"/>
        <v>0</v>
      </c>
      <c r="CJ268" s="30">
        <f t="shared" si="796"/>
        <v>0</v>
      </c>
      <c r="CK268" s="30">
        <f t="shared" si="796"/>
        <v>0</v>
      </c>
      <c r="CL268" s="30">
        <f t="shared" ref="CL268:CT268" si="797">CL231/(1+$S268)</f>
        <v>0</v>
      </c>
      <c r="CM268" s="30">
        <f t="shared" si="797"/>
        <v>0</v>
      </c>
      <c r="CN268" s="30">
        <f t="shared" si="797"/>
        <v>0</v>
      </c>
      <c r="CO268" s="30">
        <f t="shared" si="797"/>
        <v>0</v>
      </c>
      <c r="CP268" s="30">
        <f t="shared" si="797"/>
        <v>0</v>
      </c>
      <c r="CQ268" s="30">
        <f t="shared" si="797"/>
        <v>0</v>
      </c>
      <c r="CR268" s="30">
        <f t="shared" si="797"/>
        <v>0</v>
      </c>
      <c r="CS268" s="30">
        <f t="shared" si="797"/>
        <v>0</v>
      </c>
      <c r="CT268" s="30">
        <f t="shared" si="797"/>
        <v>0</v>
      </c>
    </row>
    <row r="269" spans="1:98" s="27" customFormat="1" ht="12" x14ac:dyDescent="0.25">
      <c r="A269" s="26">
        <f>ROW()</f>
        <v>269</v>
      </c>
      <c r="B269" s="95"/>
      <c r="C269" s="142" t="str">
        <f>Lists!$N$13</f>
        <v>ндс(-)</v>
      </c>
      <c r="E269" s="24"/>
      <c r="F269" s="66" t="str">
        <f t="shared" si="794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6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798">Z232/(1+$S269)</f>
        <v>45454.545454545449</v>
      </c>
      <c r="AA269" s="30">
        <f t="shared" si="798"/>
        <v>45454.545454545449</v>
      </c>
      <c r="AB269" s="30">
        <f t="shared" si="798"/>
        <v>45454.545454545449</v>
      </c>
      <c r="AC269" s="30">
        <f t="shared" si="798"/>
        <v>45454.545454545449</v>
      </c>
      <c r="AD269" s="30">
        <f t="shared" si="798"/>
        <v>45454.545454545449</v>
      </c>
      <c r="AE269" s="30">
        <f t="shared" si="798"/>
        <v>45454.545454545449</v>
      </c>
      <c r="AF269" s="30">
        <f t="shared" si="798"/>
        <v>45454.545454545449</v>
      </c>
      <c r="AG269" s="30">
        <f t="shared" si="798"/>
        <v>45454.545454545449</v>
      </c>
      <c r="AH269" s="30">
        <f t="shared" si="798"/>
        <v>45454.545454545449</v>
      </c>
      <c r="AI269" s="30">
        <f t="shared" si="798"/>
        <v>45454.545454545449</v>
      </c>
      <c r="AJ269" s="30">
        <f t="shared" si="798"/>
        <v>45454.545454545449</v>
      </c>
      <c r="AK269" s="30">
        <f t="shared" si="798"/>
        <v>45454.545454545449</v>
      </c>
      <c r="AL269" s="30">
        <f t="shared" si="798"/>
        <v>45454.545454545449</v>
      </c>
      <c r="AM269" s="30">
        <f t="shared" si="798"/>
        <v>45454.545454545449</v>
      </c>
      <c r="AN269" s="30">
        <f t="shared" si="798"/>
        <v>45454.545454545449</v>
      </c>
      <c r="AO269" s="30">
        <f t="shared" si="798"/>
        <v>45454.545454545449</v>
      </c>
      <c r="AP269" s="30">
        <f t="shared" si="798"/>
        <v>45454.545454545449</v>
      </c>
      <c r="AQ269" s="30">
        <f t="shared" si="798"/>
        <v>45454.545454545449</v>
      </c>
      <c r="AR269" s="30">
        <f t="shared" si="798"/>
        <v>45454.545454545449</v>
      </c>
      <c r="AS269" s="30">
        <f t="shared" si="798"/>
        <v>45454.545454545449</v>
      </c>
      <c r="AT269" s="30">
        <f t="shared" si="798"/>
        <v>45454.545454545449</v>
      </c>
      <c r="AU269" s="30">
        <f t="shared" si="798"/>
        <v>45454.545454545449</v>
      </c>
      <c r="AV269" s="30">
        <f t="shared" si="798"/>
        <v>45454.545454545449</v>
      </c>
      <c r="AW269" s="30">
        <f t="shared" si="798"/>
        <v>45454.545454545449</v>
      </c>
      <c r="AX269" s="30">
        <f t="shared" si="798"/>
        <v>45454.545454545449</v>
      </c>
      <c r="AY269" s="30">
        <f t="shared" si="798"/>
        <v>45454.545454545449</v>
      </c>
      <c r="AZ269" s="30">
        <f t="shared" si="798"/>
        <v>45454.545454545449</v>
      </c>
      <c r="BA269" s="30">
        <f t="shared" si="798"/>
        <v>45454.545454545449</v>
      </c>
      <c r="BB269" s="30">
        <f t="shared" si="798"/>
        <v>45454.545454545449</v>
      </c>
      <c r="BC269" s="30">
        <f t="shared" si="798"/>
        <v>45454.545454545449</v>
      </c>
      <c r="BD269" s="30">
        <f t="shared" si="798"/>
        <v>45454.545454545449</v>
      </c>
      <c r="BE269" s="30">
        <f t="shared" si="798"/>
        <v>45454.545454545449</v>
      </c>
      <c r="BF269" s="30">
        <f t="shared" si="798"/>
        <v>45454.545454545449</v>
      </c>
      <c r="BG269" s="30">
        <f t="shared" si="798"/>
        <v>45454.545454545449</v>
      </c>
      <c r="BH269" s="30">
        <f t="shared" si="798"/>
        <v>45454.545454545449</v>
      </c>
      <c r="BI269" s="30">
        <f t="shared" si="798"/>
        <v>45454.545454545449</v>
      </c>
      <c r="BJ269" s="30">
        <f t="shared" si="798"/>
        <v>45454.545454545449</v>
      </c>
      <c r="BK269" s="30">
        <f t="shared" si="798"/>
        <v>45454.545454545449</v>
      </c>
      <c r="BL269" s="30">
        <f t="shared" si="798"/>
        <v>45454.545454545449</v>
      </c>
      <c r="BM269" s="30">
        <f t="shared" si="798"/>
        <v>45454.545454545449</v>
      </c>
      <c r="BN269" s="30">
        <f t="shared" si="798"/>
        <v>45454.545454545449</v>
      </c>
      <c r="BO269" s="30">
        <f t="shared" si="798"/>
        <v>45454.545454545449</v>
      </c>
      <c r="BP269" s="30">
        <f t="shared" si="798"/>
        <v>45454.545454545449</v>
      </c>
      <c r="BQ269" s="30">
        <f t="shared" si="798"/>
        <v>45454.545454545449</v>
      </c>
      <c r="BR269" s="30">
        <f t="shared" si="798"/>
        <v>45454.545454545449</v>
      </c>
      <c r="BS269" s="30">
        <f t="shared" si="798"/>
        <v>45454.545454545449</v>
      </c>
      <c r="BT269" s="30">
        <f t="shared" si="798"/>
        <v>45454.545454545449</v>
      </c>
      <c r="BU269" s="30">
        <f t="shared" si="798"/>
        <v>45454.545454545449</v>
      </c>
      <c r="BV269" s="30">
        <f t="shared" si="798"/>
        <v>0</v>
      </c>
      <c r="BW269" s="30">
        <f t="shared" si="798"/>
        <v>0</v>
      </c>
      <c r="BX269" s="30">
        <f t="shared" si="798"/>
        <v>0</v>
      </c>
      <c r="BY269" s="30">
        <f t="shared" si="798"/>
        <v>0</v>
      </c>
      <c r="BZ269" s="30">
        <f t="shared" si="798"/>
        <v>0</v>
      </c>
      <c r="CA269" s="30">
        <f t="shared" si="798"/>
        <v>0</v>
      </c>
      <c r="CB269" s="30">
        <f t="shared" si="798"/>
        <v>0</v>
      </c>
      <c r="CC269" s="30">
        <f t="shared" si="798"/>
        <v>0</v>
      </c>
      <c r="CD269" s="30">
        <f t="shared" si="798"/>
        <v>0</v>
      </c>
      <c r="CE269" s="30">
        <f t="shared" si="798"/>
        <v>0</v>
      </c>
      <c r="CF269" s="30">
        <f t="shared" si="798"/>
        <v>0</v>
      </c>
      <c r="CG269" s="30">
        <f t="shared" si="798"/>
        <v>0</v>
      </c>
      <c r="CH269" s="30">
        <f t="shared" si="798"/>
        <v>0</v>
      </c>
      <c r="CI269" s="30">
        <f t="shared" si="798"/>
        <v>0</v>
      </c>
      <c r="CJ269" s="30">
        <f t="shared" si="798"/>
        <v>0</v>
      </c>
      <c r="CK269" s="30">
        <f t="shared" si="798"/>
        <v>0</v>
      </c>
      <c r="CL269" s="30">
        <f t="shared" ref="CL269:CT269" si="799">CL232/(1+$S269)</f>
        <v>0</v>
      </c>
      <c r="CM269" s="30">
        <f t="shared" si="799"/>
        <v>0</v>
      </c>
      <c r="CN269" s="30">
        <f t="shared" si="799"/>
        <v>0</v>
      </c>
      <c r="CO269" s="30">
        <f t="shared" si="799"/>
        <v>0</v>
      </c>
      <c r="CP269" s="30">
        <f t="shared" si="799"/>
        <v>0</v>
      </c>
      <c r="CQ269" s="30">
        <f t="shared" si="799"/>
        <v>0</v>
      </c>
      <c r="CR269" s="30">
        <f t="shared" si="799"/>
        <v>0</v>
      </c>
      <c r="CS269" s="30">
        <f t="shared" si="799"/>
        <v>0</v>
      </c>
      <c r="CT269" s="30">
        <f t="shared" si="799"/>
        <v>0</v>
      </c>
    </row>
    <row r="270" spans="1:98" s="2" customFormat="1" ht="12" x14ac:dyDescent="0.25">
      <c r="A270" s="11">
        <f>ROW()</f>
        <v>270</v>
      </c>
      <c r="B270" s="96"/>
      <c r="C270" s="142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2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236309700.01386803</v>
      </c>
      <c r="Z271" s="10">
        <f ca="1">Z262-Z264</f>
        <v>-1712121.2121212122</v>
      </c>
      <c r="AA271" s="10">
        <f t="shared" ref="AA271:CL271" ca="1" si="800">AA262-AA264</f>
        <v>-1803787.8787878787</v>
      </c>
      <c r="AB271" s="10">
        <f t="shared" ca="1" si="800"/>
        <v>-2020454.5454545454</v>
      </c>
      <c r="AC271" s="10">
        <f t="shared" ca="1" si="800"/>
        <v>-2153787.8787878789</v>
      </c>
      <c r="AD271" s="10">
        <f t="shared" ca="1" si="800"/>
        <v>-2278787.8787878789</v>
      </c>
      <c r="AE271" s="10">
        <f t="shared" ca="1" si="800"/>
        <v>-2362121.2121212119</v>
      </c>
      <c r="AF271" s="10">
        <f t="shared" ca="1" si="800"/>
        <v>-2362121.2121212119</v>
      </c>
      <c r="AG271" s="10">
        <f t="shared" ca="1" si="800"/>
        <v>-2362121.2121212119</v>
      </c>
      <c r="AH271" s="10">
        <f t="shared" ca="1" si="800"/>
        <v>-2359177.4222727274</v>
      </c>
      <c r="AI271" s="10">
        <f t="shared" ca="1" si="800"/>
        <v>-2337268.477878788</v>
      </c>
      <c r="AJ271" s="10">
        <f t="shared" ca="1" si="800"/>
        <v>-2285359.5871818182</v>
      </c>
      <c r="AK271" s="10">
        <f t="shared" ca="1" si="800"/>
        <v>-2223473.402253788</v>
      </c>
      <c r="AL271" s="10">
        <f t="shared" ca="1" si="800"/>
        <v>-2159840.5151022729</v>
      </c>
      <c r="AM271" s="10">
        <f t="shared" ca="1" si="800"/>
        <v>-2097908.9784575757</v>
      </c>
      <c r="AN271" s="10">
        <f t="shared" ca="1" si="800"/>
        <v>-2000231.3957162879</v>
      </c>
      <c r="AO271" s="10">
        <f t="shared" ca="1" si="800"/>
        <v>-1787590.5475126891</v>
      </c>
      <c r="AP271" s="10">
        <f t="shared" ca="1" si="800"/>
        <v>-1430010.8375070076</v>
      </c>
      <c r="AQ271" s="10">
        <f t="shared" ca="1" si="800"/>
        <v>-918614.78614988632</v>
      </c>
      <c r="AR271" s="10">
        <f t="shared" ca="1" si="800"/>
        <v>-273930.9047370078</v>
      </c>
      <c r="AS271" s="10">
        <f t="shared" ca="1" si="800"/>
        <v>457894.23964901641</v>
      </c>
      <c r="AT271" s="10">
        <f t="shared" ca="1" si="800"/>
        <v>1241029.6651008148</v>
      </c>
      <c r="AU271" s="10">
        <f t="shared" ca="1" si="800"/>
        <v>2051366.8530443194</v>
      </c>
      <c r="AV271" s="10">
        <f t="shared" ca="1" si="800"/>
        <v>2875857.2781648305</v>
      </c>
      <c r="AW271" s="10">
        <f t="shared" ca="1" si="800"/>
        <v>3706710.3385494701</v>
      </c>
      <c r="AX271" s="10">
        <f t="shared" ca="1" si="800"/>
        <v>4539635.7031294517</v>
      </c>
      <c r="AY271" s="10">
        <f t="shared" ca="1" si="800"/>
        <v>5373305.3138750959</v>
      </c>
      <c r="AZ271" s="10">
        <f t="shared" ca="1" si="800"/>
        <v>6207221.1609177124</v>
      </c>
      <c r="BA271" s="10">
        <f t="shared" ca="1" si="800"/>
        <v>7041176.9071387332</v>
      </c>
      <c r="BB271" s="10">
        <f t="shared" ca="1" si="800"/>
        <v>7875129.2419058736</v>
      </c>
      <c r="BC271" s="10">
        <f t="shared" ca="1" si="800"/>
        <v>8709078.4323206469</v>
      </c>
      <c r="BD271" s="10">
        <f t="shared" ca="1" si="800"/>
        <v>9543027.6227354184</v>
      </c>
      <c r="BE271" s="10">
        <f t="shared" ca="1" si="800"/>
        <v>10369617.338528978</v>
      </c>
      <c r="BF271" s="10">
        <f t="shared" ca="1" si="800"/>
        <v>11141434.693337686</v>
      </c>
      <c r="BG271" s="10">
        <f t="shared" ca="1" si="800"/>
        <v>11783479.821403984</v>
      </c>
      <c r="BH271" s="10">
        <f t="shared" ca="1" si="800"/>
        <v>12270809.487150192</v>
      </c>
      <c r="BI271" s="10">
        <f t="shared" ca="1" si="800"/>
        <v>12599056.935017614</v>
      </c>
      <c r="BJ271" s="10">
        <f t="shared" ca="1" si="800"/>
        <v>12790874.227826336</v>
      </c>
      <c r="BK271" s="10">
        <f t="shared" ca="1" si="800"/>
        <v>12893827.15279698</v>
      </c>
      <c r="BL271" s="10">
        <f t="shared" ca="1" si="800"/>
        <v>12944938.11312983</v>
      </c>
      <c r="BM271" s="10">
        <f t="shared" ca="1" si="800"/>
        <v>12968648.610119887</v>
      </c>
      <c r="BN271" s="10">
        <f t="shared" ca="1" si="800"/>
        <v>12978123.335085511</v>
      </c>
      <c r="BO271" s="10">
        <f t="shared" ca="1" si="800"/>
        <v>12981218.100534093</v>
      </c>
      <c r="BP271" s="10">
        <f t="shared" ca="1" si="800"/>
        <v>12982240.66862794</v>
      </c>
      <c r="BQ271" s="10">
        <f t="shared" ca="1" si="800"/>
        <v>12982520.248297075</v>
      </c>
      <c r="BR271" s="10">
        <f t="shared" ca="1" si="800"/>
        <v>12982553.591669226</v>
      </c>
      <c r="BS271" s="10">
        <f t="shared" ca="1" si="800"/>
        <v>12982547.035862982</v>
      </c>
      <c r="BT271" s="10">
        <f t="shared" ca="1" si="800"/>
        <v>12982543.891510615</v>
      </c>
      <c r="BU271" s="10">
        <f t="shared" ca="1" si="800"/>
        <v>12982543.891510615</v>
      </c>
      <c r="BV271" s="10">
        <f t="shared" si="800"/>
        <v>0</v>
      </c>
      <c r="BW271" s="10">
        <f t="shared" si="800"/>
        <v>0</v>
      </c>
      <c r="BX271" s="10">
        <f t="shared" si="800"/>
        <v>0</v>
      </c>
      <c r="BY271" s="10">
        <f t="shared" si="800"/>
        <v>0</v>
      </c>
      <c r="BZ271" s="10">
        <f t="shared" si="800"/>
        <v>0</v>
      </c>
      <c r="CA271" s="10">
        <f t="shared" si="800"/>
        <v>0</v>
      </c>
      <c r="CB271" s="10">
        <f t="shared" si="800"/>
        <v>0</v>
      </c>
      <c r="CC271" s="10">
        <f t="shared" si="800"/>
        <v>0</v>
      </c>
      <c r="CD271" s="10">
        <f t="shared" si="800"/>
        <v>0</v>
      </c>
      <c r="CE271" s="10">
        <f t="shared" si="800"/>
        <v>0</v>
      </c>
      <c r="CF271" s="10">
        <f t="shared" si="800"/>
        <v>0</v>
      </c>
      <c r="CG271" s="10">
        <f t="shared" si="800"/>
        <v>0</v>
      </c>
      <c r="CH271" s="10">
        <f t="shared" si="800"/>
        <v>0</v>
      </c>
      <c r="CI271" s="10">
        <f t="shared" si="800"/>
        <v>0</v>
      </c>
      <c r="CJ271" s="10">
        <f t="shared" si="800"/>
        <v>0</v>
      </c>
      <c r="CK271" s="10">
        <f t="shared" si="800"/>
        <v>0</v>
      </c>
      <c r="CL271" s="10">
        <f t="shared" si="800"/>
        <v>0</v>
      </c>
      <c r="CM271" s="10">
        <f t="shared" ref="CM271:CT271" si="801">CM262-CM264</f>
        <v>0</v>
      </c>
      <c r="CN271" s="10">
        <f t="shared" si="801"/>
        <v>0</v>
      </c>
      <c r="CO271" s="10">
        <f t="shared" si="801"/>
        <v>0</v>
      </c>
      <c r="CP271" s="10">
        <f t="shared" si="801"/>
        <v>0</v>
      </c>
      <c r="CQ271" s="10">
        <f t="shared" si="801"/>
        <v>0</v>
      </c>
      <c r="CR271" s="10">
        <f t="shared" si="801"/>
        <v>0</v>
      </c>
      <c r="CS271" s="10">
        <f t="shared" si="801"/>
        <v>0</v>
      </c>
      <c r="CT271" s="10">
        <f t="shared" si="801"/>
        <v>0</v>
      </c>
    </row>
    <row r="272" spans="1:98" s="107" customFormat="1" ht="12" x14ac:dyDescent="0.25">
      <c r="A272" s="105">
        <f>ROW()</f>
        <v>272</v>
      </c>
      <c r="B272" s="106"/>
      <c r="C272" s="143"/>
      <c r="E272" s="108"/>
      <c r="F272" s="107" t="s">
        <v>133</v>
      </c>
      <c r="M272" s="107" t="s">
        <v>74</v>
      </c>
      <c r="P272" s="109"/>
      <c r="R272" s="108"/>
      <c r="S272" s="128"/>
      <c r="V272" s="110"/>
      <c r="W272" s="111">
        <f ca="1">IF(W$241=0,0,W271/W$241)</f>
        <v>0.31994814605926641</v>
      </c>
      <c r="X272" s="112"/>
      <c r="Y272" s="112"/>
      <c r="Z272" s="111">
        <f ca="1">IF(Z$241=0,0,Z271/Z$241)</f>
        <v>0</v>
      </c>
      <c r="AA272" s="111">
        <f t="shared" ref="AA272" ca="1" si="802">IF(AA$241=0,0,AA271/AA$241)</f>
        <v>0</v>
      </c>
      <c r="AB272" s="111">
        <f t="shared" ref="AB272" ca="1" si="803">IF(AB$241=0,0,AB271/AB$241)</f>
        <v>0</v>
      </c>
      <c r="AC272" s="111">
        <f t="shared" ref="AC272" ca="1" si="804">IF(AC$241=0,0,AC271/AC$241)</f>
        <v>0</v>
      </c>
      <c r="AD272" s="111">
        <f t="shared" ref="AD272" ca="1" si="805">IF(AD$241=0,0,AD271/AD$241)</f>
        <v>0</v>
      </c>
      <c r="AE272" s="111">
        <f t="shared" ref="AE272" ca="1" si="806">IF(AE$241=0,0,AE271/AE$241)</f>
        <v>0</v>
      </c>
      <c r="AF272" s="111">
        <f t="shared" ref="AF272" ca="1" si="807">IF(AF$241=0,0,AF271/AF$241)</f>
        <v>0</v>
      </c>
      <c r="AG272" s="111">
        <f t="shared" ref="AG272" ca="1" si="808">IF(AG$241=0,0,AG271/AG$241)</f>
        <v>0</v>
      </c>
      <c r="AH272" s="111">
        <f t="shared" ref="AH272" ca="1" si="809">IF(AH$241=0,0,AH271/AH$241)</f>
        <v>-449.92417703303653</v>
      </c>
      <c r="AI272" s="111">
        <f t="shared" ref="AI272" ca="1" si="810">IF(AI$241=0,0,AI271/AI$241)</f>
        <v>-51.432215957019039</v>
      </c>
      <c r="AJ272" s="111">
        <f t="shared" ref="AJ272" ca="1" si="811">IF(AJ$241=0,0,AJ271/AJ$241)</f>
        <v>-15.829765392793369</v>
      </c>
      <c r="AK272" s="111">
        <f t="shared" ref="AK272" ca="1" si="812">IF(AK$241=0,0,AK271/AK$241)</f>
        <v>-8.2673030024470968</v>
      </c>
      <c r="AL272" s="111">
        <f t="shared" ref="AL272" ca="1" si="813">IF(AL$241=0,0,AL271/AL$241)</f>
        <v>-5.3709639235383246</v>
      </c>
      <c r="AM272" s="111">
        <f t="shared" ref="AM272" ca="1" si="814">IF(AM$241=0,0,AM271/AM$241)</f>
        <v>-3.9214950515319056</v>
      </c>
      <c r="AN272" s="111">
        <f t="shared" ref="AN272" ca="1" si="815">IF(AN$241=0,0,AN271/AN$241)</f>
        <v>-2.7316221075741325</v>
      </c>
      <c r="AO272" s="111">
        <f t="shared" ref="AO272" ca="1" si="816">IF(AO$241=0,0,AO271/AO$241)</f>
        <v>-1.5604832449053527</v>
      </c>
      <c r="AP272" s="111">
        <f t="shared" ref="AP272" ca="1" si="817">IF(AP$241=0,0,AP271/AP$241)</f>
        <v>-0.7739931272005568</v>
      </c>
      <c r="AQ272" s="111">
        <f t="shared" ref="AQ272" ca="1" si="818">IF(AQ$241=0,0,AQ271/AQ$241)</f>
        <v>-0.32021129464246195</v>
      </c>
      <c r="AR272" s="111">
        <f t="shared" ref="AR272" ca="1" si="819">IF(AR$241=0,0,AR271/AR$241)</f>
        <v>-6.551656323845631E-2</v>
      </c>
      <c r="AS272" s="111">
        <f t="shared" ref="AS272" ca="1" si="820">IF(AS$241=0,0,AS271/AS$241)</f>
        <v>8.0361696121427323E-2</v>
      </c>
      <c r="AT272" s="111">
        <f t="shared" ref="AT272" ca="1" si="821">IF(AT$241=0,0,AT271/AT$241)</f>
        <v>0.16898942202993933</v>
      </c>
      <c r="AU272" s="111">
        <f t="shared" ref="AU272" ca="1" si="822">IF(AU$241=0,0,AU271/AU$241)</f>
        <v>0.22634128372893525</v>
      </c>
      <c r="AV272" s="111">
        <f t="shared" ref="AV272" ca="1" si="823">IF(AV$241=0,0,AV271/AV$241)</f>
        <v>0.26574569328692693</v>
      </c>
      <c r="AW272" s="111">
        <f t="shared" ref="AW272" ca="1" si="824">IF(AW$241=0,0,AW271/AW$241)</f>
        <v>0.29419371916595594</v>
      </c>
      <c r="AX272" s="111">
        <f t="shared" ref="AX272" ca="1" si="825">IF(AX$241=0,0,AX271/AX$241)</f>
        <v>0.31558712007872602</v>
      </c>
      <c r="AY272" s="111">
        <f t="shared" ref="AY272" ca="1" si="826">IF(AY$241=0,0,AY271/AY$241)</f>
        <v>0.33224198191158771</v>
      </c>
      <c r="AZ272" s="111">
        <f t="shared" ref="AZ272" ca="1" si="827">IF(AZ$241=0,0,AZ271/AZ$241)</f>
        <v>0.34557383726505003</v>
      </c>
      <c r="BA272" s="111">
        <f t="shared" ref="BA272" ca="1" si="828">IF(BA$241=0,0,BA271/BA$241)</f>
        <v>0.35648752451078181</v>
      </c>
      <c r="BB272" s="111">
        <f t="shared" ref="BB272" ca="1" si="829">IF(BB$241=0,0,BB271/BB$241)</f>
        <v>0.36558673839667732</v>
      </c>
      <c r="BC272" s="111">
        <f t="shared" ref="BC272" ca="1" si="830">IF(BC$241=0,0,BC271/BC$241)</f>
        <v>0.3732897829755224</v>
      </c>
      <c r="BD272" s="111">
        <f t="shared" ref="BD272" ca="1" si="831">IF(BD$241=0,0,BD271/BD$241)</f>
        <v>0.37989530915068109</v>
      </c>
      <c r="BE272" s="111">
        <f t="shared" ref="BE272" ca="1" si="832">IF(BE$241=0,0,BE271/BE$241)</f>
        <v>0.38553659941414709</v>
      </c>
      <c r="BF272" s="111">
        <f t="shared" ref="BF272" ca="1" si="833">IF(BF$241=0,0,BF271/BF$241)</f>
        <v>0.38993538233651798</v>
      </c>
      <c r="BG272" s="111">
        <f t="shared" ref="BG272" ca="1" si="834">IF(BG$241=0,0,BG271/BG$241)</f>
        <v>0.39276788265550028</v>
      </c>
      <c r="BH272" s="111">
        <f t="shared" ref="BH272" ca="1" si="835">IF(BH$241=0,0,BH271/BH$241)</f>
        <v>0.3943277568019784</v>
      </c>
      <c r="BI272" s="111">
        <f t="shared" ref="BI272" ca="1" si="836">IF(BI$241=0,0,BI271/BI$241)</f>
        <v>0.39492369815047768</v>
      </c>
      <c r="BJ272" s="111">
        <f t="shared" ref="BJ272" ca="1" si="837">IF(BJ$241=0,0,BJ271/BJ$241)</f>
        <v>0.39493389711030497</v>
      </c>
      <c r="BK272" s="111">
        <f t="shared" ref="BK272" ca="1" si="838">IF(BK$241=0,0,BK271/BK$241)</f>
        <v>0.39475221758547546</v>
      </c>
      <c r="BL272" s="111">
        <f t="shared" ref="BL272" ca="1" si="839">IF(BL$241=0,0,BL271/BL$241)</f>
        <v>0.39456767450226171</v>
      </c>
      <c r="BM272" s="111">
        <f t="shared" ref="BM272" ca="1" si="840">IF(BM$241=0,0,BM271/BM$241)</f>
        <v>0.39444109725809989</v>
      </c>
      <c r="BN272" s="111">
        <f t="shared" ref="BN272" ca="1" si="841">IF(BN$241=0,0,BN271/BN$241)</f>
        <v>0.39435785095066433</v>
      </c>
      <c r="BO272" s="111">
        <f t="shared" ref="BO272" ca="1" si="842">IF(BO$241=0,0,BO271/BO$241)</f>
        <v>0.39430991652098885</v>
      </c>
      <c r="BP272" s="111">
        <f t="shared" ref="BP272" ca="1" si="843">IF(BP$241=0,0,BP271/BP$241)</f>
        <v>0.39428863126150454</v>
      </c>
      <c r="BQ272" s="111">
        <f t="shared" ref="BQ272" ca="1" si="844">IF(BQ$241=0,0,BQ271/BQ$241)</f>
        <v>0.39428029997773623</v>
      </c>
      <c r="BR272" s="111">
        <f t="shared" ref="BR272" ca="1" si="845">IF(BR$241=0,0,BR271/BR$241)</f>
        <v>0.39427725763137283</v>
      </c>
      <c r="BS272" s="111">
        <f t="shared" ref="BS272" ca="1" si="846">IF(BS$241=0,0,BS271/BS$241)</f>
        <v>0.39427619522427304</v>
      </c>
      <c r="BT272" s="111">
        <f t="shared" ref="BT272" ca="1" si="847">IF(BT$241=0,0,BT271/BT$241)</f>
        <v>0.39427598200760616</v>
      </c>
      <c r="BU272" s="111">
        <f t="shared" ref="BU272" ca="1" si="848">IF(BU$241=0,0,BU271/BU$241)</f>
        <v>0.39427598200760616</v>
      </c>
      <c r="BV272" s="111">
        <f t="shared" ref="BV272" si="849">IF(BV$241=0,0,BV271/BV$241)</f>
        <v>0</v>
      </c>
      <c r="BW272" s="111">
        <f t="shared" ref="BW272" si="850">IF(BW$241=0,0,BW271/BW$241)</f>
        <v>0</v>
      </c>
      <c r="BX272" s="111">
        <f t="shared" ref="BX272" si="851">IF(BX$241=0,0,BX271/BX$241)</f>
        <v>0</v>
      </c>
      <c r="BY272" s="111">
        <f t="shared" ref="BY272" si="852">IF(BY$241=0,0,BY271/BY$241)</f>
        <v>0</v>
      </c>
      <c r="BZ272" s="111">
        <f t="shared" ref="BZ272" si="853">IF(BZ$241=0,0,BZ271/BZ$241)</f>
        <v>0</v>
      </c>
      <c r="CA272" s="111">
        <f t="shared" ref="CA272" si="854">IF(CA$241=0,0,CA271/CA$241)</f>
        <v>0</v>
      </c>
      <c r="CB272" s="111">
        <f t="shared" ref="CB272" si="855">IF(CB$241=0,0,CB271/CB$241)</f>
        <v>0</v>
      </c>
      <c r="CC272" s="111">
        <f t="shared" ref="CC272" si="856">IF(CC$241=0,0,CC271/CC$241)</f>
        <v>0</v>
      </c>
      <c r="CD272" s="111">
        <f t="shared" ref="CD272" si="857">IF(CD$241=0,0,CD271/CD$241)</f>
        <v>0</v>
      </c>
      <c r="CE272" s="111">
        <f t="shared" ref="CE272" si="858">IF(CE$241=0,0,CE271/CE$241)</f>
        <v>0</v>
      </c>
      <c r="CF272" s="111">
        <f t="shared" ref="CF272" si="859">IF(CF$241=0,0,CF271/CF$241)</f>
        <v>0</v>
      </c>
      <c r="CG272" s="111">
        <f t="shared" ref="CG272" si="860">IF(CG$241=0,0,CG271/CG$241)</f>
        <v>0</v>
      </c>
      <c r="CH272" s="111">
        <f t="shared" ref="CH272" si="861">IF(CH$241=0,0,CH271/CH$241)</f>
        <v>0</v>
      </c>
      <c r="CI272" s="111">
        <f t="shared" ref="CI272" si="862">IF(CI$241=0,0,CI271/CI$241)</f>
        <v>0</v>
      </c>
      <c r="CJ272" s="111">
        <f t="shared" ref="CJ272" si="863">IF(CJ$241=0,0,CJ271/CJ$241)</f>
        <v>0</v>
      </c>
      <c r="CK272" s="111">
        <f t="shared" ref="CK272" si="864">IF(CK$241=0,0,CK271/CK$241)</f>
        <v>0</v>
      </c>
      <c r="CL272" s="111">
        <f t="shared" ref="CL272" si="865">IF(CL$241=0,0,CL271/CL$241)</f>
        <v>0</v>
      </c>
      <c r="CM272" s="111">
        <f t="shared" ref="CM272" si="866">IF(CM$241=0,0,CM271/CM$241)</f>
        <v>0</v>
      </c>
      <c r="CN272" s="111">
        <f t="shared" ref="CN272" si="867">IF(CN$241=0,0,CN271/CN$241)</f>
        <v>0</v>
      </c>
      <c r="CO272" s="111">
        <f t="shared" ref="CO272" si="868">IF(CO$241=0,0,CO271/CO$241)</f>
        <v>0</v>
      </c>
      <c r="CP272" s="111">
        <f t="shared" ref="CP272" si="869">IF(CP$241=0,0,CP271/CP$241)</f>
        <v>0</v>
      </c>
      <c r="CQ272" s="111">
        <f t="shared" ref="CQ272" si="870">IF(CQ$241=0,0,CQ271/CQ$241)</f>
        <v>0</v>
      </c>
      <c r="CR272" s="111">
        <f t="shared" ref="CR272" si="871">IF(CR$241=0,0,CR271/CR$241)</f>
        <v>0</v>
      </c>
      <c r="CS272" s="111">
        <f t="shared" ref="CS272" si="872">IF(CS$241=0,0,CS271/CS$241)</f>
        <v>0</v>
      </c>
      <c r="CT272" s="111">
        <f t="shared" ref="CT272" si="873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2"/>
      <c r="E273" s="24"/>
      <c r="F273" s="127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6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20535714.285714291</v>
      </c>
      <c r="Z273" s="30">
        <f t="shared" ref="Z273:BE273" ca="1" si="874">Z236/(1+$S273)</f>
        <v>0</v>
      </c>
      <c r="AA273" s="30">
        <f t="shared" ca="1" si="874"/>
        <v>0</v>
      </c>
      <c r="AB273" s="30">
        <f t="shared" ca="1" si="874"/>
        <v>0</v>
      </c>
      <c r="AC273" s="30">
        <f t="shared" ca="1" si="874"/>
        <v>297619.04761904757</v>
      </c>
      <c r="AD273" s="30">
        <f t="shared" ca="1" si="874"/>
        <v>297619.04761904757</v>
      </c>
      <c r="AE273" s="30">
        <f t="shared" ca="1" si="874"/>
        <v>297619.04761904757</v>
      </c>
      <c r="AF273" s="30">
        <f t="shared" ca="1" si="874"/>
        <v>297619.04761904757</v>
      </c>
      <c r="AG273" s="30">
        <f t="shared" ca="1" si="874"/>
        <v>297619.04761904757</v>
      </c>
      <c r="AH273" s="30">
        <f t="shared" ca="1" si="874"/>
        <v>297619.04761904757</v>
      </c>
      <c r="AI273" s="30">
        <f t="shared" ca="1" si="874"/>
        <v>297619.04761904757</v>
      </c>
      <c r="AJ273" s="30">
        <f t="shared" ca="1" si="874"/>
        <v>297619.04761904757</v>
      </c>
      <c r="AK273" s="30">
        <f t="shared" ca="1" si="874"/>
        <v>297619.04761904757</v>
      </c>
      <c r="AL273" s="30">
        <f t="shared" ca="1" si="874"/>
        <v>297619.04761904757</v>
      </c>
      <c r="AM273" s="30">
        <f t="shared" ca="1" si="874"/>
        <v>297619.04761904757</v>
      </c>
      <c r="AN273" s="30">
        <f t="shared" ca="1" si="874"/>
        <v>297619.04761904757</v>
      </c>
      <c r="AO273" s="30">
        <f t="shared" ca="1" si="874"/>
        <v>297619.04761904757</v>
      </c>
      <c r="AP273" s="30">
        <f t="shared" ca="1" si="874"/>
        <v>297619.04761904757</v>
      </c>
      <c r="AQ273" s="30">
        <f t="shared" ca="1" si="874"/>
        <v>297619.04761904757</v>
      </c>
      <c r="AR273" s="30">
        <f t="shared" ca="1" si="874"/>
        <v>297619.04761904757</v>
      </c>
      <c r="AS273" s="30">
        <f t="shared" ca="1" si="874"/>
        <v>297619.04761904757</v>
      </c>
      <c r="AT273" s="30">
        <f t="shared" ca="1" si="874"/>
        <v>297619.04761904757</v>
      </c>
      <c r="AU273" s="30">
        <f t="shared" ca="1" si="874"/>
        <v>297619.04761904757</v>
      </c>
      <c r="AV273" s="30">
        <f t="shared" ca="1" si="874"/>
        <v>297619.04761904757</v>
      </c>
      <c r="AW273" s="30">
        <f t="shared" ca="1" si="874"/>
        <v>297619.04761904757</v>
      </c>
      <c r="AX273" s="30">
        <f t="shared" ca="1" si="874"/>
        <v>595238.09523809515</v>
      </c>
      <c r="AY273" s="30">
        <f t="shared" ca="1" si="874"/>
        <v>595238.09523809515</v>
      </c>
      <c r="AZ273" s="30">
        <f t="shared" ca="1" si="874"/>
        <v>595238.09523809515</v>
      </c>
      <c r="BA273" s="30">
        <f t="shared" ca="1" si="874"/>
        <v>595238.09523809515</v>
      </c>
      <c r="BB273" s="30">
        <f t="shared" ca="1" si="874"/>
        <v>595238.09523809515</v>
      </c>
      <c r="BC273" s="30">
        <f t="shared" ca="1" si="874"/>
        <v>595238.09523809515</v>
      </c>
      <c r="BD273" s="30">
        <f t="shared" ca="1" si="874"/>
        <v>595238.09523809515</v>
      </c>
      <c r="BE273" s="30">
        <f t="shared" ca="1" si="874"/>
        <v>595238.09523809515</v>
      </c>
      <c r="BF273" s="30">
        <f t="shared" ref="BF273:CK273" ca="1" si="875">BF236/(1+$S273)</f>
        <v>595238.09523809515</v>
      </c>
      <c r="BG273" s="30">
        <f t="shared" ca="1" si="875"/>
        <v>595238.09523809515</v>
      </c>
      <c r="BH273" s="30">
        <f t="shared" ca="1" si="875"/>
        <v>595238.09523809515</v>
      </c>
      <c r="BI273" s="30">
        <f t="shared" ca="1" si="875"/>
        <v>595238.09523809515</v>
      </c>
      <c r="BJ273" s="30">
        <f t="shared" ca="1" si="875"/>
        <v>595238.09523809515</v>
      </c>
      <c r="BK273" s="30">
        <f t="shared" ca="1" si="875"/>
        <v>595238.09523809515</v>
      </c>
      <c r="BL273" s="30">
        <f t="shared" ca="1" si="875"/>
        <v>595238.09523809515</v>
      </c>
      <c r="BM273" s="30">
        <f t="shared" ca="1" si="875"/>
        <v>595238.09523809515</v>
      </c>
      <c r="BN273" s="30">
        <f t="shared" ca="1" si="875"/>
        <v>595238.09523809515</v>
      </c>
      <c r="BO273" s="30">
        <f t="shared" ca="1" si="875"/>
        <v>595238.09523809515</v>
      </c>
      <c r="BP273" s="30">
        <f t="shared" ca="1" si="875"/>
        <v>595238.09523809515</v>
      </c>
      <c r="BQ273" s="30">
        <f t="shared" ca="1" si="875"/>
        <v>595238.09523809515</v>
      </c>
      <c r="BR273" s="30">
        <f t="shared" ca="1" si="875"/>
        <v>595238.09523809515</v>
      </c>
      <c r="BS273" s="30">
        <f t="shared" ca="1" si="875"/>
        <v>595238.09523809515</v>
      </c>
      <c r="BT273" s="30">
        <f t="shared" ca="1" si="875"/>
        <v>595238.09523809515</v>
      </c>
      <c r="BU273" s="30">
        <f t="shared" ca="1" si="875"/>
        <v>595238.09523809515</v>
      </c>
      <c r="BV273" s="30">
        <f t="shared" ca="1" si="875"/>
        <v>0</v>
      </c>
      <c r="BW273" s="30">
        <f t="shared" ca="1" si="875"/>
        <v>0</v>
      </c>
      <c r="BX273" s="30">
        <f t="shared" ca="1" si="875"/>
        <v>0</v>
      </c>
      <c r="BY273" s="30">
        <f t="shared" ca="1" si="875"/>
        <v>0</v>
      </c>
      <c r="BZ273" s="30">
        <f t="shared" ca="1" si="875"/>
        <v>0</v>
      </c>
      <c r="CA273" s="30">
        <f t="shared" ca="1" si="875"/>
        <v>0</v>
      </c>
      <c r="CB273" s="30">
        <f t="shared" ca="1" si="875"/>
        <v>0</v>
      </c>
      <c r="CC273" s="30">
        <f t="shared" ca="1" si="875"/>
        <v>0</v>
      </c>
      <c r="CD273" s="30">
        <f t="shared" ca="1" si="875"/>
        <v>0</v>
      </c>
      <c r="CE273" s="30">
        <f t="shared" ca="1" si="875"/>
        <v>0</v>
      </c>
      <c r="CF273" s="30">
        <f t="shared" ca="1" si="875"/>
        <v>0</v>
      </c>
      <c r="CG273" s="30">
        <f t="shared" ca="1" si="875"/>
        <v>0</v>
      </c>
      <c r="CH273" s="30">
        <f t="shared" ca="1" si="875"/>
        <v>0</v>
      </c>
      <c r="CI273" s="30">
        <f t="shared" ca="1" si="875"/>
        <v>0</v>
      </c>
      <c r="CJ273" s="30">
        <f t="shared" ca="1" si="875"/>
        <v>0</v>
      </c>
      <c r="CK273" s="30">
        <f t="shared" ca="1" si="875"/>
        <v>0</v>
      </c>
      <c r="CL273" s="30">
        <f t="shared" ref="CL273:CT273" ca="1" si="876">CL236/(1+$S273)</f>
        <v>0</v>
      </c>
      <c r="CM273" s="30">
        <f t="shared" ca="1" si="876"/>
        <v>0</v>
      </c>
      <c r="CN273" s="30">
        <f t="shared" ca="1" si="876"/>
        <v>0</v>
      </c>
      <c r="CO273" s="30">
        <f t="shared" ca="1" si="876"/>
        <v>0</v>
      </c>
      <c r="CP273" s="30">
        <f t="shared" ca="1" si="876"/>
        <v>0</v>
      </c>
      <c r="CQ273" s="30">
        <f t="shared" ca="1" si="876"/>
        <v>0</v>
      </c>
      <c r="CR273" s="30">
        <f t="shared" ca="1" si="876"/>
        <v>0</v>
      </c>
      <c r="CS273" s="30">
        <f t="shared" ca="1" si="876"/>
        <v>0</v>
      </c>
      <c r="CT273" s="30">
        <f t="shared" ca="1" si="876"/>
        <v>0</v>
      </c>
    </row>
    <row r="274" spans="1:98" s="13" customFormat="1" x14ac:dyDescent="0.3">
      <c r="A274" s="12">
        <f>ROW()</f>
        <v>274</v>
      </c>
      <c r="B274" s="102"/>
      <c r="C274" s="142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215773985.72815377</v>
      </c>
      <c r="Z274" s="10">
        <f ca="1">Z271-Z273</f>
        <v>-1712121.2121212122</v>
      </c>
      <c r="AA274" s="10">
        <f t="shared" ref="AA274:CL274" ca="1" si="877">AA271-AA273</f>
        <v>-1803787.8787878787</v>
      </c>
      <c r="AB274" s="10">
        <f t="shared" ca="1" si="877"/>
        <v>-2020454.5454545454</v>
      </c>
      <c r="AC274" s="10">
        <f t="shared" ca="1" si="877"/>
        <v>-2451406.9264069265</v>
      </c>
      <c r="AD274" s="10">
        <f t="shared" ca="1" si="877"/>
        <v>-2576406.9264069265</v>
      </c>
      <c r="AE274" s="10">
        <f t="shared" ca="1" si="877"/>
        <v>-2659740.2597402595</v>
      </c>
      <c r="AF274" s="10">
        <f t="shared" ca="1" si="877"/>
        <v>-2659740.2597402595</v>
      </c>
      <c r="AG274" s="10">
        <f t="shared" ca="1" si="877"/>
        <v>-2659740.2597402595</v>
      </c>
      <c r="AH274" s="10">
        <f t="shared" ca="1" si="877"/>
        <v>-2656796.4698917749</v>
      </c>
      <c r="AI274" s="10">
        <f t="shared" ca="1" si="877"/>
        <v>-2634887.5254978356</v>
      </c>
      <c r="AJ274" s="10">
        <f t="shared" ca="1" si="877"/>
        <v>-2582978.6348008658</v>
      </c>
      <c r="AK274" s="10">
        <f t="shared" ca="1" si="877"/>
        <v>-2521092.4498728355</v>
      </c>
      <c r="AL274" s="10">
        <f t="shared" ca="1" si="877"/>
        <v>-2457459.5627213204</v>
      </c>
      <c r="AM274" s="10">
        <f t="shared" ca="1" si="877"/>
        <v>-2395528.0260766232</v>
      </c>
      <c r="AN274" s="10">
        <f t="shared" ca="1" si="877"/>
        <v>-2297850.4433353357</v>
      </c>
      <c r="AO274" s="10">
        <f t="shared" ca="1" si="877"/>
        <v>-2085209.5951317367</v>
      </c>
      <c r="AP274" s="10">
        <f t="shared" ca="1" si="877"/>
        <v>-1727629.8851260552</v>
      </c>
      <c r="AQ274" s="10">
        <f t="shared" ca="1" si="877"/>
        <v>-1216233.833768934</v>
      </c>
      <c r="AR274" s="10">
        <f t="shared" ca="1" si="877"/>
        <v>-571549.95235605538</v>
      </c>
      <c r="AS274" s="10">
        <f t="shared" ca="1" si="877"/>
        <v>160275.19202996884</v>
      </c>
      <c r="AT274" s="10">
        <f t="shared" ca="1" si="877"/>
        <v>943410.6174817672</v>
      </c>
      <c r="AU274" s="10">
        <f t="shared" ca="1" si="877"/>
        <v>1753747.8054252719</v>
      </c>
      <c r="AV274" s="10">
        <f t="shared" ca="1" si="877"/>
        <v>2578238.2305457829</v>
      </c>
      <c r="AW274" s="10">
        <f t="shared" ca="1" si="877"/>
        <v>3409091.2909304225</v>
      </c>
      <c r="AX274" s="10">
        <f t="shared" ca="1" si="877"/>
        <v>3944397.6078913566</v>
      </c>
      <c r="AY274" s="10">
        <f t="shared" ca="1" si="877"/>
        <v>4778067.2186370008</v>
      </c>
      <c r="AZ274" s="10">
        <f t="shared" ca="1" si="877"/>
        <v>5611983.0656796172</v>
      </c>
      <c r="BA274" s="10">
        <f t="shared" ca="1" si="877"/>
        <v>6445938.811900638</v>
      </c>
      <c r="BB274" s="10">
        <f t="shared" ca="1" si="877"/>
        <v>7279891.1466677785</v>
      </c>
      <c r="BC274" s="10">
        <f t="shared" ca="1" si="877"/>
        <v>8113840.3370825518</v>
      </c>
      <c r="BD274" s="10">
        <f t="shared" ca="1" si="877"/>
        <v>8947789.5274973232</v>
      </c>
      <c r="BE274" s="10">
        <f t="shared" ca="1" si="877"/>
        <v>9774379.2432908826</v>
      </c>
      <c r="BF274" s="10">
        <f t="shared" ca="1" si="877"/>
        <v>10546196.598099591</v>
      </c>
      <c r="BG274" s="10">
        <f t="shared" ca="1" si="877"/>
        <v>11188241.726165889</v>
      </c>
      <c r="BH274" s="10">
        <f t="shared" ca="1" si="877"/>
        <v>11675571.391912097</v>
      </c>
      <c r="BI274" s="10">
        <f t="shared" ca="1" si="877"/>
        <v>12003818.839779519</v>
      </c>
      <c r="BJ274" s="10">
        <f t="shared" ca="1" si="877"/>
        <v>12195636.132588241</v>
      </c>
      <c r="BK274" s="10">
        <f t="shared" ca="1" si="877"/>
        <v>12298589.057558885</v>
      </c>
      <c r="BL274" s="10">
        <f t="shared" ca="1" si="877"/>
        <v>12349700.017891735</v>
      </c>
      <c r="BM274" s="10">
        <f t="shared" ca="1" si="877"/>
        <v>12373410.514881792</v>
      </c>
      <c r="BN274" s="10">
        <f t="shared" ca="1" si="877"/>
        <v>12382885.239847416</v>
      </c>
      <c r="BO274" s="10">
        <f t="shared" ca="1" si="877"/>
        <v>12385980.005295997</v>
      </c>
      <c r="BP274" s="10">
        <f t="shared" ca="1" si="877"/>
        <v>12387002.573389845</v>
      </c>
      <c r="BQ274" s="10">
        <f t="shared" ca="1" si="877"/>
        <v>12387282.15305898</v>
      </c>
      <c r="BR274" s="10">
        <f t="shared" ca="1" si="877"/>
        <v>12387315.496431131</v>
      </c>
      <c r="BS274" s="10">
        <f t="shared" ca="1" si="877"/>
        <v>12387308.940624887</v>
      </c>
      <c r="BT274" s="10">
        <f t="shared" ca="1" si="877"/>
        <v>12387305.79627252</v>
      </c>
      <c r="BU274" s="10">
        <f t="shared" ca="1" si="877"/>
        <v>12387305.79627252</v>
      </c>
      <c r="BV274" s="10">
        <f t="shared" ca="1" si="877"/>
        <v>0</v>
      </c>
      <c r="BW274" s="10">
        <f t="shared" ca="1" si="877"/>
        <v>0</v>
      </c>
      <c r="BX274" s="10">
        <f t="shared" ca="1" si="877"/>
        <v>0</v>
      </c>
      <c r="BY274" s="10">
        <f t="shared" ca="1" si="877"/>
        <v>0</v>
      </c>
      <c r="BZ274" s="10">
        <f t="shared" ca="1" si="877"/>
        <v>0</v>
      </c>
      <c r="CA274" s="10">
        <f t="shared" ca="1" si="877"/>
        <v>0</v>
      </c>
      <c r="CB274" s="10">
        <f t="shared" ca="1" si="877"/>
        <v>0</v>
      </c>
      <c r="CC274" s="10">
        <f t="shared" ca="1" si="877"/>
        <v>0</v>
      </c>
      <c r="CD274" s="10">
        <f t="shared" ca="1" si="877"/>
        <v>0</v>
      </c>
      <c r="CE274" s="10">
        <f t="shared" ca="1" si="877"/>
        <v>0</v>
      </c>
      <c r="CF274" s="10">
        <f t="shared" ca="1" si="877"/>
        <v>0</v>
      </c>
      <c r="CG274" s="10">
        <f t="shared" ca="1" si="877"/>
        <v>0</v>
      </c>
      <c r="CH274" s="10">
        <f t="shared" ca="1" si="877"/>
        <v>0</v>
      </c>
      <c r="CI274" s="10">
        <f t="shared" ca="1" si="877"/>
        <v>0</v>
      </c>
      <c r="CJ274" s="10">
        <f t="shared" ca="1" si="877"/>
        <v>0</v>
      </c>
      <c r="CK274" s="10">
        <f t="shared" ca="1" si="877"/>
        <v>0</v>
      </c>
      <c r="CL274" s="10">
        <f t="shared" ca="1" si="877"/>
        <v>0</v>
      </c>
      <c r="CM274" s="10">
        <f t="shared" ref="CM274:CT274" ca="1" si="878">CM271-CM273</f>
        <v>0</v>
      </c>
      <c r="CN274" s="10">
        <f t="shared" ca="1" si="878"/>
        <v>0</v>
      </c>
      <c r="CO274" s="10">
        <f t="shared" ca="1" si="878"/>
        <v>0</v>
      </c>
      <c r="CP274" s="10">
        <f t="shared" ca="1" si="878"/>
        <v>0</v>
      </c>
      <c r="CQ274" s="10">
        <f t="shared" ca="1" si="878"/>
        <v>0</v>
      </c>
      <c r="CR274" s="10">
        <f t="shared" ca="1" si="878"/>
        <v>0</v>
      </c>
      <c r="CS274" s="10">
        <f t="shared" ca="1" si="878"/>
        <v>0</v>
      </c>
      <c r="CT274" s="10">
        <f t="shared" ca="1" si="878"/>
        <v>0</v>
      </c>
    </row>
    <row r="275" spans="1:98" s="27" customFormat="1" ht="12" x14ac:dyDescent="0.25">
      <c r="A275" s="26">
        <f>ROW()</f>
        <v>275</v>
      </c>
      <c r="B275" s="95"/>
      <c r="C275" s="142"/>
      <c r="E275" s="24"/>
      <c r="F275" s="127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9"/>
      <c r="T275" s="124"/>
      <c r="U275" s="124"/>
      <c r="V275" s="85"/>
      <c r="W275" s="29">
        <f ca="1">SUM(INDIRECT(ADDRESS(ROW(),SUMIFS($1:$1,$5:$5,1))):INDIRECT(ADDRESS(ROW(),SUMIFS($1:$1,$5:$5,MAX($5:$5)))))</f>
        <v>0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</row>
    <row r="276" spans="1:98" s="27" customFormat="1" ht="12" x14ac:dyDescent="0.25">
      <c r="A276" s="26">
        <f>ROW()</f>
        <v>276</v>
      </c>
      <c r="B276" s="95"/>
      <c r="C276" s="142"/>
      <c r="E276" s="24"/>
      <c r="F276" s="127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9"/>
      <c r="T276" s="124"/>
      <c r="U276" s="124"/>
      <c r="V276" s="85"/>
      <c r="W276" s="29">
        <f ca="1">SUM(INDIRECT(ADDRESS(ROW(),SUMIFS($1:$1,$5:$5,1))):INDIRECT(ADDRESS(ROW(),SUMIFS($1:$1,$5:$5,MAX($5:$5)))))</f>
        <v>0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</row>
    <row r="277" spans="1:98" s="13" customFormat="1" x14ac:dyDescent="0.3">
      <c r="A277" s="12">
        <f>ROW()</f>
        <v>277</v>
      </c>
      <c r="B277" s="102"/>
      <c r="C277" s="142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215773985.72815377</v>
      </c>
      <c r="Z277" s="10">
        <f ca="1">Z274-Z275-Z276</f>
        <v>-1712121.2121212122</v>
      </c>
      <c r="AA277" s="10">
        <f t="shared" ref="AA277:CL277" ca="1" si="879">AA274-AA275-AA276</f>
        <v>-1803787.8787878787</v>
      </c>
      <c r="AB277" s="10">
        <f t="shared" ca="1" si="879"/>
        <v>-2020454.5454545454</v>
      </c>
      <c r="AC277" s="10">
        <f t="shared" ca="1" si="879"/>
        <v>-2451406.9264069265</v>
      </c>
      <c r="AD277" s="10">
        <f t="shared" ca="1" si="879"/>
        <v>-2576406.9264069265</v>
      </c>
      <c r="AE277" s="10">
        <f t="shared" ca="1" si="879"/>
        <v>-2659740.2597402595</v>
      </c>
      <c r="AF277" s="10">
        <f t="shared" ca="1" si="879"/>
        <v>-2659740.2597402595</v>
      </c>
      <c r="AG277" s="10">
        <f t="shared" ca="1" si="879"/>
        <v>-2659740.2597402595</v>
      </c>
      <c r="AH277" s="10">
        <f t="shared" ca="1" si="879"/>
        <v>-2656796.4698917749</v>
      </c>
      <c r="AI277" s="10">
        <f t="shared" ca="1" si="879"/>
        <v>-2634887.5254978356</v>
      </c>
      <c r="AJ277" s="10">
        <f t="shared" ca="1" si="879"/>
        <v>-2582978.6348008658</v>
      </c>
      <c r="AK277" s="10">
        <f t="shared" ca="1" si="879"/>
        <v>-2521092.4498728355</v>
      </c>
      <c r="AL277" s="10">
        <f t="shared" ca="1" si="879"/>
        <v>-2457459.5627213204</v>
      </c>
      <c r="AM277" s="10">
        <f t="shared" ca="1" si="879"/>
        <v>-2395528.0260766232</v>
      </c>
      <c r="AN277" s="10">
        <f t="shared" ca="1" si="879"/>
        <v>-2297850.4433353357</v>
      </c>
      <c r="AO277" s="10">
        <f t="shared" ca="1" si="879"/>
        <v>-2085209.5951317367</v>
      </c>
      <c r="AP277" s="10">
        <f t="shared" ca="1" si="879"/>
        <v>-1727629.8851260552</v>
      </c>
      <c r="AQ277" s="10">
        <f t="shared" ca="1" si="879"/>
        <v>-1216233.833768934</v>
      </c>
      <c r="AR277" s="10">
        <f t="shared" ca="1" si="879"/>
        <v>-571549.95235605538</v>
      </c>
      <c r="AS277" s="10">
        <f t="shared" ca="1" si="879"/>
        <v>160275.19202996884</v>
      </c>
      <c r="AT277" s="10">
        <f t="shared" ca="1" si="879"/>
        <v>943410.6174817672</v>
      </c>
      <c r="AU277" s="10">
        <f t="shared" ca="1" si="879"/>
        <v>1753747.8054252719</v>
      </c>
      <c r="AV277" s="10">
        <f t="shared" ca="1" si="879"/>
        <v>2578238.2305457829</v>
      </c>
      <c r="AW277" s="10">
        <f t="shared" ca="1" si="879"/>
        <v>3409091.2909304225</v>
      </c>
      <c r="AX277" s="10">
        <f t="shared" ca="1" si="879"/>
        <v>3944397.6078913566</v>
      </c>
      <c r="AY277" s="10">
        <f t="shared" ca="1" si="879"/>
        <v>4778067.2186370008</v>
      </c>
      <c r="AZ277" s="10">
        <f t="shared" ca="1" si="879"/>
        <v>5611983.0656796172</v>
      </c>
      <c r="BA277" s="10">
        <f t="shared" ca="1" si="879"/>
        <v>6445938.811900638</v>
      </c>
      <c r="BB277" s="10">
        <f t="shared" ca="1" si="879"/>
        <v>7279891.1466677785</v>
      </c>
      <c r="BC277" s="10">
        <f t="shared" ca="1" si="879"/>
        <v>8113840.3370825518</v>
      </c>
      <c r="BD277" s="10">
        <f t="shared" ca="1" si="879"/>
        <v>8947789.5274973232</v>
      </c>
      <c r="BE277" s="10">
        <f t="shared" ca="1" si="879"/>
        <v>9774379.2432908826</v>
      </c>
      <c r="BF277" s="10">
        <f t="shared" ca="1" si="879"/>
        <v>10546196.598099591</v>
      </c>
      <c r="BG277" s="10">
        <f t="shared" ca="1" si="879"/>
        <v>11188241.726165889</v>
      </c>
      <c r="BH277" s="10">
        <f t="shared" ca="1" si="879"/>
        <v>11675571.391912097</v>
      </c>
      <c r="BI277" s="10">
        <f t="shared" ca="1" si="879"/>
        <v>12003818.839779519</v>
      </c>
      <c r="BJ277" s="10">
        <f t="shared" ca="1" si="879"/>
        <v>12195636.132588241</v>
      </c>
      <c r="BK277" s="10">
        <f t="shared" ca="1" si="879"/>
        <v>12298589.057558885</v>
      </c>
      <c r="BL277" s="10">
        <f t="shared" ca="1" si="879"/>
        <v>12349700.017891735</v>
      </c>
      <c r="BM277" s="10">
        <f t="shared" ca="1" si="879"/>
        <v>12373410.514881792</v>
      </c>
      <c r="BN277" s="10">
        <f t="shared" ca="1" si="879"/>
        <v>12382885.239847416</v>
      </c>
      <c r="BO277" s="10">
        <f t="shared" ca="1" si="879"/>
        <v>12385980.005295997</v>
      </c>
      <c r="BP277" s="10">
        <f t="shared" ca="1" si="879"/>
        <v>12387002.573389845</v>
      </c>
      <c r="BQ277" s="10">
        <f t="shared" ca="1" si="879"/>
        <v>12387282.15305898</v>
      </c>
      <c r="BR277" s="10">
        <f t="shared" ca="1" si="879"/>
        <v>12387315.496431131</v>
      </c>
      <c r="BS277" s="10">
        <f t="shared" ca="1" si="879"/>
        <v>12387308.940624887</v>
      </c>
      <c r="BT277" s="10">
        <f t="shared" ca="1" si="879"/>
        <v>12387305.79627252</v>
      </c>
      <c r="BU277" s="10">
        <f t="shared" ca="1" si="879"/>
        <v>12387305.79627252</v>
      </c>
      <c r="BV277" s="10">
        <f t="shared" ca="1" si="879"/>
        <v>0</v>
      </c>
      <c r="BW277" s="10">
        <f t="shared" ca="1" si="879"/>
        <v>0</v>
      </c>
      <c r="BX277" s="10">
        <f t="shared" ca="1" si="879"/>
        <v>0</v>
      </c>
      <c r="BY277" s="10">
        <f t="shared" ca="1" si="879"/>
        <v>0</v>
      </c>
      <c r="BZ277" s="10">
        <f t="shared" ca="1" si="879"/>
        <v>0</v>
      </c>
      <c r="CA277" s="10">
        <f t="shared" ca="1" si="879"/>
        <v>0</v>
      </c>
      <c r="CB277" s="10">
        <f t="shared" ca="1" si="879"/>
        <v>0</v>
      </c>
      <c r="CC277" s="10">
        <f t="shared" ca="1" si="879"/>
        <v>0</v>
      </c>
      <c r="CD277" s="10">
        <f t="shared" ca="1" si="879"/>
        <v>0</v>
      </c>
      <c r="CE277" s="10">
        <f t="shared" ca="1" si="879"/>
        <v>0</v>
      </c>
      <c r="CF277" s="10">
        <f t="shared" ca="1" si="879"/>
        <v>0</v>
      </c>
      <c r="CG277" s="10">
        <f t="shared" ca="1" si="879"/>
        <v>0</v>
      </c>
      <c r="CH277" s="10">
        <f t="shared" ca="1" si="879"/>
        <v>0</v>
      </c>
      <c r="CI277" s="10">
        <f t="shared" ca="1" si="879"/>
        <v>0</v>
      </c>
      <c r="CJ277" s="10">
        <f t="shared" ca="1" si="879"/>
        <v>0</v>
      </c>
      <c r="CK277" s="10">
        <f t="shared" ca="1" si="879"/>
        <v>0</v>
      </c>
      <c r="CL277" s="10">
        <f t="shared" ca="1" si="879"/>
        <v>0</v>
      </c>
      <c r="CM277" s="10">
        <f t="shared" ref="CM277:CT277" ca="1" si="880">CM274-CM275-CM276</f>
        <v>0</v>
      </c>
      <c r="CN277" s="10">
        <f t="shared" ca="1" si="880"/>
        <v>0</v>
      </c>
      <c r="CO277" s="10">
        <f t="shared" ca="1" si="880"/>
        <v>0</v>
      </c>
      <c r="CP277" s="10">
        <f t="shared" ca="1" si="880"/>
        <v>0</v>
      </c>
      <c r="CQ277" s="10">
        <f t="shared" ca="1" si="880"/>
        <v>0</v>
      </c>
      <c r="CR277" s="10">
        <f t="shared" ca="1" si="880"/>
        <v>0</v>
      </c>
      <c r="CS277" s="10">
        <f t="shared" ca="1" si="880"/>
        <v>0</v>
      </c>
      <c r="CT277" s="10">
        <f t="shared" ca="1" si="880"/>
        <v>0</v>
      </c>
    </row>
    <row r="278" spans="1:98" s="27" customFormat="1" ht="12" x14ac:dyDescent="0.25">
      <c r="A278" s="26">
        <f>ROW()</f>
        <v>278</v>
      </c>
      <c r="B278" s="95"/>
      <c r="C278" s="142"/>
      <c r="E278" s="24"/>
      <c r="F278" s="127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43154797.145630755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0</v>
      </c>
      <c r="AZ278" s="30">
        <f ca="1">IF(SUM($Y277:AZ277)&gt;0,SUM($Y277:AZ277)*$S278-SUM($Y278:AY278),0)</f>
        <v>0</v>
      </c>
      <c r="BA278" s="30">
        <f ca="1">IF(SUM($Y277:BA277)&gt;0,SUM($Y277:BA277)*$S278-SUM($Y278:AZ278),0)</f>
        <v>0</v>
      </c>
      <c r="BB278" s="30">
        <f ca="1">IF(SUM($Y277:BB277)&gt;0,SUM($Y277:BB277)*$S278-SUM($Y278:BA278),0)</f>
        <v>0</v>
      </c>
      <c r="BC278" s="30">
        <f ca="1">IF(SUM($Y277:BC277)&gt;0,SUM($Y277:BC277)*$S278-SUM($Y278:BB278),0)</f>
        <v>665653.33545890125</v>
      </c>
      <c r="BD278" s="30">
        <f ca="1">IF(SUM($Y277:BD277)&gt;0,SUM($Y277:BD277)*$S278-SUM($Y278:BC278),0)</f>
        <v>1789557.9054994648</v>
      </c>
      <c r="BE278" s="30">
        <f ca="1">IF(SUM($Y277:BE277)&gt;0,SUM($Y277:BE277)*$S278-SUM($Y278:BD278),0)</f>
        <v>1954875.8486581766</v>
      </c>
      <c r="BF278" s="30">
        <f ca="1">IF(SUM($Y277:BF277)&gt;0,SUM($Y277:BF277)*$S278-SUM($Y278:BE278),0)</f>
        <v>2109239.3196199182</v>
      </c>
      <c r="BG278" s="30">
        <f ca="1">IF(SUM($Y277:BG277)&gt;0,SUM($Y277:BG277)*$S278-SUM($Y278:BF278),0)</f>
        <v>2237648.3452331778</v>
      </c>
      <c r="BH278" s="30">
        <f ca="1">IF(SUM($Y277:BH277)&gt;0,SUM($Y277:BH277)*$S278-SUM($Y278:BG278),0)</f>
        <v>2335114.2783824205</v>
      </c>
      <c r="BI278" s="30">
        <f ca="1">IF(SUM($Y277:BI277)&gt;0,SUM($Y277:BI277)*$S278-SUM($Y278:BH278),0)</f>
        <v>2400763.767955903</v>
      </c>
      <c r="BJ278" s="30">
        <f ca="1">IF(SUM($Y277:BJ277)&gt;0,SUM($Y277:BJ277)*$S278-SUM($Y278:BI278),0)</f>
        <v>2439127.2265176475</v>
      </c>
      <c r="BK278" s="30">
        <f ca="1">IF(SUM($Y277:BK277)&gt;0,SUM($Y277:BK277)*$S278-SUM($Y278:BJ278),0)</f>
        <v>2459717.8115117755</v>
      </c>
      <c r="BL278" s="30">
        <f ca="1">IF(SUM($Y277:BL277)&gt;0,SUM($Y277:BL277)*$S278-SUM($Y278:BK278),0)</f>
        <v>2469940.0035783499</v>
      </c>
      <c r="BM278" s="30">
        <f ca="1">IF(SUM($Y277:BM277)&gt;0,SUM($Y277:BM277)*$S278-SUM($Y278:BL278),0)</f>
        <v>2474682.1029763557</v>
      </c>
      <c r="BN278" s="30">
        <f ca="1">IF(SUM($Y277:BN277)&gt;0,SUM($Y277:BN277)*$S278-SUM($Y278:BM278),0)</f>
        <v>2476577.0479694866</v>
      </c>
      <c r="BO278" s="30">
        <f ca="1">IF(SUM($Y277:BO277)&gt;0,SUM($Y277:BO277)*$S278-SUM($Y278:BN278),0)</f>
        <v>2477196.0010591969</v>
      </c>
      <c r="BP278" s="30">
        <f ca="1">IF(SUM($Y277:BP277)&gt;0,SUM($Y277:BP277)*$S278-SUM($Y278:BO278),0)</f>
        <v>2477400.5146779716</v>
      </c>
      <c r="BQ278" s="30">
        <f ca="1">IF(SUM($Y277:BQ277)&gt;0,SUM($Y277:BQ277)*$S278-SUM($Y278:BP278),0)</f>
        <v>2477456.4306117967</v>
      </c>
      <c r="BR278" s="30">
        <f ca="1">IF(SUM($Y277:BR277)&gt;0,SUM($Y277:BR277)*$S278-SUM($Y278:BQ278),0)</f>
        <v>2477463.0992862284</v>
      </c>
      <c r="BS278" s="30">
        <f ca="1">IF(SUM($Y277:BS277)&gt;0,SUM($Y277:BS277)*$S278-SUM($Y278:BR278),0)</f>
        <v>2477461.7881249785</v>
      </c>
      <c r="BT278" s="30">
        <f ca="1">IF(SUM($Y277:BT277)&gt;0,SUM($Y277:BT277)*$S278-SUM($Y278:BS278),0)</f>
        <v>2477461.1592545062</v>
      </c>
      <c r="BU278" s="30">
        <f ca="1">IF(SUM($Y277:BU277)&gt;0,SUM($Y277:BU277)*$S278-SUM($Y278:BT278),0)</f>
        <v>2477461.1592544988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2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172619188.58252302</v>
      </c>
      <c r="Z279" s="10">
        <f ca="1">Z277-Z278</f>
        <v>-1712121.2121212122</v>
      </c>
      <c r="AA279" s="10">
        <f t="shared" ref="AA279:CL279" ca="1" si="881">AA277-AA278</f>
        <v>-1803787.8787878787</v>
      </c>
      <c r="AB279" s="10">
        <f t="shared" ca="1" si="881"/>
        <v>-2020454.5454545454</v>
      </c>
      <c r="AC279" s="10">
        <f t="shared" ca="1" si="881"/>
        <v>-2451406.9264069265</v>
      </c>
      <c r="AD279" s="10">
        <f t="shared" ca="1" si="881"/>
        <v>-2576406.9264069265</v>
      </c>
      <c r="AE279" s="10">
        <f t="shared" ca="1" si="881"/>
        <v>-2659740.2597402595</v>
      </c>
      <c r="AF279" s="10">
        <f t="shared" ca="1" si="881"/>
        <v>-2659740.2597402595</v>
      </c>
      <c r="AG279" s="10">
        <f t="shared" ca="1" si="881"/>
        <v>-2659740.2597402595</v>
      </c>
      <c r="AH279" s="10">
        <f t="shared" ca="1" si="881"/>
        <v>-2656796.4698917749</v>
      </c>
      <c r="AI279" s="10">
        <f t="shared" ca="1" si="881"/>
        <v>-2634887.5254978356</v>
      </c>
      <c r="AJ279" s="10">
        <f t="shared" ca="1" si="881"/>
        <v>-2582978.6348008658</v>
      </c>
      <c r="AK279" s="10">
        <f t="shared" ca="1" si="881"/>
        <v>-2521092.4498728355</v>
      </c>
      <c r="AL279" s="10">
        <f t="shared" ca="1" si="881"/>
        <v>-2457459.5627213204</v>
      </c>
      <c r="AM279" s="10">
        <f t="shared" ca="1" si="881"/>
        <v>-2395528.0260766232</v>
      </c>
      <c r="AN279" s="10">
        <f t="shared" ca="1" si="881"/>
        <v>-2297850.4433353357</v>
      </c>
      <c r="AO279" s="10">
        <f t="shared" ca="1" si="881"/>
        <v>-2085209.5951317367</v>
      </c>
      <c r="AP279" s="10">
        <f t="shared" ca="1" si="881"/>
        <v>-1727629.8851260552</v>
      </c>
      <c r="AQ279" s="10">
        <f t="shared" ca="1" si="881"/>
        <v>-1216233.833768934</v>
      </c>
      <c r="AR279" s="10">
        <f t="shared" ca="1" si="881"/>
        <v>-571549.95235605538</v>
      </c>
      <c r="AS279" s="10">
        <f t="shared" ca="1" si="881"/>
        <v>160275.19202996884</v>
      </c>
      <c r="AT279" s="10">
        <f t="shared" ca="1" si="881"/>
        <v>943410.6174817672</v>
      </c>
      <c r="AU279" s="10">
        <f t="shared" ca="1" si="881"/>
        <v>1753747.8054252719</v>
      </c>
      <c r="AV279" s="10">
        <f t="shared" ca="1" si="881"/>
        <v>2578238.2305457829</v>
      </c>
      <c r="AW279" s="10">
        <f t="shared" ca="1" si="881"/>
        <v>3409091.2909304225</v>
      </c>
      <c r="AX279" s="10">
        <f t="shared" ca="1" si="881"/>
        <v>3944397.6078913566</v>
      </c>
      <c r="AY279" s="10">
        <f t="shared" ca="1" si="881"/>
        <v>4778067.2186370008</v>
      </c>
      <c r="AZ279" s="10">
        <f t="shared" ca="1" si="881"/>
        <v>5611983.0656796172</v>
      </c>
      <c r="BA279" s="10">
        <f t="shared" ca="1" si="881"/>
        <v>6445938.811900638</v>
      </c>
      <c r="BB279" s="10">
        <f t="shared" ca="1" si="881"/>
        <v>7279891.1466677785</v>
      </c>
      <c r="BC279" s="10">
        <f t="shared" ca="1" si="881"/>
        <v>7448187.001623651</v>
      </c>
      <c r="BD279" s="10">
        <f t="shared" ca="1" si="881"/>
        <v>7158231.6219978584</v>
      </c>
      <c r="BE279" s="10">
        <f t="shared" ca="1" si="881"/>
        <v>7819503.3946327064</v>
      </c>
      <c r="BF279" s="10">
        <f t="shared" ca="1" si="881"/>
        <v>8436957.278479673</v>
      </c>
      <c r="BG279" s="10">
        <f t="shared" ca="1" si="881"/>
        <v>8950593.3809327111</v>
      </c>
      <c r="BH279" s="10">
        <f t="shared" ca="1" si="881"/>
        <v>9340457.1135296766</v>
      </c>
      <c r="BI279" s="10">
        <f t="shared" ca="1" si="881"/>
        <v>9603055.0718236156</v>
      </c>
      <c r="BJ279" s="10">
        <f t="shared" ca="1" si="881"/>
        <v>9756508.9060705937</v>
      </c>
      <c r="BK279" s="10">
        <f t="shared" ca="1" si="881"/>
        <v>9838871.2460471094</v>
      </c>
      <c r="BL279" s="10">
        <f t="shared" ca="1" si="881"/>
        <v>9879760.0143133849</v>
      </c>
      <c r="BM279" s="10">
        <f t="shared" ca="1" si="881"/>
        <v>9898728.4119054358</v>
      </c>
      <c r="BN279" s="10">
        <f t="shared" ca="1" si="881"/>
        <v>9906308.1918779295</v>
      </c>
      <c r="BO279" s="10">
        <f t="shared" ca="1" si="881"/>
        <v>9908784.0042368006</v>
      </c>
      <c r="BP279" s="10">
        <f t="shared" ca="1" si="881"/>
        <v>9909602.0587118734</v>
      </c>
      <c r="BQ279" s="10">
        <f t="shared" ca="1" si="881"/>
        <v>9909825.722447183</v>
      </c>
      <c r="BR279" s="10">
        <f t="shared" ca="1" si="881"/>
        <v>9909852.3971449025</v>
      </c>
      <c r="BS279" s="10">
        <f t="shared" ca="1" si="881"/>
        <v>9909847.1524999086</v>
      </c>
      <c r="BT279" s="10">
        <f t="shared" ca="1" si="881"/>
        <v>9909844.6370180137</v>
      </c>
      <c r="BU279" s="10">
        <f t="shared" ca="1" si="881"/>
        <v>9909844.6370180212</v>
      </c>
      <c r="BV279" s="10">
        <f t="shared" ca="1" si="881"/>
        <v>0</v>
      </c>
      <c r="BW279" s="10">
        <f t="shared" ca="1" si="881"/>
        <v>0</v>
      </c>
      <c r="BX279" s="10">
        <f t="shared" ca="1" si="881"/>
        <v>0</v>
      </c>
      <c r="BY279" s="10">
        <f t="shared" ca="1" si="881"/>
        <v>0</v>
      </c>
      <c r="BZ279" s="10">
        <f t="shared" ca="1" si="881"/>
        <v>0</v>
      </c>
      <c r="CA279" s="10">
        <f t="shared" ca="1" si="881"/>
        <v>0</v>
      </c>
      <c r="CB279" s="10">
        <f t="shared" ca="1" si="881"/>
        <v>0</v>
      </c>
      <c r="CC279" s="10">
        <f t="shared" ca="1" si="881"/>
        <v>0</v>
      </c>
      <c r="CD279" s="10">
        <f t="shared" ca="1" si="881"/>
        <v>0</v>
      </c>
      <c r="CE279" s="10">
        <f t="shared" ca="1" si="881"/>
        <v>0</v>
      </c>
      <c r="CF279" s="10">
        <f t="shared" ca="1" si="881"/>
        <v>0</v>
      </c>
      <c r="CG279" s="10">
        <f t="shared" ca="1" si="881"/>
        <v>0</v>
      </c>
      <c r="CH279" s="10">
        <f t="shared" ca="1" si="881"/>
        <v>0</v>
      </c>
      <c r="CI279" s="10">
        <f t="shared" ca="1" si="881"/>
        <v>0</v>
      </c>
      <c r="CJ279" s="10">
        <f t="shared" ca="1" si="881"/>
        <v>0</v>
      </c>
      <c r="CK279" s="10">
        <f t="shared" ca="1" si="881"/>
        <v>0</v>
      </c>
      <c r="CL279" s="10">
        <f t="shared" ca="1" si="881"/>
        <v>0</v>
      </c>
      <c r="CM279" s="10">
        <f t="shared" ref="CM279:CT279" ca="1" si="882">CM277-CM278</f>
        <v>0</v>
      </c>
      <c r="CN279" s="10">
        <f t="shared" ca="1" si="882"/>
        <v>0</v>
      </c>
      <c r="CO279" s="10">
        <f t="shared" ca="1" si="882"/>
        <v>0</v>
      </c>
      <c r="CP279" s="10">
        <f t="shared" ca="1" si="882"/>
        <v>0</v>
      </c>
      <c r="CQ279" s="10">
        <f t="shared" ca="1" si="882"/>
        <v>0</v>
      </c>
      <c r="CR279" s="10">
        <f t="shared" ca="1" si="882"/>
        <v>0</v>
      </c>
      <c r="CS279" s="10">
        <f t="shared" ca="1" si="882"/>
        <v>0</v>
      </c>
      <c r="CT279" s="10">
        <f t="shared" ca="1" si="882"/>
        <v>0</v>
      </c>
    </row>
    <row r="280" spans="1:98" s="107" customFormat="1" ht="12" x14ac:dyDescent="0.25">
      <c r="A280" s="105">
        <f>ROW()</f>
        <v>280</v>
      </c>
      <c r="B280" s="106"/>
      <c r="C280" s="143"/>
      <c r="E280" s="108"/>
      <c r="F280" s="107" t="s">
        <v>140</v>
      </c>
      <c r="M280" s="107" t="s">
        <v>74</v>
      </c>
      <c r="P280" s="109"/>
      <c r="R280" s="108"/>
      <c r="S280" s="128"/>
      <c r="V280" s="110"/>
      <c r="W280" s="111">
        <f ca="1">IF(W$241=0,0,W279/W$241)</f>
        <v>0.23371528700680488</v>
      </c>
      <c r="X280" s="112"/>
      <c r="Y280" s="112"/>
      <c r="Z280" s="111">
        <f ca="1">IF(Z$241=0,0,Z279/Z$241)</f>
        <v>0</v>
      </c>
      <c r="AA280" s="111">
        <f t="shared" ref="AA280" ca="1" si="883">IF(AA$241=0,0,AA279/AA$241)</f>
        <v>0</v>
      </c>
      <c r="AB280" s="111">
        <f t="shared" ref="AB280" ca="1" si="884">IF(AB$241=0,0,AB279/AB$241)</f>
        <v>0</v>
      </c>
      <c r="AC280" s="111">
        <f t="shared" ref="AC280" ca="1" si="885">IF(AC$241=0,0,AC279/AC$241)</f>
        <v>0</v>
      </c>
      <c r="AD280" s="111">
        <f t="shared" ref="AD280" ca="1" si="886">IF(AD$241=0,0,AD279/AD$241)</f>
        <v>0</v>
      </c>
      <c r="AE280" s="111">
        <f t="shared" ref="AE280" ca="1" si="887">IF(AE$241=0,0,AE279/AE$241)</f>
        <v>0</v>
      </c>
      <c r="AF280" s="111">
        <f t="shared" ref="AF280" ca="1" si="888">IF(AF$241=0,0,AF279/AF$241)</f>
        <v>0</v>
      </c>
      <c r="AG280" s="111">
        <f t="shared" ref="AG280" ca="1" si="889">IF(AG$241=0,0,AG279/AG$241)</f>
        <v>0</v>
      </c>
      <c r="AH280" s="111">
        <f t="shared" ref="AH280" ca="1" si="890">IF(AH$241=0,0,AH279/AH$241)</f>
        <v>-506.68379324721548</v>
      </c>
      <c r="AI280" s="111">
        <f t="shared" ref="AI280" ca="1" si="891">IF(AI$241=0,0,AI279/AI$241)</f>
        <v>-57.981402443270454</v>
      </c>
      <c r="AJ280" s="111">
        <f t="shared" ref="AJ280" ca="1" si="892">IF(AJ$241=0,0,AJ279/AJ$241)</f>
        <v>-17.891252664494786</v>
      </c>
      <c r="AK280" s="111">
        <f t="shared" ref="AK280" ca="1" si="893">IF(AK$241=0,0,AK279/AK$241)</f>
        <v>-9.3739080301808873</v>
      </c>
      <c r="AL280" s="111">
        <f t="shared" ref="AL280" ca="1" si="894">IF(AL$241=0,0,AL279/AL$241)</f>
        <v>-6.1110654062832426</v>
      </c>
      <c r="AM280" s="111">
        <f t="shared" ref="AM280" ca="1" si="895">IF(AM$241=0,0,AM279/AM$241)</f>
        <v>-4.4778164336625146</v>
      </c>
      <c r="AN280" s="111">
        <f t="shared" ref="AN280" ca="1" si="896">IF(AN$241=0,0,AN279/AN$241)</f>
        <v>-3.1380664678878643</v>
      </c>
      <c r="AO280" s="111">
        <f t="shared" ref="AO280" ca="1" si="897">IF(AO$241=0,0,AO279/AO$241)</f>
        <v>-1.8202908042037804</v>
      </c>
      <c r="AP280" s="111">
        <f t="shared" ref="AP280" ca="1" si="898">IF(AP$241=0,0,AP279/AP$241)</f>
        <v>-0.93507938706604488</v>
      </c>
      <c r="AQ280" s="111">
        <f t="shared" ref="AQ280" ca="1" si="899">IF(AQ$241=0,0,AQ279/AQ$241)</f>
        <v>-0.42395552125977876</v>
      </c>
      <c r="AR280" s="111">
        <f t="shared" ref="AR280" ca="1" si="900">IF(AR$241=0,0,AR279/AR$241)</f>
        <v>-0.13669866360432342</v>
      </c>
      <c r="AS280" s="111">
        <f t="shared" ref="AS280" ca="1" si="901">IF(AS$241=0,0,AS279/AS$241)</f>
        <v>2.8128736206833461E-2</v>
      </c>
      <c r="AT280" s="111">
        <f t="shared" ref="AT280" ca="1" si="902">IF(AT$241=0,0,AT279/AT$241)</f>
        <v>0.12846301701595589</v>
      </c>
      <c r="AU280" s="111">
        <f t="shared" ref="AU280" ca="1" si="903">IF(AU$241=0,0,AU279/AU$241)</f>
        <v>0.19350294611013832</v>
      </c>
      <c r="AV280" s="111">
        <f t="shared" ref="AV280" ca="1" si="904">IF(AV$241=0,0,AV279/AV$241)</f>
        <v>0.23824398771015054</v>
      </c>
      <c r="AW280" s="111">
        <f t="shared" ref="AW280" ca="1" si="905">IF(AW$241=0,0,AW279/AW$241)</f>
        <v>0.27057232808959225</v>
      </c>
      <c r="AX280" s="111">
        <f t="shared" ref="AX280" ca="1" si="906">IF(AX$241=0,0,AX279/AX$241)</f>
        <v>0.27420726307657922</v>
      </c>
      <c r="AY280" s="111">
        <f t="shared" ref="AY280" ca="1" si="907">IF(AY$241=0,0,AY279/AY$241)</f>
        <v>0.29543724573541807</v>
      </c>
      <c r="AZ280" s="111">
        <f t="shared" ref="AZ280" ca="1" si="908">IF(AZ$241=0,0,AZ279/AZ$241)</f>
        <v>0.3124352222028221</v>
      </c>
      <c r="BA280" s="111">
        <f t="shared" ref="BA280" ca="1" si="909">IF(BA$241=0,0,BA279/BA$241)</f>
        <v>0.32635123367979779</v>
      </c>
      <c r="BB280" s="111">
        <f t="shared" ref="BB280" ca="1" si="910">IF(BB$241=0,0,BB279/BB$241)</f>
        <v>0.33795402950733322</v>
      </c>
      <c r="BC280" s="111">
        <f t="shared" ref="BC280" ca="1" si="911">IF(BC$241=0,0,BC279/BC$241)</f>
        <v>0.31924527158682897</v>
      </c>
      <c r="BD280" s="111">
        <f t="shared" ref="BD280" ca="1" si="912">IF(BD$241=0,0,BD279/BD$241)</f>
        <v>0.28495973421814047</v>
      </c>
      <c r="BE280" s="111">
        <f t="shared" ref="BE280" ca="1" si="913">IF(BE$241=0,0,BE279/BE$241)</f>
        <v>0.29072478274321117</v>
      </c>
      <c r="BF280" s="111">
        <f t="shared" ref="BF280" ca="1" si="914">IF(BF$241=0,0,BF279/BF$241)</f>
        <v>0.29528227312664701</v>
      </c>
      <c r="BG280" s="111">
        <f t="shared" ref="BG280" ca="1" si="915">IF(BG$241=0,0,BG279/BG$241)</f>
        <v>0.29834188745786044</v>
      </c>
      <c r="BH280" s="111">
        <f t="shared" ref="BH280" ca="1" si="916">IF(BH$241=0,0,BH279/BH$241)</f>
        <v>0.30015961904878674</v>
      </c>
      <c r="BI280" s="111">
        <f t="shared" ref="BI280" ca="1" si="917">IF(BI$241=0,0,BI279/BI$241)</f>
        <v>0.30101253149880947</v>
      </c>
      <c r="BJ280" s="111">
        <f t="shared" ref="BJ280" ca="1" si="918">IF(BJ$241=0,0,BJ279/BJ$241)</f>
        <v>0.3012441539049252</v>
      </c>
      <c r="BK280" s="111">
        <f t="shared" ref="BK280" ca="1" si="919">IF(BK$241=0,0,BK279/BK$241)</f>
        <v>0.30122291829176195</v>
      </c>
      <c r="BL280" s="111">
        <f t="shared" ref="BL280" ca="1" si="920">IF(BL$241=0,0,BL279/BL$241)</f>
        <v>0.30113963461394627</v>
      </c>
      <c r="BM280" s="111">
        <f t="shared" ref="BM280" ca="1" si="921">IF(BM$241=0,0,BM279/BM$241)</f>
        <v>0.30106955733268298</v>
      </c>
      <c r="BN280" s="111">
        <f t="shared" ref="BN280" ca="1" si="922">IF(BN$241=0,0,BN279/BN$241)</f>
        <v>0.3010165883415995</v>
      </c>
      <c r="BO280" s="111">
        <f t="shared" ref="BO280" ca="1" si="923">IF(BO$241=0,0,BO279/BO$241)</f>
        <v>0.30098344880087713</v>
      </c>
      <c r="BP280" s="111">
        <f t="shared" ref="BP280" ca="1" si="924">IF(BP$241=0,0,BP279/BP$241)</f>
        <v>0.30096834065922756</v>
      </c>
      <c r="BQ280" s="111">
        <f t="shared" ref="BQ280" ca="1" si="925">IF(BQ$241=0,0,BQ279/BQ$241)</f>
        <v>0.30096229267087632</v>
      </c>
      <c r="BR280" s="111">
        <f t="shared" ref="BR280" ca="1" si="926">IF(BR$241=0,0,BR279/BR$241)</f>
        <v>0.30096000752773383</v>
      </c>
      <c r="BS280" s="111">
        <f t="shared" ref="BS280" ca="1" si="927">IF(BS$241=0,0,BS279/BS$241)</f>
        <v>0.30095918926759641</v>
      </c>
      <c r="BT280" s="111">
        <f t="shared" ref="BT280" ca="1" si="928">IF(BT$241=0,0,BT279/BT$241)</f>
        <v>0.30095902301228061</v>
      </c>
      <c r="BU280" s="111">
        <f t="shared" ref="BU280" ca="1" si="929">IF(BU$241=0,0,BU279/BU$241)</f>
        <v>0.30095902301228089</v>
      </c>
      <c r="BV280" s="111">
        <f t="shared" ref="BV280" si="930">IF(BV$241=0,0,BV279/BV$241)</f>
        <v>0</v>
      </c>
      <c r="BW280" s="111">
        <f t="shared" ref="BW280" si="931">IF(BW$241=0,0,BW279/BW$241)</f>
        <v>0</v>
      </c>
      <c r="BX280" s="111">
        <f t="shared" ref="BX280" si="932">IF(BX$241=0,0,BX279/BX$241)</f>
        <v>0</v>
      </c>
      <c r="BY280" s="111">
        <f t="shared" ref="BY280" si="933">IF(BY$241=0,0,BY279/BY$241)</f>
        <v>0</v>
      </c>
      <c r="BZ280" s="111">
        <f t="shared" ref="BZ280" si="934">IF(BZ$241=0,0,BZ279/BZ$241)</f>
        <v>0</v>
      </c>
      <c r="CA280" s="111">
        <f t="shared" ref="CA280" si="935">IF(CA$241=0,0,CA279/CA$241)</f>
        <v>0</v>
      </c>
      <c r="CB280" s="111">
        <f t="shared" ref="CB280" si="936">IF(CB$241=0,0,CB279/CB$241)</f>
        <v>0</v>
      </c>
      <c r="CC280" s="111">
        <f t="shared" ref="CC280" si="937">IF(CC$241=0,0,CC279/CC$241)</f>
        <v>0</v>
      </c>
      <c r="CD280" s="111">
        <f t="shared" ref="CD280" si="938">IF(CD$241=0,0,CD279/CD$241)</f>
        <v>0</v>
      </c>
      <c r="CE280" s="111">
        <f t="shared" ref="CE280" si="939">IF(CE$241=0,0,CE279/CE$241)</f>
        <v>0</v>
      </c>
      <c r="CF280" s="111">
        <f t="shared" ref="CF280" si="940">IF(CF$241=0,0,CF279/CF$241)</f>
        <v>0</v>
      </c>
      <c r="CG280" s="111">
        <f t="shared" ref="CG280" si="941">IF(CG$241=0,0,CG279/CG$241)</f>
        <v>0</v>
      </c>
      <c r="CH280" s="111">
        <f t="shared" ref="CH280" si="942">IF(CH$241=0,0,CH279/CH$241)</f>
        <v>0</v>
      </c>
      <c r="CI280" s="111">
        <f t="shared" ref="CI280" si="943">IF(CI$241=0,0,CI279/CI$241)</f>
        <v>0</v>
      </c>
      <c r="CJ280" s="111">
        <f t="shared" ref="CJ280" si="944">IF(CJ$241=0,0,CJ279/CJ$241)</f>
        <v>0</v>
      </c>
      <c r="CK280" s="111">
        <f t="shared" ref="CK280" si="945">IF(CK$241=0,0,CK279/CK$241)</f>
        <v>0</v>
      </c>
      <c r="CL280" s="111">
        <f t="shared" ref="CL280" si="946">IF(CL$241=0,0,CL279/CL$241)</f>
        <v>0</v>
      </c>
      <c r="CM280" s="111">
        <f t="shared" ref="CM280" si="947">IF(CM$241=0,0,CM279/CM$241)</f>
        <v>0</v>
      </c>
      <c r="CN280" s="111">
        <f t="shared" ref="CN280" si="948">IF(CN$241=0,0,CN279/CN$241)</f>
        <v>0</v>
      </c>
      <c r="CO280" s="111">
        <f t="shared" ref="CO280" si="949">IF(CO$241=0,0,CO279/CO$241)</f>
        <v>0</v>
      </c>
      <c r="CP280" s="111">
        <f t="shared" ref="CP280" si="950">IF(CP$241=0,0,CP279/CP$241)</f>
        <v>0</v>
      </c>
      <c r="CQ280" s="111">
        <f t="shared" ref="CQ280" si="951">IF(CQ$241=0,0,CQ279/CQ$241)</f>
        <v>0</v>
      </c>
      <c r="CR280" s="111">
        <f t="shared" ref="CR280" si="952">IF(CR$241=0,0,CR279/CR$241)</f>
        <v>0</v>
      </c>
      <c r="CS280" s="111">
        <f t="shared" ref="CS280" si="953">IF(CS$241=0,0,CS279/CS$241)</f>
        <v>0</v>
      </c>
      <c r="CT280" s="111">
        <f t="shared" ref="CT280" si="954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7"/>
      <c r="C283" s="142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10000000</v>
      </c>
      <c r="Z283" s="10">
        <f ca="1">Z111*$S$111</f>
        <v>833333.33333333349</v>
      </c>
      <c r="AA283" s="10">
        <f t="shared" ref="AA283:CL283" ca="1" si="955">AA111*$S$111</f>
        <v>2500000</v>
      </c>
      <c r="AB283" s="10">
        <f t="shared" ca="1" si="955"/>
        <v>1666666.666666667</v>
      </c>
      <c r="AC283" s="10">
        <f t="shared" ca="1" si="955"/>
        <v>0</v>
      </c>
      <c r="AD283" s="10">
        <f t="shared" ca="1" si="955"/>
        <v>0</v>
      </c>
      <c r="AE283" s="10">
        <f t="shared" ca="1" si="955"/>
        <v>0</v>
      </c>
      <c r="AF283" s="10">
        <f t="shared" ca="1" si="955"/>
        <v>0</v>
      </c>
      <c r="AG283" s="10">
        <f t="shared" ca="1" si="955"/>
        <v>0</v>
      </c>
      <c r="AH283" s="10">
        <f t="shared" ca="1" si="955"/>
        <v>0</v>
      </c>
      <c r="AI283" s="10">
        <f t="shared" ca="1" si="955"/>
        <v>0</v>
      </c>
      <c r="AJ283" s="10">
        <f t="shared" ca="1" si="955"/>
        <v>0</v>
      </c>
      <c r="AK283" s="10">
        <f t="shared" ca="1" si="955"/>
        <v>0</v>
      </c>
      <c r="AL283" s="10">
        <f t="shared" ca="1" si="955"/>
        <v>0</v>
      </c>
      <c r="AM283" s="10">
        <f t="shared" ca="1" si="955"/>
        <v>0</v>
      </c>
      <c r="AN283" s="10">
        <f t="shared" ca="1" si="955"/>
        <v>0</v>
      </c>
      <c r="AO283" s="10">
        <f t="shared" ca="1" si="955"/>
        <v>0</v>
      </c>
      <c r="AP283" s="10">
        <f t="shared" ca="1" si="955"/>
        <v>0</v>
      </c>
      <c r="AQ283" s="10">
        <f t="shared" ca="1" si="955"/>
        <v>0</v>
      </c>
      <c r="AR283" s="10">
        <f t="shared" ca="1" si="955"/>
        <v>0</v>
      </c>
      <c r="AS283" s="10">
        <f t="shared" ca="1" si="955"/>
        <v>0</v>
      </c>
      <c r="AT283" s="10">
        <f t="shared" ca="1" si="955"/>
        <v>0</v>
      </c>
      <c r="AU283" s="10">
        <f t="shared" ca="1" si="955"/>
        <v>833333.33333333349</v>
      </c>
      <c r="AV283" s="10">
        <f t="shared" ca="1" si="955"/>
        <v>2500000</v>
      </c>
      <c r="AW283" s="10">
        <f t="shared" ca="1" si="955"/>
        <v>1666666.666666667</v>
      </c>
      <c r="AX283" s="10">
        <f t="shared" ca="1" si="955"/>
        <v>0</v>
      </c>
      <c r="AY283" s="10">
        <f t="shared" ca="1" si="955"/>
        <v>0</v>
      </c>
      <c r="AZ283" s="10">
        <f t="shared" ca="1" si="955"/>
        <v>0</v>
      </c>
      <c r="BA283" s="10">
        <f t="shared" ca="1" si="955"/>
        <v>0</v>
      </c>
      <c r="BB283" s="10">
        <f t="shared" ca="1" si="955"/>
        <v>0</v>
      </c>
      <c r="BC283" s="10">
        <f t="shared" ca="1" si="955"/>
        <v>0</v>
      </c>
      <c r="BD283" s="10">
        <f t="shared" ca="1" si="955"/>
        <v>0</v>
      </c>
      <c r="BE283" s="10">
        <f t="shared" ca="1" si="955"/>
        <v>0</v>
      </c>
      <c r="BF283" s="10">
        <f t="shared" ca="1" si="955"/>
        <v>0</v>
      </c>
      <c r="BG283" s="10">
        <f t="shared" ca="1" si="955"/>
        <v>0</v>
      </c>
      <c r="BH283" s="10">
        <f t="shared" ca="1" si="955"/>
        <v>0</v>
      </c>
      <c r="BI283" s="10">
        <f t="shared" ca="1" si="955"/>
        <v>0</v>
      </c>
      <c r="BJ283" s="10">
        <f t="shared" ca="1" si="955"/>
        <v>0</v>
      </c>
      <c r="BK283" s="10">
        <f t="shared" ca="1" si="955"/>
        <v>0</v>
      </c>
      <c r="BL283" s="10">
        <f t="shared" ca="1" si="955"/>
        <v>0</v>
      </c>
      <c r="BM283" s="10">
        <f t="shared" ca="1" si="955"/>
        <v>0</v>
      </c>
      <c r="BN283" s="10">
        <f t="shared" ca="1" si="955"/>
        <v>0</v>
      </c>
      <c r="BO283" s="10">
        <f t="shared" ca="1" si="955"/>
        <v>0</v>
      </c>
      <c r="BP283" s="10">
        <f t="shared" ca="1" si="955"/>
        <v>0</v>
      </c>
      <c r="BQ283" s="10">
        <f t="shared" ca="1" si="955"/>
        <v>0</v>
      </c>
      <c r="BR283" s="10">
        <f t="shared" ca="1" si="955"/>
        <v>0</v>
      </c>
      <c r="BS283" s="10">
        <f t="shared" ca="1" si="955"/>
        <v>0</v>
      </c>
      <c r="BT283" s="10">
        <f t="shared" ca="1" si="955"/>
        <v>0</v>
      </c>
      <c r="BU283" s="10">
        <f t="shared" ca="1" si="955"/>
        <v>0</v>
      </c>
      <c r="BV283" s="10">
        <f t="shared" si="955"/>
        <v>0</v>
      </c>
      <c r="BW283" s="10">
        <f t="shared" si="955"/>
        <v>0</v>
      </c>
      <c r="BX283" s="10">
        <f t="shared" si="955"/>
        <v>0</v>
      </c>
      <c r="BY283" s="10">
        <f t="shared" si="955"/>
        <v>0</v>
      </c>
      <c r="BZ283" s="10">
        <f t="shared" si="955"/>
        <v>0</v>
      </c>
      <c r="CA283" s="10">
        <f t="shared" si="955"/>
        <v>0</v>
      </c>
      <c r="CB283" s="10">
        <f t="shared" si="955"/>
        <v>0</v>
      </c>
      <c r="CC283" s="10">
        <f t="shared" si="955"/>
        <v>0</v>
      </c>
      <c r="CD283" s="10">
        <f t="shared" si="955"/>
        <v>0</v>
      </c>
      <c r="CE283" s="10">
        <f t="shared" si="955"/>
        <v>0</v>
      </c>
      <c r="CF283" s="10">
        <f t="shared" si="955"/>
        <v>0</v>
      </c>
      <c r="CG283" s="10">
        <f t="shared" si="955"/>
        <v>0</v>
      </c>
      <c r="CH283" s="10">
        <f t="shared" si="955"/>
        <v>0</v>
      </c>
      <c r="CI283" s="10">
        <f t="shared" si="955"/>
        <v>0</v>
      </c>
      <c r="CJ283" s="10">
        <f t="shared" si="955"/>
        <v>0</v>
      </c>
      <c r="CK283" s="10">
        <f t="shared" si="955"/>
        <v>0</v>
      </c>
      <c r="CL283" s="10">
        <f t="shared" si="955"/>
        <v>0</v>
      </c>
      <c r="CM283" s="10">
        <f t="shared" ref="CM283:CT283" si="956">CM111*$S$111</f>
        <v>0</v>
      </c>
      <c r="CN283" s="10">
        <f t="shared" si="956"/>
        <v>0</v>
      </c>
      <c r="CO283" s="10">
        <f t="shared" si="956"/>
        <v>0</v>
      </c>
      <c r="CP283" s="10">
        <f t="shared" si="956"/>
        <v>0</v>
      </c>
      <c r="CQ283" s="10">
        <f t="shared" si="956"/>
        <v>0</v>
      </c>
      <c r="CR283" s="10">
        <f t="shared" si="956"/>
        <v>0</v>
      </c>
      <c r="CS283" s="10">
        <f t="shared" si="956"/>
        <v>0</v>
      </c>
      <c r="CT283" s="10">
        <f t="shared" si="956"/>
        <v>0</v>
      </c>
    </row>
    <row r="284" spans="1:98" s="13" customFormat="1" x14ac:dyDescent="0.3">
      <c r="A284" s="12">
        <f>ROW()</f>
        <v>284</v>
      </c>
      <c r="B284" s="137"/>
      <c r="C284" s="142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104780612.29465809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-57878.78787878788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-76212.121212121216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-119545.45454545454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-146992.12121212124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-174713.58787878792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-195020.65454545457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-198834.8478787879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-202374.42454545456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-205801.53306060607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-208422.77078787884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-208406.81521818181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-212702.81391287877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-223996.30253106062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-241387.45056242423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-250211.20114037883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-220256.58541897728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-136843.62074132569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6329.1380202197679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204300.48272400751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440835.08079031849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701725.85664435208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976477.63961901562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1258663.0190903372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1544443.9788878639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1831633.6260530497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2119382.8072224054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2409283.3991714595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2706038.0104821022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3011905.3845124631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3327310.09914769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3651563.7554495847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3979510.183039357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4292125.5382806445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4560064.3379310258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4770267.7593181459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4918107.1730840541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5009594.7995420117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5061639.8259297004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5088987.7254760051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5102331.07144845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5108180.3976903232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5110418.7076159101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5111244.3679945664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5111509.7514604386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5111573.7241466139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5111587.3441378642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5111589.2014093976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5111589.2014093976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30"/>
    </row>
    <row r="286" spans="1:98" x14ac:dyDescent="0.3">
      <c r="A286" s="11">
        <f>ROW()</f>
        <v>286</v>
      </c>
      <c r="B286" s="144"/>
      <c r="F286" s="104" t="s">
        <v>159</v>
      </c>
    </row>
    <row r="287" spans="1:98" s="13" customFormat="1" x14ac:dyDescent="0.3">
      <c r="A287" s="12">
        <f>ROW()</f>
        <v>287</v>
      </c>
      <c r="B287" s="144"/>
      <c r="C287" s="142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846791929.65490019</v>
      </c>
      <c r="Z287" s="10">
        <f t="shared" ref="Z287:BE287" si="957">IF(Z$5="",0,IF(Z$5=1,SUMIFS($204:$204,$5:$5,"&lt;="&amp;(Z$5-$S287)),SUMIFS($204:$204,$5:$5,Z$5-$S287)))</f>
        <v>0</v>
      </c>
      <c r="AA287" s="10">
        <f t="shared" ca="1" si="957"/>
        <v>0</v>
      </c>
      <c r="AB287" s="10">
        <f t="shared" ca="1" si="957"/>
        <v>0</v>
      </c>
      <c r="AC287" s="10">
        <f t="shared" ca="1" si="957"/>
        <v>0</v>
      </c>
      <c r="AD287" s="10">
        <f t="shared" ca="1" si="957"/>
        <v>0</v>
      </c>
      <c r="AE287" s="10">
        <f t="shared" ca="1" si="957"/>
        <v>0</v>
      </c>
      <c r="AF287" s="10">
        <f t="shared" ca="1" si="957"/>
        <v>0</v>
      </c>
      <c r="AG287" s="10">
        <f t="shared" ca="1" si="957"/>
        <v>0</v>
      </c>
      <c r="AH287" s="10">
        <f t="shared" ca="1" si="957"/>
        <v>0</v>
      </c>
      <c r="AI287" s="10">
        <f t="shared" ca="1" si="957"/>
        <v>6292.2000000000007</v>
      </c>
      <c r="AJ287" s="10">
        <f t="shared" ca="1" si="957"/>
        <v>54532.400000000009</v>
      </c>
      <c r="AK287" s="10">
        <f t="shared" ca="1" si="957"/>
        <v>173245.24000000002</v>
      </c>
      <c r="AL287" s="10">
        <f t="shared" ca="1" si="957"/>
        <v>322737.42500000005</v>
      </c>
      <c r="AM287" s="10">
        <f t="shared" ca="1" si="957"/>
        <v>482559.30500000005</v>
      </c>
      <c r="AN287" s="10">
        <f t="shared" ca="1" si="957"/>
        <v>641972.19200000004</v>
      </c>
      <c r="AO287" s="10">
        <f t="shared" ca="1" si="957"/>
        <v>878700.4865</v>
      </c>
      <c r="AP287" s="10">
        <f t="shared" ca="1" si="957"/>
        <v>1374643.8252500002</v>
      </c>
      <c r="AQ287" s="10">
        <f t="shared" ca="1" si="957"/>
        <v>2217090.75275</v>
      </c>
      <c r="AR287" s="10">
        <f t="shared" ca="1" si="957"/>
        <v>3442532.35855</v>
      </c>
      <c r="AS287" s="10">
        <f t="shared" ca="1" si="957"/>
        <v>5017312.7135499995</v>
      </c>
      <c r="AT287" s="10">
        <f t="shared" ca="1" si="957"/>
        <v>6837499.879900001</v>
      </c>
      <c r="AU287" s="10">
        <f t="shared" ca="1" si="957"/>
        <v>8812596.5532750003</v>
      </c>
      <c r="AV287" s="10">
        <f t="shared" ca="1" si="957"/>
        <v>10875789.794500001</v>
      </c>
      <c r="AW287" s="10">
        <f t="shared" ca="1" si="957"/>
        <v>12986207.569775</v>
      </c>
      <c r="AX287" s="10">
        <f t="shared" ca="1" si="957"/>
        <v>15119467.6041</v>
      </c>
      <c r="AY287" s="10">
        <f t="shared" ca="1" si="957"/>
        <v>17261676.719875</v>
      </c>
      <c r="AZ287" s="10">
        <f t="shared" ca="1" si="957"/>
        <v>19407440.142124999</v>
      </c>
      <c r="BA287" s="10">
        <f t="shared" ca="1" si="957"/>
        <v>21554482.978375003</v>
      </c>
      <c r="BB287" s="10">
        <f t="shared" ca="1" si="957"/>
        <v>23701845.668125</v>
      </c>
      <c r="BC287" s="10">
        <f t="shared" ca="1" si="957"/>
        <v>25849283.077750001</v>
      </c>
      <c r="BD287" s="10">
        <f t="shared" ca="1" si="957"/>
        <v>27996732.285250004</v>
      </c>
      <c r="BE287" s="10">
        <f t="shared" ca="1" si="957"/>
        <v>30144181.49275</v>
      </c>
      <c r="BF287" s="10">
        <f t="shared" ref="BF287:CK287" ca="1" si="958">IF(BF$5="",0,IF(BF$5=1,SUMIFS($204:$204,$5:$5,"&lt;="&amp;(BF$5-$S287)),SUMIFS($204:$204,$5:$5,BF$5-$S287)))</f>
        <v>32275900.20025</v>
      </c>
      <c r="BG287" s="10">
        <f t="shared" ca="1" si="958"/>
        <v>34287018.407749996</v>
      </c>
      <c r="BH287" s="10">
        <f t="shared" ca="1" si="958"/>
        <v>36001354.515250005</v>
      </c>
      <c r="BI287" s="10">
        <f t="shared" ca="1" si="958"/>
        <v>37341960.160250001</v>
      </c>
      <c r="BJ287" s="10">
        <f t="shared" ca="1" si="958"/>
        <v>38283011.105250001</v>
      </c>
      <c r="BK287" s="10">
        <f t="shared" ca="1" si="958"/>
        <v>38864856.082750008</v>
      </c>
      <c r="BL287" s="10">
        <f t="shared" ca="1" si="958"/>
        <v>39195707.824000008</v>
      </c>
      <c r="BM287" s="10">
        <f t="shared" ca="1" si="958"/>
        <v>39369483.968374997</v>
      </c>
      <c r="BN287" s="10">
        <f t="shared" ca="1" si="958"/>
        <v>39454251.70025</v>
      </c>
      <c r="BO287" s="10">
        <f t="shared" ca="1" si="958"/>
        <v>39491411.073875003</v>
      </c>
      <c r="BP287" s="10">
        <f t="shared" ca="1" si="958"/>
        <v>39505630.134999998</v>
      </c>
      <c r="BQ287" s="10">
        <f t="shared" ca="1" si="958"/>
        <v>39510874.945875004</v>
      </c>
      <c r="BR287" s="10">
        <f t="shared" ca="1" si="958"/>
        <v>39512560.731125012</v>
      </c>
      <c r="BS287" s="10">
        <f t="shared" ca="1" si="958"/>
        <v>39512967.102375008</v>
      </c>
      <c r="BT287" s="10">
        <f t="shared" ca="1" si="958"/>
        <v>39513053.620125011</v>
      </c>
      <c r="BU287" s="10">
        <f t="shared" ca="1" si="958"/>
        <v>39513065.418000013</v>
      </c>
      <c r="BV287" s="10">
        <f t="shared" si="958"/>
        <v>0</v>
      </c>
      <c r="BW287" s="10">
        <f t="shared" si="958"/>
        <v>0</v>
      </c>
      <c r="BX287" s="10">
        <f t="shared" si="958"/>
        <v>0</v>
      </c>
      <c r="BY287" s="10">
        <f t="shared" si="958"/>
        <v>0</v>
      </c>
      <c r="BZ287" s="10">
        <f t="shared" si="958"/>
        <v>0</v>
      </c>
      <c r="CA287" s="10">
        <f t="shared" si="958"/>
        <v>0</v>
      </c>
      <c r="CB287" s="10">
        <f t="shared" si="958"/>
        <v>0</v>
      </c>
      <c r="CC287" s="10">
        <f t="shared" si="958"/>
        <v>0</v>
      </c>
      <c r="CD287" s="10">
        <f t="shared" si="958"/>
        <v>0</v>
      </c>
      <c r="CE287" s="10">
        <f t="shared" si="958"/>
        <v>0</v>
      </c>
      <c r="CF287" s="10">
        <f t="shared" si="958"/>
        <v>0</v>
      </c>
      <c r="CG287" s="10">
        <f t="shared" si="958"/>
        <v>0</v>
      </c>
      <c r="CH287" s="10">
        <f t="shared" si="958"/>
        <v>0</v>
      </c>
      <c r="CI287" s="10">
        <f t="shared" si="958"/>
        <v>0</v>
      </c>
      <c r="CJ287" s="10">
        <f t="shared" si="958"/>
        <v>0</v>
      </c>
      <c r="CK287" s="10">
        <f t="shared" si="958"/>
        <v>0</v>
      </c>
      <c r="CL287" s="10">
        <f t="shared" ref="CL287:CT287" si="959">IF(CL$5="",0,IF(CL$5=1,SUMIFS($204:$204,$5:$5,"&lt;="&amp;(CL$5-$S287)),SUMIFS($204:$204,$5:$5,CL$5-$S287)))</f>
        <v>0</v>
      </c>
      <c r="CM287" s="10">
        <f t="shared" si="959"/>
        <v>0</v>
      </c>
      <c r="CN287" s="10">
        <f t="shared" si="959"/>
        <v>0</v>
      </c>
      <c r="CO287" s="10">
        <f t="shared" si="959"/>
        <v>0</v>
      </c>
      <c r="CP287" s="10">
        <f t="shared" si="959"/>
        <v>0</v>
      </c>
      <c r="CQ287" s="10">
        <f t="shared" si="959"/>
        <v>0</v>
      </c>
      <c r="CR287" s="10">
        <f t="shared" si="959"/>
        <v>0</v>
      </c>
      <c r="CS287" s="10">
        <f t="shared" si="959"/>
        <v>0</v>
      </c>
      <c r="CT287" s="10">
        <f t="shared" si="959"/>
        <v>0</v>
      </c>
    </row>
    <row r="288" spans="1:98" s="13" customFormat="1" x14ac:dyDescent="0.3">
      <c r="A288" s="12">
        <f>ROW()</f>
        <v>288</v>
      </c>
      <c r="B288" s="144"/>
      <c r="C288" s="142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432915122.85999984</v>
      </c>
      <c r="Z288" s="10">
        <f ca="1">IF(Z$5="",0,SUM(Z289:Z298))</f>
        <v>0</v>
      </c>
      <c r="AA288" s="10">
        <f t="shared" ref="AA288:CL288" ca="1" si="960">IF(AA$5="",0,SUM(AA289:AA298))</f>
        <v>0</v>
      </c>
      <c r="AB288" s="10">
        <f t="shared" ca="1" si="960"/>
        <v>4680</v>
      </c>
      <c r="AC288" s="10">
        <f t="shared" ca="1" si="960"/>
        <v>20320</v>
      </c>
      <c r="AD288" s="10">
        <f t="shared" ca="1" si="960"/>
        <v>40656</v>
      </c>
      <c r="AE288" s="10">
        <f t="shared" ca="1" si="960"/>
        <v>63925.8</v>
      </c>
      <c r="AF288" s="10">
        <f t="shared" ca="1" si="960"/>
        <v>93936.2</v>
      </c>
      <c r="AG288" s="10">
        <f t="shared" ca="1" si="960"/>
        <v>148249.16</v>
      </c>
      <c r="AH288" s="10">
        <f t="shared" ca="1" si="960"/>
        <v>249656.12000000002</v>
      </c>
      <c r="AI288" s="10">
        <f t="shared" ca="1" si="960"/>
        <v>401823.44</v>
      </c>
      <c r="AJ288" s="10">
        <f t="shared" ca="1" si="960"/>
        <v>606886.62800000003</v>
      </c>
      <c r="AK288" s="10">
        <f t="shared" ca="1" si="960"/>
        <v>874948.51800000004</v>
      </c>
      <c r="AL288" s="10">
        <f t="shared" ca="1" si="960"/>
        <v>1236667.4740000002</v>
      </c>
      <c r="AM288" s="10">
        <f t="shared" ca="1" si="960"/>
        <v>1715920.1860000002</v>
      </c>
      <c r="AN288" s="10">
        <f t="shared" ca="1" si="960"/>
        <v>2316150.2420000001</v>
      </c>
      <c r="AO288" s="10">
        <f t="shared" ca="1" si="960"/>
        <v>3026438.33</v>
      </c>
      <c r="AP288" s="10">
        <f t="shared" ca="1" si="960"/>
        <v>3818021.4870000002</v>
      </c>
      <c r="AQ288" s="10">
        <f t="shared" ca="1" si="960"/>
        <v>4659682.99</v>
      </c>
      <c r="AR288" s="10">
        <f t="shared" ca="1" si="960"/>
        <v>5529488.7109999992</v>
      </c>
      <c r="AS288" s="10">
        <f t="shared" ca="1" si="960"/>
        <v>6414242.6940000001</v>
      </c>
      <c r="AT288" s="10">
        <f t="shared" ca="1" si="960"/>
        <v>7306351.8449999997</v>
      </c>
      <c r="AU288" s="10">
        <f t="shared" ca="1" si="960"/>
        <v>8201453.2750000004</v>
      </c>
      <c r="AV288" s="10">
        <f t="shared" ca="1" si="960"/>
        <v>9097586.125</v>
      </c>
      <c r="AW288" s="10">
        <f t="shared" ca="1" si="960"/>
        <v>9994095.8650000002</v>
      </c>
      <c r="AX288" s="10">
        <f t="shared" ca="1" si="960"/>
        <v>10890719.050000001</v>
      </c>
      <c r="AY288" s="10">
        <f t="shared" ca="1" si="960"/>
        <v>11775657.550000001</v>
      </c>
      <c r="AZ288" s="10">
        <f t="shared" ca="1" si="960"/>
        <v>12621496.050000001</v>
      </c>
      <c r="BA288" s="10">
        <f t="shared" ca="1" si="960"/>
        <v>13416494.550000001</v>
      </c>
      <c r="BB288" s="10">
        <f t="shared" ca="1" si="960"/>
        <v>14153318.550000001</v>
      </c>
      <c r="BC288" s="10">
        <f t="shared" ca="1" si="960"/>
        <v>14815116.550000001</v>
      </c>
      <c r="BD288" s="10">
        <f t="shared" ca="1" si="960"/>
        <v>15370382.15</v>
      </c>
      <c r="BE288" s="10">
        <f t="shared" ca="1" si="960"/>
        <v>15799130.35</v>
      </c>
      <c r="BF288" s="10">
        <f t="shared" ca="1" si="960"/>
        <v>16101560.25</v>
      </c>
      <c r="BG288" s="10">
        <f t="shared" ca="1" si="960"/>
        <v>16290868.43</v>
      </c>
      <c r="BH288" s="10">
        <f t="shared" ca="1" si="960"/>
        <v>16397123.135</v>
      </c>
      <c r="BI288" s="10">
        <f t="shared" ca="1" si="960"/>
        <v>16452512.699999999</v>
      </c>
      <c r="BJ288" s="10">
        <f t="shared" ca="1" si="960"/>
        <v>16479496.234999999</v>
      </c>
      <c r="BK288" s="10">
        <f t="shared" ca="1" si="960"/>
        <v>16491426.130000001</v>
      </c>
      <c r="BL288" s="10">
        <f t="shared" ca="1" si="960"/>
        <v>16495961.605</v>
      </c>
      <c r="BM288" s="10">
        <f t="shared" ca="1" si="960"/>
        <v>16497498.675000001</v>
      </c>
      <c r="BN288" s="10">
        <f t="shared" ca="1" si="960"/>
        <v>16498004.324999999</v>
      </c>
      <c r="BO288" s="10">
        <f t="shared" ca="1" si="960"/>
        <v>16498133.085000003</v>
      </c>
      <c r="BP288" s="10">
        <f t="shared" ca="1" si="960"/>
        <v>16498148.400000002</v>
      </c>
      <c r="BQ288" s="10">
        <f t="shared" ca="1" si="960"/>
        <v>16498148.400000002</v>
      </c>
      <c r="BR288" s="10">
        <f t="shared" ca="1" si="960"/>
        <v>16498148.400000002</v>
      </c>
      <c r="BS288" s="10">
        <f t="shared" ca="1" si="960"/>
        <v>16498148.400000002</v>
      </c>
      <c r="BT288" s="10">
        <f t="shared" ca="1" si="960"/>
        <v>16498148.400000002</v>
      </c>
      <c r="BU288" s="10">
        <f t="shared" ca="1" si="960"/>
        <v>11558300.400000002</v>
      </c>
      <c r="BV288" s="10">
        <f t="shared" si="960"/>
        <v>0</v>
      </c>
      <c r="BW288" s="10">
        <f t="shared" si="960"/>
        <v>0</v>
      </c>
      <c r="BX288" s="10">
        <f t="shared" si="960"/>
        <v>0</v>
      </c>
      <c r="BY288" s="10">
        <f t="shared" si="960"/>
        <v>0</v>
      </c>
      <c r="BZ288" s="10">
        <f t="shared" si="960"/>
        <v>0</v>
      </c>
      <c r="CA288" s="10">
        <f t="shared" si="960"/>
        <v>0</v>
      </c>
      <c r="CB288" s="10">
        <f t="shared" si="960"/>
        <v>0</v>
      </c>
      <c r="CC288" s="10">
        <f t="shared" si="960"/>
        <v>0</v>
      </c>
      <c r="CD288" s="10">
        <f t="shared" si="960"/>
        <v>0</v>
      </c>
      <c r="CE288" s="10">
        <f t="shared" si="960"/>
        <v>0</v>
      </c>
      <c r="CF288" s="10">
        <f t="shared" si="960"/>
        <v>0</v>
      </c>
      <c r="CG288" s="10">
        <f t="shared" si="960"/>
        <v>0</v>
      </c>
      <c r="CH288" s="10">
        <f t="shared" si="960"/>
        <v>0</v>
      </c>
      <c r="CI288" s="10">
        <f t="shared" si="960"/>
        <v>0</v>
      </c>
      <c r="CJ288" s="10">
        <f t="shared" si="960"/>
        <v>0</v>
      </c>
      <c r="CK288" s="10">
        <f t="shared" si="960"/>
        <v>0</v>
      </c>
      <c r="CL288" s="10">
        <f t="shared" si="960"/>
        <v>0</v>
      </c>
      <c r="CM288" s="10">
        <f t="shared" ref="CM288:CT288" si="961">IF(CM$5="",0,SUM(CM289:CM298))</f>
        <v>0</v>
      </c>
      <c r="CN288" s="10">
        <f t="shared" si="961"/>
        <v>0</v>
      </c>
      <c r="CO288" s="10">
        <f t="shared" si="961"/>
        <v>0</v>
      </c>
      <c r="CP288" s="10">
        <f t="shared" si="961"/>
        <v>0</v>
      </c>
      <c r="CQ288" s="10">
        <f t="shared" si="961"/>
        <v>0</v>
      </c>
      <c r="CR288" s="10">
        <f t="shared" si="961"/>
        <v>0</v>
      </c>
      <c r="CS288" s="10">
        <f t="shared" si="961"/>
        <v>0</v>
      </c>
      <c r="CT288" s="10">
        <f t="shared" si="961"/>
        <v>0</v>
      </c>
    </row>
    <row r="289" spans="1:98" s="27" customFormat="1" ht="12" x14ac:dyDescent="0.25">
      <c r="A289" s="26">
        <f>ROW()</f>
        <v>289</v>
      </c>
      <c r="B289" s="145"/>
      <c r="C289" s="142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94802946</v>
      </c>
      <c r="Z289" s="30">
        <f t="shared" ref="Z289:BE289" ca="1" si="962">IF(Z$5="",0,IF(Z$5=1,SUMIFS($115:$115,$5:$5,"&lt;="&amp;(Z$5-$S289)),SUMIFS($115:$115,$5:$5,Z$5-$S289)))</f>
        <v>0</v>
      </c>
      <c r="AA289" s="30">
        <f t="shared" ca="1" si="962"/>
        <v>0</v>
      </c>
      <c r="AB289" s="30">
        <f t="shared" ca="1" si="962"/>
        <v>4200</v>
      </c>
      <c r="AC289" s="30">
        <f t="shared" ca="1" si="962"/>
        <v>16800</v>
      </c>
      <c r="AD289" s="30">
        <f t="shared" ca="1" si="962"/>
        <v>30240</v>
      </c>
      <c r="AE289" s="30">
        <f t="shared" ca="1" si="962"/>
        <v>44205</v>
      </c>
      <c r="AF289" s="30">
        <f t="shared" ca="1" si="962"/>
        <v>56385</v>
      </c>
      <c r="AG289" s="30">
        <f t="shared" ca="1" si="962"/>
        <v>74067.000000000015</v>
      </c>
      <c r="AH289" s="30">
        <f t="shared" ca="1" si="962"/>
        <v>120267.00000000001</v>
      </c>
      <c r="AI289" s="30">
        <f t="shared" ca="1" si="962"/>
        <v>198051</v>
      </c>
      <c r="AJ289" s="30">
        <f t="shared" ca="1" si="962"/>
        <v>309718.5</v>
      </c>
      <c r="AK289" s="30">
        <f t="shared" ca="1" si="962"/>
        <v>451185</v>
      </c>
      <c r="AL289" s="30">
        <f t="shared" ca="1" si="962"/>
        <v>610228.5</v>
      </c>
      <c r="AM289" s="30">
        <f t="shared" ca="1" si="962"/>
        <v>779709</v>
      </c>
      <c r="AN289" s="30">
        <f t="shared" ca="1" si="962"/>
        <v>954607.5</v>
      </c>
      <c r="AO289" s="30">
        <f t="shared" ca="1" si="962"/>
        <v>1132372.5</v>
      </c>
      <c r="AP289" s="30">
        <f t="shared" ca="1" si="962"/>
        <v>1311397.5</v>
      </c>
      <c r="AQ289" s="30">
        <f t="shared" ca="1" si="962"/>
        <v>1490737.5</v>
      </c>
      <c r="AR289" s="30">
        <f t="shared" ca="1" si="962"/>
        <v>1670235</v>
      </c>
      <c r="AS289" s="30">
        <f t="shared" ca="1" si="962"/>
        <v>1849785</v>
      </c>
      <c r="AT289" s="30">
        <f t="shared" ca="1" si="962"/>
        <v>2029335</v>
      </c>
      <c r="AU289" s="30">
        <f t="shared" ca="1" si="962"/>
        <v>2208885</v>
      </c>
      <c r="AV289" s="30">
        <f t="shared" ca="1" si="962"/>
        <v>2388435</v>
      </c>
      <c r="AW289" s="30">
        <f t="shared" ca="1" si="962"/>
        <v>2567985</v>
      </c>
      <c r="AX289" s="30">
        <f t="shared" ca="1" si="962"/>
        <v>2747535</v>
      </c>
      <c r="AY289" s="30">
        <f t="shared" ca="1" si="962"/>
        <v>2916585</v>
      </c>
      <c r="AZ289" s="30">
        <f t="shared" ca="1" si="962"/>
        <v>3054135</v>
      </c>
      <c r="BA289" s="30">
        <f t="shared" ca="1" si="962"/>
        <v>3158085</v>
      </c>
      <c r="BB289" s="30">
        <f t="shared" ca="1" si="962"/>
        <v>3227122.5</v>
      </c>
      <c r="BC289" s="30">
        <f t="shared" ca="1" si="962"/>
        <v>3265710</v>
      </c>
      <c r="BD289" s="30">
        <f t="shared" ca="1" si="962"/>
        <v>3286342.5</v>
      </c>
      <c r="BE289" s="30">
        <f t="shared" ca="1" si="962"/>
        <v>3296475</v>
      </c>
      <c r="BF289" s="30">
        <f t="shared" ref="BF289:CK289" ca="1" si="963">IF(BF$5="",0,IF(BF$5=1,SUMIFS($115:$115,$5:$5,"&lt;="&amp;(BF$5-$S289)),SUMIFS($115:$115,$5:$5,BF$5-$S289)))</f>
        <v>3301147.5</v>
      </c>
      <c r="BG289" s="30">
        <f t="shared" ca="1" si="963"/>
        <v>3302932.5</v>
      </c>
      <c r="BH289" s="30">
        <f t="shared" ca="1" si="963"/>
        <v>3303457.5</v>
      </c>
      <c r="BI289" s="30">
        <f t="shared" ca="1" si="963"/>
        <v>3303667.5</v>
      </c>
      <c r="BJ289" s="30">
        <f t="shared" ca="1" si="963"/>
        <v>3303720.0000000005</v>
      </c>
      <c r="BK289" s="30">
        <f t="shared" ca="1" si="963"/>
        <v>3303720.0000000005</v>
      </c>
      <c r="BL289" s="30">
        <f t="shared" ca="1" si="963"/>
        <v>3303720.0000000005</v>
      </c>
      <c r="BM289" s="30">
        <f t="shared" ca="1" si="963"/>
        <v>3303720.0000000005</v>
      </c>
      <c r="BN289" s="30">
        <f t="shared" ca="1" si="963"/>
        <v>3303720.0000000005</v>
      </c>
      <c r="BO289" s="30">
        <f t="shared" ca="1" si="963"/>
        <v>3303720.0000000005</v>
      </c>
      <c r="BP289" s="30">
        <f t="shared" ca="1" si="963"/>
        <v>3303720.0000000005</v>
      </c>
      <c r="BQ289" s="30">
        <f t="shared" ca="1" si="963"/>
        <v>3303720.0000000005</v>
      </c>
      <c r="BR289" s="30">
        <f t="shared" ca="1" si="963"/>
        <v>3303720.0000000005</v>
      </c>
      <c r="BS289" s="30">
        <f t="shared" ca="1" si="963"/>
        <v>3303720.0000000005</v>
      </c>
      <c r="BT289" s="30">
        <f t="shared" ca="1" si="963"/>
        <v>3303720.0000000005</v>
      </c>
      <c r="BU289" s="30">
        <f t="shared" si="963"/>
        <v>0</v>
      </c>
      <c r="BV289" s="30">
        <f t="shared" si="963"/>
        <v>0</v>
      </c>
      <c r="BW289" s="30">
        <f t="shared" si="963"/>
        <v>0</v>
      </c>
      <c r="BX289" s="30">
        <f t="shared" si="963"/>
        <v>0</v>
      </c>
      <c r="BY289" s="30">
        <f t="shared" si="963"/>
        <v>0</v>
      </c>
      <c r="BZ289" s="30">
        <f t="shared" si="963"/>
        <v>0</v>
      </c>
      <c r="CA289" s="30">
        <f t="shared" si="963"/>
        <v>0</v>
      </c>
      <c r="CB289" s="30">
        <f t="shared" si="963"/>
        <v>0</v>
      </c>
      <c r="CC289" s="30">
        <f t="shared" si="963"/>
        <v>0</v>
      </c>
      <c r="CD289" s="30">
        <f t="shared" si="963"/>
        <v>0</v>
      </c>
      <c r="CE289" s="30">
        <f t="shared" si="963"/>
        <v>0</v>
      </c>
      <c r="CF289" s="30">
        <f t="shared" si="963"/>
        <v>0</v>
      </c>
      <c r="CG289" s="30">
        <f t="shared" si="963"/>
        <v>0</v>
      </c>
      <c r="CH289" s="30">
        <f t="shared" si="963"/>
        <v>0</v>
      </c>
      <c r="CI289" s="30">
        <f t="shared" si="963"/>
        <v>0</v>
      </c>
      <c r="CJ289" s="30">
        <f t="shared" si="963"/>
        <v>0</v>
      </c>
      <c r="CK289" s="30">
        <f t="shared" si="963"/>
        <v>0</v>
      </c>
      <c r="CL289" s="30">
        <f t="shared" ref="CL289:CT289" si="964">IF(CL$5="",0,IF(CL$5=1,SUMIFS($115:$115,$5:$5,"&lt;="&amp;(CL$5-$S289)),SUMIFS($115:$115,$5:$5,CL$5-$S289)))</f>
        <v>0</v>
      </c>
      <c r="CM289" s="30">
        <f t="shared" si="964"/>
        <v>0</v>
      </c>
      <c r="CN289" s="30">
        <f t="shared" si="964"/>
        <v>0</v>
      </c>
      <c r="CO289" s="30">
        <f t="shared" si="964"/>
        <v>0</v>
      </c>
      <c r="CP289" s="30">
        <f t="shared" si="964"/>
        <v>0</v>
      </c>
      <c r="CQ289" s="30">
        <f t="shared" si="964"/>
        <v>0</v>
      </c>
      <c r="CR289" s="30">
        <f t="shared" si="964"/>
        <v>0</v>
      </c>
      <c r="CS289" s="30">
        <f t="shared" si="964"/>
        <v>0</v>
      </c>
      <c r="CT289" s="30">
        <f t="shared" si="964"/>
        <v>0</v>
      </c>
    </row>
    <row r="290" spans="1:98" s="27" customFormat="1" ht="12" x14ac:dyDescent="0.25">
      <c r="A290" s="26">
        <f>ROW()</f>
        <v>290</v>
      </c>
      <c r="B290" s="145"/>
      <c r="C290" s="142"/>
      <c r="E290" s="24"/>
      <c r="F290" s="66" t="str">
        <f t="shared" ref="F290:F297" si="965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10834622.4</v>
      </c>
      <c r="Z290" s="30">
        <f t="shared" ref="Z290:BE290" ca="1" si="966">IF(Z$5="",0,IF(Z$5=1,SUMIFS($116:$116,$5:$5,"&lt;="&amp;(Z$5-$S290)),SUMIFS($116:$116,$5:$5,Z$5-$S290)))</f>
        <v>0</v>
      </c>
      <c r="AA290" s="30">
        <f t="shared" ca="1" si="966"/>
        <v>0</v>
      </c>
      <c r="AB290" s="30">
        <f t="shared" ca="1" si="966"/>
        <v>480</v>
      </c>
      <c r="AC290" s="30">
        <f t="shared" ca="1" si="966"/>
        <v>1920</v>
      </c>
      <c r="AD290" s="30">
        <f t="shared" ca="1" si="966"/>
        <v>3456</v>
      </c>
      <c r="AE290" s="30">
        <f t="shared" ca="1" si="966"/>
        <v>5052</v>
      </c>
      <c r="AF290" s="30">
        <f t="shared" ca="1" si="966"/>
        <v>6444</v>
      </c>
      <c r="AG290" s="30">
        <f t="shared" ca="1" si="966"/>
        <v>8464.8000000000011</v>
      </c>
      <c r="AH290" s="30">
        <f t="shared" ca="1" si="966"/>
        <v>13744.800000000001</v>
      </c>
      <c r="AI290" s="30">
        <f t="shared" ca="1" si="966"/>
        <v>22634.400000000001</v>
      </c>
      <c r="AJ290" s="30">
        <f t="shared" ca="1" si="966"/>
        <v>35396.399999999994</v>
      </c>
      <c r="AK290" s="30">
        <f t="shared" ca="1" si="966"/>
        <v>51564</v>
      </c>
      <c r="AL290" s="30">
        <f t="shared" ca="1" si="966"/>
        <v>69740.399999999994</v>
      </c>
      <c r="AM290" s="30">
        <f t="shared" ca="1" si="966"/>
        <v>89109.6</v>
      </c>
      <c r="AN290" s="30">
        <f t="shared" ca="1" si="966"/>
        <v>109098</v>
      </c>
      <c r="AO290" s="30">
        <f t="shared" ca="1" si="966"/>
        <v>129414</v>
      </c>
      <c r="AP290" s="30">
        <f t="shared" ca="1" si="966"/>
        <v>149874</v>
      </c>
      <c r="AQ290" s="30">
        <f t="shared" ca="1" si="966"/>
        <v>170370</v>
      </c>
      <c r="AR290" s="30">
        <f t="shared" ca="1" si="966"/>
        <v>190884</v>
      </c>
      <c r="AS290" s="30">
        <f t="shared" ca="1" si="966"/>
        <v>211404</v>
      </c>
      <c r="AT290" s="30">
        <f t="shared" ca="1" si="966"/>
        <v>231924</v>
      </c>
      <c r="AU290" s="30">
        <f t="shared" ca="1" si="966"/>
        <v>252444</v>
      </c>
      <c r="AV290" s="30">
        <f t="shared" ca="1" si="966"/>
        <v>272964</v>
      </c>
      <c r="AW290" s="30">
        <f t="shared" ca="1" si="966"/>
        <v>293484</v>
      </c>
      <c r="AX290" s="30">
        <f t="shared" ca="1" si="966"/>
        <v>314004</v>
      </c>
      <c r="AY290" s="30">
        <f t="shared" ca="1" si="966"/>
        <v>333324</v>
      </c>
      <c r="AZ290" s="30">
        <f t="shared" ca="1" si="966"/>
        <v>349044</v>
      </c>
      <c r="BA290" s="30">
        <f t="shared" ca="1" si="966"/>
        <v>360924</v>
      </c>
      <c r="BB290" s="30">
        <f t="shared" ca="1" si="966"/>
        <v>368814</v>
      </c>
      <c r="BC290" s="30">
        <f t="shared" ca="1" si="966"/>
        <v>373224</v>
      </c>
      <c r="BD290" s="30">
        <f t="shared" ca="1" si="966"/>
        <v>375582</v>
      </c>
      <c r="BE290" s="30">
        <f t="shared" ca="1" si="966"/>
        <v>376740</v>
      </c>
      <c r="BF290" s="30">
        <f t="shared" ref="BF290:CK290" ca="1" si="967">IF(BF$5="",0,IF(BF$5=1,SUMIFS($116:$116,$5:$5,"&lt;="&amp;(BF$5-$S290)),SUMIFS($116:$116,$5:$5,BF$5-$S290)))</f>
        <v>377274</v>
      </c>
      <c r="BG290" s="30">
        <f t="shared" ca="1" si="967"/>
        <v>377478</v>
      </c>
      <c r="BH290" s="30">
        <f t="shared" ca="1" si="967"/>
        <v>377538</v>
      </c>
      <c r="BI290" s="30">
        <f t="shared" ca="1" si="967"/>
        <v>377562</v>
      </c>
      <c r="BJ290" s="30">
        <f t="shared" ca="1" si="967"/>
        <v>377568.00000000006</v>
      </c>
      <c r="BK290" s="30">
        <f t="shared" ca="1" si="967"/>
        <v>377568.00000000006</v>
      </c>
      <c r="BL290" s="30">
        <f t="shared" ca="1" si="967"/>
        <v>377568.00000000006</v>
      </c>
      <c r="BM290" s="30">
        <f t="shared" ca="1" si="967"/>
        <v>377568.00000000006</v>
      </c>
      <c r="BN290" s="30">
        <f t="shared" ca="1" si="967"/>
        <v>377568.00000000006</v>
      </c>
      <c r="BO290" s="30">
        <f t="shared" ca="1" si="967"/>
        <v>377568.00000000006</v>
      </c>
      <c r="BP290" s="30">
        <f t="shared" ca="1" si="967"/>
        <v>377568.00000000006</v>
      </c>
      <c r="BQ290" s="30">
        <f t="shared" ca="1" si="967"/>
        <v>377568.00000000006</v>
      </c>
      <c r="BR290" s="30">
        <f t="shared" ca="1" si="967"/>
        <v>377568.00000000006</v>
      </c>
      <c r="BS290" s="30">
        <f t="shared" ca="1" si="967"/>
        <v>377568.00000000006</v>
      </c>
      <c r="BT290" s="30">
        <f t="shared" ca="1" si="967"/>
        <v>377568.00000000006</v>
      </c>
      <c r="BU290" s="30">
        <f t="shared" si="967"/>
        <v>0</v>
      </c>
      <c r="BV290" s="30">
        <f t="shared" si="967"/>
        <v>0</v>
      </c>
      <c r="BW290" s="30">
        <f t="shared" si="967"/>
        <v>0</v>
      </c>
      <c r="BX290" s="30">
        <f t="shared" si="967"/>
        <v>0</v>
      </c>
      <c r="BY290" s="30">
        <f t="shared" si="967"/>
        <v>0</v>
      </c>
      <c r="BZ290" s="30">
        <f t="shared" si="967"/>
        <v>0</v>
      </c>
      <c r="CA290" s="30">
        <f t="shared" si="967"/>
        <v>0</v>
      </c>
      <c r="CB290" s="30">
        <f t="shared" si="967"/>
        <v>0</v>
      </c>
      <c r="CC290" s="30">
        <f t="shared" si="967"/>
        <v>0</v>
      </c>
      <c r="CD290" s="30">
        <f t="shared" si="967"/>
        <v>0</v>
      </c>
      <c r="CE290" s="30">
        <f t="shared" si="967"/>
        <v>0</v>
      </c>
      <c r="CF290" s="30">
        <f t="shared" si="967"/>
        <v>0</v>
      </c>
      <c r="CG290" s="30">
        <f t="shared" si="967"/>
        <v>0</v>
      </c>
      <c r="CH290" s="30">
        <f t="shared" si="967"/>
        <v>0</v>
      </c>
      <c r="CI290" s="30">
        <f t="shared" si="967"/>
        <v>0</v>
      </c>
      <c r="CJ290" s="30">
        <f t="shared" si="967"/>
        <v>0</v>
      </c>
      <c r="CK290" s="30">
        <f t="shared" si="967"/>
        <v>0</v>
      </c>
      <c r="CL290" s="30">
        <f t="shared" ref="CL290:CT290" si="968">IF(CL$5="",0,IF(CL$5=1,SUMIFS($116:$116,$5:$5,"&lt;="&amp;(CL$5-$S290)),SUMIFS($116:$116,$5:$5,CL$5-$S290)))</f>
        <v>0</v>
      </c>
      <c r="CM290" s="30">
        <f t="shared" si="968"/>
        <v>0</v>
      </c>
      <c r="CN290" s="30">
        <f t="shared" si="968"/>
        <v>0</v>
      </c>
      <c r="CO290" s="30">
        <f t="shared" si="968"/>
        <v>0</v>
      </c>
      <c r="CP290" s="30">
        <f t="shared" si="968"/>
        <v>0</v>
      </c>
      <c r="CQ290" s="30">
        <f t="shared" si="968"/>
        <v>0</v>
      </c>
      <c r="CR290" s="30">
        <f t="shared" si="968"/>
        <v>0</v>
      </c>
      <c r="CS290" s="30">
        <f t="shared" si="968"/>
        <v>0</v>
      </c>
      <c r="CT290" s="30">
        <f t="shared" si="968"/>
        <v>0</v>
      </c>
    </row>
    <row r="291" spans="1:98" s="27" customFormat="1" ht="12" x14ac:dyDescent="0.25">
      <c r="A291" s="26">
        <f>ROW()</f>
        <v>291</v>
      </c>
      <c r="B291" s="145"/>
      <c r="C291" s="142"/>
      <c r="E291" s="24"/>
      <c r="F291" s="66" t="str">
        <f t="shared" si="965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12199896.800000001</v>
      </c>
      <c r="Z291" s="30">
        <f t="shared" ref="Z291:BE291" ca="1" si="969">IF(Z$5="",0,IF(Z$5=1,SUMIFS($117:$117,$5:$5,"&lt;="&amp;(Z$5-$S291)),SUMIFS($117:$117,$5:$5,Z$5-$S291)))</f>
        <v>0</v>
      </c>
      <c r="AA291" s="30">
        <f t="shared" ca="1" si="969"/>
        <v>0</v>
      </c>
      <c r="AB291" s="30">
        <f t="shared" ca="1" si="969"/>
        <v>0</v>
      </c>
      <c r="AC291" s="30">
        <f t="shared" ca="1" si="969"/>
        <v>0</v>
      </c>
      <c r="AD291" s="30">
        <f t="shared" ca="1" si="969"/>
        <v>560</v>
      </c>
      <c r="AE291" s="30">
        <f t="shared" ca="1" si="969"/>
        <v>2240</v>
      </c>
      <c r="AF291" s="30">
        <f t="shared" ca="1" si="969"/>
        <v>4032</v>
      </c>
      <c r="AG291" s="30">
        <f t="shared" ca="1" si="969"/>
        <v>5894</v>
      </c>
      <c r="AH291" s="30">
        <f t="shared" ca="1" si="969"/>
        <v>7518</v>
      </c>
      <c r="AI291" s="30">
        <f t="shared" ca="1" si="969"/>
        <v>9875.6000000000022</v>
      </c>
      <c r="AJ291" s="30">
        <f t="shared" ca="1" si="969"/>
        <v>16035.600000000002</v>
      </c>
      <c r="AK291" s="30">
        <f t="shared" ca="1" si="969"/>
        <v>26406.799999999999</v>
      </c>
      <c r="AL291" s="30">
        <f t="shared" ca="1" si="969"/>
        <v>41295.799999999996</v>
      </c>
      <c r="AM291" s="30">
        <f t="shared" ca="1" si="969"/>
        <v>60158</v>
      </c>
      <c r="AN291" s="30">
        <f t="shared" ca="1" si="969"/>
        <v>81363.8</v>
      </c>
      <c r="AO291" s="30">
        <f t="shared" ca="1" si="969"/>
        <v>103961.2</v>
      </c>
      <c r="AP291" s="30">
        <f t="shared" ca="1" si="969"/>
        <v>127281</v>
      </c>
      <c r="AQ291" s="30">
        <f t="shared" ca="1" si="969"/>
        <v>150983</v>
      </c>
      <c r="AR291" s="30">
        <f t="shared" ca="1" si="969"/>
        <v>174853</v>
      </c>
      <c r="AS291" s="30">
        <f t="shared" ca="1" si="969"/>
        <v>198765</v>
      </c>
      <c r="AT291" s="30">
        <f t="shared" ca="1" si="969"/>
        <v>222698</v>
      </c>
      <c r="AU291" s="30">
        <f t="shared" ca="1" si="969"/>
        <v>246638</v>
      </c>
      <c r="AV291" s="30">
        <f t="shared" ca="1" si="969"/>
        <v>270578</v>
      </c>
      <c r="AW291" s="30">
        <f t="shared" ca="1" si="969"/>
        <v>294518</v>
      </c>
      <c r="AX291" s="30">
        <f t="shared" ca="1" si="969"/>
        <v>318458</v>
      </c>
      <c r="AY291" s="30">
        <f t="shared" ca="1" si="969"/>
        <v>342398</v>
      </c>
      <c r="AZ291" s="30">
        <f t="shared" ca="1" si="969"/>
        <v>366338</v>
      </c>
      <c r="BA291" s="30">
        <f t="shared" ca="1" si="969"/>
        <v>388878</v>
      </c>
      <c r="BB291" s="30">
        <f t="shared" ca="1" si="969"/>
        <v>407218</v>
      </c>
      <c r="BC291" s="30">
        <f t="shared" ca="1" si="969"/>
        <v>421078</v>
      </c>
      <c r="BD291" s="30">
        <f t="shared" ca="1" si="969"/>
        <v>430283</v>
      </c>
      <c r="BE291" s="30">
        <f t="shared" ca="1" si="969"/>
        <v>435428</v>
      </c>
      <c r="BF291" s="30">
        <f t="shared" ref="BF291:CK291" ca="1" si="970">IF(BF$5="",0,IF(BF$5=1,SUMIFS($117:$117,$5:$5,"&lt;="&amp;(BF$5-$S291)),SUMIFS($117:$117,$5:$5,BF$5-$S291)))</f>
        <v>438179</v>
      </c>
      <c r="BG291" s="30">
        <f t="shared" ca="1" si="970"/>
        <v>439530</v>
      </c>
      <c r="BH291" s="30">
        <f t="shared" ca="1" si="970"/>
        <v>440153</v>
      </c>
      <c r="BI291" s="30">
        <f t="shared" ca="1" si="970"/>
        <v>440391</v>
      </c>
      <c r="BJ291" s="30">
        <f t="shared" ca="1" si="970"/>
        <v>440461</v>
      </c>
      <c r="BK291" s="30">
        <f t="shared" ca="1" si="970"/>
        <v>440489</v>
      </c>
      <c r="BL291" s="30">
        <f t="shared" ca="1" si="970"/>
        <v>440496.00000000006</v>
      </c>
      <c r="BM291" s="30">
        <f t="shared" ca="1" si="970"/>
        <v>440496.00000000006</v>
      </c>
      <c r="BN291" s="30">
        <f t="shared" ca="1" si="970"/>
        <v>440496.00000000006</v>
      </c>
      <c r="BO291" s="30">
        <f t="shared" ca="1" si="970"/>
        <v>440496.00000000006</v>
      </c>
      <c r="BP291" s="30">
        <f t="shared" ca="1" si="970"/>
        <v>440496.00000000006</v>
      </c>
      <c r="BQ291" s="30">
        <f t="shared" ca="1" si="970"/>
        <v>440496.00000000006</v>
      </c>
      <c r="BR291" s="30">
        <f t="shared" ca="1" si="970"/>
        <v>440496.00000000006</v>
      </c>
      <c r="BS291" s="30">
        <f t="shared" ca="1" si="970"/>
        <v>440496.00000000006</v>
      </c>
      <c r="BT291" s="30">
        <f t="shared" ca="1" si="970"/>
        <v>440496.00000000006</v>
      </c>
      <c r="BU291" s="30">
        <f t="shared" ca="1" si="970"/>
        <v>440496.00000000006</v>
      </c>
      <c r="BV291" s="30">
        <f t="shared" si="970"/>
        <v>0</v>
      </c>
      <c r="BW291" s="30">
        <f t="shared" si="970"/>
        <v>0</v>
      </c>
      <c r="BX291" s="30">
        <f t="shared" si="970"/>
        <v>0</v>
      </c>
      <c r="BY291" s="30">
        <f t="shared" si="970"/>
        <v>0</v>
      </c>
      <c r="BZ291" s="30">
        <f t="shared" si="970"/>
        <v>0</v>
      </c>
      <c r="CA291" s="30">
        <f t="shared" si="970"/>
        <v>0</v>
      </c>
      <c r="CB291" s="30">
        <f t="shared" si="970"/>
        <v>0</v>
      </c>
      <c r="CC291" s="30">
        <f t="shared" si="970"/>
        <v>0</v>
      </c>
      <c r="CD291" s="30">
        <f t="shared" si="970"/>
        <v>0</v>
      </c>
      <c r="CE291" s="30">
        <f t="shared" si="970"/>
        <v>0</v>
      </c>
      <c r="CF291" s="30">
        <f t="shared" si="970"/>
        <v>0</v>
      </c>
      <c r="CG291" s="30">
        <f t="shared" si="970"/>
        <v>0</v>
      </c>
      <c r="CH291" s="30">
        <f t="shared" si="970"/>
        <v>0</v>
      </c>
      <c r="CI291" s="30">
        <f t="shared" si="970"/>
        <v>0</v>
      </c>
      <c r="CJ291" s="30">
        <f t="shared" si="970"/>
        <v>0</v>
      </c>
      <c r="CK291" s="30">
        <f t="shared" si="970"/>
        <v>0</v>
      </c>
      <c r="CL291" s="30">
        <f t="shared" ref="CL291:CT291" si="971">IF(CL$5="",0,IF(CL$5=1,SUMIFS($117:$117,$5:$5,"&lt;="&amp;(CL$5-$S291)),SUMIFS($117:$117,$5:$5,CL$5-$S291)))</f>
        <v>0</v>
      </c>
      <c r="CM291" s="30">
        <f t="shared" si="971"/>
        <v>0</v>
      </c>
      <c r="CN291" s="30">
        <f t="shared" si="971"/>
        <v>0</v>
      </c>
      <c r="CO291" s="30">
        <f t="shared" si="971"/>
        <v>0</v>
      </c>
      <c r="CP291" s="30">
        <f t="shared" si="971"/>
        <v>0</v>
      </c>
      <c r="CQ291" s="30">
        <f t="shared" si="971"/>
        <v>0</v>
      </c>
      <c r="CR291" s="30">
        <f t="shared" si="971"/>
        <v>0</v>
      </c>
      <c r="CS291" s="30">
        <f t="shared" si="971"/>
        <v>0</v>
      </c>
      <c r="CT291" s="30">
        <f t="shared" si="971"/>
        <v>0</v>
      </c>
    </row>
    <row r="292" spans="1:98" s="27" customFormat="1" ht="12" x14ac:dyDescent="0.25">
      <c r="A292" s="26">
        <f>ROW()</f>
        <v>292</v>
      </c>
      <c r="B292" s="145"/>
      <c r="C292" s="142"/>
      <c r="E292" s="24"/>
      <c r="F292" s="66" t="str">
        <f t="shared" si="965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238300320</v>
      </c>
      <c r="Z292" s="30">
        <f t="shared" ref="Z292:BE292" si="972">IF(Z$5="",0,IF(Z$5=1,SUMIFS($130:$130,$5:$5,"&lt;="&amp;(Z$5-$S292)),SUMIFS($130:$130,$5:$5,Z$5-$S292)))</f>
        <v>0</v>
      </c>
      <c r="AA292" s="30">
        <f t="shared" ca="1" si="972"/>
        <v>0</v>
      </c>
      <c r="AB292" s="30">
        <f t="shared" ca="1" si="972"/>
        <v>0</v>
      </c>
      <c r="AC292" s="30">
        <f t="shared" ca="1" si="972"/>
        <v>0</v>
      </c>
      <c r="AD292" s="30">
        <f t="shared" ca="1" si="972"/>
        <v>0</v>
      </c>
      <c r="AE292" s="30">
        <f t="shared" ca="1" si="972"/>
        <v>0</v>
      </c>
      <c r="AF292" s="30">
        <f t="shared" ca="1" si="972"/>
        <v>6600</v>
      </c>
      <c r="AG292" s="30">
        <f t="shared" ca="1" si="972"/>
        <v>31800</v>
      </c>
      <c r="AH292" s="30">
        <f t="shared" ca="1" si="972"/>
        <v>69120</v>
      </c>
      <c r="AI292" s="30">
        <f t="shared" ca="1" si="972"/>
        <v>108345</v>
      </c>
      <c r="AJ292" s="30">
        <f t="shared" ca="1" si="972"/>
        <v>145440</v>
      </c>
      <c r="AK292" s="30">
        <f t="shared" ca="1" si="972"/>
        <v>188886</v>
      </c>
      <c r="AL292" s="30">
        <f t="shared" ca="1" si="972"/>
        <v>284220.00000000006</v>
      </c>
      <c r="AM292" s="30">
        <f t="shared" ca="1" si="972"/>
        <v>465852</v>
      </c>
      <c r="AN292" s="30">
        <f t="shared" ca="1" si="972"/>
        <v>741337.5</v>
      </c>
      <c r="AO292" s="30">
        <f t="shared" ca="1" si="972"/>
        <v>1107214.5</v>
      </c>
      <c r="AP292" s="30">
        <f t="shared" ca="1" si="972"/>
        <v>1539025.5</v>
      </c>
      <c r="AQ292" s="30">
        <f t="shared" ca="1" si="972"/>
        <v>2009836.5</v>
      </c>
      <c r="AR292" s="30">
        <f t="shared" ca="1" si="972"/>
        <v>2502580.5</v>
      </c>
      <c r="AS292" s="30">
        <f t="shared" ca="1" si="972"/>
        <v>3006795</v>
      </c>
      <c r="AT292" s="30">
        <f t="shared" ca="1" si="972"/>
        <v>3516675</v>
      </c>
      <c r="AU292" s="30">
        <f t="shared" ca="1" si="972"/>
        <v>4028670</v>
      </c>
      <c r="AV292" s="30">
        <f t="shared" ca="1" si="972"/>
        <v>4541317.5</v>
      </c>
      <c r="AW292" s="30">
        <f t="shared" ca="1" si="972"/>
        <v>5054250</v>
      </c>
      <c r="AX292" s="30">
        <f t="shared" ca="1" si="972"/>
        <v>5567250</v>
      </c>
      <c r="AY292" s="30">
        <f t="shared" ca="1" si="972"/>
        <v>6080250</v>
      </c>
      <c r="AZ292" s="30">
        <f t="shared" ca="1" si="972"/>
        <v>6593250</v>
      </c>
      <c r="BA292" s="30">
        <f t="shared" ca="1" si="972"/>
        <v>7106250</v>
      </c>
      <c r="BB292" s="30">
        <f t="shared" ca="1" si="972"/>
        <v>7619250</v>
      </c>
      <c r="BC292" s="30">
        <f t="shared" ca="1" si="972"/>
        <v>8115750</v>
      </c>
      <c r="BD292" s="30">
        <f t="shared" ca="1" si="972"/>
        <v>8549250</v>
      </c>
      <c r="BE292" s="30">
        <f t="shared" ca="1" si="972"/>
        <v>8889450</v>
      </c>
      <c r="BF292" s="30">
        <f t="shared" ref="BF292:CK292" ca="1" si="973">IF(BF$5="",0,IF(BF$5=1,SUMIFS($130:$130,$5:$5,"&lt;="&amp;(BF$5-$S292)),SUMIFS($130:$130,$5:$5,BF$5-$S292)))</f>
        <v>9131587.5</v>
      </c>
      <c r="BG292" s="30">
        <f t="shared" ca="1" si="973"/>
        <v>9280987.5</v>
      </c>
      <c r="BH292" s="30">
        <f t="shared" ca="1" si="973"/>
        <v>9363022.5</v>
      </c>
      <c r="BI292" s="30">
        <f t="shared" ca="1" si="973"/>
        <v>9405472.5</v>
      </c>
      <c r="BJ292" s="30">
        <f t="shared" ca="1" si="973"/>
        <v>9425842.5</v>
      </c>
      <c r="BK292" s="30">
        <f t="shared" ca="1" si="973"/>
        <v>9434655</v>
      </c>
      <c r="BL292" s="30">
        <f t="shared" ca="1" si="973"/>
        <v>9437775</v>
      </c>
      <c r="BM292" s="30">
        <f t="shared" ca="1" si="973"/>
        <v>9438780</v>
      </c>
      <c r="BN292" s="30">
        <f t="shared" ca="1" si="973"/>
        <v>9439132.5</v>
      </c>
      <c r="BO292" s="30">
        <f t="shared" ca="1" si="973"/>
        <v>9439200.0000000019</v>
      </c>
      <c r="BP292" s="30">
        <f t="shared" ca="1" si="973"/>
        <v>9439200.0000000019</v>
      </c>
      <c r="BQ292" s="30">
        <f t="shared" ca="1" si="973"/>
        <v>9439200.0000000019</v>
      </c>
      <c r="BR292" s="30">
        <f t="shared" ca="1" si="973"/>
        <v>9439200.0000000019</v>
      </c>
      <c r="BS292" s="30">
        <f t="shared" ca="1" si="973"/>
        <v>9439200.0000000019</v>
      </c>
      <c r="BT292" s="30">
        <f t="shared" ca="1" si="973"/>
        <v>9439200.0000000019</v>
      </c>
      <c r="BU292" s="30">
        <f t="shared" ca="1" si="973"/>
        <v>9439200.0000000019</v>
      </c>
      <c r="BV292" s="30">
        <f t="shared" si="973"/>
        <v>0</v>
      </c>
      <c r="BW292" s="30">
        <f t="shared" si="973"/>
        <v>0</v>
      </c>
      <c r="BX292" s="30">
        <f t="shared" si="973"/>
        <v>0</v>
      </c>
      <c r="BY292" s="30">
        <f t="shared" si="973"/>
        <v>0</v>
      </c>
      <c r="BZ292" s="30">
        <f t="shared" si="973"/>
        <v>0</v>
      </c>
      <c r="CA292" s="30">
        <f t="shared" si="973"/>
        <v>0</v>
      </c>
      <c r="CB292" s="30">
        <f t="shared" si="973"/>
        <v>0</v>
      </c>
      <c r="CC292" s="30">
        <f t="shared" si="973"/>
        <v>0</v>
      </c>
      <c r="CD292" s="30">
        <f t="shared" si="973"/>
        <v>0</v>
      </c>
      <c r="CE292" s="30">
        <f t="shared" si="973"/>
        <v>0</v>
      </c>
      <c r="CF292" s="30">
        <f t="shared" si="973"/>
        <v>0</v>
      </c>
      <c r="CG292" s="30">
        <f t="shared" si="973"/>
        <v>0</v>
      </c>
      <c r="CH292" s="30">
        <f t="shared" si="973"/>
        <v>0</v>
      </c>
      <c r="CI292" s="30">
        <f t="shared" si="973"/>
        <v>0</v>
      </c>
      <c r="CJ292" s="30">
        <f t="shared" si="973"/>
        <v>0</v>
      </c>
      <c r="CK292" s="30">
        <f t="shared" si="973"/>
        <v>0</v>
      </c>
      <c r="CL292" s="30">
        <f t="shared" ref="CL292:CT292" si="974">IF(CL$5="",0,IF(CL$5=1,SUMIFS($130:$130,$5:$5,"&lt;="&amp;(CL$5-$S292)),SUMIFS($130:$130,$5:$5,CL$5-$S292)))</f>
        <v>0</v>
      </c>
      <c r="CM292" s="30">
        <f t="shared" si="974"/>
        <v>0</v>
      </c>
      <c r="CN292" s="30">
        <f t="shared" si="974"/>
        <v>0</v>
      </c>
      <c r="CO292" s="30">
        <f t="shared" si="974"/>
        <v>0</v>
      </c>
      <c r="CP292" s="30">
        <f t="shared" si="974"/>
        <v>0</v>
      </c>
      <c r="CQ292" s="30">
        <f t="shared" si="974"/>
        <v>0</v>
      </c>
      <c r="CR292" s="30">
        <f t="shared" si="974"/>
        <v>0</v>
      </c>
      <c r="CS292" s="30">
        <f t="shared" si="974"/>
        <v>0</v>
      </c>
      <c r="CT292" s="30">
        <f t="shared" si="974"/>
        <v>0</v>
      </c>
    </row>
    <row r="293" spans="1:98" s="27" customFormat="1" ht="12" x14ac:dyDescent="0.25">
      <c r="A293" s="26">
        <f>ROW()</f>
        <v>293</v>
      </c>
      <c r="B293" s="145"/>
      <c r="C293" s="142"/>
      <c r="E293" s="24"/>
      <c r="F293" s="66" t="str">
        <f t="shared" si="965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34856848</v>
      </c>
      <c r="Z293" s="30">
        <f t="shared" ref="Z293:BE293" ca="1" si="975">IF(Z$5="",0,IF(Z$5=1,SUMIFS($118:$118,$5:$5,"&lt;="&amp;(Z$5-$S293)),SUMIFS($118:$118,$5:$5,Z$5-$S293)))</f>
        <v>0</v>
      </c>
      <c r="AA293" s="30">
        <f t="shared" ca="1" si="975"/>
        <v>0</v>
      </c>
      <c r="AB293" s="30">
        <f t="shared" ca="1" si="975"/>
        <v>0</v>
      </c>
      <c r="AC293" s="30">
        <f t="shared" ca="1" si="975"/>
        <v>1600</v>
      </c>
      <c r="AD293" s="30">
        <f t="shared" ca="1" si="975"/>
        <v>6400</v>
      </c>
      <c r="AE293" s="30">
        <f t="shared" ca="1" si="975"/>
        <v>11520</v>
      </c>
      <c r="AF293" s="30">
        <f t="shared" ca="1" si="975"/>
        <v>16840</v>
      </c>
      <c r="AG293" s="30">
        <f t="shared" ca="1" si="975"/>
        <v>21480</v>
      </c>
      <c r="AH293" s="30">
        <f t="shared" ca="1" si="975"/>
        <v>28216.000000000004</v>
      </c>
      <c r="AI293" s="30">
        <f t="shared" ca="1" si="975"/>
        <v>45816</v>
      </c>
      <c r="AJ293" s="30">
        <f t="shared" ca="1" si="975"/>
        <v>75448</v>
      </c>
      <c r="AK293" s="30">
        <f t="shared" ca="1" si="975"/>
        <v>117988</v>
      </c>
      <c r="AL293" s="30">
        <f t="shared" ca="1" si="975"/>
        <v>171880</v>
      </c>
      <c r="AM293" s="30">
        <f t="shared" ca="1" si="975"/>
        <v>232468</v>
      </c>
      <c r="AN293" s="30">
        <f t="shared" ca="1" si="975"/>
        <v>297032</v>
      </c>
      <c r="AO293" s="30">
        <f t="shared" ca="1" si="975"/>
        <v>363660</v>
      </c>
      <c r="AP293" s="30">
        <f t="shared" ca="1" si="975"/>
        <v>431380</v>
      </c>
      <c r="AQ293" s="30">
        <f t="shared" ca="1" si="975"/>
        <v>499580</v>
      </c>
      <c r="AR293" s="30">
        <f t="shared" ca="1" si="975"/>
        <v>567900</v>
      </c>
      <c r="AS293" s="30">
        <f t="shared" ca="1" si="975"/>
        <v>636280</v>
      </c>
      <c r="AT293" s="30">
        <f t="shared" ca="1" si="975"/>
        <v>704680</v>
      </c>
      <c r="AU293" s="30">
        <f t="shared" ca="1" si="975"/>
        <v>773080</v>
      </c>
      <c r="AV293" s="30">
        <f t="shared" ca="1" si="975"/>
        <v>841480</v>
      </c>
      <c r="AW293" s="30">
        <f t="shared" ca="1" si="975"/>
        <v>909880</v>
      </c>
      <c r="AX293" s="30">
        <f t="shared" ca="1" si="975"/>
        <v>978280</v>
      </c>
      <c r="AY293" s="30">
        <f t="shared" ca="1" si="975"/>
        <v>1046680</v>
      </c>
      <c r="AZ293" s="30">
        <f t="shared" ca="1" si="975"/>
        <v>1111080</v>
      </c>
      <c r="BA293" s="30">
        <f t="shared" ca="1" si="975"/>
        <v>1163480</v>
      </c>
      <c r="BB293" s="30">
        <f t="shared" ca="1" si="975"/>
        <v>1203080</v>
      </c>
      <c r="BC293" s="30">
        <f t="shared" ca="1" si="975"/>
        <v>1229380</v>
      </c>
      <c r="BD293" s="30">
        <f t="shared" ca="1" si="975"/>
        <v>1244080</v>
      </c>
      <c r="BE293" s="30">
        <f t="shared" ca="1" si="975"/>
        <v>1251940</v>
      </c>
      <c r="BF293" s="30">
        <f t="shared" ref="BF293:CK293" ca="1" si="976">IF(BF$5="",0,IF(BF$5=1,SUMIFS($118:$118,$5:$5,"&lt;="&amp;(BF$5-$S293)),SUMIFS($118:$118,$5:$5,BF$5-$S293)))</f>
        <v>1255800</v>
      </c>
      <c r="BG293" s="30">
        <f t="shared" ca="1" si="976"/>
        <v>1257580</v>
      </c>
      <c r="BH293" s="30">
        <f t="shared" ca="1" si="976"/>
        <v>1258260</v>
      </c>
      <c r="BI293" s="30">
        <f t="shared" ca="1" si="976"/>
        <v>1258460</v>
      </c>
      <c r="BJ293" s="30">
        <f t="shared" ca="1" si="976"/>
        <v>1258540</v>
      </c>
      <c r="BK293" s="30">
        <f t="shared" ca="1" si="976"/>
        <v>1258560.0000000002</v>
      </c>
      <c r="BL293" s="30">
        <f t="shared" ca="1" si="976"/>
        <v>1258560.0000000002</v>
      </c>
      <c r="BM293" s="30">
        <f t="shared" ca="1" si="976"/>
        <v>1258560.0000000002</v>
      </c>
      <c r="BN293" s="30">
        <f t="shared" ca="1" si="976"/>
        <v>1258560.0000000002</v>
      </c>
      <c r="BO293" s="30">
        <f t="shared" ca="1" si="976"/>
        <v>1258560.0000000002</v>
      </c>
      <c r="BP293" s="30">
        <f t="shared" ca="1" si="976"/>
        <v>1258560.0000000002</v>
      </c>
      <c r="BQ293" s="30">
        <f t="shared" ca="1" si="976"/>
        <v>1258560.0000000002</v>
      </c>
      <c r="BR293" s="30">
        <f t="shared" ca="1" si="976"/>
        <v>1258560.0000000002</v>
      </c>
      <c r="BS293" s="30">
        <f t="shared" ca="1" si="976"/>
        <v>1258560.0000000002</v>
      </c>
      <c r="BT293" s="30">
        <f t="shared" ca="1" si="976"/>
        <v>1258560.0000000002</v>
      </c>
      <c r="BU293" s="30">
        <f t="shared" si="976"/>
        <v>0</v>
      </c>
      <c r="BV293" s="30">
        <f t="shared" si="976"/>
        <v>0</v>
      </c>
      <c r="BW293" s="30">
        <f t="shared" si="976"/>
        <v>0</v>
      </c>
      <c r="BX293" s="30">
        <f t="shared" si="976"/>
        <v>0</v>
      </c>
      <c r="BY293" s="30">
        <f t="shared" si="976"/>
        <v>0</v>
      </c>
      <c r="BZ293" s="30">
        <f t="shared" si="976"/>
        <v>0</v>
      </c>
      <c r="CA293" s="30">
        <f t="shared" si="976"/>
        <v>0</v>
      </c>
      <c r="CB293" s="30">
        <f t="shared" si="976"/>
        <v>0</v>
      </c>
      <c r="CC293" s="30">
        <f t="shared" si="976"/>
        <v>0</v>
      </c>
      <c r="CD293" s="30">
        <f t="shared" si="976"/>
        <v>0</v>
      </c>
      <c r="CE293" s="30">
        <f t="shared" si="976"/>
        <v>0</v>
      </c>
      <c r="CF293" s="30">
        <f t="shared" si="976"/>
        <v>0</v>
      </c>
      <c r="CG293" s="30">
        <f t="shared" si="976"/>
        <v>0</v>
      </c>
      <c r="CH293" s="30">
        <f t="shared" si="976"/>
        <v>0</v>
      </c>
      <c r="CI293" s="30">
        <f t="shared" si="976"/>
        <v>0</v>
      </c>
      <c r="CJ293" s="30">
        <f t="shared" si="976"/>
        <v>0</v>
      </c>
      <c r="CK293" s="30">
        <f t="shared" si="976"/>
        <v>0</v>
      </c>
      <c r="CL293" s="30">
        <f t="shared" ref="CL293:CT293" si="977">IF(CL$5="",0,IF(CL$5=1,SUMIFS($118:$118,$5:$5,"&lt;="&amp;(CL$5-$S293)),SUMIFS($118:$118,$5:$5,CL$5-$S293)))</f>
        <v>0</v>
      </c>
      <c r="CM293" s="30">
        <f t="shared" si="977"/>
        <v>0</v>
      </c>
      <c r="CN293" s="30">
        <f t="shared" si="977"/>
        <v>0</v>
      </c>
      <c r="CO293" s="30">
        <f t="shared" si="977"/>
        <v>0</v>
      </c>
      <c r="CP293" s="30">
        <f t="shared" si="977"/>
        <v>0</v>
      </c>
      <c r="CQ293" s="30">
        <f t="shared" si="977"/>
        <v>0</v>
      </c>
      <c r="CR293" s="30">
        <f t="shared" si="977"/>
        <v>0</v>
      </c>
      <c r="CS293" s="30">
        <f t="shared" si="977"/>
        <v>0</v>
      </c>
      <c r="CT293" s="30">
        <f t="shared" si="977"/>
        <v>0</v>
      </c>
    </row>
    <row r="294" spans="1:98" s="27" customFormat="1" ht="12" x14ac:dyDescent="0.25">
      <c r="A294" s="26">
        <f>ROW()</f>
        <v>294</v>
      </c>
      <c r="B294" s="145"/>
      <c r="C294" s="142"/>
      <c r="E294" s="24"/>
      <c r="F294" s="66" t="str">
        <f t="shared" si="965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20055010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600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2400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4320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6715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9655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13461.000000000002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21391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33663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51299.5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75909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106037.5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140884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179342.5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219884.5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261600.5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303877.5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346450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389150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431880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474625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517375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560125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602875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644125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680875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712825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738787.5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757400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770247.5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778270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782612.5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784832.5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785872.5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786347.5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786525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786575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786595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786600.00000000012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786600.00000000012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786600.00000000012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786600.00000000012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786600.00000000012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786600.00000000012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5"/>
      <c r="C295" s="142"/>
      <c r="E295" s="24"/>
      <c r="F295" s="66" t="str">
        <f t="shared" si="965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9319565</v>
      </c>
      <c r="Z295" s="30">
        <f t="shared" ref="Z295:BE295" si="978">IF(Z$5="",0,IF(Z$5=1,SUMIFS($142:$142,$5:$5,"&lt;="&amp;(Z$5-$S295)),SUMIFS($142:$142,$5:$5,Z$5-$S295)))</f>
        <v>0</v>
      </c>
      <c r="AA295" s="30">
        <f t="shared" ca="1" si="978"/>
        <v>0</v>
      </c>
      <c r="AB295" s="30">
        <f t="shared" ca="1" si="978"/>
        <v>0</v>
      </c>
      <c r="AC295" s="30">
        <f t="shared" ca="1" si="978"/>
        <v>0</v>
      </c>
      <c r="AD295" s="30">
        <f t="shared" ca="1" si="978"/>
        <v>0</v>
      </c>
      <c r="AE295" s="30">
        <f t="shared" ca="1" si="978"/>
        <v>0</v>
      </c>
      <c r="AF295" s="30">
        <f t="shared" ca="1" si="978"/>
        <v>0</v>
      </c>
      <c r="AG295" s="30">
        <f t="shared" ca="1" si="978"/>
        <v>0</v>
      </c>
      <c r="AH295" s="30">
        <f t="shared" ca="1" si="978"/>
        <v>500</v>
      </c>
      <c r="AI295" s="30">
        <f t="shared" ca="1" si="978"/>
        <v>2000</v>
      </c>
      <c r="AJ295" s="30">
        <f t="shared" ca="1" si="978"/>
        <v>3600</v>
      </c>
      <c r="AK295" s="30">
        <f t="shared" ca="1" si="978"/>
        <v>5262.5</v>
      </c>
      <c r="AL295" s="30">
        <f t="shared" ca="1" si="978"/>
        <v>6712.5</v>
      </c>
      <c r="AM295" s="30">
        <f t="shared" ca="1" si="978"/>
        <v>8817.5000000000018</v>
      </c>
      <c r="AN295" s="30">
        <f t="shared" ca="1" si="978"/>
        <v>14317.500000000002</v>
      </c>
      <c r="AO295" s="30">
        <f t="shared" ca="1" si="978"/>
        <v>23577.5</v>
      </c>
      <c r="AP295" s="30">
        <f t="shared" ca="1" si="978"/>
        <v>36871.25</v>
      </c>
      <c r="AQ295" s="30">
        <f t="shared" ca="1" si="978"/>
        <v>53712.5</v>
      </c>
      <c r="AR295" s="30">
        <f t="shared" ca="1" si="978"/>
        <v>72646.25</v>
      </c>
      <c r="AS295" s="30">
        <f t="shared" ca="1" si="978"/>
        <v>92822.5</v>
      </c>
      <c r="AT295" s="30">
        <f t="shared" ca="1" si="978"/>
        <v>113643.75</v>
      </c>
      <c r="AU295" s="30">
        <f t="shared" ca="1" si="978"/>
        <v>134806.25</v>
      </c>
      <c r="AV295" s="30">
        <f t="shared" ca="1" si="978"/>
        <v>156118.75</v>
      </c>
      <c r="AW295" s="30">
        <f t="shared" ca="1" si="978"/>
        <v>177468.75</v>
      </c>
      <c r="AX295" s="30">
        <f t="shared" ca="1" si="978"/>
        <v>198837.5</v>
      </c>
      <c r="AY295" s="30">
        <f t="shared" ca="1" si="978"/>
        <v>220212.5</v>
      </c>
      <c r="AZ295" s="30">
        <f t="shared" ca="1" si="978"/>
        <v>241587.5</v>
      </c>
      <c r="BA295" s="30">
        <f t="shared" ca="1" si="978"/>
        <v>262962.5</v>
      </c>
      <c r="BB295" s="30">
        <f t="shared" ca="1" si="978"/>
        <v>284337.5</v>
      </c>
      <c r="BC295" s="30">
        <f t="shared" ca="1" si="978"/>
        <v>305712.5</v>
      </c>
      <c r="BD295" s="30">
        <f t="shared" ca="1" si="978"/>
        <v>327087.5</v>
      </c>
      <c r="BE295" s="30">
        <f t="shared" ca="1" si="978"/>
        <v>347212.5</v>
      </c>
      <c r="BF295" s="30">
        <f t="shared" ref="BF295:CK295" ca="1" si="979">IF(BF$5="",0,IF(BF$5=1,SUMIFS($142:$142,$5:$5,"&lt;="&amp;(BF$5-$S295)),SUMIFS($142:$142,$5:$5,BF$5-$S295)))</f>
        <v>363587.5</v>
      </c>
      <c r="BG295" s="30">
        <f t="shared" ca="1" si="979"/>
        <v>375962.5</v>
      </c>
      <c r="BH295" s="30">
        <f t="shared" ca="1" si="979"/>
        <v>384181.25</v>
      </c>
      <c r="BI295" s="30">
        <f t="shared" ca="1" si="979"/>
        <v>388775</v>
      </c>
      <c r="BJ295" s="30">
        <f t="shared" ca="1" si="979"/>
        <v>391231.25</v>
      </c>
      <c r="BK295" s="30">
        <f t="shared" ca="1" si="979"/>
        <v>392437.5</v>
      </c>
      <c r="BL295" s="30">
        <f t="shared" ca="1" si="979"/>
        <v>392993.75</v>
      </c>
      <c r="BM295" s="30">
        <f t="shared" ca="1" si="979"/>
        <v>393206.25</v>
      </c>
      <c r="BN295" s="30">
        <f t="shared" ca="1" si="979"/>
        <v>393268.75</v>
      </c>
      <c r="BO295" s="30">
        <f t="shared" ca="1" si="979"/>
        <v>393293.75</v>
      </c>
      <c r="BP295" s="30">
        <f t="shared" ca="1" si="979"/>
        <v>393300.00000000006</v>
      </c>
      <c r="BQ295" s="30">
        <f t="shared" ca="1" si="979"/>
        <v>393300.00000000006</v>
      </c>
      <c r="BR295" s="30">
        <f t="shared" ca="1" si="979"/>
        <v>393300.00000000006</v>
      </c>
      <c r="BS295" s="30">
        <f t="shared" ca="1" si="979"/>
        <v>393300.00000000006</v>
      </c>
      <c r="BT295" s="30">
        <f t="shared" ca="1" si="979"/>
        <v>393300.00000000006</v>
      </c>
      <c r="BU295" s="30">
        <f t="shared" ca="1" si="979"/>
        <v>393300.00000000006</v>
      </c>
      <c r="BV295" s="30">
        <f t="shared" si="979"/>
        <v>0</v>
      </c>
      <c r="BW295" s="30">
        <f t="shared" si="979"/>
        <v>0</v>
      </c>
      <c r="BX295" s="30">
        <f t="shared" si="979"/>
        <v>0</v>
      </c>
      <c r="BY295" s="30">
        <f t="shared" si="979"/>
        <v>0</v>
      </c>
      <c r="BZ295" s="30">
        <f t="shared" si="979"/>
        <v>0</v>
      </c>
      <c r="CA295" s="30">
        <f t="shared" si="979"/>
        <v>0</v>
      </c>
      <c r="CB295" s="30">
        <f t="shared" si="979"/>
        <v>0</v>
      </c>
      <c r="CC295" s="30">
        <f t="shared" si="979"/>
        <v>0</v>
      </c>
      <c r="CD295" s="30">
        <f t="shared" si="979"/>
        <v>0</v>
      </c>
      <c r="CE295" s="30">
        <f t="shared" si="979"/>
        <v>0</v>
      </c>
      <c r="CF295" s="30">
        <f t="shared" si="979"/>
        <v>0</v>
      </c>
      <c r="CG295" s="30">
        <f t="shared" si="979"/>
        <v>0</v>
      </c>
      <c r="CH295" s="30">
        <f t="shared" si="979"/>
        <v>0</v>
      </c>
      <c r="CI295" s="30">
        <f t="shared" si="979"/>
        <v>0</v>
      </c>
      <c r="CJ295" s="30">
        <f t="shared" si="979"/>
        <v>0</v>
      </c>
      <c r="CK295" s="30">
        <f t="shared" si="979"/>
        <v>0</v>
      </c>
      <c r="CL295" s="30">
        <f t="shared" ref="CL295:CT295" si="980">IF(CL$5="",0,IF(CL$5=1,SUMIFS($142:$142,$5:$5,"&lt;="&amp;(CL$5-$S295)),SUMIFS($142:$142,$5:$5,CL$5-$S295)))</f>
        <v>0</v>
      </c>
      <c r="CM295" s="30">
        <f t="shared" si="980"/>
        <v>0</v>
      </c>
      <c r="CN295" s="30">
        <f t="shared" si="980"/>
        <v>0</v>
      </c>
      <c r="CO295" s="30">
        <f t="shared" si="980"/>
        <v>0</v>
      </c>
      <c r="CP295" s="30">
        <f t="shared" si="980"/>
        <v>0</v>
      </c>
      <c r="CQ295" s="30">
        <f t="shared" si="980"/>
        <v>0</v>
      </c>
      <c r="CR295" s="30">
        <f t="shared" si="980"/>
        <v>0</v>
      </c>
      <c r="CS295" s="30">
        <f t="shared" si="980"/>
        <v>0</v>
      </c>
      <c r="CT295" s="30">
        <f t="shared" si="980"/>
        <v>0</v>
      </c>
    </row>
    <row r="296" spans="1:98" s="27" customFormat="1" ht="12" x14ac:dyDescent="0.25">
      <c r="A296" s="26">
        <f>ROW()</f>
        <v>296</v>
      </c>
      <c r="B296" s="145"/>
      <c r="C296" s="142"/>
      <c r="E296" s="24"/>
      <c r="F296" s="66" t="str">
        <f t="shared" si="965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8812372.5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180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720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1296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2164.5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3496.5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5118.3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7996.0499999999993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12112.65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18035.099999999999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27067.95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38884.5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53326.574999999997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69916.5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87759.224999999991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106326.9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125256.375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144376.875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163580.625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182804.625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202038.75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221276.25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240513.75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259751.25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278538.75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295976.25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311973.75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325800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336296.25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343863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348735.375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351416.25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352819.125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353493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353802.375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353919.375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353953.125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353966.625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353970.00000000006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353970.00000000006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353970.00000000006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353970.00000000006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353970.00000000006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353970.00000000006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5"/>
      <c r="C297" s="142"/>
      <c r="E297" s="24"/>
      <c r="F297" s="66" t="str">
        <f t="shared" si="965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3733542.1599999992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128.79999999999998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515.19999999999993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927.3599999999999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1410.82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1949.94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2668.828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4269.1680000000006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6814.6239999999998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10471.485999999999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15416.991999999998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21316.63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27981.661999999997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35204.49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42746.235999999997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50463.793999999994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58262.22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66103.149999999994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73962.25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81825.490000000005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89690.8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97556.800000000003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105422.8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113288.8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120832.79999999999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127410.80000000002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132958.39999999999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137297.35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140288.5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142287.43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143505.51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144155.95000000001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144481.85999999999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144631.13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144698.97999999998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144724.05000000002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144730.95000000001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144733.71000000002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144734.40000000002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144734.40000000002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144734.40000000002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144734.40000000002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144734.40000000002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144734.40000000002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6"/>
      <c r="C298" s="142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4"/>
      <c r="C299" s="142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413876806.79490012</v>
      </c>
      <c r="Z299" s="10">
        <f t="shared" ref="Z299:BE299" ca="1" si="981">Z287-Z288</f>
        <v>0</v>
      </c>
      <c r="AA299" s="10">
        <f t="shared" ca="1" si="981"/>
        <v>0</v>
      </c>
      <c r="AB299" s="10">
        <f t="shared" ca="1" si="981"/>
        <v>-4680</v>
      </c>
      <c r="AC299" s="10">
        <f t="shared" ca="1" si="981"/>
        <v>-20320</v>
      </c>
      <c r="AD299" s="10">
        <f t="shared" ca="1" si="981"/>
        <v>-40656</v>
      </c>
      <c r="AE299" s="10">
        <f t="shared" ca="1" si="981"/>
        <v>-63925.8</v>
      </c>
      <c r="AF299" s="10">
        <f t="shared" ca="1" si="981"/>
        <v>-93936.2</v>
      </c>
      <c r="AG299" s="10">
        <f t="shared" ca="1" si="981"/>
        <v>-148249.16</v>
      </c>
      <c r="AH299" s="10">
        <f t="shared" ca="1" si="981"/>
        <v>-249656.12000000002</v>
      </c>
      <c r="AI299" s="10">
        <f t="shared" ca="1" si="981"/>
        <v>-395531.24</v>
      </c>
      <c r="AJ299" s="10">
        <f t="shared" ca="1" si="981"/>
        <v>-552354.228</v>
      </c>
      <c r="AK299" s="10">
        <f t="shared" ca="1" si="981"/>
        <v>-701703.27800000005</v>
      </c>
      <c r="AL299" s="10">
        <f t="shared" ca="1" si="981"/>
        <v>-913930.04900000012</v>
      </c>
      <c r="AM299" s="10">
        <f t="shared" ca="1" si="981"/>
        <v>-1233360.8810000001</v>
      </c>
      <c r="AN299" s="10">
        <f t="shared" ca="1" si="981"/>
        <v>-1674178.05</v>
      </c>
      <c r="AO299" s="10">
        <f t="shared" ca="1" si="981"/>
        <v>-2147737.8435</v>
      </c>
      <c r="AP299" s="10">
        <f t="shared" ca="1" si="981"/>
        <v>-2443377.66175</v>
      </c>
      <c r="AQ299" s="10">
        <f t="shared" ca="1" si="981"/>
        <v>-2442592.2372500002</v>
      </c>
      <c r="AR299" s="10">
        <f t="shared" ca="1" si="981"/>
        <v>-2086956.3524499992</v>
      </c>
      <c r="AS299" s="10">
        <f t="shared" ca="1" si="981"/>
        <v>-1396929.9804500006</v>
      </c>
      <c r="AT299" s="10">
        <f t="shared" ca="1" si="981"/>
        <v>-468851.96509999875</v>
      </c>
      <c r="AU299" s="10">
        <f t="shared" ca="1" si="981"/>
        <v>611143.27827499993</v>
      </c>
      <c r="AV299" s="10">
        <f t="shared" ca="1" si="981"/>
        <v>1778203.6695000008</v>
      </c>
      <c r="AW299" s="10">
        <f t="shared" ca="1" si="981"/>
        <v>2992111.704775</v>
      </c>
      <c r="AX299" s="10">
        <f t="shared" ca="1" si="981"/>
        <v>4228748.5540999994</v>
      </c>
      <c r="AY299" s="10">
        <f t="shared" ca="1" si="981"/>
        <v>5486019.1698749997</v>
      </c>
      <c r="AZ299" s="10">
        <f t="shared" ca="1" si="981"/>
        <v>6785944.0921249986</v>
      </c>
      <c r="BA299" s="10">
        <f t="shared" ca="1" si="981"/>
        <v>8137988.428375002</v>
      </c>
      <c r="BB299" s="10">
        <f t="shared" ca="1" si="981"/>
        <v>9548527.1181249991</v>
      </c>
      <c r="BC299" s="10">
        <f t="shared" ca="1" si="981"/>
        <v>11034166.52775</v>
      </c>
      <c r="BD299" s="10">
        <f t="shared" ca="1" si="981"/>
        <v>12626350.135250004</v>
      </c>
      <c r="BE299" s="10">
        <f t="shared" ca="1" si="981"/>
        <v>14345051.142750001</v>
      </c>
      <c r="BF299" s="10">
        <f t="shared" ref="BF299:CK299" ca="1" si="982">BF287-BF288</f>
        <v>16174339.95025</v>
      </c>
      <c r="BG299" s="10">
        <f t="shared" ca="1" si="982"/>
        <v>17996149.977749996</v>
      </c>
      <c r="BH299" s="10">
        <f t="shared" ca="1" si="982"/>
        <v>19604231.380250007</v>
      </c>
      <c r="BI299" s="10">
        <f t="shared" ca="1" si="982"/>
        <v>20889447.460250001</v>
      </c>
      <c r="BJ299" s="10">
        <f t="shared" ca="1" si="982"/>
        <v>21803514.870250002</v>
      </c>
      <c r="BK299" s="10">
        <f t="shared" ca="1" si="982"/>
        <v>22373429.952750005</v>
      </c>
      <c r="BL299" s="10">
        <f t="shared" ca="1" si="982"/>
        <v>22699746.219000008</v>
      </c>
      <c r="BM299" s="10">
        <f t="shared" ca="1" si="982"/>
        <v>22871985.293374997</v>
      </c>
      <c r="BN299" s="10">
        <f t="shared" ca="1" si="982"/>
        <v>22956247.375250001</v>
      </c>
      <c r="BO299" s="10">
        <f t="shared" ca="1" si="982"/>
        <v>22993277.988875002</v>
      </c>
      <c r="BP299" s="10">
        <f t="shared" ca="1" si="982"/>
        <v>23007481.734999996</v>
      </c>
      <c r="BQ299" s="10">
        <f t="shared" ca="1" si="982"/>
        <v>23012726.545875002</v>
      </c>
      <c r="BR299" s="10">
        <f t="shared" ca="1" si="982"/>
        <v>23014412.33112501</v>
      </c>
      <c r="BS299" s="10">
        <f t="shared" ca="1" si="982"/>
        <v>23014818.702375006</v>
      </c>
      <c r="BT299" s="10">
        <f t="shared" ca="1" si="982"/>
        <v>23014905.220125008</v>
      </c>
      <c r="BU299" s="10">
        <f t="shared" ca="1" si="982"/>
        <v>27954765.01800001</v>
      </c>
      <c r="BV299" s="10">
        <f t="shared" si="982"/>
        <v>0</v>
      </c>
      <c r="BW299" s="10">
        <f t="shared" si="982"/>
        <v>0</v>
      </c>
      <c r="BX299" s="10">
        <f t="shared" si="982"/>
        <v>0</v>
      </c>
      <c r="BY299" s="10">
        <f t="shared" si="982"/>
        <v>0</v>
      </c>
      <c r="BZ299" s="10">
        <f t="shared" si="982"/>
        <v>0</v>
      </c>
      <c r="CA299" s="10">
        <f t="shared" si="982"/>
        <v>0</v>
      </c>
      <c r="CB299" s="10">
        <f t="shared" si="982"/>
        <v>0</v>
      </c>
      <c r="CC299" s="10">
        <f t="shared" si="982"/>
        <v>0</v>
      </c>
      <c r="CD299" s="10">
        <f t="shared" si="982"/>
        <v>0</v>
      </c>
      <c r="CE299" s="10">
        <f t="shared" si="982"/>
        <v>0</v>
      </c>
      <c r="CF299" s="10">
        <f t="shared" si="982"/>
        <v>0</v>
      </c>
      <c r="CG299" s="10">
        <f t="shared" si="982"/>
        <v>0</v>
      </c>
      <c r="CH299" s="10">
        <f t="shared" si="982"/>
        <v>0</v>
      </c>
      <c r="CI299" s="10">
        <f t="shared" si="982"/>
        <v>0</v>
      </c>
      <c r="CJ299" s="10">
        <f t="shared" si="982"/>
        <v>0</v>
      </c>
      <c r="CK299" s="10">
        <f t="shared" si="982"/>
        <v>0</v>
      </c>
      <c r="CL299" s="10">
        <f t="shared" ref="CL299:CT299" si="983">CL287-CL288</f>
        <v>0</v>
      </c>
      <c r="CM299" s="10">
        <f t="shared" si="983"/>
        <v>0</v>
      </c>
      <c r="CN299" s="10">
        <f t="shared" si="983"/>
        <v>0</v>
      </c>
      <c r="CO299" s="10">
        <f t="shared" si="983"/>
        <v>0</v>
      </c>
      <c r="CP299" s="10">
        <f t="shared" si="983"/>
        <v>0</v>
      </c>
      <c r="CQ299" s="10">
        <f t="shared" si="983"/>
        <v>0</v>
      </c>
      <c r="CR299" s="10">
        <f t="shared" si="983"/>
        <v>0</v>
      </c>
      <c r="CS299" s="10">
        <f t="shared" si="983"/>
        <v>0</v>
      </c>
      <c r="CT299" s="10">
        <f t="shared" si="983"/>
        <v>0</v>
      </c>
    </row>
    <row r="300" spans="1:98" s="13" customFormat="1" x14ac:dyDescent="0.3">
      <c r="A300" s="12">
        <f>ROW()</f>
        <v>300</v>
      </c>
      <c r="B300" s="144"/>
      <c r="C300" s="142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87392646.433474019</v>
      </c>
      <c r="Z300" s="10">
        <f t="shared" ref="Z300:BE300" ca="1" si="984">IF(Z$5="",0,SUM(Z301:Z304))</f>
        <v>150000</v>
      </c>
      <c r="AA300" s="10">
        <f t="shared" ca="1" si="984"/>
        <v>390000</v>
      </c>
      <c r="AB300" s="10">
        <f t="shared" ca="1" si="984"/>
        <v>550000</v>
      </c>
      <c r="AC300" s="10">
        <f t="shared" ca="1" si="984"/>
        <v>700000</v>
      </c>
      <c r="AD300" s="10">
        <f t="shared" ca="1" si="984"/>
        <v>800000</v>
      </c>
      <c r="AE300" s="10">
        <f t="shared" ca="1" si="984"/>
        <v>800000</v>
      </c>
      <c r="AF300" s="10">
        <f t="shared" ca="1" si="984"/>
        <v>800000</v>
      </c>
      <c r="AG300" s="10">
        <f t="shared" ca="1" si="984"/>
        <v>800000</v>
      </c>
      <c r="AH300" s="10">
        <f t="shared" ca="1" si="984"/>
        <v>800062.92200000002</v>
      </c>
      <c r="AI300" s="10">
        <f t="shared" ca="1" si="984"/>
        <v>800859.93400000001</v>
      </c>
      <c r="AJ300" s="10">
        <f t="shared" ca="1" si="984"/>
        <v>804459.07239999995</v>
      </c>
      <c r="AK300" s="10">
        <f t="shared" ca="1" si="984"/>
        <v>811889.63624999998</v>
      </c>
      <c r="AL300" s="10">
        <f t="shared" ca="1" si="984"/>
        <v>820962.46429999999</v>
      </c>
      <c r="AM300" s="10">
        <f t="shared" ca="1" si="984"/>
        <v>830547.68717000005</v>
      </c>
      <c r="AN300" s="10">
        <f t="shared" ca="1" si="984"/>
        <v>840885.61446499999</v>
      </c>
      <c r="AO300" s="10">
        <f t="shared" ca="1" si="984"/>
        <v>857681.46257750003</v>
      </c>
      <c r="AP300" s="10">
        <f t="shared" ca="1" si="984"/>
        <v>890903.09878999996</v>
      </c>
      <c r="AQ300" s="10">
        <f t="shared" ca="1" si="984"/>
        <v>945279.86122299999</v>
      </c>
      <c r="AR300" s="10">
        <f t="shared" ca="1" si="984"/>
        <v>1022299.745063</v>
      </c>
      <c r="AS300" s="10">
        <f t="shared" ca="1" si="984"/>
        <v>1119240.6344764999</v>
      </c>
      <c r="AT300" s="10">
        <f t="shared" ca="1" si="984"/>
        <v>1230000.95952775</v>
      </c>
      <c r="AU300" s="10">
        <f t="shared" ca="1" si="984"/>
        <v>1349387.72560875</v>
      </c>
      <c r="AV300" s="10">
        <f t="shared" ca="1" si="984"/>
        <v>1473651.5654227503</v>
      </c>
      <c r="AW300" s="10">
        <f t="shared" ca="1" si="984"/>
        <v>1600505.0545297503</v>
      </c>
      <c r="AX300" s="10">
        <f t="shared" ca="1" si="984"/>
        <v>1728590.1474037501</v>
      </c>
      <c r="AY300" s="10">
        <f t="shared" ca="1" si="984"/>
        <v>1857158.2374150001</v>
      </c>
      <c r="AZ300" s="10">
        <f t="shared" ca="1" si="984"/>
        <v>1985916.8368900002</v>
      </c>
      <c r="BA300" s="10">
        <f t="shared" ca="1" si="984"/>
        <v>2114742.6056000004</v>
      </c>
      <c r="BB300" s="10">
        <f t="shared" ca="1" si="984"/>
        <v>2243585.11418375</v>
      </c>
      <c r="BC300" s="10">
        <f t="shared" ca="1" si="984"/>
        <v>2372431.4767400003</v>
      </c>
      <c r="BD300" s="10">
        <f t="shared" ca="1" si="984"/>
        <v>2501278.4291900005</v>
      </c>
      <c r="BE300" s="10">
        <f t="shared" ca="1" si="984"/>
        <v>2629968.0766400001</v>
      </c>
      <c r="BF300" s="10">
        <f t="shared" ref="BF300:CT300" ca="1" si="985">IF(BF$5="",0,SUM(BF301:BF304))</f>
        <v>2756665.1940899999</v>
      </c>
      <c r="BG300" s="10">
        <f t="shared" ca="1" si="985"/>
        <v>2874364.4655400002</v>
      </c>
      <c r="BH300" s="10">
        <f t="shared" ca="1" si="985"/>
        <v>2973487.3273650003</v>
      </c>
      <c r="BI300" s="10">
        <f t="shared" ca="1" si="985"/>
        <v>3049928.1190650002</v>
      </c>
      <c r="BJ300" s="10">
        <f t="shared" ca="1" si="985"/>
        <v>3102799.1160900006</v>
      </c>
      <c r="BK300" s="10">
        <f t="shared" ca="1" si="985"/>
        <v>3135199.8823775006</v>
      </c>
      <c r="BL300" s="10">
        <f t="shared" ca="1" si="985"/>
        <v>3153480.2308837506</v>
      </c>
      <c r="BM300" s="10">
        <f t="shared" ca="1" si="985"/>
        <v>3163016.7154212501</v>
      </c>
      <c r="BN300" s="10">
        <f t="shared" ca="1" si="985"/>
        <v>3167626.6957512503</v>
      </c>
      <c r="BO300" s="10">
        <f t="shared" ca="1" si="985"/>
        <v>3169626.8550437498</v>
      </c>
      <c r="BP300" s="10">
        <f t="shared" ca="1" si="985"/>
        <v>3170390.25620875</v>
      </c>
      <c r="BQ300" s="10">
        <f t="shared" ca="1" si="985"/>
        <v>3170669.3546050005</v>
      </c>
      <c r="BR300" s="10">
        <f t="shared" ca="1" si="985"/>
        <v>3170757.7075800006</v>
      </c>
      <c r="BS300" s="10">
        <f t="shared" ca="1" si="985"/>
        <v>3170778.8913200009</v>
      </c>
      <c r="BT300" s="10">
        <f t="shared" ca="1" si="985"/>
        <v>3170783.335186251</v>
      </c>
      <c r="BU300" s="10">
        <f t="shared" ca="1" si="985"/>
        <v>2370783.9250800009</v>
      </c>
      <c r="BV300" s="10">
        <f t="shared" si="985"/>
        <v>0</v>
      </c>
      <c r="BW300" s="10">
        <f t="shared" si="985"/>
        <v>0</v>
      </c>
      <c r="BX300" s="10">
        <f t="shared" si="985"/>
        <v>0</v>
      </c>
      <c r="BY300" s="10">
        <f t="shared" si="985"/>
        <v>0</v>
      </c>
      <c r="BZ300" s="10">
        <f t="shared" si="985"/>
        <v>0</v>
      </c>
      <c r="CA300" s="10">
        <f t="shared" si="985"/>
        <v>0</v>
      </c>
      <c r="CB300" s="10">
        <f t="shared" si="985"/>
        <v>0</v>
      </c>
      <c r="CC300" s="10">
        <f t="shared" si="985"/>
        <v>0</v>
      </c>
      <c r="CD300" s="10">
        <f t="shared" si="985"/>
        <v>0</v>
      </c>
      <c r="CE300" s="10">
        <f t="shared" si="985"/>
        <v>0</v>
      </c>
      <c r="CF300" s="10">
        <f t="shared" si="985"/>
        <v>0</v>
      </c>
      <c r="CG300" s="10">
        <f t="shared" si="985"/>
        <v>0</v>
      </c>
      <c r="CH300" s="10">
        <f t="shared" si="985"/>
        <v>0</v>
      </c>
      <c r="CI300" s="10">
        <f t="shared" si="985"/>
        <v>0</v>
      </c>
      <c r="CJ300" s="10">
        <f t="shared" si="985"/>
        <v>0</v>
      </c>
      <c r="CK300" s="10">
        <f t="shared" si="985"/>
        <v>0</v>
      </c>
      <c r="CL300" s="10">
        <f t="shared" si="985"/>
        <v>0</v>
      </c>
      <c r="CM300" s="10">
        <f t="shared" si="985"/>
        <v>0</v>
      </c>
      <c r="CN300" s="10">
        <f t="shared" si="985"/>
        <v>0</v>
      </c>
      <c r="CO300" s="10">
        <f t="shared" si="985"/>
        <v>0</v>
      </c>
      <c r="CP300" s="10">
        <f t="shared" si="985"/>
        <v>0</v>
      </c>
      <c r="CQ300" s="10">
        <f t="shared" si="985"/>
        <v>0</v>
      </c>
      <c r="CR300" s="10">
        <f t="shared" si="985"/>
        <v>0</v>
      </c>
      <c r="CS300" s="10">
        <f t="shared" si="985"/>
        <v>0</v>
      </c>
      <c r="CT300" s="10">
        <f t="shared" si="985"/>
        <v>0</v>
      </c>
    </row>
    <row r="301" spans="1:98" s="27" customFormat="1" ht="12" x14ac:dyDescent="0.25">
      <c r="A301" s="26">
        <f>ROW()</f>
        <v>301</v>
      </c>
      <c r="B301" s="145"/>
      <c r="C301" s="142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36190000</v>
      </c>
      <c r="Z301" s="30">
        <f ca="1">IF(Z$5="",0,IF(Z$5=1,SUMIFS(221:221,$5:$5,"&lt;="&amp;(Z$5-$S301)),SUMIFS(221:221,$5:$5,Z$5-$S301)))</f>
        <v>150000</v>
      </c>
      <c r="AA301" s="30">
        <f t="shared" ref="AA301:CL301" ca="1" si="986">IF(AA$5="",0,IF(AA$5=1,SUMIFS(221:221,$5:$5,"&lt;="&amp;(AA$5-$S301)),SUMIFS(221:221,$5:$5,AA$5-$S301)))</f>
        <v>390000</v>
      </c>
      <c r="AB301" s="30">
        <f t="shared" ca="1" si="986"/>
        <v>550000</v>
      </c>
      <c r="AC301" s="30">
        <f t="shared" ca="1" si="986"/>
        <v>700000</v>
      </c>
      <c r="AD301" s="30">
        <f t="shared" ca="1" si="986"/>
        <v>800000</v>
      </c>
      <c r="AE301" s="30">
        <f t="shared" ca="1" si="986"/>
        <v>800000</v>
      </c>
      <c r="AF301" s="30">
        <f t="shared" ca="1" si="986"/>
        <v>800000</v>
      </c>
      <c r="AG301" s="30">
        <f t="shared" ca="1" si="986"/>
        <v>800000</v>
      </c>
      <c r="AH301" s="30">
        <f t="shared" ca="1" si="986"/>
        <v>800000</v>
      </c>
      <c r="AI301" s="30">
        <f t="shared" ca="1" si="986"/>
        <v>800000</v>
      </c>
      <c r="AJ301" s="30">
        <f t="shared" ca="1" si="986"/>
        <v>800000</v>
      </c>
      <c r="AK301" s="30">
        <f t="shared" ca="1" si="986"/>
        <v>800000</v>
      </c>
      <c r="AL301" s="30">
        <f t="shared" ca="1" si="986"/>
        <v>800000</v>
      </c>
      <c r="AM301" s="30">
        <f t="shared" ca="1" si="986"/>
        <v>800000</v>
      </c>
      <c r="AN301" s="30">
        <f t="shared" ca="1" si="986"/>
        <v>800000</v>
      </c>
      <c r="AO301" s="30">
        <f t="shared" ca="1" si="986"/>
        <v>800000</v>
      </c>
      <c r="AP301" s="30">
        <f t="shared" ca="1" si="986"/>
        <v>800000</v>
      </c>
      <c r="AQ301" s="30">
        <f t="shared" ca="1" si="986"/>
        <v>800000</v>
      </c>
      <c r="AR301" s="30">
        <f t="shared" ca="1" si="986"/>
        <v>800000</v>
      </c>
      <c r="AS301" s="30">
        <f t="shared" ca="1" si="986"/>
        <v>800000</v>
      </c>
      <c r="AT301" s="30">
        <f t="shared" ca="1" si="986"/>
        <v>800000</v>
      </c>
      <c r="AU301" s="30">
        <f t="shared" ca="1" si="986"/>
        <v>800000</v>
      </c>
      <c r="AV301" s="30">
        <f t="shared" ca="1" si="986"/>
        <v>800000</v>
      </c>
      <c r="AW301" s="30">
        <f t="shared" ca="1" si="986"/>
        <v>800000</v>
      </c>
      <c r="AX301" s="30">
        <f t="shared" ca="1" si="986"/>
        <v>800000</v>
      </c>
      <c r="AY301" s="30">
        <f t="shared" ca="1" si="986"/>
        <v>800000</v>
      </c>
      <c r="AZ301" s="30">
        <f t="shared" ca="1" si="986"/>
        <v>800000</v>
      </c>
      <c r="BA301" s="30">
        <f t="shared" ca="1" si="986"/>
        <v>800000</v>
      </c>
      <c r="BB301" s="30">
        <f t="shared" ca="1" si="986"/>
        <v>800000</v>
      </c>
      <c r="BC301" s="30">
        <f t="shared" ca="1" si="986"/>
        <v>800000</v>
      </c>
      <c r="BD301" s="30">
        <f t="shared" ca="1" si="986"/>
        <v>800000</v>
      </c>
      <c r="BE301" s="30">
        <f t="shared" ca="1" si="986"/>
        <v>800000</v>
      </c>
      <c r="BF301" s="30">
        <f t="shared" ca="1" si="986"/>
        <v>800000</v>
      </c>
      <c r="BG301" s="30">
        <f t="shared" ca="1" si="986"/>
        <v>800000</v>
      </c>
      <c r="BH301" s="30">
        <f t="shared" ca="1" si="986"/>
        <v>800000</v>
      </c>
      <c r="BI301" s="30">
        <f t="shared" ca="1" si="986"/>
        <v>800000</v>
      </c>
      <c r="BJ301" s="30">
        <f t="shared" ca="1" si="986"/>
        <v>800000</v>
      </c>
      <c r="BK301" s="30">
        <f t="shared" ca="1" si="986"/>
        <v>800000</v>
      </c>
      <c r="BL301" s="30">
        <f t="shared" ca="1" si="986"/>
        <v>800000</v>
      </c>
      <c r="BM301" s="30">
        <f t="shared" ca="1" si="986"/>
        <v>800000</v>
      </c>
      <c r="BN301" s="30">
        <f t="shared" ca="1" si="986"/>
        <v>800000</v>
      </c>
      <c r="BO301" s="30">
        <f t="shared" ca="1" si="986"/>
        <v>800000</v>
      </c>
      <c r="BP301" s="30">
        <f t="shared" ca="1" si="986"/>
        <v>800000</v>
      </c>
      <c r="BQ301" s="30">
        <f t="shared" ca="1" si="986"/>
        <v>800000</v>
      </c>
      <c r="BR301" s="30">
        <f t="shared" ca="1" si="986"/>
        <v>800000</v>
      </c>
      <c r="BS301" s="30">
        <f t="shared" ca="1" si="986"/>
        <v>800000</v>
      </c>
      <c r="BT301" s="30">
        <f t="shared" ca="1" si="986"/>
        <v>800000</v>
      </c>
      <c r="BU301" s="30">
        <f t="shared" si="986"/>
        <v>0</v>
      </c>
      <c r="BV301" s="30">
        <f t="shared" si="986"/>
        <v>0</v>
      </c>
      <c r="BW301" s="30">
        <f t="shared" si="986"/>
        <v>0</v>
      </c>
      <c r="BX301" s="30">
        <f t="shared" si="986"/>
        <v>0</v>
      </c>
      <c r="BY301" s="30">
        <f t="shared" si="986"/>
        <v>0</v>
      </c>
      <c r="BZ301" s="30">
        <f t="shared" si="986"/>
        <v>0</v>
      </c>
      <c r="CA301" s="30">
        <f t="shared" si="986"/>
        <v>0</v>
      </c>
      <c r="CB301" s="30">
        <f t="shared" si="986"/>
        <v>0</v>
      </c>
      <c r="CC301" s="30">
        <f t="shared" si="986"/>
        <v>0</v>
      </c>
      <c r="CD301" s="30">
        <f t="shared" si="986"/>
        <v>0</v>
      </c>
      <c r="CE301" s="30">
        <f t="shared" si="986"/>
        <v>0</v>
      </c>
      <c r="CF301" s="30">
        <f t="shared" si="986"/>
        <v>0</v>
      </c>
      <c r="CG301" s="30">
        <f t="shared" si="986"/>
        <v>0</v>
      </c>
      <c r="CH301" s="30">
        <f t="shared" si="986"/>
        <v>0</v>
      </c>
      <c r="CI301" s="30">
        <f t="shared" si="986"/>
        <v>0</v>
      </c>
      <c r="CJ301" s="30">
        <f t="shared" si="986"/>
        <v>0</v>
      </c>
      <c r="CK301" s="30">
        <f t="shared" si="986"/>
        <v>0</v>
      </c>
      <c r="CL301" s="30">
        <f t="shared" si="986"/>
        <v>0</v>
      </c>
      <c r="CM301" s="30">
        <f t="shared" ref="CM301:CT301" si="987">IF(CM$5="",0,IF(CM$5=1,SUMIFS(221:221,$5:$5,"&lt;="&amp;(CM$5-$S301)),SUMIFS(221:221,$5:$5,CM$5-$S301)))</f>
        <v>0</v>
      </c>
      <c r="CN301" s="30">
        <f t="shared" si="987"/>
        <v>0</v>
      </c>
      <c r="CO301" s="30">
        <f t="shared" si="987"/>
        <v>0</v>
      </c>
      <c r="CP301" s="30">
        <f t="shared" si="987"/>
        <v>0</v>
      </c>
      <c r="CQ301" s="30">
        <f t="shared" si="987"/>
        <v>0</v>
      </c>
      <c r="CR301" s="30">
        <f t="shared" si="987"/>
        <v>0</v>
      </c>
      <c r="CS301" s="30">
        <f t="shared" si="987"/>
        <v>0</v>
      </c>
      <c r="CT301" s="30">
        <f t="shared" si="987"/>
        <v>0</v>
      </c>
    </row>
    <row r="302" spans="1:98" s="27" customFormat="1" ht="12" x14ac:dyDescent="0.25">
      <c r="A302" s="26">
        <f>ROW()</f>
        <v>302</v>
      </c>
      <c r="B302" s="145"/>
      <c r="C302" s="142"/>
      <c r="E302" s="24"/>
      <c r="F302" s="66" t="str">
        <f t="shared" ref="F302:F303" si="988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42339596.482745007</v>
      </c>
      <c r="Z302" s="30">
        <f t="shared" ref="Z302:CK302" si="989">IF(Z$5="",0,IF(Z$5=1,SUMIFS(222:222,$5:$5,"&lt;="&amp;(Z$5-$S302)),SUMIFS(222:222,$5:$5,Z$5-$S302)))</f>
        <v>0</v>
      </c>
      <c r="AA302" s="30">
        <f t="shared" ca="1" si="989"/>
        <v>0</v>
      </c>
      <c r="AB302" s="30">
        <f t="shared" ca="1" si="989"/>
        <v>0</v>
      </c>
      <c r="AC302" s="30">
        <f t="shared" ca="1" si="989"/>
        <v>0</v>
      </c>
      <c r="AD302" s="30">
        <f t="shared" ca="1" si="989"/>
        <v>0</v>
      </c>
      <c r="AE302" s="30">
        <f t="shared" ca="1" si="989"/>
        <v>0</v>
      </c>
      <c r="AF302" s="30">
        <f t="shared" ca="1" si="989"/>
        <v>0</v>
      </c>
      <c r="AG302" s="30">
        <f t="shared" ca="1" si="989"/>
        <v>0</v>
      </c>
      <c r="AH302" s="30">
        <f t="shared" ca="1" si="989"/>
        <v>0</v>
      </c>
      <c r="AI302" s="30">
        <f t="shared" ca="1" si="989"/>
        <v>314.61000000000007</v>
      </c>
      <c r="AJ302" s="30">
        <f t="shared" ca="1" si="989"/>
        <v>2726.6200000000008</v>
      </c>
      <c r="AK302" s="30">
        <f t="shared" ca="1" si="989"/>
        <v>8662.2620000000006</v>
      </c>
      <c r="AL302" s="30">
        <f t="shared" ca="1" si="989"/>
        <v>16136.871250000004</v>
      </c>
      <c r="AM302" s="30">
        <f t="shared" ca="1" si="989"/>
        <v>24127.965250000005</v>
      </c>
      <c r="AN302" s="30">
        <f t="shared" ca="1" si="989"/>
        <v>32098.609600000003</v>
      </c>
      <c r="AO302" s="30">
        <f t="shared" ca="1" si="989"/>
        <v>43935.024325000006</v>
      </c>
      <c r="AP302" s="30">
        <f t="shared" ca="1" si="989"/>
        <v>68732.191262500011</v>
      </c>
      <c r="AQ302" s="30">
        <f t="shared" ca="1" si="989"/>
        <v>110854.53763750001</v>
      </c>
      <c r="AR302" s="30">
        <f t="shared" ca="1" si="989"/>
        <v>172126.61792750002</v>
      </c>
      <c r="AS302" s="30">
        <f t="shared" ca="1" si="989"/>
        <v>250865.63567749999</v>
      </c>
      <c r="AT302" s="30">
        <f t="shared" ca="1" si="989"/>
        <v>341874.99399500008</v>
      </c>
      <c r="AU302" s="30">
        <f t="shared" ca="1" si="989"/>
        <v>440629.82766375004</v>
      </c>
      <c r="AV302" s="30">
        <f t="shared" ca="1" si="989"/>
        <v>543789.48972500011</v>
      </c>
      <c r="AW302" s="30">
        <f t="shared" ca="1" si="989"/>
        <v>649310.37848875008</v>
      </c>
      <c r="AX302" s="30">
        <f t="shared" ca="1" si="989"/>
        <v>755973.38020500005</v>
      </c>
      <c r="AY302" s="30">
        <f t="shared" ca="1" si="989"/>
        <v>863083.83599375002</v>
      </c>
      <c r="AZ302" s="30">
        <f t="shared" ca="1" si="989"/>
        <v>970372.00710625004</v>
      </c>
      <c r="BA302" s="30">
        <f t="shared" ca="1" si="989"/>
        <v>1077724.1489187502</v>
      </c>
      <c r="BB302" s="30">
        <f t="shared" ca="1" si="989"/>
        <v>1185092.2834062499</v>
      </c>
      <c r="BC302" s="30">
        <f t="shared" ca="1" si="989"/>
        <v>1292464.1538875001</v>
      </c>
      <c r="BD302" s="30">
        <f t="shared" ca="1" si="989"/>
        <v>1399836.6142625003</v>
      </c>
      <c r="BE302" s="30">
        <f t="shared" ca="1" si="989"/>
        <v>1507209.0746375001</v>
      </c>
      <c r="BF302" s="30">
        <f t="shared" ca="1" si="989"/>
        <v>1613795.0100125</v>
      </c>
      <c r="BG302" s="30">
        <f t="shared" ca="1" si="989"/>
        <v>1714350.9203875</v>
      </c>
      <c r="BH302" s="30">
        <f t="shared" ca="1" si="989"/>
        <v>1800067.7257625004</v>
      </c>
      <c r="BI302" s="30">
        <f t="shared" ca="1" si="989"/>
        <v>1867098.0080125001</v>
      </c>
      <c r="BJ302" s="30">
        <f t="shared" ca="1" si="989"/>
        <v>1914150.5552625002</v>
      </c>
      <c r="BK302" s="30">
        <f t="shared" ca="1" si="989"/>
        <v>1943242.8041375005</v>
      </c>
      <c r="BL302" s="30">
        <f t="shared" ca="1" si="989"/>
        <v>1959785.3912000004</v>
      </c>
      <c r="BM302" s="30">
        <f t="shared" ca="1" si="989"/>
        <v>1968474.19841875</v>
      </c>
      <c r="BN302" s="30">
        <f t="shared" ca="1" si="989"/>
        <v>1972712.5850125002</v>
      </c>
      <c r="BO302" s="30">
        <f t="shared" ca="1" si="989"/>
        <v>1974570.5536937502</v>
      </c>
      <c r="BP302" s="30">
        <f t="shared" ca="1" si="989"/>
        <v>1975281.5067499999</v>
      </c>
      <c r="BQ302" s="30">
        <f t="shared" ca="1" si="989"/>
        <v>1975543.7472937503</v>
      </c>
      <c r="BR302" s="30">
        <f t="shared" ca="1" si="989"/>
        <v>1975628.0365562506</v>
      </c>
      <c r="BS302" s="30">
        <f t="shared" ca="1" si="989"/>
        <v>1975648.3551187506</v>
      </c>
      <c r="BT302" s="30">
        <f t="shared" ca="1" si="989"/>
        <v>1975652.6810062507</v>
      </c>
      <c r="BU302" s="30">
        <f t="shared" ca="1" si="989"/>
        <v>1975653.2709000008</v>
      </c>
      <c r="BV302" s="30">
        <f t="shared" si="989"/>
        <v>0</v>
      </c>
      <c r="BW302" s="30">
        <f t="shared" si="989"/>
        <v>0</v>
      </c>
      <c r="BX302" s="30">
        <f t="shared" si="989"/>
        <v>0</v>
      </c>
      <c r="BY302" s="30">
        <f t="shared" si="989"/>
        <v>0</v>
      </c>
      <c r="BZ302" s="30">
        <f t="shared" si="989"/>
        <v>0</v>
      </c>
      <c r="CA302" s="30">
        <f t="shared" si="989"/>
        <v>0</v>
      </c>
      <c r="CB302" s="30">
        <f t="shared" si="989"/>
        <v>0</v>
      </c>
      <c r="CC302" s="30">
        <f t="shared" si="989"/>
        <v>0</v>
      </c>
      <c r="CD302" s="30">
        <f t="shared" si="989"/>
        <v>0</v>
      </c>
      <c r="CE302" s="30">
        <f t="shared" si="989"/>
        <v>0</v>
      </c>
      <c r="CF302" s="30">
        <f t="shared" si="989"/>
        <v>0</v>
      </c>
      <c r="CG302" s="30">
        <f t="shared" si="989"/>
        <v>0</v>
      </c>
      <c r="CH302" s="30">
        <f t="shared" si="989"/>
        <v>0</v>
      </c>
      <c r="CI302" s="30">
        <f t="shared" si="989"/>
        <v>0</v>
      </c>
      <c r="CJ302" s="30">
        <f t="shared" si="989"/>
        <v>0</v>
      </c>
      <c r="CK302" s="30">
        <f t="shared" si="989"/>
        <v>0</v>
      </c>
      <c r="CL302" s="30">
        <f t="shared" ref="CL302:CT302" si="990">IF(CL$5="",0,IF(CL$5=1,SUMIFS(222:222,$5:$5,"&lt;="&amp;(CL$5-$S302)),SUMIFS(222:222,$5:$5,CL$5-$S302)))</f>
        <v>0</v>
      </c>
      <c r="CM302" s="30">
        <f t="shared" si="990"/>
        <v>0</v>
      </c>
      <c r="CN302" s="30">
        <f t="shared" si="990"/>
        <v>0</v>
      </c>
      <c r="CO302" s="30">
        <f t="shared" si="990"/>
        <v>0</v>
      </c>
      <c r="CP302" s="30">
        <f t="shared" si="990"/>
        <v>0</v>
      </c>
      <c r="CQ302" s="30">
        <f t="shared" si="990"/>
        <v>0</v>
      </c>
      <c r="CR302" s="30">
        <f t="shared" si="990"/>
        <v>0</v>
      </c>
      <c r="CS302" s="30">
        <f t="shared" si="990"/>
        <v>0</v>
      </c>
      <c r="CT302" s="30">
        <f t="shared" si="990"/>
        <v>0</v>
      </c>
    </row>
    <row r="303" spans="1:98" s="27" customFormat="1" ht="12" x14ac:dyDescent="0.25">
      <c r="A303" s="26">
        <f>ROW()</f>
        <v>303</v>
      </c>
      <c r="B303" s="145"/>
      <c r="C303" s="142"/>
      <c r="E303" s="24"/>
      <c r="F303" s="66" t="str">
        <f t="shared" si="988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8863049.9507289976</v>
      </c>
      <c r="Z303" s="30">
        <f t="shared" ref="Z303:CK303" ca="1" si="991">IF(Z$5="",0,IF(Z$5=1,SUMIFS(223:223,$5:$5,"&lt;="&amp;(Z$5-$S303)),SUMIFS(223:223,$5:$5,Z$5-$S303)))</f>
        <v>0</v>
      </c>
      <c r="AA303" s="30">
        <f t="shared" ca="1" si="991"/>
        <v>0</v>
      </c>
      <c r="AB303" s="30">
        <f t="shared" ca="1" si="991"/>
        <v>0</v>
      </c>
      <c r="AC303" s="30">
        <f t="shared" ca="1" si="991"/>
        <v>0</v>
      </c>
      <c r="AD303" s="30">
        <f t="shared" ca="1" si="991"/>
        <v>0</v>
      </c>
      <c r="AE303" s="30">
        <f t="shared" ca="1" si="991"/>
        <v>0</v>
      </c>
      <c r="AF303" s="30">
        <f t="shared" ca="1" si="991"/>
        <v>0</v>
      </c>
      <c r="AG303" s="30">
        <f t="shared" ca="1" si="991"/>
        <v>0</v>
      </c>
      <c r="AH303" s="30">
        <f t="shared" ca="1" si="991"/>
        <v>62.922000000000011</v>
      </c>
      <c r="AI303" s="30">
        <f t="shared" ca="1" si="991"/>
        <v>545.32400000000007</v>
      </c>
      <c r="AJ303" s="30">
        <f t="shared" ca="1" si="991"/>
        <v>1732.4524000000001</v>
      </c>
      <c r="AK303" s="30">
        <f t="shared" ca="1" si="991"/>
        <v>3227.3742500000008</v>
      </c>
      <c r="AL303" s="30">
        <f t="shared" ca="1" si="991"/>
        <v>4825.5930500000004</v>
      </c>
      <c r="AM303" s="30">
        <f t="shared" ca="1" si="991"/>
        <v>6419.7219200000009</v>
      </c>
      <c r="AN303" s="30">
        <f t="shared" ca="1" si="991"/>
        <v>8787.0048650000008</v>
      </c>
      <c r="AO303" s="30">
        <f t="shared" ca="1" si="991"/>
        <v>13746.438252500002</v>
      </c>
      <c r="AP303" s="30">
        <f t="shared" ca="1" si="991"/>
        <v>22170.9075275</v>
      </c>
      <c r="AQ303" s="30">
        <f t="shared" ca="1" si="991"/>
        <v>34425.323585500002</v>
      </c>
      <c r="AR303" s="30">
        <f t="shared" ca="1" si="991"/>
        <v>50173.127135499999</v>
      </c>
      <c r="AS303" s="30">
        <f t="shared" ca="1" si="991"/>
        <v>68374.998799000008</v>
      </c>
      <c r="AT303" s="30">
        <f t="shared" ca="1" si="991"/>
        <v>88125.965532750008</v>
      </c>
      <c r="AU303" s="30">
        <f t="shared" ca="1" si="991"/>
        <v>108757.897945</v>
      </c>
      <c r="AV303" s="30">
        <f t="shared" ca="1" si="991"/>
        <v>129862.07569775</v>
      </c>
      <c r="AW303" s="30">
        <f t="shared" ca="1" si="991"/>
        <v>151194.676041</v>
      </c>
      <c r="AX303" s="30">
        <f t="shared" ca="1" si="991"/>
        <v>172616.76719875002</v>
      </c>
      <c r="AY303" s="30">
        <f t="shared" ca="1" si="991"/>
        <v>194074.40142124999</v>
      </c>
      <c r="AZ303" s="30">
        <f t="shared" ca="1" si="991"/>
        <v>215544.82978375003</v>
      </c>
      <c r="BA303" s="30">
        <f t="shared" ca="1" si="991"/>
        <v>237018.45668125001</v>
      </c>
      <c r="BB303" s="30">
        <f t="shared" ca="1" si="991"/>
        <v>258492.83077750003</v>
      </c>
      <c r="BC303" s="30">
        <f t="shared" ca="1" si="991"/>
        <v>279967.32285250007</v>
      </c>
      <c r="BD303" s="30">
        <f t="shared" ca="1" si="991"/>
        <v>301441.81492750003</v>
      </c>
      <c r="BE303" s="30">
        <f t="shared" ca="1" si="991"/>
        <v>322759.0020025</v>
      </c>
      <c r="BF303" s="30">
        <f t="shared" ca="1" si="991"/>
        <v>342870.18407749996</v>
      </c>
      <c r="BG303" s="30">
        <f t="shared" ca="1" si="991"/>
        <v>360013.54515250004</v>
      </c>
      <c r="BH303" s="30">
        <f t="shared" ca="1" si="991"/>
        <v>373419.60160250001</v>
      </c>
      <c r="BI303" s="30">
        <f t="shared" ca="1" si="991"/>
        <v>382830.11105250003</v>
      </c>
      <c r="BJ303" s="30">
        <f t="shared" ca="1" si="991"/>
        <v>388648.56082750007</v>
      </c>
      <c r="BK303" s="30">
        <f t="shared" ca="1" si="991"/>
        <v>391957.07824000012</v>
      </c>
      <c r="BL303" s="30">
        <f t="shared" ca="1" si="991"/>
        <v>393694.83968375</v>
      </c>
      <c r="BM303" s="30">
        <f t="shared" ca="1" si="991"/>
        <v>394542.51700250001</v>
      </c>
      <c r="BN303" s="30">
        <f t="shared" ca="1" si="991"/>
        <v>394914.11073875002</v>
      </c>
      <c r="BO303" s="30">
        <f t="shared" ca="1" si="991"/>
        <v>395056.30134999997</v>
      </c>
      <c r="BP303" s="30">
        <f t="shared" ca="1" si="991"/>
        <v>395108.74945875007</v>
      </c>
      <c r="BQ303" s="30">
        <f t="shared" ca="1" si="991"/>
        <v>395125.60731125012</v>
      </c>
      <c r="BR303" s="30">
        <f t="shared" ca="1" si="991"/>
        <v>395129.6710237501</v>
      </c>
      <c r="BS303" s="30">
        <f t="shared" ca="1" si="991"/>
        <v>395130.5362012501</v>
      </c>
      <c r="BT303" s="30">
        <f t="shared" ca="1" si="991"/>
        <v>395130.65418000013</v>
      </c>
      <c r="BU303" s="30">
        <f t="shared" ca="1" si="991"/>
        <v>395130.65418000013</v>
      </c>
      <c r="BV303" s="30">
        <f t="shared" si="991"/>
        <v>0</v>
      </c>
      <c r="BW303" s="30">
        <f t="shared" si="991"/>
        <v>0</v>
      </c>
      <c r="BX303" s="30">
        <f t="shared" si="991"/>
        <v>0</v>
      </c>
      <c r="BY303" s="30">
        <f t="shared" si="991"/>
        <v>0</v>
      </c>
      <c r="BZ303" s="30">
        <f t="shared" si="991"/>
        <v>0</v>
      </c>
      <c r="CA303" s="30">
        <f t="shared" si="991"/>
        <v>0</v>
      </c>
      <c r="CB303" s="30">
        <f t="shared" si="991"/>
        <v>0</v>
      </c>
      <c r="CC303" s="30">
        <f t="shared" si="991"/>
        <v>0</v>
      </c>
      <c r="CD303" s="30">
        <f t="shared" si="991"/>
        <v>0</v>
      </c>
      <c r="CE303" s="30">
        <f t="shared" si="991"/>
        <v>0</v>
      </c>
      <c r="CF303" s="30">
        <f t="shared" si="991"/>
        <v>0</v>
      </c>
      <c r="CG303" s="30">
        <f t="shared" si="991"/>
        <v>0</v>
      </c>
      <c r="CH303" s="30">
        <f t="shared" si="991"/>
        <v>0</v>
      </c>
      <c r="CI303" s="30">
        <f t="shared" si="991"/>
        <v>0</v>
      </c>
      <c r="CJ303" s="30">
        <f t="shared" si="991"/>
        <v>0</v>
      </c>
      <c r="CK303" s="30">
        <f t="shared" si="991"/>
        <v>0</v>
      </c>
      <c r="CL303" s="30">
        <f t="shared" ref="CL303:CT303" si="992">IF(CL$5="",0,IF(CL$5=1,SUMIFS(223:223,$5:$5,"&lt;="&amp;(CL$5-$S303)),SUMIFS(223:223,$5:$5,CL$5-$S303)))</f>
        <v>0</v>
      </c>
      <c r="CM303" s="30">
        <f t="shared" si="992"/>
        <v>0</v>
      </c>
      <c r="CN303" s="30">
        <f t="shared" si="992"/>
        <v>0</v>
      </c>
      <c r="CO303" s="30">
        <f t="shared" si="992"/>
        <v>0</v>
      </c>
      <c r="CP303" s="30">
        <f t="shared" si="992"/>
        <v>0</v>
      </c>
      <c r="CQ303" s="30">
        <f t="shared" si="992"/>
        <v>0</v>
      </c>
      <c r="CR303" s="30">
        <f t="shared" si="992"/>
        <v>0</v>
      </c>
      <c r="CS303" s="30">
        <f t="shared" si="992"/>
        <v>0</v>
      </c>
      <c r="CT303" s="30">
        <f t="shared" si="992"/>
        <v>0</v>
      </c>
    </row>
    <row r="304" spans="1:98" s="2" customFormat="1" ht="12" x14ac:dyDescent="0.25">
      <c r="A304" s="11">
        <f>ROW()</f>
        <v>304</v>
      </c>
      <c r="B304" s="146"/>
      <c r="C304" s="142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4"/>
      <c r="C305" s="142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993">IF(Z$5="",0,SUM(Z306:Z311))</f>
        <v>750000</v>
      </c>
      <c r="AA305" s="10">
        <f t="shared" si="993"/>
        <v>1750000</v>
      </c>
      <c r="AB305" s="10">
        <f t="shared" si="993"/>
        <v>1750000</v>
      </c>
      <c r="AC305" s="10">
        <f t="shared" si="993"/>
        <v>1750000</v>
      </c>
      <c r="AD305" s="10">
        <f t="shared" si="993"/>
        <v>1750000</v>
      </c>
      <c r="AE305" s="10">
        <f t="shared" si="993"/>
        <v>1750000</v>
      </c>
      <c r="AF305" s="10">
        <f t="shared" si="993"/>
        <v>1750000</v>
      </c>
      <c r="AG305" s="10">
        <f t="shared" si="993"/>
        <v>1750000</v>
      </c>
      <c r="AH305" s="10">
        <f t="shared" si="993"/>
        <v>1750000</v>
      </c>
      <c r="AI305" s="10">
        <f t="shared" si="993"/>
        <v>1750000</v>
      </c>
      <c r="AJ305" s="10">
        <f t="shared" si="993"/>
        <v>1750000</v>
      </c>
      <c r="AK305" s="10">
        <f t="shared" si="993"/>
        <v>1750000</v>
      </c>
      <c r="AL305" s="10">
        <f t="shared" si="993"/>
        <v>1750000</v>
      </c>
      <c r="AM305" s="10">
        <f t="shared" si="993"/>
        <v>1750000</v>
      </c>
      <c r="AN305" s="10">
        <f t="shared" si="993"/>
        <v>1750000</v>
      </c>
      <c r="AO305" s="10">
        <f t="shared" si="993"/>
        <v>1750000</v>
      </c>
      <c r="AP305" s="10">
        <f t="shared" si="993"/>
        <v>1750000</v>
      </c>
      <c r="AQ305" s="10">
        <f t="shared" si="993"/>
        <v>1750000</v>
      </c>
      <c r="AR305" s="10">
        <f t="shared" si="993"/>
        <v>1750000</v>
      </c>
      <c r="AS305" s="10">
        <f t="shared" si="993"/>
        <v>1750000</v>
      </c>
      <c r="AT305" s="10">
        <f t="shared" si="993"/>
        <v>1750000</v>
      </c>
      <c r="AU305" s="10">
        <f t="shared" si="993"/>
        <v>1750000</v>
      </c>
      <c r="AV305" s="10">
        <f t="shared" si="993"/>
        <v>1750000</v>
      </c>
      <c r="AW305" s="10">
        <f t="shared" si="993"/>
        <v>1750000</v>
      </c>
      <c r="AX305" s="10">
        <f t="shared" si="993"/>
        <v>1750000</v>
      </c>
      <c r="AY305" s="10">
        <f t="shared" si="993"/>
        <v>1750000</v>
      </c>
      <c r="AZ305" s="10">
        <f t="shared" si="993"/>
        <v>1750000</v>
      </c>
      <c r="BA305" s="10">
        <f t="shared" si="993"/>
        <v>1750000</v>
      </c>
      <c r="BB305" s="10">
        <f t="shared" si="993"/>
        <v>1750000</v>
      </c>
      <c r="BC305" s="10">
        <f t="shared" si="993"/>
        <v>1750000</v>
      </c>
      <c r="BD305" s="10">
        <f t="shared" si="993"/>
        <v>1750000</v>
      </c>
      <c r="BE305" s="10">
        <f t="shared" si="993"/>
        <v>1750000</v>
      </c>
      <c r="BF305" s="10">
        <f t="shared" ref="BF305:CT305" si="994">IF(BF$5="",0,SUM(BF306:BF311))</f>
        <v>1750000</v>
      </c>
      <c r="BG305" s="10">
        <f t="shared" si="994"/>
        <v>1750000</v>
      </c>
      <c r="BH305" s="10">
        <f t="shared" si="994"/>
        <v>1750000</v>
      </c>
      <c r="BI305" s="10">
        <f t="shared" si="994"/>
        <v>1750000</v>
      </c>
      <c r="BJ305" s="10">
        <f t="shared" si="994"/>
        <v>1750000</v>
      </c>
      <c r="BK305" s="10">
        <f t="shared" si="994"/>
        <v>1750000</v>
      </c>
      <c r="BL305" s="10">
        <f t="shared" si="994"/>
        <v>1750000</v>
      </c>
      <c r="BM305" s="10">
        <f t="shared" si="994"/>
        <v>1750000</v>
      </c>
      <c r="BN305" s="10">
        <f t="shared" si="994"/>
        <v>1750000</v>
      </c>
      <c r="BO305" s="10">
        <f t="shared" si="994"/>
        <v>1750000</v>
      </c>
      <c r="BP305" s="10">
        <f t="shared" si="994"/>
        <v>1750000</v>
      </c>
      <c r="BQ305" s="10">
        <f t="shared" si="994"/>
        <v>1750000</v>
      </c>
      <c r="BR305" s="10">
        <f t="shared" si="994"/>
        <v>1750000</v>
      </c>
      <c r="BS305" s="10">
        <f t="shared" si="994"/>
        <v>1750000</v>
      </c>
      <c r="BT305" s="10">
        <f t="shared" si="994"/>
        <v>1750000</v>
      </c>
      <c r="BU305" s="10">
        <f t="shared" si="994"/>
        <v>1450000</v>
      </c>
      <c r="BV305" s="10">
        <f t="shared" si="994"/>
        <v>0</v>
      </c>
      <c r="BW305" s="10">
        <f t="shared" si="994"/>
        <v>0</v>
      </c>
      <c r="BX305" s="10">
        <f t="shared" si="994"/>
        <v>0</v>
      </c>
      <c r="BY305" s="10">
        <f t="shared" si="994"/>
        <v>0</v>
      </c>
      <c r="BZ305" s="10">
        <f t="shared" si="994"/>
        <v>0</v>
      </c>
      <c r="CA305" s="10">
        <f t="shared" si="994"/>
        <v>0</v>
      </c>
      <c r="CB305" s="10">
        <f t="shared" si="994"/>
        <v>0</v>
      </c>
      <c r="CC305" s="10">
        <f t="shared" si="994"/>
        <v>0</v>
      </c>
      <c r="CD305" s="10">
        <f t="shared" si="994"/>
        <v>0</v>
      </c>
      <c r="CE305" s="10">
        <f t="shared" si="994"/>
        <v>0</v>
      </c>
      <c r="CF305" s="10">
        <f t="shared" si="994"/>
        <v>0</v>
      </c>
      <c r="CG305" s="10">
        <f t="shared" si="994"/>
        <v>0</v>
      </c>
      <c r="CH305" s="10">
        <f t="shared" si="994"/>
        <v>0</v>
      </c>
      <c r="CI305" s="10">
        <f t="shared" si="994"/>
        <v>0</v>
      </c>
      <c r="CJ305" s="10">
        <f t="shared" si="994"/>
        <v>0</v>
      </c>
      <c r="CK305" s="10">
        <f t="shared" si="994"/>
        <v>0</v>
      </c>
      <c r="CL305" s="10">
        <f t="shared" si="994"/>
        <v>0</v>
      </c>
      <c r="CM305" s="10">
        <f t="shared" si="994"/>
        <v>0</v>
      </c>
      <c r="CN305" s="10">
        <f t="shared" si="994"/>
        <v>0</v>
      </c>
      <c r="CO305" s="10">
        <f t="shared" si="994"/>
        <v>0</v>
      </c>
      <c r="CP305" s="10">
        <f t="shared" si="994"/>
        <v>0</v>
      </c>
      <c r="CQ305" s="10">
        <f t="shared" si="994"/>
        <v>0</v>
      </c>
      <c r="CR305" s="10">
        <f t="shared" si="994"/>
        <v>0</v>
      </c>
      <c r="CS305" s="10">
        <f t="shared" si="994"/>
        <v>0</v>
      </c>
      <c r="CT305" s="10">
        <f t="shared" si="994"/>
        <v>0</v>
      </c>
    </row>
    <row r="306" spans="1:98" s="27" customFormat="1" ht="12" x14ac:dyDescent="0.25">
      <c r="A306" s="26">
        <f>ROW()</f>
        <v>306</v>
      </c>
      <c r="B306" s="145"/>
      <c r="C306" s="142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>IF(Z$5="",0,IF(Z$5=1,SUMIFS(228:228,$5:$5,"&lt;="&amp;(Z$5-$S306)),SUMIFS(228:228,$5:$5,Z$5-$S306)))</f>
        <v>0</v>
      </c>
      <c r="AA306" s="30">
        <f t="shared" ref="AA306:CL306" si="995">IF(AA$5="",0,IF(AA$5=1,SUMIFS(228:228,$5:$5,"&lt;="&amp;(AA$5-$S306)),SUMIFS(228:228,$5:$5,AA$5-$S306)))</f>
        <v>1000000</v>
      </c>
      <c r="AB306" s="30">
        <f t="shared" si="995"/>
        <v>1000000</v>
      </c>
      <c r="AC306" s="30">
        <f t="shared" si="995"/>
        <v>1000000</v>
      </c>
      <c r="AD306" s="30">
        <f t="shared" si="995"/>
        <v>1000000</v>
      </c>
      <c r="AE306" s="30">
        <f t="shared" si="995"/>
        <v>1000000</v>
      </c>
      <c r="AF306" s="30">
        <f t="shared" si="995"/>
        <v>1000000</v>
      </c>
      <c r="AG306" s="30">
        <f t="shared" si="995"/>
        <v>1000000</v>
      </c>
      <c r="AH306" s="30">
        <f t="shared" si="995"/>
        <v>1000000</v>
      </c>
      <c r="AI306" s="30">
        <f t="shared" si="995"/>
        <v>1000000</v>
      </c>
      <c r="AJ306" s="30">
        <f t="shared" si="995"/>
        <v>1000000</v>
      </c>
      <c r="AK306" s="30">
        <f t="shared" si="995"/>
        <v>1000000</v>
      </c>
      <c r="AL306" s="30">
        <f t="shared" si="995"/>
        <v>1000000</v>
      </c>
      <c r="AM306" s="30">
        <f t="shared" si="995"/>
        <v>1000000</v>
      </c>
      <c r="AN306" s="30">
        <f t="shared" si="995"/>
        <v>1000000</v>
      </c>
      <c r="AO306" s="30">
        <f t="shared" si="995"/>
        <v>1000000</v>
      </c>
      <c r="AP306" s="30">
        <f t="shared" si="995"/>
        <v>1000000</v>
      </c>
      <c r="AQ306" s="30">
        <f t="shared" si="995"/>
        <v>1000000</v>
      </c>
      <c r="AR306" s="30">
        <f t="shared" si="995"/>
        <v>1000000</v>
      </c>
      <c r="AS306" s="30">
        <f t="shared" si="995"/>
        <v>1000000</v>
      </c>
      <c r="AT306" s="30">
        <f t="shared" si="995"/>
        <v>1000000</v>
      </c>
      <c r="AU306" s="30">
        <f t="shared" si="995"/>
        <v>1000000</v>
      </c>
      <c r="AV306" s="30">
        <f t="shared" si="995"/>
        <v>1000000</v>
      </c>
      <c r="AW306" s="30">
        <f t="shared" si="995"/>
        <v>1000000</v>
      </c>
      <c r="AX306" s="30">
        <f t="shared" si="995"/>
        <v>1000000</v>
      </c>
      <c r="AY306" s="30">
        <f t="shared" si="995"/>
        <v>1000000</v>
      </c>
      <c r="AZ306" s="30">
        <f t="shared" si="995"/>
        <v>1000000</v>
      </c>
      <c r="BA306" s="30">
        <f t="shared" si="995"/>
        <v>1000000</v>
      </c>
      <c r="BB306" s="30">
        <f t="shared" si="995"/>
        <v>1000000</v>
      </c>
      <c r="BC306" s="30">
        <f t="shared" si="995"/>
        <v>1000000</v>
      </c>
      <c r="BD306" s="30">
        <f t="shared" si="995"/>
        <v>1000000</v>
      </c>
      <c r="BE306" s="30">
        <f t="shared" si="995"/>
        <v>1000000</v>
      </c>
      <c r="BF306" s="30">
        <f t="shared" si="995"/>
        <v>1000000</v>
      </c>
      <c r="BG306" s="30">
        <f t="shared" si="995"/>
        <v>1000000</v>
      </c>
      <c r="BH306" s="30">
        <f t="shared" si="995"/>
        <v>1000000</v>
      </c>
      <c r="BI306" s="30">
        <f t="shared" si="995"/>
        <v>1000000</v>
      </c>
      <c r="BJ306" s="30">
        <f t="shared" si="995"/>
        <v>1000000</v>
      </c>
      <c r="BK306" s="30">
        <f t="shared" si="995"/>
        <v>1000000</v>
      </c>
      <c r="BL306" s="30">
        <f t="shared" si="995"/>
        <v>1000000</v>
      </c>
      <c r="BM306" s="30">
        <f t="shared" si="995"/>
        <v>1000000</v>
      </c>
      <c r="BN306" s="30">
        <f t="shared" si="995"/>
        <v>1000000</v>
      </c>
      <c r="BO306" s="30">
        <f t="shared" si="995"/>
        <v>1000000</v>
      </c>
      <c r="BP306" s="30">
        <f t="shared" si="995"/>
        <v>1000000</v>
      </c>
      <c r="BQ306" s="30">
        <f t="shared" si="995"/>
        <v>1000000</v>
      </c>
      <c r="BR306" s="30">
        <f t="shared" si="995"/>
        <v>1000000</v>
      </c>
      <c r="BS306" s="30">
        <f t="shared" si="995"/>
        <v>1000000</v>
      </c>
      <c r="BT306" s="30">
        <f t="shared" si="995"/>
        <v>1000000</v>
      </c>
      <c r="BU306" s="30">
        <f t="shared" si="995"/>
        <v>1000000</v>
      </c>
      <c r="BV306" s="30">
        <f t="shared" si="995"/>
        <v>0</v>
      </c>
      <c r="BW306" s="30">
        <f t="shared" si="995"/>
        <v>0</v>
      </c>
      <c r="BX306" s="30">
        <f t="shared" si="995"/>
        <v>0</v>
      </c>
      <c r="BY306" s="30">
        <f t="shared" si="995"/>
        <v>0</v>
      </c>
      <c r="BZ306" s="30">
        <f t="shared" si="995"/>
        <v>0</v>
      </c>
      <c r="CA306" s="30">
        <f t="shared" si="995"/>
        <v>0</v>
      </c>
      <c r="CB306" s="30">
        <f t="shared" si="995"/>
        <v>0</v>
      </c>
      <c r="CC306" s="30">
        <f t="shared" si="995"/>
        <v>0</v>
      </c>
      <c r="CD306" s="30">
        <f t="shared" si="995"/>
        <v>0</v>
      </c>
      <c r="CE306" s="30">
        <f t="shared" si="995"/>
        <v>0</v>
      </c>
      <c r="CF306" s="30">
        <f t="shared" si="995"/>
        <v>0</v>
      </c>
      <c r="CG306" s="30">
        <f t="shared" si="995"/>
        <v>0</v>
      </c>
      <c r="CH306" s="30">
        <f t="shared" si="995"/>
        <v>0</v>
      </c>
      <c r="CI306" s="30">
        <f t="shared" si="995"/>
        <v>0</v>
      </c>
      <c r="CJ306" s="30">
        <f t="shared" si="995"/>
        <v>0</v>
      </c>
      <c r="CK306" s="30">
        <f t="shared" si="995"/>
        <v>0</v>
      </c>
      <c r="CL306" s="30">
        <f t="shared" si="995"/>
        <v>0</v>
      </c>
      <c r="CM306" s="30">
        <f t="shared" ref="CM306:CT306" si="996">IF(CM$5="",0,IF(CM$5=1,SUMIFS(228:228,$5:$5,"&lt;="&amp;(CM$5-$S306)),SUMIFS(228:228,$5:$5,CM$5-$S306)))</f>
        <v>0</v>
      </c>
      <c r="CN306" s="30">
        <f t="shared" si="996"/>
        <v>0</v>
      </c>
      <c r="CO306" s="30">
        <f t="shared" si="996"/>
        <v>0</v>
      </c>
      <c r="CP306" s="30">
        <f t="shared" si="996"/>
        <v>0</v>
      </c>
      <c r="CQ306" s="30">
        <f t="shared" si="996"/>
        <v>0</v>
      </c>
      <c r="CR306" s="30">
        <f t="shared" si="996"/>
        <v>0</v>
      </c>
      <c r="CS306" s="30">
        <f t="shared" si="996"/>
        <v>0</v>
      </c>
      <c r="CT306" s="30">
        <f t="shared" si="996"/>
        <v>0</v>
      </c>
    </row>
    <row r="307" spans="1:98" s="27" customFormat="1" ht="12" x14ac:dyDescent="0.25">
      <c r="A307" s="26">
        <f>ROW()</f>
        <v>307</v>
      </c>
      <c r="B307" s="145"/>
      <c r="C307" s="142"/>
      <c r="E307" s="24"/>
      <c r="F307" s="66" t="str">
        <f t="shared" ref="F307:F310" si="997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998">IF(Z$5="",0,IF(Z$5=1,SUMIFS(229:229,$5:$5,"&lt;="&amp;(Z$5-$S307)),SUMIFS(229:229,$5:$5,Z$5-$S307)))</f>
        <v>0</v>
      </c>
      <c r="AA307" s="30">
        <f t="shared" si="998"/>
        <v>300000</v>
      </c>
      <c r="AB307" s="30">
        <f t="shared" si="998"/>
        <v>300000</v>
      </c>
      <c r="AC307" s="30">
        <f t="shared" si="998"/>
        <v>300000</v>
      </c>
      <c r="AD307" s="30">
        <f t="shared" si="998"/>
        <v>300000</v>
      </c>
      <c r="AE307" s="30">
        <f t="shared" si="998"/>
        <v>300000</v>
      </c>
      <c r="AF307" s="30">
        <f t="shared" si="998"/>
        <v>300000</v>
      </c>
      <c r="AG307" s="30">
        <f t="shared" si="998"/>
        <v>300000</v>
      </c>
      <c r="AH307" s="30">
        <f t="shared" si="998"/>
        <v>300000</v>
      </c>
      <c r="AI307" s="30">
        <f t="shared" si="998"/>
        <v>300000</v>
      </c>
      <c r="AJ307" s="30">
        <f t="shared" si="998"/>
        <v>300000</v>
      </c>
      <c r="AK307" s="30">
        <f t="shared" si="998"/>
        <v>300000</v>
      </c>
      <c r="AL307" s="30">
        <f t="shared" si="998"/>
        <v>300000</v>
      </c>
      <c r="AM307" s="30">
        <f t="shared" si="998"/>
        <v>300000</v>
      </c>
      <c r="AN307" s="30">
        <f t="shared" si="998"/>
        <v>300000</v>
      </c>
      <c r="AO307" s="30">
        <f t="shared" si="998"/>
        <v>300000</v>
      </c>
      <c r="AP307" s="30">
        <f t="shared" si="998"/>
        <v>300000</v>
      </c>
      <c r="AQ307" s="30">
        <f t="shared" si="998"/>
        <v>300000</v>
      </c>
      <c r="AR307" s="30">
        <f t="shared" si="998"/>
        <v>300000</v>
      </c>
      <c r="AS307" s="30">
        <f t="shared" si="998"/>
        <v>300000</v>
      </c>
      <c r="AT307" s="30">
        <f t="shared" si="998"/>
        <v>300000</v>
      </c>
      <c r="AU307" s="30">
        <f t="shared" si="998"/>
        <v>300000</v>
      </c>
      <c r="AV307" s="30">
        <f t="shared" si="998"/>
        <v>300000</v>
      </c>
      <c r="AW307" s="30">
        <f t="shared" si="998"/>
        <v>300000</v>
      </c>
      <c r="AX307" s="30">
        <f t="shared" si="998"/>
        <v>300000</v>
      </c>
      <c r="AY307" s="30">
        <f t="shared" si="998"/>
        <v>300000</v>
      </c>
      <c r="AZ307" s="30">
        <f t="shared" si="998"/>
        <v>300000</v>
      </c>
      <c r="BA307" s="30">
        <f t="shared" si="998"/>
        <v>300000</v>
      </c>
      <c r="BB307" s="30">
        <f t="shared" si="998"/>
        <v>300000</v>
      </c>
      <c r="BC307" s="30">
        <f t="shared" si="998"/>
        <v>300000</v>
      </c>
      <c r="BD307" s="30">
        <f t="shared" si="998"/>
        <v>300000</v>
      </c>
      <c r="BE307" s="30">
        <f t="shared" si="998"/>
        <v>300000</v>
      </c>
      <c r="BF307" s="30">
        <f t="shared" si="998"/>
        <v>300000</v>
      </c>
      <c r="BG307" s="30">
        <f t="shared" si="998"/>
        <v>300000</v>
      </c>
      <c r="BH307" s="30">
        <f t="shared" si="998"/>
        <v>300000</v>
      </c>
      <c r="BI307" s="30">
        <f t="shared" si="998"/>
        <v>300000</v>
      </c>
      <c r="BJ307" s="30">
        <f t="shared" si="998"/>
        <v>300000</v>
      </c>
      <c r="BK307" s="30">
        <f t="shared" si="998"/>
        <v>300000</v>
      </c>
      <c r="BL307" s="30">
        <f t="shared" si="998"/>
        <v>300000</v>
      </c>
      <c r="BM307" s="30">
        <f t="shared" si="998"/>
        <v>300000</v>
      </c>
      <c r="BN307" s="30">
        <f t="shared" si="998"/>
        <v>300000</v>
      </c>
      <c r="BO307" s="30">
        <f t="shared" si="998"/>
        <v>300000</v>
      </c>
      <c r="BP307" s="30">
        <f t="shared" si="998"/>
        <v>300000</v>
      </c>
      <c r="BQ307" s="30">
        <f t="shared" si="998"/>
        <v>300000</v>
      </c>
      <c r="BR307" s="30">
        <f t="shared" si="998"/>
        <v>300000</v>
      </c>
      <c r="BS307" s="30">
        <f t="shared" si="998"/>
        <v>300000</v>
      </c>
      <c r="BT307" s="30">
        <f t="shared" si="998"/>
        <v>300000</v>
      </c>
      <c r="BU307" s="30">
        <f t="shared" si="998"/>
        <v>300000</v>
      </c>
      <c r="BV307" s="30">
        <f t="shared" si="998"/>
        <v>0</v>
      </c>
      <c r="BW307" s="30">
        <f t="shared" si="998"/>
        <v>0</v>
      </c>
      <c r="BX307" s="30">
        <f t="shared" si="998"/>
        <v>0</v>
      </c>
      <c r="BY307" s="30">
        <f t="shared" si="998"/>
        <v>0</v>
      </c>
      <c r="BZ307" s="30">
        <f t="shared" si="998"/>
        <v>0</v>
      </c>
      <c r="CA307" s="30">
        <f t="shared" si="998"/>
        <v>0</v>
      </c>
      <c r="CB307" s="30">
        <f t="shared" si="998"/>
        <v>0</v>
      </c>
      <c r="CC307" s="30">
        <f t="shared" si="998"/>
        <v>0</v>
      </c>
      <c r="CD307" s="30">
        <f t="shared" si="998"/>
        <v>0</v>
      </c>
      <c r="CE307" s="30">
        <f t="shared" si="998"/>
        <v>0</v>
      </c>
      <c r="CF307" s="30">
        <f t="shared" si="998"/>
        <v>0</v>
      </c>
      <c r="CG307" s="30">
        <f t="shared" si="998"/>
        <v>0</v>
      </c>
      <c r="CH307" s="30">
        <f t="shared" si="998"/>
        <v>0</v>
      </c>
      <c r="CI307" s="30">
        <f t="shared" si="998"/>
        <v>0</v>
      </c>
      <c r="CJ307" s="30">
        <f t="shared" si="998"/>
        <v>0</v>
      </c>
      <c r="CK307" s="30">
        <f t="shared" si="998"/>
        <v>0</v>
      </c>
      <c r="CL307" s="30">
        <f t="shared" ref="CL307:CT307" si="999">IF(CL$5="",0,IF(CL$5=1,SUMIFS(229:229,$5:$5,"&lt;="&amp;(CL$5-$S307)),SUMIFS(229:229,$5:$5,CL$5-$S307)))</f>
        <v>0</v>
      </c>
      <c r="CM307" s="30">
        <f t="shared" si="999"/>
        <v>0</v>
      </c>
      <c r="CN307" s="30">
        <f t="shared" si="999"/>
        <v>0</v>
      </c>
      <c r="CO307" s="30">
        <f t="shared" si="999"/>
        <v>0</v>
      </c>
      <c r="CP307" s="30">
        <f t="shared" si="999"/>
        <v>0</v>
      </c>
      <c r="CQ307" s="30">
        <f t="shared" si="999"/>
        <v>0</v>
      </c>
      <c r="CR307" s="30">
        <f t="shared" si="999"/>
        <v>0</v>
      </c>
      <c r="CS307" s="30">
        <f t="shared" si="999"/>
        <v>0</v>
      </c>
      <c r="CT307" s="30">
        <f t="shared" si="999"/>
        <v>0</v>
      </c>
    </row>
    <row r="308" spans="1:98" s="27" customFormat="1" ht="12" x14ac:dyDescent="0.25">
      <c r="A308" s="26">
        <f>ROW()</f>
        <v>308</v>
      </c>
      <c r="B308" s="145"/>
      <c r="C308" s="142"/>
      <c r="E308" s="24"/>
      <c r="F308" s="66" t="str">
        <f t="shared" si="997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1000">IF(Z$5="",0,IF(Z$5=1,SUMIFS(230:230,$5:$5,"&lt;="&amp;(Z$5-$S308)),SUMIFS(230:230,$5:$5,Z$5-$S308)))</f>
        <v>600000</v>
      </c>
      <c r="AA308" s="30">
        <f t="shared" si="1000"/>
        <v>300000</v>
      </c>
      <c r="AB308" s="30">
        <f t="shared" si="1000"/>
        <v>300000</v>
      </c>
      <c r="AC308" s="30">
        <f t="shared" si="1000"/>
        <v>300000</v>
      </c>
      <c r="AD308" s="30">
        <f t="shared" si="1000"/>
        <v>300000</v>
      </c>
      <c r="AE308" s="30">
        <f t="shared" si="1000"/>
        <v>300000</v>
      </c>
      <c r="AF308" s="30">
        <f t="shared" si="1000"/>
        <v>300000</v>
      </c>
      <c r="AG308" s="30">
        <f t="shared" si="1000"/>
        <v>300000</v>
      </c>
      <c r="AH308" s="30">
        <f t="shared" si="1000"/>
        <v>300000</v>
      </c>
      <c r="AI308" s="30">
        <f t="shared" si="1000"/>
        <v>300000</v>
      </c>
      <c r="AJ308" s="30">
        <f t="shared" si="1000"/>
        <v>300000</v>
      </c>
      <c r="AK308" s="30">
        <f t="shared" si="1000"/>
        <v>300000</v>
      </c>
      <c r="AL308" s="30">
        <f t="shared" si="1000"/>
        <v>300000</v>
      </c>
      <c r="AM308" s="30">
        <f t="shared" si="1000"/>
        <v>300000</v>
      </c>
      <c r="AN308" s="30">
        <f t="shared" si="1000"/>
        <v>300000</v>
      </c>
      <c r="AO308" s="30">
        <f t="shared" si="1000"/>
        <v>300000</v>
      </c>
      <c r="AP308" s="30">
        <f t="shared" si="1000"/>
        <v>300000</v>
      </c>
      <c r="AQ308" s="30">
        <f t="shared" si="1000"/>
        <v>300000</v>
      </c>
      <c r="AR308" s="30">
        <f t="shared" si="1000"/>
        <v>300000</v>
      </c>
      <c r="AS308" s="30">
        <f t="shared" si="1000"/>
        <v>300000</v>
      </c>
      <c r="AT308" s="30">
        <f t="shared" si="1000"/>
        <v>300000</v>
      </c>
      <c r="AU308" s="30">
        <f t="shared" si="1000"/>
        <v>300000</v>
      </c>
      <c r="AV308" s="30">
        <f t="shared" si="1000"/>
        <v>300000</v>
      </c>
      <c r="AW308" s="30">
        <f t="shared" si="1000"/>
        <v>300000</v>
      </c>
      <c r="AX308" s="30">
        <f t="shared" si="1000"/>
        <v>300000</v>
      </c>
      <c r="AY308" s="30">
        <f t="shared" si="1000"/>
        <v>300000</v>
      </c>
      <c r="AZ308" s="30">
        <f t="shared" si="1000"/>
        <v>300000</v>
      </c>
      <c r="BA308" s="30">
        <f t="shared" si="1000"/>
        <v>300000</v>
      </c>
      <c r="BB308" s="30">
        <f t="shared" si="1000"/>
        <v>300000</v>
      </c>
      <c r="BC308" s="30">
        <f t="shared" si="1000"/>
        <v>300000</v>
      </c>
      <c r="BD308" s="30">
        <f t="shared" si="1000"/>
        <v>300000</v>
      </c>
      <c r="BE308" s="30">
        <f t="shared" si="1000"/>
        <v>300000</v>
      </c>
      <c r="BF308" s="30">
        <f t="shared" si="1000"/>
        <v>300000</v>
      </c>
      <c r="BG308" s="30">
        <f t="shared" si="1000"/>
        <v>300000</v>
      </c>
      <c r="BH308" s="30">
        <f t="shared" si="1000"/>
        <v>300000</v>
      </c>
      <c r="BI308" s="30">
        <f t="shared" si="1000"/>
        <v>300000</v>
      </c>
      <c r="BJ308" s="30">
        <f t="shared" si="1000"/>
        <v>300000</v>
      </c>
      <c r="BK308" s="30">
        <f t="shared" si="1000"/>
        <v>300000</v>
      </c>
      <c r="BL308" s="30">
        <f t="shared" si="1000"/>
        <v>300000</v>
      </c>
      <c r="BM308" s="30">
        <f t="shared" si="1000"/>
        <v>300000</v>
      </c>
      <c r="BN308" s="30">
        <f t="shared" si="1000"/>
        <v>300000</v>
      </c>
      <c r="BO308" s="30">
        <f t="shared" si="1000"/>
        <v>300000</v>
      </c>
      <c r="BP308" s="30">
        <f t="shared" si="1000"/>
        <v>300000</v>
      </c>
      <c r="BQ308" s="30">
        <f t="shared" si="1000"/>
        <v>300000</v>
      </c>
      <c r="BR308" s="30">
        <f t="shared" si="1000"/>
        <v>300000</v>
      </c>
      <c r="BS308" s="30">
        <f t="shared" si="1000"/>
        <v>300000</v>
      </c>
      <c r="BT308" s="30">
        <f t="shared" si="1000"/>
        <v>300000</v>
      </c>
      <c r="BU308" s="30">
        <f t="shared" si="1000"/>
        <v>0</v>
      </c>
      <c r="BV308" s="30">
        <f t="shared" si="1000"/>
        <v>0</v>
      </c>
      <c r="BW308" s="30">
        <f t="shared" si="1000"/>
        <v>0</v>
      </c>
      <c r="BX308" s="30">
        <f t="shared" si="1000"/>
        <v>0</v>
      </c>
      <c r="BY308" s="30">
        <f t="shared" si="1000"/>
        <v>0</v>
      </c>
      <c r="BZ308" s="30">
        <f t="shared" si="1000"/>
        <v>0</v>
      </c>
      <c r="CA308" s="30">
        <f t="shared" si="1000"/>
        <v>0</v>
      </c>
      <c r="CB308" s="30">
        <f t="shared" si="1000"/>
        <v>0</v>
      </c>
      <c r="CC308" s="30">
        <f t="shared" si="1000"/>
        <v>0</v>
      </c>
      <c r="CD308" s="30">
        <f t="shared" si="1000"/>
        <v>0</v>
      </c>
      <c r="CE308" s="30">
        <f t="shared" si="1000"/>
        <v>0</v>
      </c>
      <c r="CF308" s="30">
        <f t="shared" si="1000"/>
        <v>0</v>
      </c>
      <c r="CG308" s="30">
        <f t="shared" si="1000"/>
        <v>0</v>
      </c>
      <c r="CH308" s="30">
        <f t="shared" si="1000"/>
        <v>0</v>
      </c>
      <c r="CI308" s="30">
        <f t="shared" si="1000"/>
        <v>0</v>
      </c>
      <c r="CJ308" s="30">
        <f t="shared" si="1000"/>
        <v>0</v>
      </c>
      <c r="CK308" s="30">
        <f t="shared" si="1000"/>
        <v>0</v>
      </c>
      <c r="CL308" s="30">
        <f t="shared" ref="CL308:CT308" si="1001">IF(CL$5="",0,IF(CL$5=1,SUMIFS(230:230,$5:$5,"&lt;="&amp;(CL$5-$S308)),SUMIFS(230:230,$5:$5,CL$5-$S308)))</f>
        <v>0</v>
      </c>
      <c r="CM308" s="30">
        <f t="shared" si="1001"/>
        <v>0</v>
      </c>
      <c r="CN308" s="30">
        <f t="shared" si="1001"/>
        <v>0</v>
      </c>
      <c r="CO308" s="30">
        <f t="shared" si="1001"/>
        <v>0</v>
      </c>
      <c r="CP308" s="30">
        <f t="shared" si="1001"/>
        <v>0</v>
      </c>
      <c r="CQ308" s="30">
        <f t="shared" si="1001"/>
        <v>0</v>
      </c>
      <c r="CR308" s="30">
        <f t="shared" si="1001"/>
        <v>0</v>
      </c>
      <c r="CS308" s="30">
        <f t="shared" si="1001"/>
        <v>0</v>
      </c>
      <c r="CT308" s="30">
        <f t="shared" si="1001"/>
        <v>0</v>
      </c>
    </row>
    <row r="309" spans="1:98" s="27" customFormat="1" ht="12" x14ac:dyDescent="0.25">
      <c r="A309" s="26">
        <f>ROW()</f>
        <v>309</v>
      </c>
      <c r="B309" s="145"/>
      <c r="C309" s="142"/>
      <c r="E309" s="24"/>
      <c r="F309" s="66" t="str">
        <f t="shared" si="997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1002">IF(Z$5="",0,IF(Z$5=1,SUMIFS(231:231,$5:$5,"&lt;="&amp;(Z$5-$S309)),SUMIFS(231:231,$5:$5,Z$5-$S309)))</f>
        <v>100000</v>
      </c>
      <c r="AA309" s="30">
        <f t="shared" si="1002"/>
        <v>100000</v>
      </c>
      <c r="AB309" s="30">
        <f t="shared" si="1002"/>
        <v>100000</v>
      </c>
      <c r="AC309" s="30">
        <f t="shared" si="1002"/>
        <v>100000</v>
      </c>
      <c r="AD309" s="30">
        <f t="shared" si="1002"/>
        <v>100000</v>
      </c>
      <c r="AE309" s="30">
        <f t="shared" si="1002"/>
        <v>100000</v>
      </c>
      <c r="AF309" s="30">
        <f t="shared" si="1002"/>
        <v>100000</v>
      </c>
      <c r="AG309" s="30">
        <f t="shared" si="1002"/>
        <v>100000</v>
      </c>
      <c r="AH309" s="30">
        <f t="shared" si="1002"/>
        <v>100000</v>
      </c>
      <c r="AI309" s="30">
        <f t="shared" si="1002"/>
        <v>100000</v>
      </c>
      <c r="AJ309" s="30">
        <f t="shared" si="1002"/>
        <v>100000</v>
      </c>
      <c r="AK309" s="30">
        <f t="shared" si="1002"/>
        <v>100000</v>
      </c>
      <c r="AL309" s="30">
        <f t="shared" si="1002"/>
        <v>100000</v>
      </c>
      <c r="AM309" s="30">
        <f t="shared" si="1002"/>
        <v>100000</v>
      </c>
      <c r="AN309" s="30">
        <f t="shared" si="1002"/>
        <v>100000</v>
      </c>
      <c r="AO309" s="30">
        <f t="shared" si="1002"/>
        <v>100000</v>
      </c>
      <c r="AP309" s="30">
        <f t="shared" si="1002"/>
        <v>100000</v>
      </c>
      <c r="AQ309" s="30">
        <f t="shared" si="1002"/>
        <v>100000</v>
      </c>
      <c r="AR309" s="30">
        <f t="shared" si="1002"/>
        <v>100000</v>
      </c>
      <c r="AS309" s="30">
        <f t="shared" si="1002"/>
        <v>100000</v>
      </c>
      <c r="AT309" s="30">
        <f t="shared" si="1002"/>
        <v>100000</v>
      </c>
      <c r="AU309" s="30">
        <f t="shared" si="1002"/>
        <v>100000</v>
      </c>
      <c r="AV309" s="30">
        <f t="shared" si="1002"/>
        <v>100000</v>
      </c>
      <c r="AW309" s="30">
        <f t="shared" si="1002"/>
        <v>100000</v>
      </c>
      <c r="AX309" s="30">
        <f t="shared" si="1002"/>
        <v>100000</v>
      </c>
      <c r="AY309" s="30">
        <f t="shared" si="1002"/>
        <v>100000</v>
      </c>
      <c r="AZ309" s="30">
        <f t="shared" si="1002"/>
        <v>100000</v>
      </c>
      <c r="BA309" s="30">
        <f t="shared" si="1002"/>
        <v>100000</v>
      </c>
      <c r="BB309" s="30">
        <f t="shared" si="1002"/>
        <v>100000</v>
      </c>
      <c r="BC309" s="30">
        <f t="shared" si="1002"/>
        <v>100000</v>
      </c>
      <c r="BD309" s="30">
        <f t="shared" si="1002"/>
        <v>100000</v>
      </c>
      <c r="BE309" s="30">
        <f t="shared" si="1002"/>
        <v>100000</v>
      </c>
      <c r="BF309" s="30">
        <f t="shared" si="1002"/>
        <v>100000</v>
      </c>
      <c r="BG309" s="30">
        <f t="shared" si="1002"/>
        <v>100000</v>
      </c>
      <c r="BH309" s="30">
        <f t="shared" si="1002"/>
        <v>100000</v>
      </c>
      <c r="BI309" s="30">
        <f t="shared" si="1002"/>
        <v>100000</v>
      </c>
      <c r="BJ309" s="30">
        <f t="shared" si="1002"/>
        <v>100000</v>
      </c>
      <c r="BK309" s="30">
        <f t="shared" si="1002"/>
        <v>100000</v>
      </c>
      <c r="BL309" s="30">
        <f t="shared" si="1002"/>
        <v>100000</v>
      </c>
      <c r="BM309" s="30">
        <f t="shared" si="1002"/>
        <v>100000</v>
      </c>
      <c r="BN309" s="30">
        <f t="shared" si="1002"/>
        <v>100000</v>
      </c>
      <c r="BO309" s="30">
        <f t="shared" si="1002"/>
        <v>100000</v>
      </c>
      <c r="BP309" s="30">
        <f t="shared" si="1002"/>
        <v>100000</v>
      </c>
      <c r="BQ309" s="30">
        <f t="shared" si="1002"/>
        <v>100000</v>
      </c>
      <c r="BR309" s="30">
        <f t="shared" si="1002"/>
        <v>100000</v>
      </c>
      <c r="BS309" s="30">
        <f t="shared" si="1002"/>
        <v>100000</v>
      </c>
      <c r="BT309" s="30">
        <f t="shared" si="1002"/>
        <v>100000</v>
      </c>
      <c r="BU309" s="30">
        <f t="shared" si="1002"/>
        <v>100000</v>
      </c>
      <c r="BV309" s="30">
        <f t="shared" si="1002"/>
        <v>0</v>
      </c>
      <c r="BW309" s="30">
        <f t="shared" si="1002"/>
        <v>0</v>
      </c>
      <c r="BX309" s="30">
        <f t="shared" si="1002"/>
        <v>0</v>
      </c>
      <c r="BY309" s="30">
        <f t="shared" si="1002"/>
        <v>0</v>
      </c>
      <c r="BZ309" s="30">
        <f t="shared" si="1002"/>
        <v>0</v>
      </c>
      <c r="CA309" s="30">
        <f t="shared" si="1002"/>
        <v>0</v>
      </c>
      <c r="CB309" s="30">
        <f t="shared" si="1002"/>
        <v>0</v>
      </c>
      <c r="CC309" s="30">
        <f t="shared" si="1002"/>
        <v>0</v>
      </c>
      <c r="CD309" s="30">
        <f t="shared" si="1002"/>
        <v>0</v>
      </c>
      <c r="CE309" s="30">
        <f t="shared" si="1002"/>
        <v>0</v>
      </c>
      <c r="CF309" s="30">
        <f t="shared" si="1002"/>
        <v>0</v>
      </c>
      <c r="CG309" s="30">
        <f t="shared" si="1002"/>
        <v>0</v>
      </c>
      <c r="CH309" s="30">
        <f t="shared" si="1002"/>
        <v>0</v>
      </c>
      <c r="CI309" s="30">
        <f t="shared" si="1002"/>
        <v>0</v>
      </c>
      <c r="CJ309" s="30">
        <f t="shared" si="1002"/>
        <v>0</v>
      </c>
      <c r="CK309" s="30">
        <f t="shared" si="1002"/>
        <v>0</v>
      </c>
      <c r="CL309" s="30">
        <f t="shared" ref="CL309:CT309" si="1003">IF(CL$5="",0,IF(CL$5=1,SUMIFS(231:231,$5:$5,"&lt;="&amp;(CL$5-$S309)),SUMIFS(231:231,$5:$5,CL$5-$S309)))</f>
        <v>0</v>
      </c>
      <c r="CM309" s="30">
        <f t="shared" si="1003"/>
        <v>0</v>
      </c>
      <c r="CN309" s="30">
        <f t="shared" si="1003"/>
        <v>0</v>
      </c>
      <c r="CO309" s="30">
        <f t="shared" si="1003"/>
        <v>0</v>
      </c>
      <c r="CP309" s="30">
        <f t="shared" si="1003"/>
        <v>0</v>
      </c>
      <c r="CQ309" s="30">
        <f t="shared" si="1003"/>
        <v>0</v>
      </c>
      <c r="CR309" s="30">
        <f t="shared" si="1003"/>
        <v>0</v>
      </c>
      <c r="CS309" s="30">
        <f t="shared" si="1003"/>
        <v>0</v>
      </c>
      <c r="CT309" s="30">
        <f t="shared" si="1003"/>
        <v>0</v>
      </c>
    </row>
    <row r="310" spans="1:98" s="27" customFormat="1" ht="12" x14ac:dyDescent="0.25">
      <c r="A310" s="26">
        <f>ROW()</f>
        <v>310</v>
      </c>
      <c r="B310" s="145"/>
      <c r="C310" s="142"/>
      <c r="E310" s="24"/>
      <c r="F310" s="66" t="str">
        <f t="shared" si="997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1004">IF(Z$5="",0,IF(Z$5=1,SUMIFS(232:232,$5:$5,"&lt;="&amp;(Z$5-$S310)),SUMIFS(232:232,$5:$5,Z$5-$S310)))</f>
        <v>50000</v>
      </c>
      <c r="AA310" s="30">
        <f t="shared" si="1004"/>
        <v>50000</v>
      </c>
      <c r="AB310" s="30">
        <f t="shared" si="1004"/>
        <v>50000</v>
      </c>
      <c r="AC310" s="30">
        <f t="shared" si="1004"/>
        <v>50000</v>
      </c>
      <c r="AD310" s="30">
        <f t="shared" si="1004"/>
        <v>50000</v>
      </c>
      <c r="AE310" s="30">
        <f t="shared" si="1004"/>
        <v>50000</v>
      </c>
      <c r="AF310" s="30">
        <f t="shared" si="1004"/>
        <v>50000</v>
      </c>
      <c r="AG310" s="30">
        <f t="shared" si="1004"/>
        <v>50000</v>
      </c>
      <c r="AH310" s="30">
        <f t="shared" si="1004"/>
        <v>50000</v>
      </c>
      <c r="AI310" s="30">
        <f t="shared" si="1004"/>
        <v>50000</v>
      </c>
      <c r="AJ310" s="30">
        <f t="shared" si="1004"/>
        <v>50000</v>
      </c>
      <c r="AK310" s="30">
        <f t="shared" si="1004"/>
        <v>50000</v>
      </c>
      <c r="AL310" s="30">
        <f t="shared" si="1004"/>
        <v>50000</v>
      </c>
      <c r="AM310" s="30">
        <f t="shared" si="1004"/>
        <v>50000</v>
      </c>
      <c r="AN310" s="30">
        <f t="shared" si="1004"/>
        <v>50000</v>
      </c>
      <c r="AO310" s="30">
        <f t="shared" si="1004"/>
        <v>50000</v>
      </c>
      <c r="AP310" s="30">
        <f t="shared" si="1004"/>
        <v>50000</v>
      </c>
      <c r="AQ310" s="30">
        <f t="shared" si="1004"/>
        <v>50000</v>
      </c>
      <c r="AR310" s="30">
        <f t="shared" si="1004"/>
        <v>50000</v>
      </c>
      <c r="AS310" s="30">
        <f t="shared" si="1004"/>
        <v>50000</v>
      </c>
      <c r="AT310" s="30">
        <f t="shared" si="1004"/>
        <v>50000</v>
      </c>
      <c r="AU310" s="30">
        <f t="shared" si="1004"/>
        <v>50000</v>
      </c>
      <c r="AV310" s="30">
        <f t="shared" si="1004"/>
        <v>50000</v>
      </c>
      <c r="AW310" s="30">
        <f t="shared" si="1004"/>
        <v>50000</v>
      </c>
      <c r="AX310" s="30">
        <f t="shared" si="1004"/>
        <v>50000</v>
      </c>
      <c r="AY310" s="30">
        <f t="shared" si="1004"/>
        <v>50000</v>
      </c>
      <c r="AZ310" s="30">
        <f t="shared" si="1004"/>
        <v>50000</v>
      </c>
      <c r="BA310" s="30">
        <f t="shared" si="1004"/>
        <v>50000</v>
      </c>
      <c r="BB310" s="30">
        <f t="shared" si="1004"/>
        <v>50000</v>
      </c>
      <c r="BC310" s="30">
        <f t="shared" si="1004"/>
        <v>50000</v>
      </c>
      <c r="BD310" s="30">
        <f t="shared" si="1004"/>
        <v>50000</v>
      </c>
      <c r="BE310" s="30">
        <f t="shared" si="1004"/>
        <v>50000</v>
      </c>
      <c r="BF310" s="30">
        <f t="shared" si="1004"/>
        <v>50000</v>
      </c>
      <c r="BG310" s="30">
        <f t="shared" si="1004"/>
        <v>50000</v>
      </c>
      <c r="BH310" s="30">
        <f t="shared" si="1004"/>
        <v>50000</v>
      </c>
      <c r="BI310" s="30">
        <f t="shared" si="1004"/>
        <v>50000</v>
      </c>
      <c r="BJ310" s="30">
        <f t="shared" si="1004"/>
        <v>50000</v>
      </c>
      <c r="BK310" s="30">
        <f t="shared" si="1004"/>
        <v>50000</v>
      </c>
      <c r="BL310" s="30">
        <f t="shared" si="1004"/>
        <v>50000</v>
      </c>
      <c r="BM310" s="30">
        <f t="shared" si="1004"/>
        <v>50000</v>
      </c>
      <c r="BN310" s="30">
        <f t="shared" si="1004"/>
        <v>50000</v>
      </c>
      <c r="BO310" s="30">
        <f t="shared" si="1004"/>
        <v>50000</v>
      </c>
      <c r="BP310" s="30">
        <f t="shared" si="1004"/>
        <v>50000</v>
      </c>
      <c r="BQ310" s="30">
        <f t="shared" si="1004"/>
        <v>50000</v>
      </c>
      <c r="BR310" s="30">
        <f t="shared" si="1004"/>
        <v>50000</v>
      </c>
      <c r="BS310" s="30">
        <f t="shared" si="1004"/>
        <v>50000</v>
      </c>
      <c r="BT310" s="30">
        <f t="shared" si="1004"/>
        <v>50000</v>
      </c>
      <c r="BU310" s="30">
        <f t="shared" si="1004"/>
        <v>50000</v>
      </c>
      <c r="BV310" s="30">
        <f t="shared" si="1004"/>
        <v>0</v>
      </c>
      <c r="BW310" s="30">
        <f t="shared" si="1004"/>
        <v>0</v>
      </c>
      <c r="BX310" s="30">
        <f t="shared" si="1004"/>
        <v>0</v>
      </c>
      <c r="BY310" s="30">
        <f t="shared" si="1004"/>
        <v>0</v>
      </c>
      <c r="BZ310" s="30">
        <f t="shared" si="1004"/>
        <v>0</v>
      </c>
      <c r="CA310" s="30">
        <f t="shared" si="1004"/>
        <v>0</v>
      </c>
      <c r="CB310" s="30">
        <f t="shared" si="1004"/>
        <v>0</v>
      </c>
      <c r="CC310" s="30">
        <f t="shared" si="1004"/>
        <v>0</v>
      </c>
      <c r="CD310" s="30">
        <f t="shared" si="1004"/>
        <v>0</v>
      </c>
      <c r="CE310" s="30">
        <f t="shared" si="1004"/>
        <v>0</v>
      </c>
      <c r="CF310" s="30">
        <f t="shared" si="1004"/>
        <v>0</v>
      </c>
      <c r="CG310" s="30">
        <f t="shared" si="1004"/>
        <v>0</v>
      </c>
      <c r="CH310" s="30">
        <f t="shared" si="1004"/>
        <v>0</v>
      </c>
      <c r="CI310" s="30">
        <f t="shared" si="1004"/>
        <v>0</v>
      </c>
      <c r="CJ310" s="30">
        <f t="shared" si="1004"/>
        <v>0</v>
      </c>
      <c r="CK310" s="30">
        <f t="shared" si="1004"/>
        <v>0</v>
      </c>
      <c r="CL310" s="30">
        <f t="shared" ref="CL310:CT310" si="1005">IF(CL$5="",0,IF(CL$5=1,SUMIFS(232:232,$5:$5,"&lt;="&amp;(CL$5-$S310)),SUMIFS(232:232,$5:$5,CL$5-$S310)))</f>
        <v>0</v>
      </c>
      <c r="CM310" s="30">
        <f t="shared" si="1005"/>
        <v>0</v>
      </c>
      <c r="CN310" s="30">
        <f t="shared" si="1005"/>
        <v>0</v>
      </c>
      <c r="CO310" s="30">
        <f t="shared" si="1005"/>
        <v>0</v>
      </c>
      <c r="CP310" s="30">
        <f t="shared" si="1005"/>
        <v>0</v>
      </c>
      <c r="CQ310" s="30">
        <f t="shared" si="1005"/>
        <v>0</v>
      </c>
      <c r="CR310" s="30">
        <f t="shared" si="1005"/>
        <v>0</v>
      </c>
      <c r="CS310" s="30">
        <f t="shared" si="1005"/>
        <v>0</v>
      </c>
      <c r="CT310" s="30">
        <f t="shared" si="1005"/>
        <v>0</v>
      </c>
    </row>
    <row r="311" spans="1:98" s="2" customFormat="1" ht="12" x14ac:dyDescent="0.25">
      <c r="A311" s="11">
        <f>ROW()</f>
        <v>311</v>
      </c>
      <c r="B311" s="146"/>
      <c r="C311" s="142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8"/>
      <c r="C312" s="142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243784160.361426</v>
      </c>
      <c r="Z312" s="10">
        <f ca="1">Z299-Z300-Z305</f>
        <v>-900000</v>
      </c>
      <c r="AA312" s="10">
        <f t="shared" ref="AA312:CL312" ca="1" si="1006">AA299-AA300-AA305</f>
        <v>-2140000</v>
      </c>
      <c r="AB312" s="10">
        <f t="shared" ca="1" si="1006"/>
        <v>-2304680</v>
      </c>
      <c r="AC312" s="10">
        <f t="shared" ca="1" si="1006"/>
        <v>-2470320</v>
      </c>
      <c r="AD312" s="10">
        <f t="shared" ca="1" si="1006"/>
        <v>-2590656</v>
      </c>
      <c r="AE312" s="10">
        <f t="shared" ca="1" si="1006"/>
        <v>-2613925.7999999998</v>
      </c>
      <c r="AF312" s="10">
        <f t="shared" ca="1" si="1006"/>
        <v>-2643936.2000000002</v>
      </c>
      <c r="AG312" s="10">
        <f t="shared" ca="1" si="1006"/>
        <v>-2698249.16</v>
      </c>
      <c r="AH312" s="10">
        <f t="shared" ca="1" si="1006"/>
        <v>-2799719.0420000004</v>
      </c>
      <c r="AI312" s="10">
        <f t="shared" ca="1" si="1006"/>
        <v>-2946391.1740000001</v>
      </c>
      <c r="AJ312" s="10">
        <f t="shared" ca="1" si="1006"/>
        <v>-3106813.3004000001</v>
      </c>
      <c r="AK312" s="10">
        <f t="shared" ca="1" si="1006"/>
        <v>-3263592.9142499999</v>
      </c>
      <c r="AL312" s="10">
        <f t="shared" ca="1" si="1006"/>
        <v>-3484892.5133000002</v>
      </c>
      <c r="AM312" s="10">
        <f t="shared" ca="1" si="1006"/>
        <v>-3813908.5681699999</v>
      </c>
      <c r="AN312" s="10">
        <f t="shared" ca="1" si="1006"/>
        <v>-4265063.6644649999</v>
      </c>
      <c r="AO312" s="10">
        <f t="shared" ca="1" si="1006"/>
        <v>-4755419.3060774999</v>
      </c>
      <c r="AP312" s="10">
        <f t="shared" ca="1" si="1006"/>
        <v>-5084280.7605400002</v>
      </c>
      <c r="AQ312" s="10">
        <f t="shared" ca="1" si="1006"/>
        <v>-5137872.0984730003</v>
      </c>
      <c r="AR312" s="10">
        <f t="shared" ca="1" si="1006"/>
        <v>-4859256.0975129995</v>
      </c>
      <c r="AS312" s="10">
        <f t="shared" ca="1" si="1006"/>
        <v>-4266170.6149265002</v>
      </c>
      <c r="AT312" s="10">
        <f t="shared" ca="1" si="1006"/>
        <v>-3448852.9246277488</v>
      </c>
      <c r="AU312" s="10">
        <f t="shared" ca="1" si="1006"/>
        <v>-2488244.4473337503</v>
      </c>
      <c r="AV312" s="10">
        <f t="shared" ca="1" si="1006"/>
        <v>-1445447.8959227495</v>
      </c>
      <c r="AW312" s="10">
        <f t="shared" ca="1" si="1006"/>
        <v>-358393.34975475026</v>
      </c>
      <c r="AX312" s="10">
        <f t="shared" ca="1" si="1006"/>
        <v>750158.40669624927</v>
      </c>
      <c r="AY312" s="10">
        <f t="shared" ca="1" si="1006"/>
        <v>1878860.9324599998</v>
      </c>
      <c r="AZ312" s="10">
        <f t="shared" ca="1" si="1006"/>
        <v>3050027.2552349987</v>
      </c>
      <c r="BA312" s="10">
        <f t="shared" ca="1" si="1006"/>
        <v>4273245.8227750016</v>
      </c>
      <c r="BB312" s="10">
        <f t="shared" ca="1" si="1006"/>
        <v>5554942.0039412491</v>
      </c>
      <c r="BC312" s="10">
        <f t="shared" ca="1" si="1006"/>
        <v>6911735.0510099996</v>
      </c>
      <c r="BD312" s="10">
        <f t="shared" ca="1" si="1006"/>
        <v>8375071.7060600035</v>
      </c>
      <c r="BE312" s="10">
        <f t="shared" ca="1" si="1006"/>
        <v>9965083.06611</v>
      </c>
      <c r="BF312" s="10">
        <f t="shared" ca="1" si="1006"/>
        <v>11667674.75616</v>
      </c>
      <c r="BG312" s="10">
        <f t="shared" ca="1" si="1006"/>
        <v>13371785.512209997</v>
      </c>
      <c r="BH312" s="10">
        <f t="shared" ca="1" si="1006"/>
        <v>14880744.052885007</v>
      </c>
      <c r="BI312" s="10">
        <f t="shared" ca="1" si="1006"/>
        <v>16089519.341185</v>
      </c>
      <c r="BJ312" s="10">
        <f t="shared" ca="1" si="1006"/>
        <v>16950715.754160002</v>
      </c>
      <c r="BK312" s="10">
        <f t="shared" ca="1" si="1006"/>
        <v>17488230.070372503</v>
      </c>
      <c r="BL312" s="10">
        <f t="shared" ca="1" si="1006"/>
        <v>17796265.988116257</v>
      </c>
      <c r="BM312" s="10">
        <f t="shared" ca="1" si="1006"/>
        <v>17958968.577953748</v>
      </c>
      <c r="BN312" s="10">
        <f t="shared" ca="1" si="1006"/>
        <v>18038620.679498751</v>
      </c>
      <c r="BO312" s="10">
        <f t="shared" ca="1" si="1006"/>
        <v>18073651.133831251</v>
      </c>
      <c r="BP312" s="10">
        <f t="shared" ca="1" si="1006"/>
        <v>18087091.478791244</v>
      </c>
      <c r="BQ312" s="10">
        <f t="shared" ca="1" si="1006"/>
        <v>18092057.191270001</v>
      </c>
      <c r="BR312" s="10">
        <f t="shared" ca="1" si="1006"/>
        <v>18093654.62354501</v>
      </c>
      <c r="BS312" s="10">
        <f t="shared" ca="1" si="1006"/>
        <v>18094039.811055005</v>
      </c>
      <c r="BT312" s="10">
        <f t="shared" ca="1" si="1006"/>
        <v>18094121.884938758</v>
      </c>
      <c r="BU312" s="10">
        <f t="shared" ca="1" si="1006"/>
        <v>24133981.092920009</v>
      </c>
      <c r="BV312" s="10">
        <f t="shared" si="1006"/>
        <v>0</v>
      </c>
      <c r="BW312" s="10">
        <f t="shared" si="1006"/>
        <v>0</v>
      </c>
      <c r="BX312" s="10">
        <f t="shared" si="1006"/>
        <v>0</v>
      </c>
      <c r="BY312" s="10">
        <f t="shared" si="1006"/>
        <v>0</v>
      </c>
      <c r="BZ312" s="10">
        <f t="shared" si="1006"/>
        <v>0</v>
      </c>
      <c r="CA312" s="10">
        <f t="shared" si="1006"/>
        <v>0</v>
      </c>
      <c r="CB312" s="10">
        <f t="shared" si="1006"/>
        <v>0</v>
      </c>
      <c r="CC312" s="10">
        <f t="shared" si="1006"/>
        <v>0</v>
      </c>
      <c r="CD312" s="10">
        <f t="shared" si="1006"/>
        <v>0</v>
      </c>
      <c r="CE312" s="10">
        <f t="shared" si="1006"/>
        <v>0</v>
      </c>
      <c r="CF312" s="10">
        <f t="shared" si="1006"/>
        <v>0</v>
      </c>
      <c r="CG312" s="10">
        <f t="shared" si="1006"/>
        <v>0</v>
      </c>
      <c r="CH312" s="10">
        <f t="shared" si="1006"/>
        <v>0</v>
      </c>
      <c r="CI312" s="10">
        <f t="shared" si="1006"/>
        <v>0</v>
      </c>
      <c r="CJ312" s="10">
        <f t="shared" si="1006"/>
        <v>0</v>
      </c>
      <c r="CK312" s="10">
        <f t="shared" si="1006"/>
        <v>0</v>
      </c>
      <c r="CL312" s="10">
        <f t="shared" si="1006"/>
        <v>0</v>
      </c>
      <c r="CM312" s="10">
        <f t="shared" ref="CM312:CT312" si="1007">CM299-CM300-CM305</f>
        <v>0</v>
      </c>
      <c r="CN312" s="10">
        <f t="shared" si="1007"/>
        <v>0</v>
      </c>
      <c r="CO312" s="10">
        <f t="shared" si="1007"/>
        <v>0</v>
      </c>
      <c r="CP312" s="10">
        <f t="shared" si="1007"/>
        <v>0</v>
      </c>
      <c r="CQ312" s="10">
        <f t="shared" si="1007"/>
        <v>0</v>
      </c>
      <c r="CR312" s="10">
        <f t="shared" si="1007"/>
        <v>0</v>
      </c>
      <c r="CS312" s="10">
        <f t="shared" si="1007"/>
        <v>0</v>
      </c>
      <c r="CT312" s="10">
        <f t="shared" si="1007"/>
        <v>0</v>
      </c>
    </row>
    <row r="313" spans="1:98" x14ac:dyDescent="0.3">
      <c r="A313" s="11">
        <f>ROW()</f>
        <v>313</v>
      </c>
      <c r="B313" s="144"/>
      <c r="F313" s="104" t="s">
        <v>167</v>
      </c>
    </row>
    <row r="314" spans="1:98" s="13" customFormat="1" x14ac:dyDescent="0.3">
      <c r="A314" s="12">
        <f>ROW()</f>
        <v>314</v>
      </c>
      <c r="B314" s="144"/>
      <c r="C314" s="142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60000000</v>
      </c>
      <c r="Z314" s="10">
        <f ca="1">IF(Z$5="",0,IF(Z$5=1,SUMIFS($108:$108,$5:$5,"&lt;="&amp;(Z$5-$S314)),SUMIFS($108:$108,$5:$5,Z$5-$S314)))</f>
        <v>20000000</v>
      </c>
      <c r="AA314" s="10">
        <f t="shared" ref="AA314:CL314" ca="1" si="1008">IF(AA$5="",0,IF(AA$5=1,SUMIFS($108:$108,$5:$5,"&lt;="&amp;(AA$5-$S314)),SUMIFS($108:$108,$5:$5,AA$5-$S314)))</f>
        <v>10000000</v>
      </c>
      <c r="AB314" s="10">
        <f t="shared" ca="1" si="1008"/>
        <v>0</v>
      </c>
      <c r="AC314" s="10">
        <f t="shared" ca="1" si="1008"/>
        <v>0</v>
      </c>
      <c r="AD314" s="10">
        <f t="shared" ca="1" si="1008"/>
        <v>0</v>
      </c>
      <c r="AE314" s="10">
        <f t="shared" ca="1" si="1008"/>
        <v>0</v>
      </c>
      <c r="AF314" s="10">
        <f t="shared" ca="1" si="1008"/>
        <v>0</v>
      </c>
      <c r="AG314" s="10">
        <f t="shared" ca="1" si="1008"/>
        <v>0</v>
      </c>
      <c r="AH314" s="10">
        <f t="shared" ca="1" si="1008"/>
        <v>0</v>
      </c>
      <c r="AI314" s="10">
        <f t="shared" ca="1" si="1008"/>
        <v>0</v>
      </c>
      <c r="AJ314" s="10">
        <f t="shared" ca="1" si="1008"/>
        <v>0</v>
      </c>
      <c r="AK314" s="10">
        <f t="shared" ca="1" si="1008"/>
        <v>0</v>
      </c>
      <c r="AL314" s="10">
        <f t="shared" ca="1" si="1008"/>
        <v>0</v>
      </c>
      <c r="AM314" s="10">
        <f t="shared" ca="1" si="1008"/>
        <v>0</v>
      </c>
      <c r="AN314" s="10">
        <f t="shared" ca="1" si="1008"/>
        <v>0</v>
      </c>
      <c r="AO314" s="10">
        <f t="shared" ca="1" si="1008"/>
        <v>0</v>
      </c>
      <c r="AP314" s="10">
        <f t="shared" ca="1" si="1008"/>
        <v>0</v>
      </c>
      <c r="AQ314" s="10">
        <f t="shared" ca="1" si="1008"/>
        <v>0</v>
      </c>
      <c r="AR314" s="10">
        <f t="shared" ca="1" si="1008"/>
        <v>0</v>
      </c>
      <c r="AS314" s="10">
        <f t="shared" ca="1" si="1008"/>
        <v>0</v>
      </c>
      <c r="AT314" s="10">
        <f t="shared" ca="1" si="1008"/>
        <v>5000000</v>
      </c>
      <c r="AU314" s="10">
        <f t="shared" ca="1" si="1008"/>
        <v>15000000</v>
      </c>
      <c r="AV314" s="10">
        <f t="shared" ca="1" si="1008"/>
        <v>10000000</v>
      </c>
      <c r="AW314" s="10">
        <f t="shared" ca="1" si="1008"/>
        <v>0</v>
      </c>
      <c r="AX314" s="10">
        <f t="shared" ca="1" si="1008"/>
        <v>0</v>
      </c>
      <c r="AY314" s="10">
        <f t="shared" ca="1" si="1008"/>
        <v>0</v>
      </c>
      <c r="AZ314" s="10">
        <f t="shared" ca="1" si="1008"/>
        <v>0</v>
      </c>
      <c r="BA314" s="10">
        <f t="shared" ca="1" si="1008"/>
        <v>0</v>
      </c>
      <c r="BB314" s="10">
        <f t="shared" ca="1" si="1008"/>
        <v>0</v>
      </c>
      <c r="BC314" s="10">
        <f t="shared" ca="1" si="1008"/>
        <v>0</v>
      </c>
      <c r="BD314" s="10">
        <f t="shared" ca="1" si="1008"/>
        <v>0</v>
      </c>
      <c r="BE314" s="10">
        <f t="shared" ca="1" si="1008"/>
        <v>0</v>
      </c>
      <c r="BF314" s="10">
        <f t="shared" ca="1" si="1008"/>
        <v>0</v>
      </c>
      <c r="BG314" s="10">
        <f t="shared" ca="1" si="1008"/>
        <v>0</v>
      </c>
      <c r="BH314" s="10">
        <f t="shared" ca="1" si="1008"/>
        <v>0</v>
      </c>
      <c r="BI314" s="10">
        <f t="shared" ca="1" si="1008"/>
        <v>0</v>
      </c>
      <c r="BJ314" s="10">
        <f t="shared" ca="1" si="1008"/>
        <v>0</v>
      </c>
      <c r="BK314" s="10">
        <f t="shared" ca="1" si="1008"/>
        <v>0</v>
      </c>
      <c r="BL314" s="10">
        <f t="shared" ca="1" si="1008"/>
        <v>0</v>
      </c>
      <c r="BM314" s="10">
        <f t="shared" ca="1" si="1008"/>
        <v>0</v>
      </c>
      <c r="BN314" s="10">
        <f t="shared" ca="1" si="1008"/>
        <v>0</v>
      </c>
      <c r="BO314" s="10">
        <f t="shared" ca="1" si="1008"/>
        <v>0</v>
      </c>
      <c r="BP314" s="10">
        <f t="shared" ca="1" si="1008"/>
        <v>0</v>
      </c>
      <c r="BQ314" s="10">
        <f t="shared" ca="1" si="1008"/>
        <v>0</v>
      </c>
      <c r="BR314" s="10">
        <f t="shared" ca="1" si="1008"/>
        <v>0</v>
      </c>
      <c r="BS314" s="10">
        <f t="shared" ca="1" si="1008"/>
        <v>0</v>
      </c>
      <c r="BT314" s="10">
        <f t="shared" ca="1" si="1008"/>
        <v>0</v>
      </c>
      <c r="BU314" s="10">
        <f t="shared" si="1008"/>
        <v>0</v>
      </c>
      <c r="BV314" s="10">
        <f t="shared" si="1008"/>
        <v>0</v>
      </c>
      <c r="BW314" s="10">
        <f t="shared" si="1008"/>
        <v>0</v>
      </c>
      <c r="BX314" s="10">
        <f t="shared" si="1008"/>
        <v>0</v>
      </c>
      <c r="BY314" s="10">
        <f t="shared" si="1008"/>
        <v>0</v>
      </c>
      <c r="BZ314" s="10">
        <f t="shared" si="1008"/>
        <v>0</v>
      </c>
      <c r="CA314" s="10">
        <f t="shared" si="1008"/>
        <v>0</v>
      </c>
      <c r="CB314" s="10">
        <f t="shared" si="1008"/>
        <v>0</v>
      </c>
      <c r="CC314" s="10">
        <f t="shared" si="1008"/>
        <v>0</v>
      </c>
      <c r="CD314" s="10">
        <f t="shared" si="1008"/>
        <v>0</v>
      </c>
      <c r="CE314" s="10">
        <f t="shared" si="1008"/>
        <v>0</v>
      </c>
      <c r="CF314" s="10">
        <f t="shared" si="1008"/>
        <v>0</v>
      </c>
      <c r="CG314" s="10">
        <f t="shared" si="1008"/>
        <v>0</v>
      </c>
      <c r="CH314" s="10">
        <f t="shared" si="1008"/>
        <v>0</v>
      </c>
      <c r="CI314" s="10">
        <f t="shared" si="1008"/>
        <v>0</v>
      </c>
      <c r="CJ314" s="10">
        <f t="shared" si="1008"/>
        <v>0</v>
      </c>
      <c r="CK314" s="10">
        <f t="shared" si="1008"/>
        <v>0</v>
      </c>
      <c r="CL314" s="10">
        <f t="shared" si="1008"/>
        <v>0</v>
      </c>
      <c r="CM314" s="10">
        <f t="shared" ref="CM314:CT314" si="1009">IF(CM$5="",0,IF(CM$5=1,SUMIFS($108:$108,$5:$5,"&lt;="&amp;(CM$5-$S314)),SUMIFS($108:$108,$5:$5,CM$5-$S314)))</f>
        <v>0</v>
      </c>
      <c r="CN314" s="10">
        <f t="shared" si="1009"/>
        <v>0</v>
      </c>
      <c r="CO314" s="10">
        <f t="shared" si="1009"/>
        <v>0</v>
      </c>
      <c r="CP314" s="10">
        <f t="shared" si="1009"/>
        <v>0</v>
      </c>
      <c r="CQ314" s="10">
        <f t="shared" si="1009"/>
        <v>0</v>
      </c>
      <c r="CR314" s="10">
        <f t="shared" si="1009"/>
        <v>0</v>
      </c>
      <c r="CS314" s="10">
        <f t="shared" si="1009"/>
        <v>0</v>
      </c>
      <c r="CT314" s="10">
        <f t="shared" si="1009"/>
        <v>0</v>
      </c>
    </row>
    <row r="315" spans="1:98" s="13" customFormat="1" x14ac:dyDescent="0.3">
      <c r="A315" s="12">
        <f>ROW()</f>
        <v>315</v>
      </c>
      <c r="B315" s="148"/>
      <c r="C315" s="142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-60000000</v>
      </c>
      <c r="Z315" s="10">
        <f ca="1">-Z314</f>
        <v>-20000000</v>
      </c>
      <c r="AA315" s="10">
        <f t="shared" ref="AA315:CL315" ca="1" si="1010">-AA314</f>
        <v>-10000000</v>
      </c>
      <c r="AB315" s="10">
        <f t="shared" ca="1" si="1010"/>
        <v>0</v>
      </c>
      <c r="AC315" s="10">
        <f t="shared" ca="1" si="1010"/>
        <v>0</v>
      </c>
      <c r="AD315" s="10">
        <f t="shared" ca="1" si="1010"/>
        <v>0</v>
      </c>
      <c r="AE315" s="10">
        <f t="shared" ca="1" si="1010"/>
        <v>0</v>
      </c>
      <c r="AF315" s="10">
        <f t="shared" ca="1" si="1010"/>
        <v>0</v>
      </c>
      <c r="AG315" s="10">
        <f t="shared" ca="1" si="1010"/>
        <v>0</v>
      </c>
      <c r="AH315" s="10">
        <f t="shared" ca="1" si="1010"/>
        <v>0</v>
      </c>
      <c r="AI315" s="10">
        <f t="shared" ca="1" si="1010"/>
        <v>0</v>
      </c>
      <c r="AJ315" s="10">
        <f t="shared" ca="1" si="1010"/>
        <v>0</v>
      </c>
      <c r="AK315" s="10">
        <f t="shared" ca="1" si="1010"/>
        <v>0</v>
      </c>
      <c r="AL315" s="10">
        <f t="shared" ca="1" si="1010"/>
        <v>0</v>
      </c>
      <c r="AM315" s="10">
        <f t="shared" ca="1" si="1010"/>
        <v>0</v>
      </c>
      <c r="AN315" s="10">
        <f t="shared" ca="1" si="1010"/>
        <v>0</v>
      </c>
      <c r="AO315" s="10">
        <f t="shared" ca="1" si="1010"/>
        <v>0</v>
      </c>
      <c r="AP315" s="10">
        <f t="shared" ca="1" si="1010"/>
        <v>0</v>
      </c>
      <c r="AQ315" s="10">
        <f t="shared" ca="1" si="1010"/>
        <v>0</v>
      </c>
      <c r="AR315" s="10">
        <f t="shared" ca="1" si="1010"/>
        <v>0</v>
      </c>
      <c r="AS315" s="10">
        <f t="shared" ca="1" si="1010"/>
        <v>0</v>
      </c>
      <c r="AT315" s="10">
        <f t="shared" ca="1" si="1010"/>
        <v>-5000000</v>
      </c>
      <c r="AU315" s="10">
        <f t="shared" ca="1" si="1010"/>
        <v>-15000000</v>
      </c>
      <c r="AV315" s="10">
        <f t="shared" ca="1" si="1010"/>
        <v>-10000000</v>
      </c>
      <c r="AW315" s="10">
        <f t="shared" ca="1" si="1010"/>
        <v>0</v>
      </c>
      <c r="AX315" s="10">
        <f t="shared" ca="1" si="1010"/>
        <v>0</v>
      </c>
      <c r="AY315" s="10">
        <f t="shared" ca="1" si="1010"/>
        <v>0</v>
      </c>
      <c r="AZ315" s="10">
        <f t="shared" ca="1" si="1010"/>
        <v>0</v>
      </c>
      <c r="BA315" s="10">
        <f t="shared" ca="1" si="1010"/>
        <v>0</v>
      </c>
      <c r="BB315" s="10">
        <f t="shared" ca="1" si="1010"/>
        <v>0</v>
      </c>
      <c r="BC315" s="10">
        <f t="shared" ca="1" si="1010"/>
        <v>0</v>
      </c>
      <c r="BD315" s="10">
        <f t="shared" ca="1" si="1010"/>
        <v>0</v>
      </c>
      <c r="BE315" s="10">
        <f t="shared" ca="1" si="1010"/>
        <v>0</v>
      </c>
      <c r="BF315" s="10">
        <f t="shared" ca="1" si="1010"/>
        <v>0</v>
      </c>
      <c r="BG315" s="10">
        <f t="shared" ca="1" si="1010"/>
        <v>0</v>
      </c>
      <c r="BH315" s="10">
        <f t="shared" ca="1" si="1010"/>
        <v>0</v>
      </c>
      <c r="BI315" s="10">
        <f t="shared" ca="1" si="1010"/>
        <v>0</v>
      </c>
      <c r="BJ315" s="10">
        <f t="shared" ca="1" si="1010"/>
        <v>0</v>
      </c>
      <c r="BK315" s="10">
        <f t="shared" ca="1" si="1010"/>
        <v>0</v>
      </c>
      <c r="BL315" s="10">
        <f t="shared" ca="1" si="1010"/>
        <v>0</v>
      </c>
      <c r="BM315" s="10">
        <f t="shared" ca="1" si="1010"/>
        <v>0</v>
      </c>
      <c r="BN315" s="10">
        <f t="shared" ca="1" si="1010"/>
        <v>0</v>
      </c>
      <c r="BO315" s="10">
        <f t="shared" ca="1" si="1010"/>
        <v>0</v>
      </c>
      <c r="BP315" s="10">
        <f t="shared" ca="1" si="1010"/>
        <v>0</v>
      </c>
      <c r="BQ315" s="10">
        <f t="shared" ca="1" si="1010"/>
        <v>0</v>
      </c>
      <c r="BR315" s="10">
        <f t="shared" ca="1" si="1010"/>
        <v>0</v>
      </c>
      <c r="BS315" s="10">
        <f t="shared" ca="1" si="1010"/>
        <v>0</v>
      </c>
      <c r="BT315" s="10">
        <f t="shared" ca="1" si="1010"/>
        <v>0</v>
      </c>
      <c r="BU315" s="10">
        <f t="shared" si="1010"/>
        <v>0</v>
      </c>
      <c r="BV315" s="10">
        <f t="shared" si="1010"/>
        <v>0</v>
      </c>
      <c r="BW315" s="10">
        <f t="shared" si="1010"/>
        <v>0</v>
      </c>
      <c r="BX315" s="10">
        <f t="shared" si="1010"/>
        <v>0</v>
      </c>
      <c r="BY315" s="10">
        <f t="shared" si="1010"/>
        <v>0</v>
      </c>
      <c r="BZ315" s="10">
        <f t="shared" si="1010"/>
        <v>0</v>
      </c>
      <c r="CA315" s="10">
        <f t="shared" si="1010"/>
        <v>0</v>
      </c>
      <c r="CB315" s="10">
        <f t="shared" si="1010"/>
        <v>0</v>
      </c>
      <c r="CC315" s="10">
        <f t="shared" si="1010"/>
        <v>0</v>
      </c>
      <c r="CD315" s="10">
        <f t="shared" si="1010"/>
        <v>0</v>
      </c>
      <c r="CE315" s="10">
        <f t="shared" si="1010"/>
        <v>0</v>
      </c>
      <c r="CF315" s="10">
        <f t="shared" si="1010"/>
        <v>0</v>
      </c>
      <c r="CG315" s="10">
        <f t="shared" si="1010"/>
        <v>0</v>
      </c>
      <c r="CH315" s="10">
        <f t="shared" si="1010"/>
        <v>0</v>
      </c>
      <c r="CI315" s="10">
        <f t="shared" si="1010"/>
        <v>0</v>
      </c>
      <c r="CJ315" s="10">
        <f t="shared" si="1010"/>
        <v>0</v>
      </c>
      <c r="CK315" s="10">
        <f t="shared" si="1010"/>
        <v>0</v>
      </c>
      <c r="CL315" s="10">
        <f t="shared" si="1010"/>
        <v>0</v>
      </c>
      <c r="CM315" s="10">
        <f t="shared" ref="CM315:CT315" si="1011">-CM314</f>
        <v>0</v>
      </c>
      <c r="CN315" s="10">
        <f t="shared" si="1011"/>
        <v>0</v>
      </c>
      <c r="CO315" s="10">
        <f t="shared" si="1011"/>
        <v>0</v>
      </c>
      <c r="CP315" s="10">
        <f t="shared" si="1011"/>
        <v>0</v>
      </c>
      <c r="CQ315" s="10">
        <f t="shared" si="1011"/>
        <v>0</v>
      </c>
      <c r="CR315" s="10">
        <f t="shared" si="1011"/>
        <v>0</v>
      </c>
      <c r="CS315" s="10">
        <f t="shared" si="1011"/>
        <v>0</v>
      </c>
      <c r="CT315" s="10">
        <f t="shared" si="1011"/>
        <v>0</v>
      </c>
    </row>
    <row r="316" spans="1:98" s="13" customFormat="1" x14ac:dyDescent="0.3">
      <c r="A316" s="12">
        <f>ROW()</f>
        <v>316</v>
      </c>
      <c r="B316" s="101"/>
      <c r="C316" s="142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-130346359.07962497</v>
      </c>
      <c r="Z316" s="10">
        <f>Z317-Z318-Z319</f>
        <v>0</v>
      </c>
      <c r="AA316" s="10">
        <f t="shared" ref="AA316:CL316" ca="1" si="1012">AA317-AA318-AA319</f>
        <v>57878.78787878788</v>
      </c>
      <c r="AB316" s="10">
        <f t="shared" ca="1" si="1012"/>
        <v>76212.121212121216</v>
      </c>
      <c r="AC316" s="10">
        <f t="shared" ca="1" si="1012"/>
        <v>952878.78787878808</v>
      </c>
      <c r="AD316" s="10">
        <f t="shared" ca="1" si="1012"/>
        <v>2646992.1212121211</v>
      </c>
      <c r="AE316" s="10">
        <f t="shared" ca="1" si="1012"/>
        <v>1841380.2545454549</v>
      </c>
      <c r="AF316" s="10">
        <f t="shared" ca="1" si="1012"/>
        <v>195020.65454545457</v>
      </c>
      <c r="AG316" s="10">
        <f t="shared" ca="1" si="1012"/>
        <v>198834.8478787879</v>
      </c>
      <c r="AH316" s="10">
        <f t="shared" ca="1" si="1012"/>
        <v>202374.42454545456</v>
      </c>
      <c r="AI316" s="10">
        <f t="shared" ca="1" si="1012"/>
        <v>205801.53306060607</v>
      </c>
      <c r="AJ316" s="10">
        <f t="shared" ca="1" si="1012"/>
        <v>208422.77078787884</v>
      </c>
      <c r="AK316" s="10">
        <f t="shared" ca="1" si="1012"/>
        <v>208406.81521818181</v>
      </c>
      <c r="AL316" s="10">
        <f t="shared" ca="1" si="1012"/>
        <v>212702.81391287877</v>
      </c>
      <c r="AM316" s="10">
        <f t="shared" ca="1" si="1012"/>
        <v>223996.30253106062</v>
      </c>
      <c r="AN316" s="10">
        <f t="shared" ca="1" si="1012"/>
        <v>241387.45056242423</v>
      </c>
      <c r="AO316" s="10">
        <f t="shared" ca="1" si="1012"/>
        <v>250211.20114037883</v>
      </c>
      <c r="AP316" s="10">
        <f t="shared" ca="1" si="1012"/>
        <v>220256.58541897728</v>
      </c>
      <c r="AQ316" s="10">
        <f t="shared" ca="1" si="1012"/>
        <v>136843.62074132569</v>
      </c>
      <c r="AR316" s="10">
        <f t="shared" ca="1" si="1012"/>
        <v>-6329.1380202197679</v>
      </c>
      <c r="AS316" s="10">
        <f t="shared" ca="1" si="1012"/>
        <v>-204300.48272400751</v>
      </c>
      <c r="AT316" s="10">
        <f t="shared" ca="1" si="1012"/>
        <v>-440835.08079031849</v>
      </c>
      <c r="AU316" s="10">
        <f t="shared" ca="1" si="1012"/>
        <v>-701725.85664435208</v>
      </c>
      <c r="AV316" s="10">
        <f t="shared" ca="1" si="1012"/>
        <v>-976477.63961901562</v>
      </c>
      <c r="AW316" s="10">
        <f t="shared" ca="1" si="1012"/>
        <v>-1258663.0190903372</v>
      </c>
      <c r="AX316" s="10">
        <f t="shared" ca="1" si="1012"/>
        <v>-711110.64555453043</v>
      </c>
      <c r="AY316" s="10">
        <f t="shared" ca="1" si="1012"/>
        <v>668366.37394695031</v>
      </c>
      <c r="AZ316" s="10">
        <f t="shared" ca="1" si="1012"/>
        <v>-452716.14055573847</v>
      </c>
      <c r="BA316" s="10">
        <f t="shared" ca="1" si="1012"/>
        <v>-2409283.3991714595</v>
      </c>
      <c r="BB316" s="10">
        <f t="shared" ca="1" si="1012"/>
        <v>-2706038.0104821022</v>
      </c>
      <c r="BC316" s="10">
        <f t="shared" ca="1" si="1012"/>
        <v>-3011905.3845124631</v>
      </c>
      <c r="BD316" s="10">
        <f t="shared" ca="1" si="1012"/>
        <v>-3992963.4346065912</v>
      </c>
      <c r="BE316" s="10">
        <f t="shared" ca="1" si="1012"/>
        <v>-5441121.6609490495</v>
      </c>
      <c r="BF316" s="10">
        <f t="shared" ca="1" si="1012"/>
        <v>-5934386.031697534</v>
      </c>
      <c r="BG316" s="10">
        <f t="shared" ca="1" si="1012"/>
        <v>-6401364.8579005627</v>
      </c>
      <c r="BH316" s="10">
        <f t="shared" ca="1" si="1012"/>
        <v>-6797712.6831642035</v>
      </c>
      <c r="BI316" s="10">
        <f t="shared" ca="1" si="1012"/>
        <v>-7105382.0377005665</v>
      </c>
      <c r="BJ316" s="10">
        <f t="shared" ca="1" si="1012"/>
        <v>-7318870.9410399571</v>
      </c>
      <c r="BK316" s="10">
        <f t="shared" ca="1" si="1012"/>
        <v>-7448722.0260596592</v>
      </c>
      <c r="BL316" s="10">
        <f t="shared" ca="1" si="1012"/>
        <v>-7521357.6374414759</v>
      </c>
      <c r="BM316" s="10">
        <f t="shared" ca="1" si="1012"/>
        <v>-7558927.7290543551</v>
      </c>
      <c r="BN316" s="10">
        <f t="shared" ca="1" si="1012"/>
        <v>-7577013.1744248057</v>
      </c>
      <c r="BO316" s="10">
        <f t="shared" ca="1" si="1012"/>
        <v>-7584757.4456598097</v>
      </c>
      <c r="BP316" s="10">
        <f t="shared" ca="1" si="1012"/>
        <v>-7587614.708675107</v>
      </c>
      <c r="BQ316" s="10">
        <f t="shared" ca="1" si="1012"/>
        <v>-7588644.882672538</v>
      </c>
      <c r="BR316" s="10">
        <f t="shared" ca="1" si="1012"/>
        <v>-7588966.1820722353</v>
      </c>
      <c r="BS316" s="10">
        <f t="shared" ca="1" si="1012"/>
        <v>-7589036.8234328423</v>
      </c>
      <c r="BT316" s="10">
        <f t="shared" ca="1" si="1012"/>
        <v>-7589049.1322628427</v>
      </c>
      <c r="BU316" s="10">
        <f t="shared" ca="1" si="1012"/>
        <v>-7589050.3606639039</v>
      </c>
      <c r="BV316" s="10">
        <f t="shared" si="1012"/>
        <v>0</v>
      </c>
      <c r="BW316" s="10">
        <f t="shared" si="1012"/>
        <v>0</v>
      </c>
      <c r="BX316" s="10">
        <f t="shared" si="1012"/>
        <v>0</v>
      </c>
      <c r="BY316" s="10">
        <f t="shared" si="1012"/>
        <v>0</v>
      </c>
      <c r="BZ316" s="10">
        <f t="shared" si="1012"/>
        <v>0</v>
      </c>
      <c r="CA316" s="10">
        <f t="shared" si="1012"/>
        <v>0</v>
      </c>
      <c r="CB316" s="10">
        <f t="shared" si="1012"/>
        <v>0</v>
      </c>
      <c r="CC316" s="10">
        <f t="shared" si="1012"/>
        <v>0</v>
      </c>
      <c r="CD316" s="10">
        <f t="shared" si="1012"/>
        <v>0</v>
      </c>
      <c r="CE316" s="10">
        <f t="shared" si="1012"/>
        <v>0</v>
      </c>
      <c r="CF316" s="10">
        <f t="shared" si="1012"/>
        <v>0</v>
      </c>
      <c r="CG316" s="10">
        <f t="shared" si="1012"/>
        <v>0</v>
      </c>
      <c r="CH316" s="10">
        <f t="shared" si="1012"/>
        <v>0</v>
      </c>
      <c r="CI316" s="10">
        <f t="shared" si="1012"/>
        <v>0</v>
      </c>
      <c r="CJ316" s="10">
        <f t="shared" si="1012"/>
        <v>0</v>
      </c>
      <c r="CK316" s="10">
        <f t="shared" si="1012"/>
        <v>0</v>
      </c>
      <c r="CL316" s="10">
        <f t="shared" si="1012"/>
        <v>0</v>
      </c>
      <c r="CM316" s="10">
        <f t="shared" ref="CM316:CT316" si="1013">CM317-CM318-CM319</f>
        <v>0</v>
      </c>
      <c r="CN316" s="10">
        <f t="shared" si="1013"/>
        <v>0</v>
      </c>
      <c r="CO316" s="10">
        <f t="shared" si="1013"/>
        <v>0</v>
      </c>
      <c r="CP316" s="10">
        <f t="shared" si="1013"/>
        <v>0</v>
      </c>
      <c r="CQ316" s="10">
        <f t="shared" si="1013"/>
        <v>0</v>
      </c>
      <c r="CR316" s="10">
        <f t="shared" si="1013"/>
        <v>0</v>
      </c>
      <c r="CS316" s="10">
        <f t="shared" si="1013"/>
        <v>0</v>
      </c>
      <c r="CT316" s="10">
        <f t="shared" si="1013"/>
        <v>0</v>
      </c>
    </row>
    <row r="317" spans="1:98" s="27" customFormat="1" ht="12" x14ac:dyDescent="0.25">
      <c r="A317" s="26">
        <f>ROW()</f>
        <v>317</v>
      </c>
      <c r="B317" s="145"/>
      <c r="C317" s="142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10000000</v>
      </c>
      <c r="Z317" s="30">
        <f t="shared" ref="Z317:BE317" si="1014">IF(Z$5="",0,IF(Z$5=1,SUMIFS(283:283,$5:$5,"&lt;="&amp;(Z$5-$S317)),SUMIFS(283:283,$5:$5,Z$5-$S317)))</f>
        <v>0</v>
      </c>
      <c r="AA317" s="30">
        <f t="shared" si="1014"/>
        <v>0</v>
      </c>
      <c r="AB317" s="30">
        <f t="shared" si="1014"/>
        <v>0</v>
      </c>
      <c r="AC317" s="30">
        <f t="shared" ca="1" si="1014"/>
        <v>833333.33333333349</v>
      </c>
      <c r="AD317" s="30">
        <f t="shared" ca="1" si="1014"/>
        <v>2500000</v>
      </c>
      <c r="AE317" s="30">
        <f t="shared" ca="1" si="1014"/>
        <v>1666666.666666667</v>
      </c>
      <c r="AF317" s="30">
        <f t="shared" ca="1" si="1014"/>
        <v>0</v>
      </c>
      <c r="AG317" s="30">
        <f t="shared" ca="1" si="1014"/>
        <v>0</v>
      </c>
      <c r="AH317" s="30">
        <f t="shared" ca="1" si="1014"/>
        <v>0</v>
      </c>
      <c r="AI317" s="30">
        <f t="shared" ca="1" si="1014"/>
        <v>0</v>
      </c>
      <c r="AJ317" s="30">
        <f t="shared" ca="1" si="1014"/>
        <v>0</v>
      </c>
      <c r="AK317" s="30">
        <f t="shared" ca="1" si="1014"/>
        <v>0</v>
      </c>
      <c r="AL317" s="30">
        <f t="shared" ca="1" si="1014"/>
        <v>0</v>
      </c>
      <c r="AM317" s="30">
        <f t="shared" ca="1" si="1014"/>
        <v>0</v>
      </c>
      <c r="AN317" s="30">
        <f t="shared" ca="1" si="1014"/>
        <v>0</v>
      </c>
      <c r="AO317" s="30">
        <f t="shared" ca="1" si="1014"/>
        <v>0</v>
      </c>
      <c r="AP317" s="30">
        <f t="shared" ca="1" si="1014"/>
        <v>0</v>
      </c>
      <c r="AQ317" s="30">
        <f t="shared" ca="1" si="1014"/>
        <v>0</v>
      </c>
      <c r="AR317" s="30">
        <f t="shared" ca="1" si="1014"/>
        <v>0</v>
      </c>
      <c r="AS317" s="30">
        <f t="shared" ca="1" si="1014"/>
        <v>0</v>
      </c>
      <c r="AT317" s="30">
        <f t="shared" ca="1" si="1014"/>
        <v>0</v>
      </c>
      <c r="AU317" s="30">
        <f t="shared" ca="1" si="1014"/>
        <v>0</v>
      </c>
      <c r="AV317" s="30">
        <f t="shared" ca="1" si="1014"/>
        <v>0</v>
      </c>
      <c r="AW317" s="30">
        <f t="shared" ca="1" si="1014"/>
        <v>0</v>
      </c>
      <c r="AX317" s="30">
        <f t="shared" ca="1" si="1014"/>
        <v>833333.33333333349</v>
      </c>
      <c r="AY317" s="30">
        <f t="shared" ca="1" si="1014"/>
        <v>2500000</v>
      </c>
      <c r="AZ317" s="30">
        <f t="shared" ca="1" si="1014"/>
        <v>1666666.666666667</v>
      </c>
      <c r="BA317" s="30">
        <f t="shared" ca="1" si="1014"/>
        <v>0</v>
      </c>
      <c r="BB317" s="30">
        <f t="shared" ca="1" si="1014"/>
        <v>0</v>
      </c>
      <c r="BC317" s="30">
        <f t="shared" ca="1" si="1014"/>
        <v>0</v>
      </c>
      <c r="BD317" s="30">
        <f t="shared" ca="1" si="1014"/>
        <v>0</v>
      </c>
      <c r="BE317" s="30">
        <f t="shared" ca="1" si="1014"/>
        <v>0</v>
      </c>
      <c r="BF317" s="30">
        <f t="shared" ref="BF317:CK317" ca="1" si="1015">IF(BF$5="",0,IF(BF$5=1,SUMIFS(283:283,$5:$5,"&lt;="&amp;(BF$5-$S317)),SUMIFS(283:283,$5:$5,BF$5-$S317)))</f>
        <v>0</v>
      </c>
      <c r="BG317" s="30">
        <f t="shared" ca="1" si="1015"/>
        <v>0</v>
      </c>
      <c r="BH317" s="30">
        <f t="shared" ca="1" si="1015"/>
        <v>0</v>
      </c>
      <c r="BI317" s="30">
        <f t="shared" ca="1" si="1015"/>
        <v>0</v>
      </c>
      <c r="BJ317" s="30">
        <f t="shared" ca="1" si="1015"/>
        <v>0</v>
      </c>
      <c r="BK317" s="30">
        <f t="shared" ca="1" si="1015"/>
        <v>0</v>
      </c>
      <c r="BL317" s="30">
        <f t="shared" ca="1" si="1015"/>
        <v>0</v>
      </c>
      <c r="BM317" s="30">
        <f t="shared" ca="1" si="1015"/>
        <v>0</v>
      </c>
      <c r="BN317" s="30">
        <f t="shared" ca="1" si="1015"/>
        <v>0</v>
      </c>
      <c r="BO317" s="30">
        <f t="shared" ca="1" si="1015"/>
        <v>0</v>
      </c>
      <c r="BP317" s="30">
        <f t="shared" ca="1" si="1015"/>
        <v>0</v>
      </c>
      <c r="BQ317" s="30">
        <f t="shared" ca="1" si="1015"/>
        <v>0</v>
      </c>
      <c r="BR317" s="30">
        <f t="shared" ca="1" si="1015"/>
        <v>0</v>
      </c>
      <c r="BS317" s="30">
        <f t="shared" ca="1" si="1015"/>
        <v>0</v>
      </c>
      <c r="BT317" s="30">
        <f t="shared" ca="1" si="1015"/>
        <v>0</v>
      </c>
      <c r="BU317" s="30">
        <f t="shared" ca="1" si="1015"/>
        <v>0</v>
      </c>
      <c r="BV317" s="30">
        <f t="shared" si="1015"/>
        <v>0</v>
      </c>
      <c r="BW317" s="30">
        <f t="shared" si="1015"/>
        <v>0</v>
      </c>
      <c r="BX317" s="30">
        <f t="shared" si="1015"/>
        <v>0</v>
      </c>
      <c r="BY317" s="30">
        <f t="shared" si="1015"/>
        <v>0</v>
      </c>
      <c r="BZ317" s="30">
        <f t="shared" si="1015"/>
        <v>0</v>
      </c>
      <c r="CA317" s="30">
        <f t="shared" si="1015"/>
        <v>0</v>
      </c>
      <c r="CB317" s="30">
        <f t="shared" si="1015"/>
        <v>0</v>
      </c>
      <c r="CC317" s="30">
        <f t="shared" si="1015"/>
        <v>0</v>
      </c>
      <c r="CD317" s="30">
        <f t="shared" si="1015"/>
        <v>0</v>
      </c>
      <c r="CE317" s="30">
        <f t="shared" si="1015"/>
        <v>0</v>
      </c>
      <c r="CF317" s="30">
        <f t="shared" si="1015"/>
        <v>0</v>
      </c>
      <c r="CG317" s="30">
        <f t="shared" si="1015"/>
        <v>0</v>
      </c>
      <c r="CH317" s="30">
        <f t="shared" si="1015"/>
        <v>0</v>
      </c>
      <c r="CI317" s="30">
        <f t="shared" si="1015"/>
        <v>0</v>
      </c>
      <c r="CJ317" s="30">
        <f t="shared" si="1015"/>
        <v>0</v>
      </c>
      <c r="CK317" s="30">
        <f t="shared" si="1015"/>
        <v>0</v>
      </c>
      <c r="CL317" s="30">
        <f t="shared" ref="CL317:CT317" si="1016">IF(CL$5="",0,IF(CL$5=1,SUMIFS(283:283,$5:$5,"&lt;="&amp;(CL$5-$S317)),SUMIFS(283:283,$5:$5,CL$5-$S317)))</f>
        <v>0</v>
      </c>
      <c r="CM317" s="30">
        <f t="shared" si="1016"/>
        <v>0</v>
      </c>
      <c r="CN317" s="30">
        <f t="shared" si="1016"/>
        <v>0</v>
      </c>
      <c r="CO317" s="30">
        <f t="shared" si="1016"/>
        <v>0</v>
      </c>
      <c r="CP317" s="30">
        <f t="shared" si="1016"/>
        <v>0</v>
      </c>
      <c r="CQ317" s="30">
        <f t="shared" si="1016"/>
        <v>0</v>
      </c>
      <c r="CR317" s="30">
        <f t="shared" si="1016"/>
        <v>0</v>
      </c>
      <c r="CS317" s="30">
        <f t="shared" si="1016"/>
        <v>0</v>
      </c>
      <c r="CT317" s="30">
        <f t="shared" si="1016"/>
        <v>0</v>
      </c>
    </row>
    <row r="318" spans="1:98" s="27" customFormat="1" ht="12" x14ac:dyDescent="0.25">
      <c r="A318" s="26">
        <f>ROW()</f>
        <v>318</v>
      </c>
      <c r="B318" s="145"/>
      <c r="C318" s="142"/>
      <c r="E318" s="24"/>
      <c r="F318" s="66" t="str">
        <f t="shared" ref="F318:F319" si="1017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99669023.093248695</v>
      </c>
      <c r="Z318" s="30">
        <f t="shared" ref="Z318:AO318" si="1018">IF(Z$5="",0,IF(Z$5=1,SUMIFS(284:284,$5:$5,"&lt;="&amp;(Z$5-$S318)),SUMIFS(284:284,$5:$5,Z$5-$S318)))</f>
        <v>0</v>
      </c>
      <c r="AA318" s="30">
        <f t="shared" ca="1" si="1018"/>
        <v>-57878.78787878788</v>
      </c>
      <c r="AB318" s="30">
        <f t="shared" ca="1" si="1018"/>
        <v>-76212.121212121216</v>
      </c>
      <c r="AC318" s="30">
        <f t="shared" ca="1" si="1018"/>
        <v>-119545.45454545454</v>
      </c>
      <c r="AD318" s="30">
        <f t="shared" ca="1" si="1018"/>
        <v>-146992.12121212124</v>
      </c>
      <c r="AE318" s="30">
        <f t="shared" ca="1" si="1018"/>
        <v>-174713.58787878792</v>
      </c>
      <c r="AF318" s="30">
        <f t="shared" ca="1" si="1018"/>
        <v>-195020.65454545457</v>
      </c>
      <c r="AG318" s="30">
        <f t="shared" ca="1" si="1018"/>
        <v>-198834.8478787879</v>
      </c>
      <c r="AH318" s="30">
        <f t="shared" ca="1" si="1018"/>
        <v>-202374.42454545456</v>
      </c>
      <c r="AI318" s="30">
        <f t="shared" ca="1" si="1018"/>
        <v>-205801.53306060607</v>
      </c>
      <c r="AJ318" s="30">
        <f t="shared" ca="1" si="1018"/>
        <v>-208422.77078787884</v>
      </c>
      <c r="AK318" s="30">
        <f t="shared" ca="1" si="1018"/>
        <v>-208406.81521818181</v>
      </c>
      <c r="AL318" s="30">
        <f t="shared" ca="1" si="1018"/>
        <v>-212702.81391287877</v>
      </c>
      <c r="AM318" s="30">
        <f t="shared" ca="1" si="1018"/>
        <v>-223996.30253106062</v>
      </c>
      <c r="AN318" s="30">
        <f t="shared" ca="1" si="1018"/>
        <v>-241387.45056242423</v>
      </c>
      <c r="AO318" s="30">
        <f t="shared" ca="1" si="1018"/>
        <v>-250211.20114037883</v>
      </c>
      <c r="AP318" s="30">
        <f t="shared" ref="AP318:BU318" ca="1" si="1019">IF(AP$5="",0,IF(AP$5=1,SUMIFS(284:284,$5:$5,"&lt;="&amp;(AP$5-$S318)),SUMIFS(284:284,$5:$5,AP$5-$S318)))</f>
        <v>-220256.58541897728</v>
      </c>
      <c r="AQ318" s="30">
        <f t="shared" ca="1" si="1019"/>
        <v>-136843.62074132569</v>
      </c>
      <c r="AR318" s="30">
        <f t="shared" ca="1" si="1019"/>
        <v>6329.1380202197679</v>
      </c>
      <c r="AS318" s="30">
        <f t="shared" ca="1" si="1019"/>
        <v>204300.48272400751</v>
      </c>
      <c r="AT318" s="30">
        <f t="shared" ca="1" si="1019"/>
        <v>440835.08079031849</v>
      </c>
      <c r="AU318" s="30">
        <f t="shared" ca="1" si="1019"/>
        <v>701725.85664435208</v>
      </c>
      <c r="AV318" s="30">
        <f t="shared" ca="1" si="1019"/>
        <v>976477.63961901562</v>
      </c>
      <c r="AW318" s="30">
        <f t="shared" ca="1" si="1019"/>
        <v>1258663.0190903372</v>
      </c>
      <c r="AX318" s="30">
        <f t="shared" ca="1" si="1019"/>
        <v>1544443.9788878639</v>
      </c>
      <c r="AY318" s="30">
        <f t="shared" ca="1" si="1019"/>
        <v>1831633.6260530497</v>
      </c>
      <c r="AZ318" s="30">
        <f t="shared" ca="1" si="1019"/>
        <v>2119382.8072224054</v>
      </c>
      <c r="BA318" s="30">
        <f t="shared" ca="1" si="1019"/>
        <v>2409283.3991714595</v>
      </c>
      <c r="BB318" s="30">
        <f t="shared" ca="1" si="1019"/>
        <v>2706038.0104821022</v>
      </c>
      <c r="BC318" s="30">
        <f t="shared" ca="1" si="1019"/>
        <v>3011905.3845124631</v>
      </c>
      <c r="BD318" s="30">
        <f t="shared" ca="1" si="1019"/>
        <v>3327310.09914769</v>
      </c>
      <c r="BE318" s="30">
        <f t="shared" ca="1" si="1019"/>
        <v>3651563.7554495847</v>
      </c>
      <c r="BF318" s="30">
        <f t="shared" ca="1" si="1019"/>
        <v>3979510.183039357</v>
      </c>
      <c r="BG318" s="30">
        <f t="shared" ca="1" si="1019"/>
        <v>4292125.5382806445</v>
      </c>
      <c r="BH318" s="30">
        <f t="shared" ca="1" si="1019"/>
        <v>4560064.3379310258</v>
      </c>
      <c r="BI318" s="30">
        <f t="shared" ca="1" si="1019"/>
        <v>4770267.7593181459</v>
      </c>
      <c r="BJ318" s="30">
        <f t="shared" ca="1" si="1019"/>
        <v>4918107.1730840541</v>
      </c>
      <c r="BK318" s="30">
        <f t="shared" ca="1" si="1019"/>
        <v>5009594.7995420117</v>
      </c>
      <c r="BL318" s="30">
        <f t="shared" ca="1" si="1019"/>
        <v>5061639.8259297004</v>
      </c>
      <c r="BM318" s="30">
        <f t="shared" ca="1" si="1019"/>
        <v>5088987.7254760051</v>
      </c>
      <c r="BN318" s="30">
        <f t="shared" ca="1" si="1019"/>
        <v>5102331.07144845</v>
      </c>
      <c r="BO318" s="30">
        <f t="shared" ca="1" si="1019"/>
        <v>5108180.3976903232</v>
      </c>
      <c r="BP318" s="30">
        <f t="shared" ca="1" si="1019"/>
        <v>5110418.7076159101</v>
      </c>
      <c r="BQ318" s="30">
        <f t="shared" ca="1" si="1019"/>
        <v>5111244.3679945664</v>
      </c>
      <c r="BR318" s="30">
        <f t="shared" ca="1" si="1019"/>
        <v>5111509.7514604386</v>
      </c>
      <c r="BS318" s="30">
        <f t="shared" ca="1" si="1019"/>
        <v>5111573.7241466139</v>
      </c>
      <c r="BT318" s="30">
        <f t="shared" ca="1" si="1019"/>
        <v>5111587.3441378642</v>
      </c>
      <c r="BU318" s="30">
        <f t="shared" ca="1" si="1019"/>
        <v>5111589.2014093976</v>
      </c>
      <c r="BV318" s="30">
        <f t="shared" ref="BV318:CT318" si="1020">IF(BV$5="",0,IF(BV$5=1,SUMIFS(284:284,$5:$5,"&lt;="&amp;(BV$5-$S318)),SUMIFS(284:284,$5:$5,BV$5-$S318)))</f>
        <v>0</v>
      </c>
      <c r="BW318" s="30">
        <f t="shared" si="1020"/>
        <v>0</v>
      </c>
      <c r="BX318" s="30">
        <f t="shared" si="1020"/>
        <v>0</v>
      </c>
      <c r="BY318" s="30">
        <f t="shared" si="1020"/>
        <v>0</v>
      </c>
      <c r="BZ318" s="30">
        <f t="shared" si="1020"/>
        <v>0</v>
      </c>
      <c r="CA318" s="30">
        <f t="shared" si="1020"/>
        <v>0</v>
      </c>
      <c r="CB318" s="30">
        <f t="shared" si="1020"/>
        <v>0</v>
      </c>
      <c r="CC318" s="30">
        <f t="shared" si="1020"/>
        <v>0</v>
      </c>
      <c r="CD318" s="30">
        <f t="shared" si="1020"/>
        <v>0</v>
      </c>
      <c r="CE318" s="30">
        <f t="shared" si="1020"/>
        <v>0</v>
      </c>
      <c r="CF318" s="30">
        <f t="shared" si="1020"/>
        <v>0</v>
      </c>
      <c r="CG318" s="30">
        <f t="shared" si="1020"/>
        <v>0</v>
      </c>
      <c r="CH318" s="30">
        <f t="shared" si="1020"/>
        <v>0</v>
      </c>
      <c r="CI318" s="30">
        <f t="shared" si="1020"/>
        <v>0</v>
      </c>
      <c r="CJ318" s="30">
        <f t="shared" si="1020"/>
        <v>0</v>
      </c>
      <c r="CK318" s="30">
        <f t="shared" si="1020"/>
        <v>0</v>
      </c>
      <c r="CL318" s="30">
        <f t="shared" si="1020"/>
        <v>0</v>
      </c>
      <c r="CM318" s="30">
        <f t="shared" si="1020"/>
        <v>0</v>
      </c>
      <c r="CN318" s="30">
        <f t="shared" si="1020"/>
        <v>0</v>
      </c>
      <c r="CO318" s="30">
        <f t="shared" si="1020"/>
        <v>0</v>
      </c>
      <c r="CP318" s="30">
        <f t="shared" si="1020"/>
        <v>0</v>
      </c>
      <c r="CQ318" s="30">
        <f t="shared" si="1020"/>
        <v>0</v>
      </c>
      <c r="CR318" s="30">
        <f t="shared" si="1020"/>
        <v>0</v>
      </c>
      <c r="CS318" s="30">
        <f t="shared" si="1020"/>
        <v>0</v>
      </c>
      <c r="CT318" s="30">
        <f t="shared" si="1020"/>
        <v>0</v>
      </c>
    </row>
    <row r="319" spans="1:98" s="27" customFormat="1" ht="12" x14ac:dyDescent="0.25">
      <c r="A319" s="26">
        <f>ROW()</f>
        <v>319</v>
      </c>
      <c r="B319" s="145"/>
      <c r="C319" s="142"/>
      <c r="E319" s="24"/>
      <c r="F319" s="66" t="str">
        <f t="shared" si="1017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40677335.986376256</v>
      </c>
      <c r="Z319" s="30">
        <f>IF(Z$5="",0,IF(Z$5=1,SUMIFS(278:278,$5:$5,"&lt;="&amp;(Z$5-$S319)),SUMIFS(278:278,$5:$5,Z$5-$S319)))</f>
        <v>0</v>
      </c>
      <c r="AA319" s="30">
        <f t="shared" ref="AA319:CL319" ca="1" si="1021">IF(AA$5="",0,IF(AA$5=1,SUMIFS(278:278,$5:$5,"&lt;="&amp;(AA$5-$S319)),SUMIFS(278:278,$5:$5,AA$5-$S319)))</f>
        <v>0</v>
      </c>
      <c r="AB319" s="30">
        <f t="shared" ca="1" si="1021"/>
        <v>0</v>
      </c>
      <c r="AC319" s="30">
        <f t="shared" ca="1" si="1021"/>
        <v>0</v>
      </c>
      <c r="AD319" s="30">
        <f t="shared" ca="1" si="1021"/>
        <v>0</v>
      </c>
      <c r="AE319" s="30">
        <f t="shared" ca="1" si="1021"/>
        <v>0</v>
      </c>
      <c r="AF319" s="30">
        <f t="shared" ca="1" si="1021"/>
        <v>0</v>
      </c>
      <c r="AG319" s="30">
        <f t="shared" ca="1" si="1021"/>
        <v>0</v>
      </c>
      <c r="AH319" s="30">
        <f t="shared" ca="1" si="1021"/>
        <v>0</v>
      </c>
      <c r="AI319" s="30">
        <f t="shared" ca="1" si="1021"/>
        <v>0</v>
      </c>
      <c r="AJ319" s="30">
        <f t="shared" ca="1" si="1021"/>
        <v>0</v>
      </c>
      <c r="AK319" s="30">
        <f t="shared" ca="1" si="1021"/>
        <v>0</v>
      </c>
      <c r="AL319" s="30">
        <f t="shared" ca="1" si="1021"/>
        <v>0</v>
      </c>
      <c r="AM319" s="30">
        <f t="shared" ca="1" si="1021"/>
        <v>0</v>
      </c>
      <c r="AN319" s="30">
        <f t="shared" ca="1" si="1021"/>
        <v>0</v>
      </c>
      <c r="AO319" s="30">
        <f t="shared" ca="1" si="1021"/>
        <v>0</v>
      </c>
      <c r="AP319" s="30">
        <f t="shared" ca="1" si="1021"/>
        <v>0</v>
      </c>
      <c r="AQ319" s="30">
        <f t="shared" ca="1" si="1021"/>
        <v>0</v>
      </c>
      <c r="AR319" s="30">
        <f t="shared" ca="1" si="1021"/>
        <v>0</v>
      </c>
      <c r="AS319" s="30">
        <f t="shared" ca="1" si="1021"/>
        <v>0</v>
      </c>
      <c r="AT319" s="30">
        <f t="shared" ca="1" si="1021"/>
        <v>0</v>
      </c>
      <c r="AU319" s="30">
        <f t="shared" ca="1" si="1021"/>
        <v>0</v>
      </c>
      <c r="AV319" s="30">
        <f t="shared" ca="1" si="1021"/>
        <v>0</v>
      </c>
      <c r="AW319" s="30">
        <f t="shared" ca="1" si="1021"/>
        <v>0</v>
      </c>
      <c r="AX319" s="30">
        <f t="shared" ca="1" si="1021"/>
        <v>0</v>
      </c>
      <c r="AY319" s="30">
        <f t="shared" ca="1" si="1021"/>
        <v>0</v>
      </c>
      <c r="AZ319" s="30">
        <f t="shared" ca="1" si="1021"/>
        <v>0</v>
      </c>
      <c r="BA319" s="30">
        <f t="shared" ca="1" si="1021"/>
        <v>0</v>
      </c>
      <c r="BB319" s="30">
        <f t="shared" ca="1" si="1021"/>
        <v>0</v>
      </c>
      <c r="BC319" s="30">
        <f t="shared" ca="1" si="1021"/>
        <v>0</v>
      </c>
      <c r="BD319" s="30">
        <f t="shared" ca="1" si="1021"/>
        <v>665653.33545890125</v>
      </c>
      <c r="BE319" s="30">
        <f t="shared" ca="1" si="1021"/>
        <v>1789557.9054994648</v>
      </c>
      <c r="BF319" s="30">
        <f t="shared" ca="1" si="1021"/>
        <v>1954875.8486581766</v>
      </c>
      <c r="BG319" s="30">
        <f t="shared" ca="1" si="1021"/>
        <v>2109239.3196199182</v>
      </c>
      <c r="BH319" s="30">
        <f t="shared" ca="1" si="1021"/>
        <v>2237648.3452331778</v>
      </c>
      <c r="BI319" s="30">
        <f t="shared" ca="1" si="1021"/>
        <v>2335114.2783824205</v>
      </c>
      <c r="BJ319" s="30">
        <f t="shared" ca="1" si="1021"/>
        <v>2400763.767955903</v>
      </c>
      <c r="BK319" s="30">
        <f t="shared" ca="1" si="1021"/>
        <v>2439127.2265176475</v>
      </c>
      <c r="BL319" s="30">
        <f t="shared" ca="1" si="1021"/>
        <v>2459717.8115117755</v>
      </c>
      <c r="BM319" s="30">
        <f t="shared" ca="1" si="1021"/>
        <v>2469940.0035783499</v>
      </c>
      <c r="BN319" s="30">
        <f t="shared" ca="1" si="1021"/>
        <v>2474682.1029763557</v>
      </c>
      <c r="BO319" s="30">
        <f t="shared" ca="1" si="1021"/>
        <v>2476577.0479694866</v>
      </c>
      <c r="BP319" s="30">
        <f t="shared" ca="1" si="1021"/>
        <v>2477196.0010591969</v>
      </c>
      <c r="BQ319" s="30">
        <f t="shared" ca="1" si="1021"/>
        <v>2477400.5146779716</v>
      </c>
      <c r="BR319" s="30">
        <f t="shared" ca="1" si="1021"/>
        <v>2477456.4306117967</v>
      </c>
      <c r="BS319" s="30">
        <f t="shared" ca="1" si="1021"/>
        <v>2477463.0992862284</v>
      </c>
      <c r="BT319" s="30">
        <f t="shared" ca="1" si="1021"/>
        <v>2477461.7881249785</v>
      </c>
      <c r="BU319" s="30">
        <f t="shared" ca="1" si="1021"/>
        <v>2477461.1592545062</v>
      </c>
      <c r="BV319" s="30">
        <f t="shared" si="1021"/>
        <v>0</v>
      </c>
      <c r="BW319" s="30">
        <f t="shared" si="1021"/>
        <v>0</v>
      </c>
      <c r="BX319" s="30">
        <f t="shared" si="1021"/>
        <v>0</v>
      </c>
      <c r="BY319" s="30">
        <f t="shared" si="1021"/>
        <v>0</v>
      </c>
      <c r="BZ319" s="30">
        <f t="shared" si="1021"/>
        <v>0</v>
      </c>
      <c r="CA319" s="30">
        <f t="shared" si="1021"/>
        <v>0</v>
      </c>
      <c r="CB319" s="30">
        <f t="shared" si="1021"/>
        <v>0</v>
      </c>
      <c r="CC319" s="30">
        <f t="shared" si="1021"/>
        <v>0</v>
      </c>
      <c r="CD319" s="30">
        <f t="shared" si="1021"/>
        <v>0</v>
      </c>
      <c r="CE319" s="30">
        <f t="shared" si="1021"/>
        <v>0</v>
      </c>
      <c r="CF319" s="30">
        <f t="shared" si="1021"/>
        <v>0</v>
      </c>
      <c r="CG319" s="30">
        <f t="shared" si="1021"/>
        <v>0</v>
      </c>
      <c r="CH319" s="30">
        <f t="shared" si="1021"/>
        <v>0</v>
      </c>
      <c r="CI319" s="30">
        <f t="shared" si="1021"/>
        <v>0</v>
      </c>
      <c r="CJ319" s="30">
        <f t="shared" si="1021"/>
        <v>0</v>
      </c>
      <c r="CK319" s="30">
        <f t="shared" si="1021"/>
        <v>0</v>
      </c>
      <c r="CL319" s="30">
        <f t="shared" si="1021"/>
        <v>0</v>
      </c>
      <c r="CM319" s="30">
        <f t="shared" ref="CM319:CT319" si="1022">IF(CM$5="",0,IF(CM$5=1,SUMIFS(278:278,$5:$5,"&lt;="&amp;(CM$5-$S319)),SUMIFS(278:278,$5:$5,CM$5-$S319)))</f>
        <v>0</v>
      </c>
      <c r="CN319" s="30">
        <f t="shared" si="1022"/>
        <v>0</v>
      </c>
      <c r="CO319" s="30">
        <f t="shared" si="1022"/>
        <v>0</v>
      </c>
      <c r="CP319" s="30">
        <f t="shared" si="1022"/>
        <v>0</v>
      </c>
      <c r="CQ319" s="30">
        <f t="shared" si="1022"/>
        <v>0</v>
      </c>
      <c r="CR319" s="30">
        <f t="shared" si="1022"/>
        <v>0</v>
      </c>
      <c r="CS319" s="30">
        <f t="shared" si="1022"/>
        <v>0</v>
      </c>
      <c r="CT319" s="30">
        <f t="shared" si="1022"/>
        <v>0</v>
      </c>
    </row>
    <row r="320" spans="1:98" s="2" customFormat="1" ht="12" x14ac:dyDescent="0.25">
      <c r="A320" s="11">
        <f>ROW()</f>
        <v>320</v>
      </c>
      <c r="B320" s="146"/>
      <c r="C320" s="142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7"/>
      <c r="C321" s="142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53437801.281801082</v>
      </c>
      <c r="Z321" s="10">
        <f ca="1">Z312+Z315+Z316</f>
        <v>-20900000</v>
      </c>
      <c r="AA321" s="10">
        <f t="shared" ref="AA321:CL321" ca="1" si="1023">AA312+AA315+AA316</f>
        <v>-12082121.212121213</v>
      </c>
      <c r="AB321" s="10">
        <f t="shared" ca="1" si="1023"/>
        <v>-2228467.8787878789</v>
      </c>
      <c r="AC321" s="10">
        <f t="shared" ca="1" si="1023"/>
        <v>-1517441.2121212119</v>
      </c>
      <c r="AD321" s="10">
        <f t="shared" ca="1" si="1023"/>
        <v>56336.121212121099</v>
      </c>
      <c r="AE321" s="10">
        <f t="shared" ca="1" si="1023"/>
        <v>-772545.54545454495</v>
      </c>
      <c r="AF321" s="10">
        <f t="shared" ca="1" si="1023"/>
        <v>-2448915.5454545454</v>
      </c>
      <c r="AG321" s="10">
        <f t="shared" ca="1" si="1023"/>
        <v>-2499414.3121212125</v>
      </c>
      <c r="AH321" s="10">
        <f t="shared" ca="1" si="1023"/>
        <v>-2597344.6174545456</v>
      </c>
      <c r="AI321" s="10">
        <f t="shared" ca="1" si="1023"/>
        <v>-2740589.640939394</v>
      </c>
      <c r="AJ321" s="10">
        <f t="shared" ca="1" si="1023"/>
        <v>-2898390.5296121212</v>
      </c>
      <c r="AK321" s="10">
        <f t="shared" ca="1" si="1023"/>
        <v>-3055186.0990318181</v>
      </c>
      <c r="AL321" s="10">
        <f t="shared" ca="1" si="1023"/>
        <v>-3272189.6993871215</v>
      </c>
      <c r="AM321" s="10">
        <f t="shared" ca="1" si="1023"/>
        <v>-3589912.2656389391</v>
      </c>
      <c r="AN321" s="10">
        <f t="shared" ca="1" si="1023"/>
        <v>-4023676.2139025759</v>
      </c>
      <c r="AO321" s="10">
        <f t="shared" ca="1" si="1023"/>
        <v>-4505208.1049371213</v>
      </c>
      <c r="AP321" s="10">
        <f t="shared" ca="1" si="1023"/>
        <v>-4864024.1751210233</v>
      </c>
      <c r="AQ321" s="10">
        <f t="shared" ca="1" si="1023"/>
        <v>-5001028.4777316749</v>
      </c>
      <c r="AR321" s="10">
        <f t="shared" ca="1" si="1023"/>
        <v>-4865585.2355332198</v>
      </c>
      <c r="AS321" s="10">
        <f t="shared" ca="1" si="1023"/>
        <v>-4470471.0976505075</v>
      </c>
      <c r="AT321" s="10">
        <f t="shared" ca="1" si="1023"/>
        <v>-8889688.0054180678</v>
      </c>
      <c r="AU321" s="10">
        <f t="shared" ca="1" si="1023"/>
        <v>-18189970.3039781</v>
      </c>
      <c r="AV321" s="10">
        <f t="shared" ca="1" si="1023"/>
        <v>-12421925.535541765</v>
      </c>
      <c r="AW321" s="10">
        <f t="shared" ca="1" si="1023"/>
        <v>-1617056.3688450875</v>
      </c>
      <c r="AX321" s="10">
        <f t="shared" ca="1" si="1023"/>
        <v>39047.761141718831</v>
      </c>
      <c r="AY321" s="10">
        <f t="shared" ca="1" si="1023"/>
        <v>2547227.3064069501</v>
      </c>
      <c r="AZ321" s="10">
        <f t="shared" ca="1" si="1023"/>
        <v>2597311.1146792602</v>
      </c>
      <c r="BA321" s="10">
        <f t="shared" ca="1" si="1023"/>
        <v>1863962.4236035421</v>
      </c>
      <c r="BB321" s="10">
        <f t="shared" ca="1" si="1023"/>
        <v>2848903.9934591469</v>
      </c>
      <c r="BC321" s="10">
        <f t="shared" ca="1" si="1023"/>
        <v>3899829.6664975365</v>
      </c>
      <c r="BD321" s="10">
        <f t="shared" ca="1" si="1023"/>
        <v>4382108.2714534122</v>
      </c>
      <c r="BE321" s="10">
        <f t="shared" ca="1" si="1023"/>
        <v>4523961.4051609505</v>
      </c>
      <c r="BF321" s="10">
        <f t="shared" ca="1" si="1023"/>
        <v>5733288.7244624663</v>
      </c>
      <c r="BG321" s="10">
        <f t="shared" ca="1" si="1023"/>
        <v>6970420.6543094339</v>
      </c>
      <c r="BH321" s="10">
        <f t="shared" ca="1" si="1023"/>
        <v>8083031.3697208036</v>
      </c>
      <c r="BI321" s="10">
        <f t="shared" ca="1" si="1023"/>
        <v>8984137.3034844324</v>
      </c>
      <c r="BJ321" s="10">
        <f t="shared" ca="1" si="1023"/>
        <v>9631844.8131200448</v>
      </c>
      <c r="BK321" s="10">
        <f t="shared" ca="1" si="1023"/>
        <v>10039508.044312844</v>
      </c>
      <c r="BL321" s="10">
        <f t="shared" ca="1" si="1023"/>
        <v>10274908.350674782</v>
      </c>
      <c r="BM321" s="10">
        <f t="shared" ca="1" si="1023"/>
        <v>10400040.848899394</v>
      </c>
      <c r="BN321" s="10">
        <f t="shared" ca="1" si="1023"/>
        <v>10461607.505073946</v>
      </c>
      <c r="BO321" s="10">
        <f t="shared" ca="1" si="1023"/>
        <v>10488893.688171443</v>
      </c>
      <c r="BP321" s="10">
        <f t="shared" ca="1" si="1023"/>
        <v>10499476.770116137</v>
      </c>
      <c r="BQ321" s="10">
        <f t="shared" ca="1" si="1023"/>
        <v>10503412.308597464</v>
      </c>
      <c r="BR321" s="10">
        <f t="shared" ca="1" si="1023"/>
        <v>10504688.441472774</v>
      </c>
      <c r="BS321" s="10">
        <f t="shared" ca="1" si="1023"/>
        <v>10505002.987622162</v>
      </c>
      <c r="BT321" s="10">
        <f t="shared" ca="1" si="1023"/>
        <v>10505072.752675915</v>
      </c>
      <c r="BU321" s="10">
        <f t="shared" ca="1" si="1023"/>
        <v>16544930.732256105</v>
      </c>
      <c r="BV321" s="10">
        <f t="shared" si="1023"/>
        <v>0</v>
      </c>
      <c r="BW321" s="10">
        <f t="shared" si="1023"/>
        <v>0</v>
      </c>
      <c r="BX321" s="10">
        <f t="shared" si="1023"/>
        <v>0</v>
      </c>
      <c r="BY321" s="10">
        <f t="shared" si="1023"/>
        <v>0</v>
      </c>
      <c r="BZ321" s="10">
        <f t="shared" si="1023"/>
        <v>0</v>
      </c>
      <c r="CA321" s="10">
        <f t="shared" si="1023"/>
        <v>0</v>
      </c>
      <c r="CB321" s="10">
        <f t="shared" si="1023"/>
        <v>0</v>
      </c>
      <c r="CC321" s="10">
        <f t="shared" si="1023"/>
        <v>0</v>
      </c>
      <c r="CD321" s="10">
        <f t="shared" si="1023"/>
        <v>0</v>
      </c>
      <c r="CE321" s="10">
        <f t="shared" si="1023"/>
        <v>0</v>
      </c>
      <c r="CF321" s="10">
        <f t="shared" si="1023"/>
        <v>0</v>
      </c>
      <c r="CG321" s="10">
        <f t="shared" si="1023"/>
        <v>0</v>
      </c>
      <c r="CH321" s="10">
        <f t="shared" si="1023"/>
        <v>0</v>
      </c>
      <c r="CI321" s="10">
        <f t="shared" si="1023"/>
        <v>0</v>
      </c>
      <c r="CJ321" s="10">
        <f t="shared" si="1023"/>
        <v>0</v>
      </c>
      <c r="CK321" s="10">
        <f t="shared" si="1023"/>
        <v>0</v>
      </c>
      <c r="CL321" s="10">
        <f t="shared" si="1023"/>
        <v>0</v>
      </c>
      <c r="CM321" s="10">
        <f t="shared" ref="CM321:CT321" si="1024">CM312+CM315+CM316</f>
        <v>0</v>
      </c>
      <c r="CN321" s="10">
        <f t="shared" si="1024"/>
        <v>0</v>
      </c>
      <c r="CO321" s="10">
        <f t="shared" si="1024"/>
        <v>0</v>
      </c>
      <c r="CP321" s="10">
        <f t="shared" si="1024"/>
        <v>0</v>
      </c>
      <c r="CQ321" s="10">
        <f t="shared" si="1024"/>
        <v>0</v>
      </c>
      <c r="CR321" s="10">
        <f t="shared" si="1024"/>
        <v>0</v>
      </c>
      <c r="CS321" s="10">
        <f t="shared" si="1024"/>
        <v>0</v>
      </c>
      <c r="CT321" s="10">
        <f t="shared" si="1024"/>
        <v>0</v>
      </c>
    </row>
    <row r="322" spans="1:98" s="13" customFormat="1" x14ac:dyDescent="0.3">
      <c r="A322" s="12">
        <f>ROW()</f>
        <v>322</v>
      </c>
      <c r="B322" s="147"/>
      <c r="C322" s="142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53437801.281801082</v>
      </c>
      <c r="Z322" s="10">
        <f ca="1">IF(Z$5="",0,SUM($Y321:Z321))</f>
        <v>-20900000</v>
      </c>
      <c r="AA322" s="10">
        <f ca="1">IF(AA$5="",0,SUM($Y321:AA321))</f>
        <v>-32982121.212121211</v>
      </c>
      <c r="AB322" s="10">
        <f ca="1">IF(AB$5="",0,SUM($Y321:AB321))</f>
        <v>-35210589.090909094</v>
      </c>
      <c r="AC322" s="10">
        <f ca="1">IF(AC$5="",0,SUM($Y321:AC321))</f>
        <v>-36728030.303030305</v>
      </c>
      <c r="AD322" s="10">
        <f ca="1">IF(AD$5="",0,SUM($Y321:AD321))</f>
        <v>-36671694.181818187</v>
      </c>
      <c r="AE322" s="10">
        <f ca="1">IF(AE$5="",0,SUM($Y321:AE321))</f>
        <v>-37444239.727272734</v>
      </c>
      <c r="AF322" s="10">
        <f ca="1">IF(AF$5="",0,SUM($Y321:AF321))</f>
        <v>-39893155.272727281</v>
      </c>
      <c r="AG322" s="10">
        <f ca="1">IF(AG$5="",0,SUM($Y321:AG321))</f>
        <v>-42392569.584848493</v>
      </c>
      <c r="AH322" s="10">
        <f ca="1">IF(AH$5="",0,SUM($Y321:AH321))</f>
        <v>-44989914.202303037</v>
      </c>
      <c r="AI322" s="10">
        <f ca="1">IF(AI$5="",0,SUM($Y321:AI321))</f>
        <v>-47730503.843242429</v>
      </c>
      <c r="AJ322" s="10">
        <f ca="1">IF(AJ$5="",0,SUM($Y321:AJ321))</f>
        <v>-50628894.372854553</v>
      </c>
      <c r="AK322" s="10">
        <f ca="1">IF(AK$5="",0,SUM($Y321:AK321))</f>
        <v>-53684080.471886374</v>
      </c>
      <c r="AL322" s="10">
        <f ca="1">IF(AL$5="",0,SUM($Y321:AL321))</f>
        <v>-56956270.171273492</v>
      </c>
      <c r="AM322" s="10">
        <f ca="1">IF(AM$5="",0,SUM($Y321:AM321))</f>
        <v>-60546182.436912432</v>
      </c>
      <c r="AN322" s="10">
        <f ca="1">IF(AN$5="",0,SUM($Y321:AN321))</f>
        <v>-64569858.65081501</v>
      </c>
      <c r="AO322" s="10">
        <f ca="1">IF(AO$5="",0,SUM($Y321:AO321))</f>
        <v>-69075066.755752131</v>
      </c>
      <c r="AP322" s="10">
        <f ca="1">IF(AP$5="",0,SUM($Y321:AP321))</f>
        <v>-73939090.930873156</v>
      </c>
      <c r="AQ322" s="10">
        <f ca="1">IF(AQ$5="",0,SUM($Y321:AQ321))</f>
        <v>-78940119.408604831</v>
      </c>
      <c r="AR322" s="10">
        <f ca="1">IF(AR$5="",0,SUM($Y321:AR321))</f>
        <v>-83805704.644138053</v>
      </c>
      <c r="AS322" s="10">
        <f ca="1">IF(AS$5="",0,SUM($Y321:AS321))</f>
        <v>-88276175.741788566</v>
      </c>
      <c r="AT322" s="10">
        <f ca="1">IF(AT$5="",0,SUM($Y321:AT321))</f>
        <v>-97165863.747206628</v>
      </c>
      <c r="AU322" s="10">
        <f ca="1">IF(AU$5="",0,SUM($Y321:AU321))</f>
        <v>-115355834.05118473</v>
      </c>
      <c r="AV322" s="10">
        <f ca="1">IF(AV$5="",0,SUM($Y321:AV321))</f>
        <v>-127777759.58672649</v>
      </c>
      <c r="AW322" s="10">
        <f ca="1">IF(AW$5="",0,SUM($Y321:AW321))</f>
        <v>-129394815.95557158</v>
      </c>
      <c r="AX322" s="10">
        <f ca="1">IF(AX$5="",0,SUM($Y321:AX321))</f>
        <v>-129355768.19442986</v>
      </c>
      <c r="AY322" s="10">
        <f ca="1">IF(AY$5="",0,SUM($Y321:AY321))</f>
        <v>-126808540.88802291</v>
      </c>
      <c r="AZ322" s="10">
        <f ca="1">IF(AZ$5="",0,SUM($Y321:AZ321))</f>
        <v>-124211229.77334365</v>
      </c>
      <c r="BA322" s="10">
        <f ca="1">IF(BA$5="",0,SUM($Y321:BA321))</f>
        <v>-122347267.34974012</v>
      </c>
      <c r="BB322" s="10">
        <f ca="1">IF(BB$5="",0,SUM($Y321:BB321))</f>
        <v>-119498363.35628097</v>
      </c>
      <c r="BC322" s="10">
        <f ca="1">IF(BC$5="",0,SUM($Y321:BC321))</f>
        <v>-115598533.68978342</v>
      </c>
      <c r="BD322" s="10">
        <f ca="1">IF(BD$5="",0,SUM($Y321:BD321))</f>
        <v>-111216425.41833001</v>
      </c>
      <c r="BE322" s="10">
        <f ca="1">IF(BE$5="",0,SUM($Y321:BE321))</f>
        <v>-106692464.01316907</v>
      </c>
      <c r="BF322" s="10">
        <f ca="1">IF(BF$5="",0,SUM($Y321:BF321))</f>
        <v>-100959175.2887066</v>
      </c>
      <c r="BG322" s="10">
        <f ca="1">IF(BG$5="",0,SUM($Y321:BG321))</f>
        <v>-93988754.634397164</v>
      </c>
      <c r="BH322" s="10">
        <f ca="1">IF(BH$5="",0,SUM($Y321:BH321))</f>
        <v>-85905723.264676362</v>
      </c>
      <c r="BI322" s="10">
        <f ca="1">IF(BI$5="",0,SUM($Y321:BI321))</f>
        <v>-76921585.961191922</v>
      </c>
      <c r="BJ322" s="10">
        <f ca="1">IF(BJ$5="",0,SUM($Y321:BJ321))</f>
        <v>-67289741.148071885</v>
      </c>
      <c r="BK322" s="10">
        <f ca="1">IF(BK$5="",0,SUM($Y321:BK321))</f>
        <v>-57250233.103759043</v>
      </c>
      <c r="BL322" s="10">
        <f ca="1">IF(BL$5="",0,SUM($Y321:BL321))</f>
        <v>-46975324.753084257</v>
      </c>
      <c r="BM322" s="10">
        <f ca="1">IF(BM$5="",0,SUM($Y321:BM321))</f>
        <v>-36575283.904184863</v>
      </c>
      <c r="BN322" s="10">
        <f ca="1">IF(BN$5="",0,SUM($Y321:BN321))</f>
        <v>-26113676.399110917</v>
      </c>
      <c r="BO322" s="10">
        <f ca="1">IF(BO$5="",0,SUM($Y321:BO321))</f>
        <v>-15624782.710939474</v>
      </c>
      <c r="BP322" s="10">
        <f ca="1">IF(BP$5="",0,SUM($Y321:BP321))</f>
        <v>-5125305.9408233371</v>
      </c>
      <c r="BQ322" s="10">
        <f ca="1">IF(BQ$5="",0,SUM($Y321:BQ321))</f>
        <v>5378106.3677741271</v>
      </c>
      <c r="BR322" s="10">
        <f ca="1">IF(BR$5="",0,SUM($Y321:BR321))</f>
        <v>15882794.809246901</v>
      </c>
      <c r="BS322" s="10">
        <f ca="1">IF(BS$5="",0,SUM($Y321:BS321))</f>
        <v>26387797.796869062</v>
      </c>
      <c r="BT322" s="10">
        <f ca="1">IF(BT$5="",0,SUM($Y321:BT321))</f>
        <v>36892870.549544975</v>
      </c>
      <c r="BU322" s="10">
        <f ca="1">IF(BU$5="",0,SUM($Y321:BU321))</f>
        <v>53437801.281801082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7"/>
      <c r="C323" s="142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129394815.95557158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5"/>
      <c r="C324" s="142"/>
      <c r="E324" s="24"/>
      <c r="F324" s="127" t="s">
        <v>178</v>
      </c>
      <c r="M324" s="27" t="s">
        <v>179</v>
      </c>
      <c r="P324" s="30"/>
      <c r="R324" s="44"/>
      <c r="S324" s="149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0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1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4"/>
      <c r="E325" s="43"/>
      <c r="F325" s="161" t="s">
        <v>210</v>
      </c>
      <c r="M325" s="13" t="s">
        <v>180</v>
      </c>
      <c r="P325" s="10"/>
      <c r="R325" s="43"/>
      <c r="S325" s="64"/>
      <c r="V325" s="162"/>
      <c r="W325" s="57">
        <f ca="1">SUMIFS($5:$5,324:324,1)/12</f>
        <v>3.6666666666666665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4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2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7"/>
      <c r="C328" s="142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68437801.281801075</v>
      </c>
      <c r="Z328" s="10">
        <f ca="1">Z321+Z327</f>
        <v>-10900000</v>
      </c>
      <c r="AA328" s="10">
        <f t="shared" ref="AA328:CL328" ca="1" si="1025">AA321+AA327</f>
        <v>-9082121.2121212129</v>
      </c>
      <c r="AB328" s="10">
        <f t="shared" ca="1" si="1025"/>
        <v>-1228467.8787878789</v>
      </c>
      <c r="AC328" s="10">
        <f t="shared" ca="1" si="1025"/>
        <v>-517441.21212121192</v>
      </c>
      <c r="AD328" s="10">
        <f t="shared" ca="1" si="1025"/>
        <v>56336.121212121099</v>
      </c>
      <c r="AE328" s="10">
        <f t="shared" ca="1" si="1025"/>
        <v>-772545.54545454495</v>
      </c>
      <c r="AF328" s="10">
        <f t="shared" ca="1" si="1025"/>
        <v>-2448915.5454545454</v>
      </c>
      <c r="AG328" s="10">
        <f t="shared" ca="1" si="1025"/>
        <v>-2499414.3121212125</v>
      </c>
      <c r="AH328" s="10">
        <f t="shared" ca="1" si="1025"/>
        <v>-2597344.6174545456</v>
      </c>
      <c r="AI328" s="10">
        <f t="shared" ca="1" si="1025"/>
        <v>-2740589.640939394</v>
      </c>
      <c r="AJ328" s="10">
        <f t="shared" ca="1" si="1025"/>
        <v>-2898390.5296121212</v>
      </c>
      <c r="AK328" s="10">
        <f t="shared" ca="1" si="1025"/>
        <v>-3055186.0990318181</v>
      </c>
      <c r="AL328" s="10">
        <f t="shared" ca="1" si="1025"/>
        <v>-3272189.6993871215</v>
      </c>
      <c r="AM328" s="10">
        <f t="shared" ca="1" si="1025"/>
        <v>-3589912.2656389391</v>
      </c>
      <c r="AN328" s="10">
        <f t="shared" ca="1" si="1025"/>
        <v>-4023676.2139025759</v>
      </c>
      <c r="AO328" s="10">
        <f t="shared" ca="1" si="1025"/>
        <v>-4505208.1049371213</v>
      </c>
      <c r="AP328" s="10">
        <f t="shared" ca="1" si="1025"/>
        <v>-4864024.1751210233</v>
      </c>
      <c r="AQ328" s="10">
        <f t="shared" ca="1" si="1025"/>
        <v>-5001028.4777316749</v>
      </c>
      <c r="AR328" s="10">
        <f t="shared" ca="1" si="1025"/>
        <v>-4865585.2355332198</v>
      </c>
      <c r="AS328" s="10">
        <f t="shared" ca="1" si="1025"/>
        <v>-4470471.0976505075</v>
      </c>
      <c r="AT328" s="10">
        <f t="shared" ca="1" si="1025"/>
        <v>-8889688.0054180678</v>
      </c>
      <c r="AU328" s="10">
        <f t="shared" ca="1" si="1025"/>
        <v>-18189970.3039781</v>
      </c>
      <c r="AV328" s="10">
        <f t="shared" ca="1" si="1025"/>
        <v>-12421925.535541765</v>
      </c>
      <c r="AW328" s="10">
        <f t="shared" ca="1" si="1025"/>
        <v>-1617056.3688450875</v>
      </c>
      <c r="AX328" s="10">
        <f t="shared" ca="1" si="1025"/>
        <v>39047.761141718831</v>
      </c>
      <c r="AY328" s="10">
        <f t="shared" ca="1" si="1025"/>
        <v>2547227.3064069501</v>
      </c>
      <c r="AZ328" s="10">
        <f t="shared" ca="1" si="1025"/>
        <v>2597311.1146792602</v>
      </c>
      <c r="BA328" s="10">
        <f t="shared" ca="1" si="1025"/>
        <v>1863962.4236035421</v>
      </c>
      <c r="BB328" s="10">
        <f t="shared" ca="1" si="1025"/>
        <v>2848903.9934591469</v>
      </c>
      <c r="BC328" s="10">
        <f t="shared" ca="1" si="1025"/>
        <v>3899829.6664975365</v>
      </c>
      <c r="BD328" s="10">
        <f t="shared" ca="1" si="1025"/>
        <v>4382108.2714534122</v>
      </c>
      <c r="BE328" s="10">
        <f t="shared" ca="1" si="1025"/>
        <v>4523961.4051609505</v>
      </c>
      <c r="BF328" s="10">
        <f t="shared" ca="1" si="1025"/>
        <v>5733288.7244624663</v>
      </c>
      <c r="BG328" s="10">
        <f t="shared" ca="1" si="1025"/>
        <v>6970420.6543094339</v>
      </c>
      <c r="BH328" s="10">
        <f t="shared" ca="1" si="1025"/>
        <v>8083031.3697208036</v>
      </c>
      <c r="BI328" s="10">
        <f t="shared" ca="1" si="1025"/>
        <v>8984137.3034844324</v>
      </c>
      <c r="BJ328" s="10">
        <f t="shared" ca="1" si="1025"/>
        <v>9631844.8131200448</v>
      </c>
      <c r="BK328" s="10">
        <f t="shared" ca="1" si="1025"/>
        <v>10039508.044312844</v>
      </c>
      <c r="BL328" s="10">
        <f t="shared" ca="1" si="1025"/>
        <v>10274908.350674782</v>
      </c>
      <c r="BM328" s="10">
        <f t="shared" ca="1" si="1025"/>
        <v>10400040.848899394</v>
      </c>
      <c r="BN328" s="10">
        <f t="shared" ca="1" si="1025"/>
        <v>10461607.505073946</v>
      </c>
      <c r="BO328" s="10">
        <f t="shared" ca="1" si="1025"/>
        <v>10488893.688171443</v>
      </c>
      <c r="BP328" s="10">
        <f t="shared" ca="1" si="1025"/>
        <v>10499476.770116137</v>
      </c>
      <c r="BQ328" s="10">
        <f t="shared" ca="1" si="1025"/>
        <v>10503412.308597464</v>
      </c>
      <c r="BR328" s="10">
        <f t="shared" ca="1" si="1025"/>
        <v>10504688.441472774</v>
      </c>
      <c r="BS328" s="10">
        <f t="shared" ca="1" si="1025"/>
        <v>10505002.987622162</v>
      </c>
      <c r="BT328" s="10">
        <f t="shared" ca="1" si="1025"/>
        <v>10505072.752675915</v>
      </c>
      <c r="BU328" s="10">
        <f t="shared" ca="1" si="1025"/>
        <v>16544930.732256105</v>
      </c>
      <c r="BV328" s="10">
        <f t="shared" si="1025"/>
        <v>0</v>
      </c>
      <c r="BW328" s="10">
        <f t="shared" si="1025"/>
        <v>0</v>
      </c>
      <c r="BX328" s="10">
        <f t="shared" si="1025"/>
        <v>0</v>
      </c>
      <c r="BY328" s="10">
        <f t="shared" si="1025"/>
        <v>0</v>
      </c>
      <c r="BZ328" s="10">
        <f t="shared" si="1025"/>
        <v>0</v>
      </c>
      <c r="CA328" s="10">
        <f t="shared" si="1025"/>
        <v>0</v>
      </c>
      <c r="CB328" s="10">
        <f t="shared" si="1025"/>
        <v>0</v>
      </c>
      <c r="CC328" s="10">
        <f t="shared" si="1025"/>
        <v>0</v>
      </c>
      <c r="CD328" s="10">
        <f t="shared" si="1025"/>
        <v>0</v>
      </c>
      <c r="CE328" s="10">
        <f t="shared" si="1025"/>
        <v>0</v>
      </c>
      <c r="CF328" s="10">
        <f t="shared" si="1025"/>
        <v>0</v>
      </c>
      <c r="CG328" s="10">
        <f t="shared" si="1025"/>
        <v>0</v>
      </c>
      <c r="CH328" s="10">
        <f t="shared" si="1025"/>
        <v>0</v>
      </c>
      <c r="CI328" s="10">
        <f t="shared" si="1025"/>
        <v>0</v>
      </c>
      <c r="CJ328" s="10">
        <f t="shared" si="1025"/>
        <v>0</v>
      </c>
      <c r="CK328" s="10">
        <f t="shared" si="1025"/>
        <v>0</v>
      </c>
      <c r="CL328" s="10">
        <f t="shared" si="1025"/>
        <v>0</v>
      </c>
      <c r="CM328" s="10">
        <f t="shared" ref="CM328:CT328" si="1026">CM321+CM327</f>
        <v>0</v>
      </c>
      <c r="CN328" s="10">
        <f t="shared" si="1026"/>
        <v>0</v>
      </c>
      <c r="CO328" s="10">
        <f t="shared" si="1026"/>
        <v>0</v>
      </c>
      <c r="CP328" s="10">
        <f t="shared" si="1026"/>
        <v>0</v>
      </c>
      <c r="CQ328" s="10">
        <f t="shared" si="1026"/>
        <v>0</v>
      </c>
      <c r="CR328" s="10">
        <f t="shared" si="1026"/>
        <v>0</v>
      </c>
      <c r="CS328" s="10">
        <f t="shared" si="1026"/>
        <v>0</v>
      </c>
      <c r="CT328" s="10">
        <f t="shared" si="1026"/>
        <v>0</v>
      </c>
    </row>
    <row r="329" spans="1:98" s="13" customFormat="1" x14ac:dyDescent="0.3">
      <c r="A329" s="12">
        <f>ROW()</f>
        <v>329</v>
      </c>
      <c r="B329" s="147"/>
      <c r="C329" s="142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68437801.281801075</v>
      </c>
      <c r="Z329" s="10">
        <f ca="1">IF(Z$5="",0,SUM($Y328:Z328))</f>
        <v>-10900000</v>
      </c>
      <c r="AA329" s="10">
        <f ca="1">IF(AA$5="",0,SUM($Y328:AA328))</f>
        <v>-19982121.212121211</v>
      </c>
      <c r="AB329" s="10">
        <f ca="1">IF(AB$5="",0,SUM($Y328:AB328))</f>
        <v>-21210589.09090909</v>
      </c>
      <c r="AC329" s="10">
        <f ca="1">IF(AC$5="",0,SUM($Y328:AC328))</f>
        <v>-21728030.303030301</v>
      </c>
      <c r="AD329" s="10">
        <f ca="1">IF(AD$5="",0,SUM($Y328:AD328))</f>
        <v>-21671694.18181818</v>
      </c>
      <c r="AE329" s="10">
        <f ca="1">IF(AE$5="",0,SUM($Y328:AE328))</f>
        <v>-22444239.727272727</v>
      </c>
      <c r="AF329" s="10">
        <f ca="1">IF(AF$5="",0,SUM($Y328:AF328))</f>
        <v>-24893155.272727273</v>
      </c>
      <c r="AG329" s="10">
        <f ca="1">IF(AG$5="",0,SUM($Y328:AG328))</f>
        <v>-27392569.584848486</v>
      </c>
      <c r="AH329" s="10">
        <f ca="1">IF(AH$5="",0,SUM($Y328:AH328))</f>
        <v>-29989914.20230303</v>
      </c>
      <c r="AI329" s="10">
        <f ca="1">IF(AI$5="",0,SUM($Y328:AI328))</f>
        <v>-32730503.843242422</v>
      </c>
      <c r="AJ329" s="10">
        <f ca="1">IF(AJ$5="",0,SUM($Y328:AJ328))</f>
        <v>-35628894.372854546</v>
      </c>
      <c r="AK329" s="10">
        <f ca="1">IF(AK$5="",0,SUM($Y328:AK328))</f>
        <v>-38684080.471886367</v>
      </c>
      <c r="AL329" s="10">
        <f ca="1">IF(AL$5="",0,SUM($Y328:AL328))</f>
        <v>-41956270.171273485</v>
      </c>
      <c r="AM329" s="10">
        <f ca="1">IF(AM$5="",0,SUM($Y328:AM328))</f>
        <v>-45546182.436912425</v>
      </c>
      <c r="AN329" s="10">
        <f ca="1">IF(AN$5="",0,SUM($Y328:AN328))</f>
        <v>-49569858.650815003</v>
      </c>
      <c r="AO329" s="10">
        <f ca="1">IF(AO$5="",0,SUM($Y328:AO328))</f>
        <v>-54075066.755752124</v>
      </c>
      <c r="AP329" s="10">
        <f ca="1">IF(AP$5="",0,SUM($Y328:AP328))</f>
        <v>-58939090.930873148</v>
      </c>
      <c r="AQ329" s="10">
        <f ca="1">IF(AQ$5="",0,SUM($Y328:AQ328))</f>
        <v>-63940119.408604823</v>
      </c>
      <c r="AR329" s="10">
        <f ca="1">IF(AR$5="",0,SUM($Y328:AR328))</f>
        <v>-68805704.644138038</v>
      </c>
      <c r="AS329" s="10">
        <f ca="1">IF(AS$5="",0,SUM($Y328:AS328))</f>
        <v>-73276175.741788551</v>
      </c>
      <c r="AT329" s="10">
        <f ca="1">IF(AT$5="",0,SUM($Y328:AT328))</f>
        <v>-82165863.747206613</v>
      </c>
      <c r="AU329" s="10">
        <f ca="1">IF(AU$5="",0,SUM($Y328:AU328))</f>
        <v>-100355834.05118471</v>
      </c>
      <c r="AV329" s="10">
        <f ca="1">IF(AV$5="",0,SUM($Y328:AV328))</f>
        <v>-112777759.58672649</v>
      </c>
      <c r="AW329" s="10">
        <f ca="1">IF(AW$5="",0,SUM($Y328:AW328))</f>
        <v>-114394815.95557158</v>
      </c>
      <c r="AX329" s="10">
        <f ca="1">IF(AX$5="",0,SUM($Y328:AX328))</f>
        <v>-114355768.19442986</v>
      </c>
      <c r="AY329" s="10">
        <f ca="1">IF(AY$5="",0,SUM($Y328:AY328))</f>
        <v>-111808540.88802291</v>
      </c>
      <c r="AZ329" s="10">
        <f ca="1">IF(AZ$5="",0,SUM($Y328:AZ328))</f>
        <v>-109211229.77334365</v>
      </c>
      <c r="BA329" s="10">
        <f ca="1">IF(BA$5="",0,SUM($Y328:BA328))</f>
        <v>-107347267.34974012</v>
      </c>
      <c r="BB329" s="10">
        <f ca="1">IF(BB$5="",0,SUM($Y328:BB328))</f>
        <v>-104498363.35628097</v>
      </c>
      <c r="BC329" s="10">
        <f ca="1">IF(BC$5="",0,SUM($Y328:BC328))</f>
        <v>-100598533.68978342</v>
      </c>
      <c r="BD329" s="10">
        <f ca="1">IF(BD$5="",0,SUM($Y328:BD328))</f>
        <v>-96216425.418330014</v>
      </c>
      <c r="BE329" s="10">
        <f ca="1">IF(BE$5="",0,SUM($Y328:BE328))</f>
        <v>-91692464.013169065</v>
      </c>
      <c r="BF329" s="10">
        <f ca="1">IF(BF$5="",0,SUM($Y328:BF328))</f>
        <v>-85959175.288706601</v>
      </c>
      <c r="BG329" s="10">
        <f ca="1">IF(BG$5="",0,SUM($Y328:BG328))</f>
        <v>-78988754.634397164</v>
      </c>
      <c r="BH329" s="10">
        <f ca="1">IF(BH$5="",0,SUM($Y328:BH328))</f>
        <v>-70905723.264676362</v>
      </c>
      <c r="BI329" s="10">
        <f ca="1">IF(BI$5="",0,SUM($Y328:BI328))</f>
        <v>-61921585.96119193</v>
      </c>
      <c r="BJ329" s="10">
        <f ca="1">IF(BJ$5="",0,SUM($Y328:BJ328))</f>
        <v>-52289741.148071885</v>
      </c>
      <c r="BK329" s="10">
        <f ca="1">IF(BK$5="",0,SUM($Y328:BK328))</f>
        <v>-42250233.103759043</v>
      </c>
      <c r="BL329" s="10">
        <f ca="1">IF(BL$5="",0,SUM($Y328:BL328))</f>
        <v>-31975324.753084261</v>
      </c>
      <c r="BM329" s="10">
        <f ca="1">IF(BM$5="",0,SUM($Y328:BM328))</f>
        <v>-21575283.904184867</v>
      </c>
      <c r="BN329" s="10">
        <f ca="1">IF(BN$5="",0,SUM($Y328:BN328))</f>
        <v>-11113676.399110921</v>
      </c>
      <c r="BO329" s="10">
        <f ca="1">IF(BO$5="",0,SUM($Y328:BO328))</f>
        <v>-624782.71093947813</v>
      </c>
      <c r="BP329" s="10">
        <f ca="1">IF(BP$5="",0,SUM($Y328:BP328))</f>
        <v>9874694.0591766592</v>
      </c>
      <c r="BQ329" s="10">
        <f ca="1">IF(BQ$5="",0,SUM($Y328:BQ328))</f>
        <v>20378106.367774121</v>
      </c>
      <c r="BR329" s="10">
        <f ca="1">IF(BR$5="",0,SUM($Y328:BR328))</f>
        <v>30882794.809246898</v>
      </c>
      <c r="BS329" s="10">
        <f ca="1">IF(BS$5="",0,SUM($Y328:BS328))</f>
        <v>41387797.796869062</v>
      </c>
      <c r="BT329" s="10">
        <f ca="1">IF(BT$5="",0,SUM($Y328:BT328))</f>
        <v>51892870.549544975</v>
      </c>
      <c r="BU329" s="10">
        <f ca="1">IF(BU$5="",0,SUM($Y328:BU328))</f>
        <v>68437801.281801075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7"/>
      <c r="C330" s="142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114394815.95557158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5"/>
      <c r="C331" s="142"/>
      <c r="E331" s="24"/>
      <c r="F331" s="127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60">
        <f>IF(Z$5="",0,POWER(1+$S331,Z$5/12))</f>
        <v>1.0117149169198534</v>
      </c>
      <c r="AA331" s="160">
        <f t="shared" ref="AA331:CL331" si="1027">IF(AA$5="",0,POWER(1+$S331,AA$5/12))</f>
        <v>1.0235670731181457</v>
      </c>
      <c r="AB331" s="160">
        <f t="shared" si="1027"/>
        <v>1.0355580763416221</v>
      </c>
      <c r="AC331" s="160">
        <f t="shared" si="1027"/>
        <v>1.0476895531716472</v>
      </c>
      <c r="AD331" s="160">
        <f t="shared" si="1027"/>
        <v>1.0599631492448514</v>
      </c>
      <c r="AE331" s="160">
        <f t="shared" si="1027"/>
        <v>1.0723805294763609</v>
      </c>
      <c r="AF331" s="160">
        <f t="shared" si="1027"/>
        <v>1.0849433782856446</v>
      </c>
      <c r="AG331" s="160">
        <f t="shared" si="1027"/>
        <v>1.097653399825006</v>
      </c>
      <c r="AH331" s="160">
        <f t="shared" si="1027"/>
        <v>1.1105123182107504</v>
      </c>
      <c r="AI331" s="160">
        <f t="shared" si="1027"/>
        <v>1.123521877757063</v>
      </c>
      <c r="AJ331" s="160">
        <f t="shared" si="1027"/>
        <v>1.1366838432126245</v>
      </c>
      <c r="AK331" s="160">
        <f t="shared" si="1027"/>
        <v>1.1499999999999999</v>
      </c>
      <c r="AL331" s="160">
        <f t="shared" si="1027"/>
        <v>1.1634721544578313</v>
      </c>
      <c r="AM331" s="160">
        <f t="shared" si="1027"/>
        <v>1.1771021340858674</v>
      </c>
      <c r="AN331" s="160">
        <f t="shared" si="1027"/>
        <v>1.1908917877928653</v>
      </c>
      <c r="AO331" s="160">
        <f t="shared" si="1027"/>
        <v>1.2048429861473944</v>
      </c>
      <c r="AP331" s="160">
        <f t="shared" si="1027"/>
        <v>1.2189576216315789</v>
      </c>
      <c r="AQ331" s="160">
        <f t="shared" si="1027"/>
        <v>1.2332376088978148</v>
      </c>
      <c r="AR331" s="160">
        <f t="shared" si="1027"/>
        <v>1.2476848850284912</v>
      </c>
      <c r="AS331" s="160">
        <f t="shared" si="1027"/>
        <v>1.2623014097987566</v>
      </c>
      <c r="AT331" s="160">
        <f t="shared" si="1027"/>
        <v>1.2770891659423629</v>
      </c>
      <c r="AU331" s="160">
        <f t="shared" si="1027"/>
        <v>1.2920501594206222</v>
      </c>
      <c r="AV331" s="160">
        <f t="shared" si="1027"/>
        <v>1.3071864196945182</v>
      </c>
      <c r="AW331" s="160">
        <f t="shared" si="1027"/>
        <v>1.3224999999999998</v>
      </c>
      <c r="AX331" s="160">
        <f t="shared" si="1027"/>
        <v>1.3379929776265058</v>
      </c>
      <c r="AY331" s="160">
        <f t="shared" si="1027"/>
        <v>1.3536674541987472</v>
      </c>
      <c r="AZ331" s="160">
        <f t="shared" si="1027"/>
        <v>1.3695255559617949</v>
      </c>
      <c r="BA331" s="160">
        <f t="shared" si="1027"/>
        <v>1.3855694340695033</v>
      </c>
      <c r="BB331" s="160">
        <f t="shared" si="1027"/>
        <v>1.4018012648763156</v>
      </c>
      <c r="BC331" s="160">
        <f t="shared" si="1027"/>
        <v>1.418223250232487</v>
      </c>
      <c r="BD331" s="160">
        <f t="shared" si="1027"/>
        <v>1.4348376177827649</v>
      </c>
      <c r="BE331" s="160">
        <f t="shared" si="1027"/>
        <v>1.4516466212685701</v>
      </c>
      <c r="BF331" s="160">
        <f t="shared" si="1027"/>
        <v>1.468652540833717</v>
      </c>
      <c r="BG331" s="160">
        <f t="shared" si="1027"/>
        <v>1.4858576833337156</v>
      </c>
      <c r="BH331" s="160">
        <f t="shared" si="1027"/>
        <v>1.5032643826486958</v>
      </c>
      <c r="BI331" s="160">
        <f t="shared" si="1027"/>
        <v>1.5208749999999995</v>
      </c>
      <c r="BJ331" s="160">
        <f t="shared" si="1027"/>
        <v>1.5386919242704815</v>
      </c>
      <c r="BK331" s="160">
        <f t="shared" si="1027"/>
        <v>1.5567175723285593</v>
      </c>
      <c r="BL331" s="160">
        <f t="shared" si="1027"/>
        <v>1.5749543893560642</v>
      </c>
      <c r="BM331" s="160">
        <f t="shared" si="1027"/>
        <v>1.5934048491799286</v>
      </c>
      <c r="BN331" s="160">
        <f t="shared" si="1027"/>
        <v>1.6120714546077628</v>
      </c>
      <c r="BO331" s="160">
        <f t="shared" si="1027"/>
        <v>1.6309567377673599</v>
      </c>
      <c r="BP331" s="160">
        <f t="shared" si="1027"/>
        <v>1.6500632604501795</v>
      </c>
      <c r="BQ331" s="160">
        <f t="shared" si="1027"/>
        <v>1.6693936144588555</v>
      </c>
      <c r="BR331" s="160">
        <f t="shared" si="1027"/>
        <v>1.6889504219587745</v>
      </c>
      <c r="BS331" s="160">
        <f t="shared" si="1027"/>
        <v>1.7087363358337728</v>
      </c>
      <c r="BT331" s="160">
        <f t="shared" si="1027"/>
        <v>1.728754040046</v>
      </c>
      <c r="BU331" s="160">
        <f t="shared" si="1027"/>
        <v>1.7490062499999994</v>
      </c>
      <c r="BV331" s="160">
        <f t="shared" si="1027"/>
        <v>0</v>
      </c>
      <c r="BW331" s="160">
        <f t="shared" si="1027"/>
        <v>0</v>
      </c>
      <c r="BX331" s="160">
        <f t="shared" si="1027"/>
        <v>0</v>
      </c>
      <c r="BY331" s="160">
        <f t="shared" si="1027"/>
        <v>0</v>
      </c>
      <c r="BZ331" s="160">
        <f t="shared" si="1027"/>
        <v>0</v>
      </c>
      <c r="CA331" s="160">
        <f t="shared" si="1027"/>
        <v>0</v>
      </c>
      <c r="CB331" s="160">
        <f t="shared" si="1027"/>
        <v>0</v>
      </c>
      <c r="CC331" s="160">
        <f t="shared" si="1027"/>
        <v>0</v>
      </c>
      <c r="CD331" s="160">
        <f t="shared" si="1027"/>
        <v>0</v>
      </c>
      <c r="CE331" s="160">
        <f t="shared" si="1027"/>
        <v>0</v>
      </c>
      <c r="CF331" s="160">
        <f t="shared" si="1027"/>
        <v>0</v>
      </c>
      <c r="CG331" s="160">
        <f t="shared" si="1027"/>
        <v>0</v>
      </c>
      <c r="CH331" s="160">
        <f t="shared" si="1027"/>
        <v>0</v>
      </c>
      <c r="CI331" s="160">
        <f t="shared" si="1027"/>
        <v>0</v>
      </c>
      <c r="CJ331" s="160">
        <f t="shared" si="1027"/>
        <v>0</v>
      </c>
      <c r="CK331" s="160">
        <f t="shared" si="1027"/>
        <v>0</v>
      </c>
      <c r="CL331" s="160">
        <f t="shared" si="1027"/>
        <v>0</v>
      </c>
      <c r="CM331" s="160">
        <f t="shared" ref="CM331:CT331" si="1028">IF(CM$5="",0,POWER(1+$S331,CM$5/12))</f>
        <v>0</v>
      </c>
      <c r="CN331" s="160">
        <f t="shared" si="1028"/>
        <v>0</v>
      </c>
      <c r="CO331" s="160">
        <f t="shared" si="1028"/>
        <v>0</v>
      </c>
      <c r="CP331" s="160">
        <f t="shared" si="1028"/>
        <v>0</v>
      </c>
      <c r="CQ331" s="160">
        <f t="shared" si="1028"/>
        <v>0</v>
      </c>
      <c r="CR331" s="160">
        <f t="shared" si="1028"/>
        <v>0</v>
      </c>
      <c r="CS331" s="160">
        <f t="shared" si="1028"/>
        <v>0</v>
      </c>
      <c r="CT331" s="160">
        <f t="shared" si="1028"/>
        <v>0</v>
      </c>
    </row>
    <row r="332" spans="1:98" s="13" customFormat="1" x14ac:dyDescent="0.3">
      <c r="A332" s="12">
        <f>ROW()</f>
        <v>332</v>
      </c>
      <c r="B332" s="147"/>
      <c r="C332" s="142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3743359.4634670038</v>
      </c>
      <c r="Z332" s="10">
        <f ca="1">IF(Z$5="",0,IF(Z331=0,0,Z321/Z331))</f>
        <v>-20657993.324472915</v>
      </c>
      <c r="AA332" s="10">
        <f t="shared" ref="AA332:CL332" ca="1" si="1029">IF(AA$5="",0,IF(AA331=0,0,AA321/AA331))</f>
        <v>-11803936.966548581</v>
      </c>
      <c r="AB332" s="10">
        <f t="shared" ca="1" si="1029"/>
        <v>-2151948.7218529745</v>
      </c>
      <c r="AC332" s="10">
        <f t="shared" ca="1" si="1029"/>
        <v>-1448369.1352342837</v>
      </c>
      <c r="AD332" s="10">
        <f t="shared" ca="1" si="1029"/>
        <v>53149.131884685419</v>
      </c>
      <c r="AE332" s="10">
        <f t="shared" ca="1" si="1029"/>
        <v>-720402.43572099903</v>
      </c>
      <c r="AF332" s="10">
        <f t="shared" ca="1" si="1029"/>
        <v>-2257182.811995368</v>
      </c>
      <c r="AG332" s="10">
        <f t="shared" ca="1" si="1029"/>
        <v>-2277052.4033539942</v>
      </c>
      <c r="AH332" s="10">
        <f t="shared" ca="1" si="1029"/>
        <v>-2338870.6049108659</v>
      </c>
      <c r="AI332" s="10">
        <f t="shared" ca="1" si="1029"/>
        <v>-2439284.623821083</v>
      </c>
      <c r="AJ332" s="10">
        <f ca="1">IF(AJ$5="",0,IF(AJ331=0,0,AJ321/AJ331))</f>
        <v>-2549865.1598850582</v>
      </c>
      <c r="AK332" s="10">
        <f t="shared" ca="1" si="1029"/>
        <v>-2656683.5643754941</v>
      </c>
      <c r="AL332" s="10">
        <f t="shared" ca="1" si="1029"/>
        <v>-2812434.9060265529</v>
      </c>
      <c r="AM332" s="10">
        <f t="shared" ca="1" si="1029"/>
        <v>-3049788.2568421727</v>
      </c>
      <c r="AN332" s="10">
        <f t="shared" ca="1" si="1029"/>
        <v>-3378708.5066392478</v>
      </c>
      <c r="AO332" s="10">
        <f t="shared" ca="1" si="1029"/>
        <v>-3739249.1442747852</v>
      </c>
      <c r="AP332" s="10">
        <f t="shared" ca="1" si="1029"/>
        <v>-3990314.4201276745</v>
      </c>
      <c r="AQ332" s="10">
        <f t="shared" ca="1" si="1029"/>
        <v>-4055202.697070891</v>
      </c>
      <c r="AR332" s="10">
        <f t="shared" ca="1" si="1029"/>
        <v>-3899690.774423474</v>
      </c>
      <c r="AS332" s="10">
        <f t="shared" ca="1" si="1029"/>
        <v>-3541524.2848878824</v>
      </c>
      <c r="AT332" s="10">
        <f t="shared" ca="1" si="1029"/>
        <v>-6960898.4575938955</v>
      </c>
      <c r="AU332" s="10">
        <f t="shared" ca="1" si="1029"/>
        <v>-14078377.817881931</v>
      </c>
      <c r="AV332" s="10">
        <f t="shared" ca="1" si="1029"/>
        <v>-9502795.7362383679</v>
      </c>
      <c r="AW332" s="10">
        <f t="shared" ca="1" si="1029"/>
        <v>-1222726.9329641496</v>
      </c>
      <c r="AX332" s="10">
        <f t="shared" ca="1" si="1029"/>
        <v>29183.831152078605</v>
      </c>
      <c r="AY332" s="10">
        <f t="shared" ca="1" si="1029"/>
        <v>1881723.0912260397</v>
      </c>
      <c r="AZ332" s="10">
        <f t="shared" ca="1" si="1029"/>
        <v>1896504.3064532024</v>
      </c>
      <c r="BA332" s="10">
        <f t="shared" ca="1" si="1029"/>
        <v>1345268.1459123769</v>
      </c>
      <c r="BB332" s="10">
        <f t="shared" ca="1" si="1029"/>
        <v>2032316.609238124</v>
      </c>
      <c r="BC332" s="10">
        <f t="shared" ca="1" si="1029"/>
        <v>2749799.5579033443</v>
      </c>
      <c r="BD332" s="10">
        <f t="shared" ca="1" si="1029"/>
        <v>3054079.5816498208</v>
      </c>
      <c r="BE332" s="10">
        <f t="shared" ca="1" si="1029"/>
        <v>3116434.3572869925</v>
      </c>
      <c r="BF332" s="10">
        <f t="shared" ca="1" si="1029"/>
        <v>3903774.7629591292</v>
      </c>
      <c r="BG332" s="10">
        <f t="shared" ca="1" si="1029"/>
        <v>4691176.5053234342</v>
      </c>
      <c r="BH332" s="10">
        <f t="shared" ca="1" si="1029"/>
        <v>5376985.8868596377</v>
      </c>
      <c r="BI332" s="10">
        <f t="shared" ca="1" si="1029"/>
        <v>5907216.1114387671</v>
      </c>
      <c r="BJ332" s="10">
        <f t="shared" ca="1" si="1029"/>
        <v>6259761.7243534029</v>
      </c>
      <c r="BK332" s="10">
        <f t="shared" ca="1" si="1029"/>
        <v>6449151.8710716497</v>
      </c>
      <c r="BL332" s="10">
        <f t="shared" ca="1" si="1029"/>
        <v>6523940.2614546698</v>
      </c>
      <c r="BM332" s="10">
        <f t="shared" ca="1" si="1029"/>
        <v>6526929.3326501055</v>
      </c>
      <c r="BN332" s="10">
        <f t="shared" ca="1" si="1029"/>
        <v>6489543.2985750539</v>
      </c>
      <c r="BO332" s="10">
        <f t="shared" ca="1" si="1029"/>
        <v>6431129.3152569085</v>
      </c>
      <c r="BP332" s="10">
        <f t="shared" ca="1" si="1029"/>
        <v>6363075.2964293091</v>
      </c>
      <c r="BQ332" s="10">
        <f t="shared" ca="1" si="1029"/>
        <v>6291753.0159609551</v>
      </c>
      <c r="BR332" s="10">
        <f t="shared" ca="1" si="1029"/>
        <v>6219654.7067911401</v>
      </c>
      <c r="BS332" s="10">
        <f t="shared" ca="1" si="1029"/>
        <v>6147819.7468635663</v>
      </c>
      <c r="BT332" s="10">
        <f t="shared" ca="1" si="1029"/>
        <v>6076672.8576358892</v>
      </c>
      <c r="BU332" s="10">
        <f t="shared" ca="1" si="1029"/>
        <v>9459617.8442793507</v>
      </c>
      <c r="BV332" s="10">
        <f t="shared" si="1029"/>
        <v>0</v>
      </c>
      <c r="BW332" s="10">
        <f t="shared" si="1029"/>
        <v>0</v>
      </c>
      <c r="BX332" s="10">
        <f t="shared" si="1029"/>
        <v>0</v>
      </c>
      <c r="BY332" s="10">
        <f t="shared" si="1029"/>
        <v>0</v>
      </c>
      <c r="BZ332" s="10">
        <f t="shared" si="1029"/>
        <v>0</v>
      </c>
      <c r="CA332" s="10">
        <f t="shared" si="1029"/>
        <v>0</v>
      </c>
      <c r="CB332" s="10">
        <f t="shared" si="1029"/>
        <v>0</v>
      </c>
      <c r="CC332" s="10">
        <f t="shared" si="1029"/>
        <v>0</v>
      </c>
      <c r="CD332" s="10">
        <f t="shared" si="1029"/>
        <v>0</v>
      </c>
      <c r="CE332" s="10">
        <f t="shared" si="1029"/>
        <v>0</v>
      </c>
      <c r="CF332" s="10">
        <f t="shared" si="1029"/>
        <v>0</v>
      </c>
      <c r="CG332" s="10">
        <f t="shared" si="1029"/>
        <v>0</v>
      </c>
      <c r="CH332" s="10">
        <f t="shared" si="1029"/>
        <v>0</v>
      </c>
      <c r="CI332" s="10">
        <f t="shared" si="1029"/>
        <v>0</v>
      </c>
      <c r="CJ332" s="10">
        <f t="shared" si="1029"/>
        <v>0</v>
      </c>
      <c r="CK332" s="10">
        <f t="shared" si="1029"/>
        <v>0</v>
      </c>
      <c r="CL332" s="10">
        <f t="shared" si="1029"/>
        <v>0</v>
      </c>
      <c r="CM332" s="10">
        <f t="shared" ref="CM332:CT332" si="1030">IF(CM$5="",0,IF(CM331=0,0,CM321/CM331))</f>
        <v>0</v>
      </c>
      <c r="CN332" s="10">
        <f t="shared" si="1030"/>
        <v>0</v>
      </c>
      <c r="CO332" s="10">
        <f t="shared" si="1030"/>
        <v>0</v>
      </c>
      <c r="CP332" s="10">
        <f t="shared" si="1030"/>
        <v>0</v>
      </c>
      <c r="CQ332" s="10">
        <f t="shared" si="1030"/>
        <v>0</v>
      </c>
      <c r="CR332" s="10">
        <f t="shared" si="1030"/>
        <v>0</v>
      </c>
      <c r="CS332" s="10">
        <f t="shared" si="1030"/>
        <v>0</v>
      </c>
      <c r="CT332" s="10">
        <f t="shared" si="1030"/>
        <v>0</v>
      </c>
    </row>
    <row r="333" spans="1:98" s="13" customFormat="1" x14ac:dyDescent="0.3">
      <c r="A333" s="12">
        <f>ROW()</f>
        <v>333</v>
      </c>
      <c r="B333" s="147"/>
      <c r="C333" s="142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3743359.4634670038</v>
      </c>
      <c r="Z333" s="10">
        <f ca="1">IF(Z$5="",0,SUM($Y332:Z332))</f>
        <v>-20657993.324472915</v>
      </c>
      <c r="AA333" s="10">
        <f ca="1">IF(AA$5="",0,SUM($Y332:AA332))</f>
        <v>-32461930.291021496</v>
      </c>
      <c r="AB333" s="10">
        <f ca="1">IF(AB$5="",0,SUM($Y332:AB332))</f>
        <v>-34613879.012874469</v>
      </c>
      <c r="AC333" s="10">
        <f ca="1">IF(AC$5="",0,SUM($Y332:AC332))</f>
        <v>-36062248.148108751</v>
      </c>
      <c r="AD333" s="10">
        <f ca="1">IF(AD$5="",0,SUM($Y332:AD332))</f>
        <v>-36009099.016224064</v>
      </c>
      <c r="AE333" s="10">
        <f ca="1">IF(AE$5="",0,SUM($Y332:AE332))</f>
        <v>-36729501.451945066</v>
      </c>
      <c r="AF333" s="10">
        <f ca="1">IF(AF$5="",0,SUM($Y332:AF332))</f>
        <v>-38986684.263940431</v>
      </c>
      <c r="AG333" s="10">
        <f ca="1">IF(AG$5="",0,SUM($Y332:AG332))</f>
        <v>-41263736.667294428</v>
      </c>
      <c r="AH333" s="10">
        <f ca="1">IF(AH$5="",0,SUM($Y332:AH332))</f>
        <v>-43602607.272205293</v>
      </c>
      <c r="AI333" s="10">
        <f ca="1">IF(AI$5="",0,SUM($Y332:AI332))</f>
        <v>-46041891.896026373</v>
      </c>
      <c r="AJ333" s="10">
        <f ca="1">IF(AJ$5="",0,SUM($Y332:AJ332))</f>
        <v>-48591757.055911429</v>
      </c>
      <c r="AK333" s="10">
        <f ca="1">IF(AK$5="",0,SUM($Y332:AK332))</f>
        <v>-51248440.620286927</v>
      </c>
      <c r="AL333" s="10">
        <f ca="1">IF(AL$5="",0,SUM($Y332:AL332))</f>
        <v>-54060875.526313476</v>
      </c>
      <c r="AM333" s="10">
        <f ca="1">IF(AM$5="",0,SUM($Y332:AM332))</f>
        <v>-57110663.78315565</v>
      </c>
      <c r="AN333" s="10">
        <f ca="1">IF(AN$5="",0,SUM($Y332:AN332))</f>
        <v>-60489372.2897949</v>
      </c>
      <c r="AO333" s="10">
        <f ca="1">IF(AO$5="",0,SUM($Y332:AO332))</f>
        <v>-64228621.434069686</v>
      </c>
      <c r="AP333" s="10">
        <f ca="1">IF(AP$5="",0,SUM($Y332:AP332))</f>
        <v>-68218935.854197353</v>
      </c>
      <c r="AQ333" s="10">
        <f ca="1">IF(AQ$5="",0,SUM($Y332:AQ332))</f>
        <v>-72274138.55126825</v>
      </c>
      <c r="AR333" s="10">
        <f ca="1">IF(AR$5="",0,SUM($Y332:AR332))</f>
        <v>-76173829.32569173</v>
      </c>
      <c r="AS333" s="10">
        <f ca="1">IF(AS$5="",0,SUM($Y332:AS332))</f>
        <v>-79715353.61057961</v>
      </c>
      <c r="AT333" s="10">
        <f ca="1">IF(AT$5="",0,SUM($Y332:AT332))</f>
        <v>-86676252.068173498</v>
      </c>
      <c r="AU333" s="10">
        <f ca="1">IF(AU$5="",0,SUM($Y332:AU332))</f>
        <v>-100754629.88605542</v>
      </c>
      <c r="AV333" s="10">
        <f ca="1">IF(AV$5="",0,SUM($Y332:AV332))</f>
        <v>-110257425.6222938</v>
      </c>
      <c r="AW333" s="10">
        <f ca="1">IF(AW$5="",0,SUM($Y332:AW332))</f>
        <v>-111480152.55525795</v>
      </c>
      <c r="AX333" s="10">
        <f ca="1">IF(AX$5="",0,SUM($Y332:AX332))</f>
        <v>-111450968.72410586</v>
      </c>
      <c r="AY333" s="10">
        <f ca="1">IF(AY$5="",0,SUM($Y332:AY332))</f>
        <v>-109569245.63287982</v>
      </c>
      <c r="AZ333" s="10">
        <f ca="1">IF(AZ$5="",0,SUM($Y332:AZ332))</f>
        <v>-107672741.32642663</v>
      </c>
      <c r="BA333" s="10">
        <f ca="1">IF(BA$5="",0,SUM($Y332:BA332))</f>
        <v>-106327473.18051425</v>
      </c>
      <c r="BB333" s="10">
        <f ca="1">IF(BB$5="",0,SUM($Y332:BB332))</f>
        <v>-104295156.57127613</v>
      </c>
      <c r="BC333" s="10">
        <f ca="1">IF(BC$5="",0,SUM($Y332:BC332))</f>
        <v>-101545357.01337278</v>
      </c>
      <c r="BD333" s="10">
        <f ca="1">IF(BD$5="",0,SUM($Y332:BD332))</f>
        <v>-98491277.431722954</v>
      </c>
      <c r="BE333" s="10">
        <f ca="1">IF(BE$5="",0,SUM($Y332:BE332))</f>
        <v>-95374843.074435964</v>
      </c>
      <c r="BF333" s="10">
        <f ca="1">IF(BF$5="",0,SUM($Y332:BF332))</f>
        <v>-91471068.311476842</v>
      </c>
      <c r="BG333" s="10">
        <f ca="1">IF(BG$5="",0,SUM($Y332:BG332))</f>
        <v>-86779891.806153402</v>
      </c>
      <c r="BH333" s="10">
        <f ca="1">IF(BH$5="",0,SUM($Y332:BH332))</f>
        <v>-81402905.919293761</v>
      </c>
      <c r="BI333" s="10">
        <f ca="1">IF(BI$5="",0,SUM($Y332:BI332))</f>
        <v>-75495689.807854995</v>
      </c>
      <c r="BJ333" s="10">
        <f ca="1">IF(BJ$5="",0,SUM($Y332:BJ332))</f>
        <v>-69235928.083501592</v>
      </c>
      <c r="BK333" s="10">
        <f ca="1">IF(BK$5="",0,SUM($Y332:BK332))</f>
        <v>-62786776.212429941</v>
      </c>
      <c r="BL333" s="10">
        <f ca="1">IF(BL$5="",0,SUM($Y332:BL332))</f>
        <v>-56262835.950975269</v>
      </c>
      <c r="BM333" s="10">
        <f ca="1">IF(BM$5="",0,SUM($Y332:BM332))</f>
        <v>-49735906.618325166</v>
      </c>
      <c r="BN333" s="10">
        <f ca="1">IF(BN$5="",0,SUM($Y332:BN332))</f>
        <v>-43246363.319750115</v>
      </c>
      <c r="BO333" s="10">
        <f ca="1">IF(BO$5="",0,SUM($Y332:BO332))</f>
        <v>-36815234.004493207</v>
      </c>
      <c r="BP333" s="10">
        <f ca="1">IF(BP$5="",0,SUM($Y332:BP332))</f>
        <v>-30452158.708063897</v>
      </c>
      <c r="BQ333" s="10">
        <f ca="1">IF(BQ$5="",0,SUM($Y332:BQ332))</f>
        <v>-24160405.692102943</v>
      </c>
      <c r="BR333" s="10">
        <f ca="1">IF(BR$5="",0,SUM($Y332:BR332))</f>
        <v>-17940750.985311802</v>
      </c>
      <c r="BS333" s="10">
        <f ca="1">IF(BS$5="",0,SUM($Y332:BS332))</f>
        <v>-11792931.238448236</v>
      </c>
      <c r="BT333" s="10">
        <f ca="1">IF(BT$5="",0,SUM($Y332:BT332))</f>
        <v>-5716258.3808123469</v>
      </c>
      <c r="BU333" s="10">
        <f ca="1">IF(BU$5="",0,SUM($Y332:BU332))</f>
        <v>3743359.4634670038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7"/>
      <c r="C334" s="142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111480152.55525795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5"/>
      <c r="C335" s="142"/>
      <c r="E335" s="24"/>
      <c r="F335" s="127" t="s">
        <v>207</v>
      </c>
      <c r="M335" s="27" t="s">
        <v>179</v>
      </c>
      <c r="P335" s="30"/>
      <c r="R335" s="44"/>
      <c r="S335" s="149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0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1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4"/>
      <c r="E336" s="43"/>
      <c r="F336" s="161" t="s">
        <v>211</v>
      </c>
      <c r="M336" s="13" t="s">
        <v>180</v>
      </c>
      <c r="P336" s="10"/>
      <c r="R336" s="43"/>
      <c r="S336" s="64"/>
      <c r="V336" s="162"/>
      <c r="W336" s="57">
        <f ca="1">SUMIFS($5:$5,335:335,1)/12</f>
        <v>4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8"/>
      <c r="C337" s="142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2084661272.2642694</v>
      </c>
      <c r="Z337" s="10">
        <f>IF(Z$5&lt;&gt;$S$3,0,IF(Z$321&lt;=0,0,IF($S331-$S337=0,0,Z$321*12*(1+$S337)/($S331-$S337))))</f>
        <v>0</v>
      </c>
      <c r="AA337" s="10">
        <f t="shared" ref="AA337:CL337" si="1031">IF(AA$5&lt;&gt;$S$3,0,IF(AA$321&lt;=0,0,IF($S331-$S337=0,0,AA$321*12*(1+$S337)/($S331-$S337))))</f>
        <v>0</v>
      </c>
      <c r="AB337" s="10">
        <f t="shared" si="1031"/>
        <v>0</v>
      </c>
      <c r="AC337" s="10">
        <f t="shared" si="1031"/>
        <v>0</v>
      </c>
      <c r="AD337" s="10">
        <f t="shared" si="1031"/>
        <v>0</v>
      </c>
      <c r="AE337" s="10">
        <f t="shared" si="1031"/>
        <v>0</v>
      </c>
      <c r="AF337" s="10">
        <f t="shared" si="1031"/>
        <v>0</v>
      </c>
      <c r="AG337" s="10">
        <f t="shared" si="1031"/>
        <v>0</v>
      </c>
      <c r="AH337" s="10">
        <f t="shared" si="1031"/>
        <v>0</v>
      </c>
      <c r="AI337" s="10">
        <f t="shared" si="1031"/>
        <v>0</v>
      </c>
      <c r="AJ337" s="10">
        <f t="shared" si="1031"/>
        <v>0</v>
      </c>
      <c r="AK337" s="10">
        <f t="shared" si="1031"/>
        <v>0</v>
      </c>
      <c r="AL337" s="10">
        <f t="shared" si="1031"/>
        <v>0</v>
      </c>
      <c r="AM337" s="10">
        <f t="shared" si="1031"/>
        <v>0</v>
      </c>
      <c r="AN337" s="10">
        <f t="shared" si="1031"/>
        <v>0</v>
      </c>
      <c r="AO337" s="10">
        <f t="shared" si="1031"/>
        <v>0</v>
      </c>
      <c r="AP337" s="10">
        <f t="shared" si="1031"/>
        <v>0</v>
      </c>
      <c r="AQ337" s="10">
        <f t="shared" si="1031"/>
        <v>0</v>
      </c>
      <c r="AR337" s="10">
        <f t="shared" si="1031"/>
        <v>0</v>
      </c>
      <c r="AS337" s="10">
        <f t="shared" si="1031"/>
        <v>0</v>
      </c>
      <c r="AT337" s="10">
        <f t="shared" si="1031"/>
        <v>0</v>
      </c>
      <c r="AU337" s="10">
        <f t="shared" si="1031"/>
        <v>0</v>
      </c>
      <c r="AV337" s="10">
        <f t="shared" si="1031"/>
        <v>0</v>
      </c>
      <c r="AW337" s="10">
        <f t="shared" si="1031"/>
        <v>0</v>
      </c>
      <c r="AX337" s="10">
        <f t="shared" si="1031"/>
        <v>0</v>
      </c>
      <c r="AY337" s="10">
        <f t="shared" si="1031"/>
        <v>0</v>
      </c>
      <c r="AZ337" s="10">
        <f t="shared" si="1031"/>
        <v>0</v>
      </c>
      <c r="BA337" s="10">
        <f t="shared" si="1031"/>
        <v>0</v>
      </c>
      <c r="BB337" s="10">
        <f t="shared" si="1031"/>
        <v>0</v>
      </c>
      <c r="BC337" s="10">
        <f t="shared" si="1031"/>
        <v>0</v>
      </c>
      <c r="BD337" s="10">
        <f t="shared" si="1031"/>
        <v>0</v>
      </c>
      <c r="BE337" s="10">
        <f t="shared" si="1031"/>
        <v>0</v>
      </c>
      <c r="BF337" s="10">
        <f t="shared" si="1031"/>
        <v>0</v>
      </c>
      <c r="BG337" s="10">
        <f t="shared" si="1031"/>
        <v>0</v>
      </c>
      <c r="BH337" s="10">
        <f t="shared" si="1031"/>
        <v>0</v>
      </c>
      <c r="BI337" s="10">
        <f t="shared" si="1031"/>
        <v>0</v>
      </c>
      <c r="BJ337" s="10">
        <f t="shared" si="1031"/>
        <v>0</v>
      </c>
      <c r="BK337" s="10">
        <f t="shared" si="1031"/>
        <v>0</v>
      </c>
      <c r="BL337" s="10">
        <f t="shared" si="1031"/>
        <v>0</v>
      </c>
      <c r="BM337" s="10">
        <f t="shared" si="1031"/>
        <v>0</v>
      </c>
      <c r="BN337" s="10">
        <f t="shared" si="1031"/>
        <v>0</v>
      </c>
      <c r="BO337" s="10">
        <f t="shared" si="1031"/>
        <v>0</v>
      </c>
      <c r="BP337" s="10">
        <f t="shared" si="1031"/>
        <v>0</v>
      </c>
      <c r="BQ337" s="10">
        <f t="shared" si="1031"/>
        <v>0</v>
      </c>
      <c r="BR337" s="10">
        <f t="shared" si="1031"/>
        <v>0</v>
      </c>
      <c r="BS337" s="10">
        <f t="shared" si="1031"/>
        <v>0</v>
      </c>
      <c r="BT337" s="10">
        <f t="shared" si="1031"/>
        <v>0</v>
      </c>
      <c r="BU337" s="10">
        <f t="shared" ca="1" si="1031"/>
        <v>2084661272.2642694</v>
      </c>
      <c r="BV337" s="10">
        <f t="shared" si="1031"/>
        <v>0</v>
      </c>
      <c r="BW337" s="10">
        <f t="shared" si="1031"/>
        <v>0</v>
      </c>
      <c r="BX337" s="10">
        <f t="shared" si="1031"/>
        <v>0</v>
      </c>
      <c r="BY337" s="10">
        <f t="shared" si="1031"/>
        <v>0</v>
      </c>
      <c r="BZ337" s="10">
        <f t="shared" si="1031"/>
        <v>0</v>
      </c>
      <c r="CA337" s="10">
        <f t="shared" si="1031"/>
        <v>0</v>
      </c>
      <c r="CB337" s="10">
        <f t="shared" si="1031"/>
        <v>0</v>
      </c>
      <c r="CC337" s="10">
        <f t="shared" si="1031"/>
        <v>0</v>
      </c>
      <c r="CD337" s="10">
        <f t="shared" si="1031"/>
        <v>0</v>
      </c>
      <c r="CE337" s="10">
        <f t="shared" si="1031"/>
        <v>0</v>
      </c>
      <c r="CF337" s="10">
        <f t="shared" si="1031"/>
        <v>0</v>
      </c>
      <c r="CG337" s="10">
        <f t="shared" si="1031"/>
        <v>0</v>
      </c>
      <c r="CH337" s="10">
        <f t="shared" si="1031"/>
        <v>0</v>
      </c>
      <c r="CI337" s="10">
        <f t="shared" si="1031"/>
        <v>0</v>
      </c>
      <c r="CJ337" s="10">
        <f t="shared" si="1031"/>
        <v>0</v>
      </c>
      <c r="CK337" s="10">
        <f t="shared" si="1031"/>
        <v>0</v>
      </c>
      <c r="CL337" s="10">
        <f t="shared" si="1031"/>
        <v>0</v>
      </c>
      <c r="CM337" s="10">
        <f t="shared" ref="CM337:CT337" si="1032">IF(CM$5&lt;&gt;$S$3,0,IF(CM$321&lt;=0,0,IF($S331-$S337=0,0,CM$321*12*(1+$S337)/($S331-$S337))))</f>
        <v>0</v>
      </c>
      <c r="CN337" s="10">
        <f t="shared" si="1032"/>
        <v>0</v>
      </c>
      <c r="CO337" s="10">
        <f t="shared" si="1032"/>
        <v>0</v>
      </c>
      <c r="CP337" s="10">
        <f t="shared" si="1032"/>
        <v>0</v>
      </c>
      <c r="CQ337" s="10">
        <f t="shared" si="1032"/>
        <v>0</v>
      </c>
      <c r="CR337" s="10">
        <f t="shared" si="1032"/>
        <v>0</v>
      </c>
      <c r="CS337" s="10">
        <f t="shared" si="1032"/>
        <v>0</v>
      </c>
      <c r="CT337" s="10">
        <f t="shared" si="1032"/>
        <v>0</v>
      </c>
    </row>
    <row r="338" spans="1:98" s="13" customFormat="1" x14ac:dyDescent="0.3">
      <c r="A338" s="12">
        <f>ROW()</f>
        <v>338</v>
      </c>
      <c r="B338" s="147"/>
      <c r="C338" s="142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1191911848.3791983</v>
      </c>
      <c r="Z338" s="10">
        <f>IF(Z$5="",0,IF(Z331=0,0,Z337/Z331))</f>
        <v>0</v>
      </c>
      <c r="AA338" s="10">
        <f t="shared" ref="AA338:CL338" si="1033">IF(AA$5="",0,IF(AA331=0,0,AA337/AA331))</f>
        <v>0</v>
      </c>
      <c r="AB338" s="10">
        <f t="shared" si="1033"/>
        <v>0</v>
      </c>
      <c r="AC338" s="10">
        <f t="shared" si="1033"/>
        <v>0</v>
      </c>
      <c r="AD338" s="10">
        <f t="shared" si="1033"/>
        <v>0</v>
      </c>
      <c r="AE338" s="10">
        <f t="shared" si="1033"/>
        <v>0</v>
      </c>
      <c r="AF338" s="10">
        <f t="shared" si="1033"/>
        <v>0</v>
      </c>
      <c r="AG338" s="10">
        <f t="shared" si="1033"/>
        <v>0</v>
      </c>
      <c r="AH338" s="10">
        <f t="shared" si="1033"/>
        <v>0</v>
      </c>
      <c r="AI338" s="10">
        <f t="shared" si="1033"/>
        <v>0</v>
      </c>
      <c r="AJ338" s="10">
        <f t="shared" si="1033"/>
        <v>0</v>
      </c>
      <c r="AK338" s="10">
        <f t="shared" si="1033"/>
        <v>0</v>
      </c>
      <c r="AL338" s="10">
        <f t="shared" si="1033"/>
        <v>0</v>
      </c>
      <c r="AM338" s="10">
        <f t="shared" si="1033"/>
        <v>0</v>
      </c>
      <c r="AN338" s="10">
        <f t="shared" si="1033"/>
        <v>0</v>
      </c>
      <c r="AO338" s="10">
        <f t="shared" si="1033"/>
        <v>0</v>
      </c>
      <c r="AP338" s="10">
        <f t="shared" si="1033"/>
        <v>0</v>
      </c>
      <c r="AQ338" s="10">
        <f t="shared" si="1033"/>
        <v>0</v>
      </c>
      <c r="AR338" s="10">
        <f t="shared" si="1033"/>
        <v>0</v>
      </c>
      <c r="AS338" s="10">
        <f t="shared" si="1033"/>
        <v>0</v>
      </c>
      <c r="AT338" s="10">
        <f t="shared" si="1033"/>
        <v>0</v>
      </c>
      <c r="AU338" s="10">
        <f t="shared" si="1033"/>
        <v>0</v>
      </c>
      <c r="AV338" s="10">
        <f t="shared" si="1033"/>
        <v>0</v>
      </c>
      <c r="AW338" s="10">
        <f t="shared" si="1033"/>
        <v>0</v>
      </c>
      <c r="AX338" s="10">
        <f t="shared" si="1033"/>
        <v>0</v>
      </c>
      <c r="AY338" s="10">
        <f t="shared" si="1033"/>
        <v>0</v>
      </c>
      <c r="AZ338" s="10">
        <f t="shared" si="1033"/>
        <v>0</v>
      </c>
      <c r="BA338" s="10">
        <f t="shared" si="1033"/>
        <v>0</v>
      </c>
      <c r="BB338" s="10">
        <f t="shared" si="1033"/>
        <v>0</v>
      </c>
      <c r="BC338" s="10">
        <f t="shared" si="1033"/>
        <v>0</v>
      </c>
      <c r="BD338" s="10">
        <f t="shared" si="1033"/>
        <v>0</v>
      </c>
      <c r="BE338" s="10">
        <f t="shared" si="1033"/>
        <v>0</v>
      </c>
      <c r="BF338" s="10">
        <f t="shared" si="1033"/>
        <v>0</v>
      </c>
      <c r="BG338" s="10">
        <f t="shared" si="1033"/>
        <v>0</v>
      </c>
      <c r="BH338" s="10">
        <f t="shared" si="1033"/>
        <v>0</v>
      </c>
      <c r="BI338" s="10">
        <f t="shared" si="1033"/>
        <v>0</v>
      </c>
      <c r="BJ338" s="10">
        <f t="shared" si="1033"/>
        <v>0</v>
      </c>
      <c r="BK338" s="10">
        <f t="shared" si="1033"/>
        <v>0</v>
      </c>
      <c r="BL338" s="10">
        <f t="shared" si="1033"/>
        <v>0</v>
      </c>
      <c r="BM338" s="10">
        <f t="shared" si="1033"/>
        <v>0</v>
      </c>
      <c r="BN338" s="10">
        <f t="shared" si="1033"/>
        <v>0</v>
      </c>
      <c r="BO338" s="10">
        <f t="shared" si="1033"/>
        <v>0</v>
      </c>
      <c r="BP338" s="10">
        <f t="shared" si="1033"/>
        <v>0</v>
      </c>
      <c r="BQ338" s="10">
        <f t="shared" si="1033"/>
        <v>0</v>
      </c>
      <c r="BR338" s="10">
        <f t="shared" si="1033"/>
        <v>0</v>
      </c>
      <c r="BS338" s="10">
        <f t="shared" si="1033"/>
        <v>0</v>
      </c>
      <c r="BT338" s="10">
        <f t="shared" si="1033"/>
        <v>0</v>
      </c>
      <c r="BU338" s="10">
        <f t="shared" ca="1" si="1033"/>
        <v>1191911848.3791983</v>
      </c>
      <c r="BV338" s="10">
        <f t="shared" si="1033"/>
        <v>0</v>
      </c>
      <c r="BW338" s="10">
        <f t="shared" si="1033"/>
        <v>0</v>
      </c>
      <c r="BX338" s="10">
        <f t="shared" si="1033"/>
        <v>0</v>
      </c>
      <c r="BY338" s="10">
        <f t="shared" si="1033"/>
        <v>0</v>
      </c>
      <c r="BZ338" s="10">
        <f t="shared" si="1033"/>
        <v>0</v>
      </c>
      <c r="CA338" s="10">
        <f t="shared" si="1033"/>
        <v>0</v>
      </c>
      <c r="CB338" s="10">
        <f t="shared" si="1033"/>
        <v>0</v>
      </c>
      <c r="CC338" s="10">
        <f t="shared" si="1033"/>
        <v>0</v>
      </c>
      <c r="CD338" s="10">
        <f t="shared" si="1033"/>
        <v>0</v>
      </c>
      <c r="CE338" s="10">
        <f t="shared" si="1033"/>
        <v>0</v>
      </c>
      <c r="CF338" s="10">
        <f t="shared" si="1033"/>
        <v>0</v>
      </c>
      <c r="CG338" s="10">
        <f t="shared" si="1033"/>
        <v>0</v>
      </c>
      <c r="CH338" s="10">
        <f t="shared" si="1033"/>
        <v>0</v>
      </c>
      <c r="CI338" s="10">
        <f t="shared" si="1033"/>
        <v>0</v>
      </c>
      <c r="CJ338" s="10">
        <f t="shared" si="1033"/>
        <v>0</v>
      </c>
      <c r="CK338" s="10">
        <f t="shared" si="1033"/>
        <v>0</v>
      </c>
      <c r="CL338" s="10">
        <f t="shared" si="1033"/>
        <v>0</v>
      </c>
      <c r="CM338" s="10">
        <f t="shared" ref="CM338:CT338" si="1034">IF(CM$5="",0,IF(CM331=0,0,CM337/CM331))</f>
        <v>0</v>
      </c>
      <c r="CN338" s="10">
        <f t="shared" si="1034"/>
        <v>0</v>
      </c>
      <c r="CO338" s="10">
        <f t="shared" si="1034"/>
        <v>0</v>
      </c>
      <c r="CP338" s="10">
        <f t="shared" si="1034"/>
        <v>0</v>
      </c>
      <c r="CQ338" s="10">
        <f t="shared" si="1034"/>
        <v>0</v>
      </c>
      <c r="CR338" s="10">
        <f t="shared" si="1034"/>
        <v>0</v>
      </c>
      <c r="CS338" s="10">
        <f t="shared" si="1034"/>
        <v>0</v>
      </c>
      <c r="CT338" s="10">
        <f t="shared" si="1034"/>
        <v>0</v>
      </c>
    </row>
    <row r="339" spans="1:98" s="13" customFormat="1" x14ac:dyDescent="0.3">
      <c r="A339" s="12">
        <f>ROW()</f>
        <v>339</v>
      </c>
      <c r="B339" s="147"/>
      <c r="C339" s="142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1195655207.8426654</v>
      </c>
      <c r="Z339" s="10">
        <f ca="1">IF(Z$5="",0,$W339*Z331)</f>
        <v>1209662209.2673323</v>
      </c>
      <c r="AA339" s="10">
        <f t="shared" ref="AA339:CL339" ca="1" si="1035">IF(AA$5="",0,$W339*AA331)</f>
        <v>1223833301.5499852</v>
      </c>
      <c r="AB339" s="10">
        <f t="shared" ca="1" si="1035"/>
        <v>1238170407.0013931</v>
      </c>
      <c r="AC339" s="10">
        <f t="shared" ca="1" si="1035"/>
        <v>1252675470.4520352</v>
      </c>
      <c r="AD339" s="10">
        <f t="shared" ca="1" si="1035"/>
        <v>1267350459.515919</v>
      </c>
      <c r="AE339" s="10">
        <f t="shared" ca="1" si="1035"/>
        <v>1282197364.8574858</v>
      </c>
      <c r="AF339" s="10">
        <f t="shared" ca="1" si="1035"/>
        <v>1297218200.4616458</v>
      </c>
      <c r="AG339" s="10">
        <f t="shared" ca="1" si="1035"/>
        <v>1312415003.906976</v>
      </c>
      <c r="AH339" s="10">
        <f t="shared" ca="1" si="1035"/>
        <v>1327789836.6421149</v>
      </c>
      <c r="AI339" s="10">
        <f t="shared" ca="1" si="1035"/>
        <v>1343344784.265403</v>
      </c>
      <c r="AJ339" s="10">
        <f t="shared" ca="1" si="1035"/>
        <v>1359081956.8077903</v>
      </c>
      <c r="AK339" s="10">
        <f t="shared" ca="1" si="1035"/>
        <v>1375003489.0190651</v>
      </c>
      <c r="AL339" s="10">
        <f t="shared" ca="1" si="1035"/>
        <v>1391111540.6574321</v>
      </c>
      <c r="AM339" s="10">
        <f t="shared" ca="1" si="1035"/>
        <v>1407408296.7824829</v>
      </c>
      <c r="AN339" s="10">
        <f t="shared" ca="1" si="1035"/>
        <v>1423895968.0516019</v>
      </c>
      <c r="AO339" s="10">
        <f t="shared" ca="1" si="1035"/>
        <v>1440576791.0198405</v>
      </c>
      <c r="AP339" s="10">
        <f t="shared" ca="1" si="1035"/>
        <v>1457453028.4433067</v>
      </c>
      <c r="AQ339" s="10">
        <f t="shared" ca="1" si="1035"/>
        <v>1474526969.5861084</v>
      </c>
      <c r="AR339" s="10">
        <f t="shared" ca="1" si="1035"/>
        <v>1491800930.5308928</v>
      </c>
      <c r="AS339" s="10">
        <f t="shared" ca="1" si="1035"/>
        <v>1509277254.493022</v>
      </c>
      <c r="AT339" s="10">
        <f t="shared" ca="1" si="1035"/>
        <v>1526958312.138432</v>
      </c>
      <c r="AU339" s="10">
        <f t="shared" ca="1" si="1035"/>
        <v>1544846501.9052131</v>
      </c>
      <c r="AV339" s="10">
        <f t="shared" ca="1" si="1035"/>
        <v>1562944250.3289587</v>
      </c>
      <c r="AW339" s="10">
        <f t="shared" ca="1" si="1035"/>
        <v>1581254012.3719249</v>
      </c>
      <c r="AX339" s="10">
        <f t="shared" ca="1" si="1035"/>
        <v>1599778271.7560465</v>
      </c>
      <c r="AY339" s="10">
        <f t="shared" ca="1" si="1035"/>
        <v>1618519541.299855</v>
      </c>
      <c r="AZ339" s="10">
        <f t="shared" ca="1" si="1035"/>
        <v>1637480363.259342</v>
      </c>
      <c r="BA339" s="10">
        <f t="shared" ca="1" si="1035"/>
        <v>1656663309.6728163</v>
      </c>
      <c r="BB339" s="10">
        <f t="shared" ca="1" si="1035"/>
        <v>1676070982.7098024</v>
      </c>
      <c r="BC339" s="10">
        <f t="shared" ca="1" si="1035"/>
        <v>1695706015.0240247</v>
      </c>
      <c r="BD339" s="10">
        <f t="shared" ca="1" si="1035"/>
        <v>1715571070.1105266</v>
      </c>
      <c r="BE339" s="10">
        <f t="shared" ca="1" si="1035"/>
        <v>1735668842.6669753</v>
      </c>
      <c r="BF339" s="10">
        <f t="shared" ca="1" si="1035"/>
        <v>1756002058.9591966</v>
      </c>
      <c r="BG339" s="10">
        <f t="shared" ca="1" si="1035"/>
        <v>1776573477.190995</v>
      </c>
      <c r="BH339" s="10">
        <f t="shared" ca="1" si="1035"/>
        <v>1797385887.8783026</v>
      </c>
      <c r="BI339" s="10">
        <f t="shared" ca="1" si="1035"/>
        <v>1818442114.2277133</v>
      </c>
      <c r="BJ339" s="10">
        <f t="shared" ca="1" si="1035"/>
        <v>1839745012.5194533</v>
      </c>
      <c r="BK339" s="10">
        <f t="shared" ca="1" si="1035"/>
        <v>1861297472.4948332</v>
      </c>
      <c r="BL339" s="10">
        <f t="shared" ca="1" si="1035"/>
        <v>1883102417.7482433</v>
      </c>
      <c r="BM339" s="10">
        <f t="shared" ca="1" si="1035"/>
        <v>1905162806.1237385</v>
      </c>
      <c r="BN339" s="10">
        <f t="shared" ca="1" si="1035"/>
        <v>1927481630.1162727</v>
      </c>
      <c r="BO339" s="10">
        <f t="shared" ca="1" si="1035"/>
        <v>1950061917.2776284</v>
      </c>
      <c r="BP339" s="10">
        <f t="shared" ca="1" si="1035"/>
        <v>1972906730.6271055</v>
      </c>
      <c r="BQ339" s="10">
        <f t="shared" ca="1" si="1035"/>
        <v>1996019169.0670214</v>
      </c>
      <c r="BR339" s="10">
        <f t="shared" ca="1" si="1035"/>
        <v>2019402367.803076</v>
      </c>
      <c r="BS339" s="10">
        <f t="shared" ca="1" si="1035"/>
        <v>2043059498.7696443</v>
      </c>
      <c r="BT339" s="10">
        <f t="shared" ca="1" si="1035"/>
        <v>2066993771.0600476</v>
      </c>
      <c r="BU339" s="10">
        <f t="shared" ca="1" si="1035"/>
        <v>2091208431.3618703</v>
      </c>
      <c r="BV339" s="10">
        <f t="shared" si="1035"/>
        <v>0</v>
      </c>
      <c r="BW339" s="10">
        <f t="shared" si="1035"/>
        <v>0</v>
      </c>
      <c r="BX339" s="10">
        <f t="shared" si="1035"/>
        <v>0</v>
      </c>
      <c r="BY339" s="10">
        <f t="shared" si="1035"/>
        <v>0</v>
      </c>
      <c r="BZ339" s="10">
        <f t="shared" si="1035"/>
        <v>0</v>
      </c>
      <c r="CA339" s="10">
        <f t="shared" si="1035"/>
        <v>0</v>
      </c>
      <c r="CB339" s="10">
        <f t="shared" si="1035"/>
        <v>0</v>
      </c>
      <c r="CC339" s="10">
        <f t="shared" si="1035"/>
        <v>0</v>
      </c>
      <c r="CD339" s="10">
        <f t="shared" si="1035"/>
        <v>0</v>
      </c>
      <c r="CE339" s="10">
        <f t="shared" si="1035"/>
        <v>0</v>
      </c>
      <c r="CF339" s="10">
        <f t="shared" si="1035"/>
        <v>0</v>
      </c>
      <c r="CG339" s="10">
        <f t="shared" si="1035"/>
        <v>0</v>
      </c>
      <c r="CH339" s="10">
        <f t="shared" si="1035"/>
        <v>0</v>
      </c>
      <c r="CI339" s="10">
        <f t="shared" si="1035"/>
        <v>0</v>
      </c>
      <c r="CJ339" s="10">
        <f t="shared" si="1035"/>
        <v>0</v>
      </c>
      <c r="CK339" s="10">
        <f t="shared" si="1035"/>
        <v>0</v>
      </c>
      <c r="CL339" s="10">
        <f t="shared" si="1035"/>
        <v>0</v>
      </c>
      <c r="CM339" s="10">
        <f t="shared" ref="CM339:CT339" si="1036">IF(CM$5="",0,$W339*CM331)</f>
        <v>0</v>
      </c>
      <c r="CN339" s="10">
        <f t="shared" si="1036"/>
        <v>0</v>
      </c>
      <c r="CO339" s="10">
        <f t="shared" si="1036"/>
        <v>0</v>
      </c>
      <c r="CP339" s="10">
        <f t="shared" si="1036"/>
        <v>0</v>
      </c>
      <c r="CQ339" s="10">
        <f t="shared" si="1036"/>
        <v>0</v>
      </c>
      <c r="CR339" s="10">
        <f t="shared" si="1036"/>
        <v>0</v>
      </c>
      <c r="CS339" s="10">
        <f t="shared" si="1036"/>
        <v>0</v>
      </c>
      <c r="CT339" s="10">
        <f t="shared" si="1036"/>
        <v>0</v>
      </c>
    </row>
    <row r="340" spans="1:98" s="13" customFormat="1" x14ac:dyDescent="0.3">
      <c r="A340" s="12">
        <f>ROW()</f>
        <v>340</v>
      </c>
      <c r="B340" s="147"/>
      <c r="C340" s="142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72579732.556039944</v>
      </c>
      <c r="Z340" s="10">
        <f ca="1">IF(Z$5="",0,IF(Z$5&lt;&gt;$S341,0,Z339*(1-$S343)*$S342))</f>
        <v>72579732.556039944</v>
      </c>
      <c r="AA340" s="10">
        <f t="shared" ref="AA340:CL340" si="1037">IF(AA$5="",0,IF(AA$5&lt;&gt;$S341,0,AA339*(1-$S343)*$S342))</f>
        <v>0</v>
      </c>
      <c r="AB340" s="10">
        <f t="shared" si="1037"/>
        <v>0</v>
      </c>
      <c r="AC340" s="10">
        <f t="shared" si="1037"/>
        <v>0</v>
      </c>
      <c r="AD340" s="10">
        <f t="shared" si="1037"/>
        <v>0</v>
      </c>
      <c r="AE340" s="10">
        <f t="shared" si="1037"/>
        <v>0</v>
      </c>
      <c r="AF340" s="10">
        <f t="shared" si="1037"/>
        <v>0</v>
      </c>
      <c r="AG340" s="10">
        <f t="shared" si="1037"/>
        <v>0</v>
      </c>
      <c r="AH340" s="10">
        <f t="shared" si="1037"/>
        <v>0</v>
      </c>
      <c r="AI340" s="10">
        <f t="shared" si="1037"/>
        <v>0</v>
      </c>
      <c r="AJ340" s="10">
        <f t="shared" si="1037"/>
        <v>0</v>
      </c>
      <c r="AK340" s="10">
        <f t="shared" si="1037"/>
        <v>0</v>
      </c>
      <c r="AL340" s="10">
        <f t="shared" si="1037"/>
        <v>0</v>
      </c>
      <c r="AM340" s="10">
        <f t="shared" si="1037"/>
        <v>0</v>
      </c>
      <c r="AN340" s="10">
        <f t="shared" si="1037"/>
        <v>0</v>
      </c>
      <c r="AO340" s="10">
        <f t="shared" si="1037"/>
        <v>0</v>
      </c>
      <c r="AP340" s="10">
        <f t="shared" si="1037"/>
        <v>0</v>
      </c>
      <c r="AQ340" s="10">
        <f t="shared" si="1037"/>
        <v>0</v>
      </c>
      <c r="AR340" s="10">
        <f t="shared" si="1037"/>
        <v>0</v>
      </c>
      <c r="AS340" s="10">
        <f t="shared" si="1037"/>
        <v>0</v>
      </c>
      <c r="AT340" s="10">
        <f t="shared" si="1037"/>
        <v>0</v>
      </c>
      <c r="AU340" s="10">
        <f t="shared" si="1037"/>
        <v>0</v>
      </c>
      <c r="AV340" s="10">
        <f t="shared" si="1037"/>
        <v>0</v>
      </c>
      <c r="AW340" s="10">
        <f t="shared" si="1037"/>
        <v>0</v>
      </c>
      <c r="AX340" s="10">
        <f t="shared" si="1037"/>
        <v>0</v>
      </c>
      <c r="AY340" s="10">
        <f t="shared" si="1037"/>
        <v>0</v>
      </c>
      <c r="AZ340" s="10">
        <f t="shared" si="1037"/>
        <v>0</v>
      </c>
      <c r="BA340" s="10">
        <f t="shared" si="1037"/>
        <v>0</v>
      </c>
      <c r="BB340" s="10">
        <f t="shared" si="1037"/>
        <v>0</v>
      </c>
      <c r="BC340" s="10">
        <f t="shared" si="1037"/>
        <v>0</v>
      </c>
      <c r="BD340" s="10">
        <f t="shared" si="1037"/>
        <v>0</v>
      </c>
      <c r="BE340" s="10">
        <f t="shared" si="1037"/>
        <v>0</v>
      </c>
      <c r="BF340" s="10">
        <f t="shared" si="1037"/>
        <v>0</v>
      </c>
      <c r="BG340" s="10">
        <f t="shared" si="1037"/>
        <v>0</v>
      </c>
      <c r="BH340" s="10">
        <f t="shared" si="1037"/>
        <v>0</v>
      </c>
      <c r="BI340" s="10">
        <f t="shared" si="1037"/>
        <v>0</v>
      </c>
      <c r="BJ340" s="10">
        <f t="shared" si="1037"/>
        <v>0</v>
      </c>
      <c r="BK340" s="10">
        <f t="shared" si="1037"/>
        <v>0</v>
      </c>
      <c r="BL340" s="10">
        <f t="shared" si="1037"/>
        <v>0</v>
      </c>
      <c r="BM340" s="10">
        <f t="shared" si="1037"/>
        <v>0</v>
      </c>
      <c r="BN340" s="10">
        <f t="shared" si="1037"/>
        <v>0</v>
      </c>
      <c r="BO340" s="10">
        <f t="shared" si="1037"/>
        <v>0</v>
      </c>
      <c r="BP340" s="10">
        <f t="shared" si="1037"/>
        <v>0</v>
      </c>
      <c r="BQ340" s="10">
        <f t="shared" si="1037"/>
        <v>0</v>
      </c>
      <c r="BR340" s="10">
        <f t="shared" si="1037"/>
        <v>0</v>
      </c>
      <c r="BS340" s="10">
        <f t="shared" si="1037"/>
        <v>0</v>
      </c>
      <c r="BT340" s="10">
        <f t="shared" si="1037"/>
        <v>0</v>
      </c>
      <c r="BU340" s="10">
        <f t="shared" si="1037"/>
        <v>0</v>
      </c>
      <c r="BV340" s="10">
        <f t="shared" si="1037"/>
        <v>0</v>
      </c>
      <c r="BW340" s="10">
        <f t="shared" si="1037"/>
        <v>0</v>
      </c>
      <c r="BX340" s="10">
        <f t="shared" si="1037"/>
        <v>0</v>
      </c>
      <c r="BY340" s="10">
        <f t="shared" si="1037"/>
        <v>0</v>
      </c>
      <c r="BZ340" s="10">
        <f t="shared" si="1037"/>
        <v>0</v>
      </c>
      <c r="CA340" s="10">
        <f t="shared" si="1037"/>
        <v>0</v>
      </c>
      <c r="CB340" s="10">
        <f t="shared" si="1037"/>
        <v>0</v>
      </c>
      <c r="CC340" s="10">
        <f t="shared" si="1037"/>
        <v>0</v>
      </c>
      <c r="CD340" s="10">
        <f t="shared" si="1037"/>
        <v>0</v>
      </c>
      <c r="CE340" s="10">
        <f t="shared" si="1037"/>
        <v>0</v>
      </c>
      <c r="CF340" s="10">
        <f t="shared" si="1037"/>
        <v>0</v>
      </c>
      <c r="CG340" s="10">
        <f t="shared" si="1037"/>
        <v>0</v>
      </c>
      <c r="CH340" s="10">
        <f t="shared" si="1037"/>
        <v>0</v>
      </c>
      <c r="CI340" s="10">
        <f t="shared" si="1037"/>
        <v>0</v>
      </c>
      <c r="CJ340" s="10">
        <f t="shared" si="1037"/>
        <v>0</v>
      </c>
      <c r="CK340" s="10">
        <f t="shared" si="1037"/>
        <v>0</v>
      </c>
      <c r="CL340" s="10">
        <f t="shared" si="1037"/>
        <v>0</v>
      </c>
      <c r="CM340" s="10">
        <f t="shared" ref="CM340:CT340" si="1038">IF(CM$5="",0,IF(CM$5&lt;&gt;$S341,0,CM339*(1-$S343)*$S342))</f>
        <v>0</v>
      </c>
      <c r="CN340" s="10">
        <f t="shared" si="1038"/>
        <v>0</v>
      </c>
      <c r="CO340" s="10">
        <f t="shared" si="1038"/>
        <v>0</v>
      </c>
      <c r="CP340" s="10">
        <f t="shared" si="1038"/>
        <v>0</v>
      </c>
      <c r="CQ340" s="10">
        <f t="shared" si="1038"/>
        <v>0</v>
      </c>
      <c r="CR340" s="10">
        <f t="shared" si="1038"/>
        <v>0</v>
      </c>
      <c r="CS340" s="10">
        <f t="shared" si="1038"/>
        <v>0</v>
      </c>
      <c r="CT340" s="10">
        <f t="shared" si="1038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7"/>
      <c r="C344" s="142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141017533.83784103</v>
      </c>
      <c r="Z344" s="10">
        <f ca="1">Z328+Z340</f>
        <v>61679732.556039944</v>
      </c>
      <c r="AA344" s="10">
        <f t="shared" ref="AA344:CL344" ca="1" si="1039">AA328+AA340</f>
        <v>-9082121.2121212129</v>
      </c>
      <c r="AB344" s="10">
        <f t="shared" ca="1" si="1039"/>
        <v>-1228467.8787878789</v>
      </c>
      <c r="AC344" s="10">
        <f t="shared" ca="1" si="1039"/>
        <v>-517441.21212121192</v>
      </c>
      <c r="AD344" s="10">
        <f t="shared" ca="1" si="1039"/>
        <v>56336.121212121099</v>
      </c>
      <c r="AE344" s="10">
        <f t="shared" ca="1" si="1039"/>
        <v>-772545.54545454495</v>
      </c>
      <c r="AF344" s="10">
        <f t="shared" ca="1" si="1039"/>
        <v>-2448915.5454545454</v>
      </c>
      <c r="AG344" s="10">
        <f t="shared" ca="1" si="1039"/>
        <v>-2499414.3121212125</v>
      </c>
      <c r="AH344" s="10">
        <f t="shared" ca="1" si="1039"/>
        <v>-2597344.6174545456</v>
      </c>
      <c r="AI344" s="10">
        <f t="shared" ca="1" si="1039"/>
        <v>-2740589.640939394</v>
      </c>
      <c r="AJ344" s="10">
        <f t="shared" ca="1" si="1039"/>
        <v>-2898390.5296121212</v>
      </c>
      <c r="AK344" s="10">
        <f t="shared" ca="1" si="1039"/>
        <v>-3055186.0990318181</v>
      </c>
      <c r="AL344" s="10">
        <f t="shared" ca="1" si="1039"/>
        <v>-3272189.6993871215</v>
      </c>
      <c r="AM344" s="10">
        <f t="shared" ca="1" si="1039"/>
        <v>-3589912.2656389391</v>
      </c>
      <c r="AN344" s="10">
        <f t="shared" ca="1" si="1039"/>
        <v>-4023676.2139025759</v>
      </c>
      <c r="AO344" s="10">
        <f t="shared" ca="1" si="1039"/>
        <v>-4505208.1049371213</v>
      </c>
      <c r="AP344" s="10">
        <f t="shared" ca="1" si="1039"/>
        <v>-4864024.1751210233</v>
      </c>
      <c r="AQ344" s="10">
        <f t="shared" ca="1" si="1039"/>
        <v>-5001028.4777316749</v>
      </c>
      <c r="AR344" s="10">
        <f t="shared" ca="1" si="1039"/>
        <v>-4865585.2355332198</v>
      </c>
      <c r="AS344" s="10">
        <f t="shared" ca="1" si="1039"/>
        <v>-4470471.0976505075</v>
      </c>
      <c r="AT344" s="10">
        <f t="shared" ca="1" si="1039"/>
        <v>-8889688.0054180678</v>
      </c>
      <c r="AU344" s="10">
        <f t="shared" ca="1" si="1039"/>
        <v>-18189970.3039781</v>
      </c>
      <c r="AV344" s="10">
        <f t="shared" ca="1" si="1039"/>
        <v>-12421925.535541765</v>
      </c>
      <c r="AW344" s="10">
        <f t="shared" ca="1" si="1039"/>
        <v>-1617056.3688450875</v>
      </c>
      <c r="AX344" s="10">
        <f t="shared" ca="1" si="1039"/>
        <v>39047.761141718831</v>
      </c>
      <c r="AY344" s="10">
        <f t="shared" ca="1" si="1039"/>
        <v>2547227.3064069501</v>
      </c>
      <c r="AZ344" s="10">
        <f t="shared" ca="1" si="1039"/>
        <v>2597311.1146792602</v>
      </c>
      <c r="BA344" s="10">
        <f t="shared" ca="1" si="1039"/>
        <v>1863962.4236035421</v>
      </c>
      <c r="BB344" s="10">
        <f t="shared" ca="1" si="1039"/>
        <v>2848903.9934591469</v>
      </c>
      <c r="BC344" s="10">
        <f t="shared" ca="1" si="1039"/>
        <v>3899829.6664975365</v>
      </c>
      <c r="BD344" s="10">
        <f t="shared" ca="1" si="1039"/>
        <v>4382108.2714534122</v>
      </c>
      <c r="BE344" s="10">
        <f t="shared" ca="1" si="1039"/>
        <v>4523961.4051609505</v>
      </c>
      <c r="BF344" s="10">
        <f t="shared" ca="1" si="1039"/>
        <v>5733288.7244624663</v>
      </c>
      <c r="BG344" s="10">
        <f t="shared" ca="1" si="1039"/>
        <v>6970420.6543094339</v>
      </c>
      <c r="BH344" s="10">
        <f t="shared" ca="1" si="1039"/>
        <v>8083031.3697208036</v>
      </c>
      <c r="BI344" s="10">
        <f t="shared" ca="1" si="1039"/>
        <v>8984137.3034844324</v>
      </c>
      <c r="BJ344" s="10">
        <f t="shared" ca="1" si="1039"/>
        <v>9631844.8131200448</v>
      </c>
      <c r="BK344" s="10">
        <f t="shared" ca="1" si="1039"/>
        <v>10039508.044312844</v>
      </c>
      <c r="BL344" s="10">
        <f t="shared" ca="1" si="1039"/>
        <v>10274908.350674782</v>
      </c>
      <c r="BM344" s="10">
        <f t="shared" ca="1" si="1039"/>
        <v>10400040.848899394</v>
      </c>
      <c r="BN344" s="10">
        <f t="shared" ca="1" si="1039"/>
        <v>10461607.505073946</v>
      </c>
      <c r="BO344" s="10">
        <f t="shared" ca="1" si="1039"/>
        <v>10488893.688171443</v>
      </c>
      <c r="BP344" s="10">
        <f t="shared" ca="1" si="1039"/>
        <v>10499476.770116137</v>
      </c>
      <c r="BQ344" s="10">
        <f t="shared" ca="1" si="1039"/>
        <v>10503412.308597464</v>
      </c>
      <c r="BR344" s="10">
        <f t="shared" ca="1" si="1039"/>
        <v>10504688.441472774</v>
      </c>
      <c r="BS344" s="10">
        <f t="shared" ca="1" si="1039"/>
        <v>10505002.987622162</v>
      </c>
      <c r="BT344" s="10">
        <f t="shared" ca="1" si="1039"/>
        <v>10505072.752675915</v>
      </c>
      <c r="BU344" s="10">
        <f t="shared" ca="1" si="1039"/>
        <v>16544930.732256105</v>
      </c>
      <c r="BV344" s="10">
        <f t="shared" si="1039"/>
        <v>0</v>
      </c>
      <c r="BW344" s="10">
        <f t="shared" si="1039"/>
        <v>0</v>
      </c>
      <c r="BX344" s="10">
        <f t="shared" si="1039"/>
        <v>0</v>
      </c>
      <c r="BY344" s="10">
        <f t="shared" si="1039"/>
        <v>0</v>
      </c>
      <c r="BZ344" s="10">
        <f t="shared" si="1039"/>
        <v>0</v>
      </c>
      <c r="CA344" s="10">
        <f t="shared" si="1039"/>
        <v>0</v>
      </c>
      <c r="CB344" s="10">
        <f t="shared" si="1039"/>
        <v>0</v>
      </c>
      <c r="CC344" s="10">
        <f t="shared" si="1039"/>
        <v>0</v>
      </c>
      <c r="CD344" s="10">
        <f t="shared" si="1039"/>
        <v>0</v>
      </c>
      <c r="CE344" s="10">
        <f t="shared" si="1039"/>
        <v>0</v>
      </c>
      <c r="CF344" s="10">
        <f t="shared" si="1039"/>
        <v>0</v>
      </c>
      <c r="CG344" s="10">
        <f t="shared" si="1039"/>
        <v>0</v>
      </c>
      <c r="CH344" s="10">
        <f t="shared" si="1039"/>
        <v>0</v>
      </c>
      <c r="CI344" s="10">
        <f t="shared" si="1039"/>
        <v>0</v>
      </c>
      <c r="CJ344" s="10">
        <f t="shared" si="1039"/>
        <v>0</v>
      </c>
      <c r="CK344" s="10">
        <f t="shared" si="1039"/>
        <v>0</v>
      </c>
      <c r="CL344" s="10">
        <f t="shared" si="1039"/>
        <v>0</v>
      </c>
      <c r="CM344" s="10">
        <f t="shared" ref="CM344:CT344" si="1040">CM328+CM340</f>
        <v>0</v>
      </c>
      <c r="CN344" s="10">
        <f t="shared" si="1040"/>
        <v>0</v>
      </c>
      <c r="CO344" s="10">
        <f t="shared" si="1040"/>
        <v>0</v>
      </c>
      <c r="CP344" s="10">
        <f t="shared" si="1040"/>
        <v>0</v>
      </c>
      <c r="CQ344" s="10">
        <f t="shared" si="1040"/>
        <v>0</v>
      </c>
      <c r="CR344" s="10">
        <f t="shared" si="1040"/>
        <v>0</v>
      </c>
      <c r="CS344" s="10">
        <f t="shared" si="1040"/>
        <v>0</v>
      </c>
      <c r="CT344" s="10">
        <f t="shared" si="1040"/>
        <v>0</v>
      </c>
    </row>
    <row r="345" spans="1:98" s="13" customFormat="1" x14ac:dyDescent="0.3">
      <c r="A345" s="12">
        <f>ROW()</f>
        <v>345</v>
      </c>
      <c r="B345" s="147"/>
      <c r="C345" s="142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141017533.83784103</v>
      </c>
      <c r="Z345" s="10">
        <f ca="1">IF(Z$5="",0,SUM($Y344:Z344))</f>
        <v>61679732.556039944</v>
      </c>
      <c r="AA345" s="10">
        <f ca="1">IF(AA$5="",0,SUM($Y344:AA344))</f>
        <v>52597611.343918733</v>
      </c>
      <c r="AB345" s="10">
        <f ca="1">IF(AB$5="",0,SUM($Y344:AB344))</f>
        <v>51369143.465130851</v>
      </c>
      <c r="AC345" s="10">
        <f ca="1">IF(AC$5="",0,SUM($Y344:AC344))</f>
        <v>50851702.25300964</v>
      </c>
      <c r="AD345" s="10">
        <f ca="1">IF(AD$5="",0,SUM($Y344:AD344))</f>
        <v>50908038.374221757</v>
      </c>
      <c r="AE345" s="10">
        <f ca="1">IF(AE$5="",0,SUM($Y344:AE344))</f>
        <v>50135492.82876721</v>
      </c>
      <c r="AF345" s="10">
        <f ca="1">IF(AF$5="",0,SUM($Y344:AF344))</f>
        <v>47686577.283312663</v>
      </c>
      <c r="AG345" s="10">
        <f ca="1">IF(AG$5="",0,SUM($Y344:AG344))</f>
        <v>45187162.971191451</v>
      </c>
      <c r="AH345" s="10">
        <f ca="1">IF(AH$5="",0,SUM($Y344:AH344))</f>
        <v>42589818.353736907</v>
      </c>
      <c r="AI345" s="10">
        <f ca="1">IF(AI$5="",0,SUM($Y344:AI344))</f>
        <v>39849228.712797515</v>
      </c>
      <c r="AJ345" s="10">
        <f ca="1">IF(AJ$5="",0,SUM($Y344:AJ344))</f>
        <v>36950838.183185391</v>
      </c>
      <c r="AK345" s="10">
        <f ca="1">IF(AK$5="",0,SUM($Y344:AK344))</f>
        <v>33895652.08415357</v>
      </c>
      <c r="AL345" s="10">
        <f ca="1">IF(AL$5="",0,SUM($Y344:AL344))</f>
        <v>30623462.384766448</v>
      </c>
      <c r="AM345" s="10">
        <f ca="1">IF(AM$5="",0,SUM($Y344:AM344))</f>
        <v>27033550.119127508</v>
      </c>
      <c r="AN345" s="10">
        <f ca="1">IF(AN$5="",0,SUM($Y344:AN344))</f>
        <v>23009873.905224934</v>
      </c>
      <c r="AO345" s="10">
        <f ca="1">IF(AO$5="",0,SUM($Y344:AO344))</f>
        <v>18504665.800287813</v>
      </c>
      <c r="AP345" s="10">
        <f ca="1">IF(AP$5="",0,SUM($Y344:AP344))</f>
        <v>13640641.625166789</v>
      </c>
      <c r="AQ345" s="10">
        <f ca="1">IF(AQ$5="",0,SUM($Y344:AQ344))</f>
        <v>8639613.1474351138</v>
      </c>
      <c r="AR345" s="10">
        <f ca="1">IF(AR$5="",0,SUM($Y344:AR344))</f>
        <v>3774027.911901894</v>
      </c>
      <c r="AS345" s="10">
        <f ca="1">IF(AS$5="",0,SUM($Y344:AS344))</f>
        <v>-696443.18574861344</v>
      </c>
      <c r="AT345" s="10">
        <f ca="1">IF(AT$5="",0,SUM($Y344:AT344))</f>
        <v>-9586131.1911666803</v>
      </c>
      <c r="AU345" s="10">
        <f ca="1">IF(AU$5="",0,SUM($Y344:AU344))</f>
        <v>-27776101.495144781</v>
      </c>
      <c r="AV345" s="10">
        <f ca="1">IF(AV$5="",0,SUM($Y344:AV344))</f>
        <v>-40198027.030686542</v>
      </c>
      <c r="AW345" s="10">
        <f ca="1">IF(AW$5="",0,SUM($Y344:AW344))</f>
        <v>-41815083.399531633</v>
      </c>
      <c r="AX345" s="10">
        <f ca="1">IF(AX$5="",0,SUM($Y344:AX344))</f>
        <v>-41776035.638389915</v>
      </c>
      <c r="AY345" s="10">
        <f ca="1">IF(AY$5="",0,SUM($Y344:AY344))</f>
        <v>-39228808.331982963</v>
      </c>
      <c r="AZ345" s="10">
        <f ca="1">IF(AZ$5="",0,SUM($Y344:AZ344))</f>
        <v>-36631497.217303701</v>
      </c>
      <c r="BA345" s="10">
        <f ca="1">IF(BA$5="",0,SUM($Y344:BA344))</f>
        <v>-34767534.793700159</v>
      </c>
      <c r="BB345" s="10">
        <f ca="1">IF(BB$5="",0,SUM($Y344:BB344))</f>
        <v>-31918630.800241012</v>
      </c>
      <c r="BC345" s="10">
        <f ca="1">IF(BC$5="",0,SUM($Y344:BC344))</f>
        <v>-28018801.133743476</v>
      </c>
      <c r="BD345" s="10">
        <f ca="1">IF(BD$5="",0,SUM($Y344:BD344))</f>
        <v>-23636692.862290062</v>
      </c>
      <c r="BE345" s="10">
        <f ca="1">IF(BE$5="",0,SUM($Y344:BE344))</f>
        <v>-19112731.457129113</v>
      </c>
      <c r="BF345" s="10">
        <f ca="1">IF(BF$5="",0,SUM($Y344:BF344))</f>
        <v>-13379442.732666647</v>
      </c>
      <c r="BG345" s="10">
        <f ca="1">IF(BG$5="",0,SUM($Y344:BG344))</f>
        <v>-6409022.0783572132</v>
      </c>
      <c r="BH345" s="10">
        <f ca="1">IF(BH$5="",0,SUM($Y344:BH344))</f>
        <v>1674009.2913635904</v>
      </c>
      <c r="BI345" s="10">
        <f ca="1">IF(BI$5="",0,SUM($Y344:BI344))</f>
        <v>10658146.594848022</v>
      </c>
      <c r="BJ345" s="10">
        <f ca="1">IF(BJ$5="",0,SUM($Y344:BJ344))</f>
        <v>20289991.407968067</v>
      </c>
      <c r="BK345" s="10">
        <f ca="1">IF(BK$5="",0,SUM($Y344:BK344))</f>
        <v>30329499.452280909</v>
      </c>
      <c r="BL345" s="10">
        <f ca="1">IF(BL$5="",0,SUM($Y344:BL344))</f>
        <v>40604407.802955687</v>
      </c>
      <c r="BM345" s="10">
        <f ca="1">IF(BM$5="",0,SUM($Y344:BM344))</f>
        <v>51004448.651855081</v>
      </c>
      <c r="BN345" s="10">
        <f ca="1">IF(BN$5="",0,SUM($Y344:BN344))</f>
        <v>61466056.156929031</v>
      </c>
      <c r="BO345" s="10">
        <f ca="1">IF(BO$5="",0,SUM($Y344:BO344))</f>
        <v>71954949.845100477</v>
      </c>
      <c r="BP345" s="10">
        <f ca="1">IF(BP$5="",0,SUM($Y344:BP344))</f>
        <v>82454426.615216613</v>
      </c>
      <c r="BQ345" s="10">
        <f ca="1">IF(BQ$5="",0,SUM($Y344:BQ344))</f>
        <v>92957838.923814073</v>
      </c>
      <c r="BR345" s="10">
        <f ca="1">IF(BR$5="",0,SUM($Y344:BR344))</f>
        <v>103462527.36528684</v>
      </c>
      <c r="BS345" s="10">
        <f ca="1">IF(BS$5="",0,SUM($Y344:BS344))</f>
        <v>113967530.352909</v>
      </c>
      <c r="BT345" s="10">
        <f ca="1">IF(BT$5="",0,SUM($Y344:BT344))</f>
        <v>124472603.10558492</v>
      </c>
      <c r="BU345" s="10">
        <f ca="1">IF(BU$5="",0,SUM($Y344:BU344))</f>
        <v>141017533.83784103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7"/>
      <c r="C346" s="142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41815083.399531633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7"/>
      <c r="C347" s="142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1041">IF(AA$5="",0,IF(AA$5&lt;&gt;$S349,0,$S348))</f>
        <v>0</v>
      </c>
      <c r="AB347" s="10">
        <f t="shared" si="1041"/>
        <v>0</v>
      </c>
      <c r="AC347" s="10">
        <f t="shared" si="1041"/>
        <v>0</v>
      </c>
      <c r="AD347" s="10">
        <f t="shared" si="1041"/>
        <v>0</v>
      </c>
      <c r="AE347" s="10">
        <f t="shared" si="1041"/>
        <v>0</v>
      </c>
      <c r="AF347" s="10">
        <f t="shared" si="1041"/>
        <v>0</v>
      </c>
      <c r="AG347" s="10">
        <f t="shared" si="1041"/>
        <v>0</v>
      </c>
      <c r="AH347" s="10">
        <f t="shared" si="1041"/>
        <v>0</v>
      </c>
      <c r="AI347" s="10">
        <f t="shared" si="1041"/>
        <v>0</v>
      </c>
      <c r="AJ347" s="10">
        <f t="shared" si="1041"/>
        <v>0</v>
      </c>
      <c r="AK347" s="10">
        <f t="shared" si="1041"/>
        <v>0</v>
      </c>
      <c r="AL347" s="10">
        <f t="shared" si="1041"/>
        <v>0</v>
      </c>
      <c r="AM347" s="10">
        <f t="shared" si="1041"/>
        <v>0</v>
      </c>
      <c r="AN347" s="10">
        <f t="shared" si="1041"/>
        <v>0</v>
      </c>
      <c r="AO347" s="10">
        <f t="shared" si="1041"/>
        <v>0</v>
      </c>
      <c r="AP347" s="10">
        <f t="shared" si="1041"/>
        <v>0</v>
      </c>
      <c r="AQ347" s="10">
        <f t="shared" si="1041"/>
        <v>0</v>
      </c>
      <c r="AR347" s="10">
        <f t="shared" si="1041"/>
        <v>40000000</v>
      </c>
      <c r="AS347" s="10">
        <f t="shared" si="1041"/>
        <v>0</v>
      </c>
      <c r="AT347" s="10">
        <f t="shared" si="1041"/>
        <v>0</v>
      </c>
      <c r="AU347" s="10">
        <f t="shared" si="1041"/>
        <v>0</v>
      </c>
      <c r="AV347" s="10">
        <f t="shared" si="1041"/>
        <v>0</v>
      </c>
      <c r="AW347" s="10">
        <f t="shared" si="1041"/>
        <v>0</v>
      </c>
      <c r="AX347" s="10">
        <f t="shared" si="1041"/>
        <v>0</v>
      </c>
      <c r="AY347" s="10">
        <f t="shared" si="1041"/>
        <v>0</v>
      </c>
      <c r="AZ347" s="10">
        <f t="shared" si="1041"/>
        <v>0</v>
      </c>
      <c r="BA347" s="10">
        <f t="shared" si="1041"/>
        <v>0</v>
      </c>
      <c r="BB347" s="10">
        <f t="shared" si="1041"/>
        <v>0</v>
      </c>
      <c r="BC347" s="10">
        <f t="shared" si="1041"/>
        <v>0</v>
      </c>
      <c r="BD347" s="10">
        <f t="shared" si="1041"/>
        <v>0</v>
      </c>
      <c r="BE347" s="10">
        <f t="shared" si="1041"/>
        <v>0</v>
      </c>
      <c r="BF347" s="10">
        <f t="shared" si="1041"/>
        <v>0</v>
      </c>
      <c r="BG347" s="10">
        <f t="shared" si="1041"/>
        <v>0</v>
      </c>
      <c r="BH347" s="10">
        <f t="shared" si="1041"/>
        <v>0</v>
      </c>
      <c r="BI347" s="10">
        <f t="shared" si="1041"/>
        <v>0</v>
      </c>
      <c r="BJ347" s="10">
        <f t="shared" si="1041"/>
        <v>0</v>
      </c>
      <c r="BK347" s="10">
        <f t="shared" si="1041"/>
        <v>0</v>
      </c>
      <c r="BL347" s="10">
        <f t="shared" si="1041"/>
        <v>0</v>
      </c>
      <c r="BM347" s="10">
        <f t="shared" si="1041"/>
        <v>0</v>
      </c>
      <c r="BN347" s="10">
        <f t="shared" si="1041"/>
        <v>0</v>
      </c>
      <c r="BO347" s="10">
        <f t="shared" si="1041"/>
        <v>0</v>
      </c>
      <c r="BP347" s="10">
        <f t="shared" si="1041"/>
        <v>0</v>
      </c>
      <c r="BQ347" s="10">
        <f t="shared" si="1041"/>
        <v>0</v>
      </c>
      <c r="BR347" s="10">
        <f t="shared" si="1041"/>
        <v>0</v>
      </c>
      <c r="BS347" s="10">
        <f t="shared" si="1041"/>
        <v>0</v>
      </c>
      <c r="BT347" s="10">
        <f t="shared" si="1041"/>
        <v>0</v>
      </c>
      <c r="BU347" s="10">
        <f t="shared" si="1041"/>
        <v>0</v>
      </c>
      <c r="BV347" s="10">
        <f t="shared" si="1041"/>
        <v>0</v>
      </c>
      <c r="BW347" s="10">
        <f t="shared" si="1041"/>
        <v>0</v>
      </c>
      <c r="BX347" s="10">
        <f t="shared" si="1041"/>
        <v>0</v>
      </c>
      <c r="BY347" s="10">
        <f t="shared" si="1041"/>
        <v>0</v>
      </c>
      <c r="BZ347" s="10">
        <f t="shared" si="1041"/>
        <v>0</v>
      </c>
      <c r="CA347" s="10">
        <f t="shared" si="1041"/>
        <v>0</v>
      </c>
      <c r="CB347" s="10">
        <f t="shared" si="1041"/>
        <v>0</v>
      </c>
      <c r="CC347" s="10">
        <f t="shared" si="1041"/>
        <v>0</v>
      </c>
      <c r="CD347" s="10">
        <f t="shared" si="1041"/>
        <v>0</v>
      </c>
      <c r="CE347" s="10">
        <f t="shared" si="1041"/>
        <v>0</v>
      </c>
      <c r="CF347" s="10">
        <f t="shared" si="1041"/>
        <v>0</v>
      </c>
      <c r="CG347" s="10">
        <f t="shared" si="1041"/>
        <v>0</v>
      </c>
      <c r="CH347" s="10">
        <f t="shared" si="1041"/>
        <v>0</v>
      </c>
      <c r="CI347" s="10">
        <f t="shared" si="1041"/>
        <v>0</v>
      </c>
      <c r="CJ347" s="10">
        <f t="shared" si="1041"/>
        <v>0</v>
      </c>
      <c r="CK347" s="10">
        <f t="shared" si="1041"/>
        <v>0</v>
      </c>
      <c r="CL347" s="10">
        <f t="shared" si="1041"/>
        <v>0</v>
      </c>
      <c r="CM347" s="10">
        <f t="shared" ref="CM347:CT347" si="1042">IF(CM$5="",0,IF(CM$5&lt;&gt;$S349,0,$S348))</f>
        <v>0</v>
      </c>
      <c r="CN347" s="10">
        <f t="shared" si="1042"/>
        <v>0</v>
      </c>
      <c r="CO347" s="10">
        <f t="shared" si="1042"/>
        <v>0</v>
      </c>
      <c r="CP347" s="10">
        <f t="shared" si="1042"/>
        <v>0</v>
      </c>
      <c r="CQ347" s="10">
        <f t="shared" si="1042"/>
        <v>0</v>
      </c>
      <c r="CR347" s="10">
        <f t="shared" si="1042"/>
        <v>0</v>
      </c>
      <c r="CS347" s="10">
        <f t="shared" si="1042"/>
        <v>0</v>
      </c>
      <c r="CT347" s="10">
        <f t="shared" si="1042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7"/>
      <c r="C352" s="142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1043">IF(AA$5="",0,IF(OR(AA$5&lt;=$S349,AA$5&gt;($S349+IF($S351=0,1,$S351))),0,$S348/IF($S351=0,1,$S351)))</f>
        <v>0</v>
      </c>
      <c r="AB352" s="10">
        <f t="shared" si="1043"/>
        <v>0</v>
      </c>
      <c r="AC352" s="10">
        <f t="shared" si="1043"/>
        <v>0</v>
      </c>
      <c r="AD352" s="10">
        <f t="shared" si="1043"/>
        <v>0</v>
      </c>
      <c r="AE352" s="10">
        <f t="shared" si="1043"/>
        <v>0</v>
      </c>
      <c r="AF352" s="10">
        <f t="shared" si="1043"/>
        <v>0</v>
      </c>
      <c r="AG352" s="10">
        <f t="shared" si="1043"/>
        <v>0</v>
      </c>
      <c r="AH352" s="10">
        <f t="shared" si="1043"/>
        <v>0</v>
      </c>
      <c r="AI352" s="10">
        <f t="shared" si="1043"/>
        <v>0</v>
      </c>
      <c r="AJ352" s="10">
        <f t="shared" si="1043"/>
        <v>0</v>
      </c>
      <c r="AK352" s="10">
        <f t="shared" si="1043"/>
        <v>0</v>
      </c>
      <c r="AL352" s="10">
        <f t="shared" si="1043"/>
        <v>0</v>
      </c>
      <c r="AM352" s="10">
        <f t="shared" si="1043"/>
        <v>0</v>
      </c>
      <c r="AN352" s="10">
        <f t="shared" si="1043"/>
        <v>0</v>
      </c>
      <c r="AO352" s="10">
        <f t="shared" si="1043"/>
        <v>0</v>
      </c>
      <c r="AP352" s="10">
        <f t="shared" si="1043"/>
        <v>0</v>
      </c>
      <c r="AQ352" s="10">
        <f t="shared" si="1043"/>
        <v>0</v>
      </c>
      <c r="AR352" s="10">
        <f t="shared" si="1043"/>
        <v>0</v>
      </c>
      <c r="AS352" s="10">
        <f t="shared" si="1043"/>
        <v>1666666.6666666667</v>
      </c>
      <c r="AT352" s="10">
        <f t="shared" si="1043"/>
        <v>1666666.6666666667</v>
      </c>
      <c r="AU352" s="10">
        <f t="shared" si="1043"/>
        <v>1666666.6666666667</v>
      </c>
      <c r="AV352" s="10">
        <f t="shared" si="1043"/>
        <v>1666666.6666666667</v>
      </c>
      <c r="AW352" s="10">
        <f t="shared" si="1043"/>
        <v>1666666.6666666667</v>
      </c>
      <c r="AX352" s="10">
        <f t="shared" si="1043"/>
        <v>1666666.6666666667</v>
      </c>
      <c r="AY352" s="10">
        <f t="shared" si="1043"/>
        <v>1666666.6666666667</v>
      </c>
      <c r="AZ352" s="10">
        <f t="shared" si="1043"/>
        <v>1666666.6666666667</v>
      </c>
      <c r="BA352" s="10">
        <f t="shared" si="1043"/>
        <v>1666666.6666666667</v>
      </c>
      <c r="BB352" s="10">
        <f t="shared" si="1043"/>
        <v>1666666.6666666667</v>
      </c>
      <c r="BC352" s="10">
        <f t="shared" si="1043"/>
        <v>1666666.6666666667</v>
      </c>
      <c r="BD352" s="10">
        <f t="shared" si="1043"/>
        <v>1666666.6666666667</v>
      </c>
      <c r="BE352" s="10">
        <f t="shared" si="1043"/>
        <v>1666666.6666666667</v>
      </c>
      <c r="BF352" s="10">
        <f t="shared" si="1043"/>
        <v>1666666.6666666667</v>
      </c>
      <c r="BG352" s="10">
        <f t="shared" si="1043"/>
        <v>1666666.6666666667</v>
      </c>
      <c r="BH352" s="10">
        <f t="shared" si="1043"/>
        <v>1666666.6666666667</v>
      </c>
      <c r="BI352" s="10">
        <f t="shared" si="1043"/>
        <v>1666666.6666666667</v>
      </c>
      <c r="BJ352" s="10">
        <f t="shared" si="1043"/>
        <v>1666666.6666666667</v>
      </c>
      <c r="BK352" s="10">
        <f t="shared" si="1043"/>
        <v>1666666.6666666667</v>
      </c>
      <c r="BL352" s="10">
        <f t="shared" si="1043"/>
        <v>1666666.6666666667</v>
      </c>
      <c r="BM352" s="10">
        <f t="shared" si="1043"/>
        <v>1666666.6666666667</v>
      </c>
      <c r="BN352" s="10">
        <f t="shared" si="1043"/>
        <v>1666666.6666666667</v>
      </c>
      <c r="BO352" s="10">
        <f t="shared" si="1043"/>
        <v>1666666.6666666667</v>
      </c>
      <c r="BP352" s="10">
        <f t="shared" si="1043"/>
        <v>1666666.6666666667</v>
      </c>
      <c r="BQ352" s="10">
        <f t="shared" si="1043"/>
        <v>0</v>
      </c>
      <c r="BR352" s="10">
        <f t="shared" si="1043"/>
        <v>0</v>
      </c>
      <c r="BS352" s="10">
        <f t="shared" si="1043"/>
        <v>0</v>
      </c>
      <c r="BT352" s="10">
        <f t="shared" si="1043"/>
        <v>0</v>
      </c>
      <c r="BU352" s="10">
        <f t="shared" si="1043"/>
        <v>0</v>
      </c>
      <c r="BV352" s="10">
        <f t="shared" si="1043"/>
        <v>0</v>
      </c>
      <c r="BW352" s="10">
        <f t="shared" si="1043"/>
        <v>0</v>
      </c>
      <c r="BX352" s="10">
        <f t="shared" si="1043"/>
        <v>0</v>
      </c>
      <c r="BY352" s="10">
        <f t="shared" si="1043"/>
        <v>0</v>
      </c>
      <c r="BZ352" s="10">
        <f t="shared" si="1043"/>
        <v>0</v>
      </c>
      <c r="CA352" s="10">
        <f t="shared" si="1043"/>
        <v>0</v>
      </c>
      <c r="CB352" s="10">
        <f t="shared" si="1043"/>
        <v>0</v>
      </c>
      <c r="CC352" s="10">
        <f t="shared" si="1043"/>
        <v>0</v>
      </c>
      <c r="CD352" s="10">
        <f t="shared" si="1043"/>
        <v>0</v>
      </c>
      <c r="CE352" s="10">
        <f t="shared" si="1043"/>
        <v>0</v>
      </c>
      <c r="CF352" s="10">
        <f t="shared" si="1043"/>
        <v>0</v>
      </c>
      <c r="CG352" s="10">
        <f t="shared" si="1043"/>
        <v>0</v>
      </c>
      <c r="CH352" s="10">
        <f t="shared" si="1043"/>
        <v>0</v>
      </c>
      <c r="CI352" s="10">
        <f t="shared" si="1043"/>
        <v>0</v>
      </c>
      <c r="CJ352" s="10">
        <f t="shared" si="1043"/>
        <v>0</v>
      </c>
      <c r="CK352" s="10">
        <f t="shared" si="1043"/>
        <v>0</v>
      </c>
      <c r="CL352" s="10">
        <f t="shared" si="1043"/>
        <v>0</v>
      </c>
      <c r="CM352" s="10">
        <f t="shared" ref="CM352:CT352" si="1044">IF(CM$5="",0,IF(OR(CM$5&lt;=$S349,CM$5&gt;($S349+IF($S351=0,1,$S351))),0,$S348/IF($S351=0,1,$S351)))</f>
        <v>0</v>
      </c>
      <c r="CN352" s="10">
        <f t="shared" si="1044"/>
        <v>0</v>
      </c>
      <c r="CO352" s="10">
        <f t="shared" si="1044"/>
        <v>0</v>
      </c>
      <c r="CP352" s="10">
        <f t="shared" si="1044"/>
        <v>0</v>
      </c>
      <c r="CQ352" s="10">
        <f t="shared" si="1044"/>
        <v>0</v>
      </c>
      <c r="CR352" s="10">
        <f t="shared" si="1044"/>
        <v>0</v>
      </c>
      <c r="CS352" s="10">
        <f t="shared" si="1044"/>
        <v>0</v>
      </c>
      <c r="CT352" s="10">
        <f t="shared" si="1044"/>
        <v>0</v>
      </c>
    </row>
    <row r="353" spans="1:98" s="13" customFormat="1" x14ac:dyDescent="0.3">
      <c r="A353" s="12">
        <f>ROW()</f>
        <v>353</v>
      </c>
      <c r="B353" s="163"/>
      <c r="C353" s="142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7"/>
      <c r="C354" s="142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1045">IF(AA$5="",0,AA353*$S350/12)</f>
        <v>0</v>
      </c>
      <c r="AB354" s="10">
        <f t="shared" si="1045"/>
        <v>0</v>
      </c>
      <c r="AC354" s="10">
        <f t="shared" si="1045"/>
        <v>0</v>
      </c>
      <c r="AD354" s="10">
        <f t="shared" si="1045"/>
        <v>0</v>
      </c>
      <c r="AE354" s="10">
        <f t="shared" si="1045"/>
        <v>0</v>
      </c>
      <c r="AF354" s="10">
        <f t="shared" si="1045"/>
        <v>0</v>
      </c>
      <c r="AG354" s="10">
        <f t="shared" si="1045"/>
        <v>0</v>
      </c>
      <c r="AH354" s="10">
        <f t="shared" si="1045"/>
        <v>0</v>
      </c>
      <c r="AI354" s="10">
        <f t="shared" si="1045"/>
        <v>0</v>
      </c>
      <c r="AJ354" s="10">
        <f t="shared" si="1045"/>
        <v>0</v>
      </c>
      <c r="AK354" s="10">
        <f t="shared" si="1045"/>
        <v>0</v>
      </c>
      <c r="AL354" s="10">
        <f t="shared" si="1045"/>
        <v>0</v>
      </c>
      <c r="AM354" s="10">
        <f t="shared" si="1045"/>
        <v>0</v>
      </c>
      <c r="AN354" s="10">
        <f t="shared" si="1045"/>
        <v>0</v>
      </c>
      <c r="AO354" s="10">
        <f t="shared" si="1045"/>
        <v>0</v>
      </c>
      <c r="AP354" s="10">
        <f t="shared" si="1045"/>
        <v>0</v>
      </c>
      <c r="AQ354" s="10">
        <f t="shared" si="1045"/>
        <v>0</v>
      </c>
      <c r="AR354" s="10">
        <f t="shared" si="1045"/>
        <v>400000</v>
      </c>
      <c r="AS354" s="10">
        <f t="shared" si="1045"/>
        <v>383333.33333333331</v>
      </c>
      <c r="AT354" s="10">
        <f t="shared" si="1045"/>
        <v>366666.66666666669</v>
      </c>
      <c r="AU354" s="10">
        <f t="shared" si="1045"/>
        <v>350000</v>
      </c>
      <c r="AV354" s="10">
        <f t="shared" si="1045"/>
        <v>333333.33333333331</v>
      </c>
      <c r="AW354" s="10">
        <f t="shared" si="1045"/>
        <v>316666.66666666663</v>
      </c>
      <c r="AX354" s="10">
        <f t="shared" si="1045"/>
        <v>300000</v>
      </c>
      <c r="AY354" s="10">
        <f t="shared" si="1045"/>
        <v>283333.33333333331</v>
      </c>
      <c r="AZ354" s="10">
        <f t="shared" si="1045"/>
        <v>266666.66666666669</v>
      </c>
      <c r="BA354" s="10">
        <f t="shared" si="1045"/>
        <v>250000</v>
      </c>
      <c r="BB354" s="10">
        <f t="shared" si="1045"/>
        <v>233333.33333333334</v>
      </c>
      <c r="BC354" s="10">
        <f t="shared" si="1045"/>
        <v>216666.66666666666</v>
      </c>
      <c r="BD354" s="10">
        <f t="shared" si="1045"/>
        <v>200000</v>
      </c>
      <c r="BE354" s="10">
        <f t="shared" si="1045"/>
        <v>183333.33333333334</v>
      </c>
      <c r="BF354" s="10">
        <f t="shared" si="1045"/>
        <v>166666.66666666663</v>
      </c>
      <c r="BG354" s="10">
        <f t="shared" si="1045"/>
        <v>149999.99999999997</v>
      </c>
      <c r="BH354" s="10">
        <f t="shared" si="1045"/>
        <v>133333.33333333328</v>
      </c>
      <c r="BI354" s="10">
        <f t="shared" si="1045"/>
        <v>116666.66666666661</v>
      </c>
      <c r="BJ354" s="10">
        <f t="shared" si="1045"/>
        <v>99999.999999999927</v>
      </c>
      <c r="BK354" s="10">
        <f t="shared" si="1045"/>
        <v>83333.333333333241</v>
      </c>
      <c r="BL354" s="10">
        <f t="shared" si="1045"/>
        <v>66666.66666666657</v>
      </c>
      <c r="BM354" s="10">
        <f t="shared" si="1045"/>
        <v>49999.99999999992</v>
      </c>
      <c r="BN354" s="10">
        <f t="shared" si="1045"/>
        <v>33333.333333333285</v>
      </c>
      <c r="BO354" s="10">
        <f t="shared" si="1045"/>
        <v>16666.666666666642</v>
      </c>
      <c r="BP354" s="10">
        <f t="shared" si="1045"/>
        <v>0</v>
      </c>
      <c r="BQ354" s="10">
        <f t="shared" si="1045"/>
        <v>0</v>
      </c>
      <c r="BR354" s="10">
        <f t="shared" si="1045"/>
        <v>0</v>
      </c>
      <c r="BS354" s="10">
        <f t="shared" si="1045"/>
        <v>0</v>
      </c>
      <c r="BT354" s="10">
        <f t="shared" si="1045"/>
        <v>0</v>
      </c>
      <c r="BU354" s="10">
        <f t="shared" si="1045"/>
        <v>0</v>
      </c>
      <c r="BV354" s="10">
        <f t="shared" si="1045"/>
        <v>0</v>
      </c>
      <c r="BW354" s="10">
        <f t="shared" si="1045"/>
        <v>0</v>
      </c>
      <c r="BX354" s="10">
        <f t="shared" si="1045"/>
        <v>0</v>
      </c>
      <c r="BY354" s="10">
        <f t="shared" si="1045"/>
        <v>0</v>
      </c>
      <c r="BZ354" s="10">
        <f t="shared" si="1045"/>
        <v>0</v>
      </c>
      <c r="CA354" s="10">
        <f t="shared" si="1045"/>
        <v>0</v>
      </c>
      <c r="CB354" s="10">
        <f t="shared" si="1045"/>
        <v>0</v>
      </c>
      <c r="CC354" s="10">
        <f t="shared" si="1045"/>
        <v>0</v>
      </c>
      <c r="CD354" s="10">
        <f t="shared" si="1045"/>
        <v>0</v>
      </c>
      <c r="CE354" s="10">
        <f t="shared" si="1045"/>
        <v>0</v>
      </c>
      <c r="CF354" s="10">
        <f t="shared" si="1045"/>
        <v>0</v>
      </c>
      <c r="CG354" s="10">
        <f t="shared" si="1045"/>
        <v>0</v>
      </c>
      <c r="CH354" s="10">
        <f t="shared" si="1045"/>
        <v>0</v>
      </c>
      <c r="CI354" s="10">
        <f t="shared" si="1045"/>
        <v>0</v>
      </c>
      <c r="CJ354" s="10">
        <f t="shared" si="1045"/>
        <v>0</v>
      </c>
      <c r="CK354" s="10">
        <f t="shared" si="1045"/>
        <v>0</v>
      </c>
      <c r="CL354" s="10">
        <f t="shared" si="1045"/>
        <v>0</v>
      </c>
      <c r="CM354" s="10">
        <f t="shared" ref="CM354:CT354" si="1046">IF(CM$5="",0,CM353*$S350/12)</f>
        <v>0</v>
      </c>
      <c r="CN354" s="10">
        <f t="shared" si="1046"/>
        <v>0</v>
      </c>
      <c r="CO354" s="10">
        <f t="shared" si="1046"/>
        <v>0</v>
      </c>
      <c r="CP354" s="10">
        <f t="shared" si="1046"/>
        <v>0</v>
      </c>
      <c r="CQ354" s="10">
        <f t="shared" si="1046"/>
        <v>0</v>
      </c>
      <c r="CR354" s="10">
        <f t="shared" si="1046"/>
        <v>0</v>
      </c>
      <c r="CS354" s="10">
        <f t="shared" si="1046"/>
        <v>0</v>
      </c>
      <c r="CT354" s="10">
        <f t="shared" si="1046"/>
        <v>0</v>
      </c>
    </row>
    <row r="355" spans="1:98" s="13" customFormat="1" x14ac:dyDescent="0.3">
      <c r="A355" s="12">
        <f>ROW()</f>
        <v>355</v>
      </c>
      <c r="B355" s="147"/>
      <c r="C355" s="142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1047">IF(AA$5="",0,Z354)</f>
        <v>0</v>
      </c>
      <c r="AB355" s="10">
        <f t="shared" si="1047"/>
        <v>0</v>
      </c>
      <c r="AC355" s="10">
        <f t="shared" si="1047"/>
        <v>0</v>
      </c>
      <c r="AD355" s="10">
        <f t="shared" si="1047"/>
        <v>0</v>
      </c>
      <c r="AE355" s="10">
        <f t="shared" si="1047"/>
        <v>0</v>
      </c>
      <c r="AF355" s="10">
        <f t="shared" si="1047"/>
        <v>0</v>
      </c>
      <c r="AG355" s="10">
        <f t="shared" si="1047"/>
        <v>0</v>
      </c>
      <c r="AH355" s="10">
        <f t="shared" si="1047"/>
        <v>0</v>
      </c>
      <c r="AI355" s="10">
        <f t="shared" si="1047"/>
        <v>0</v>
      </c>
      <c r="AJ355" s="10">
        <f t="shared" si="1047"/>
        <v>0</v>
      </c>
      <c r="AK355" s="10">
        <f t="shared" si="1047"/>
        <v>0</v>
      </c>
      <c r="AL355" s="10">
        <f t="shared" si="1047"/>
        <v>0</v>
      </c>
      <c r="AM355" s="10">
        <f t="shared" si="1047"/>
        <v>0</v>
      </c>
      <c r="AN355" s="10">
        <f t="shared" si="1047"/>
        <v>0</v>
      </c>
      <c r="AO355" s="10">
        <f t="shared" si="1047"/>
        <v>0</v>
      </c>
      <c r="AP355" s="10">
        <f t="shared" si="1047"/>
        <v>0</v>
      </c>
      <c r="AQ355" s="10">
        <f t="shared" si="1047"/>
        <v>0</v>
      </c>
      <c r="AR355" s="10">
        <f t="shared" si="1047"/>
        <v>0</v>
      </c>
      <c r="AS355" s="10">
        <f t="shared" si="1047"/>
        <v>400000</v>
      </c>
      <c r="AT355" s="10">
        <f t="shared" si="1047"/>
        <v>383333.33333333331</v>
      </c>
      <c r="AU355" s="10">
        <f t="shared" si="1047"/>
        <v>366666.66666666669</v>
      </c>
      <c r="AV355" s="10">
        <f t="shared" si="1047"/>
        <v>350000</v>
      </c>
      <c r="AW355" s="10">
        <f t="shared" si="1047"/>
        <v>333333.33333333331</v>
      </c>
      <c r="AX355" s="10">
        <f t="shared" si="1047"/>
        <v>316666.66666666663</v>
      </c>
      <c r="AY355" s="10">
        <f t="shared" si="1047"/>
        <v>300000</v>
      </c>
      <c r="AZ355" s="10">
        <f t="shared" si="1047"/>
        <v>283333.33333333331</v>
      </c>
      <c r="BA355" s="10">
        <f t="shared" si="1047"/>
        <v>266666.66666666669</v>
      </c>
      <c r="BB355" s="10">
        <f t="shared" si="1047"/>
        <v>250000</v>
      </c>
      <c r="BC355" s="10">
        <f t="shared" si="1047"/>
        <v>233333.33333333334</v>
      </c>
      <c r="BD355" s="10">
        <f t="shared" si="1047"/>
        <v>216666.66666666666</v>
      </c>
      <c r="BE355" s="10">
        <f t="shared" si="1047"/>
        <v>200000</v>
      </c>
      <c r="BF355" s="10">
        <f t="shared" si="1047"/>
        <v>183333.33333333334</v>
      </c>
      <c r="BG355" s="10">
        <f t="shared" si="1047"/>
        <v>166666.66666666663</v>
      </c>
      <c r="BH355" s="10">
        <f t="shared" si="1047"/>
        <v>149999.99999999997</v>
      </c>
      <c r="BI355" s="10">
        <f t="shared" si="1047"/>
        <v>133333.33333333328</v>
      </c>
      <c r="BJ355" s="10">
        <f t="shared" si="1047"/>
        <v>116666.66666666661</v>
      </c>
      <c r="BK355" s="10">
        <f t="shared" si="1047"/>
        <v>99999.999999999927</v>
      </c>
      <c r="BL355" s="10">
        <f t="shared" si="1047"/>
        <v>83333.333333333241</v>
      </c>
      <c r="BM355" s="10">
        <f t="shared" si="1047"/>
        <v>66666.66666666657</v>
      </c>
      <c r="BN355" s="10">
        <f t="shared" si="1047"/>
        <v>49999.99999999992</v>
      </c>
      <c r="BO355" s="10">
        <f t="shared" si="1047"/>
        <v>33333.333333333285</v>
      </c>
      <c r="BP355" s="10">
        <f t="shared" si="1047"/>
        <v>16666.666666666642</v>
      </c>
      <c r="BQ355" s="10">
        <f t="shared" si="1047"/>
        <v>0</v>
      </c>
      <c r="BR355" s="10">
        <f t="shared" si="1047"/>
        <v>0</v>
      </c>
      <c r="BS355" s="10">
        <f t="shared" si="1047"/>
        <v>0</v>
      </c>
      <c r="BT355" s="10">
        <f t="shared" si="1047"/>
        <v>0</v>
      </c>
      <c r="BU355" s="10">
        <f t="shared" si="1047"/>
        <v>0</v>
      </c>
      <c r="BV355" s="10">
        <f t="shared" si="1047"/>
        <v>0</v>
      </c>
      <c r="BW355" s="10">
        <f t="shared" si="1047"/>
        <v>0</v>
      </c>
      <c r="BX355" s="10">
        <f t="shared" si="1047"/>
        <v>0</v>
      </c>
      <c r="BY355" s="10">
        <f t="shared" si="1047"/>
        <v>0</v>
      </c>
      <c r="BZ355" s="10">
        <f t="shared" si="1047"/>
        <v>0</v>
      </c>
      <c r="CA355" s="10">
        <f t="shared" si="1047"/>
        <v>0</v>
      </c>
      <c r="CB355" s="10">
        <f t="shared" si="1047"/>
        <v>0</v>
      </c>
      <c r="CC355" s="10">
        <f t="shared" si="1047"/>
        <v>0</v>
      </c>
      <c r="CD355" s="10">
        <f t="shared" si="1047"/>
        <v>0</v>
      </c>
      <c r="CE355" s="10">
        <f t="shared" si="1047"/>
        <v>0</v>
      </c>
      <c r="CF355" s="10">
        <f t="shared" si="1047"/>
        <v>0</v>
      </c>
      <c r="CG355" s="10">
        <f t="shared" si="1047"/>
        <v>0</v>
      </c>
      <c r="CH355" s="10">
        <f t="shared" si="1047"/>
        <v>0</v>
      </c>
      <c r="CI355" s="10">
        <f t="shared" si="1047"/>
        <v>0</v>
      </c>
      <c r="CJ355" s="10">
        <f t="shared" si="1047"/>
        <v>0</v>
      </c>
      <c r="CK355" s="10">
        <f t="shared" si="1047"/>
        <v>0</v>
      </c>
      <c r="CL355" s="10">
        <f t="shared" si="1047"/>
        <v>0</v>
      </c>
      <c r="CM355" s="10">
        <f t="shared" ref="CM355:CT355" si="1048">IF(CM$5="",0,CL354)</f>
        <v>0</v>
      </c>
      <c r="CN355" s="10">
        <f t="shared" si="1048"/>
        <v>0</v>
      </c>
      <c r="CO355" s="10">
        <f t="shared" si="1048"/>
        <v>0</v>
      </c>
      <c r="CP355" s="10">
        <f t="shared" si="1048"/>
        <v>0</v>
      </c>
      <c r="CQ355" s="10">
        <f t="shared" si="1048"/>
        <v>0</v>
      </c>
      <c r="CR355" s="10">
        <f t="shared" si="1048"/>
        <v>0</v>
      </c>
      <c r="CS355" s="10">
        <f t="shared" si="1048"/>
        <v>0</v>
      </c>
      <c r="CT355" s="10">
        <f t="shared" si="1048"/>
        <v>0</v>
      </c>
    </row>
    <row r="356" spans="1:98" s="13" customFormat="1" x14ac:dyDescent="0.3">
      <c r="A356" s="12">
        <f>ROW()</f>
        <v>356</v>
      </c>
      <c r="B356" s="163"/>
      <c r="C356" s="142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27" customFormat="1" ht="12" x14ac:dyDescent="0.25">
      <c r="A357" s="26">
        <f>ROW()</f>
        <v>357</v>
      </c>
      <c r="B357" s="95"/>
      <c r="C357" s="142"/>
      <c r="E357" s="24"/>
      <c r="F357" s="127" t="s">
        <v>230</v>
      </c>
      <c r="H357" s="67"/>
      <c r="I357" s="67"/>
      <c r="J357" s="67"/>
      <c r="K357" s="67"/>
      <c r="L357" s="67"/>
      <c r="M357" s="27" t="str">
        <f>Lists!$R$8</f>
        <v>руб.</v>
      </c>
      <c r="P357" s="30"/>
      <c r="Q357" s="124"/>
      <c r="R357" s="125"/>
      <c r="S357" s="129"/>
      <c r="T357" s="124"/>
      <c r="U357" s="124"/>
      <c r="V357" s="85"/>
      <c r="W357" s="29">
        <f ca="1">SUM(INDIRECT(ADDRESS(ROW(),SUMIFS($1:$1,$5:$5,1))):INDIRECT(ADDRESS(ROW(),SUMIFS($1:$1,$5:$5,MAX($5:$5)))))</f>
        <v>5000000</v>
      </c>
      <c r="Z357" s="30">
        <f>Z354</f>
        <v>0</v>
      </c>
      <c r="AA357" s="30">
        <f t="shared" ref="AA357:CL357" si="1049">AA354</f>
        <v>0</v>
      </c>
      <c r="AB357" s="30">
        <f t="shared" si="1049"/>
        <v>0</v>
      </c>
      <c r="AC357" s="30">
        <f t="shared" si="1049"/>
        <v>0</v>
      </c>
      <c r="AD357" s="30">
        <f t="shared" si="1049"/>
        <v>0</v>
      </c>
      <c r="AE357" s="30">
        <f t="shared" si="1049"/>
        <v>0</v>
      </c>
      <c r="AF357" s="30">
        <f t="shared" si="1049"/>
        <v>0</v>
      </c>
      <c r="AG357" s="30">
        <f t="shared" si="1049"/>
        <v>0</v>
      </c>
      <c r="AH357" s="30">
        <f t="shared" si="1049"/>
        <v>0</v>
      </c>
      <c r="AI357" s="30">
        <f t="shared" si="1049"/>
        <v>0</v>
      </c>
      <c r="AJ357" s="30">
        <f t="shared" si="1049"/>
        <v>0</v>
      </c>
      <c r="AK357" s="30">
        <f t="shared" si="1049"/>
        <v>0</v>
      </c>
      <c r="AL357" s="30">
        <f t="shared" si="1049"/>
        <v>0</v>
      </c>
      <c r="AM357" s="30">
        <f t="shared" si="1049"/>
        <v>0</v>
      </c>
      <c r="AN357" s="30">
        <f t="shared" si="1049"/>
        <v>0</v>
      </c>
      <c r="AO357" s="30">
        <f t="shared" si="1049"/>
        <v>0</v>
      </c>
      <c r="AP357" s="30">
        <f t="shared" si="1049"/>
        <v>0</v>
      </c>
      <c r="AQ357" s="30">
        <f t="shared" si="1049"/>
        <v>0</v>
      </c>
      <c r="AR357" s="30">
        <f t="shared" si="1049"/>
        <v>400000</v>
      </c>
      <c r="AS357" s="30">
        <f t="shared" si="1049"/>
        <v>383333.33333333331</v>
      </c>
      <c r="AT357" s="30">
        <f t="shared" si="1049"/>
        <v>366666.66666666669</v>
      </c>
      <c r="AU357" s="30">
        <f t="shared" si="1049"/>
        <v>350000</v>
      </c>
      <c r="AV357" s="30">
        <f t="shared" si="1049"/>
        <v>333333.33333333331</v>
      </c>
      <c r="AW357" s="30">
        <f t="shared" si="1049"/>
        <v>316666.66666666663</v>
      </c>
      <c r="AX357" s="30">
        <f t="shared" si="1049"/>
        <v>300000</v>
      </c>
      <c r="AY357" s="30">
        <f t="shared" si="1049"/>
        <v>283333.33333333331</v>
      </c>
      <c r="AZ357" s="30">
        <f t="shared" si="1049"/>
        <v>266666.66666666669</v>
      </c>
      <c r="BA357" s="30">
        <f t="shared" si="1049"/>
        <v>250000</v>
      </c>
      <c r="BB357" s="30">
        <f t="shared" si="1049"/>
        <v>233333.33333333334</v>
      </c>
      <c r="BC357" s="30">
        <f t="shared" si="1049"/>
        <v>216666.66666666666</v>
      </c>
      <c r="BD357" s="30">
        <f t="shared" si="1049"/>
        <v>200000</v>
      </c>
      <c r="BE357" s="30">
        <f t="shared" si="1049"/>
        <v>183333.33333333334</v>
      </c>
      <c r="BF357" s="30">
        <f t="shared" si="1049"/>
        <v>166666.66666666663</v>
      </c>
      <c r="BG357" s="30">
        <f t="shared" si="1049"/>
        <v>149999.99999999997</v>
      </c>
      <c r="BH357" s="30">
        <f t="shared" si="1049"/>
        <v>133333.33333333328</v>
      </c>
      <c r="BI357" s="30">
        <f t="shared" si="1049"/>
        <v>116666.66666666661</v>
      </c>
      <c r="BJ357" s="30">
        <f t="shared" si="1049"/>
        <v>99999.999999999927</v>
      </c>
      <c r="BK357" s="30">
        <f t="shared" si="1049"/>
        <v>83333.333333333241</v>
      </c>
      <c r="BL357" s="30">
        <f t="shared" si="1049"/>
        <v>66666.66666666657</v>
      </c>
      <c r="BM357" s="30">
        <f t="shared" si="1049"/>
        <v>49999.99999999992</v>
      </c>
      <c r="BN357" s="30">
        <f t="shared" si="1049"/>
        <v>33333.333333333285</v>
      </c>
      <c r="BO357" s="30">
        <f t="shared" si="1049"/>
        <v>16666.666666666642</v>
      </c>
      <c r="BP357" s="30">
        <f t="shared" si="1049"/>
        <v>0</v>
      </c>
      <c r="BQ357" s="30">
        <f t="shared" si="1049"/>
        <v>0</v>
      </c>
      <c r="BR357" s="30">
        <f t="shared" si="1049"/>
        <v>0</v>
      </c>
      <c r="BS357" s="30">
        <f t="shared" si="1049"/>
        <v>0</v>
      </c>
      <c r="BT357" s="30">
        <f t="shared" si="1049"/>
        <v>0</v>
      </c>
      <c r="BU357" s="30">
        <f t="shared" si="1049"/>
        <v>0</v>
      </c>
      <c r="BV357" s="30">
        <f t="shared" si="1049"/>
        <v>0</v>
      </c>
      <c r="BW357" s="30">
        <f t="shared" si="1049"/>
        <v>0</v>
      </c>
      <c r="BX357" s="30">
        <f t="shared" si="1049"/>
        <v>0</v>
      </c>
      <c r="BY357" s="30">
        <f t="shared" si="1049"/>
        <v>0</v>
      </c>
      <c r="BZ357" s="30">
        <f t="shared" si="1049"/>
        <v>0</v>
      </c>
      <c r="CA357" s="30">
        <f t="shared" si="1049"/>
        <v>0</v>
      </c>
      <c r="CB357" s="30">
        <f t="shared" si="1049"/>
        <v>0</v>
      </c>
      <c r="CC357" s="30">
        <f t="shared" si="1049"/>
        <v>0</v>
      </c>
      <c r="CD357" s="30">
        <f t="shared" si="1049"/>
        <v>0</v>
      </c>
      <c r="CE357" s="30">
        <f t="shared" si="1049"/>
        <v>0</v>
      </c>
      <c r="CF357" s="30">
        <f t="shared" si="1049"/>
        <v>0</v>
      </c>
      <c r="CG357" s="30">
        <f t="shared" si="1049"/>
        <v>0</v>
      </c>
      <c r="CH357" s="30">
        <f t="shared" si="1049"/>
        <v>0</v>
      </c>
      <c r="CI357" s="30">
        <f t="shared" si="1049"/>
        <v>0</v>
      </c>
      <c r="CJ357" s="30">
        <f t="shared" si="1049"/>
        <v>0</v>
      </c>
      <c r="CK357" s="30">
        <f t="shared" si="1049"/>
        <v>0</v>
      </c>
      <c r="CL357" s="30">
        <f t="shared" si="1049"/>
        <v>0</v>
      </c>
      <c r="CM357" s="30">
        <f t="shared" ref="CM357:CT357" si="1050">CM354</f>
        <v>0</v>
      </c>
      <c r="CN357" s="30">
        <f t="shared" si="1050"/>
        <v>0</v>
      </c>
      <c r="CO357" s="30">
        <f t="shared" si="1050"/>
        <v>0</v>
      </c>
      <c r="CP357" s="30">
        <f t="shared" si="1050"/>
        <v>0</v>
      </c>
      <c r="CQ357" s="30">
        <f t="shared" si="1050"/>
        <v>0</v>
      </c>
      <c r="CR357" s="30">
        <f t="shared" si="1050"/>
        <v>0</v>
      </c>
      <c r="CS357" s="30">
        <f t="shared" si="1050"/>
        <v>0</v>
      </c>
      <c r="CT357" s="30">
        <f t="shared" si="1050"/>
        <v>0</v>
      </c>
    </row>
    <row r="358" spans="1:98" s="27" customFormat="1" ht="12" x14ac:dyDescent="0.25">
      <c r="A358" s="26">
        <f>ROW()</f>
        <v>358</v>
      </c>
      <c r="B358" s="95"/>
      <c r="C358" s="142"/>
      <c r="E358" s="24"/>
      <c r="F358" s="127" t="s">
        <v>240</v>
      </c>
      <c r="H358" s="67"/>
      <c r="I358" s="67"/>
      <c r="J358" s="67"/>
      <c r="K358" s="67"/>
      <c r="L358" s="67"/>
      <c r="M358" s="27" t="str">
        <f>Lists!$R$8</f>
        <v>руб.</v>
      </c>
      <c r="P358" s="30"/>
      <c r="Q358" s="124"/>
      <c r="R358" s="125"/>
      <c r="S358" s="129"/>
      <c r="T358" s="124"/>
      <c r="U358" s="124"/>
      <c r="V358" s="85"/>
      <c r="W358" s="29">
        <f ca="1">SUM(INDIRECT(ADDRESS(ROW(),SUMIFS($1:$1,$5:$5,1))):INDIRECT(ADDRESS(ROW(),SUMIFS($1:$1,$5:$5,MAX($5:$5)))))</f>
        <v>0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</row>
    <row r="359" spans="1:98" s="13" customFormat="1" x14ac:dyDescent="0.3">
      <c r="A359" s="12">
        <f>ROW()</f>
        <v>359</v>
      </c>
      <c r="B359" s="102"/>
      <c r="C359" s="142"/>
      <c r="E359" s="92"/>
      <c r="F359" s="13" t="s">
        <v>137</v>
      </c>
      <c r="M359" s="4" t="str">
        <f>Lists!$R$8</f>
        <v>руб.</v>
      </c>
      <c r="P359" s="10"/>
      <c r="R359" s="92"/>
      <c r="S359" s="10"/>
      <c r="V359" s="80">
        <f ca="1">W359-(W274-W357-W358)</f>
        <v>0</v>
      </c>
      <c r="W359" s="10">
        <f ca="1">SUM(INDIRECT(ADDRESS(ROW(),SUMIFS($1:$1,$5:$5,1))):INDIRECT(ADDRESS(ROW(),SUMIFS($1:$1,$5:$5,MAX($5:$5)))))</f>
        <v>210773985.72815377</v>
      </c>
      <c r="Z359" s="10">
        <f ca="1">Z274-Z357-Z358</f>
        <v>-1712121.2121212122</v>
      </c>
      <c r="AA359" s="10">
        <f t="shared" ref="AA359:CL359" ca="1" si="1051">AA274-AA357-AA358</f>
        <v>-1803787.8787878787</v>
      </c>
      <c r="AB359" s="10">
        <f t="shared" ca="1" si="1051"/>
        <v>-2020454.5454545454</v>
      </c>
      <c r="AC359" s="10">
        <f t="shared" ca="1" si="1051"/>
        <v>-2451406.9264069265</v>
      </c>
      <c r="AD359" s="10">
        <f t="shared" ca="1" si="1051"/>
        <v>-2576406.9264069265</v>
      </c>
      <c r="AE359" s="10">
        <f t="shared" ca="1" si="1051"/>
        <v>-2659740.2597402595</v>
      </c>
      <c r="AF359" s="10">
        <f t="shared" ca="1" si="1051"/>
        <v>-2659740.2597402595</v>
      </c>
      <c r="AG359" s="10">
        <f t="shared" ca="1" si="1051"/>
        <v>-2659740.2597402595</v>
      </c>
      <c r="AH359" s="10">
        <f t="shared" ca="1" si="1051"/>
        <v>-2656796.4698917749</v>
      </c>
      <c r="AI359" s="10">
        <f t="shared" ca="1" si="1051"/>
        <v>-2634887.5254978356</v>
      </c>
      <c r="AJ359" s="10">
        <f t="shared" ca="1" si="1051"/>
        <v>-2582978.6348008658</v>
      </c>
      <c r="AK359" s="10">
        <f t="shared" ca="1" si="1051"/>
        <v>-2521092.4498728355</v>
      </c>
      <c r="AL359" s="10">
        <f t="shared" ca="1" si="1051"/>
        <v>-2457459.5627213204</v>
      </c>
      <c r="AM359" s="10">
        <f t="shared" ca="1" si="1051"/>
        <v>-2395528.0260766232</v>
      </c>
      <c r="AN359" s="10">
        <f t="shared" ca="1" si="1051"/>
        <v>-2297850.4433353357</v>
      </c>
      <c r="AO359" s="10">
        <f t="shared" ca="1" si="1051"/>
        <v>-2085209.5951317367</v>
      </c>
      <c r="AP359" s="10">
        <f t="shared" ca="1" si="1051"/>
        <v>-1727629.8851260552</v>
      </c>
      <c r="AQ359" s="10">
        <f t="shared" ca="1" si="1051"/>
        <v>-1216233.833768934</v>
      </c>
      <c r="AR359" s="10">
        <f t="shared" ca="1" si="1051"/>
        <v>-971549.95235605538</v>
      </c>
      <c r="AS359" s="10">
        <f t="shared" ca="1" si="1051"/>
        <v>-223058.14130336448</v>
      </c>
      <c r="AT359" s="10">
        <f t="shared" ca="1" si="1051"/>
        <v>576743.95081510046</v>
      </c>
      <c r="AU359" s="10">
        <f t="shared" ca="1" si="1051"/>
        <v>1403747.8054252719</v>
      </c>
      <c r="AV359" s="10">
        <f t="shared" ca="1" si="1051"/>
        <v>2244904.8972124495</v>
      </c>
      <c r="AW359" s="10">
        <f t="shared" ca="1" si="1051"/>
        <v>3092424.624263756</v>
      </c>
      <c r="AX359" s="10">
        <f t="shared" ca="1" si="1051"/>
        <v>3644397.6078913566</v>
      </c>
      <c r="AY359" s="10">
        <f t="shared" ca="1" si="1051"/>
        <v>4494733.8853036677</v>
      </c>
      <c r="AZ359" s="10">
        <f t="shared" ca="1" si="1051"/>
        <v>5345316.3990129502</v>
      </c>
      <c r="BA359" s="10">
        <f t="shared" ca="1" si="1051"/>
        <v>6195938.811900638</v>
      </c>
      <c r="BB359" s="10">
        <f t="shared" ca="1" si="1051"/>
        <v>7046557.8133344455</v>
      </c>
      <c r="BC359" s="10">
        <f t="shared" ca="1" si="1051"/>
        <v>7897173.6704158848</v>
      </c>
      <c r="BD359" s="10">
        <f t="shared" ca="1" si="1051"/>
        <v>8747789.5274973232</v>
      </c>
      <c r="BE359" s="10">
        <f t="shared" ca="1" si="1051"/>
        <v>9591045.9099575486</v>
      </c>
      <c r="BF359" s="10">
        <f t="shared" ca="1" si="1051"/>
        <v>10379529.931432925</v>
      </c>
      <c r="BG359" s="10">
        <f t="shared" ca="1" si="1051"/>
        <v>11038241.726165889</v>
      </c>
      <c r="BH359" s="10">
        <f t="shared" ca="1" si="1051"/>
        <v>11542238.058578763</v>
      </c>
      <c r="BI359" s="10">
        <f t="shared" ca="1" si="1051"/>
        <v>11887152.173112852</v>
      </c>
      <c r="BJ359" s="10">
        <f t="shared" ca="1" si="1051"/>
        <v>12095636.132588241</v>
      </c>
      <c r="BK359" s="10">
        <f t="shared" ca="1" si="1051"/>
        <v>12215255.724225551</v>
      </c>
      <c r="BL359" s="10">
        <f t="shared" ca="1" si="1051"/>
        <v>12283033.351225069</v>
      </c>
      <c r="BM359" s="10">
        <f t="shared" ca="1" si="1051"/>
        <v>12323410.514881792</v>
      </c>
      <c r="BN359" s="10">
        <f t="shared" ca="1" si="1051"/>
        <v>12349551.906514082</v>
      </c>
      <c r="BO359" s="10">
        <f t="shared" ca="1" si="1051"/>
        <v>12369313.338629331</v>
      </c>
      <c r="BP359" s="10">
        <f t="shared" ca="1" si="1051"/>
        <v>12387002.573389845</v>
      </c>
      <c r="BQ359" s="10">
        <f t="shared" ca="1" si="1051"/>
        <v>12387282.15305898</v>
      </c>
      <c r="BR359" s="10">
        <f t="shared" ca="1" si="1051"/>
        <v>12387315.496431131</v>
      </c>
      <c r="BS359" s="10">
        <f t="shared" ca="1" si="1051"/>
        <v>12387308.940624887</v>
      </c>
      <c r="BT359" s="10">
        <f t="shared" ca="1" si="1051"/>
        <v>12387305.79627252</v>
      </c>
      <c r="BU359" s="10">
        <f t="shared" ca="1" si="1051"/>
        <v>12387305.79627252</v>
      </c>
      <c r="BV359" s="10">
        <f t="shared" ca="1" si="1051"/>
        <v>0</v>
      </c>
      <c r="BW359" s="10">
        <f t="shared" ca="1" si="1051"/>
        <v>0</v>
      </c>
      <c r="BX359" s="10">
        <f t="shared" ca="1" si="1051"/>
        <v>0</v>
      </c>
      <c r="BY359" s="10">
        <f t="shared" ca="1" si="1051"/>
        <v>0</v>
      </c>
      <c r="BZ359" s="10">
        <f t="shared" ca="1" si="1051"/>
        <v>0</v>
      </c>
      <c r="CA359" s="10">
        <f t="shared" ca="1" si="1051"/>
        <v>0</v>
      </c>
      <c r="CB359" s="10">
        <f t="shared" ca="1" si="1051"/>
        <v>0</v>
      </c>
      <c r="CC359" s="10">
        <f t="shared" ca="1" si="1051"/>
        <v>0</v>
      </c>
      <c r="CD359" s="10">
        <f t="shared" ca="1" si="1051"/>
        <v>0</v>
      </c>
      <c r="CE359" s="10">
        <f t="shared" ca="1" si="1051"/>
        <v>0</v>
      </c>
      <c r="CF359" s="10">
        <f t="shared" ca="1" si="1051"/>
        <v>0</v>
      </c>
      <c r="CG359" s="10">
        <f t="shared" ca="1" si="1051"/>
        <v>0</v>
      </c>
      <c r="CH359" s="10">
        <f t="shared" ca="1" si="1051"/>
        <v>0</v>
      </c>
      <c r="CI359" s="10">
        <f t="shared" ca="1" si="1051"/>
        <v>0</v>
      </c>
      <c r="CJ359" s="10">
        <f t="shared" ca="1" si="1051"/>
        <v>0</v>
      </c>
      <c r="CK359" s="10">
        <f t="shared" ca="1" si="1051"/>
        <v>0</v>
      </c>
      <c r="CL359" s="10">
        <f t="shared" ca="1" si="1051"/>
        <v>0</v>
      </c>
      <c r="CM359" s="10">
        <f t="shared" ref="CM359:CT359" ca="1" si="1052">CM274-CM357-CM358</f>
        <v>0</v>
      </c>
      <c r="CN359" s="10">
        <f t="shared" ca="1" si="1052"/>
        <v>0</v>
      </c>
      <c r="CO359" s="10">
        <f t="shared" ca="1" si="1052"/>
        <v>0</v>
      </c>
      <c r="CP359" s="10">
        <f t="shared" ca="1" si="1052"/>
        <v>0</v>
      </c>
      <c r="CQ359" s="10">
        <f t="shared" ca="1" si="1052"/>
        <v>0</v>
      </c>
      <c r="CR359" s="10">
        <f t="shared" ca="1" si="1052"/>
        <v>0</v>
      </c>
      <c r="CS359" s="10">
        <f t="shared" ca="1" si="1052"/>
        <v>0</v>
      </c>
      <c r="CT359" s="10">
        <f t="shared" ca="1" si="1052"/>
        <v>0</v>
      </c>
    </row>
    <row r="360" spans="1:98" s="27" customFormat="1" ht="12" x14ac:dyDescent="0.25">
      <c r="A360" s="26">
        <f>ROW()</f>
        <v>360</v>
      </c>
      <c r="B360" s="95"/>
      <c r="C360" s="142"/>
      <c r="E360" s="24"/>
      <c r="F360" s="127" t="s">
        <v>138</v>
      </c>
      <c r="H360" s="67"/>
      <c r="I360" s="67"/>
      <c r="J360" s="67"/>
      <c r="K360" s="67"/>
      <c r="L360" s="67"/>
      <c r="M360" s="27" t="str">
        <f>Lists!$R$8</f>
        <v>руб.</v>
      </c>
      <c r="P360" s="30"/>
      <c r="Q360" s="124"/>
      <c r="R360" s="44"/>
      <c r="S360" s="122">
        <f>$S$278</f>
        <v>0.2</v>
      </c>
      <c r="T360" s="124"/>
      <c r="U360" s="124"/>
      <c r="V360" s="85"/>
      <c r="W360" s="29">
        <f ca="1">SUM(INDIRECT(ADDRESS(ROW(),SUMIFS($1:$1,$5:$5,1))):INDIRECT(ADDRESS(ROW(),SUMIFS($1:$1,$5:$5,MAX($5:$5)))))</f>
        <v>42154797.145630755</v>
      </c>
      <c r="Z360" s="30">
        <f ca="1">IF(SUM($Y359:Z359)&gt;0,SUM($Y359:Z359)*$S360-SUM($Y360:Y360),0)</f>
        <v>0</v>
      </c>
      <c r="AA360" s="30">
        <f ca="1">IF(SUM($Y359:AA359)&gt;0,SUM($Y359:AA359)*$S360-SUM($Y360:Z360),0)</f>
        <v>0</v>
      </c>
      <c r="AB360" s="30">
        <f ca="1">IF(SUM($Y359:AB359)&gt;0,SUM($Y359:AB359)*$S360-SUM($Y360:AA360),0)</f>
        <v>0</v>
      </c>
      <c r="AC360" s="30">
        <f ca="1">IF(SUM($Y359:AC359)&gt;0,SUM($Y359:AC359)*$S360-SUM($Y360:AB360),0)</f>
        <v>0</v>
      </c>
      <c r="AD360" s="30">
        <f ca="1">IF(SUM($Y359:AD359)&gt;0,SUM($Y359:AD359)*$S360-SUM($Y360:AC360),0)</f>
        <v>0</v>
      </c>
      <c r="AE360" s="30">
        <f ca="1">IF(SUM($Y359:AE359)&gt;0,SUM($Y359:AE359)*$S360-SUM($Y360:AD360),0)</f>
        <v>0</v>
      </c>
      <c r="AF360" s="30">
        <f ca="1">IF(SUM($Y359:AF359)&gt;0,SUM($Y359:AF359)*$S360-SUM($Y360:AE360),0)</f>
        <v>0</v>
      </c>
      <c r="AG360" s="30">
        <f ca="1">IF(SUM($Y359:AG359)&gt;0,SUM($Y359:AG359)*$S360-SUM($Y360:AF360),0)</f>
        <v>0</v>
      </c>
      <c r="AH360" s="30">
        <f ca="1">IF(SUM($Y359:AH359)&gt;0,SUM($Y359:AH359)*$S360-SUM($Y360:AG360),0)</f>
        <v>0</v>
      </c>
      <c r="AI360" s="30">
        <f ca="1">IF(SUM($Y359:AI359)&gt;0,SUM($Y359:AI359)*$S360-SUM($Y360:AH360),0)</f>
        <v>0</v>
      </c>
      <c r="AJ360" s="30">
        <f ca="1">IF(SUM($Y359:AJ359)&gt;0,SUM($Y359:AJ359)*$S360-SUM($Y360:AI360),0)</f>
        <v>0</v>
      </c>
      <c r="AK360" s="30">
        <f ca="1">IF(SUM($Y359:AK359)&gt;0,SUM($Y359:AK359)*$S360-SUM($Y360:AJ360),0)</f>
        <v>0</v>
      </c>
      <c r="AL360" s="30">
        <f ca="1">IF(SUM($Y359:AL359)&gt;0,SUM($Y359:AL359)*$S360-SUM($Y360:AK360),0)</f>
        <v>0</v>
      </c>
      <c r="AM360" s="30">
        <f ca="1">IF(SUM($Y359:AM359)&gt;0,SUM($Y359:AM359)*$S360-SUM($Y360:AL360),0)</f>
        <v>0</v>
      </c>
      <c r="AN360" s="30">
        <f ca="1">IF(SUM($Y359:AN359)&gt;0,SUM($Y359:AN359)*$S360-SUM($Y360:AM360),0)</f>
        <v>0</v>
      </c>
      <c r="AO360" s="30">
        <f ca="1">IF(SUM($Y359:AO359)&gt;0,SUM($Y359:AO359)*$S360-SUM($Y360:AN360),0)</f>
        <v>0</v>
      </c>
      <c r="AP360" s="30">
        <f ca="1">IF(SUM($Y359:AP359)&gt;0,SUM($Y359:AP359)*$S360-SUM($Y360:AO360),0)</f>
        <v>0</v>
      </c>
      <c r="AQ360" s="30">
        <f ca="1">IF(SUM($Y359:AQ359)&gt;0,SUM($Y359:AQ359)*$S360-SUM($Y360:AP360),0)</f>
        <v>0</v>
      </c>
      <c r="AR360" s="30">
        <f ca="1">IF(SUM($Y359:AR359)&gt;0,SUM($Y359:AR359)*$S360-SUM($Y360:AQ360),0)</f>
        <v>0</v>
      </c>
      <c r="AS360" s="30">
        <f ca="1">IF(SUM($Y359:AS359)&gt;0,SUM($Y359:AS359)*$S360-SUM($Y360:AR360),0)</f>
        <v>0</v>
      </c>
      <c r="AT360" s="30">
        <f ca="1">IF(SUM($Y359:AT359)&gt;0,SUM($Y359:AT359)*$S360-SUM($Y360:AS360),0)</f>
        <v>0</v>
      </c>
      <c r="AU360" s="30">
        <f ca="1">IF(SUM($Y359:AU359)&gt;0,SUM($Y359:AU359)*$S360-SUM($Y360:AT360),0)</f>
        <v>0</v>
      </c>
      <c r="AV360" s="30">
        <f ca="1">IF(SUM($Y359:AV359)&gt;0,SUM($Y359:AV359)*$S360-SUM($Y360:AU360),0)</f>
        <v>0</v>
      </c>
      <c r="AW360" s="30">
        <f ca="1">IF(SUM($Y359:AW359)&gt;0,SUM($Y359:AW359)*$S360-SUM($Y360:AV360),0)</f>
        <v>0</v>
      </c>
      <c r="AX360" s="30">
        <f ca="1">IF(SUM($Y359:AX359)&gt;0,SUM($Y359:AX359)*$S360-SUM($Y360:AW360),0)</f>
        <v>0</v>
      </c>
      <c r="AY360" s="30">
        <f ca="1">IF(SUM($Y359:AY359)&gt;0,SUM($Y359:AY359)*$S360-SUM($Y360:AX360),0)</f>
        <v>0</v>
      </c>
      <c r="AZ360" s="30">
        <f ca="1">IF(SUM($Y359:AZ359)&gt;0,SUM($Y359:AZ359)*$S360-SUM($Y360:AY360),0)</f>
        <v>0</v>
      </c>
      <c r="BA360" s="30">
        <f ca="1">IF(SUM($Y359:BA359)&gt;0,SUM($Y359:BA359)*$S360-SUM($Y360:AZ360),0)</f>
        <v>0</v>
      </c>
      <c r="BB360" s="30">
        <f ca="1">IF(SUM($Y359:BB359)&gt;0,SUM($Y359:BB359)*$S360-SUM($Y360:BA360),0)</f>
        <v>0</v>
      </c>
      <c r="BC360" s="30">
        <f ca="1">IF(SUM($Y359:BC359)&gt;0,SUM($Y359:BC359)*$S360-SUM($Y360:BB360),0)</f>
        <v>0</v>
      </c>
      <c r="BD360" s="30">
        <f ca="1">IF(SUM($Y359:BD359)&gt;0,SUM($Y359:BD359)*$S360-SUM($Y360:BC360),0)</f>
        <v>1675211.2409583658</v>
      </c>
      <c r="BE360" s="30">
        <f ca="1">IF(SUM($Y359:BE359)&gt;0,SUM($Y359:BE359)*$S360-SUM($Y360:BD360),0)</f>
        <v>1918209.1819915103</v>
      </c>
      <c r="BF360" s="30">
        <f ca="1">IF(SUM($Y359:BF359)&gt;0,SUM($Y359:BF359)*$S360-SUM($Y360:BE360),0)</f>
        <v>2075905.9862865848</v>
      </c>
      <c r="BG360" s="30">
        <f ca="1">IF(SUM($Y359:BG359)&gt;0,SUM($Y359:BG359)*$S360-SUM($Y360:BF360),0)</f>
        <v>2207648.3452331787</v>
      </c>
      <c r="BH360" s="30">
        <f ca="1">IF(SUM($Y359:BH359)&gt;0,SUM($Y359:BH359)*$S360-SUM($Y360:BG360),0)</f>
        <v>2308447.6117157517</v>
      </c>
      <c r="BI360" s="30">
        <f ca="1">IF(SUM($Y359:BI359)&gt;0,SUM($Y359:BI359)*$S360-SUM($Y360:BH360),0)</f>
        <v>2377430.4346225709</v>
      </c>
      <c r="BJ360" s="30">
        <f ca="1">IF(SUM($Y359:BJ359)&gt;0,SUM($Y359:BJ359)*$S360-SUM($Y360:BI360),0)</f>
        <v>2419127.2265176475</v>
      </c>
      <c r="BK360" s="30">
        <f ca="1">IF(SUM($Y359:BK359)&gt;0,SUM($Y359:BK359)*$S360-SUM($Y360:BJ360),0)</f>
        <v>2443051.1448451113</v>
      </c>
      <c r="BL360" s="30">
        <f ca="1">IF(SUM($Y359:BL359)&gt;0,SUM($Y359:BL359)*$S360-SUM($Y360:BK360),0)</f>
        <v>2456606.6702450104</v>
      </c>
      <c r="BM360" s="30">
        <f ca="1">IF(SUM($Y359:BM359)&gt;0,SUM($Y359:BM359)*$S360-SUM($Y360:BL360),0)</f>
        <v>2464682.1029763594</v>
      </c>
      <c r="BN360" s="30">
        <f ca="1">IF(SUM($Y359:BN359)&gt;0,SUM($Y359:BN359)*$S360-SUM($Y360:BM360),0)</f>
        <v>2469910.3813028149</v>
      </c>
      <c r="BO360" s="30">
        <f ca="1">IF(SUM($Y359:BO359)&gt;0,SUM($Y359:BO359)*$S360-SUM($Y360:BN360),0)</f>
        <v>2473862.6677258685</v>
      </c>
      <c r="BP360" s="30">
        <f ca="1">IF(SUM($Y359:BP359)&gt;0,SUM($Y359:BP359)*$S360-SUM($Y360:BO360),0)</f>
        <v>2477400.5146779716</v>
      </c>
      <c r="BQ360" s="30">
        <f ca="1">IF(SUM($Y359:BQ359)&gt;0,SUM($Y359:BQ359)*$S360-SUM($Y360:BP360),0)</f>
        <v>2477456.4306117967</v>
      </c>
      <c r="BR360" s="30">
        <f ca="1">IF(SUM($Y359:BR359)&gt;0,SUM($Y359:BR359)*$S360-SUM($Y360:BQ360),0)</f>
        <v>2477463.0992862284</v>
      </c>
      <c r="BS360" s="30">
        <f ca="1">IF(SUM($Y359:BS359)&gt;0,SUM($Y359:BS359)*$S360-SUM($Y360:BR360),0)</f>
        <v>2477461.7881249785</v>
      </c>
      <c r="BT360" s="30">
        <f ca="1">IF(SUM($Y359:BT359)&gt;0,SUM($Y359:BT359)*$S360-SUM($Y360:BS360),0)</f>
        <v>2477461.1592544988</v>
      </c>
      <c r="BU360" s="30">
        <f ca="1">IF(SUM($Y359:BU359)&gt;0,SUM($Y359:BU359)*$S360-SUM($Y360:BT360),0)</f>
        <v>2477461.1592545062</v>
      </c>
      <c r="BV360" s="30">
        <f ca="1">IF(SUM($Y359:BV359)&gt;0,SUM($Y359:BV359)*$S360-SUM($Y360:BU360),0)</f>
        <v>0</v>
      </c>
      <c r="BW360" s="30">
        <f ca="1">IF(SUM($Y359:BW359)&gt;0,SUM($Y359:BW359)*$S360-SUM($Y360:BV360),0)</f>
        <v>0</v>
      </c>
      <c r="BX360" s="30">
        <f ca="1">IF(SUM($Y359:BX359)&gt;0,SUM($Y359:BX359)*$S360-SUM($Y360:BW360),0)</f>
        <v>0</v>
      </c>
      <c r="BY360" s="30">
        <f ca="1">IF(SUM($Y359:BY359)&gt;0,SUM($Y359:BY359)*$S360-SUM($Y360:BX360),0)</f>
        <v>0</v>
      </c>
      <c r="BZ360" s="30">
        <f ca="1">IF(SUM($Y359:BZ359)&gt;0,SUM($Y359:BZ359)*$S360-SUM($Y360:BY360),0)</f>
        <v>0</v>
      </c>
      <c r="CA360" s="30">
        <f ca="1">IF(SUM($Y359:CA359)&gt;0,SUM($Y359:CA359)*$S360-SUM($Y360:BZ360),0)</f>
        <v>0</v>
      </c>
      <c r="CB360" s="30">
        <f ca="1">IF(SUM($Y359:CB359)&gt;0,SUM($Y359:CB359)*$S360-SUM($Y360:CA360),0)</f>
        <v>0</v>
      </c>
      <c r="CC360" s="30">
        <f ca="1">IF(SUM($Y359:CC359)&gt;0,SUM($Y359:CC359)*$S360-SUM($Y360:CB360),0)</f>
        <v>0</v>
      </c>
      <c r="CD360" s="30">
        <f ca="1">IF(SUM($Y359:CD359)&gt;0,SUM($Y359:CD359)*$S360-SUM($Y360:CC360),0)</f>
        <v>0</v>
      </c>
      <c r="CE360" s="30">
        <f ca="1">IF(SUM($Y359:CE359)&gt;0,SUM($Y359:CE359)*$S360-SUM($Y360:CD360),0)</f>
        <v>0</v>
      </c>
      <c r="CF360" s="30">
        <f ca="1">IF(SUM($Y359:CF359)&gt;0,SUM($Y359:CF359)*$S360-SUM($Y360:CE360),0)</f>
        <v>0</v>
      </c>
      <c r="CG360" s="30">
        <f ca="1">IF(SUM($Y359:CG359)&gt;0,SUM($Y359:CG359)*$S360-SUM($Y360:CF360),0)</f>
        <v>0</v>
      </c>
      <c r="CH360" s="30">
        <f ca="1">IF(SUM($Y359:CH359)&gt;0,SUM($Y359:CH359)*$S360-SUM($Y360:CG360),0)</f>
        <v>0</v>
      </c>
      <c r="CI360" s="30">
        <f ca="1">IF(SUM($Y359:CI359)&gt;0,SUM($Y359:CI359)*$S360-SUM($Y360:CH360),0)</f>
        <v>0</v>
      </c>
      <c r="CJ360" s="30">
        <f ca="1">IF(SUM($Y359:CJ359)&gt;0,SUM($Y359:CJ359)*$S360-SUM($Y360:CI360),0)</f>
        <v>0</v>
      </c>
      <c r="CK360" s="30">
        <f ca="1">IF(SUM($Y359:CK359)&gt;0,SUM($Y359:CK359)*$S360-SUM($Y360:CJ360),0)</f>
        <v>0</v>
      </c>
      <c r="CL360" s="30">
        <f ca="1">IF(SUM($Y359:CL359)&gt;0,SUM($Y359:CL359)*$S360-SUM($Y360:CK360),0)</f>
        <v>0</v>
      </c>
      <c r="CM360" s="30">
        <f ca="1">IF(SUM($Y359:CM359)&gt;0,SUM($Y359:CM359)*$S360-SUM($Y360:CL360),0)</f>
        <v>0</v>
      </c>
      <c r="CN360" s="30">
        <f ca="1">IF(SUM($Y359:CN359)&gt;0,SUM($Y359:CN359)*$S360-SUM($Y360:CM360),0)</f>
        <v>0</v>
      </c>
      <c r="CO360" s="30">
        <f ca="1">IF(SUM($Y359:CO359)&gt;0,SUM($Y359:CO359)*$S360-SUM($Y360:CN360),0)</f>
        <v>0</v>
      </c>
      <c r="CP360" s="30">
        <f ca="1">IF(SUM($Y359:CP359)&gt;0,SUM($Y359:CP359)*$S360-SUM($Y360:CO360),0)</f>
        <v>0</v>
      </c>
      <c r="CQ360" s="30">
        <f ca="1">IF(SUM($Y359:CQ359)&gt;0,SUM($Y359:CQ359)*$S360-SUM($Y360:CP360),0)</f>
        <v>0</v>
      </c>
      <c r="CR360" s="30">
        <f ca="1">IF(SUM($Y359:CR359)&gt;0,SUM($Y359:CR359)*$S360-SUM($Y360:CQ360),0)</f>
        <v>0</v>
      </c>
      <c r="CS360" s="30">
        <f ca="1">IF(SUM($Y359:CS359)&gt;0,SUM($Y359:CS359)*$S360-SUM($Y360:CR360),0)</f>
        <v>0</v>
      </c>
      <c r="CT360" s="30">
        <f ca="1">IF(SUM($Y359:CT359)&gt;0,SUM($Y359:CT359)*$S360-SUM($Y360:CS360),0)</f>
        <v>0</v>
      </c>
    </row>
    <row r="361" spans="1:98" s="13" customFormat="1" x14ac:dyDescent="0.3">
      <c r="A361" s="12">
        <f>ROW()</f>
        <v>361</v>
      </c>
      <c r="B361" s="102"/>
      <c r="C361" s="142"/>
      <c r="E361" s="92"/>
      <c r="F361" s="13" t="s">
        <v>139</v>
      </c>
      <c r="M361" s="4" t="str">
        <f>Lists!$R$8</f>
        <v>руб.</v>
      </c>
      <c r="P361" s="10"/>
      <c r="R361" s="92"/>
      <c r="S361" s="10"/>
      <c r="V361" s="80">
        <f ca="1">W361-(W359-W360)</f>
        <v>0</v>
      </c>
      <c r="W361" s="10">
        <f ca="1">SUM(INDIRECT(ADDRESS(ROW(),SUMIFS($1:$1,$5:$5,1))):INDIRECT(ADDRESS(ROW(),SUMIFS($1:$1,$5:$5,MAX($5:$5)))))</f>
        <v>168619188.58252305</v>
      </c>
      <c r="Z361" s="10">
        <f ca="1">Z359-Z360</f>
        <v>-1712121.2121212122</v>
      </c>
      <c r="AA361" s="10">
        <f t="shared" ref="AA361:CL361" ca="1" si="1053">AA359-AA360</f>
        <v>-1803787.8787878787</v>
      </c>
      <c r="AB361" s="10">
        <f t="shared" ca="1" si="1053"/>
        <v>-2020454.5454545454</v>
      </c>
      <c r="AC361" s="10">
        <f t="shared" ca="1" si="1053"/>
        <v>-2451406.9264069265</v>
      </c>
      <c r="AD361" s="10">
        <f t="shared" ca="1" si="1053"/>
        <v>-2576406.9264069265</v>
      </c>
      <c r="AE361" s="10">
        <f t="shared" ca="1" si="1053"/>
        <v>-2659740.2597402595</v>
      </c>
      <c r="AF361" s="10">
        <f t="shared" ca="1" si="1053"/>
        <v>-2659740.2597402595</v>
      </c>
      <c r="AG361" s="10">
        <f t="shared" ca="1" si="1053"/>
        <v>-2659740.2597402595</v>
      </c>
      <c r="AH361" s="10">
        <f t="shared" ca="1" si="1053"/>
        <v>-2656796.4698917749</v>
      </c>
      <c r="AI361" s="10">
        <f t="shared" ca="1" si="1053"/>
        <v>-2634887.5254978356</v>
      </c>
      <c r="AJ361" s="10">
        <f t="shared" ca="1" si="1053"/>
        <v>-2582978.6348008658</v>
      </c>
      <c r="AK361" s="10">
        <f t="shared" ca="1" si="1053"/>
        <v>-2521092.4498728355</v>
      </c>
      <c r="AL361" s="10">
        <f t="shared" ca="1" si="1053"/>
        <v>-2457459.5627213204</v>
      </c>
      <c r="AM361" s="10">
        <f t="shared" ca="1" si="1053"/>
        <v>-2395528.0260766232</v>
      </c>
      <c r="AN361" s="10">
        <f t="shared" ca="1" si="1053"/>
        <v>-2297850.4433353357</v>
      </c>
      <c r="AO361" s="10">
        <f t="shared" ca="1" si="1053"/>
        <v>-2085209.5951317367</v>
      </c>
      <c r="AP361" s="10">
        <f t="shared" ca="1" si="1053"/>
        <v>-1727629.8851260552</v>
      </c>
      <c r="AQ361" s="10">
        <f t="shared" ca="1" si="1053"/>
        <v>-1216233.833768934</v>
      </c>
      <c r="AR361" s="10">
        <f t="shared" ca="1" si="1053"/>
        <v>-971549.95235605538</v>
      </c>
      <c r="AS361" s="10">
        <f t="shared" ca="1" si="1053"/>
        <v>-223058.14130336448</v>
      </c>
      <c r="AT361" s="10">
        <f t="shared" ca="1" si="1053"/>
        <v>576743.95081510046</v>
      </c>
      <c r="AU361" s="10">
        <f t="shared" ca="1" si="1053"/>
        <v>1403747.8054252719</v>
      </c>
      <c r="AV361" s="10">
        <f t="shared" ca="1" si="1053"/>
        <v>2244904.8972124495</v>
      </c>
      <c r="AW361" s="10">
        <f t="shared" ca="1" si="1053"/>
        <v>3092424.624263756</v>
      </c>
      <c r="AX361" s="10">
        <f t="shared" ca="1" si="1053"/>
        <v>3644397.6078913566</v>
      </c>
      <c r="AY361" s="10">
        <f t="shared" ca="1" si="1053"/>
        <v>4494733.8853036677</v>
      </c>
      <c r="AZ361" s="10">
        <f t="shared" ca="1" si="1053"/>
        <v>5345316.3990129502</v>
      </c>
      <c r="BA361" s="10">
        <f t="shared" ca="1" si="1053"/>
        <v>6195938.811900638</v>
      </c>
      <c r="BB361" s="10">
        <f t="shared" ca="1" si="1053"/>
        <v>7046557.8133344455</v>
      </c>
      <c r="BC361" s="10">
        <f t="shared" ca="1" si="1053"/>
        <v>7897173.6704158848</v>
      </c>
      <c r="BD361" s="10">
        <f t="shared" ca="1" si="1053"/>
        <v>7072578.2865389576</v>
      </c>
      <c r="BE361" s="10">
        <f t="shared" ca="1" si="1053"/>
        <v>7672836.7279660385</v>
      </c>
      <c r="BF361" s="10">
        <f t="shared" ca="1" si="1053"/>
        <v>8303623.9451463409</v>
      </c>
      <c r="BG361" s="10">
        <f t="shared" ca="1" si="1053"/>
        <v>8830593.3809327111</v>
      </c>
      <c r="BH361" s="10">
        <f t="shared" ca="1" si="1053"/>
        <v>9233790.4468630105</v>
      </c>
      <c r="BI361" s="10">
        <f t="shared" ca="1" si="1053"/>
        <v>9509721.7384902816</v>
      </c>
      <c r="BJ361" s="10">
        <f t="shared" ca="1" si="1053"/>
        <v>9676508.9060705937</v>
      </c>
      <c r="BK361" s="10">
        <f t="shared" ca="1" si="1053"/>
        <v>9772204.5793804396</v>
      </c>
      <c r="BL361" s="10">
        <f t="shared" ca="1" si="1053"/>
        <v>9826426.6809800584</v>
      </c>
      <c r="BM361" s="10">
        <f t="shared" ca="1" si="1053"/>
        <v>9858728.4119054321</v>
      </c>
      <c r="BN361" s="10">
        <f t="shared" ca="1" si="1053"/>
        <v>9879641.5252112672</v>
      </c>
      <c r="BO361" s="10">
        <f t="shared" ca="1" si="1053"/>
        <v>9895450.6709034629</v>
      </c>
      <c r="BP361" s="10">
        <f t="shared" ca="1" si="1053"/>
        <v>9909602.0587118734</v>
      </c>
      <c r="BQ361" s="10">
        <f t="shared" ca="1" si="1053"/>
        <v>9909825.722447183</v>
      </c>
      <c r="BR361" s="10">
        <f t="shared" ca="1" si="1053"/>
        <v>9909852.3971449025</v>
      </c>
      <c r="BS361" s="10">
        <f t="shared" ca="1" si="1053"/>
        <v>9909847.1524999086</v>
      </c>
      <c r="BT361" s="10">
        <f t="shared" ca="1" si="1053"/>
        <v>9909844.6370180212</v>
      </c>
      <c r="BU361" s="10">
        <f t="shared" ca="1" si="1053"/>
        <v>9909844.6370180137</v>
      </c>
      <c r="BV361" s="10">
        <f t="shared" ca="1" si="1053"/>
        <v>0</v>
      </c>
      <c r="BW361" s="10">
        <f t="shared" ca="1" si="1053"/>
        <v>0</v>
      </c>
      <c r="BX361" s="10">
        <f t="shared" ca="1" si="1053"/>
        <v>0</v>
      </c>
      <c r="BY361" s="10">
        <f t="shared" ca="1" si="1053"/>
        <v>0</v>
      </c>
      <c r="BZ361" s="10">
        <f t="shared" ca="1" si="1053"/>
        <v>0</v>
      </c>
      <c r="CA361" s="10">
        <f t="shared" ca="1" si="1053"/>
        <v>0</v>
      </c>
      <c r="CB361" s="10">
        <f t="shared" ca="1" si="1053"/>
        <v>0</v>
      </c>
      <c r="CC361" s="10">
        <f t="shared" ca="1" si="1053"/>
        <v>0</v>
      </c>
      <c r="CD361" s="10">
        <f t="shared" ca="1" si="1053"/>
        <v>0</v>
      </c>
      <c r="CE361" s="10">
        <f t="shared" ca="1" si="1053"/>
        <v>0</v>
      </c>
      <c r="CF361" s="10">
        <f t="shared" ca="1" si="1053"/>
        <v>0</v>
      </c>
      <c r="CG361" s="10">
        <f t="shared" ca="1" si="1053"/>
        <v>0</v>
      </c>
      <c r="CH361" s="10">
        <f t="shared" ca="1" si="1053"/>
        <v>0</v>
      </c>
      <c r="CI361" s="10">
        <f t="shared" ca="1" si="1053"/>
        <v>0</v>
      </c>
      <c r="CJ361" s="10">
        <f t="shared" ca="1" si="1053"/>
        <v>0</v>
      </c>
      <c r="CK361" s="10">
        <f t="shared" ca="1" si="1053"/>
        <v>0</v>
      </c>
      <c r="CL361" s="10">
        <f t="shared" ca="1" si="1053"/>
        <v>0</v>
      </c>
      <c r="CM361" s="10">
        <f t="shared" ref="CM361:CT361" ca="1" si="1054">CM359-CM360</f>
        <v>0</v>
      </c>
      <c r="CN361" s="10">
        <f t="shared" ca="1" si="1054"/>
        <v>0</v>
      </c>
      <c r="CO361" s="10">
        <f t="shared" ca="1" si="1054"/>
        <v>0</v>
      </c>
      <c r="CP361" s="10">
        <f t="shared" ca="1" si="1054"/>
        <v>0</v>
      </c>
      <c r="CQ361" s="10">
        <f t="shared" ca="1" si="1054"/>
        <v>0</v>
      </c>
      <c r="CR361" s="10">
        <f t="shared" ca="1" si="1054"/>
        <v>0</v>
      </c>
      <c r="CS361" s="10">
        <f t="shared" ca="1" si="1054"/>
        <v>0</v>
      </c>
      <c r="CT361" s="10">
        <f t="shared" ca="1" si="1054"/>
        <v>0</v>
      </c>
    </row>
    <row r="362" spans="1:98" s="107" customFormat="1" ht="12" x14ac:dyDescent="0.25">
      <c r="A362" s="105">
        <f>ROW()</f>
        <v>362</v>
      </c>
      <c r="B362" s="106"/>
      <c r="C362" s="143"/>
      <c r="E362" s="108"/>
      <c r="F362" s="107" t="s">
        <v>140</v>
      </c>
      <c r="M362" s="107" t="s">
        <v>74</v>
      </c>
      <c r="P362" s="109"/>
      <c r="R362" s="108"/>
      <c r="S362" s="128"/>
      <c r="V362" s="110"/>
      <c r="W362" s="111">
        <f ca="1">IF(W$241=0,0,W361/W$241)</f>
        <v>0.22829954408909159</v>
      </c>
      <c r="X362" s="112"/>
      <c r="Y362" s="112"/>
      <c r="Z362" s="111">
        <f ca="1">IF(Z$241=0,0,Z361/Z$241)</f>
        <v>0</v>
      </c>
      <c r="AA362" s="111">
        <f t="shared" ref="AA362:CL362" ca="1" si="1055">IF(AA$241=0,0,AA361/AA$241)</f>
        <v>0</v>
      </c>
      <c r="AB362" s="111">
        <f t="shared" ca="1" si="1055"/>
        <v>0</v>
      </c>
      <c r="AC362" s="111">
        <f t="shared" ca="1" si="1055"/>
        <v>0</v>
      </c>
      <c r="AD362" s="111">
        <f t="shared" ca="1" si="1055"/>
        <v>0</v>
      </c>
      <c r="AE362" s="111">
        <f t="shared" ca="1" si="1055"/>
        <v>0</v>
      </c>
      <c r="AF362" s="111">
        <f t="shared" ca="1" si="1055"/>
        <v>0</v>
      </c>
      <c r="AG362" s="111">
        <f t="shared" ca="1" si="1055"/>
        <v>0</v>
      </c>
      <c r="AH362" s="111">
        <f t="shared" ca="1" si="1055"/>
        <v>-506.68379324721548</v>
      </c>
      <c r="AI362" s="111">
        <f t="shared" ca="1" si="1055"/>
        <v>-57.981402443270454</v>
      </c>
      <c r="AJ362" s="111">
        <f t="shared" ca="1" si="1055"/>
        <v>-17.891252664494786</v>
      </c>
      <c r="AK362" s="111">
        <f t="shared" ca="1" si="1055"/>
        <v>-9.3739080301808873</v>
      </c>
      <c r="AL362" s="111">
        <f t="shared" ca="1" si="1055"/>
        <v>-6.1110654062832426</v>
      </c>
      <c r="AM362" s="111">
        <f t="shared" ca="1" si="1055"/>
        <v>-4.4778164336625146</v>
      </c>
      <c r="AN362" s="111">
        <f t="shared" ca="1" si="1055"/>
        <v>-3.1380664678878643</v>
      </c>
      <c r="AO362" s="111">
        <f t="shared" ca="1" si="1055"/>
        <v>-1.8202908042037804</v>
      </c>
      <c r="AP362" s="111">
        <f t="shared" ca="1" si="1055"/>
        <v>-0.93507938706604488</v>
      </c>
      <c r="AQ362" s="111">
        <f t="shared" ca="1" si="1055"/>
        <v>-0.42395552125977876</v>
      </c>
      <c r="AR362" s="111">
        <f t="shared" ca="1" si="1055"/>
        <v>-0.23236740649604881</v>
      </c>
      <c r="AS362" s="111">
        <f t="shared" ca="1" si="1055"/>
        <v>-3.9147316163163436E-2</v>
      </c>
      <c r="AT362" s="111">
        <f t="shared" ca="1" si="1055"/>
        <v>7.8534486038728285E-2</v>
      </c>
      <c r="AU362" s="111">
        <f t="shared" ca="1" si="1055"/>
        <v>0.15488506107043312</v>
      </c>
      <c r="AV362" s="111">
        <f t="shared" ca="1" si="1055"/>
        <v>0.20744207746416096</v>
      </c>
      <c r="AW362" s="111">
        <f t="shared" ca="1" si="1055"/>
        <v>0.24543916798434134</v>
      </c>
      <c r="AX362" s="111">
        <f t="shared" ca="1" si="1055"/>
        <v>0.25335181514749722</v>
      </c>
      <c r="AY362" s="111">
        <f t="shared" ca="1" si="1055"/>
        <v>0.27791819131556139</v>
      </c>
      <c r="AZ362" s="111">
        <f t="shared" ca="1" si="1055"/>
        <v>0.29758912265494392</v>
      </c>
      <c r="BA362" s="111">
        <f t="shared" ca="1" si="1055"/>
        <v>0.31369399153078448</v>
      </c>
      <c r="BB362" s="111">
        <f t="shared" ca="1" si="1055"/>
        <v>0.32712200762271038</v>
      </c>
      <c r="BC362" s="111">
        <f t="shared" ca="1" si="1055"/>
        <v>0.33848980330793049</v>
      </c>
      <c r="BD362" s="111">
        <f t="shared" ca="1" si="1055"/>
        <v>0.28154998820876875</v>
      </c>
      <c r="BE362" s="111">
        <f t="shared" ca="1" si="1055"/>
        <v>0.28527179773247435</v>
      </c>
      <c r="BF362" s="111">
        <f t="shared" ca="1" si="1055"/>
        <v>0.29061578395872817</v>
      </c>
      <c r="BG362" s="111">
        <f t="shared" ca="1" si="1055"/>
        <v>0.29434203795389241</v>
      </c>
      <c r="BH362" s="111">
        <f t="shared" ca="1" si="1055"/>
        <v>0.29673183969680045</v>
      </c>
      <c r="BI362" s="111">
        <f t="shared" ca="1" si="1055"/>
        <v>0.29808695180258116</v>
      </c>
      <c r="BJ362" s="111">
        <f t="shared" ca="1" si="1055"/>
        <v>0.29877405598932766</v>
      </c>
      <c r="BK362" s="111">
        <f t="shared" ca="1" si="1055"/>
        <v>0.29918187848303529</v>
      </c>
      <c r="BL362" s="111">
        <f t="shared" ca="1" si="1055"/>
        <v>0.29951401005530581</v>
      </c>
      <c r="BM362" s="111">
        <f t="shared" ca="1" si="1055"/>
        <v>0.2998529584128839</v>
      </c>
      <c r="BN362" s="111">
        <f t="shared" ca="1" si="1055"/>
        <v>0.30020628556613943</v>
      </c>
      <c r="BO362" s="111">
        <f t="shared" ca="1" si="1055"/>
        <v>0.30057844323723137</v>
      </c>
      <c r="BP362" s="111">
        <f t="shared" ca="1" si="1055"/>
        <v>0.30096834065922756</v>
      </c>
      <c r="BQ362" s="111">
        <f t="shared" ca="1" si="1055"/>
        <v>0.30096229267087632</v>
      </c>
      <c r="BR362" s="111">
        <f t="shared" ca="1" si="1055"/>
        <v>0.30096000752773383</v>
      </c>
      <c r="BS362" s="111">
        <f t="shared" ca="1" si="1055"/>
        <v>0.30095918926759641</v>
      </c>
      <c r="BT362" s="111">
        <f t="shared" ca="1" si="1055"/>
        <v>0.30095902301228089</v>
      </c>
      <c r="BU362" s="111">
        <f t="shared" ca="1" si="1055"/>
        <v>0.30095902301228061</v>
      </c>
      <c r="BV362" s="111">
        <f t="shared" si="1055"/>
        <v>0</v>
      </c>
      <c r="BW362" s="111">
        <f t="shared" si="1055"/>
        <v>0</v>
      </c>
      <c r="BX362" s="111">
        <f t="shared" si="1055"/>
        <v>0</v>
      </c>
      <c r="BY362" s="111">
        <f t="shared" si="1055"/>
        <v>0</v>
      </c>
      <c r="BZ362" s="111">
        <f t="shared" si="1055"/>
        <v>0</v>
      </c>
      <c r="CA362" s="111">
        <f t="shared" si="1055"/>
        <v>0</v>
      </c>
      <c r="CB362" s="111">
        <f t="shared" si="1055"/>
        <v>0</v>
      </c>
      <c r="CC362" s="111">
        <f t="shared" si="1055"/>
        <v>0</v>
      </c>
      <c r="CD362" s="111">
        <f t="shared" si="1055"/>
        <v>0</v>
      </c>
      <c r="CE362" s="111">
        <f t="shared" si="1055"/>
        <v>0</v>
      </c>
      <c r="CF362" s="111">
        <f t="shared" si="1055"/>
        <v>0</v>
      </c>
      <c r="CG362" s="111">
        <f t="shared" si="1055"/>
        <v>0</v>
      </c>
      <c r="CH362" s="111">
        <f t="shared" si="1055"/>
        <v>0</v>
      </c>
      <c r="CI362" s="111">
        <f t="shared" si="1055"/>
        <v>0</v>
      </c>
      <c r="CJ362" s="111">
        <f t="shared" si="1055"/>
        <v>0</v>
      </c>
      <c r="CK362" s="111">
        <f t="shared" si="1055"/>
        <v>0</v>
      </c>
      <c r="CL362" s="111">
        <f t="shared" si="1055"/>
        <v>0</v>
      </c>
      <c r="CM362" s="111">
        <f t="shared" ref="CM362:CT362" si="1056">IF(CM$241=0,0,CM361/CM$241)</f>
        <v>0</v>
      </c>
      <c r="CN362" s="111">
        <f t="shared" si="1056"/>
        <v>0</v>
      </c>
      <c r="CO362" s="111">
        <f t="shared" si="1056"/>
        <v>0</v>
      </c>
      <c r="CP362" s="111">
        <f t="shared" si="1056"/>
        <v>0</v>
      </c>
      <c r="CQ362" s="111">
        <f t="shared" si="1056"/>
        <v>0</v>
      </c>
      <c r="CR362" s="111">
        <f t="shared" si="1056"/>
        <v>0</v>
      </c>
      <c r="CS362" s="111">
        <f t="shared" si="1056"/>
        <v>0</v>
      </c>
      <c r="CT362" s="111">
        <f t="shared" si="1056"/>
        <v>0</v>
      </c>
    </row>
    <row r="363" spans="1:98" s="27" customFormat="1" ht="12" x14ac:dyDescent="0.25">
      <c r="A363" s="26">
        <f>ROW()</f>
        <v>363</v>
      </c>
      <c r="B363" s="145"/>
      <c r="C363" s="142"/>
      <c r="E363" s="24"/>
      <c r="F363" s="66" t="str">
        <f t="shared" ref="F363" si="1057">$F$220</f>
        <v>Переменные расходы</v>
      </c>
      <c r="G363" s="27" t="s">
        <v>173</v>
      </c>
      <c r="M363" s="27" t="str">
        <f>Lists!$R$8</f>
        <v>руб.</v>
      </c>
      <c r="P363" s="30"/>
      <c r="R363" s="44"/>
      <c r="S363" s="123">
        <f>$S$319</f>
        <v>1</v>
      </c>
      <c r="V363" s="85"/>
      <c r="W363" s="29">
        <f ca="1">SUM(INDIRECT(ADDRESS(ROW(),SUMIFS($1:$1,$5:$5,1))):INDIRECT(ADDRESS(ROW(),SUMIFS($1:$1,$5:$5,MAX($5:$5)))))</f>
        <v>39677335.986376248</v>
      </c>
      <c r="Z363" s="30">
        <f>IF(Z$5="",0,IF(Z$5=1,SUMIFS(360:360,$5:$5,"&lt;="&amp;(Z$5-$S363)),SUMIFS(360:360,$5:$5,Z$5-$S363)))</f>
        <v>0</v>
      </c>
      <c r="AA363" s="30">
        <f t="shared" ref="AA363:CL363" ca="1" si="1058">IF(AA$5="",0,IF(AA$5=1,SUMIFS(360:360,$5:$5,"&lt;="&amp;(AA$5-$S363)),SUMIFS(360:360,$5:$5,AA$5-$S363)))</f>
        <v>0</v>
      </c>
      <c r="AB363" s="30">
        <f t="shared" ca="1" si="1058"/>
        <v>0</v>
      </c>
      <c r="AC363" s="30">
        <f t="shared" ca="1" si="1058"/>
        <v>0</v>
      </c>
      <c r="AD363" s="30">
        <f t="shared" ca="1" si="1058"/>
        <v>0</v>
      </c>
      <c r="AE363" s="30">
        <f t="shared" ca="1" si="1058"/>
        <v>0</v>
      </c>
      <c r="AF363" s="30">
        <f t="shared" ca="1" si="1058"/>
        <v>0</v>
      </c>
      <c r="AG363" s="30">
        <f t="shared" ca="1" si="1058"/>
        <v>0</v>
      </c>
      <c r="AH363" s="30">
        <f t="shared" ca="1" si="1058"/>
        <v>0</v>
      </c>
      <c r="AI363" s="30">
        <f t="shared" ca="1" si="1058"/>
        <v>0</v>
      </c>
      <c r="AJ363" s="30">
        <f t="shared" ca="1" si="1058"/>
        <v>0</v>
      </c>
      <c r="AK363" s="30">
        <f t="shared" ca="1" si="1058"/>
        <v>0</v>
      </c>
      <c r="AL363" s="30">
        <f t="shared" ca="1" si="1058"/>
        <v>0</v>
      </c>
      <c r="AM363" s="30">
        <f t="shared" ca="1" si="1058"/>
        <v>0</v>
      </c>
      <c r="AN363" s="30">
        <f t="shared" ca="1" si="1058"/>
        <v>0</v>
      </c>
      <c r="AO363" s="30">
        <f t="shared" ca="1" si="1058"/>
        <v>0</v>
      </c>
      <c r="AP363" s="30">
        <f t="shared" ca="1" si="1058"/>
        <v>0</v>
      </c>
      <c r="AQ363" s="30">
        <f t="shared" ca="1" si="1058"/>
        <v>0</v>
      </c>
      <c r="AR363" s="30">
        <f t="shared" ca="1" si="1058"/>
        <v>0</v>
      </c>
      <c r="AS363" s="30">
        <f t="shared" ca="1" si="1058"/>
        <v>0</v>
      </c>
      <c r="AT363" s="30">
        <f t="shared" ca="1" si="1058"/>
        <v>0</v>
      </c>
      <c r="AU363" s="30">
        <f t="shared" ca="1" si="1058"/>
        <v>0</v>
      </c>
      <c r="AV363" s="30">
        <f t="shared" ca="1" si="1058"/>
        <v>0</v>
      </c>
      <c r="AW363" s="30">
        <f t="shared" ca="1" si="1058"/>
        <v>0</v>
      </c>
      <c r="AX363" s="30">
        <f t="shared" ca="1" si="1058"/>
        <v>0</v>
      </c>
      <c r="AY363" s="30">
        <f t="shared" ca="1" si="1058"/>
        <v>0</v>
      </c>
      <c r="AZ363" s="30">
        <f t="shared" ca="1" si="1058"/>
        <v>0</v>
      </c>
      <c r="BA363" s="30">
        <f t="shared" ca="1" si="1058"/>
        <v>0</v>
      </c>
      <c r="BB363" s="30">
        <f t="shared" ca="1" si="1058"/>
        <v>0</v>
      </c>
      <c r="BC363" s="30">
        <f t="shared" ca="1" si="1058"/>
        <v>0</v>
      </c>
      <c r="BD363" s="30">
        <f t="shared" ca="1" si="1058"/>
        <v>0</v>
      </c>
      <c r="BE363" s="30">
        <f t="shared" ca="1" si="1058"/>
        <v>1675211.2409583658</v>
      </c>
      <c r="BF363" s="30">
        <f t="shared" ca="1" si="1058"/>
        <v>1918209.1819915103</v>
      </c>
      <c r="BG363" s="30">
        <f t="shared" ca="1" si="1058"/>
        <v>2075905.9862865848</v>
      </c>
      <c r="BH363" s="30">
        <f t="shared" ca="1" si="1058"/>
        <v>2207648.3452331787</v>
      </c>
      <c r="BI363" s="30">
        <f t="shared" ca="1" si="1058"/>
        <v>2308447.6117157517</v>
      </c>
      <c r="BJ363" s="30">
        <f t="shared" ca="1" si="1058"/>
        <v>2377430.4346225709</v>
      </c>
      <c r="BK363" s="30">
        <f t="shared" ca="1" si="1058"/>
        <v>2419127.2265176475</v>
      </c>
      <c r="BL363" s="30">
        <f t="shared" ca="1" si="1058"/>
        <v>2443051.1448451113</v>
      </c>
      <c r="BM363" s="30">
        <f t="shared" ca="1" si="1058"/>
        <v>2456606.6702450104</v>
      </c>
      <c r="BN363" s="30">
        <f t="shared" ca="1" si="1058"/>
        <v>2464682.1029763594</v>
      </c>
      <c r="BO363" s="30">
        <f t="shared" ca="1" si="1058"/>
        <v>2469910.3813028149</v>
      </c>
      <c r="BP363" s="30">
        <f t="shared" ca="1" si="1058"/>
        <v>2473862.6677258685</v>
      </c>
      <c r="BQ363" s="30">
        <f t="shared" ca="1" si="1058"/>
        <v>2477400.5146779716</v>
      </c>
      <c r="BR363" s="30">
        <f t="shared" ca="1" si="1058"/>
        <v>2477456.4306117967</v>
      </c>
      <c r="BS363" s="30">
        <f t="shared" ca="1" si="1058"/>
        <v>2477463.0992862284</v>
      </c>
      <c r="BT363" s="30">
        <f t="shared" ca="1" si="1058"/>
        <v>2477461.7881249785</v>
      </c>
      <c r="BU363" s="30">
        <f t="shared" ca="1" si="1058"/>
        <v>2477461.1592544988</v>
      </c>
      <c r="BV363" s="30">
        <f t="shared" si="1058"/>
        <v>0</v>
      </c>
      <c r="BW363" s="30">
        <f t="shared" si="1058"/>
        <v>0</v>
      </c>
      <c r="BX363" s="30">
        <f t="shared" si="1058"/>
        <v>0</v>
      </c>
      <c r="BY363" s="30">
        <f t="shared" si="1058"/>
        <v>0</v>
      </c>
      <c r="BZ363" s="30">
        <f t="shared" si="1058"/>
        <v>0</v>
      </c>
      <c r="CA363" s="30">
        <f t="shared" si="1058"/>
        <v>0</v>
      </c>
      <c r="CB363" s="30">
        <f t="shared" si="1058"/>
        <v>0</v>
      </c>
      <c r="CC363" s="30">
        <f t="shared" si="1058"/>
        <v>0</v>
      </c>
      <c r="CD363" s="30">
        <f t="shared" si="1058"/>
        <v>0</v>
      </c>
      <c r="CE363" s="30">
        <f t="shared" si="1058"/>
        <v>0</v>
      </c>
      <c r="CF363" s="30">
        <f t="shared" si="1058"/>
        <v>0</v>
      </c>
      <c r="CG363" s="30">
        <f t="shared" si="1058"/>
        <v>0</v>
      </c>
      <c r="CH363" s="30">
        <f t="shared" si="1058"/>
        <v>0</v>
      </c>
      <c r="CI363" s="30">
        <f t="shared" si="1058"/>
        <v>0</v>
      </c>
      <c r="CJ363" s="30">
        <f t="shared" si="1058"/>
        <v>0</v>
      </c>
      <c r="CK363" s="30">
        <f t="shared" si="1058"/>
        <v>0</v>
      </c>
      <c r="CL363" s="30">
        <f t="shared" si="1058"/>
        <v>0</v>
      </c>
      <c r="CM363" s="30">
        <f t="shared" ref="CM363:CT363" si="1059">IF(CM$5="",0,IF(CM$5=1,SUMIFS(360:360,$5:$5,"&lt;="&amp;(CM$5-$S363)),SUMIFS(360:360,$5:$5,CM$5-$S363)))</f>
        <v>0</v>
      </c>
      <c r="CN363" s="30">
        <f t="shared" si="1059"/>
        <v>0</v>
      </c>
      <c r="CO363" s="30">
        <f t="shared" si="1059"/>
        <v>0</v>
      </c>
      <c r="CP363" s="30">
        <f t="shared" si="1059"/>
        <v>0</v>
      </c>
      <c r="CQ363" s="30">
        <f t="shared" si="1059"/>
        <v>0</v>
      </c>
      <c r="CR363" s="30">
        <f t="shared" si="1059"/>
        <v>0</v>
      </c>
      <c r="CS363" s="30">
        <f t="shared" si="1059"/>
        <v>0</v>
      </c>
      <c r="CT363" s="30">
        <f t="shared" si="1059"/>
        <v>0</v>
      </c>
    </row>
    <row r="364" spans="1:98" s="13" customFormat="1" x14ac:dyDescent="0.3">
      <c r="A364" s="12">
        <f>ROW()</f>
        <v>364</v>
      </c>
      <c r="B364" s="147"/>
      <c r="C364" s="142"/>
      <c r="E364" s="92"/>
      <c r="F364" s="13" t="s">
        <v>233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137017533.83784103</v>
      </c>
      <c r="Z364" s="10">
        <f ca="1">Z344+Z347-Z352-Z355+Z319-Z363</f>
        <v>61679732.556039944</v>
      </c>
      <c r="AA364" s="10">
        <f t="shared" ref="AA364:CL364" ca="1" si="1060">AA344+AA347-AA352-AA355+AA319-AA363</f>
        <v>-9082121.2121212129</v>
      </c>
      <c r="AB364" s="10">
        <f t="shared" ca="1" si="1060"/>
        <v>-1228467.8787878789</v>
      </c>
      <c r="AC364" s="10">
        <f t="shared" ca="1" si="1060"/>
        <v>-517441.21212121192</v>
      </c>
      <c r="AD364" s="10">
        <f t="shared" ca="1" si="1060"/>
        <v>56336.121212121099</v>
      </c>
      <c r="AE364" s="10">
        <f t="shared" ca="1" si="1060"/>
        <v>-772545.54545454495</v>
      </c>
      <c r="AF364" s="10">
        <f t="shared" ca="1" si="1060"/>
        <v>-2448915.5454545454</v>
      </c>
      <c r="AG364" s="10">
        <f t="shared" ca="1" si="1060"/>
        <v>-2499414.3121212125</v>
      </c>
      <c r="AH364" s="10">
        <f t="shared" ca="1" si="1060"/>
        <v>-2597344.6174545456</v>
      </c>
      <c r="AI364" s="10">
        <f t="shared" ca="1" si="1060"/>
        <v>-2740589.640939394</v>
      </c>
      <c r="AJ364" s="10">
        <f t="shared" ca="1" si="1060"/>
        <v>-2898390.5296121212</v>
      </c>
      <c r="AK364" s="10">
        <f t="shared" ca="1" si="1060"/>
        <v>-3055186.0990318181</v>
      </c>
      <c r="AL364" s="10">
        <f t="shared" ca="1" si="1060"/>
        <v>-3272189.6993871215</v>
      </c>
      <c r="AM364" s="10">
        <f t="shared" ca="1" si="1060"/>
        <v>-3589912.2656389391</v>
      </c>
      <c r="AN364" s="10">
        <f t="shared" ca="1" si="1060"/>
        <v>-4023676.2139025759</v>
      </c>
      <c r="AO364" s="10">
        <f t="shared" ca="1" si="1060"/>
        <v>-4505208.1049371213</v>
      </c>
      <c r="AP364" s="10">
        <f t="shared" ca="1" si="1060"/>
        <v>-4864024.1751210233</v>
      </c>
      <c r="AQ364" s="10">
        <f t="shared" ca="1" si="1060"/>
        <v>-5001028.4777316749</v>
      </c>
      <c r="AR364" s="10">
        <f t="shared" ca="1" si="1060"/>
        <v>35134414.764466777</v>
      </c>
      <c r="AS364" s="10">
        <f t="shared" ca="1" si="1060"/>
        <v>-6537137.7643171744</v>
      </c>
      <c r="AT364" s="10">
        <f t="shared" ca="1" si="1060"/>
        <v>-10939688.005418068</v>
      </c>
      <c r="AU364" s="10">
        <f t="shared" ca="1" si="1060"/>
        <v>-20223303.637311436</v>
      </c>
      <c r="AV364" s="10">
        <f t="shared" ca="1" si="1060"/>
        <v>-14438592.202208431</v>
      </c>
      <c r="AW364" s="10">
        <f t="shared" ca="1" si="1060"/>
        <v>-3617056.3688450879</v>
      </c>
      <c r="AX364" s="10">
        <f t="shared" ca="1" si="1060"/>
        <v>-1944285.5721916147</v>
      </c>
      <c r="AY364" s="10">
        <f t="shared" ca="1" si="1060"/>
        <v>580560.63974028337</v>
      </c>
      <c r="AZ364" s="10">
        <f t="shared" ca="1" si="1060"/>
        <v>647311.11467926018</v>
      </c>
      <c r="BA364" s="10">
        <f t="shared" ca="1" si="1060"/>
        <v>-69370.909729791281</v>
      </c>
      <c r="BB364" s="10">
        <f t="shared" ca="1" si="1060"/>
        <v>932237.32679248019</v>
      </c>
      <c r="BC364" s="10">
        <f t="shared" ca="1" si="1060"/>
        <v>1999829.6664975367</v>
      </c>
      <c r="BD364" s="10">
        <f t="shared" ca="1" si="1060"/>
        <v>3164428.27357898</v>
      </c>
      <c r="BE364" s="10">
        <f t="shared" ca="1" si="1060"/>
        <v>2771641.4030353827</v>
      </c>
      <c r="BF364" s="10">
        <f t="shared" ca="1" si="1060"/>
        <v>3919955.3911291324</v>
      </c>
      <c r="BG364" s="10">
        <f t="shared" ca="1" si="1060"/>
        <v>5170420.654309433</v>
      </c>
      <c r="BH364" s="10">
        <f t="shared" ca="1" si="1060"/>
        <v>6296364.7030541347</v>
      </c>
      <c r="BI364" s="10">
        <f t="shared" ca="1" si="1060"/>
        <v>7210803.9701511012</v>
      </c>
      <c r="BJ364" s="10">
        <f t="shared" ca="1" si="1060"/>
        <v>7871844.8131200429</v>
      </c>
      <c r="BK364" s="10">
        <f t="shared" ca="1" si="1060"/>
        <v>8292841.377646178</v>
      </c>
      <c r="BL364" s="10">
        <f t="shared" ca="1" si="1060"/>
        <v>8541575.0173414461</v>
      </c>
      <c r="BM364" s="10">
        <f t="shared" ca="1" si="1060"/>
        <v>8680040.8488994017</v>
      </c>
      <c r="BN364" s="10">
        <f t="shared" ca="1" si="1060"/>
        <v>8754940.8384072762</v>
      </c>
      <c r="BO364" s="10">
        <f t="shared" ca="1" si="1060"/>
        <v>8795560.3548381142</v>
      </c>
      <c r="BP364" s="10">
        <f t="shared" ca="1" si="1060"/>
        <v>8819476.7701161336</v>
      </c>
      <c r="BQ364" s="10">
        <f t="shared" ca="1" si="1060"/>
        <v>10503412.308597464</v>
      </c>
      <c r="BR364" s="10">
        <f t="shared" ca="1" si="1060"/>
        <v>10504688.441472774</v>
      </c>
      <c r="BS364" s="10">
        <f t="shared" ca="1" si="1060"/>
        <v>10505002.987622162</v>
      </c>
      <c r="BT364" s="10">
        <f t="shared" ca="1" si="1060"/>
        <v>10505072.752675915</v>
      </c>
      <c r="BU364" s="10">
        <f t="shared" ca="1" si="1060"/>
        <v>16544930.732256114</v>
      </c>
      <c r="BV364" s="10">
        <f t="shared" si="1060"/>
        <v>0</v>
      </c>
      <c r="BW364" s="10">
        <f t="shared" si="1060"/>
        <v>0</v>
      </c>
      <c r="BX364" s="10">
        <f t="shared" si="1060"/>
        <v>0</v>
      </c>
      <c r="BY364" s="10">
        <f t="shared" si="1060"/>
        <v>0</v>
      </c>
      <c r="BZ364" s="10">
        <f t="shared" si="1060"/>
        <v>0</v>
      </c>
      <c r="CA364" s="10">
        <f t="shared" si="1060"/>
        <v>0</v>
      </c>
      <c r="CB364" s="10">
        <f t="shared" si="1060"/>
        <v>0</v>
      </c>
      <c r="CC364" s="10">
        <f t="shared" si="1060"/>
        <v>0</v>
      </c>
      <c r="CD364" s="10">
        <f t="shared" si="1060"/>
        <v>0</v>
      </c>
      <c r="CE364" s="10">
        <f t="shared" si="1060"/>
        <v>0</v>
      </c>
      <c r="CF364" s="10">
        <f t="shared" si="1060"/>
        <v>0</v>
      </c>
      <c r="CG364" s="10">
        <f t="shared" si="1060"/>
        <v>0</v>
      </c>
      <c r="CH364" s="10">
        <f t="shared" si="1060"/>
        <v>0</v>
      </c>
      <c r="CI364" s="10">
        <f t="shared" si="1060"/>
        <v>0</v>
      </c>
      <c r="CJ364" s="10">
        <f t="shared" si="1060"/>
        <v>0</v>
      </c>
      <c r="CK364" s="10">
        <f t="shared" si="1060"/>
        <v>0</v>
      </c>
      <c r="CL364" s="10">
        <f t="shared" si="1060"/>
        <v>0</v>
      </c>
      <c r="CM364" s="10">
        <f t="shared" ref="CM364:CT364" si="1061">CM344+CM347-CM352-CM355+CM319-CM363</f>
        <v>0</v>
      </c>
      <c r="CN364" s="10">
        <f t="shared" si="1061"/>
        <v>0</v>
      </c>
      <c r="CO364" s="10">
        <f t="shared" si="1061"/>
        <v>0</v>
      </c>
      <c r="CP364" s="10">
        <f t="shared" si="1061"/>
        <v>0</v>
      </c>
      <c r="CQ364" s="10">
        <f t="shared" si="1061"/>
        <v>0</v>
      </c>
      <c r="CR364" s="10">
        <f t="shared" si="1061"/>
        <v>0</v>
      </c>
      <c r="CS364" s="10">
        <f t="shared" si="1061"/>
        <v>0</v>
      </c>
      <c r="CT364" s="10">
        <f t="shared" si="1061"/>
        <v>0</v>
      </c>
    </row>
    <row r="365" spans="1:98" s="13" customFormat="1" x14ac:dyDescent="0.3">
      <c r="A365" s="12">
        <f>ROW()</f>
        <v>365</v>
      </c>
      <c r="B365" s="147"/>
      <c r="C365" s="142"/>
      <c r="E365" s="92"/>
      <c r="F365" s="38" t="s">
        <v>234</v>
      </c>
      <c r="M365" s="4" t="str">
        <f>Lists!$R$8</f>
        <v>руб.</v>
      </c>
      <c r="P365" s="10"/>
      <c r="R365" s="92"/>
      <c r="S365" s="10"/>
      <c r="V365" s="80"/>
      <c r="W365" s="10">
        <f ca="1">INDIRECT(ADDRESS(ROW(),SUMIFS($1:$1,$5:$5,MAX($5:$5))))</f>
        <v>137017533.83784103</v>
      </c>
      <c r="Z365" s="10">
        <f ca="1">IF(Z$5="",0,SUM($Y364:Z364))</f>
        <v>61679732.556039944</v>
      </c>
      <c r="AA365" s="10">
        <f ca="1">IF(AA$5="",0,SUM($Y364:AA364))</f>
        <v>52597611.343918733</v>
      </c>
      <c r="AB365" s="10">
        <f ca="1">IF(AB$5="",0,SUM($Y364:AB364))</f>
        <v>51369143.465130851</v>
      </c>
      <c r="AC365" s="10">
        <f ca="1">IF(AC$5="",0,SUM($Y364:AC364))</f>
        <v>50851702.25300964</v>
      </c>
      <c r="AD365" s="10">
        <f ca="1">IF(AD$5="",0,SUM($Y364:AD364))</f>
        <v>50908038.374221757</v>
      </c>
      <c r="AE365" s="10">
        <f ca="1">IF(AE$5="",0,SUM($Y364:AE364))</f>
        <v>50135492.82876721</v>
      </c>
      <c r="AF365" s="10">
        <f ca="1">IF(AF$5="",0,SUM($Y364:AF364))</f>
        <v>47686577.283312663</v>
      </c>
      <c r="AG365" s="10">
        <f ca="1">IF(AG$5="",0,SUM($Y364:AG364))</f>
        <v>45187162.971191451</v>
      </c>
      <c r="AH365" s="10">
        <f ca="1">IF(AH$5="",0,SUM($Y364:AH364))</f>
        <v>42589818.353736907</v>
      </c>
      <c r="AI365" s="10">
        <f ca="1">IF(AI$5="",0,SUM($Y364:AI364))</f>
        <v>39849228.712797515</v>
      </c>
      <c r="AJ365" s="10">
        <f ca="1">IF(AJ$5="",0,SUM($Y364:AJ364))</f>
        <v>36950838.183185391</v>
      </c>
      <c r="AK365" s="10">
        <f ca="1">IF(AK$5="",0,SUM($Y364:AK364))</f>
        <v>33895652.08415357</v>
      </c>
      <c r="AL365" s="10">
        <f ca="1">IF(AL$5="",0,SUM($Y364:AL364))</f>
        <v>30623462.384766448</v>
      </c>
      <c r="AM365" s="10">
        <f ca="1">IF(AM$5="",0,SUM($Y364:AM364))</f>
        <v>27033550.119127508</v>
      </c>
      <c r="AN365" s="10">
        <f ca="1">IF(AN$5="",0,SUM($Y364:AN364))</f>
        <v>23009873.905224934</v>
      </c>
      <c r="AO365" s="10">
        <f ca="1">IF(AO$5="",0,SUM($Y364:AO364))</f>
        <v>18504665.800287813</v>
      </c>
      <c r="AP365" s="10">
        <f ca="1">IF(AP$5="",0,SUM($Y364:AP364))</f>
        <v>13640641.625166789</v>
      </c>
      <c r="AQ365" s="10">
        <f ca="1">IF(AQ$5="",0,SUM($Y364:AQ364))</f>
        <v>8639613.1474351138</v>
      </c>
      <c r="AR365" s="10">
        <f ca="1">IF(AR$5="",0,SUM($Y364:AR364))</f>
        <v>43774027.911901891</v>
      </c>
      <c r="AS365" s="10">
        <f ca="1">IF(AS$5="",0,SUM($Y364:AS364))</f>
        <v>37236890.147584714</v>
      </c>
      <c r="AT365" s="10">
        <f ca="1">IF(AT$5="",0,SUM($Y364:AT364))</f>
        <v>26297202.142166644</v>
      </c>
      <c r="AU365" s="10">
        <f ca="1">IF(AU$5="",0,SUM($Y364:AU364))</f>
        <v>6073898.5048552081</v>
      </c>
      <c r="AV365" s="10">
        <f ca="1">IF(AV$5="",0,SUM($Y364:AV364))</f>
        <v>-8364693.6973532233</v>
      </c>
      <c r="AW365" s="10">
        <f ca="1">IF(AW$5="",0,SUM($Y364:AW364))</f>
        <v>-11981750.066198312</v>
      </c>
      <c r="AX365" s="10">
        <f ca="1">IF(AX$5="",0,SUM($Y364:AX364))</f>
        <v>-13926035.638389926</v>
      </c>
      <c r="AY365" s="10">
        <f ca="1">IF(AY$5="",0,SUM($Y364:AY364))</f>
        <v>-13345474.998649644</v>
      </c>
      <c r="AZ365" s="10">
        <f ca="1">IF(AZ$5="",0,SUM($Y364:AZ364))</f>
        <v>-12698163.883970384</v>
      </c>
      <c r="BA365" s="10">
        <f ca="1">IF(BA$5="",0,SUM($Y364:BA364))</f>
        <v>-12767534.793700175</v>
      </c>
      <c r="BB365" s="10">
        <f ca="1">IF(BB$5="",0,SUM($Y364:BB364))</f>
        <v>-11835297.466907695</v>
      </c>
      <c r="BC365" s="10">
        <f ca="1">IF(BC$5="",0,SUM($Y364:BC364))</f>
        <v>-9835467.8004101589</v>
      </c>
      <c r="BD365" s="10">
        <f ca="1">IF(BD$5="",0,SUM($Y364:BD364))</f>
        <v>-6671039.5268311789</v>
      </c>
      <c r="BE365" s="10">
        <f ca="1">IF(BE$5="",0,SUM($Y364:BE364))</f>
        <v>-3899398.1237957962</v>
      </c>
      <c r="BF365" s="10">
        <f ca="1">IF(BF$5="",0,SUM($Y364:BF364))</f>
        <v>20557.267333336174</v>
      </c>
      <c r="BG365" s="10">
        <f ca="1">IF(BG$5="",0,SUM($Y364:BG364))</f>
        <v>5190977.9216427691</v>
      </c>
      <c r="BH365" s="10">
        <f ca="1">IF(BH$5="",0,SUM($Y364:BH364))</f>
        <v>11487342.624696903</v>
      </c>
      <c r="BI365" s="10">
        <f ca="1">IF(BI$5="",0,SUM($Y364:BI364))</f>
        <v>18698146.594848003</v>
      </c>
      <c r="BJ365" s="10">
        <f ca="1">IF(BJ$5="",0,SUM($Y364:BJ364))</f>
        <v>26569991.407968044</v>
      </c>
      <c r="BK365" s="10">
        <f ca="1">IF(BK$5="",0,SUM($Y364:BK364))</f>
        <v>34862832.785614222</v>
      </c>
      <c r="BL365" s="10">
        <f ca="1">IF(BL$5="",0,SUM($Y364:BL364))</f>
        <v>43404407.802955672</v>
      </c>
      <c r="BM365" s="10">
        <f ca="1">IF(BM$5="",0,SUM($Y364:BM364))</f>
        <v>52084448.651855074</v>
      </c>
      <c r="BN365" s="10">
        <f ca="1">IF(BN$5="",0,SUM($Y364:BN364))</f>
        <v>60839389.490262352</v>
      </c>
      <c r="BO365" s="10">
        <f ca="1">IF(BO$5="",0,SUM($Y364:BO364))</f>
        <v>69634949.845100462</v>
      </c>
      <c r="BP365" s="10">
        <f ca="1">IF(BP$5="",0,SUM($Y364:BP364))</f>
        <v>78454426.615216598</v>
      </c>
      <c r="BQ365" s="10">
        <f ca="1">IF(BQ$5="",0,SUM($Y364:BQ364))</f>
        <v>88957838.923814058</v>
      </c>
      <c r="BR365" s="10">
        <f ca="1">IF(BR$5="",0,SUM($Y364:BR364))</f>
        <v>99462527.365286827</v>
      </c>
      <c r="BS365" s="10">
        <f ca="1">IF(BS$5="",0,SUM($Y364:BS364))</f>
        <v>109967530.35290898</v>
      </c>
      <c r="BT365" s="10">
        <f ca="1">IF(BT$5="",0,SUM($Y364:BT364))</f>
        <v>120472603.1055849</v>
      </c>
      <c r="BU365" s="10">
        <f ca="1">IF(BU$5="",0,SUM($Y364:BU364))</f>
        <v>137017533.83784103</v>
      </c>
      <c r="BV365" s="10">
        <f>IF(BV$5="",0,SUM($Y364:BV364))</f>
        <v>0</v>
      </c>
      <c r="BW365" s="10">
        <f>IF(BW$5="",0,SUM($Y364:BW364))</f>
        <v>0</v>
      </c>
      <c r="BX365" s="10">
        <f>IF(BX$5="",0,SUM($Y364:BX364))</f>
        <v>0</v>
      </c>
      <c r="BY365" s="10">
        <f>IF(BY$5="",0,SUM($Y364:BY364))</f>
        <v>0</v>
      </c>
      <c r="BZ365" s="10">
        <f>IF(BZ$5="",0,SUM($Y364:BZ364))</f>
        <v>0</v>
      </c>
      <c r="CA365" s="10">
        <f>IF(CA$5="",0,SUM($Y364:CA364))</f>
        <v>0</v>
      </c>
      <c r="CB365" s="10">
        <f>IF(CB$5="",0,SUM($Y364:CB364))</f>
        <v>0</v>
      </c>
      <c r="CC365" s="10">
        <f>IF(CC$5="",0,SUM($Y364:CC364))</f>
        <v>0</v>
      </c>
      <c r="CD365" s="10">
        <f>IF(CD$5="",0,SUM($Y364:CD364))</f>
        <v>0</v>
      </c>
      <c r="CE365" s="10">
        <f>IF(CE$5="",0,SUM($Y364:CE364))</f>
        <v>0</v>
      </c>
      <c r="CF365" s="10">
        <f>IF(CF$5="",0,SUM($Y364:CF364))</f>
        <v>0</v>
      </c>
      <c r="CG365" s="10">
        <f>IF(CG$5="",0,SUM($Y364:CG364))</f>
        <v>0</v>
      </c>
      <c r="CH365" s="10">
        <f>IF(CH$5="",0,SUM($Y364:CH364))</f>
        <v>0</v>
      </c>
      <c r="CI365" s="10">
        <f>IF(CI$5="",0,SUM($Y364:CI364))</f>
        <v>0</v>
      </c>
      <c r="CJ365" s="10">
        <f>IF(CJ$5="",0,SUM($Y364:CJ364))</f>
        <v>0</v>
      </c>
      <c r="CK365" s="10">
        <f>IF(CK$5="",0,SUM($Y364:CK364))</f>
        <v>0</v>
      </c>
      <c r="CL365" s="10">
        <f>IF(CL$5="",0,SUM($Y364:CL364))</f>
        <v>0</v>
      </c>
      <c r="CM365" s="10">
        <f>IF(CM$5="",0,SUM($Y364:CM364))</f>
        <v>0</v>
      </c>
      <c r="CN365" s="10">
        <f>IF(CN$5="",0,SUM($Y364:CN364))</f>
        <v>0</v>
      </c>
      <c r="CO365" s="10">
        <f>IF(CO$5="",0,SUM($Y364:CO364))</f>
        <v>0</v>
      </c>
      <c r="CP365" s="10">
        <f>IF(CP$5="",0,SUM($Y364:CP364))</f>
        <v>0</v>
      </c>
      <c r="CQ365" s="10">
        <f>IF(CQ$5="",0,SUM($Y364:CQ364))</f>
        <v>0</v>
      </c>
      <c r="CR365" s="10">
        <f>IF(CR$5="",0,SUM($Y364:CR364))</f>
        <v>0</v>
      </c>
      <c r="CS365" s="10">
        <f>IF(CS$5="",0,SUM($Y364:CS364))</f>
        <v>0</v>
      </c>
      <c r="CT365" s="10">
        <f>IF(CT$5="",0,SUM($Y364:CT364))</f>
        <v>0</v>
      </c>
    </row>
    <row r="366" spans="1:98" s="13" customFormat="1" x14ac:dyDescent="0.3">
      <c r="A366" s="12">
        <f>ROW()</f>
        <v>366</v>
      </c>
      <c r="B366" s="147"/>
      <c r="C366" s="142"/>
      <c r="E366" s="92"/>
      <c r="F366" s="13" t="s">
        <v>235</v>
      </c>
      <c r="M366" s="4" t="str">
        <f>Lists!$R$8</f>
        <v>руб.</v>
      </c>
      <c r="P366" s="10"/>
      <c r="R366" s="92"/>
      <c r="S366" s="10"/>
      <c r="V366" s="80"/>
      <c r="W366" s="10">
        <f ca="1">IF(MIN(INDIRECT(ADDRESS(A365,SUMIFS($1:$1,$5:$5,1))):INDIRECT(ADDRESS(A365,SUMIFS($1:$1,$5:$5,MAX($5:$5)))))&lt;0,-MIN(INDIRECT(ADDRESS(A365,SUMIFS($1:$1,$5:$5,1))):INDIRECT(ADDRESS(A365,SUMIFS($1:$1,$5:$5,MAX($5:$5))))),0)</f>
        <v>13926035.638389926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1:98" s="13" customFormat="1" x14ac:dyDescent="0.3">
      <c r="A367" s="12">
        <f>ROW()</f>
        <v>367</v>
      </c>
      <c r="B367" s="147"/>
      <c r="C367" s="142"/>
      <c r="E367" s="92">
        <v>4</v>
      </c>
      <c r="F367" s="13" t="s">
        <v>236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13995406.548119718</v>
      </c>
      <c r="Z367" s="10">
        <f t="shared" ref="Z367:CK367" ca="1" si="1062">IF(Z$5="",0,IF((Y381+Z364)&lt;0,-(Y381+Z364),0))</f>
        <v>0</v>
      </c>
      <c r="AA367" s="10">
        <f t="shared" ca="1" si="1062"/>
        <v>0</v>
      </c>
      <c r="AB367" s="10">
        <f t="shared" ca="1" si="1062"/>
        <v>0</v>
      </c>
      <c r="AC367" s="10">
        <f t="shared" ca="1" si="1062"/>
        <v>0</v>
      </c>
      <c r="AD367" s="10">
        <f t="shared" ca="1" si="1062"/>
        <v>0</v>
      </c>
      <c r="AE367" s="10">
        <f t="shared" ca="1" si="1062"/>
        <v>0</v>
      </c>
      <c r="AF367" s="10">
        <f t="shared" ca="1" si="1062"/>
        <v>0</v>
      </c>
      <c r="AG367" s="10">
        <f t="shared" ca="1" si="1062"/>
        <v>0</v>
      </c>
      <c r="AH367" s="10">
        <f t="shared" ca="1" si="1062"/>
        <v>0</v>
      </c>
      <c r="AI367" s="10">
        <f t="shared" ca="1" si="1062"/>
        <v>0</v>
      </c>
      <c r="AJ367" s="10">
        <f t="shared" ca="1" si="1062"/>
        <v>0</v>
      </c>
      <c r="AK367" s="10">
        <f t="shared" ca="1" si="1062"/>
        <v>0</v>
      </c>
      <c r="AL367" s="10">
        <f t="shared" ca="1" si="1062"/>
        <v>0</v>
      </c>
      <c r="AM367" s="10">
        <f t="shared" ca="1" si="1062"/>
        <v>0</v>
      </c>
      <c r="AN367" s="10">
        <f t="shared" ca="1" si="1062"/>
        <v>0</v>
      </c>
      <c r="AO367" s="10">
        <f t="shared" ca="1" si="1062"/>
        <v>0</v>
      </c>
      <c r="AP367" s="10">
        <f t="shared" ca="1" si="1062"/>
        <v>0</v>
      </c>
      <c r="AQ367" s="10">
        <f t="shared" ca="1" si="1062"/>
        <v>0</v>
      </c>
      <c r="AR367" s="10">
        <f t="shared" ca="1" si="1062"/>
        <v>0</v>
      </c>
      <c r="AS367" s="10">
        <f t="shared" ca="1" si="1062"/>
        <v>0</v>
      </c>
      <c r="AT367" s="10">
        <f t="shared" ca="1" si="1062"/>
        <v>0</v>
      </c>
      <c r="AU367" s="10">
        <f t="shared" ca="1" si="1062"/>
        <v>0</v>
      </c>
      <c r="AV367" s="10">
        <f t="shared" ca="1" si="1062"/>
        <v>8364693.6973532233</v>
      </c>
      <c r="AW367" s="10">
        <f t="shared" ca="1" si="1062"/>
        <v>3617056.3688450879</v>
      </c>
      <c r="AX367" s="10">
        <f t="shared" ca="1" si="1062"/>
        <v>1944285.5721916147</v>
      </c>
      <c r="AY367" s="10">
        <f t="shared" ca="1" si="1062"/>
        <v>0</v>
      </c>
      <c r="AZ367" s="10">
        <f t="shared" ca="1" si="1062"/>
        <v>0</v>
      </c>
      <c r="BA367" s="10">
        <f t="shared" ca="1" si="1062"/>
        <v>69370.909729791281</v>
      </c>
      <c r="BB367" s="10">
        <f t="shared" ca="1" si="1062"/>
        <v>0</v>
      </c>
      <c r="BC367" s="10">
        <f t="shared" ca="1" si="1062"/>
        <v>0</v>
      </c>
      <c r="BD367" s="10">
        <f t="shared" ca="1" si="1062"/>
        <v>0</v>
      </c>
      <c r="BE367" s="10">
        <f t="shared" ca="1" si="1062"/>
        <v>0</v>
      </c>
      <c r="BF367" s="10">
        <f t="shared" ca="1" si="1062"/>
        <v>0</v>
      </c>
      <c r="BG367" s="10">
        <f t="shared" ca="1" si="1062"/>
        <v>0</v>
      </c>
      <c r="BH367" s="10">
        <f t="shared" ca="1" si="1062"/>
        <v>0</v>
      </c>
      <c r="BI367" s="10">
        <f t="shared" ca="1" si="1062"/>
        <v>0</v>
      </c>
      <c r="BJ367" s="10">
        <f t="shared" ca="1" si="1062"/>
        <v>0</v>
      </c>
      <c r="BK367" s="10">
        <f t="shared" ca="1" si="1062"/>
        <v>0</v>
      </c>
      <c r="BL367" s="10">
        <f t="shared" ca="1" si="1062"/>
        <v>0</v>
      </c>
      <c r="BM367" s="10">
        <f t="shared" ca="1" si="1062"/>
        <v>0</v>
      </c>
      <c r="BN367" s="10">
        <f t="shared" ca="1" si="1062"/>
        <v>0</v>
      </c>
      <c r="BO367" s="10">
        <f t="shared" ca="1" si="1062"/>
        <v>0</v>
      </c>
      <c r="BP367" s="10">
        <f t="shared" ca="1" si="1062"/>
        <v>0</v>
      </c>
      <c r="BQ367" s="10">
        <f t="shared" ca="1" si="1062"/>
        <v>0</v>
      </c>
      <c r="BR367" s="10">
        <f t="shared" ca="1" si="1062"/>
        <v>0</v>
      </c>
      <c r="BS367" s="10">
        <f t="shared" ca="1" si="1062"/>
        <v>0</v>
      </c>
      <c r="BT367" s="10">
        <f t="shared" ca="1" si="1062"/>
        <v>0</v>
      </c>
      <c r="BU367" s="10">
        <f t="shared" ca="1" si="1062"/>
        <v>0</v>
      </c>
      <c r="BV367" s="10">
        <f t="shared" si="1062"/>
        <v>0</v>
      </c>
      <c r="BW367" s="10">
        <f t="shared" si="1062"/>
        <v>0</v>
      </c>
      <c r="BX367" s="10">
        <f t="shared" si="1062"/>
        <v>0</v>
      </c>
      <c r="BY367" s="10">
        <f t="shared" si="1062"/>
        <v>0</v>
      </c>
      <c r="BZ367" s="10">
        <f t="shared" si="1062"/>
        <v>0</v>
      </c>
      <c r="CA367" s="10">
        <f t="shared" si="1062"/>
        <v>0</v>
      </c>
      <c r="CB367" s="10">
        <f t="shared" si="1062"/>
        <v>0</v>
      </c>
      <c r="CC367" s="10">
        <f t="shared" si="1062"/>
        <v>0</v>
      </c>
      <c r="CD367" s="10">
        <f t="shared" si="1062"/>
        <v>0</v>
      </c>
      <c r="CE367" s="10">
        <f t="shared" si="1062"/>
        <v>0</v>
      </c>
      <c r="CF367" s="10">
        <f t="shared" si="1062"/>
        <v>0</v>
      </c>
      <c r="CG367" s="10">
        <f t="shared" si="1062"/>
        <v>0</v>
      </c>
      <c r="CH367" s="10">
        <f t="shared" si="1062"/>
        <v>0</v>
      </c>
      <c r="CI367" s="10">
        <f t="shared" si="1062"/>
        <v>0</v>
      </c>
      <c r="CJ367" s="10">
        <f t="shared" si="1062"/>
        <v>0</v>
      </c>
      <c r="CK367" s="10">
        <f t="shared" si="1062"/>
        <v>0</v>
      </c>
      <c r="CL367" s="10">
        <f t="shared" ref="CL367:CT367" si="1063">IF(CL$5="",0,IF((CK381+CL364)&lt;0,-(CK381+CL364),0))</f>
        <v>0</v>
      </c>
      <c r="CM367" s="10">
        <f t="shared" si="1063"/>
        <v>0</v>
      </c>
      <c r="CN367" s="10">
        <f t="shared" si="1063"/>
        <v>0</v>
      </c>
      <c r="CO367" s="10">
        <f t="shared" si="1063"/>
        <v>0</v>
      </c>
      <c r="CP367" s="10">
        <f t="shared" si="1063"/>
        <v>0</v>
      </c>
      <c r="CQ367" s="10">
        <f t="shared" si="1063"/>
        <v>0</v>
      </c>
      <c r="CR367" s="10">
        <f t="shared" si="1063"/>
        <v>0</v>
      </c>
      <c r="CS367" s="10">
        <f t="shared" si="1063"/>
        <v>0</v>
      </c>
      <c r="CT367" s="10">
        <f t="shared" si="1063"/>
        <v>0</v>
      </c>
    </row>
    <row r="368" spans="1:98" x14ac:dyDescent="0.3">
      <c r="A368" s="11">
        <f>ROW()</f>
        <v>368</v>
      </c>
      <c r="G368" s="6" t="s">
        <v>237</v>
      </c>
      <c r="M368" s="2" t="s">
        <v>226</v>
      </c>
      <c r="R368" s="44" t="s">
        <v>24</v>
      </c>
      <c r="S368" s="122">
        <v>0.15</v>
      </c>
    </row>
    <row r="369" spans="1:99" s="13" customFormat="1" x14ac:dyDescent="0.3">
      <c r="A369" s="12">
        <f>ROW()</f>
        <v>369</v>
      </c>
      <c r="B369" s="147"/>
      <c r="C369" s="142"/>
      <c r="E369" s="92"/>
      <c r="F369" s="13" t="s">
        <v>238</v>
      </c>
      <c r="M369" s="4" t="str">
        <f>Lists!$R$8</f>
        <v>руб.</v>
      </c>
      <c r="P369" s="10"/>
      <c r="R369" s="92"/>
      <c r="S369" s="10"/>
      <c r="V369" s="80"/>
      <c r="W369" s="10">
        <f ca="1">SUM(INDIRECT(ADDRESS(ROW(),SUMIFS($1:$1,$5:$5,1))):INDIRECT(ADDRESS(ROW(),SUMIFS($1:$1,$5:$5,MAX($5:$5)))))</f>
        <v>13995406.548119718</v>
      </c>
      <c r="Z369" s="10">
        <f t="shared" ref="Z369:CK369" ca="1" si="1064">IF(Z$5="",0,IF((Y381+Z364-Z372)&gt;0,IF(((Y381+Z364-Z372))&gt;=Y370,Y370,Y381+Z364-Z372),0))</f>
        <v>0</v>
      </c>
      <c r="AA369" s="10">
        <f t="shared" ca="1" si="1064"/>
        <v>0</v>
      </c>
      <c r="AB369" s="10">
        <f t="shared" ca="1" si="1064"/>
        <v>0</v>
      </c>
      <c r="AC369" s="10">
        <f t="shared" ca="1" si="1064"/>
        <v>0</v>
      </c>
      <c r="AD369" s="10">
        <f t="shared" ca="1" si="1064"/>
        <v>0</v>
      </c>
      <c r="AE369" s="10">
        <f t="shared" ca="1" si="1064"/>
        <v>0</v>
      </c>
      <c r="AF369" s="10">
        <f t="shared" ca="1" si="1064"/>
        <v>0</v>
      </c>
      <c r="AG369" s="10">
        <f t="shared" ca="1" si="1064"/>
        <v>0</v>
      </c>
      <c r="AH369" s="10">
        <f t="shared" ca="1" si="1064"/>
        <v>0</v>
      </c>
      <c r="AI369" s="10">
        <f t="shared" ca="1" si="1064"/>
        <v>0</v>
      </c>
      <c r="AJ369" s="10">
        <f t="shared" ca="1" si="1064"/>
        <v>0</v>
      </c>
      <c r="AK369" s="10">
        <f t="shared" ca="1" si="1064"/>
        <v>0</v>
      </c>
      <c r="AL369" s="10">
        <f t="shared" ca="1" si="1064"/>
        <v>0</v>
      </c>
      <c r="AM369" s="10">
        <f t="shared" ca="1" si="1064"/>
        <v>0</v>
      </c>
      <c r="AN369" s="10">
        <f t="shared" ca="1" si="1064"/>
        <v>0</v>
      </c>
      <c r="AO369" s="10">
        <f t="shared" ca="1" si="1064"/>
        <v>0</v>
      </c>
      <c r="AP369" s="10">
        <f t="shared" ca="1" si="1064"/>
        <v>0</v>
      </c>
      <c r="AQ369" s="10">
        <f t="shared" ca="1" si="1064"/>
        <v>0</v>
      </c>
      <c r="AR369" s="10">
        <f t="shared" ca="1" si="1064"/>
        <v>0</v>
      </c>
      <c r="AS369" s="10">
        <f t="shared" ca="1" si="1064"/>
        <v>0</v>
      </c>
      <c r="AT369" s="10">
        <f t="shared" ca="1" si="1064"/>
        <v>0</v>
      </c>
      <c r="AU369" s="10">
        <f t="shared" ca="1" si="1064"/>
        <v>0</v>
      </c>
      <c r="AV369" s="10">
        <f t="shared" ca="1" si="1064"/>
        <v>0</v>
      </c>
      <c r="AW369" s="10">
        <f t="shared" ca="1" si="1064"/>
        <v>0</v>
      </c>
      <c r="AX369" s="10">
        <f t="shared" ca="1" si="1064"/>
        <v>0</v>
      </c>
      <c r="AY369" s="10">
        <f t="shared" ca="1" si="1064"/>
        <v>152154.64721601515</v>
      </c>
      <c r="AZ369" s="10">
        <f t="shared" ca="1" si="1064"/>
        <v>475137.60228958633</v>
      </c>
      <c r="BA369" s="10">
        <f t="shared" ca="1" si="1064"/>
        <v>0</v>
      </c>
      <c r="BB369" s="10">
        <f t="shared" ca="1" si="1064"/>
        <v>598901.60569874977</v>
      </c>
      <c r="BC369" s="10">
        <f t="shared" ca="1" si="1064"/>
        <v>1840214.5078360946</v>
      </c>
      <c r="BD369" s="10">
        <f t="shared" ca="1" si="1064"/>
        <v>3027815.7962654894</v>
      </c>
      <c r="BE369" s="10">
        <f t="shared" ca="1" si="1064"/>
        <v>2672876.6231752103</v>
      </c>
      <c r="BF369" s="10">
        <f t="shared" ca="1" si="1064"/>
        <v>4120383.0974272052</v>
      </c>
      <c r="BG369" s="10">
        <f t="shared" ca="1" si="1064"/>
        <v>1107922.6682113688</v>
      </c>
      <c r="BH369" s="10">
        <f t="shared" ca="1" si="1064"/>
        <v>0</v>
      </c>
      <c r="BI369" s="10">
        <f t="shared" ca="1" si="1064"/>
        <v>0</v>
      </c>
      <c r="BJ369" s="10">
        <f t="shared" ca="1" si="1064"/>
        <v>0</v>
      </c>
      <c r="BK369" s="10">
        <f t="shared" ca="1" si="1064"/>
        <v>0</v>
      </c>
      <c r="BL369" s="10">
        <f t="shared" ca="1" si="1064"/>
        <v>0</v>
      </c>
      <c r="BM369" s="10">
        <f t="shared" ca="1" si="1064"/>
        <v>0</v>
      </c>
      <c r="BN369" s="10">
        <f t="shared" ca="1" si="1064"/>
        <v>0</v>
      </c>
      <c r="BO369" s="10">
        <f t="shared" ca="1" si="1064"/>
        <v>0</v>
      </c>
      <c r="BP369" s="10">
        <f t="shared" ca="1" si="1064"/>
        <v>0</v>
      </c>
      <c r="BQ369" s="10">
        <f t="shared" ca="1" si="1064"/>
        <v>0</v>
      </c>
      <c r="BR369" s="10">
        <f t="shared" ca="1" si="1064"/>
        <v>0</v>
      </c>
      <c r="BS369" s="10">
        <f t="shared" ca="1" si="1064"/>
        <v>0</v>
      </c>
      <c r="BT369" s="10">
        <f t="shared" ca="1" si="1064"/>
        <v>0</v>
      </c>
      <c r="BU369" s="10">
        <f t="shared" ca="1" si="1064"/>
        <v>0</v>
      </c>
      <c r="BV369" s="10">
        <f t="shared" si="1064"/>
        <v>0</v>
      </c>
      <c r="BW369" s="10">
        <f t="shared" si="1064"/>
        <v>0</v>
      </c>
      <c r="BX369" s="10">
        <f t="shared" si="1064"/>
        <v>0</v>
      </c>
      <c r="BY369" s="10">
        <f t="shared" si="1064"/>
        <v>0</v>
      </c>
      <c r="BZ369" s="10">
        <f t="shared" si="1064"/>
        <v>0</v>
      </c>
      <c r="CA369" s="10">
        <f t="shared" si="1064"/>
        <v>0</v>
      </c>
      <c r="CB369" s="10">
        <f t="shared" si="1064"/>
        <v>0</v>
      </c>
      <c r="CC369" s="10">
        <f t="shared" si="1064"/>
        <v>0</v>
      </c>
      <c r="CD369" s="10">
        <f t="shared" si="1064"/>
        <v>0</v>
      </c>
      <c r="CE369" s="10">
        <f t="shared" si="1064"/>
        <v>0</v>
      </c>
      <c r="CF369" s="10">
        <f t="shared" si="1064"/>
        <v>0</v>
      </c>
      <c r="CG369" s="10">
        <f t="shared" si="1064"/>
        <v>0</v>
      </c>
      <c r="CH369" s="10">
        <f t="shared" si="1064"/>
        <v>0</v>
      </c>
      <c r="CI369" s="10">
        <f t="shared" si="1064"/>
        <v>0</v>
      </c>
      <c r="CJ369" s="10">
        <f t="shared" si="1064"/>
        <v>0</v>
      </c>
      <c r="CK369" s="10">
        <f t="shared" si="1064"/>
        <v>0</v>
      </c>
      <c r="CL369" s="10">
        <f t="shared" ref="CL369:CT369" si="1065">IF(CL$5="",0,IF((CK381+CL364-CL372)&gt;0,IF(((CK381+CL364-CL372))&gt;=CK370,CK370,CK381+CL364-CL372),0))</f>
        <v>0</v>
      </c>
      <c r="CM369" s="10">
        <f t="shared" si="1065"/>
        <v>0</v>
      </c>
      <c r="CN369" s="10">
        <f t="shared" si="1065"/>
        <v>0</v>
      </c>
      <c r="CO369" s="10">
        <f t="shared" si="1065"/>
        <v>0</v>
      </c>
      <c r="CP369" s="10">
        <f t="shared" si="1065"/>
        <v>0</v>
      </c>
      <c r="CQ369" s="10">
        <f t="shared" si="1065"/>
        <v>0</v>
      </c>
      <c r="CR369" s="10">
        <f t="shared" si="1065"/>
        <v>0</v>
      </c>
      <c r="CS369" s="10">
        <f t="shared" si="1065"/>
        <v>0</v>
      </c>
      <c r="CT369" s="10">
        <f t="shared" si="1065"/>
        <v>0</v>
      </c>
    </row>
    <row r="370" spans="1:99" s="13" customFormat="1" x14ac:dyDescent="0.3">
      <c r="A370" s="12">
        <f>ROW()</f>
        <v>370</v>
      </c>
      <c r="B370" s="163"/>
      <c r="C370" s="142"/>
      <c r="E370" s="92"/>
      <c r="F370" s="13" t="s">
        <v>239</v>
      </c>
      <c r="M370" s="4" t="str">
        <f>Lists!$R$8</f>
        <v>руб.</v>
      </c>
      <c r="P370" s="10"/>
      <c r="R370" s="92"/>
      <c r="S370" s="10"/>
      <c r="V370" s="80"/>
      <c r="W370" s="10">
        <f ca="1">INDIRECT(ADDRESS(ROW(),SUMIFS($1:$1,$5:$5,MAX($5:$5))))</f>
        <v>0</v>
      </c>
      <c r="Z370" s="10">
        <f ca="1">IF(Z$5="",0,SUM($Y367:Z367)-SUM($Y369:Z369))</f>
        <v>0</v>
      </c>
      <c r="AA370" s="10">
        <f ca="1">IF(AA$5="",0,SUM($Y367:AA367)-SUM($Y369:AA369))</f>
        <v>0</v>
      </c>
      <c r="AB370" s="10">
        <f ca="1">IF(AB$5="",0,SUM($Y367:AB367)-SUM($Y369:AB369))</f>
        <v>0</v>
      </c>
      <c r="AC370" s="10">
        <f ca="1">IF(AC$5="",0,SUM($Y367:AC367)-SUM($Y369:AC369))</f>
        <v>0</v>
      </c>
      <c r="AD370" s="10">
        <f ca="1">IF(AD$5="",0,SUM($Y367:AD367)-SUM($Y369:AD369))</f>
        <v>0</v>
      </c>
      <c r="AE370" s="10">
        <f ca="1">IF(AE$5="",0,SUM($Y367:AE367)-SUM($Y369:AE369))</f>
        <v>0</v>
      </c>
      <c r="AF370" s="10">
        <f ca="1">IF(AF$5="",0,SUM($Y367:AF367)-SUM($Y369:AF369))</f>
        <v>0</v>
      </c>
      <c r="AG370" s="10">
        <f ca="1">IF(AG$5="",0,SUM($Y367:AG367)-SUM($Y369:AG369))</f>
        <v>0</v>
      </c>
      <c r="AH370" s="10">
        <f ca="1">IF(AH$5="",0,SUM($Y367:AH367)-SUM($Y369:AH369))</f>
        <v>0</v>
      </c>
      <c r="AI370" s="10">
        <f ca="1">IF(AI$5="",0,SUM($Y367:AI367)-SUM($Y369:AI369))</f>
        <v>0</v>
      </c>
      <c r="AJ370" s="10">
        <f ca="1">IF(AJ$5="",0,SUM($Y367:AJ367)-SUM($Y369:AJ369))</f>
        <v>0</v>
      </c>
      <c r="AK370" s="10">
        <f ca="1">IF(AK$5="",0,SUM($Y367:AK367)-SUM($Y369:AK369))</f>
        <v>0</v>
      </c>
      <c r="AL370" s="10">
        <f ca="1">IF(AL$5="",0,SUM($Y367:AL367)-SUM($Y369:AL369))</f>
        <v>0</v>
      </c>
      <c r="AM370" s="10">
        <f ca="1">IF(AM$5="",0,SUM($Y367:AM367)-SUM($Y369:AM369))</f>
        <v>0</v>
      </c>
      <c r="AN370" s="10">
        <f ca="1">IF(AN$5="",0,SUM($Y367:AN367)-SUM($Y369:AN369))</f>
        <v>0</v>
      </c>
      <c r="AO370" s="10">
        <f ca="1">IF(AO$5="",0,SUM($Y367:AO367)-SUM($Y369:AO369))</f>
        <v>0</v>
      </c>
      <c r="AP370" s="10">
        <f ca="1">IF(AP$5="",0,SUM($Y367:AP367)-SUM($Y369:AP369))</f>
        <v>0</v>
      </c>
      <c r="AQ370" s="10">
        <f ca="1">IF(AQ$5="",0,SUM($Y367:AQ367)-SUM($Y369:AQ369))</f>
        <v>0</v>
      </c>
      <c r="AR370" s="10">
        <f ca="1">IF(AR$5="",0,SUM($Y367:AR367)-SUM($Y369:AR369))</f>
        <v>0</v>
      </c>
      <c r="AS370" s="10">
        <f ca="1">IF(AS$5="",0,SUM($Y367:AS367)-SUM($Y369:AS369))</f>
        <v>0</v>
      </c>
      <c r="AT370" s="10">
        <f ca="1">IF(AT$5="",0,SUM($Y367:AT367)-SUM($Y369:AT369))</f>
        <v>0</v>
      </c>
      <c r="AU370" s="10">
        <f ca="1">IF(AU$5="",0,SUM($Y367:AU367)-SUM($Y369:AU369))</f>
        <v>0</v>
      </c>
      <c r="AV370" s="10">
        <f ca="1">IF(AV$5="",0,SUM($Y367:AV367)-SUM($Y369:AV369))</f>
        <v>8364693.6973532233</v>
      </c>
      <c r="AW370" s="10">
        <f ca="1">IF(AW$5="",0,SUM($Y367:AW367)-SUM($Y369:AW369))</f>
        <v>11981750.066198312</v>
      </c>
      <c r="AX370" s="10">
        <f ca="1">IF(AX$5="",0,SUM($Y367:AX367)-SUM($Y369:AX369))</f>
        <v>13926035.638389926</v>
      </c>
      <c r="AY370" s="10">
        <f ca="1">IF(AY$5="",0,SUM($Y367:AY367)-SUM($Y369:AY369))</f>
        <v>13773880.991173912</v>
      </c>
      <c r="AZ370" s="10">
        <f ca="1">IF(AZ$5="",0,SUM($Y367:AZ367)-SUM($Y369:AZ369))</f>
        <v>13298743.388884325</v>
      </c>
      <c r="BA370" s="10">
        <f ca="1">IF(BA$5="",0,SUM($Y367:BA367)-SUM($Y369:BA369))</f>
        <v>13368114.298614116</v>
      </c>
      <c r="BB370" s="10">
        <f ca="1">IF(BB$5="",0,SUM($Y367:BB367)-SUM($Y369:BB369))</f>
        <v>12769212.692915367</v>
      </c>
      <c r="BC370" s="10">
        <f ca="1">IF(BC$5="",0,SUM($Y367:BC367)-SUM($Y369:BC369))</f>
        <v>10928998.185079273</v>
      </c>
      <c r="BD370" s="10">
        <f ca="1">IF(BD$5="",0,SUM($Y367:BD367)-SUM($Y369:BD369))</f>
        <v>7901182.3888137825</v>
      </c>
      <c r="BE370" s="10">
        <f ca="1">IF(BE$5="",0,SUM($Y367:BE367)-SUM($Y369:BE369))</f>
        <v>5228305.7656385731</v>
      </c>
      <c r="BF370" s="10">
        <f ca="1">IF(BF$5="",0,SUM($Y367:BF367)-SUM($Y369:BF369))</f>
        <v>1107922.6682113688</v>
      </c>
      <c r="BG370" s="10">
        <f ca="1">IF(BG$5="",0,SUM($Y367:BG367)-SUM($Y369:BG369))</f>
        <v>0</v>
      </c>
      <c r="BH370" s="10">
        <f ca="1">IF(BH$5="",0,SUM($Y367:BH367)-SUM($Y369:BH369))</f>
        <v>0</v>
      </c>
      <c r="BI370" s="10">
        <f ca="1">IF(BI$5="",0,SUM($Y367:BI367)-SUM($Y369:BI369))</f>
        <v>0</v>
      </c>
      <c r="BJ370" s="10">
        <f ca="1">IF(BJ$5="",0,SUM($Y367:BJ367)-SUM($Y369:BJ369))</f>
        <v>0</v>
      </c>
      <c r="BK370" s="10">
        <f ca="1">IF(BK$5="",0,SUM($Y367:BK367)-SUM($Y369:BK369))</f>
        <v>0</v>
      </c>
      <c r="BL370" s="10">
        <f ca="1">IF(BL$5="",0,SUM($Y367:BL367)-SUM($Y369:BL369))</f>
        <v>0</v>
      </c>
      <c r="BM370" s="10">
        <f ca="1">IF(BM$5="",0,SUM($Y367:BM367)-SUM($Y369:BM369))</f>
        <v>0</v>
      </c>
      <c r="BN370" s="10">
        <f ca="1">IF(BN$5="",0,SUM($Y367:BN367)-SUM($Y369:BN369))</f>
        <v>0</v>
      </c>
      <c r="BO370" s="10">
        <f ca="1">IF(BO$5="",0,SUM($Y367:BO367)-SUM($Y369:BO369))</f>
        <v>0</v>
      </c>
      <c r="BP370" s="10">
        <f ca="1">IF(BP$5="",0,SUM($Y367:BP367)-SUM($Y369:BP369))</f>
        <v>0</v>
      </c>
      <c r="BQ370" s="10">
        <f ca="1">IF(BQ$5="",0,SUM($Y367:BQ367)-SUM($Y369:BQ369))</f>
        <v>0</v>
      </c>
      <c r="BR370" s="10">
        <f ca="1">IF(BR$5="",0,SUM($Y367:BR367)-SUM($Y369:BR369))</f>
        <v>0</v>
      </c>
      <c r="BS370" s="10">
        <f ca="1">IF(BS$5="",0,SUM($Y367:BS367)-SUM($Y369:BS369))</f>
        <v>0</v>
      </c>
      <c r="BT370" s="10">
        <f ca="1">IF(BT$5="",0,SUM($Y367:BT367)-SUM($Y369:BT369))</f>
        <v>0</v>
      </c>
      <c r="BU370" s="10">
        <f ca="1">IF(BU$5="",0,SUM($Y367:BU367)-SUM($Y369:BU369))</f>
        <v>0</v>
      </c>
      <c r="BV370" s="10">
        <f>IF(BV$5="",0,SUM($Y367:BV367)-SUM($Y369:BV369))</f>
        <v>0</v>
      </c>
      <c r="BW370" s="10">
        <f>IF(BW$5="",0,SUM($Y367:BW367)-SUM($Y369:BW369))</f>
        <v>0</v>
      </c>
      <c r="BX370" s="10">
        <f>IF(BX$5="",0,SUM($Y367:BX367)-SUM($Y369:BX369))</f>
        <v>0</v>
      </c>
      <c r="BY370" s="10">
        <f>IF(BY$5="",0,SUM($Y367:BY367)-SUM($Y369:BY369))</f>
        <v>0</v>
      </c>
      <c r="BZ370" s="10">
        <f>IF(BZ$5="",0,SUM($Y367:BZ367)-SUM($Y369:BZ369))</f>
        <v>0</v>
      </c>
      <c r="CA370" s="10">
        <f>IF(CA$5="",0,SUM($Y367:CA367)-SUM($Y369:CA369))</f>
        <v>0</v>
      </c>
      <c r="CB370" s="10">
        <f>IF(CB$5="",0,SUM($Y367:CB367)-SUM($Y369:CB369))</f>
        <v>0</v>
      </c>
      <c r="CC370" s="10">
        <f>IF(CC$5="",0,SUM($Y367:CC367)-SUM($Y369:CC369))</f>
        <v>0</v>
      </c>
      <c r="CD370" s="10">
        <f>IF(CD$5="",0,SUM($Y367:CD367)-SUM($Y369:CD369))</f>
        <v>0</v>
      </c>
      <c r="CE370" s="10">
        <f>IF(CE$5="",0,SUM($Y367:CE367)-SUM($Y369:CE369))</f>
        <v>0</v>
      </c>
      <c r="CF370" s="10">
        <f>IF(CF$5="",0,SUM($Y367:CF367)-SUM($Y369:CF369))</f>
        <v>0</v>
      </c>
      <c r="CG370" s="10">
        <f>IF(CG$5="",0,SUM($Y367:CG367)-SUM($Y369:CG369))</f>
        <v>0</v>
      </c>
      <c r="CH370" s="10">
        <f>IF(CH$5="",0,SUM($Y367:CH367)-SUM($Y369:CH369))</f>
        <v>0</v>
      </c>
      <c r="CI370" s="10">
        <f>IF(CI$5="",0,SUM($Y367:CI367)-SUM($Y369:CI369))</f>
        <v>0</v>
      </c>
      <c r="CJ370" s="10">
        <f>IF(CJ$5="",0,SUM($Y367:CJ367)-SUM($Y369:CJ369))</f>
        <v>0</v>
      </c>
      <c r="CK370" s="10">
        <f>IF(CK$5="",0,SUM($Y367:CK367)-SUM($Y369:CK369))</f>
        <v>0</v>
      </c>
      <c r="CL370" s="10">
        <f>IF(CL$5="",0,SUM($Y367:CL367)-SUM($Y369:CL369))</f>
        <v>0</v>
      </c>
      <c r="CM370" s="10">
        <f>IF(CM$5="",0,SUM($Y367:CM367)-SUM($Y369:CM369))</f>
        <v>0</v>
      </c>
      <c r="CN370" s="10">
        <f>IF(CN$5="",0,SUM($Y367:CN367)-SUM($Y369:CN369))</f>
        <v>0</v>
      </c>
      <c r="CO370" s="10">
        <f>IF(CO$5="",0,SUM($Y367:CO367)-SUM($Y369:CO369))</f>
        <v>0</v>
      </c>
      <c r="CP370" s="10">
        <f>IF(CP$5="",0,SUM($Y367:CP367)-SUM($Y369:CP369))</f>
        <v>0</v>
      </c>
      <c r="CQ370" s="10">
        <f>IF(CQ$5="",0,SUM($Y367:CQ367)-SUM($Y369:CQ369))</f>
        <v>0</v>
      </c>
      <c r="CR370" s="10">
        <f>IF(CR$5="",0,SUM($Y367:CR367)-SUM($Y369:CR369))</f>
        <v>0</v>
      </c>
      <c r="CS370" s="10">
        <f>IF(CS$5="",0,SUM($Y367:CS367)-SUM($Y369:CS369))</f>
        <v>0</v>
      </c>
      <c r="CT370" s="10">
        <f>IF(CT$5="",0,SUM($Y367:CT367)-SUM($Y369:CT369))</f>
        <v>0</v>
      </c>
    </row>
    <row r="371" spans="1:99" s="13" customFormat="1" x14ac:dyDescent="0.3">
      <c r="A371" s="12">
        <f>ROW()</f>
        <v>371</v>
      </c>
      <c r="B371" s="147"/>
      <c r="C371" s="142"/>
      <c r="E371" s="92"/>
      <c r="F371" s="13" t="s">
        <v>240</v>
      </c>
      <c r="M371" s="4" t="str">
        <f>Lists!$R$8</f>
        <v>руб.</v>
      </c>
      <c r="P371" s="10"/>
      <c r="R371" s="92"/>
      <c r="S371" s="10"/>
      <c r="V371" s="80"/>
      <c r="W371" s="10">
        <f ca="1">SUM(INDIRECT(ADDRESS(ROW(),SUMIFS($1:$1,$5:$5,1))):INDIRECT(ADDRESS(ROW(),SUMIFS($1:$1,$5:$5,MAX($5:$5)))))</f>
        <v>1408110.4972659019</v>
      </c>
      <c r="Z371" s="10">
        <f ca="1">IF(Z$5="",0,Z370*$S368/12)</f>
        <v>0</v>
      </c>
      <c r="AA371" s="10">
        <f t="shared" ref="AA371:CL371" ca="1" si="1066">IF(AA$5="",0,AA370*$S368/12)</f>
        <v>0</v>
      </c>
      <c r="AB371" s="10">
        <f t="shared" ca="1" si="1066"/>
        <v>0</v>
      </c>
      <c r="AC371" s="10">
        <f t="shared" ca="1" si="1066"/>
        <v>0</v>
      </c>
      <c r="AD371" s="10">
        <f t="shared" ca="1" si="1066"/>
        <v>0</v>
      </c>
      <c r="AE371" s="10">
        <f t="shared" ca="1" si="1066"/>
        <v>0</v>
      </c>
      <c r="AF371" s="10">
        <f t="shared" ca="1" si="1066"/>
        <v>0</v>
      </c>
      <c r="AG371" s="10">
        <f t="shared" ca="1" si="1066"/>
        <v>0</v>
      </c>
      <c r="AH371" s="10">
        <f t="shared" ca="1" si="1066"/>
        <v>0</v>
      </c>
      <c r="AI371" s="10">
        <f t="shared" ca="1" si="1066"/>
        <v>0</v>
      </c>
      <c r="AJ371" s="10">
        <f t="shared" ca="1" si="1066"/>
        <v>0</v>
      </c>
      <c r="AK371" s="10">
        <f t="shared" ca="1" si="1066"/>
        <v>0</v>
      </c>
      <c r="AL371" s="10">
        <f t="shared" ca="1" si="1066"/>
        <v>0</v>
      </c>
      <c r="AM371" s="10">
        <f t="shared" ca="1" si="1066"/>
        <v>0</v>
      </c>
      <c r="AN371" s="10">
        <f t="shared" ca="1" si="1066"/>
        <v>0</v>
      </c>
      <c r="AO371" s="10">
        <f t="shared" ca="1" si="1066"/>
        <v>0</v>
      </c>
      <c r="AP371" s="10">
        <f t="shared" ca="1" si="1066"/>
        <v>0</v>
      </c>
      <c r="AQ371" s="10">
        <f t="shared" ca="1" si="1066"/>
        <v>0</v>
      </c>
      <c r="AR371" s="10">
        <f t="shared" ca="1" si="1066"/>
        <v>0</v>
      </c>
      <c r="AS371" s="10">
        <f t="shared" ca="1" si="1066"/>
        <v>0</v>
      </c>
      <c r="AT371" s="10">
        <f t="shared" ca="1" si="1066"/>
        <v>0</v>
      </c>
      <c r="AU371" s="10">
        <f t="shared" ca="1" si="1066"/>
        <v>0</v>
      </c>
      <c r="AV371" s="10">
        <f t="shared" ca="1" si="1066"/>
        <v>104558.67121691529</v>
      </c>
      <c r="AW371" s="10">
        <f ca="1">IF(AW$5="",0,AW370*$S368/12)</f>
        <v>149771.87582747889</v>
      </c>
      <c r="AX371" s="10">
        <f t="shared" ca="1" si="1066"/>
        <v>174075.44547987406</v>
      </c>
      <c r="AY371" s="10">
        <f t="shared" ca="1" si="1066"/>
        <v>172173.51238967388</v>
      </c>
      <c r="AZ371" s="10">
        <f t="shared" ca="1" si="1066"/>
        <v>166234.29236105405</v>
      </c>
      <c r="BA371" s="10">
        <f t="shared" ca="1" si="1066"/>
        <v>167101.42873267646</v>
      </c>
      <c r="BB371" s="10">
        <f t="shared" ca="1" si="1066"/>
        <v>159615.15866144208</v>
      </c>
      <c r="BC371" s="10">
        <f t="shared" ca="1" si="1066"/>
        <v>136612.4773134909</v>
      </c>
      <c r="BD371" s="10">
        <f t="shared" ca="1" si="1066"/>
        <v>98764.77986017229</v>
      </c>
      <c r="BE371" s="10">
        <f t="shared" ca="1" si="1066"/>
        <v>65353.822070482158</v>
      </c>
      <c r="BF371" s="10">
        <f t="shared" ca="1" si="1066"/>
        <v>13849.033352642109</v>
      </c>
      <c r="BG371" s="10">
        <f t="shared" ca="1" si="1066"/>
        <v>0</v>
      </c>
      <c r="BH371" s="10">
        <f t="shared" ca="1" si="1066"/>
        <v>0</v>
      </c>
      <c r="BI371" s="10">
        <f t="shared" ca="1" si="1066"/>
        <v>0</v>
      </c>
      <c r="BJ371" s="10">
        <f t="shared" ca="1" si="1066"/>
        <v>0</v>
      </c>
      <c r="BK371" s="10">
        <f t="shared" ca="1" si="1066"/>
        <v>0</v>
      </c>
      <c r="BL371" s="10">
        <f t="shared" ca="1" si="1066"/>
        <v>0</v>
      </c>
      <c r="BM371" s="10">
        <f t="shared" ca="1" si="1066"/>
        <v>0</v>
      </c>
      <c r="BN371" s="10">
        <f t="shared" ca="1" si="1066"/>
        <v>0</v>
      </c>
      <c r="BO371" s="10">
        <f t="shared" ca="1" si="1066"/>
        <v>0</v>
      </c>
      <c r="BP371" s="10">
        <f t="shared" ca="1" si="1066"/>
        <v>0</v>
      </c>
      <c r="BQ371" s="10">
        <f t="shared" ca="1" si="1066"/>
        <v>0</v>
      </c>
      <c r="BR371" s="10">
        <f t="shared" ca="1" si="1066"/>
        <v>0</v>
      </c>
      <c r="BS371" s="10">
        <f t="shared" ca="1" si="1066"/>
        <v>0</v>
      </c>
      <c r="BT371" s="10">
        <f t="shared" ca="1" si="1066"/>
        <v>0</v>
      </c>
      <c r="BU371" s="10">
        <f t="shared" ca="1" si="1066"/>
        <v>0</v>
      </c>
      <c r="BV371" s="10">
        <f t="shared" si="1066"/>
        <v>0</v>
      </c>
      <c r="BW371" s="10">
        <f t="shared" si="1066"/>
        <v>0</v>
      </c>
      <c r="BX371" s="10">
        <f t="shared" si="1066"/>
        <v>0</v>
      </c>
      <c r="BY371" s="10">
        <f t="shared" si="1066"/>
        <v>0</v>
      </c>
      <c r="BZ371" s="10">
        <f t="shared" si="1066"/>
        <v>0</v>
      </c>
      <c r="CA371" s="10">
        <f t="shared" si="1066"/>
        <v>0</v>
      </c>
      <c r="CB371" s="10">
        <f t="shared" si="1066"/>
        <v>0</v>
      </c>
      <c r="CC371" s="10">
        <f t="shared" si="1066"/>
        <v>0</v>
      </c>
      <c r="CD371" s="10">
        <f t="shared" si="1066"/>
        <v>0</v>
      </c>
      <c r="CE371" s="10">
        <f t="shared" si="1066"/>
        <v>0</v>
      </c>
      <c r="CF371" s="10">
        <f t="shared" si="1066"/>
        <v>0</v>
      </c>
      <c r="CG371" s="10">
        <f t="shared" si="1066"/>
        <v>0</v>
      </c>
      <c r="CH371" s="10">
        <f t="shared" si="1066"/>
        <v>0</v>
      </c>
      <c r="CI371" s="10">
        <f t="shared" si="1066"/>
        <v>0</v>
      </c>
      <c r="CJ371" s="10">
        <f t="shared" si="1066"/>
        <v>0</v>
      </c>
      <c r="CK371" s="10">
        <f t="shared" si="1066"/>
        <v>0</v>
      </c>
      <c r="CL371" s="10">
        <f t="shared" si="1066"/>
        <v>0</v>
      </c>
      <c r="CM371" s="10">
        <f t="shared" ref="CM371:CT371" si="1067">IF(CM$5="",0,CM370*$S368/12)</f>
        <v>0</v>
      </c>
      <c r="CN371" s="10">
        <f t="shared" si="1067"/>
        <v>0</v>
      </c>
      <c r="CO371" s="10">
        <f t="shared" si="1067"/>
        <v>0</v>
      </c>
      <c r="CP371" s="10">
        <f t="shared" si="1067"/>
        <v>0</v>
      </c>
      <c r="CQ371" s="10">
        <f t="shared" si="1067"/>
        <v>0</v>
      </c>
      <c r="CR371" s="10">
        <f t="shared" si="1067"/>
        <v>0</v>
      </c>
      <c r="CS371" s="10">
        <f t="shared" si="1067"/>
        <v>0</v>
      </c>
      <c r="CT371" s="10">
        <f t="shared" si="1067"/>
        <v>0</v>
      </c>
    </row>
    <row r="372" spans="1:99" s="13" customFormat="1" x14ac:dyDescent="0.3">
      <c r="A372" s="12">
        <f>ROW()</f>
        <v>372</v>
      </c>
      <c r="B372" s="147"/>
      <c r="C372" s="142"/>
      <c r="E372" s="92"/>
      <c r="F372" s="13" t="s">
        <v>241</v>
      </c>
      <c r="M372" s="4" t="str">
        <f>Lists!$R$8</f>
        <v>руб.</v>
      </c>
      <c r="P372" s="10"/>
      <c r="R372" s="92"/>
      <c r="S372" s="10"/>
      <c r="V372" s="80"/>
      <c r="W372" s="10">
        <f ca="1">SUM(INDIRECT(ADDRESS(ROW(),SUMIFS($1:$1,$5:$5,1))):INDIRECT(ADDRESS(ROW(),SUMIFS($1:$1,$5:$5,MAX($5:$5)))))</f>
        <v>1408110.4972659019</v>
      </c>
      <c r="Z372" s="10">
        <f ca="1">IF(Z$5="",0,IF((Y381+Z364)&gt;0,IF((Y381+Z364)&gt;=Y373,Y373,Y381+Z364),0))</f>
        <v>0</v>
      </c>
      <c r="AA372" s="10">
        <f t="shared" ref="AA372:CK372" ca="1" si="1068">IF(AA$5="",0,IF((Z381+AA364)&gt;0,IF((Z381+AA364)&gt;=Z373,Z373,Z381+AA364),0))</f>
        <v>0</v>
      </c>
      <c r="AB372" s="10">
        <f t="shared" ca="1" si="1068"/>
        <v>0</v>
      </c>
      <c r="AC372" s="10">
        <f t="shared" ca="1" si="1068"/>
        <v>0</v>
      </c>
      <c r="AD372" s="10">
        <f t="shared" ca="1" si="1068"/>
        <v>0</v>
      </c>
      <c r="AE372" s="10">
        <f t="shared" ca="1" si="1068"/>
        <v>0</v>
      </c>
      <c r="AF372" s="10">
        <f t="shared" ca="1" si="1068"/>
        <v>0</v>
      </c>
      <c r="AG372" s="10">
        <f t="shared" ca="1" si="1068"/>
        <v>0</v>
      </c>
      <c r="AH372" s="10">
        <f t="shared" ca="1" si="1068"/>
        <v>0</v>
      </c>
      <c r="AI372" s="10">
        <f t="shared" ca="1" si="1068"/>
        <v>0</v>
      </c>
      <c r="AJ372" s="10">
        <f t="shared" ca="1" si="1068"/>
        <v>0</v>
      </c>
      <c r="AK372" s="10">
        <f t="shared" ca="1" si="1068"/>
        <v>0</v>
      </c>
      <c r="AL372" s="10">
        <f t="shared" ca="1" si="1068"/>
        <v>0</v>
      </c>
      <c r="AM372" s="10">
        <f t="shared" ca="1" si="1068"/>
        <v>0</v>
      </c>
      <c r="AN372" s="10">
        <f t="shared" ca="1" si="1068"/>
        <v>0</v>
      </c>
      <c r="AO372" s="10">
        <f t="shared" ca="1" si="1068"/>
        <v>0</v>
      </c>
      <c r="AP372" s="10">
        <f t="shared" ca="1" si="1068"/>
        <v>0</v>
      </c>
      <c r="AQ372" s="10">
        <f t="shared" ca="1" si="1068"/>
        <v>0</v>
      </c>
      <c r="AR372" s="10">
        <f t="shared" ca="1" si="1068"/>
        <v>0</v>
      </c>
      <c r="AS372" s="10">
        <f t="shared" ca="1" si="1068"/>
        <v>0</v>
      </c>
      <c r="AT372" s="10">
        <f t="shared" ca="1" si="1068"/>
        <v>0</v>
      </c>
      <c r="AU372" s="10">
        <f t="shared" ca="1" si="1068"/>
        <v>0</v>
      </c>
      <c r="AV372" s="10">
        <f t="shared" ca="1" si="1068"/>
        <v>0</v>
      </c>
      <c r="AW372" s="10">
        <f t="shared" ca="1" si="1068"/>
        <v>0</v>
      </c>
      <c r="AX372" s="10">
        <f t="shared" ca="1" si="1068"/>
        <v>0</v>
      </c>
      <c r="AY372" s="10">
        <f t="shared" ca="1" si="1068"/>
        <v>428405.99252426822</v>
      </c>
      <c r="AZ372" s="10">
        <f t="shared" ca="1" si="1068"/>
        <v>172173.51238967385</v>
      </c>
      <c r="BA372" s="10">
        <f t="shared" ca="1" si="1068"/>
        <v>0</v>
      </c>
      <c r="BB372" s="10">
        <f t="shared" ca="1" si="1068"/>
        <v>333335.72109373042</v>
      </c>
      <c r="BC372" s="10">
        <f t="shared" ca="1" si="1068"/>
        <v>159615.15866144211</v>
      </c>
      <c r="BD372" s="10">
        <f t="shared" ca="1" si="1068"/>
        <v>136612.47731349082</v>
      </c>
      <c r="BE372" s="10">
        <f t="shared" ca="1" si="1068"/>
        <v>98764.779860172188</v>
      </c>
      <c r="BF372" s="10">
        <f t="shared" ca="1" si="1068"/>
        <v>65353.822070482187</v>
      </c>
      <c r="BG372" s="10">
        <f t="shared" ca="1" si="1068"/>
        <v>13849.033352642087</v>
      </c>
      <c r="BH372" s="10">
        <f t="shared" ca="1" si="1068"/>
        <v>0</v>
      </c>
      <c r="BI372" s="10">
        <f t="shared" ca="1" si="1068"/>
        <v>0</v>
      </c>
      <c r="BJ372" s="10">
        <f t="shared" ca="1" si="1068"/>
        <v>0</v>
      </c>
      <c r="BK372" s="10">
        <f t="shared" ca="1" si="1068"/>
        <v>0</v>
      </c>
      <c r="BL372" s="10">
        <f t="shared" ca="1" si="1068"/>
        <v>0</v>
      </c>
      <c r="BM372" s="10">
        <f t="shared" ca="1" si="1068"/>
        <v>0</v>
      </c>
      <c r="BN372" s="10">
        <f t="shared" ca="1" si="1068"/>
        <v>0</v>
      </c>
      <c r="BO372" s="10">
        <f t="shared" ca="1" si="1068"/>
        <v>0</v>
      </c>
      <c r="BP372" s="10">
        <f t="shared" ca="1" si="1068"/>
        <v>0</v>
      </c>
      <c r="BQ372" s="10">
        <f t="shared" ca="1" si="1068"/>
        <v>0</v>
      </c>
      <c r="BR372" s="10">
        <f t="shared" ca="1" si="1068"/>
        <v>0</v>
      </c>
      <c r="BS372" s="10">
        <f t="shared" ca="1" si="1068"/>
        <v>0</v>
      </c>
      <c r="BT372" s="10">
        <f t="shared" ca="1" si="1068"/>
        <v>0</v>
      </c>
      <c r="BU372" s="10">
        <f t="shared" ca="1" si="1068"/>
        <v>0</v>
      </c>
      <c r="BV372" s="10">
        <f t="shared" si="1068"/>
        <v>0</v>
      </c>
      <c r="BW372" s="10">
        <f t="shared" si="1068"/>
        <v>0</v>
      </c>
      <c r="BX372" s="10">
        <f t="shared" si="1068"/>
        <v>0</v>
      </c>
      <c r="BY372" s="10">
        <f t="shared" si="1068"/>
        <v>0</v>
      </c>
      <c r="BZ372" s="10">
        <f t="shared" si="1068"/>
        <v>0</v>
      </c>
      <c r="CA372" s="10">
        <f t="shared" si="1068"/>
        <v>0</v>
      </c>
      <c r="CB372" s="10">
        <f t="shared" si="1068"/>
        <v>0</v>
      </c>
      <c r="CC372" s="10">
        <f t="shared" si="1068"/>
        <v>0</v>
      </c>
      <c r="CD372" s="10">
        <f t="shared" si="1068"/>
        <v>0</v>
      </c>
      <c r="CE372" s="10">
        <f t="shared" si="1068"/>
        <v>0</v>
      </c>
      <c r="CF372" s="10">
        <f t="shared" si="1068"/>
        <v>0</v>
      </c>
      <c r="CG372" s="10">
        <f t="shared" si="1068"/>
        <v>0</v>
      </c>
      <c r="CH372" s="10">
        <f t="shared" si="1068"/>
        <v>0</v>
      </c>
      <c r="CI372" s="10">
        <f t="shared" si="1068"/>
        <v>0</v>
      </c>
      <c r="CJ372" s="10">
        <f t="shared" si="1068"/>
        <v>0</v>
      </c>
      <c r="CK372" s="10">
        <f t="shared" si="1068"/>
        <v>0</v>
      </c>
      <c r="CL372" s="10">
        <f t="shared" ref="CL372:CT372" si="1069">IF(CL$5="",0,IF((CK381+CL364)&gt;0,IF((CK381+CL364)&gt;=CK373,CK373,CK381+CL364),0))</f>
        <v>0</v>
      </c>
      <c r="CM372" s="10">
        <f t="shared" si="1069"/>
        <v>0</v>
      </c>
      <c r="CN372" s="10">
        <f t="shared" si="1069"/>
        <v>0</v>
      </c>
      <c r="CO372" s="10">
        <f t="shared" si="1069"/>
        <v>0</v>
      </c>
      <c r="CP372" s="10">
        <f t="shared" si="1069"/>
        <v>0</v>
      </c>
      <c r="CQ372" s="10">
        <f t="shared" si="1069"/>
        <v>0</v>
      </c>
      <c r="CR372" s="10">
        <f t="shared" si="1069"/>
        <v>0</v>
      </c>
      <c r="CS372" s="10">
        <f t="shared" si="1069"/>
        <v>0</v>
      </c>
      <c r="CT372" s="10">
        <f t="shared" si="1069"/>
        <v>0</v>
      </c>
    </row>
    <row r="373" spans="1:99" s="13" customFormat="1" x14ac:dyDescent="0.3">
      <c r="A373" s="12">
        <f>ROW()</f>
        <v>373</v>
      </c>
      <c r="B373" s="163"/>
      <c r="C373" s="142"/>
      <c r="E373" s="92"/>
      <c r="F373" s="13" t="s">
        <v>232</v>
      </c>
      <c r="M373" s="4" t="str">
        <f>Lists!$R$8</f>
        <v>руб.</v>
      </c>
      <c r="P373" s="10"/>
      <c r="R373" s="92"/>
      <c r="S373" s="10"/>
      <c r="V373" s="80"/>
      <c r="W373" s="10">
        <f ca="1">INDIRECT(ADDRESS(ROW(),SUMIFS($1:$1,$5:$5,MAX($5:$5))))</f>
        <v>0</v>
      </c>
      <c r="Z373" s="10">
        <f ca="1">IF(Z$5="",0,SUM($Y371:Z371)-SUM($Y372:Z372))</f>
        <v>0</v>
      </c>
      <c r="AA373" s="10">
        <f ca="1">IF(AA$5="",0,SUM($Y371:AA371)-SUM($Y372:AA372))</f>
        <v>0</v>
      </c>
      <c r="AB373" s="10">
        <f ca="1">IF(AB$5="",0,SUM($Y371:AB371)-SUM($Y372:AB372))</f>
        <v>0</v>
      </c>
      <c r="AC373" s="10">
        <f ca="1">IF(AC$5="",0,SUM($Y371:AC371)-SUM($Y372:AC372))</f>
        <v>0</v>
      </c>
      <c r="AD373" s="10">
        <f ca="1">IF(AD$5="",0,SUM($Y371:AD371)-SUM($Y372:AD372))</f>
        <v>0</v>
      </c>
      <c r="AE373" s="10">
        <f ca="1">IF(AE$5="",0,SUM($Y371:AE371)-SUM($Y372:AE372))</f>
        <v>0</v>
      </c>
      <c r="AF373" s="10">
        <f ca="1">IF(AF$5="",0,SUM($Y371:AF371)-SUM($Y372:AF372))</f>
        <v>0</v>
      </c>
      <c r="AG373" s="10">
        <f ca="1">IF(AG$5="",0,SUM($Y371:AG371)-SUM($Y372:AG372))</f>
        <v>0</v>
      </c>
      <c r="AH373" s="10">
        <f ca="1">IF(AH$5="",0,SUM($Y371:AH371)-SUM($Y372:AH372))</f>
        <v>0</v>
      </c>
      <c r="AI373" s="10">
        <f ca="1">IF(AI$5="",0,SUM($Y371:AI371)-SUM($Y372:AI372))</f>
        <v>0</v>
      </c>
      <c r="AJ373" s="10">
        <f ca="1">IF(AJ$5="",0,SUM($Y371:AJ371)-SUM($Y372:AJ372))</f>
        <v>0</v>
      </c>
      <c r="AK373" s="10">
        <f ca="1">IF(AK$5="",0,SUM($Y371:AK371)-SUM($Y372:AK372))</f>
        <v>0</v>
      </c>
      <c r="AL373" s="10">
        <f ca="1">IF(AL$5="",0,SUM($Y371:AL371)-SUM($Y372:AL372))</f>
        <v>0</v>
      </c>
      <c r="AM373" s="10">
        <f ca="1">IF(AM$5="",0,SUM($Y371:AM371)-SUM($Y372:AM372))</f>
        <v>0</v>
      </c>
      <c r="AN373" s="10">
        <f ca="1">IF(AN$5="",0,SUM($Y371:AN371)-SUM($Y372:AN372))</f>
        <v>0</v>
      </c>
      <c r="AO373" s="10">
        <f ca="1">IF(AO$5="",0,SUM($Y371:AO371)-SUM($Y372:AO372))</f>
        <v>0</v>
      </c>
      <c r="AP373" s="10">
        <f ca="1">IF(AP$5="",0,SUM($Y371:AP371)-SUM($Y372:AP372))</f>
        <v>0</v>
      </c>
      <c r="AQ373" s="10">
        <f ca="1">IF(AQ$5="",0,SUM($Y371:AQ371)-SUM($Y372:AQ372))</f>
        <v>0</v>
      </c>
      <c r="AR373" s="10">
        <f ca="1">IF(AR$5="",0,SUM($Y371:AR371)-SUM($Y372:AR372))</f>
        <v>0</v>
      </c>
      <c r="AS373" s="10">
        <f ca="1">IF(AS$5="",0,SUM($Y371:AS371)-SUM($Y372:AS372))</f>
        <v>0</v>
      </c>
      <c r="AT373" s="10">
        <f ca="1">IF(AT$5="",0,SUM($Y371:AT371)-SUM($Y372:AT372))</f>
        <v>0</v>
      </c>
      <c r="AU373" s="10">
        <f ca="1">IF(AU$5="",0,SUM($Y371:AU371)-SUM($Y372:AU372))</f>
        <v>0</v>
      </c>
      <c r="AV373" s="10">
        <f ca="1">IF(AV$5="",0,SUM($Y371:AV371)-SUM($Y372:AV372))</f>
        <v>104558.67121691529</v>
      </c>
      <c r="AW373" s="10">
        <f ca="1">IF(AW$5="",0,SUM($Y371:AW371)-SUM($Y372:AW372))</f>
        <v>254330.54704439419</v>
      </c>
      <c r="AX373" s="10">
        <f ca="1">IF(AX$5="",0,SUM($Y371:AX371)-SUM($Y372:AX372))</f>
        <v>428405.99252426822</v>
      </c>
      <c r="AY373" s="10">
        <f ca="1">IF(AY$5="",0,SUM($Y371:AY371)-SUM($Y372:AY372))</f>
        <v>172173.51238967385</v>
      </c>
      <c r="AZ373" s="10">
        <f ca="1">IF(AZ$5="",0,SUM($Y371:AZ371)-SUM($Y372:AZ372))</f>
        <v>166234.29236105399</v>
      </c>
      <c r="BA373" s="10">
        <f ca="1">IF(BA$5="",0,SUM($Y371:BA371)-SUM($Y372:BA372))</f>
        <v>333335.72109373042</v>
      </c>
      <c r="BB373" s="10">
        <f ca="1">IF(BB$5="",0,SUM($Y371:BB371)-SUM($Y372:BB372))</f>
        <v>159615.15866144211</v>
      </c>
      <c r="BC373" s="10">
        <f ca="1">IF(BC$5="",0,SUM($Y371:BC371)-SUM($Y372:BC372))</f>
        <v>136612.47731349082</v>
      </c>
      <c r="BD373" s="10">
        <f ca="1">IF(BD$5="",0,SUM($Y371:BD371)-SUM($Y372:BD372))</f>
        <v>98764.779860172188</v>
      </c>
      <c r="BE373" s="10">
        <f ca="1">IF(BE$5="",0,SUM($Y371:BE371)-SUM($Y372:BE372))</f>
        <v>65353.822070482187</v>
      </c>
      <c r="BF373" s="10">
        <f ca="1">IF(BF$5="",0,SUM($Y371:BF371)-SUM($Y372:BF372))</f>
        <v>13849.033352642087</v>
      </c>
      <c r="BG373" s="10">
        <f ca="1">IF(BG$5="",0,SUM($Y371:BG371)-SUM($Y372:BG372))</f>
        <v>0</v>
      </c>
      <c r="BH373" s="10">
        <f ca="1">IF(BH$5="",0,SUM($Y371:BH371)-SUM($Y372:BH372))</f>
        <v>0</v>
      </c>
      <c r="BI373" s="10">
        <f ca="1">IF(BI$5="",0,SUM($Y371:BI371)-SUM($Y372:BI372))</f>
        <v>0</v>
      </c>
      <c r="BJ373" s="10">
        <f ca="1">IF(BJ$5="",0,SUM($Y371:BJ371)-SUM($Y372:BJ372))</f>
        <v>0</v>
      </c>
      <c r="BK373" s="10">
        <f ca="1">IF(BK$5="",0,SUM($Y371:BK371)-SUM($Y372:BK372))</f>
        <v>0</v>
      </c>
      <c r="BL373" s="10">
        <f ca="1">IF(BL$5="",0,SUM($Y371:BL371)-SUM($Y372:BL372))</f>
        <v>0</v>
      </c>
      <c r="BM373" s="10">
        <f ca="1">IF(BM$5="",0,SUM($Y371:BM371)-SUM($Y372:BM372))</f>
        <v>0</v>
      </c>
      <c r="BN373" s="10">
        <f ca="1">IF(BN$5="",0,SUM($Y371:BN371)-SUM($Y372:BN372))</f>
        <v>0</v>
      </c>
      <c r="BO373" s="10">
        <f ca="1">IF(BO$5="",0,SUM($Y371:BO371)-SUM($Y372:BO372))</f>
        <v>0</v>
      </c>
      <c r="BP373" s="10">
        <f ca="1">IF(BP$5="",0,SUM($Y371:BP371)-SUM($Y372:BP372))</f>
        <v>0</v>
      </c>
      <c r="BQ373" s="10">
        <f ca="1">IF(BQ$5="",0,SUM($Y371:BQ371)-SUM($Y372:BQ372))</f>
        <v>0</v>
      </c>
      <c r="BR373" s="10">
        <f ca="1">IF(BR$5="",0,SUM($Y371:BR371)-SUM($Y372:BR372))</f>
        <v>0</v>
      </c>
      <c r="BS373" s="10">
        <f ca="1">IF(BS$5="",0,SUM($Y371:BS371)-SUM($Y372:BS372))</f>
        <v>0</v>
      </c>
      <c r="BT373" s="10">
        <f ca="1">IF(BT$5="",0,SUM($Y371:BT371)-SUM($Y372:BT372))</f>
        <v>0</v>
      </c>
      <c r="BU373" s="10">
        <f ca="1">IF(BU$5="",0,SUM($Y371:BU371)-SUM($Y372:BU372))</f>
        <v>0</v>
      </c>
      <c r="BV373" s="10">
        <f>IF(BV$5="",0,SUM($Y371:BV371)-SUM($Y372:BV372))</f>
        <v>0</v>
      </c>
      <c r="BW373" s="10">
        <f>IF(BW$5="",0,SUM($Y371:BW371)-SUM($Y372:BW372))</f>
        <v>0</v>
      </c>
      <c r="BX373" s="10">
        <f>IF(BX$5="",0,SUM($Y371:BX371)-SUM($Y372:BX372))</f>
        <v>0</v>
      </c>
      <c r="BY373" s="10">
        <f>IF(BY$5="",0,SUM($Y371:BY371)-SUM($Y372:BY372))</f>
        <v>0</v>
      </c>
      <c r="BZ373" s="10">
        <f>IF(BZ$5="",0,SUM($Y371:BZ371)-SUM($Y372:BZ372))</f>
        <v>0</v>
      </c>
      <c r="CA373" s="10">
        <f>IF(CA$5="",0,SUM($Y371:CA371)-SUM($Y372:CA372))</f>
        <v>0</v>
      </c>
      <c r="CB373" s="10">
        <f>IF(CB$5="",0,SUM($Y371:CB371)-SUM($Y372:CB372))</f>
        <v>0</v>
      </c>
      <c r="CC373" s="10">
        <f>IF(CC$5="",0,SUM($Y371:CC371)-SUM($Y372:CC372))</f>
        <v>0</v>
      </c>
      <c r="CD373" s="10">
        <f>IF(CD$5="",0,SUM($Y371:CD371)-SUM($Y372:CD372))</f>
        <v>0</v>
      </c>
      <c r="CE373" s="10">
        <f>IF(CE$5="",0,SUM($Y371:CE371)-SUM($Y372:CE372))</f>
        <v>0</v>
      </c>
      <c r="CF373" s="10">
        <f>IF(CF$5="",0,SUM($Y371:CF371)-SUM($Y372:CF372))</f>
        <v>0</v>
      </c>
      <c r="CG373" s="10">
        <f>IF(CG$5="",0,SUM($Y371:CG371)-SUM($Y372:CG372))</f>
        <v>0</v>
      </c>
      <c r="CH373" s="10">
        <f>IF(CH$5="",0,SUM($Y371:CH371)-SUM($Y372:CH372))</f>
        <v>0</v>
      </c>
      <c r="CI373" s="10">
        <f>IF(CI$5="",0,SUM($Y371:CI371)-SUM($Y372:CI372))</f>
        <v>0</v>
      </c>
      <c r="CJ373" s="10">
        <f>IF(CJ$5="",0,SUM($Y371:CJ371)-SUM($Y372:CJ372))</f>
        <v>0</v>
      </c>
      <c r="CK373" s="10">
        <f>IF(CK$5="",0,SUM($Y371:CK371)-SUM($Y372:CK372))</f>
        <v>0</v>
      </c>
      <c r="CL373" s="10">
        <f>IF(CL$5="",0,SUM($Y371:CL371)-SUM($Y372:CL372))</f>
        <v>0</v>
      </c>
      <c r="CM373" s="10">
        <f>IF(CM$5="",0,SUM($Y371:CM371)-SUM($Y372:CM372))</f>
        <v>0</v>
      </c>
      <c r="CN373" s="10">
        <f>IF(CN$5="",0,SUM($Y371:CN371)-SUM($Y372:CN372))</f>
        <v>0</v>
      </c>
      <c r="CO373" s="10">
        <f>IF(CO$5="",0,SUM($Y371:CO371)-SUM($Y372:CO372))</f>
        <v>0</v>
      </c>
      <c r="CP373" s="10">
        <f>IF(CP$5="",0,SUM($Y371:CP371)-SUM($Y372:CP372))</f>
        <v>0</v>
      </c>
      <c r="CQ373" s="10">
        <f>IF(CQ$5="",0,SUM($Y371:CQ371)-SUM($Y372:CQ372))</f>
        <v>0</v>
      </c>
      <c r="CR373" s="10">
        <f>IF(CR$5="",0,SUM($Y371:CR371)-SUM($Y372:CR372))</f>
        <v>0</v>
      </c>
      <c r="CS373" s="10">
        <f>IF(CS$5="",0,SUM($Y371:CS371)-SUM($Y372:CS372))</f>
        <v>0</v>
      </c>
      <c r="CT373" s="10">
        <f>IF(CT$5="",0,SUM($Y371:CT371)-SUM($Y372:CT372))</f>
        <v>0</v>
      </c>
    </row>
    <row r="374" spans="1:99" s="27" customFormat="1" ht="12" x14ac:dyDescent="0.25">
      <c r="A374" s="26">
        <f>ROW()</f>
        <v>374</v>
      </c>
      <c r="B374" s="95"/>
      <c r="C374" s="142"/>
      <c r="E374" s="24"/>
      <c r="F374" s="127" t="s">
        <v>240</v>
      </c>
      <c r="H374" s="67"/>
      <c r="I374" s="67"/>
      <c r="J374" s="67"/>
      <c r="K374" s="67"/>
      <c r="L374" s="67"/>
      <c r="M374" s="27" t="str">
        <f>Lists!$R$8</f>
        <v>руб.</v>
      </c>
      <c r="P374" s="30"/>
      <c r="Q374" s="124"/>
      <c r="R374" s="125"/>
      <c r="S374" s="129"/>
      <c r="T374" s="124"/>
      <c r="U374" s="124"/>
      <c r="V374" s="85"/>
      <c r="W374" s="29">
        <f ca="1">SUM(INDIRECT(ADDRESS(ROW(),SUMIFS($1:$1,$5:$5,1))):INDIRECT(ADDRESS(ROW(),SUMIFS($1:$1,$5:$5,MAX($5:$5)))))</f>
        <v>1408110.4972659019</v>
      </c>
      <c r="Z374" s="30">
        <f ca="1">Z371</f>
        <v>0</v>
      </c>
      <c r="AA374" s="30">
        <f t="shared" ref="AA374:CL374" ca="1" si="1070">AA371</f>
        <v>0</v>
      </c>
      <c r="AB374" s="30">
        <f t="shared" ca="1" si="1070"/>
        <v>0</v>
      </c>
      <c r="AC374" s="30">
        <f t="shared" ca="1" si="1070"/>
        <v>0</v>
      </c>
      <c r="AD374" s="30">
        <f t="shared" ca="1" si="1070"/>
        <v>0</v>
      </c>
      <c r="AE374" s="30">
        <f t="shared" ca="1" si="1070"/>
        <v>0</v>
      </c>
      <c r="AF374" s="30">
        <f t="shared" ca="1" si="1070"/>
        <v>0</v>
      </c>
      <c r="AG374" s="30">
        <f t="shared" ca="1" si="1070"/>
        <v>0</v>
      </c>
      <c r="AH374" s="30">
        <f t="shared" ca="1" si="1070"/>
        <v>0</v>
      </c>
      <c r="AI374" s="30">
        <f t="shared" ca="1" si="1070"/>
        <v>0</v>
      </c>
      <c r="AJ374" s="30">
        <f t="shared" ca="1" si="1070"/>
        <v>0</v>
      </c>
      <c r="AK374" s="30">
        <f t="shared" ca="1" si="1070"/>
        <v>0</v>
      </c>
      <c r="AL374" s="30">
        <f t="shared" ca="1" si="1070"/>
        <v>0</v>
      </c>
      <c r="AM374" s="30">
        <f t="shared" ca="1" si="1070"/>
        <v>0</v>
      </c>
      <c r="AN374" s="30">
        <f t="shared" ca="1" si="1070"/>
        <v>0</v>
      </c>
      <c r="AO374" s="30">
        <f t="shared" ca="1" si="1070"/>
        <v>0</v>
      </c>
      <c r="AP374" s="30">
        <f t="shared" ca="1" si="1070"/>
        <v>0</v>
      </c>
      <c r="AQ374" s="30">
        <f t="shared" ca="1" si="1070"/>
        <v>0</v>
      </c>
      <c r="AR374" s="30">
        <f t="shared" ca="1" si="1070"/>
        <v>0</v>
      </c>
      <c r="AS374" s="30">
        <f t="shared" ca="1" si="1070"/>
        <v>0</v>
      </c>
      <c r="AT374" s="30">
        <f t="shared" ca="1" si="1070"/>
        <v>0</v>
      </c>
      <c r="AU374" s="30">
        <f t="shared" ca="1" si="1070"/>
        <v>0</v>
      </c>
      <c r="AV374" s="30">
        <f t="shared" ca="1" si="1070"/>
        <v>104558.67121691529</v>
      </c>
      <c r="AW374" s="30">
        <f t="shared" ca="1" si="1070"/>
        <v>149771.87582747889</v>
      </c>
      <c r="AX374" s="30">
        <f t="shared" ca="1" si="1070"/>
        <v>174075.44547987406</v>
      </c>
      <c r="AY374" s="30">
        <f t="shared" ca="1" si="1070"/>
        <v>172173.51238967388</v>
      </c>
      <c r="AZ374" s="30">
        <f t="shared" ca="1" si="1070"/>
        <v>166234.29236105405</v>
      </c>
      <c r="BA374" s="30">
        <f t="shared" ca="1" si="1070"/>
        <v>167101.42873267646</v>
      </c>
      <c r="BB374" s="30">
        <f t="shared" ca="1" si="1070"/>
        <v>159615.15866144208</v>
      </c>
      <c r="BC374" s="30">
        <f t="shared" ca="1" si="1070"/>
        <v>136612.4773134909</v>
      </c>
      <c r="BD374" s="30">
        <f t="shared" ca="1" si="1070"/>
        <v>98764.77986017229</v>
      </c>
      <c r="BE374" s="30">
        <f t="shared" ca="1" si="1070"/>
        <v>65353.822070482158</v>
      </c>
      <c r="BF374" s="30">
        <f t="shared" ca="1" si="1070"/>
        <v>13849.033352642109</v>
      </c>
      <c r="BG374" s="30">
        <f t="shared" ca="1" si="1070"/>
        <v>0</v>
      </c>
      <c r="BH374" s="30">
        <f t="shared" ca="1" si="1070"/>
        <v>0</v>
      </c>
      <c r="BI374" s="30">
        <f t="shared" ca="1" si="1070"/>
        <v>0</v>
      </c>
      <c r="BJ374" s="30">
        <f t="shared" ca="1" si="1070"/>
        <v>0</v>
      </c>
      <c r="BK374" s="30">
        <f t="shared" ca="1" si="1070"/>
        <v>0</v>
      </c>
      <c r="BL374" s="30">
        <f t="shared" ca="1" si="1070"/>
        <v>0</v>
      </c>
      <c r="BM374" s="30">
        <f t="shared" ca="1" si="1070"/>
        <v>0</v>
      </c>
      <c r="BN374" s="30">
        <f t="shared" ca="1" si="1070"/>
        <v>0</v>
      </c>
      <c r="BO374" s="30">
        <f t="shared" ca="1" si="1070"/>
        <v>0</v>
      </c>
      <c r="BP374" s="30">
        <f t="shared" ca="1" si="1070"/>
        <v>0</v>
      </c>
      <c r="BQ374" s="30">
        <f t="shared" ca="1" si="1070"/>
        <v>0</v>
      </c>
      <c r="BR374" s="30">
        <f t="shared" ca="1" si="1070"/>
        <v>0</v>
      </c>
      <c r="BS374" s="30">
        <f t="shared" ca="1" si="1070"/>
        <v>0</v>
      </c>
      <c r="BT374" s="30">
        <f t="shared" ca="1" si="1070"/>
        <v>0</v>
      </c>
      <c r="BU374" s="30">
        <f t="shared" ca="1" si="1070"/>
        <v>0</v>
      </c>
      <c r="BV374" s="30">
        <f t="shared" si="1070"/>
        <v>0</v>
      </c>
      <c r="BW374" s="30">
        <f t="shared" si="1070"/>
        <v>0</v>
      </c>
      <c r="BX374" s="30">
        <f t="shared" si="1070"/>
        <v>0</v>
      </c>
      <c r="BY374" s="30">
        <f t="shared" si="1070"/>
        <v>0</v>
      </c>
      <c r="BZ374" s="30">
        <f t="shared" si="1070"/>
        <v>0</v>
      </c>
      <c r="CA374" s="30">
        <f t="shared" si="1070"/>
        <v>0</v>
      </c>
      <c r="CB374" s="30">
        <f t="shared" si="1070"/>
        <v>0</v>
      </c>
      <c r="CC374" s="30">
        <f t="shared" si="1070"/>
        <v>0</v>
      </c>
      <c r="CD374" s="30">
        <f t="shared" si="1070"/>
        <v>0</v>
      </c>
      <c r="CE374" s="30">
        <f t="shared" si="1070"/>
        <v>0</v>
      </c>
      <c r="CF374" s="30">
        <f t="shared" si="1070"/>
        <v>0</v>
      </c>
      <c r="CG374" s="30">
        <f t="shared" si="1070"/>
        <v>0</v>
      </c>
      <c r="CH374" s="30">
        <f t="shared" si="1070"/>
        <v>0</v>
      </c>
      <c r="CI374" s="30">
        <f t="shared" si="1070"/>
        <v>0</v>
      </c>
      <c r="CJ374" s="30">
        <f t="shared" si="1070"/>
        <v>0</v>
      </c>
      <c r="CK374" s="30">
        <f t="shared" si="1070"/>
        <v>0</v>
      </c>
      <c r="CL374" s="30">
        <f t="shared" si="1070"/>
        <v>0</v>
      </c>
      <c r="CM374" s="30">
        <f t="shared" ref="CM374:CT374" si="1071">CM371</f>
        <v>0</v>
      </c>
      <c r="CN374" s="30">
        <f t="shared" si="1071"/>
        <v>0</v>
      </c>
      <c r="CO374" s="30">
        <f t="shared" si="1071"/>
        <v>0</v>
      </c>
      <c r="CP374" s="30">
        <f t="shared" si="1071"/>
        <v>0</v>
      </c>
      <c r="CQ374" s="30">
        <f t="shared" si="1071"/>
        <v>0</v>
      </c>
      <c r="CR374" s="30">
        <f t="shared" si="1071"/>
        <v>0</v>
      </c>
      <c r="CS374" s="30">
        <f t="shared" si="1071"/>
        <v>0</v>
      </c>
      <c r="CT374" s="30">
        <f t="shared" si="1071"/>
        <v>0</v>
      </c>
    </row>
    <row r="375" spans="1:99" s="13" customFormat="1" x14ac:dyDescent="0.3">
      <c r="A375" s="12">
        <f>ROW()</f>
        <v>375</v>
      </c>
      <c r="B375" s="102"/>
      <c r="C375" s="142"/>
      <c r="E375" s="92"/>
      <c r="F375" s="13" t="s">
        <v>137</v>
      </c>
      <c r="M375" s="4" t="str">
        <f>Lists!$R$8</f>
        <v>руб.</v>
      </c>
      <c r="P375" s="10"/>
      <c r="R375" s="92"/>
      <c r="S375" s="10"/>
      <c r="V375" s="80">
        <f ca="1">W375-(W274-W357-W374)</f>
        <v>0</v>
      </c>
      <c r="W375" s="10">
        <f ca="1">SUM(INDIRECT(ADDRESS(ROW(),SUMIFS($1:$1,$5:$5,1))):INDIRECT(ADDRESS(ROW(),SUMIFS($1:$1,$5:$5,MAX($5:$5)))))</f>
        <v>209365875.23088786</v>
      </c>
      <c r="Z375" s="10">
        <f ca="1">Z274-Z357-Z374</f>
        <v>-1712121.2121212122</v>
      </c>
      <c r="AA375" s="10">
        <f t="shared" ref="AA375:CL375" ca="1" si="1072">AA274-AA357-AA374</f>
        <v>-1803787.8787878787</v>
      </c>
      <c r="AB375" s="10">
        <f t="shared" ca="1" si="1072"/>
        <v>-2020454.5454545454</v>
      </c>
      <c r="AC375" s="10">
        <f t="shared" ca="1" si="1072"/>
        <v>-2451406.9264069265</v>
      </c>
      <c r="AD375" s="10">
        <f t="shared" ca="1" si="1072"/>
        <v>-2576406.9264069265</v>
      </c>
      <c r="AE375" s="10">
        <f t="shared" ca="1" si="1072"/>
        <v>-2659740.2597402595</v>
      </c>
      <c r="AF375" s="10">
        <f t="shared" ca="1" si="1072"/>
        <v>-2659740.2597402595</v>
      </c>
      <c r="AG375" s="10">
        <f t="shared" ca="1" si="1072"/>
        <v>-2659740.2597402595</v>
      </c>
      <c r="AH375" s="10">
        <f t="shared" ca="1" si="1072"/>
        <v>-2656796.4698917749</v>
      </c>
      <c r="AI375" s="10">
        <f t="shared" ca="1" si="1072"/>
        <v>-2634887.5254978356</v>
      </c>
      <c r="AJ375" s="10">
        <f t="shared" ca="1" si="1072"/>
        <v>-2582978.6348008658</v>
      </c>
      <c r="AK375" s="10">
        <f t="shared" ca="1" si="1072"/>
        <v>-2521092.4498728355</v>
      </c>
      <c r="AL375" s="10">
        <f t="shared" ca="1" si="1072"/>
        <v>-2457459.5627213204</v>
      </c>
      <c r="AM375" s="10">
        <f t="shared" ca="1" si="1072"/>
        <v>-2395528.0260766232</v>
      </c>
      <c r="AN375" s="10">
        <f t="shared" ca="1" si="1072"/>
        <v>-2297850.4433353357</v>
      </c>
      <c r="AO375" s="10">
        <f t="shared" ca="1" si="1072"/>
        <v>-2085209.5951317367</v>
      </c>
      <c r="AP375" s="10">
        <f t="shared" ca="1" si="1072"/>
        <v>-1727629.8851260552</v>
      </c>
      <c r="AQ375" s="10">
        <f t="shared" ca="1" si="1072"/>
        <v>-1216233.833768934</v>
      </c>
      <c r="AR375" s="10">
        <f t="shared" ca="1" si="1072"/>
        <v>-971549.95235605538</v>
      </c>
      <c r="AS375" s="10">
        <f t="shared" ca="1" si="1072"/>
        <v>-223058.14130336448</v>
      </c>
      <c r="AT375" s="10">
        <f t="shared" ca="1" si="1072"/>
        <v>576743.95081510046</v>
      </c>
      <c r="AU375" s="10">
        <f t="shared" ca="1" si="1072"/>
        <v>1403747.8054252719</v>
      </c>
      <c r="AV375" s="10">
        <f t="shared" ca="1" si="1072"/>
        <v>2140346.2259955341</v>
      </c>
      <c r="AW375" s="10">
        <f t="shared" ca="1" si="1072"/>
        <v>2942652.7484362773</v>
      </c>
      <c r="AX375" s="10">
        <f t="shared" ca="1" si="1072"/>
        <v>3470322.1624114825</v>
      </c>
      <c r="AY375" s="10">
        <f t="shared" ca="1" si="1072"/>
        <v>4322560.3729139939</v>
      </c>
      <c r="AZ375" s="10">
        <f t="shared" ca="1" si="1072"/>
        <v>5179082.1066518966</v>
      </c>
      <c r="BA375" s="10">
        <f t="shared" ca="1" si="1072"/>
        <v>6028837.3831679616</v>
      </c>
      <c r="BB375" s="10">
        <f t="shared" ca="1" si="1072"/>
        <v>6886942.6546730036</v>
      </c>
      <c r="BC375" s="10">
        <f t="shared" ca="1" si="1072"/>
        <v>7760561.1931023942</v>
      </c>
      <c r="BD375" s="10">
        <f t="shared" ca="1" si="1072"/>
        <v>8649024.7476371508</v>
      </c>
      <c r="BE375" s="10">
        <f t="shared" ca="1" si="1072"/>
        <v>9525692.0878870673</v>
      </c>
      <c r="BF375" s="10">
        <f t="shared" ca="1" si="1072"/>
        <v>10365680.898080284</v>
      </c>
      <c r="BG375" s="10">
        <f t="shared" ca="1" si="1072"/>
        <v>11038241.726165889</v>
      </c>
      <c r="BH375" s="10">
        <f t="shared" ca="1" si="1072"/>
        <v>11542238.058578763</v>
      </c>
      <c r="BI375" s="10">
        <f t="shared" ca="1" si="1072"/>
        <v>11887152.173112852</v>
      </c>
      <c r="BJ375" s="10">
        <f t="shared" ca="1" si="1072"/>
        <v>12095636.132588241</v>
      </c>
      <c r="BK375" s="10">
        <f t="shared" ca="1" si="1072"/>
        <v>12215255.724225551</v>
      </c>
      <c r="BL375" s="10">
        <f t="shared" ca="1" si="1072"/>
        <v>12283033.351225069</v>
      </c>
      <c r="BM375" s="10">
        <f t="shared" ca="1" si="1072"/>
        <v>12323410.514881792</v>
      </c>
      <c r="BN375" s="10">
        <f t="shared" ca="1" si="1072"/>
        <v>12349551.906514082</v>
      </c>
      <c r="BO375" s="10">
        <f t="shared" ca="1" si="1072"/>
        <v>12369313.338629331</v>
      </c>
      <c r="BP375" s="10">
        <f t="shared" ca="1" si="1072"/>
        <v>12387002.573389845</v>
      </c>
      <c r="BQ375" s="10">
        <f t="shared" ca="1" si="1072"/>
        <v>12387282.15305898</v>
      </c>
      <c r="BR375" s="10">
        <f t="shared" ca="1" si="1072"/>
        <v>12387315.496431131</v>
      </c>
      <c r="BS375" s="10">
        <f t="shared" ca="1" si="1072"/>
        <v>12387308.940624887</v>
      </c>
      <c r="BT375" s="10">
        <f t="shared" ca="1" si="1072"/>
        <v>12387305.79627252</v>
      </c>
      <c r="BU375" s="10">
        <f t="shared" ca="1" si="1072"/>
        <v>12387305.79627252</v>
      </c>
      <c r="BV375" s="10">
        <f t="shared" ca="1" si="1072"/>
        <v>0</v>
      </c>
      <c r="BW375" s="10">
        <f t="shared" ca="1" si="1072"/>
        <v>0</v>
      </c>
      <c r="BX375" s="10">
        <f t="shared" ca="1" si="1072"/>
        <v>0</v>
      </c>
      <c r="BY375" s="10">
        <f t="shared" ca="1" si="1072"/>
        <v>0</v>
      </c>
      <c r="BZ375" s="10">
        <f t="shared" ca="1" si="1072"/>
        <v>0</v>
      </c>
      <c r="CA375" s="10">
        <f t="shared" ca="1" si="1072"/>
        <v>0</v>
      </c>
      <c r="CB375" s="10">
        <f t="shared" ca="1" si="1072"/>
        <v>0</v>
      </c>
      <c r="CC375" s="10">
        <f t="shared" ca="1" si="1072"/>
        <v>0</v>
      </c>
      <c r="CD375" s="10">
        <f t="shared" ca="1" si="1072"/>
        <v>0</v>
      </c>
      <c r="CE375" s="10">
        <f t="shared" ca="1" si="1072"/>
        <v>0</v>
      </c>
      <c r="CF375" s="10">
        <f t="shared" ca="1" si="1072"/>
        <v>0</v>
      </c>
      <c r="CG375" s="10">
        <f t="shared" ca="1" si="1072"/>
        <v>0</v>
      </c>
      <c r="CH375" s="10">
        <f t="shared" ca="1" si="1072"/>
        <v>0</v>
      </c>
      <c r="CI375" s="10">
        <f t="shared" ca="1" si="1072"/>
        <v>0</v>
      </c>
      <c r="CJ375" s="10">
        <f t="shared" ca="1" si="1072"/>
        <v>0</v>
      </c>
      <c r="CK375" s="10">
        <f t="shared" ca="1" si="1072"/>
        <v>0</v>
      </c>
      <c r="CL375" s="10">
        <f t="shared" ca="1" si="1072"/>
        <v>0</v>
      </c>
      <c r="CM375" s="10">
        <f t="shared" ref="CM375:CT375" ca="1" si="1073">CM274-CM357-CM374</f>
        <v>0</v>
      </c>
      <c r="CN375" s="10">
        <f t="shared" ca="1" si="1073"/>
        <v>0</v>
      </c>
      <c r="CO375" s="10">
        <f t="shared" ca="1" si="1073"/>
        <v>0</v>
      </c>
      <c r="CP375" s="10">
        <f t="shared" ca="1" si="1073"/>
        <v>0</v>
      </c>
      <c r="CQ375" s="10">
        <f t="shared" ca="1" si="1073"/>
        <v>0</v>
      </c>
      <c r="CR375" s="10">
        <f t="shared" ca="1" si="1073"/>
        <v>0</v>
      </c>
      <c r="CS375" s="10">
        <f t="shared" ca="1" si="1073"/>
        <v>0</v>
      </c>
      <c r="CT375" s="10">
        <f t="shared" ca="1" si="1073"/>
        <v>0</v>
      </c>
    </row>
    <row r="376" spans="1:99" s="27" customFormat="1" ht="12" x14ac:dyDescent="0.25">
      <c r="A376" s="26">
        <f>ROW()</f>
        <v>376</v>
      </c>
      <c r="B376" s="95"/>
      <c r="C376" s="142"/>
      <c r="E376" s="24"/>
      <c r="F376" s="127" t="s">
        <v>138</v>
      </c>
      <c r="H376" s="67"/>
      <c r="I376" s="67"/>
      <c r="J376" s="67"/>
      <c r="K376" s="67"/>
      <c r="L376" s="67"/>
      <c r="M376" s="27" t="str">
        <f>Lists!$R$8</f>
        <v>руб.</v>
      </c>
      <c r="P376" s="30"/>
      <c r="Q376" s="124"/>
      <c r="R376" s="44"/>
      <c r="S376" s="122">
        <f>$S$278</f>
        <v>0.2</v>
      </c>
      <c r="T376" s="124"/>
      <c r="U376" s="124"/>
      <c r="V376" s="85"/>
      <c r="W376" s="29">
        <f ca="1">SUM(INDIRECT(ADDRESS(ROW(),SUMIFS($1:$1,$5:$5,1))):INDIRECT(ADDRESS(ROW(),SUMIFS($1:$1,$5:$5,MAX($5:$5)))))</f>
        <v>41873175.046177574</v>
      </c>
      <c r="Z376" s="30">
        <f ca="1">IF(SUM($Y375:Z375)&gt;0,SUM($Y375:Z375)*$S376-SUM($Y376:Y376),0)</f>
        <v>0</v>
      </c>
      <c r="AA376" s="30">
        <f ca="1">IF(SUM($Y375:AA375)&gt;0,SUM($Y375:AA375)*$S376-SUM($Y376:Z376),0)</f>
        <v>0</v>
      </c>
      <c r="AB376" s="30">
        <f ca="1">IF(SUM($Y375:AB375)&gt;0,SUM($Y375:AB375)*$S376-SUM($Y376:AA376),0)</f>
        <v>0</v>
      </c>
      <c r="AC376" s="30">
        <f ca="1">IF(SUM($Y375:AC375)&gt;0,SUM($Y375:AC375)*$S376-SUM($Y376:AB376),0)</f>
        <v>0</v>
      </c>
      <c r="AD376" s="30">
        <f ca="1">IF(SUM($Y375:AD375)&gt;0,SUM($Y375:AD375)*$S376-SUM($Y376:AC376),0)</f>
        <v>0</v>
      </c>
      <c r="AE376" s="30">
        <f ca="1">IF(SUM($Y375:AE375)&gt;0,SUM($Y375:AE375)*$S376-SUM($Y376:AD376),0)</f>
        <v>0</v>
      </c>
      <c r="AF376" s="30">
        <f ca="1">IF(SUM($Y375:AF375)&gt;0,SUM($Y375:AF375)*$S376-SUM($Y376:AE376),0)</f>
        <v>0</v>
      </c>
      <c r="AG376" s="30">
        <f ca="1">IF(SUM($Y375:AG375)&gt;0,SUM($Y375:AG375)*$S376-SUM($Y376:AF376),0)</f>
        <v>0</v>
      </c>
      <c r="AH376" s="30">
        <f ca="1">IF(SUM($Y375:AH375)&gt;0,SUM($Y375:AH375)*$S376-SUM($Y376:AG376),0)</f>
        <v>0</v>
      </c>
      <c r="AI376" s="30">
        <f ca="1">IF(SUM($Y375:AI375)&gt;0,SUM($Y375:AI375)*$S376-SUM($Y376:AH376),0)</f>
        <v>0</v>
      </c>
      <c r="AJ376" s="30">
        <f ca="1">IF(SUM($Y375:AJ375)&gt;0,SUM($Y375:AJ375)*$S376-SUM($Y376:AI376),0)</f>
        <v>0</v>
      </c>
      <c r="AK376" s="30">
        <f ca="1">IF(SUM($Y375:AK375)&gt;0,SUM($Y375:AK375)*$S376-SUM($Y376:AJ376),0)</f>
        <v>0</v>
      </c>
      <c r="AL376" s="30">
        <f ca="1">IF(SUM($Y375:AL375)&gt;0,SUM($Y375:AL375)*$S376-SUM($Y376:AK376),0)</f>
        <v>0</v>
      </c>
      <c r="AM376" s="30">
        <f ca="1">IF(SUM($Y375:AM375)&gt;0,SUM($Y375:AM375)*$S376-SUM($Y376:AL376),0)</f>
        <v>0</v>
      </c>
      <c r="AN376" s="30">
        <f ca="1">IF(SUM($Y375:AN375)&gt;0,SUM($Y375:AN375)*$S376-SUM($Y376:AM376),0)</f>
        <v>0</v>
      </c>
      <c r="AO376" s="30">
        <f ca="1">IF(SUM($Y375:AO375)&gt;0,SUM($Y375:AO375)*$S376-SUM($Y376:AN376),0)</f>
        <v>0</v>
      </c>
      <c r="AP376" s="30">
        <f ca="1">IF(SUM($Y375:AP375)&gt;0,SUM($Y375:AP375)*$S376-SUM($Y376:AO376),0)</f>
        <v>0</v>
      </c>
      <c r="AQ376" s="30">
        <f ca="1">IF(SUM($Y375:AQ375)&gt;0,SUM($Y375:AQ375)*$S376-SUM($Y376:AP376),0)</f>
        <v>0</v>
      </c>
      <c r="AR376" s="30">
        <f ca="1">IF(SUM($Y375:AR375)&gt;0,SUM($Y375:AR375)*$S376-SUM($Y376:AQ376),0)</f>
        <v>0</v>
      </c>
      <c r="AS376" s="30">
        <f ca="1">IF(SUM($Y375:AS375)&gt;0,SUM($Y375:AS375)*$S376-SUM($Y376:AR376),0)</f>
        <v>0</v>
      </c>
      <c r="AT376" s="30">
        <f ca="1">IF(SUM($Y375:AT375)&gt;0,SUM($Y375:AT375)*$S376-SUM($Y376:AS376),0)</f>
        <v>0</v>
      </c>
      <c r="AU376" s="30">
        <f ca="1">IF(SUM($Y375:AU375)&gt;0,SUM($Y375:AU375)*$S376-SUM($Y376:AT376),0)</f>
        <v>0</v>
      </c>
      <c r="AV376" s="30">
        <f ca="1">IF(SUM($Y375:AV375)&gt;0,SUM($Y375:AV375)*$S376-SUM($Y376:AU376),0)</f>
        <v>0</v>
      </c>
      <c r="AW376" s="30">
        <f ca="1">IF(SUM($Y375:AW375)&gt;0,SUM($Y375:AW375)*$S376-SUM($Y376:AV376),0)</f>
        <v>0</v>
      </c>
      <c r="AX376" s="30">
        <f ca="1">IF(SUM($Y375:AX375)&gt;0,SUM($Y375:AX375)*$S376-SUM($Y376:AW376),0)</f>
        <v>0</v>
      </c>
      <c r="AY376" s="30">
        <f ca="1">IF(SUM($Y375:AY375)&gt;0,SUM($Y375:AY375)*$S376-SUM($Y376:AX376),0)</f>
        <v>0</v>
      </c>
      <c r="AZ376" s="30">
        <f ca="1">IF(SUM($Y375:AZ375)&gt;0,SUM($Y375:AZ375)*$S376-SUM($Y376:AY376),0)</f>
        <v>0</v>
      </c>
      <c r="BA376" s="30">
        <f ca="1">IF(SUM($Y375:BA375)&gt;0,SUM($Y375:BA375)*$S376-SUM($Y376:AZ376),0)</f>
        <v>0</v>
      </c>
      <c r="BB376" s="30">
        <f ca="1">IF(SUM($Y375:BB375)&gt;0,SUM($Y375:BB375)*$S376-SUM($Y376:BA376),0)</f>
        <v>0</v>
      </c>
      <c r="BC376" s="30">
        <f ca="1">IF(SUM($Y375:BC375)&gt;0,SUM($Y375:BC375)*$S376-SUM($Y376:BB376),0)</f>
        <v>0</v>
      </c>
      <c r="BD376" s="30">
        <f ca="1">IF(SUM($Y375:BD375)&gt;0,SUM($Y375:BD375)*$S376-SUM($Y376:BC376),0)</f>
        <v>1409429.7125898106</v>
      </c>
      <c r="BE376" s="30">
        <f ca="1">IF(SUM($Y375:BE375)&gt;0,SUM($Y375:BE375)*$S376-SUM($Y376:BD376),0)</f>
        <v>1905138.4175774138</v>
      </c>
      <c r="BF376" s="30">
        <f ca="1">IF(SUM($Y375:BF375)&gt;0,SUM($Y375:BF375)*$S376-SUM($Y376:BE376),0)</f>
        <v>2073136.1796160573</v>
      </c>
      <c r="BG376" s="30">
        <f ca="1">IF(SUM($Y375:BG375)&gt;0,SUM($Y375:BG375)*$S376-SUM($Y376:BF376),0)</f>
        <v>2207648.3452331778</v>
      </c>
      <c r="BH376" s="30">
        <f ca="1">IF(SUM($Y375:BH375)&gt;0,SUM($Y375:BH375)*$S376-SUM($Y376:BG376),0)</f>
        <v>2308447.6117157545</v>
      </c>
      <c r="BI376" s="30">
        <f ca="1">IF(SUM($Y375:BI375)&gt;0,SUM($Y375:BI375)*$S376-SUM($Y376:BH376),0)</f>
        <v>2377430.4346225709</v>
      </c>
      <c r="BJ376" s="30">
        <f ca="1">IF(SUM($Y375:BJ375)&gt;0,SUM($Y375:BJ375)*$S376-SUM($Y376:BI376),0)</f>
        <v>2419127.2265176475</v>
      </c>
      <c r="BK376" s="30">
        <f ca="1">IF(SUM($Y375:BK375)&gt;0,SUM($Y375:BK375)*$S376-SUM($Y376:BJ376),0)</f>
        <v>2443051.1448451113</v>
      </c>
      <c r="BL376" s="30">
        <f ca="1">IF(SUM($Y375:BL375)&gt;0,SUM($Y375:BL375)*$S376-SUM($Y376:BK376),0)</f>
        <v>2456606.6702450104</v>
      </c>
      <c r="BM376" s="30">
        <f ca="1">IF(SUM($Y375:BM375)&gt;0,SUM($Y375:BM375)*$S376-SUM($Y376:BL376),0)</f>
        <v>2464682.1029763594</v>
      </c>
      <c r="BN376" s="30">
        <f ca="1">IF(SUM($Y375:BN375)&gt;0,SUM($Y375:BN375)*$S376-SUM($Y376:BM376),0)</f>
        <v>2469910.3813028149</v>
      </c>
      <c r="BO376" s="30">
        <f ca="1">IF(SUM($Y375:BO375)&gt;0,SUM($Y375:BO375)*$S376-SUM($Y376:BN376),0)</f>
        <v>2473862.6677258648</v>
      </c>
      <c r="BP376" s="30">
        <f ca="1">IF(SUM($Y375:BP375)&gt;0,SUM($Y375:BP375)*$S376-SUM($Y376:BO376),0)</f>
        <v>2477400.5146779716</v>
      </c>
      <c r="BQ376" s="30">
        <f ca="1">IF(SUM($Y375:BQ375)&gt;0,SUM($Y375:BQ375)*$S376-SUM($Y376:BP376),0)</f>
        <v>2477456.4306117967</v>
      </c>
      <c r="BR376" s="30">
        <f ca="1">IF(SUM($Y375:BR375)&gt;0,SUM($Y375:BR375)*$S376-SUM($Y376:BQ376),0)</f>
        <v>2477463.0992862284</v>
      </c>
      <c r="BS376" s="30">
        <f ca="1">IF(SUM($Y375:BS375)&gt;0,SUM($Y375:BS375)*$S376-SUM($Y376:BR376),0)</f>
        <v>2477461.7881249785</v>
      </c>
      <c r="BT376" s="30">
        <f ca="1">IF(SUM($Y375:BT375)&gt;0,SUM($Y375:BT375)*$S376-SUM($Y376:BS376),0)</f>
        <v>2477461.1592544988</v>
      </c>
      <c r="BU376" s="30">
        <f ca="1">IF(SUM($Y375:BU375)&gt;0,SUM($Y375:BU375)*$S376-SUM($Y376:BT376),0)</f>
        <v>2477461.1592545062</v>
      </c>
      <c r="BV376" s="30">
        <f ca="1">IF(SUM($Y375:BV375)&gt;0,SUM($Y375:BV375)*$S376-SUM($Y376:BU376),0)</f>
        <v>0</v>
      </c>
      <c r="BW376" s="30">
        <f ca="1">IF(SUM($Y375:BW375)&gt;0,SUM($Y375:BW375)*$S376-SUM($Y376:BV376),0)</f>
        <v>0</v>
      </c>
      <c r="BX376" s="30">
        <f ca="1">IF(SUM($Y375:BX375)&gt;0,SUM($Y375:BX375)*$S376-SUM($Y376:BW376),0)</f>
        <v>0</v>
      </c>
      <c r="BY376" s="30">
        <f ca="1">IF(SUM($Y375:BY375)&gt;0,SUM($Y375:BY375)*$S376-SUM($Y376:BX376),0)</f>
        <v>0</v>
      </c>
      <c r="BZ376" s="30">
        <f ca="1">IF(SUM($Y375:BZ375)&gt;0,SUM($Y375:BZ375)*$S376-SUM($Y376:BY376),0)</f>
        <v>0</v>
      </c>
      <c r="CA376" s="30">
        <f ca="1">IF(SUM($Y375:CA375)&gt;0,SUM($Y375:CA375)*$S376-SUM($Y376:BZ376),0)</f>
        <v>0</v>
      </c>
      <c r="CB376" s="30">
        <f ca="1">IF(SUM($Y375:CB375)&gt;0,SUM($Y375:CB375)*$S376-SUM($Y376:CA376),0)</f>
        <v>0</v>
      </c>
      <c r="CC376" s="30">
        <f ca="1">IF(SUM($Y375:CC375)&gt;0,SUM($Y375:CC375)*$S376-SUM($Y376:CB376),0)</f>
        <v>0</v>
      </c>
      <c r="CD376" s="30">
        <f ca="1">IF(SUM($Y375:CD375)&gt;0,SUM($Y375:CD375)*$S376-SUM($Y376:CC376),0)</f>
        <v>0</v>
      </c>
      <c r="CE376" s="30">
        <f ca="1">IF(SUM($Y375:CE375)&gt;0,SUM($Y375:CE375)*$S376-SUM($Y376:CD376),0)</f>
        <v>0</v>
      </c>
      <c r="CF376" s="30">
        <f ca="1">IF(SUM($Y375:CF375)&gt;0,SUM($Y375:CF375)*$S376-SUM($Y376:CE376),0)</f>
        <v>0</v>
      </c>
      <c r="CG376" s="30">
        <f ca="1">IF(SUM($Y375:CG375)&gt;0,SUM($Y375:CG375)*$S376-SUM($Y376:CF376),0)</f>
        <v>0</v>
      </c>
      <c r="CH376" s="30">
        <f ca="1">IF(SUM($Y375:CH375)&gt;0,SUM($Y375:CH375)*$S376-SUM($Y376:CG376),0)</f>
        <v>0</v>
      </c>
      <c r="CI376" s="30">
        <f ca="1">IF(SUM($Y375:CI375)&gt;0,SUM($Y375:CI375)*$S376-SUM($Y376:CH376),0)</f>
        <v>0</v>
      </c>
      <c r="CJ376" s="30">
        <f ca="1">IF(SUM($Y375:CJ375)&gt;0,SUM($Y375:CJ375)*$S376-SUM($Y376:CI376),0)</f>
        <v>0</v>
      </c>
      <c r="CK376" s="30">
        <f ca="1">IF(SUM($Y375:CK375)&gt;0,SUM($Y375:CK375)*$S376-SUM($Y376:CJ376),0)</f>
        <v>0</v>
      </c>
      <c r="CL376" s="30">
        <f ca="1">IF(SUM($Y375:CL375)&gt;0,SUM($Y375:CL375)*$S376-SUM($Y376:CK376),0)</f>
        <v>0</v>
      </c>
      <c r="CM376" s="30">
        <f ca="1">IF(SUM($Y375:CM375)&gt;0,SUM($Y375:CM375)*$S376-SUM($Y376:CL376),0)</f>
        <v>0</v>
      </c>
      <c r="CN376" s="30">
        <f ca="1">IF(SUM($Y375:CN375)&gt;0,SUM($Y375:CN375)*$S376-SUM($Y376:CM376),0)</f>
        <v>0</v>
      </c>
      <c r="CO376" s="30">
        <f ca="1">IF(SUM($Y375:CO375)&gt;0,SUM($Y375:CO375)*$S376-SUM($Y376:CN376),0)</f>
        <v>0</v>
      </c>
      <c r="CP376" s="30">
        <f ca="1">IF(SUM($Y375:CP375)&gt;0,SUM($Y375:CP375)*$S376-SUM($Y376:CO376),0)</f>
        <v>0</v>
      </c>
      <c r="CQ376" s="30">
        <f ca="1">IF(SUM($Y375:CQ375)&gt;0,SUM($Y375:CQ375)*$S376-SUM($Y376:CP376),0)</f>
        <v>0</v>
      </c>
      <c r="CR376" s="30">
        <f ca="1">IF(SUM($Y375:CR375)&gt;0,SUM($Y375:CR375)*$S376-SUM($Y376:CQ376),0)</f>
        <v>0</v>
      </c>
      <c r="CS376" s="30">
        <f ca="1">IF(SUM($Y375:CS375)&gt;0,SUM($Y375:CS375)*$S376-SUM($Y376:CR376),0)</f>
        <v>0</v>
      </c>
      <c r="CT376" s="30">
        <f ca="1">IF(SUM($Y375:CT375)&gt;0,SUM($Y375:CT375)*$S376-SUM($Y376:CS376),0)</f>
        <v>0</v>
      </c>
    </row>
    <row r="377" spans="1:99" s="13" customFormat="1" x14ac:dyDescent="0.3">
      <c r="A377" s="12">
        <f>ROW()</f>
        <v>377</v>
      </c>
      <c r="B377" s="102"/>
      <c r="C377" s="142"/>
      <c r="E377" s="92"/>
      <c r="F377" s="13" t="s">
        <v>139</v>
      </c>
      <c r="M377" s="4" t="str">
        <f>Lists!$R$8</f>
        <v>руб.</v>
      </c>
      <c r="P377" s="10"/>
      <c r="R377" s="92"/>
      <c r="S377" s="10"/>
      <c r="V377" s="80">
        <f ca="1">W377-(W375-W376)</f>
        <v>0</v>
      </c>
      <c r="W377" s="10">
        <f ca="1">SUM(INDIRECT(ADDRESS(ROW(),SUMIFS($1:$1,$5:$5,1))):INDIRECT(ADDRESS(ROW(),SUMIFS($1:$1,$5:$5,MAX($5:$5)))))</f>
        <v>167492700.18471032</v>
      </c>
      <c r="Z377" s="10">
        <f ca="1">Z375-Z376</f>
        <v>-1712121.2121212122</v>
      </c>
      <c r="AA377" s="10">
        <f t="shared" ref="AA377:CL377" ca="1" si="1074">AA375-AA376</f>
        <v>-1803787.8787878787</v>
      </c>
      <c r="AB377" s="10">
        <f t="shared" ca="1" si="1074"/>
        <v>-2020454.5454545454</v>
      </c>
      <c r="AC377" s="10">
        <f t="shared" ca="1" si="1074"/>
        <v>-2451406.9264069265</v>
      </c>
      <c r="AD377" s="10">
        <f t="shared" ca="1" si="1074"/>
        <v>-2576406.9264069265</v>
      </c>
      <c r="AE377" s="10">
        <f t="shared" ca="1" si="1074"/>
        <v>-2659740.2597402595</v>
      </c>
      <c r="AF377" s="10">
        <f t="shared" ca="1" si="1074"/>
        <v>-2659740.2597402595</v>
      </c>
      <c r="AG377" s="10">
        <f t="shared" ca="1" si="1074"/>
        <v>-2659740.2597402595</v>
      </c>
      <c r="AH377" s="10">
        <f t="shared" ca="1" si="1074"/>
        <v>-2656796.4698917749</v>
      </c>
      <c r="AI377" s="10">
        <f t="shared" ca="1" si="1074"/>
        <v>-2634887.5254978356</v>
      </c>
      <c r="AJ377" s="10">
        <f t="shared" ca="1" si="1074"/>
        <v>-2582978.6348008658</v>
      </c>
      <c r="AK377" s="10">
        <f t="shared" ca="1" si="1074"/>
        <v>-2521092.4498728355</v>
      </c>
      <c r="AL377" s="10">
        <f t="shared" ca="1" si="1074"/>
        <v>-2457459.5627213204</v>
      </c>
      <c r="AM377" s="10">
        <f t="shared" ca="1" si="1074"/>
        <v>-2395528.0260766232</v>
      </c>
      <c r="AN377" s="10">
        <f t="shared" ca="1" si="1074"/>
        <v>-2297850.4433353357</v>
      </c>
      <c r="AO377" s="10">
        <f t="shared" ca="1" si="1074"/>
        <v>-2085209.5951317367</v>
      </c>
      <c r="AP377" s="10">
        <f t="shared" ca="1" si="1074"/>
        <v>-1727629.8851260552</v>
      </c>
      <c r="AQ377" s="10">
        <f t="shared" ca="1" si="1074"/>
        <v>-1216233.833768934</v>
      </c>
      <c r="AR377" s="10">
        <f t="shared" ca="1" si="1074"/>
        <v>-971549.95235605538</v>
      </c>
      <c r="AS377" s="10">
        <f t="shared" ca="1" si="1074"/>
        <v>-223058.14130336448</v>
      </c>
      <c r="AT377" s="10">
        <f t="shared" ca="1" si="1074"/>
        <v>576743.95081510046</v>
      </c>
      <c r="AU377" s="10">
        <f t="shared" ca="1" si="1074"/>
        <v>1403747.8054252719</v>
      </c>
      <c r="AV377" s="10">
        <f t="shared" ca="1" si="1074"/>
        <v>2140346.2259955341</v>
      </c>
      <c r="AW377" s="10">
        <f t="shared" ca="1" si="1074"/>
        <v>2942652.7484362773</v>
      </c>
      <c r="AX377" s="10">
        <f t="shared" ca="1" si="1074"/>
        <v>3470322.1624114825</v>
      </c>
      <c r="AY377" s="10">
        <f t="shared" ca="1" si="1074"/>
        <v>4322560.3729139939</v>
      </c>
      <c r="AZ377" s="10">
        <f t="shared" ca="1" si="1074"/>
        <v>5179082.1066518966</v>
      </c>
      <c r="BA377" s="10">
        <f t="shared" ca="1" si="1074"/>
        <v>6028837.3831679616</v>
      </c>
      <c r="BB377" s="10">
        <f t="shared" ca="1" si="1074"/>
        <v>6886942.6546730036</v>
      </c>
      <c r="BC377" s="10">
        <f t="shared" ca="1" si="1074"/>
        <v>7760561.1931023942</v>
      </c>
      <c r="BD377" s="10">
        <f t="shared" ca="1" si="1074"/>
        <v>7239595.0350473402</v>
      </c>
      <c r="BE377" s="10">
        <f t="shared" ca="1" si="1074"/>
        <v>7620553.6703096535</v>
      </c>
      <c r="BF377" s="10">
        <f t="shared" ca="1" si="1074"/>
        <v>8292544.7184642265</v>
      </c>
      <c r="BG377" s="10">
        <f t="shared" ca="1" si="1074"/>
        <v>8830593.3809327111</v>
      </c>
      <c r="BH377" s="10">
        <f t="shared" ca="1" si="1074"/>
        <v>9233790.4468630087</v>
      </c>
      <c r="BI377" s="10">
        <f t="shared" ca="1" si="1074"/>
        <v>9509721.7384902816</v>
      </c>
      <c r="BJ377" s="10">
        <f t="shared" ca="1" si="1074"/>
        <v>9676508.9060705937</v>
      </c>
      <c r="BK377" s="10">
        <f t="shared" ca="1" si="1074"/>
        <v>9772204.5793804396</v>
      </c>
      <c r="BL377" s="10">
        <f t="shared" ca="1" si="1074"/>
        <v>9826426.6809800584</v>
      </c>
      <c r="BM377" s="10">
        <f t="shared" ca="1" si="1074"/>
        <v>9858728.4119054321</v>
      </c>
      <c r="BN377" s="10">
        <f t="shared" ca="1" si="1074"/>
        <v>9879641.5252112672</v>
      </c>
      <c r="BO377" s="10">
        <f t="shared" ca="1" si="1074"/>
        <v>9895450.6709034666</v>
      </c>
      <c r="BP377" s="10">
        <f t="shared" ca="1" si="1074"/>
        <v>9909602.0587118734</v>
      </c>
      <c r="BQ377" s="10">
        <f t="shared" ca="1" si="1074"/>
        <v>9909825.722447183</v>
      </c>
      <c r="BR377" s="10">
        <f t="shared" ca="1" si="1074"/>
        <v>9909852.3971449025</v>
      </c>
      <c r="BS377" s="10">
        <f t="shared" ca="1" si="1074"/>
        <v>9909847.1524999086</v>
      </c>
      <c r="BT377" s="10">
        <f t="shared" ca="1" si="1074"/>
        <v>9909844.6370180212</v>
      </c>
      <c r="BU377" s="10">
        <f t="shared" ca="1" si="1074"/>
        <v>9909844.6370180137</v>
      </c>
      <c r="BV377" s="10">
        <f t="shared" ca="1" si="1074"/>
        <v>0</v>
      </c>
      <c r="BW377" s="10">
        <f t="shared" ca="1" si="1074"/>
        <v>0</v>
      </c>
      <c r="BX377" s="10">
        <f t="shared" ca="1" si="1074"/>
        <v>0</v>
      </c>
      <c r="BY377" s="10">
        <f t="shared" ca="1" si="1074"/>
        <v>0</v>
      </c>
      <c r="BZ377" s="10">
        <f t="shared" ca="1" si="1074"/>
        <v>0</v>
      </c>
      <c r="CA377" s="10">
        <f t="shared" ca="1" si="1074"/>
        <v>0</v>
      </c>
      <c r="CB377" s="10">
        <f t="shared" ca="1" si="1074"/>
        <v>0</v>
      </c>
      <c r="CC377" s="10">
        <f t="shared" ca="1" si="1074"/>
        <v>0</v>
      </c>
      <c r="CD377" s="10">
        <f t="shared" ca="1" si="1074"/>
        <v>0</v>
      </c>
      <c r="CE377" s="10">
        <f t="shared" ca="1" si="1074"/>
        <v>0</v>
      </c>
      <c r="CF377" s="10">
        <f t="shared" ca="1" si="1074"/>
        <v>0</v>
      </c>
      <c r="CG377" s="10">
        <f t="shared" ca="1" si="1074"/>
        <v>0</v>
      </c>
      <c r="CH377" s="10">
        <f t="shared" ca="1" si="1074"/>
        <v>0</v>
      </c>
      <c r="CI377" s="10">
        <f t="shared" ca="1" si="1074"/>
        <v>0</v>
      </c>
      <c r="CJ377" s="10">
        <f t="shared" ca="1" si="1074"/>
        <v>0</v>
      </c>
      <c r="CK377" s="10">
        <f t="shared" ca="1" si="1074"/>
        <v>0</v>
      </c>
      <c r="CL377" s="10">
        <f t="shared" ca="1" si="1074"/>
        <v>0</v>
      </c>
      <c r="CM377" s="10">
        <f t="shared" ref="CM377:CT377" ca="1" si="1075">CM375-CM376</f>
        <v>0</v>
      </c>
      <c r="CN377" s="10">
        <f t="shared" ca="1" si="1075"/>
        <v>0</v>
      </c>
      <c r="CO377" s="10">
        <f t="shared" ca="1" si="1075"/>
        <v>0</v>
      </c>
      <c r="CP377" s="10">
        <f t="shared" ca="1" si="1075"/>
        <v>0</v>
      </c>
      <c r="CQ377" s="10">
        <f t="shared" ca="1" si="1075"/>
        <v>0</v>
      </c>
      <c r="CR377" s="10">
        <f t="shared" ca="1" si="1075"/>
        <v>0</v>
      </c>
      <c r="CS377" s="10">
        <f t="shared" ca="1" si="1075"/>
        <v>0</v>
      </c>
      <c r="CT377" s="10">
        <f t="shared" ca="1" si="1075"/>
        <v>0</v>
      </c>
    </row>
    <row r="378" spans="1:99" s="107" customFormat="1" ht="12" x14ac:dyDescent="0.25">
      <c r="A378" s="105">
        <f>ROW()</f>
        <v>378</v>
      </c>
      <c r="B378" s="106"/>
      <c r="C378" s="143"/>
      <c r="E378" s="108"/>
      <c r="F378" s="107" t="s">
        <v>140</v>
      </c>
      <c r="M378" s="107" t="s">
        <v>74</v>
      </c>
      <c r="P378" s="109"/>
      <c r="R378" s="108"/>
      <c r="S378" s="128"/>
      <c r="V378" s="110"/>
      <c r="W378" s="111">
        <f ca="1">IF(W$241=0,0,W377/W$241)</f>
        <v>0.22677435119850647</v>
      </c>
      <c r="X378" s="112"/>
      <c r="Y378" s="112"/>
      <c r="Z378" s="111">
        <f ca="1">IF(Z$241=0,0,Z377/Z$241)</f>
        <v>0</v>
      </c>
      <c r="AA378" s="111">
        <f t="shared" ref="AA378:CL378" ca="1" si="1076">IF(AA$241=0,0,AA377/AA$241)</f>
        <v>0</v>
      </c>
      <c r="AB378" s="111">
        <f t="shared" ca="1" si="1076"/>
        <v>0</v>
      </c>
      <c r="AC378" s="111">
        <f t="shared" ca="1" si="1076"/>
        <v>0</v>
      </c>
      <c r="AD378" s="111">
        <f t="shared" ca="1" si="1076"/>
        <v>0</v>
      </c>
      <c r="AE378" s="111">
        <f t="shared" ca="1" si="1076"/>
        <v>0</v>
      </c>
      <c r="AF378" s="111">
        <f t="shared" ca="1" si="1076"/>
        <v>0</v>
      </c>
      <c r="AG378" s="111">
        <f t="shared" ca="1" si="1076"/>
        <v>0</v>
      </c>
      <c r="AH378" s="111">
        <f t="shared" ca="1" si="1076"/>
        <v>-506.68379324721548</v>
      </c>
      <c r="AI378" s="111">
        <f t="shared" ca="1" si="1076"/>
        <v>-57.981402443270454</v>
      </c>
      <c r="AJ378" s="111">
        <f t="shared" ca="1" si="1076"/>
        <v>-17.891252664494786</v>
      </c>
      <c r="AK378" s="111">
        <f t="shared" ca="1" si="1076"/>
        <v>-9.3739080301808873</v>
      </c>
      <c r="AL378" s="111">
        <f t="shared" ca="1" si="1076"/>
        <v>-6.1110654062832426</v>
      </c>
      <c r="AM378" s="111">
        <f t="shared" ca="1" si="1076"/>
        <v>-4.4778164336625146</v>
      </c>
      <c r="AN378" s="111">
        <f t="shared" ca="1" si="1076"/>
        <v>-3.1380664678878643</v>
      </c>
      <c r="AO378" s="111">
        <f t="shared" ca="1" si="1076"/>
        <v>-1.8202908042037804</v>
      </c>
      <c r="AP378" s="111">
        <f t="shared" ca="1" si="1076"/>
        <v>-0.93507938706604488</v>
      </c>
      <c r="AQ378" s="111">
        <f t="shared" ca="1" si="1076"/>
        <v>-0.42395552125977876</v>
      </c>
      <c r="AR378" s="111">
        <f t="shared" ca="1" si="1076"/>
        <v>-0.23236740649604881</v>
      </c>
      <c r="AS378" s="111">
        <f t="shared" ca="1" si="1076"/>
        <v>-3.9147316163163436E-2</v>
      </c>
      <c r="AT378" s="111">
        <f t="shared" ca="1" si="1076"/>
        <v>7.8534486038728285E-2</v>
      </c>
      <c r="AU378" s="111">
        <f t="shared" ca="1" si="1076"/>
        <v>0.15488506107043312</v>
      </c>
      <c r="AV378" s="111">
        <f t="shared" ca="1" si="1076"/>
        <v>0.19778025704537089</v>
      </c>
      <c r="AW378" s="111">
        <f t="shared" ca="1" si="1076"/>
        <v>0.23355209261243887</v>
      </c>
      <c r="AX378" s="111">
        <f t="shared" ca="1" si="1076"/>
        <v>0.24125041051770635</v>
      </c>
      <c r="AY378" s="111">
        <f t="shared" ca="1" si="1076"/>
        <v>0.26727236613951699</v>
      </c>
      <c r="AZ378" s="111">
        <f t="shared" ca="1" si="1076"/>
        <v>0.28833438195745664</v>
      </c>
      <c r="BA378" s="111">
        <f t="shared" ca="1" si="1076"/>
        <v>0.3052338185431222</v>
      </c>
      <c r="BB378" s="111">
        <f t="shared" ca="1" si="1076"/>
        <v>0.31971220094383196</v>
      </c>
      <c r="BC378" s="111">
        <f t="shared" ca="1" si="1076"/>
        <v>0.3326342994903454</v>
      </c>
      <c r="BD378" s="111">
        <f t="shared" ca="1" si="1076"/>
        <v>0.28819870408975107</v>
      </c>
      <c r="BE378" s="111">
        <f t="shared" ca="1" si="1076"/>
        <v>0.28332794275713963</v>
      </c>
      <c r="BF378" s="111">
        <f t="shared" ca="1" si="1076"/>
        <v>0.29022802577397067</v>
      </c>
      <c r="BG378" s="111">
        <f t="shared" ca="1" si="1076"/>
        <v>0.29434203795389241</v>
      </c>
      <c r="BH378" s="111">
        <f t="shared" ca="1" si="1076"/>
        <v>0.29673183969680039</v>
      </c>
      <c r="BI378" s="111">
        <f t="shared" ca="1" si="1076"/>
        <v>0.29808695180258116</v>
      </c>
      <c r="BJ378" s="111">
        <f t="shared" ca="1" si="1076"/>
        <v>0.29877405598932766</v>
      </c>
      <c r="BK378" s="111">
        <f t="shared" ca="1" si="1076"/>
        <v>0.29918187848303529</v>
      </c>
      <c r="BL378" s="111">
        <f t="shared" ca="1" si="1076"/>
        <v>0.29951401005530581</v>
      </c>
      <c r="BM378" s="111">
        <f t="shared" ca="1" si="1076"/>
        <v>0.2998529584128839</v>
      </c>
      <c r="BN378" s="111">
        <f t="shared" ca="1" si="1076"/>
        <v>0.30020628556613943</v>
      </c>
      <c r="BO378" s="111">
        <f t="shared" ca="1" si="1076"/>
        <v>0.30057844323723149</v>
      </c>
      <c r="BP378" s="111">
        <f t="shared" ca="1" si="1076"/>
        <v>0.30096834065922756</v>
      </c>
      <c r="BQ378" s="111">
        <f t="shared" ca="1" si="1076"/>
        <v>0.30096229267087632</v>
      </c>
      <c r="BR378" s="111">
        <f t="shared" ca="1" si="1076"/>
        <v>0.30096000752773383</v>
      </c>
      <c r="BS378" s="111">
        <f t="shared" ca="1" si="1076"/>
        <v>0.30095918926759641</v>
      </c>
      <c r="BT378" s="111">
        <f t="shared" ca="1" si="1076"/>
        <v>0.30095902301228089</v>
      </c>
      <c r="BU378" s="111">
        <f t="shared" ca="1" si="1076"/>
        <v>0.30095902301228061</v>
      </c>
      <c r="BV378" s="111">
        <f t="shared" si="1076"/>
        <v>0</v>
      </c>
      <c r="BW378" s="111">
        <f t="shared" si="1076"/>
        <v>0</v>
      </c>
      <c r="BX378" s="111">
        <f t="shared" si="1076"/>
        <v>0</v>
      </c>
      <c r="BY378" s="111">
        <f t="shared" si="1076"/>
        <v>0</v>
      </c>
      <c r="BZ378" s="111">
        <f t="shared" si="1076"/>
        <v>0</v>
      </c>
      <c r="CA378" s="111">
        <f t="shared" si="1076"/>
        <v>0</v>
      </c>
      <c r="CB378" s="111">
        <f t="shared" si="1076"/>
        <v>0</v>
      </c>
      <c r="CC378" s="111">
        <f t="shared" si="1076"/>
        <v>0</v>
      </c>
      <c r="CD378" s="111">
        <f t="shared" si="1076"/>
        <v>0</v>
      </c>
      <c r="CE378" s="111">
        <f t="shared" si="1076"/>
        <v>0</v>
      </c>
      <c r="CF378" s="111">
        <f t="shared" si="1076"/>
        <v>0</v>
      </c>
      <c r="CG378" s="111">
        <f t="shared" si="1076"/>
        <v>0</v>
      </c>
      <c r="CH378" s="111">
        <f t="shared" si="1076"/>
        <v>0</v>
      </c>
      <c r="CI378" s="111">
        <f t="shared" si="1076"/>
        <v>0</v>
      </c>
      <c r="CJ378" s="111">
        <f t="shared" si="1076"/>
        <v>0</v>
      </c>
      <c r="CK378" s="111">
        <f t="shared" si="1076"/>
        <v>0</v>
      </c>
      <c r="CL378" s="111">
        <f t="shared" si="1076"/>
        <v>0</v>
      </c>
      <c r="CM378" s="111">
        <f t="shared" ref="CM378:CT378" si="1077">IF(CM$241=0,0,CM377/CM$241)</f>
        <v>0</v>
      </c>
      <c r="CN378" s="111">
        <f t="shared" si="1077"/>
        <v>0</v>
      </c>
      <c r="CO378" s="111">
        <f t="shared" si="1077"/>
        <v>0</v>
      </c>
      <c r="CP378" s="111">
        <f t="shared" si="1077"/>
        <v>0</v>
      </c>
      <c r="CQ378" s="111">
        <f t="shared" si="1077"/>
        <v>0</v>
      </c>
      <c r="CR378" s="111">
        <f t="shared" si="1077"/>
        <v>0</v>
      </c>
      <c r="CS378" s="111">
        <f t="shared" si="1077"/>
        <v>0</v>
      </c>
      <c r="CT378" s="111">
        <f t="shared" si="1077"/>
        <v>0</v>
      </c>
    </row>
    <row r="379" spans="1:99" s="27" customFormat="1" ht="12" x14ac:dyDescent="0.25">
      <c r="A379" s="26">
        <f>ROW()</f>
        <v>379</v>
      </c>
      <c r="B379" s="145"/>
      <c r="C379" s="142"/>
      <c r="E379" s="24"/>
      <c r="F379" s="66" t="str">
        <f t="shared" ref="F379" si="1078">$F$220</f>
        <v>Переменные расходы</v>
      </c>
      <c r="G379" s="27" t="s">
        <v>173</v>
      </c>
      <c r="M379" s="27" t="str">
        <f>Lists!$R$8</f>
        <v>руб.</v>
      </c>
      <c r="P379" s="30"/>
      <c r="R379" s="44"/>
      <c r="S379" s="123">
        <f>$S$319</f>
        <v>1</v>
      </c>
      <c r="V379" s="85"/>
      <c r="W379" s="29">
        <f ca="1">SUM(INDIRECT(ADDRESS(ROW(),SUMIFS($1:$1,$5:$5,1))):INDIRECT(ADDRESS(ROW(),SUMIFS($1:$1,$5:$5,MAX($5:$5)))))</f>
        <v>39395713.886923067</v>
      </c>
      <c r="Z379" s="30">
        <f>IF(Z$5="",0,IF(Z$5=1,SUMIFS(376:376,$5:$5,"&lt;="&amp;(Z$5-$S379)),SUMIFS(376:376,$5:$5,Z$5-$S379)))</f>
        <v>0</v>
      </c>
      <c r="AA379" s="30">
        <f t="shared" ref="AA379:CL379" ca="1" si="1079">IF(AA$5="",0,IF(AA$5=1,SUMIFS(376:376,$5:$5,"&lt;="&amp;(AA$5-$S379)),SUMIFS(376:376,$5:$5,AA$5-$S379)))</f>
        <v>0</v>
      </c>
      <c r="AB379" s="30">
        <f t="shared" ca="1" si="1079"/>
        <v>0</v>
      </c>
      <c r="AC379" s="30">
        <f t="shared" ca="1" si="1079"/>
        <v>0</v>
      </c>
      <c r="AD379" s="30">
        <f t="shared" ca="1" si="1079"/>
        <v>0</v>
      </c>
      <c r="AE379" s="30">
        <f t="shared" ca="1" si="1079"/>
        <v>0</v>
      </c>
      <c r="AF379" s="30">
        <f t="shared" ca="1" si="1079"/>
        <v>0</v>
      </c>
      <c r="AG379" s="30">
        <f t="shared" ca="1" si="1079"/>
        <v>0</v>
      </c>
      <c r="AH379" s="30">
        <f t="shared" ca="1" si="1079"/>
        <v>0</v>
      </c>
      <c r="AI379" s="30">
        <f t="shared" ca="1" si="1079"/>
        <v>0</v>
      </c>
      <c r="AJ379" s="30">
        <f t="shared" ca="1" si="1079"/>
        <v>0</v>
      </c>
      <c r="AK379" s="30">
        <f t="shared" ca="1" si="1079"/>
        <v>0</v>
      </c>
      <c r="AL379" s="30">
        <f t="shared" ca="1" si="1079"/>
        <v>0</v>
      </c>
      <c r="AM379" s="30">
        <f t="shared" ca="1" si="1079"/>
        <v>0</v>
      </c>
      <c r="AN379" s="30">
        <f t="shared" ca="1" si="1079"/>
        <v>0</v>
      </c>
      <c r="AO379" s="30">
        <f t="shared" ca="1" si="1079"/>
        <v>0</v>
      </c>
      <c r="AP379" s="30">
        <f t="shared" ca="1" si="1079"/>
        <v>0</v>
      </c>
      <c r="AQ379" s="30">
        <f t="shared" ca="1" si="1079"/>
        <v>0</v>
      </c>
      <c r="AR379" s="30">
        <f t="shared" ca="1" si="1079"/>
        <v>0</v>
      </c>
      <c r="AS379" s="30">
        <f t="shared" ca="1" si="1079"/>
        <v>0</v>
      </c>
      <c r="AT379" s="30">
        <f t="shared" ca="1" si="1079"/>
        <v>0</v>
      </c>
      <c r="AU379" s="30">
        <f t="shared" ca="1" si="1079"/>
        <v>0</v>
      </c>
      <c r="AV379" s="30">
        <f t="shared" ca="1" si="1079"/>
        <v>0</v>
      </c>
      <c r="AW379" s="30">
        <f t="shared" ca="1" si="1079"/>
        <v>0</v>
      </c>
      <c r="AX379" s="30">
        <f t="shared" ca="1" si="1079"/>
        <v>0</v>
      </c>
      <c r="AY379" s="30">
        <f t="shared" ca="1" si="1079"/>
        <v>0</v>
      </c>
      <c r="AZ379" s="30">
        <f t="shared" ca="1" si="1079"/>
        <v>0</v>
      </c>
      <c r="BA379" s="30">
        <f t="shared" ca="1" si="1079"/>
        <v>0</v>
      </c>
      <c r="BB379" s="30">
        <f t="shared" ca="1" si="1079"/>
        <v>0</v>
      </c>
      <c r="BC379" s="30">
        <f t="shared" ca="1" si="1079"/>
        <v>0</v>
      </c>
      <c r="BD379" s="30">
        <f t="shared" ca="1" si="1079"/>
        <v>0</v>
      </c>
      <c r="BE379" s="30">
        <f t="shared" ca="1" si="1079"/>
        <v>1409429.7125898106</v>
      </c>
      <c r="BF379" s="30">
        <f t="shared" ca="1" si="1079"/>
        <v>1905138.4175774138</v>
      </c>
      <c r="BG379" s="30">
        <f t="shared" ca="1" si="1079"/>
        <v>2073136.1796160573</v>
      </c>
      <c r="BH379" s="30">
        <f t="shared" ca="1" si="1079"/>
        <v>2207648.3452331778</v>
      </c>
      <c r="BI379" s="30">
        <f t="shared" ca="1" si="1079"/>
        <v>2308447.6117157545</v>
      </c>
      <c r="BJ379" s="30">
        <f t="shared" ca="1" si="1079"/>
        <v>2377430.4346225709</v>
      </c>
      <c r="BK379" s="30">
        <f t="shared" ca="1" si="1079"/>
        <v>2419127.2265176475</v>
      </c>
      <c r="BL379" s="30">
        <f t="shared" ca="1" si="1079"/>
        <v>2443051.1448451113</v>
      </c>
      <c r="BM379" s="30">
        <f t="shared" ca="1" si="1079"/>
        <v>2456606.6702450104</v>
      </c>
      <c r="BN379" s="30">
        <f t="shared" ca="1" si="1079"/>
        <v>2464682.1029763594</v>
      </c>
      <c r="BO379" s="30">
        <f t="shared" ca="1" si="1079"/>
        <v>2469910.3813028149</v>
      </c>
      <c r="BP379" s="30">
        <f t="shared" ca="1" si="1079"/>
        <v>2473862.6677258648</v>
      </c>
      <c r="BQ379" s="30">
        <f t="shared" ca="1" si="1079"/>
        <v>2477400.5146779716</v>
      </c>
      <c r="BR379" s="30">
        <f t="shared" ca="1" si="1079"/>
        <v>2477456.4306117967</v>
      </c>
      <c r="BS379" s="30">
        <f t="shared" ca="1" si="1079"/>
        <v>2477463.0992862284</v>
      </c>
      <c r="BT379" s="30">
        <f t="shared" ca="1" si="1079"/>
        <v>2477461.7881249785</v>
      </c>
      <c r="BU379" s="30">
        <f t="shared" ca="1" si="1079"/>
        <v>2477461.1592544988</v>
      </c>
      <c r="BV379" s="30">
        <f t="shared" si="1079"/>
        <v>0</v>
      </c>
      <c r="BW379" s="30">
        <f t="shared" si="1079"/>
        <v>0</v>
      </c>
      <c r="BX379" s="30">
        <f t="shared" si="1079"/>
        <v>0</v>
      </c>
      <c r="BY379" s="30">
        <f t="shared" si="1079"/>
        <v>0</v>
      </c>
      <c r="BZ379" s="30">
        <f t="shared" si="1079"/>
        <v>0</v>
      </c>
      <c r="CA379" s="30">
        <f t="shared" si="1079"/>
        <v>0</v>
      </c>
      <c r="CB379" s="30">
        <f t="shared" si="1079"/>
        <v>0</v>
      </c>
      <c r="CC379" s="30">
        <f t="shared" si="1079"/>
        <v>0</v>
      </c>
      <c r="CD379" s="30">
        <f t="shared" si="1079"/>
        <v>0</v>
      </c>
      <c r="CE379" s="30">
        <f t="shared" si="1079"/>
        <v>0</v>
      </c>
      <c r="CF379" s="30">
        <f t="shared" si="1079"/>
        <v>0</v>
      </c>
      <c r="CG379" s="30">
        <f t="shared" si="1079"/>
        <v>0</v>
      </c>
      <c r="CH379" s="30">
        <f t="shared" si="1079"/>
        <v>0</v>
      </c>
      <c r="CI379" s="30">
        <f t="shared" si="1079"/>
        <v>0</v>
      </c>
      <c r="CJ379" s="30">
        <f t="shared" si="1079"/>
        <v>0</v>
      </c>
      <c r="CK379" s="30">
        <f t="shared" si="1079"/>
        <v>0</v>
      </c>
      <c r="CL379" s="30">
        <f t="shared" si="1079"/>
        <v>0</v>
      </c>
      <c r="CM379" s="30">
        <f t="shared" ref="CM379:CT379" si="1080">IF(CM$5="",0,IF(CM$5=1,SUMIFS(376:376,$5:$5,"&lt;="&amp;(CM$5-$S379)),SUMIFS(376:376,$5:$5,CM$5-$S379)))</f>
        <v>0</v>
      </c>
      <c r="CN379" s="30">
        <f t="shared" si="1080"/>
        <v>0</v>
      </c>
      <c r="CO379" s="30">
        <f t="shared" si="1080"/>
        <v>0</v>
      </c>
      <c r="CP379" s="30">
        <f t="shared" si="1080"/>
        <v>0</v>
      </c>
      <c r="CQ379" s="30">
        <f t="shared" si="1080"/>
        <v>0</v>
      </c>
      <c r="CR379" s="30">
        <f t="shared" si="1080"/>
        <v>0</v>
      </c>
      <c r="CS379" s="30">
        <f t="shared" si="1080"/>
        <v>0</v>
      </c>
      <c r="CT379" s="30">
        <f t="shared" si="1080"/>
        <v>0</v>
      </c>
    </row>
    <row r="380" spans="1:99" s="13" customFormat="1" x14ac:dyDescent="0.3">
      <c r="A380" s="12">
        <f>ROW()</f>
        <v>380</v>
      </c>
      <c r="B380" s="147"/>
      <c r="C380" s="142"/>
      <c r="E380" s="92"/>
      <c r="F380" s="13" t="s">
        <v>246</v>
      </c>
      <c r="M380" s="4" t="str">
        <f>Lists!$R$8</f>
        <v>руб.</v>
      </c>
      <c r="P380" s="10"/>
      <c r="R380" s="92"/>
      <c r="S380" s="10"/>
      <c r="V380" s="80"/>
      <c r="W380" s="10">
        <f ca="1">SUM(INDIRECT(ADDRESS(ROW(),SUMIFS($1:$1,$5:$5,1))):INDIRECT(ADDRESS(ROW(),SUMIFS($1:$1,$5:$5,MAX($5:$5)))))</f>
        <v>135891045.44002831</v>
      </c>
      <c r="Z380" s="10">
        <f ca="1">Z364+Z367-Z369-Z372+Z363-Z379</f>
        <v>61679732.556039944</v>
      </c>
      <c r="AA380" s="10">
        <f t="shared" ref="AA380:CL380" ca="1" si="1081">AA364+AA367-AA369-AA372+AA363-AA379</f>
        <v>-9082121.2121212129</v>
      </c>
      <c r="AB380" s="10">
        <f t="shared" ca="1" si="1081"/>
        <v>-1228467.8787878789</v>
      </c>
      <c r="AC380" s="10">
        <f t="shared" ca="1" si="1081"/>
        <v>-517441.21212121192</v>
      </c>
      <c r="AD380" s="10">
        <f t="shared" ca="1" si="1081"/>
        <v>56336.121212121099</v>
      </c>
      <c r="AE380" s="10">
        <f t="shared" ca="1" si="1081"/>
        <v>-772545.54545454495</v>
      </c>
      <c r="AF380" s="10">
        <f t="shared" ca="1" si="1081"/>
        <v>-2448915.5454545454</v>
      </c>
      <c r="AG380" s="10">
        <f t="shared" ca="1" si="1081"/>
        <v>-2499414.3121212125</v>
      </c>
      <c r="AH380" s="10">
        <f t="shared" ca="1" si="1081"/>
        <v>-2597344.6174545456</v>
      </c>
      <c r="AI380" s="10">
        <f t="shared" ca="1" si="1081"/>
        <v>-2740589.640939394</v>
      </c>
      <c r="AJ380" s="10">
        <f t="shared" ca="1" si="1081"/>
        <v>-2898390.5296121212</v>
      </c>
      <c r="AK380" s="10">
        <f t="shared" ca="1" si="1081"/>
        <v>-3055186.0990318181</v>
      </c>
      <c r="AL380" s="10">
        <f t="shared" ca="1" si="1081"/>
        <v>-3272189.6993871215</v>
      </c>
      <c r="AM380" s="10">
        <f t="shared" ca="1" si="1081"/>
        <v>-3589912.2656389391</v>
      </c>
      <c r="AN380" s="10">
        <f t="shared" ca="1" si="1081"/>
        <v>-4023676.2139025759</v>
      </c>
      <c r="AO380" s="10">
        <f t="shared" ca="1" si="1081"/>
        <v>-4505208.1049371213</v>
      </c>
      <c r="AP380" s="10">
        <f t="shared" ca="1" si="1081"/>
        <v>-4864024.1751210233</v>
      </c>
      <c r="AQ380" s="10">
        <f t="shared" ca="1" si="1081"/>
        <v>-5001028.4777316749</v>
      </c>
      <c r="AR380" s="10">
        <f t="shared" ca="1" si="1081"/>
        <v>35134414.764466777</v>
      </c>
      <c r="AS380" s="10">
        <f t="shared" ca="1" si="1081"/>
        <v>-6537137.7643171744</v>
      </c>
      <c r="AT380" s="10">
        <f t="shared" ca="1" si="1081"/>
        <v>-10939688.005418068</v>
      </c>
      <c r="AU380" s="10">
        <f t="shared" ca="1" si="1081"/>
        <v>-20223303.637311436</v>
      </c>
      <c r="AV380" s="10">
        <f t="shared" ca="1" si="1081"/>
        <v>-6073898.5048552081</v>
      </c>
      <c r="AW380" s="10">
        <f t="shared" ca="1" si="1081"/>
        <v>0</v>
      </c>
      <c r="AX380" s="10">
        <f t="shared" ca="1" si="1081"/>
        <v>0</v>
      </c>
      <c r="AY380" s="10">
        <f t="shared" ca="1" si="1081"/>
        <v>0</v>
      </c>
      <c r="AZ380" s="10">
        <f t="shared" ca="1" si="1081"/>
        <v>0</v>
      </c>
      <c r="BA380" s="10">
        <f t="shared" ca="1" si="1081"/>
        <v>0</v>
      </c>
      <c r="BB380" s="10">
        <f t="shared" ca="1" si="1081"/>
        <v>0</v>
      </c>
      <c r="BC380" s="10">
        <f t="shared" ca="1" si="1081"/>
        <v>0</v>
      </c>
      <c r="BD380" s="10">
        <f t="shared" ca="1" si="1081"/>
        <v>-2.3283064365386963E-10</v>
      </c>
      <c r="BE380" s="10">
        <f t="shared" ca="1" si="1081"/>
        <v>265781.52836855548</v>
      </c>
      <c r="BF380" s="10">
        <f t="shared" ca="1" si="1081"/>
        <v>-252710.76395445853</v>
      </c>
      <c r="BG380" s="10">
        <f t="shared" ca="1" si="1081"/>
        <v>4051418.7594159497</v>
      </c>
      <c r="BH380" s="10">
        <f t="shared" ca="1" si="1081"/>
        <v>6296364.7030541357</v>
      </c>
      <c r="BI380" s="10">
        <f t="shared" ca="1" si="1081"/>
        <v>7210803.9701510984</v>
      </c>
      <c r="BJ380" s="10">
        <f t="shared" ca="1" si="1081"/>
        <v>7871844.8131200429</v>
      </c>
      <c r="BK380" s="10">
        <f t="shared" ca="1" si="1081"/>
        <v>8292841.377646178</v>
      </c>
      <c r="BL380" s="10">
        <f t="shared" ca="1" si="1081"/>
        <v>8541575.0173414461</v>
      </c>
      <c r="BM380" s="10">
        <f t="shared" ca="1" si="1081"/>
        <v>8680040.8488994017</v>
      </c>
      <c r="BN380" s="10">
        <f t="shared" ca="1" si="1081"/>
        <v>8754940.8384072762</v>
      </c>
      <c r="BO380" s="10">
        <f t="shared" ca="1" si="1081"/>
        <v>8795560.3548381142</v>
      </c>
      <c r="BP380" s="10">
        <f t="shared" ca="1" si="1081"/>
        <v>8819476.7701161373</v>
      </c>
      <c r="BQ380" s="10">
        <f t="shared" ca="1" si="1081"/>
        <v>10503412.308597464</v>
      </c>
      <c r="BR380" s="10">
        <f t="shared" ca="1" si="1081"/>
        <v>10504688.441472774</v>
      </c>
      <c r="BS380" s="10">
        <f t="shared" ca="1" si="1081"/>
        <v>10505002.987622162</v>
      </c>
      <c r="BT380" s="10">
        <f t="shared" ca="1" si="1081"/>
        <v>10505072.752675915</v>
      </c>
      <c r="BU380" s="10">
        <f t="shared" ca="1" si="1081"/>
        <v>16544930.732256114</v>
      </c>
      <c r="BV380" s="10">
        <f t="shared" si="1081"/>
        <v>0</v>
      </c>
      <c r="BW380" s="10">
        <f t="shared" si="1081"/>
        <v>0</v>
      </c>
      <c r="BX380" s="10">
        <f t="shared" si="1081"/>
        <v>0</v>
      </c>
      <c r="BY380" s="10">
        <f t="shared" si="1081"/>
        <v>0</v>
      </c>
      <c r="BZ380" s="10">
        <f t="shared" si="1081"/>
        <v>0</v>
      </c>
      <c r="CA380" s="10">
        <f t="shared" si="1081"/>
        <v>0</v>
      </c>
      <c r="CB380" s="10">
        <f t="shared" si="1081"/>
        <v>0</v>
      </c>
      <c r="CC380" s="10">
        <f t="shared" si="1081"/>
        <v>0</v>
      </c>
      <c r="CD380" s="10">
        <f t="shared" si="1081"/>
        <v>0</v>
      </c>
      <c r="CE380" s="10">
        <f t="shared" si="1081"/>
        <v>0</v>
      </c>
      <c r="CF380" s="10">
        <f t="shared" si="1081"/>
        <v>0</v>
      </c>
      <c r="CG380" s="10">
        <f t="shared" si="1081"/>
        <v>0</v>
      </c>
      <c r="CH380" s="10">
        <f t="shared" si="1081"/>
        <v>0</v>
      </c>
      <c r="CI380" s="10">
        <f t="shared" si="1081"/>
        <v>0</v>
      </c>
      <c r="CJ380" s="10">
        <f t="shared" si="1081"/>
        <v>0</v>
      </c>
      <c r="CK380" s="10">
        <f t="shared" si="1081"/>
        <v>0</v>
      </c>
      <c r="CL380" s="10">
        <f t="shared" si="1081"/>
        <v>0</v>
      </c>
      <c r="CM380" s="10">
        <f t="shared" ref="CM380:CT380" si="1082">CM364+CM367-CM369-CM372+CM363-CM379</f>
        <v>0</v>
      </c>
      <c r="CN380" s="10">
        <f t="shared" si="1082"/>
        <v>0</v>
      </c>
      <c r="CO380" s="10">
        <f t="shared" si="1082"/>
        <v>0</v>
      </c>
      <c r="CP380" s="10">
        <f t="shared" si="1082"/>
        <v>0</v>
      </c>
      <c r="CQ380" s="10">
        <f t="shared" si="1082"/>
        <v>0</v>
      </c>
      <c r="CR380" s="10">
        <f t="shared" si="1082"/>
        <v>0</v>
      </c>
      <c r="CS380" s="10">
        <f t="shared" si="1082"/>
        <v>0</v>
      </c>
      <c r="CT380" s="10">
        <f t="shared" si="1082"/>
        <v>0</v>
      </c>
    </row>
    <row r="381" spans="1:99" s="13" customFormat="1" x14ac:dyDescent="0.3">
      <c r="A381" s="12">
        <f>ROW()</f>
        <v>381</v>
      </c>
      <c r="B381" s="147"/>
      <c r="C381" s="142"/>
      <c r="E381" s="92"/>
      <c r="F381" s="38" t="s">
        <v>247</v>
      </c>
      <c r="M381" s="4" t="str">
        <f>Lists!$R$8</f>
        <v>руб.</v>
      </c>
      <c r="P381" s="10"/>
      <c r="R381" s="92"/>
      <c r="S381" s="10"/>
      <c r="V381" s="80"/>
      <c r="W381" s="10">
        <f ca="1">INDIRECT(ADDRESS(ROW(),SUMIFS($1:$1,$5:$5,MAX($5:$5))))</f>
        <v>135891045.44002831</v>
      </c>
      <c r="Z381" s="10">
        <f ca="1">IF(Z$5="",0,SUM($Y380:Z380))</f>
        <v>61679732.556039944</v>
      </c>
      <c r="AA381" s="10">
        <f ca="1">IF(AA$5="",0,SUM($Y380:AA380))</f>
        <v>52597611.343918733</v>
      </c>
      <c r="AB381" s="10">
        <f ca="1">IF(AB$5="",0,SUM($Y380:AB380))</f>
        <v>51369143.465130851</v>
      </c>
      <c r="AC381" s="10">
        <f ca="1">IF(AC$5="",0,SUM($Y380:AC380))</f>
        <v>50851702.25300964</v>
      </c>
      <c r="AD381" s="10">
        <f ca="1">IF(AD$5="",0,SUM($Y380:AD380))</f>
        <v>50908038.374221757</v>
      </c>
      <c r="AE381" s="10">
        <f ca="1">IF(AE$5="",0,SUM($Y380:AE380))</f>
        <v>50135492.82876721</v>
      </c>
      <c r="AF381" s="10">
        <f ca="1">IF(AF$5="",0,SUM($Y380:AF380))</f>
        <v>47686577.283312663</v>
      </c>
      <c r="AG381" s="10">
        <f ca="1">IF(AG$5="",0,SUM($Y380:AG380))</f>
        <v>45187162.971191451</v>
      </c>
      <c r="AH381" s="10">
        <f ca="1">IF(AH$5="",0,SUM($Y380:AH380))</f>
        <v>42589818.353736907</v>
      </c>
      <c r="AI381" s="10">
        <f ca="1">IF(AI$5="",0,SUM($Y380:AI380))</f>
        <v>39849228.712797515</v>
      </c>
      <c r="AJ381" s="10">
        <f ca="1">IF(AJ$5="",0,SUM($Y380:AJ380))</f>
        <v>36950838.183185391</v>
      </c>
      <c r="AK381" s="10">
        <f ca="1">IF(AK$5="",0,SUM($Y380:AK380))</f>
        <v>33895652.08415357</v>
      </c>
      <c r="AL381" s="10">
        <f ca="1">IF(AL$5="",0,SUM($Y380:AL380))</f>
        <v>30623462.384766448</v>
      </c>
      <c r="AM381" s="10">
        <f ca="1">IF(AM$5="",0,SUM($Y380:AM380))</f>
        <v>27033550.119127508</v>
      </c>
      <c r="AN381" s="10">
        <f ca="1">IF(AN$5="",0,SUM($Y380:AN380))</f>
        <v>23009873.905224934</v>
      </c>
      <c r="AO381" s="10">
        <f ca="1">IF(AO$5="",0,SUM($Y380:AO380))</f>
        <v>18504665.800287813</v>
      </c>
      <c r="AP381" s="10">
        <f ca="1">IF(AP$5="",0,SUM($Y380:AP380))</f>
        <v>13640641.625166789</v>
      </c>
      <c r="AQ381" s="10">
        <f ca="1">IF(AQ$5="",0,SUM($Y380:AQ380))</f>
        <v>8639613.1474351138</v>
      </c>
      <c r="AR381" s="10">
        <f ca="1">IF(AR$5="",0,SUM($Y380:AR380))</f>
        <v>43774027.911901891</v>
      </c>
      <c r="AS381" s="10">
        <f ca="1">IF(AS$5="",0,SUM($Y380:AS380))</f>
        <v>37236890.147584714</v>
      </c>
      <c r="AT381" s="10">
        <f ca="1">IF(AT$5="",0,SUM($Y380:AT380))</f>
        <v>26297202.142166644</v>
      </c>
      <c r="AU381" s="10">
        <f ca="1">IF(AU$5="",0,SUM($Y380:AU380))</f>
        <v>6073898.5048552081</v>
      </c>
      <c r="AV381" s="10">
        <f ca="1">IF(AV$5="",0,SUM($Y380:AV380))</f>
        <v>0</v>
      </c>
      <c r="AW381" s="10">
        <f ca="1">IF(AW$5="",0,SUM($Y380:AW380))</f>
        <v>0</v>
      </c>
      <c r="AX381" s="10">
        <f ca="1">IF(AX$5="",0,SUM($Y380:AX380))</f>
        <v>0</v>
      </c>
      <c r="AY381" s="10">
        <f ca="1">IF(AY$5="",0,SUM($Y380:AY380))</f>
        <v>0</v>
      </c>
      <c r="AZ381" s="10">
        <f ca="1">IF(AZ$5="",0,SUM($Y380:AZ380))</f>
        <v>0</v>
      </c>
      <c r="BA381" s="10">
        <f ca="1">IF(BA$5="",0,SUM($Y380:BA380))</f>
        <v>0</v>
      </c>
      <c r="BB381" s="10">
        <f ca="1">IF(BB$5="",0,SUM($Y380:BB380))</f>
        <v>0</v>
      </c>
      <c r="BC381" s="10">
        <f ca="1">IF(BC$5="",0,SUM($Y380:BC380))</f>
        <v>0</v>
      </c>
      <c r="BD381" s="10">
        <f ca="1">IF(BD$5="",0,SUM($Y380:BD380))</f>
        <v>-2.3283064365386963E-10</v>
      </c>
      <c r="BE381" s="10">
        <f ca="1">IF(BE$5="",0,SUM($Y380:BE380))</f>
        <v>265781.52836855524</v>
      </c>
      <c r="BF381" s="10">
        <f ca="1">IF(BF$5="",0,SUM($Y380:BF380))</f>
        <v>13070.764414096717</v>
      </c>
      <c r="BG381" s="10">
        <f ca="1">IF(BG$5="",0,SUM($Y380:BG380))</f>
        <v>4064489.5238300464</v>
      </c>
      <c r="BH381" s="10">
        <f ca="1">IF(BH$5="",0,SUM($Y380:BH380))</f>
        <v>10360854.226884183</v>
      </c>
      <c r="BI381" s="10">
        <f ca="1">IF(BI$5="",0,SUM($Y380:BI380))</f>
        <v>17571658.197035283</v>
      </c>
      <c r="BJ381" s="10">
        <f ca="1">IF(BJ$5="",0,SUM($Y380:BJ380))</f>
        <v>25443503.010155328</v>
      </c>
      <c r="BK381" s="10">
        <f ca="1">IF(BK$5="",0,SUM($Y380:BK380))</f>
        <v>33736344.387801506</v>
      </c>
      <c r="BL381" s="10">
        <f ca="1">IF(BL$5="",0,SUM($Y380:BL380))</f>
        <v>42277919.405142948</v>
      </c>
      <c r="BM381" s="10">
        <f ca="1">IF(BM$5="",0,SUM($Y380:BM380))</f>
        <v>50957960.25404235</v>
      </c>
      <c r="BN381" s="10">
        <f ca="1">IF(BN$5="",0,SUM($Y380:BN380))</f>
        <v>59712901.092449628</v>
      </c>
      <c r="BO381" s="10">
        <f ca="1">IF(BO$5="",0,SUM($Y380:BO380))</f>
        <v>68508461.447287738</v>
      </c>
      <c r="BP381" s="10">
        <f ca="1">IF(BP$5="",0,SUM($Y380:BP380))</f>
        <v>77327938.217403874</v>
      </c>
      <c r="BQ381" s="10">
        <f ca="1">IF(BQ$5="",0,SUM($Y380:BQ380))</f>
        <v>87831350.526001334</v>
      </c>
      <c r="BR381" s="10">
        <f ca="1">IF(BR$5="",0,SUM($Y380:BR380))</f>
        <v>98336038.967474103</v>
      </c>
      <c r="BS381" s="10">
        <f ca="1">IF(BS$5="",0,SUM($Y380:BS380))</f>
        <v>108841041.95509626</v>
      </c>
      <c r="BT381" s="10">
        <f ca="1">IF(BT$5="",0,SUM($Y380:BT380))</f>
        <v>119346114.70777218</v>
      </c>
      <c r="BU381" s="10">
        <f ca="1">IF(BU$5="",0,SUM($Y380:BU380))</f>
        <v>135891045.44002831</v>
      </c>
      <c r="BV381" s="10">
        <f>IF(BV$5="",0,SUM($Y380:BV380))</f>
        <v>0</v>
      </c>
      <c r="BW381" s="10">
        <f>IF(BW$5="",0,SUM($Y380:BW380))</f>
        <v>0</v>
      </c>
      <c r="BX381" s="10">
        <f>IF(BX$5="",0,SUM($Y380:BX380))</f>
        <v>0</v>
      </c>
      <c r="BY381" s="10">
        <f>IF(BY$5="",0,SUM($Y380:BY380))</f>
        <v>0</v>
      </c>
      <c r="BZ381" s="10">
        <f>IF(BZ$5="",0,SUM($Y380:BZ380))</f>
        <v>0</v>
      </c>
      <c r="CA381" s="10">
        <f>IF(CA$5="",0,SUM($Y380:CA380))</f>
        <v>0</v>
      </c>
      <c r="CB381" s="10">
        <f>IF(CB$5="",0,SUM($Y380:CB380))</f>
        <v>0</v>
      </c>
      <c r="CC381" s="10">
        <f>IF(CC$5="",0,SUM($Y380:CC380))</f>
        <v>0</v>
      </c>
      <c r="CD381" s="10">
        <f>IF(CD$5="",0,SUM($Y380:CD380))</f>
        <v>0</v>
      </c>
      <c r="CE381" s="10">
        <f>IF(CE$5="",0,SUM($Y380:CE380))</f>
        <v>0</v>
      </c>
      <c r="CF381" s="10">
        <f>IF(CF$5="",0,SUM($Y380:CF380))</f>
        <v>0</v>
      </c>
      <c r="CG381" s="10">
        <f>IF(CG$5="",0,SUM($Y380:CG380))</f>
        <v>0</v>
      </c>
      <c r="CH381" s="10">
        <f>IF(CH$5="",0,SUM($Y380:CH380))</f>
        <v>0</v>
      </c>
      <c r="CI381" s="10">
        <f>IF(CI$5="",0,SUM($Y380:CI380))</f>
        <v>0</v>
      </c>
      <c r="CJ381" s="10">
        <f>IF(CJ$5="",0,SUM($Y380:CJ380))</f>
        <v>0</v>
      </c>
      <c r="CK381" s="10">
        <f>IF(CK$5="",0,SUM($Y380:CK380))</f>
        <v>0</v>
      </c>
      <c r="CL381" s="10">
        <f>IF(CL$5="",0,SUM($Y380:CL380))</f>
        <v>0</v>
      </c>
      <c r="CM381" s="10">
        <f>IF(CM$5="",0,SUM($Y380:CM380))</f>
        <v>0</v>
      </c>
      <c r="CN381" s="10">
        <f>IF(CN$5="",0,SUM($Y380:CN380))</f>
        <v>0</v>
      </c>
      <c r="CO381" s="10">
        <f>IF(CO$5="",0,SUM($Y380:CO380))</f>
        <v>0</v>
      </c>
      <c r="CP381" s="10">
        <f>IF(CP$5="",0,SUM($Y380:CP380))</f>
        <v>0</v>
      </c>
      <c r="CQ381" s="10">
        <f>IF(CQ$5="",0,SUM($Y380:CQ380))</f>
        <v>0</v>
      </c>
      <c r="CR381" s="10">
        <f>IF(CR$5="",0,SUM($Y380:CR380))</f>
        <v>0</v>
      </c>
      <c r="CS381" s="10">
        <f>IF(CS$5="",0,SUM($Y380:CS380))</f>
        <v>0</v>
      </c>
      <c r="CT381" s="10">
        <f>IF(CT$5="",0,SUM($Y380:CT380))</f>
        <v>0</v>
      </c>
    </row>
    <row r="382" spans="1:99" s="13" customFormat="1" x14ac:dyDescent="0.3">
      <c r="A382" s="12">
        <f>ROW()</f>
        <v>382</v>
      </c>
      <c r="B382" s="147"/>
      <c r="C382" s="142"/>
      <c r="E382" s="92"/>
      <c r="F382" s="13" t="s">
        <v>245</v>
      </c>
      <c r="M382" s="4" t="str">
        <f>Lists!$R$8</f>
        <v>руб.</v>
      </c>
      <c r="P382" s="10"/>
      <c r="R382" s="92"/>
      <c r="S382" s="10"/>
      <c r="V382" s="80"/>
      <c r="W382" s="10">
        <f ca="1">IF(MIN(INDIRECT(ADDRESS(A381,SUMIFS($1:$1,$5:$5,1))):INDIRECT(ADDRESS(A381,SUMIFS($1:$1,$5:$5,MAX($5:$5)))))&lt;0,-MIN(INDIRECT(ADDRESS(A381,SUMIFS($1:$1,$5:$5,1))):INDIRECT(ADDRESS(A381,SUMIFS($1:$1,$5:$5,MAX($5:$5))))),0)</f>
        <v>2.3283064365386963E-10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1:99" x14ac:dyDescent="0.3">
      <c r="A383" s="11">
        <f>ROW()</f>
        <v>383</v>
      </c>
    </row>
    <row r="384" spans="1:99" s="2" customFormat="1" ht="4.95" customHeight="1" x14ac:dyDescent="0.25">
      <c r="A384" s="11">
        <f>ROW()</f>
        <v>384</v>
      </c>
      <c r="C384" s="142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9"/>
      <c r="Q384" s="88"/>
      <c r="R384" s="87"/>
      <c r="S384" s="89"/>
      <c r="T384" s="88"/>
      <c r="U384" s="88"/>
      <c r="V384" s="90"/>
      <c r="W384" s="91"/>
      <c r="X384" s="88"/>
      <c r="Y384" s="88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8"/>
    </row>
    <row r="385" spans="1:98" s="31" customFormat="1" ht="12" x14ac:dyDescent="0.25">
      <c r="A385" s="77">
        <f>ROW()</f>
        <v>385</v>
      </c>
      <c r="C385" s="142"/>
      <c r="E385" s="44"/>
      <c r="F385" s="31" t="s">
        <v>176</v>
      </c>
      <c r="P385" s="81"/>
      <c r="R385" s="44"/>
      <c r="S385" s="81"/>
      <c r="V385" s="86"/>
      <c r="W385" s="81">
        <f ca="1">SUM(INDIRECT(ADDRESS(ROW(),SUMIFS($1:$1,$5:$5,1))):INDIRECT(ADDRESS(ROW(),SUMIFS($1:$1,$5:$5,MAX($5:$5)))))</f>
        <v>0</v>
      </c>
      <c r="Z385" s="81">
        <f ca="1">IF(ABS(Z386-Z441)&lt;0.0001,0,Z386-Z441)</f>
        <v>0</v>
      </c>
      <c r="AA385" s="81">
        <f t="shared" ref="AA385:CL385" ca="1" si="1083">IF(ABS(AA386-AA441)&lt;0.0001,0,AA386-AA441)</f>
        <v>0</v>
      </c>
      <c r="AB385" s="81">
        <f t="shared" ca="1" si="1083"/>
        <v>0</v>
      </c>
      <c r="AC385" s="81">
        <f t="shared" ca="1" si="1083"/>
        <v>0</v>
      </c>
      <c r="AD385" s="81">
        <f t="shared" ca="1" si="1083"/>
        <v>0</v>
      </c>
      <c r="AE385" s="81">
        <f t="shared" ca="1" si="1083"/>
        <v>0</v>
      </c>
      <c r="AF385" s="81">
        <f t="shared" ca="1" si="1083"/>
        <v>0</v>
      </c>
      <c r="AG385" s="81">
        <f t="shared" ca="1" si="1083"/>
        <v>0</v>
      </c>
      <c r="AH385" s="81">
        <f t="shared" ca="1" si="1083"/>
        <v>0</v>
      </c>
      <c r="AI385" s="81">
        <f t="shared" ca="1" si="1083"/>
        <v>0</v>
      </c>
      <c r="AJ385" s="81">
        <f t="shared" ca="1" si="1083"/>
        <v>0</v>
      </c>
      <c r="AK385" s="81">
        <f t="shared" ca="1" si="1083"/>
        <v>0</v>
      </c>
      <c r="AL385" s="81">
        <f t="shared" ca="1" si="1083"/>
        <v>0</v>
      </c>
      <c r="AM385" s="81">
        <f t="shared" ca="1" si="1083"/>
        <v>0</v>
      </c>
      <c r="AN385" s="81">
        <f t="shared" ca="1" si="1083"/>
        <v>0</v>
      </c>
      <c r="AO385" s="81">
        <f t="shared" ca="1" si="1083"/>
        <v>0</v>
      </c>
      <c r="AP385" s="81">
        <f t="shared" ca="1" si="1083"/>
        <v>0</v>
      </c>
      <c r="AQ385" s="81">
        <f t="shared" ca="1" si="1083"/>
        <v>0</v>
      </c>
      <c r="AR385" s="81">
        <f t="shared" ca="1" si="1083"/>
        <v>0</v>
      </c>
      <c r="AS385" s="81">
        <f t="shared" ca="1" si="1083"/>
        <v>0</v>
      </c>
      <c r="AT385" s="81">
        <f t="shared" ca="1" si="1083"/>
        <v>0</v>
      </c>
      <c r="AU385" s="81">
        <f t="shared" ca="1" si="1083"/>
        <v>0</v>
      </c>
      <c r="AV385" s="81">
        <f t="shared" ca="1" si="1083"/>
        <v>0</v>
      </c>
      <c r="AW385" s="81">
        <f t="shared" ca="1" si="1083"/>
        <v>0</v>
      </c>
      <c r="AX385" s="81">
        <f t="shared" ca="1" si="1083"/>
        <v>0</v>
      </c>
      <c r="AY385" s="81">
        <f t="shared" ca="1" si="1083"/>
        <v>0</v>
      </c>
      <c r="AZ385" s="81">
        <f t="shared" ca="1" si="1083"/>
        <v>0</v>
      </c>
      <c r="BA385" s="81">
        <f t="shared" ca="1" si="1083"/>
        <v>0</v>
      </c>
      <c r="BB385" s="81">
        <f t="shared" ca="1" si="1083"/>
        <v>0</v>
      </c>
      <c r="BC385" s="81">
        <f t="shared" ca="1" si="1083"/>
        <v>0</v>
      </c>
      <c r="BD385" s="81">
        <f t="shared" ca="1" si="1083"/>
        <v>0</v>
      </c>
      <c r="BE385" s="81">
        <f t="shared" ca="1" si="1083"/>
        <v>0</v>
      </c>
      <c r="BF385" s="81">
        <f t="shared" ca="1" si="1083"/>
        <v>0</v>
      </c>
      <c r="BG385" s="81">
        <f t="shared" ca="1" si="1083"/>
        <v>0</v>
      </c>
      <c r="BH385" s="81">
        <f t="shared" ca="1" si="1083"/>
        <v>0</v>
      </c>
      <c r="BI385" s="81">
        <f t="shared" ca="1" si="1083"/>
        <v>0</v>
      </c>
      <c r="BJ385" s="81">
        <f t="shared" ca="1" si="1083"/>
        <v>0</v>
      </c>
      <c r="BK385" s="81">
        <f t="shared" ca="1" si="1083"/>
        <v>0</v>
      </c>
      <c r="BL385" s="81">
        <f t="shared" ca="1" si="1083"/>
        <v>0</v>
      </c>
      <c r="BM385" s="81">
        <f t="shared" ca="1" si="1083"/>
        <v>0</v>
      </c>
      <c r="BN385" s="81">
        <f t="shared" ca="1" si="1083"/>
        <v>0</v>
      </c>
      <c r="BO385" s="81">
        <f t="shared" ca="1" si="1083"/>
        <v>0</v>
      </c>
      <c r="BP385" s="81">
        <f t="shared" ca="1" si="1083"/>
        <v>0</v>
      </c>
      <c r="BQ385" s="81">
        <f t="shared" ca="1" si="1083"/>
        <v>0</v>
      </c>
      <c r="BR385" s="81">
        <f t="shared" ca="1" si="1083"/>
        <v>0</v>
      </c>
      <c r="BS385" s="81">
        <f t="shared" ca="1" si="1083"/>
        <v>0</v>
      </c>
      <c r="BT385" s="81">
        <f t="shared" ca="1" si="1083"/>
        <v>0</v>
      </c>
      <c r="BU385" s="81">
        <f t="shared" ca="1" si="1083"/>
        <v>0</v>
      </c>
      <c r="BV385" s="81">
        <f t="shared" ca="1" si="1083"/>
        <v>0</v>
      </c>
      <c r="BW385" s="81">
        <f t="shared" ca="1" si="1083"/>
        <v>0</v>
      </c>
      <c r="BX385" s="81">
        <f t="shared" ca="1" si="1083"/>
        <v>0</v>
      </c>
      <c r="BY385" s="81">
        <f t="shared" ca="1" si="1083"/>
        <v>0</v>
      </c>
      <c r="BZ385" s="81">
        <f t="shared" ca="1" si="1083"/>
        <v>0</v>
      </c>
      <c r="CA385" s="81">
        <f t="shared" ca="1" si="1083"/>
        <v>0</v>
      </c>
      <c r="CB385" s="81">
        <f t="shared" ca="1" si="1083"/>
        <v>0</v>
      </c>
      <c r="CC385" s="81">
        <f t="shared" ca="1" si="1083"/>
        <v>0</v>
      </c>
      <c r="CD385" s="81">
        <f t="shared" ca="1" si="1083"/>
        <v>0</v>
      </c>
      <c r="CE385" s="81">
        <f t="shared" ca="1" si="1083"/>
        <v>0</v>
      </c>
      <c r="CF385" s="81">
        <f t="shared" ca="1" si="1083"/>
        <v>0</v>
      </c>
      <c r="CG385" s="81">
        <f t="shared" ca="1" si="1083"/>
        <v>0</v>
      </c>
      <c r="CH385" s="81">
        <f t="shared" ca="1" si="1083"/>
        <v>0</v>
      </c>
      <c r="CI385" s="81">
        <f t="shared" ca="1" si="1083"/>
        <v>0</v>
      </c>
      <c r="CJ385" s="81">
        <f t="shared" ca="1" si="1083"/>
        <v>0</v>
      </c>
      <c r="CK385" s="81">
        <f t="shared" ca="1" si="1083"/>
        <v>0</v>
      </c>
      <c r="CL385" s="81">
        <f t="shared" ca="1" si="1083"/>
        <v>0</v>
      </c>
      <c r="CM385" s="81">
        <f t="shared" ref="CM385:CT385" ca="1" si="1084">IF(ABS(CM386-CM441)&lt;0.0001,0,CM386-CM441)</f>
        <v>0</v>
      </c>
      <c r="CN385" s="81">
        <f t="shared" ca="1" si="1084"/>
        <v>0</v>
      </c>
      <c r="CO385" s="81">
        <f t="shared" ca="1" si="1084"/>
        <v>0</v>
      </c>
      <c r="CP385" s="81">
        <f t="shared" ca="1" si="1084"/>
        <v>0</v>
      </c>
      <c r="CQ385" s="81">
        <f t="shared" ca="1" si="1084"/>
        <v>0</v>
      </c>
      <c r="CR385" s="81">
        <f t="shared" ca="1" si="1084"/>
        <v>0</v>
      </c>
      <c r="CS385" s="81">
        <f t="shared" ca="1" si="1084"/>
        <v>0</v>
      </c>
      <c r="CT385" s="81">
        <f t="shared" ca="1" si="1084"/>
        <v>0</v>
      </c>
    </row>
    <row r="386" spans="1:98" s="13" customFormat="1" x14ac:dyDescent="0.3">
      <c r="A386" s="12">
        <f>ROW()</f>
        <v>386</v>
      </c>
      <c r="C386" s="142"/>
      <c r="E386" s="92"/>
      <c r="F386" s="13" t="s">
        <v>79</v>
      </c>
      <c r="M386" s="14"/>
      <c r="P386" s="10"/>
      <c r="R386" s="92"/>
      <c r="S386" s="10"/>
      <c r="V386" s="80"/>
      <c r="W386" s="10">
        <f ca="1">INDIRECT(ADDRESS(ROW(),SUMIFS($1:$1,$5:$5,MAX($5:$5))))</f>
        <v>277054940.77231401</v>
      </c>
      <c r="Z386" s="10">
        <f t="shared" ref="Z386:AB386" ca="1" si="1085">Z388+Z392+Z393+Z399+Z426+Z437+Z438+Z439</f>
        <v>71679732.556039944</v>
      </c>
      <c r="AA386" s="10">
        <f t="shared" ca="1" si="1085"/>
        <v>74597611.343918726</v>
      </c>
      <c r="AB386" s="10">
        <f t="shared" ca="1" si="1085"/>
        <v>82369143.465130851</v>
      </c>
      <c r="AC386" s="10">
        <f ca="1">AC388+AC392+AC393+AC399+AC426+AC437+AC438+AC439</f>
        <v>79724649.872057259</v>
      </c>
      <c r="AD386" s="10">
        <f t="shared" ref="AD386:CO386" ca="1" si="1086">AD388+AD392+AD393+AD399+AD426+AD437+AD438+AD439</f>
        <v>77001654.278983653</v>
      </c>
      <c r="AE386" s="10">
        <f t="shared" ca="1" si="1086"/>
        <v>74310252.352576733</v>
      </c>
      <c r="AF386" s="10">
        <f t="shared" ca="1" si="1086"/>
        <v>71655914.059503138</v>
      </c>
      <c r="AG386" s="10">
        <f t="shared" ca="1" si="1086"/>
        <v>69009858.383096218</v>
      </c>
      <c r="AH386" s="10">
        <f t="shared" ca="1" si="1086"/>
        <v>66337269.534689285</v>
      </c>
      <c r="AI386" s="10">
        <f t="shared" ca="1" si="1086"/>
        <v>63642740.869464181</v>
      </c>
      <c r="AJ386" s="10">
        <f t="shared" ca="1" si="1086"/>
        <v>60969168.922233</v>
      </c>
      <c r="AK386" s="10">
        <f t="shared" ca="1" si="1086"/>
        <v>58366799.038915463</v>
      </c>
      <c r="AL386" s="10">
        <f t="shared" ca="1" si="1086"/>
        <v>55885877.993575968</v>
      </c>
      <c r="AM386" s="10">
        <f t="shared" ca="1" si="1086"/>
        <v>53551065.11981798</v>
      </c>
      <c r="AN386" s="10">
        <f t="shared" ca="1" si="1086"/>
        <v>51419758.128629684</v>
      </c>
      <c r="AO386" s="10">
        <f t="shared" ca="1" si="1086"/>
        <v>49625649.673156857</v>
      </c>
      <c r="AP386" s="10">
        <f t="shared" ca="1" si="1086"/>
        <v>48306273.602083445</v>
      </c>
      <c r="AQ386" s="10">
        <f t="shared" ca="1" si="1086"/>
        <v>47604052.828366049</v>
      </c>
      <c r="AR386" s="10">
        <f t="shared" ca="1" si="1086"/>
        <v>87633273.721463785</v>
      </c>
      <c r="AS386" s="10">
        <f t="shared" ca="1" si="1086"/>
        <v>86385682.354210883</v>
      </c>
      <c r="AT386" s="10">
        <f t="shared" ca="1" si="1086"/>
        <v>80972960.011215448</v>
      </c>
      <c r="AU386" s="10">
        <f t="shared" ca="1" si="1086"/>
        <v>71406538.778343275</v>
      </c>
      <c r="AV386" s="10">
        <f t="shared" ca="1" si="1086"/>
        <v>86056140.047810704</v>
      </c>
      <c r="AW386" s="10">
        <f t="shared" ca="1" si="1086"/>
        <v>101810474.85409996</v>
      </c>
      <c r="AX386" s="10">
        <f t="shared" ca="1" si="1086"/>
        <v>106445883.30380355</v>
      </c>
      <c r="AY386" s="10">
        <f t="shared" ca="1" si="1086"/>
        <v>109419219.06831546</v>
      </c>
      <c r="AZ386" s="10">
        <f t="shared" ca="1" si="1086"/>
        <v>113217702.25307737</v>
      </c>
      <c r="BA386" s="10">
        <f t="shared" ca="1" si="1086"/>
        <v>118637527.88717261</v>
      </c>
      <c r="BB386" s="10">
        <f t="shared" ca="1" si="1086"/>
        <v>123943867.28489283</v>
      </c>
      <c r="BC386" s="10">
        <f t="shared" ca="1" si="1086"/>
        <v>129019727.73048808</v>
      </c>
      <c r="BD386" s="10">
        <f t="shared" ca="1" si="1086"/>
        <v>133718143.96774997</v>
      </c>
      <c r="BE386" s="10">
        <f t="shared" ca="1" si="1086"/>
        <v>138150779.69171375</v>
      </c>
      <c r="BF386" s="10">
        <f t="shared" ca="1" si="1086"/>
        <v>141344393.89835453</v>
      </c>
      <c r="BG386" s="10">
        <f t="shared" ca="1" si="1086"/>
        <v>147958647.72003239</v>
      </c>
      <c r="BH386" s="10">
        <f t="shared" ca="1" si="1086"/>
        <v>155940590.36868176</v>
      </c>
      <c r="BI386" s="10">
        <f t="shared" ca="1" si="1086"/>
        <v>164057194.59276146</v>
      </c>
      <c r="BJ386" s="10">
        <f t="shared" ca="1" si="1086"/>
        <v>172224390.22772676</v>
      </c>
      <c r="BK386" s="10">
        <f t="shared" ca="1" si="1086"/>
        <v>180410281.48055148</v>
      </c>
      <c r="BL386" s="10">
        <f t="shared" ca="1" si="1086"/>
        <v>188604504.13036314</v>
      </c>
      <c r="BM386" s="10">
        <f t="shared" ca="1" si="1086"/>
        <v>196806062.02423277</v>
      </c>
      <c r="BN386" s="10">
        <f t="shared" ca="1" si="1086"/>
        <v>205015434.54936031</v>
      </c>
      <c r="BO386" s="10">
        <f t="shared" ca="1" si="1086"/>
        <v>213234468.75133532</v>
      </c>
      <c r="BP386" s="10">
        <f t="shared" ca="1" si="1086"/>
        <v>221465363.22458836</v>
      </c>
      <c r="BQ386" s="10">
        <f t="shared" ca="1" si="1086"/>
        <v>231375594.5356977</v>
      </c>
      <c r="BR386" s="10">
        <f t="shared" ca="1" si="1086"/>
        <v>241285537.8927657</v>
      </c>
      <c r="BS386" s="10">
        <f t="shared" ca="1" si="1086"/>
        <v>251195401.67998311</v>
      </c>
      <c r="BT386" s="10">
        <f t="shared" ca="1" si="1086"/>
        <v>261105248.13529593</v>
      </c>
      <c r="BU386" s="10">
        <f t="shared" ca="1" si="1086"/>
        <v>277054940.77231401</v>
      </c>
      <c r="BV386" s="10">
        <f t="shared" ca="1" si="1086"/>
        <v>0</v>
      </c>
      <c r="BW386" s="10">
        <f t="shared" ca="1" si="1086"/>
        <v>0</v>
      </c>
      <c r="BX386" s="10">
        <f t="shared" ca="1" si="1086"/>
        <v>0</v>
      </c>
      <c r="BY386" s="10">
        <f t="shared" ca="1" si="1086"/>
        <v>0</v>
      </c>
      <c r="BZ386" s="10">
        <f t="shared" ca="1" si="1086"/>
        <v>0</v>
      </c>
      <c r="CA386" s="10">
        <f t="shared" ca="1" si="1086"/>
        <v>0</v>
      </c>
      <c r="CB386" s="10">
        <f t="shared" ca="1" si="1086"/>
        <v>0</v>
      </c>
      <c r="CC386" s="10">
        <f t="shared" ca="1" si="1086"/>
        <v>0</v>
      </c>
      <c r="CD386" s="10">
        <f t="shared" ca="1" si="1086"/>
        <v>0</v>
      </c>
      <c r="CE386" s="10">
        <f t="shared" ca="1" si="1086"/>
        <v>0</v>
      </c>
      <c r="CF386" s="10">
        <f t="shared" ca="1" si="1086"/>
        <v>0</v>
      </c>
      <c r="CG386" s="10">
        <f t="shared" ca="1" si="1086"/>
        <v>0</v>
      </c>
      <c r="CH386" s="10">
        <f t="shared" ca="1" si="1086"/>
        <v>0</v>
      </c>
      <c r="CI386" s="10">
        <f t="shared" ca="1" si="1086"/>
        <v>0</v>
      </c>
      <c r="CJ386" s="10">
        <f t="shared" ca="1" si="1086"/>
        <v>0</v>
      </c>
      <c r="CK386" s="10">
        <f t="shared" ca="1" si="1086"/>
        <v>0</v>
      </c>
      <c r="CL386" s="10">
        <f t="shared" ca="1" si="1086"/>
        <v>0</v>
      </c>
      <c r="CM386" s="10">
        <f t="shared" ca="1" si="1086"/>
        <v>0</v>
      </c>
      <c r="CN386" s="10">
        <f t="shared" ca="1" si="1086"/>
        <v>0</v>
      </c>
      <c r="CO386" s="10">
        <f t="shared" ca="1" si="1086"/>
        <v>0</v>
      </c>
      <c r="CP386" s="10">
        <f t="shared" ref="CP386:CT386" ca="1" si="1087">CP388+CP392+CP393+CP399+CP426+CP437+CP438+CP439</f>
        <v>0</v>
      </c>
      <c r="CQ386" s="10">
        <f t="shared" ca="1" si="1087"/>
        <v>0</v>
      </c>
      <c r="CR386" s="10">
        <f t="shared" ca="1" si="1087"/>
        <v>0</v>
      </c>
      <c r="CS386" s="10">
        <f t="shared" ca="1" si="1087"/>
        <v>0</v>
      </c>
      <c r="CT386" s="10">
        <f t="shared" ca="1" si="1087"/>
        <v>0</v>
      </c>
    </row>
    <row r="387" spans="1:98" x14ac:dyDescent="0.3">
      <c r="A387" s="11">
        <f>ROW()</f>
        <v>387</v>
      </c>
      <c r="F387" s="66" t="str">
        <f>$F$386</f>
        <v>АКТИВЫ</v>
      </c>
    </row>
    <row r="388" spans="1:98" x14ac:dyDescent="0.3">
      <c r="A388" s="11">
        <f>ROW()</f>
        <v>388</v>
      </c>
      <c r="F388" s="66" t="str">
        <f>$F$386</f>
        <v>АКТИВЫ</v>
      </c>
      <c r="G388" s="6" t="s">
        <v>118</v>
      </c>
      <c r="W388" s="10">
        <f t="shared" ref="W388:W451" ca="1" si="1088">INDIRECT(ADDRESS(ROW(),SUMIFS($1:$1,$5:$5,MAX($5:$5))))</f>
        <v>29464285.714285657</v>
      </c>
      <c r="Z388" s="7">
        <f t="shared" ref="Z388:BE388" ca="1" si="1089">SUM(Z389:Z391)</f>
        <v>4166666.666666667</v>
      </c>
      <c r="AA388" s="7">
        <f t="shared" ca="1" si="1089"/>
        <v>16666666.666666668</v>
      </c>
      <c r="AB388" s="7">
        <f t="shared" ca="1" si="1089"/>
        <v>25000000</v>
      </c>
      <c r="AC388" s="7">
        <f t="shared" ca="1" si="1089"/>
        <v>24702380.952380951</v>
      </c>
      <c r="AD388" s="7">
        <f t="shared" ca="1" si="1089"/>
        <v>24404761.904761903</v>
      </c>
      <c r="AE388" s="7">
        <f t="shared" ca="1" si="1089"/>
        <v>24107142.857142854</v>
      </c>
      <c r="AF388" s="7">
        <f t="shared" ca="1" si="1089"/>
        <v>23809523.809523806</v>
      </c>
      <c r="AG388" s="7">
        <f t="shared" ca="1" si="1089"/>
        <v>23511904.761904757</v>
      </c>
      <c r="AH388" s="7">
        <f t="shared" ca="1" si="1089"/>
        <v>23214285.714285709</v>
      </c>
      <c r="AI388" s="7">
        <f t="shared" ca="1" si="1089"/>
        <v>22916666.66666666</v>
      </c>
      <c r="AJ388" s="7">
        <f t="shared" ca="1" si="1089"/>
        <v>22619047.619047612</v>
      </c>
      <c r="AK388" s="7">
        <f t="shared" ca="1" si="1089"/>
        <v>22321428.571428563</v>
      </c>
      <c r="AL388" s="7">
        <f t="shared" ca="1" si="1089"/>
        <v>22023809.523809515</v>
      </c>
      <c r="AM388" s="7">
        <f t="shared" ca="1" si="1089"/>
        <v>21726190.476190466</v>
      </c>
      <c r="AN388" s="7">
        <f t="shared" ca="1" si="1089"/>
        <v>21428571.428571418</v>
      </c>
      <c r="AO388" s="7">
        <f t="shared" ca="1" si="1089"/>
        <v>21130952.380952369</v>
      </c>
      <c r="AP388" s="7">
        <f t="shared" ca="1" si="1089"/>
        <v>20833333.333333321</v>
      </c>
      <c r="AQ388" s="7">
        <f t="shared" ca="1" si="1089"/>
        <v>20535714.285714272</v>
      </c>
      <c r="AR388" s="7">
        <f t="shared" ca="1" si="1089"/>
        <v>20238095.238095224</v>
      </c>
      <c r="AS388" s="7">
        <f t="shared" ca="1" si="1089"/>
        <v>19940476.190476175</v>
      </c>
      <c r="AT388" s="7">
        <f t="shared" ca="1" si="1089"/>
        <v>19642857.142857127</v>
      </c>
      <c r="AU388" s="7">
        <f t="shared" ca="1" si="1089"/>
        <v>23511904.761904746</v>
      </c>
      <c r="AV388" s="7">
        <f t="shared" ca="1" si="1089"/>
        <v>35714285.714285702</v>
      </c>
      <c r="AW388" s="7">
        <f t="shared" ca="1" si="1089"/>
        <v>43749999.999999985</v>
      </c>
      <c r="AX388" s="7">
        <f t="shared" ca="1" si="1089"/>
        <v>43154761.904761888</v>
      </c>
      <c r="AY388" s="7">
        <f t="shared" ca="1" si="1089"/>
        <v>42559523.809523791</v>
      </c>
      <c r="AZ388" s="7">
        <f t="shared" ca="1" si="1089"/>
        <v>41964285.714285694</v>
      </c>
      <c r="BA388" s="7">
        <f t="shared" ca="1" si="1089"/>
        <v>41369047.619047597</v>
      </c>
      <c r="BB388" s="7">
        <f t="shared" ca="1" si="1089"/>
        <v>40773809.5238095</v>
      </c>
      <c r="BC388" s="7">
        <f t="shared" ca="1" si="1089"/>
        <v>40178571.428571403</v>
      </c>
      <c r="BD388" s="7">
        <f t="shared" ca="1" si="1089"/>
        <v>39583333.333333306</v>
      </c>
      <c r="BE388" s="7">
        <f t="shared" ca="1" si="1089"/>
        <v>38988095.238095209</v>
      </c>
      <c r="BF388" s="7">
        <f t="shared" ref="BF388:CK388" ca="1" si="1090">SUM(BF389:BF391)</f>
        <v>38392857.142857112</v>
      </c>
      <c r="BG388" s="7">
        <f t="shared" ca="1" si="1090"/>
        <v>37797619.047619015</v>
      </c>
      <c r="BH388" s="7">
        <f t="shared" ca="1" si="1090"/>
        <v>37202380.952380918</v>
      </c>
      <c r="BI388" s="7">
        <f t="shared" ca="1" si="1090"/>
        <v>36607142.857142821</v>
      </c>
      <c r="BJ388" s="7">
        <f t="shared" ca="1" si="1090"/>
        <v>36011904.761904724</v>
      </c>
      <c r="BK388" s="7">
        <f t="shared" ca="1" si="1090"/>
        <v>35416666.666666627</v>
      </c>
      <c r="BL388" s="7">
        <f t="shared" ca="1" si="1090"/>
        <v>34821428.57142853</v>
      </c>
      <c r="BM388" s="7">
        <f t="shared" ca="1" si="1090"/>
        <v>34226190.476190433</v>
      </c>
      <c r="BN388" s="7">
        <f t="shared" ca="1" si="1090"/>
        <v>33630952.380952336</v>
      </c>
      <c r="BO388" s="7">
        <f t="shared" ca="1" si="1090"/>
        <v>33035714.285714239</v>
      </c>
      <c r="BP388" s="7">
        <f t="shared" ca="1" si="1090"/>
        <v>32440476.190476142</v>
      </c>
      <c r="BQ388" s="7">
        <f t="shared" ca="1" si="1090"/>
        <v>31845238.095238045</v>
      </c>
      <c r="BR388" s="7">
        <f t="shared" ca="1" si="1090"/>
        <v>31249999.999999948</v>
      </c>
      <c r="BS388" s="7">
        <f t="shared" ca="1" si="1090"/>
        <v>30654761.904761851</v>
      </c>
      <c r="BT388" s="7">
        <f t="shared" ca="1" si="1090"/>
        <v>30059523.809523754</v>
      </c>
      <c r="BU388" s="7">
        <f t="shared" ca="1" si="1090"/>
        <v>29464285.714285657</v>
      </c>
      <c r="BV388" s="7">
        <f t="shared" ca="1" si="1090"/>
        <v>0</v>
      </c>
      <c r="BW388" s="7">
        <f t="shared" ca="1" si="1090"/>
        <v>0</v>
      </c>
      <c r="BX388" s="7">
        <f t="shared" ca="1" si="1090"/>
        <v>0</v>
      </c>
      <c r="BY388" s="7">
        <f t="shared" ca="1" si="1090"/>
        <v>0</v>
      </c>
      <c r="BZ388" s="7">
        <f t="shared" ca="1" si="1090"/>
        <v>0</v>
      </c>
      <c r="CA388" s="7">
        <f t="shared" ca="1" si="1090"/>
        <v>0</v>
      </c>
      <c r="CB388" s="7">
        <f t="shared" ca="1" si="1090"/>
        <v>0</v>
      </c>
      <c r="CC388" s="7">
        <f t="shared" ca="1" si="1090"/>
        <v>0</v>
      </c>
      <c r="CD388" s="7">
        <f t="shared" ca="1" si="1090"/>
        <v>0</v>
      </c>
      <c r="CE388" s="7">
        <f t="shared" ca="1" si="1090"/>
        <v>0</v>
      </c>
      <c r="CF388" s="7">
        <f t="shared" ca="1" si="1090"/>
        <v>0</v>
      </c>
      <c r="CG388" s="7">
        <f t="shared" ca="1" si="1090"/>
        <v>0</v>
      </c>
      <c r="CH388" s="7">
        <f t="shared" ca="1" si="1090"/>
        <v>0</v>
      </c>
      <c r="CI388" s="7">
        <f t="shared" ca="1" si="1090"/>
        <v>0</v>
      </c>
      <c r="CJ388" s="7">
        <f t="shared" ca="1" si="1090"/>
        <v>0</v>
      </c>
      <c r="CK388" s="7">
        <f t="shared" ca="1" si="1090"/>
        <v>0</v>
      </c>
      <c r="CL388" s="7">
        <f t="shared" ref="CL388:CT388" ca="1" si="1091">SUM(CL389:CL391)</f>
        <v>0</v>
      </c>
      <c r="CM388" s="7">
        <f t="shared" ca="1" si="1091"/>
        <v>0</v>
      </c>
      <c r="CN388" s="7">
        <f t="shared" ca="1" si="1091"/>
        <v>0</v>
      </c>
      <c r="CO388" s="7">
        <f t="shared" ca="1" si="1091"/>
        <v>0</v>
      </c>
      <c r="CP388" s="7">
        <f t="shared" ca="1" si="1091"/>
        <v>0</v>
      </c>
      <c r="CQ388" s="7">
        <f t="shared" ca="1" si="1091"/>
        <v>0</v>
      </c>
      <c r="CR388" s="7">
        <f t="shared" ca="1" si="1091"/>
        <v>0</v>
      </c>
      <c r="CS388" s="7">
        <f t="shared" ca="1" si="1091"/>
        <v>0</v>
      </c>
      <c r="CT388" s="7">
        <f t="shared" ca="1" si="1091"/>
        <v>0</v>
      </c>
    </row>
    <row r="389" spans="1:98" s="27" customFormat="1" ht="12" x14ac:dyDescent="0.25">
      <c r="A389" s="26">
        <f>ROW()</f>
        <v>389</v>
      </c>
      <c r="C389" s="142"/>
      <c r="E389" s="24"/>
      <c r="F389" s="66" t="str">
        <f>$F$386</f>
        <v>АКТИВЫ</v>
      </c>
      <c r="G389" s="66" t="str">
        <f>$G$393</f>
        <v>Запасы СиМ</v>
      </c>
      <c r="H389" s="27" t="s">
        <v>119</v>
      </c>
      <c r="P389" s="30"/>
      <c r="R389" s="24"/>
      <c r="S389" s="30"/>
      <c r="V389" s="85"/>
      <c r="W389" s="29">
        <f t="shared" ca="1" si="1088"/>
        <v>0</v>
      </c>
      <c r="Z389" s="30">
        <f t="shared" ref="Z389:BE389" ca="1" si="1092">Z12+Z111-Z112</f>
        <v>4166666.666666667</v>
      </c>
      <c r="AA389" s="30">
        <f t="shared" ca="1" si="1092"/>
        <v>16666666.666666668</v>
      </c>
      <c r="AB389" s="30">
        <f t="shared" ca="1" si="1092"/>
        <v>0</v>
      </c>
      <c r="AC389" s="30">
        <f t="shared" ca="1" si="1092"/>
        <v>0</v>
      </c>
      <c r="AD389" s="30">
        <f t="shared" ca="1" si="1092"/>
        <v>0</v>
      </c>
      <c r="AE389" s="30">
        <f t="shared" ca="1" si="1092"/>
        <v>0</v>
      </c>
      <c r="AF389" s="30">
        <f t="shared" ca="1" si="1092"/>
        <v>0</v>
      </c>
      <c r="AG389" s="30">
        <f t="shared" ca="1" si="1092"/>
        <v>0</v>
      </c>
      <c r="AH389" s="30">
        <f t="shared" ca="1" si="1092"/>
        <v>0</v>
      </c>
      <c r="AI389" s="30">
        <f t="shared" ca="1" si="1092"/>
        <v>0</v>
      </c>
      <c r="AJ389" s="30">
        <f t="shared" ca="1" si="1092"/>
        <v>0</v>
      </c>
      <c r="AK389" s="30">
        <f t="shared" ca="1" si="1092"/>
        <v>0</v>
      </c>
      <c r="AL389" s="30">
        <f t="shared" ca="1" si="1092"/>
        <v>0</v>
      </c>
      <c r="AM389" s="30">
        <f t="shared" ca="1" si="1092"/>
        <v>0</v>
      </c>
      <c r="AN389" s="30">
        <f t="shared" ca="1" si="1092"/>
        <v>0</v>
      </c>
      <c r="AO389" s="30">
        <f t="shared" ca="1" si="1092"/>
        <v>0</v>
      </c>
      <c r="AP389" s="30">
        <f t="shared" ca="1" si="1092"/>
        <v>0</v>
      </c>
      <c r="AQ389" s="30">
        <f t="shared" ca="1" si="1092"/>
        <v>0</v>
      </c>
      <c r="AR389" s="30">
        <f t="shared" ca="1" si="1092"/>
        <v>0</v>
      </c>
      <c r="AS389" s="30">
        <f t="shared" ca="1" si="1092"/>
        <v>0</v>
      </c>
      <c r="AT389" s="30">
        <f t="shared" ca="1" si="1092"/>
        <v>0</v>
      </c>
      <c r="AU389" s="30">
        <f t="shared" ca="1" si="1092"/>
        <v>4166666.666666667</v>
      </c>
      <c r="AV389" s="30">
        <f t="shared" ca="1" si="1092"/>
        <v>16666666.666666668</v>
      </c>
      <c r="AW389" s="30">
        <f t="shared" ca="1" si="1092"/>
        <v>0</v>
      </c>
      <c r="AX389" s="30">
        <f t="shared" ca="1" si="1092"/>
        <v>0</v>
      </c>
      <c r="AY389" s="30">
        <f t="shared" ca="1" si="1092"/>
        <v>0</v>
      </c>
      <c r="AZ389" s="30">
        <f t="shared" ca="1" si="1092"/>
        <v>0</v>
      </c>
      <c r="BA389" s="30">
        <f t="shared" ca="1" si="1092"/>
        <v>0</v>
      </c>
      <c r="BB389" s="30">
        <f t="shared" ca="1" si="1092"/>
        <v>0</v>
      </c>
      <c r="BC389" s="30">
        <f t="shared" ca="1" si="1092"/>
        <v>0</v>
      </c>
      <c r="BD389" s="30">
        <f t="shared" ca="1" si="1092"/>
        <v>0</v>
      </c>
      <c r="BE389" s="30">
        <f t="shared" ca="1" si="1092"/>
        <v>0</v>
      </c>
      <c r="BF389" s="30">
        <f t="shared" ref="BF389:CK389" ca="1" si="1093">BF12+BF111-BF112</f>
        <v>0</v>
      </c>
      <c r="BG389" s="30">
        <f t="shared" ca="1" si="1093"/>
        <v>0</v>
      </c>
      <c r="BH389" s="30">
        <f t="shared" ca="1" si="1093"/>
        <v>0</v>
      </c>
      <c r="BI389" s="30">
        <f t="shared" ca="1" si="1093"/>
        <v>0</v>
      </c>
      <c r="BJ389" s="30">
        <f t="shared" ca="1" si="1093"/>
        <v>0</v>
      </c>
      <c r="BK389" s="30">
        <f t="shared" ca="1" si="1093"/>
        <v>0</v>
      </c>
      <c r="BL389" s="30">
        <f t="shared" ca="1" si="1093"/>
        <v>0</v>
      </c>
      <c r="BM389" s="30">
        <f t="shared" ca="1" si="1093"/>
        <v>0</v>
      </c>
      <c r="BN389" s="30">
        <f t="shared" ca="1" si="1093"/>
        <v>0</v>
      </c>
      <c r="BO389" s="30">
        <f t="shared" ca="1" si="1093"/>
        <v>0</v>
      </c>
      <c r="BP389" s="30">
        <f t="shared" ca="1" si="1093"/>
        <v>0</v>
      </c>
      <c r="BQ389" s="30">
        <f t="shared" ca="1" si="1093"/>
        <v>0</v>
      </c>
      <c r="BR389" s="30">
        <f t="shared" ca="1" si="1093"/>
        <v>0</v>
      </c>
      <c r="BS389" s="30">
        <f t="shared" ca="1" si="1093"/>
        <v>0</v>
      </c>
      <c r="BT389" s="30">
        <f t="shared" ca="1" si="1093"/>
        <v>0</v>
      </c>
      <c r="BU389" s="30">
        <f t="shared" ca="1" si="1093"/>
        <v>0</v>
      </c>
      <c r="BV389" s="30">
        <f t="shared" si="1093"/>
        <v>0</v>
      </c>
      <c r="BW389" s="30">
        <f t="shared" si="1093"/>
        <v>0</v>
      </c>
      <c r="BX389" s="30">
        <f t="shared" si="1093"/>
        <v>0</v>
      </c>
      <c r="BY389" s="30">
        <f t="shared" si="1093"/>
        <v>0</v>
      </c>
      <c r="BZ389" s="30">
        <f t="shared" si="1093"/>
        <v>0</v>
      </c>
      <c r="CA389" s="30">
        <f t="shared" si="1093"/>
        <v>0</v>
      </c>
      <c r="CB389" s="30">
        <f t="shared" si="1093"/>
        <v>0</v>
      </c>
      <c r="CC389" s="30">
        <f t="shared" si="1093"/>
        <v>0</v>
      </c>
      <c r="CD389" s="30">
        <f t="shared" si="1093"/>
        <v>0</v>
      </c>
      <c r="CE389" s="30">
        <f t="shared" si="1093"/>
        <v>0</v>
      </c>
      <c r="CF389" s="30">
        <f t="shared" si="1093"/>
        <v>0</v>
      </c>
      <c r="CG389" s="30">
        <f t="shared" si="1093"/>
        <v>0</v>
      </c>
      <c r="CH389" s="30">
        <f t="shared" si="1093"/>
        <v>0</v>
      </c>
      <c r="CI389" s="30">
        <f t="shared" si="1093"/>
        <v>0</v>
      </c>
      <c r="CJ389" s="30">
        <f t="shared" si="1093"/>
        <v>0</v>
      </c>
      <c r="CK389" s="30">
        <f t="shared" si="1093"/>
        <v>0</v>
      </c>
      <c r="CL389" s="30">
        <f t="shared" ref="CL389:CT389" si="1094">CL12+CL111-CL112</f>
        <v>0</v>
      </c>
      <c r="CM389" s="30">
        <f t="shared" si="1094"/>
        <v>0</v>
      </c>
      <c r="CN389" s="30">
        <f t="shared" si="1094"/>
        <v>0</v>
      </c>
      <c r="CO389" s="30">
        <f t="shared" si="1094"/>
        <v>0</v>
      </c>
      <c r="CP389" s="30">
        <f t="shared" si="1094"/>
        <v>0</v>
      </c>
      <c r="CQ389" s="30">
        <f t="shared" si="1094"/>
        <v>0</v>
      </c>
      <c r="CR389" s="30">
        <f t="shared" si="1094"/>
        <v>0</v>
      </c>
      <c r="CS389" s="30">
        <f t="shared" si="1094"/>
        <v>0</v>
      </c>
      <c r="CT389" s="30">
        <f t="shared" si="1094"/>
        <v>0</v>
      </c>
    </row>
    <row r="390" spans="1:98" s="27" customFormat="1" ht="12" x14ac:dyDescent="0.25">
      <c r="A390" s="26">
        <f>ROW()</f>
        <v>390</v>
      </c>
      <c r="C390" s="142"/>
      <c r="E390" s="24"/>
      <c r="F390" s="66" t="str">
        <f>$F$386</f>
        <v>АКТИВЫ</v>
      </c>
      <c r="G390" s="66" t="str">
        <f>$G$393</f>
        <v>Запасы СиМ</v>
      </c>
      <c r="H390" s="27" t="s">
        <v>120</v>
      </c>
      <c r="P390" s="30"/>
      <c r="R390" s="24"/>
      <c r="S390" s="30"/>
      <c r="V390" s="85"/>
      <c r="W390" s="29">
        <f t="shared" ca="1" si="1088"/>
        <v>29464285.714285657</v>
      </c>
      <c r="Z390" s="30">
        <f t="shared" ref="Z390:BE390" ca="1" si="1095">Z13+Z112-Z273</f>
        <v>0</v>
      </c>
      <c r="AA390" s="30">
        <f t="shared" ca="1" si="1095"/>
        <v>0</v>
      </c>
      <c r="AB390" s="30">
        <f t="shared" ca="1" si="1095"/>
        <v>25000000</v>
      </c>
      <c r="AC390" s="30">
        <f t="shared" ca="1" si="1095"/>
        <v>24702380.952380951</v>
      </c>
      <c r="AD390" s="30">
        <f t="shared" ca="1" si="1095"/>
        <v>24404761.904761903</v>
      </c>
      <c r="AE390" s="30">
        <f t="shared" ca="1" si="1095"/>
        <v>24107142.857142854</v>
      </c>
      <c r="AF390" s="30">
        <f t="shared" ca="1" si="1095"/>
        <v>23809523.809523806</v>
      </c>
      <c r="AG390" s="30">
        <f t="shared" ca="1" si="1095"/>
        <v>23511904.761904757</v>
      </c>
      <c r="AH390" s="30">
        <f t="shared" ca="1" si="1095"/>
        <v>23214285.714285709</v>
      </c>
      <c r="AI390" s="30">
        <f t="shared" ca="1" si="1095"/>
        <v>22916666.66666666</v>
      </c>
      <c r="AJ390" s="30">
        <f t="shared" ca="1" si="1095"/>
        <v>22619047.619047612</v>
      </c>
      <c r="AK390" s="30">
        <f t="shared" ca="1" si="1095"/>
        <v>22321428.571428563</v>
      </c>
      <c r="AL390" s="30">
        <f t="shared" ca="1" si="1095"/>
        <v>22023809.523809515</v>
      </c>
      <c r="AM390" s="30">
        <f t="shared" ca="1" si="1095"/>
        <v>21726190.476190466</v>
      </c>
      <c r="AN390" s="30">
        <f t="shared" ca="1" si="1095"/>
        <v>21428571.428571418</v>
      </c>
      <c r="AO390" s="30">
        <f t="shared" ca="1" si="1095"/>
        <v>21130952.380952369</v>
      </c>
      <c r="AP390" s="30">
        <f t="shared" ca="1" si="1095"/>
        <v>20833333.333333321</v>
      </c>
      <c r="AQ390" s="30">
        <f t="shared" ca="1" si="1095"/>
        <v>20535714.285714272</v>
      </c>
      <c r="AR390" s="30">
        <f t="shared" ca="1" si="1095"/>
        <v>20238095.238095224</v>
      </c>
      <c r="AS390" s="30">
        <f t="shared" ca="1" si="1095"/>
        <v>19940476.190476175</v>
      </c>
      <c r="AT390" s="30">
        <f t="shared" ca="1" si="1095"/>
        <v>19642857.142857127</v>
      </c>
      <c r="AU390" s="30">
        <f t="shared" ca="1" si="1095"/>
        <v>19345238.095238078</v>
      </c>
      <c r="AV390" s="30">
        <f t="shared" ca="1" si="1095"/>
        <v>19047619.04761903</v>
      </c>
      <c r="AW390" s="30">
        <f t="shared" ca="1" si="1095"/>
        <v>43749999.999999985</v>
      </c>
      <c r="AX390" s="30">
        <f t="shared" ca="1" si="1095"/>
        <v>43154761.904761888</v>
      </c>
      <c r="AY390" s="30">
        <f t="shared" ca="1" si="1095"/>
        <v>42559523.809523791</v>
      </c>
      <c r="AZ390" s="30">
        <f t="shared" ca="1" si="1095"/>
        <v>41964285.714285694</v>
      </c>
      <c r="BA390" s="30">
        <f t="shared" ca="1" si="1095"/>
        <v>41369047.619047597</v>
      </c>
      <c r="BB390" s="30">
        <f t="shared" ca="1" si="1095"/>
        <v>40773809.5238095</v>
      </c>
      <c r="BC390" s="30">
        <f t="shared" ca="1" si="1095"/>
        <v>40178571.428571403</v>
      </c>
      <c r="BD390" s="30">
        <f t="shared" ca="1" si="1095"/>
        <v>39583333.333333306</v>
      </c>
      <c r="BE390" s="30">
        <f t="shared" ca="1" si="1095"/>
        <v>38988095.238095209</v>
      </c>
      <c r="BF390" s="30">
        <f t="shared" ref="BF390:CK390" ca="1" si="1096">BF13+BF112-BF273</f>
        <v>38392857.142857112</v>
      </c>
      <c r="BG390" s="30">
        <f t="shared" ca="1" si="1096"/>
        <v>37797619.047619015</v>
      </c>
      <c r="BH390" s="30">
        <f t="shared" ca="1" si="1096"/>
        <v>37202380.952380918</v>
      </c>
      <c r="BI390" s="30">
        <f t="shared" ca="1" si="1096"/>
        <v>36607142.857142821</v>
      </c>
      <c r="BJ390" s="30">
        <f t="shared" ca="1" si="1096"/>
        <v>36011904.761904724</v>
      </c>
      <c r="BK390" s="30">
        <f t="shared" ca="1" si="1096"/>
        <v>35416666.666666627</v>
      </c>
      <c r="BL390" s="30">
        <f t="shared" ca="1" si="1096"/>
        <v>34821428.57142853</v>
      </c>
      <c r="BM390" s="30">
        <f t="shared" ca="1" si="1096"/>
        <v>34226190.476190433</v>
      </c>
      <c r="BN390" s="30">
        <f t="shared" ca="1" si="1096"/>
        <v>33630952.380952336</v>
      </c>
      <c r="BO390" s="30">
        <f t="shared" ca="1" si="1096"/>
        <v>33035714.285714239</v>
      </c>
      <c r="BP390" s="30">
        <f t="shared" ca="1" si="1096"/>
        <v>32440476.190476142</v>
      </c>
      <c r="BQ390" s="30">
        <f t="shared" ca="1" si="1096"/>
        <v>31845238.095238045</v>
      </c>
      <c r="BR390" s="30">
        <f t="shared" ca="1" si="1096"/>
        <v>31249999.999999948</v>
      </c>
      <c r="BS390" s="30">
        <f t="shared" ca="1" si="1096"/>
        <v>30654761.904761851</v>
      </c>
      <c r="BT390" s="30">
        <f t="shared" ca="1" si="1096"/>
        <v>30059523.809523754</v>
      </c>
      <c r="BU390" s="30">
        <f t="shared" ca="1" si="1096"/>
        <v>29464285.714285657</v>
      </c>
      <c r="BV390" s="30">
        <f t="shared" ca="1" si="1096"/>
        <v>0</v>
      </c>
      <c r="BW390" s="30">
        <f t="shared" ca="1" si="1096"/>
        <v>0</v>
      </c>
      <c r="BX390" s="30">
        <f t="shared" ca="1" si="1096"/>
        <v>0</v>
      </c>
      <c r="BY390" s="30">
        <f t="shared" ca="1" si="1096"/>
        <v>0</v>
      </c>
      <c r="BZ390" s="30">
        <f t="shared" ca="1" si="1096"/>
        <v>0</v>
      </c>
      <c r="CA390" s="30">
        <f t="shared" ca="1" si="1096"/>
        <v>0</v>
      </c>
      <c r="CB390" s="30">
        <f t="shared" ca="1" si="1096"/>
        <v>0</v>
      </c>
      <c r="CC390" s="30">
        <f t="shared" ca="1" si="1096"/>
        <v>0</v>
      </c>
      <c r="CD390" s="30">
        <f t="shared" ca="1" si="1096"/>
        <v>0</v>
      </c>
      <c r="CE390" s="30">
        <f t="shared" ca="1" si="1096"/>
        <v>0</v>
      </c>
      <c r="CF390" s="30">
        <f t="shared" ca="1" si="1096"/>
        <v>0</v>
      </c>
      <c r="CG390" s="30">
        <f t="shared" ca="1" si="1096"/>
        <v>0</v>
      </c>
      <c r="CH390" s="30">
        <f t="shared" ca="1" si="1096"/>
        <v>0</v>
      </c>
      <c r="CI390" s="30">
        <f t="shared" ca="1" si="1096"/>
        <v>0</v>
      </c>
      <c r="CJ390" s="30">
        <f t="shared" ca="1" si="1096"/>
        <v>0</v>
      </c>
      <c r="CK390" s="30">
        <f t="shared" ca="1" si="1096"/>
        <v>0</v>
      </c>
      <c r="CL390" s="30">
        <f t="shared" ref="CL390:CT390" ca="1" si="1097">CL13+CL112-CL273</f>
        <v>0</v>
      </c>
      <c r="CM390" s="30">
        <f t="shared" ca="1" si="1097"/>
        <v>0</v>
      </c>
      <c r="CN390" s="30">
        <f t="shared" ca="1" si="1097"/>
        <v>0</v>
      </c>
      <c r="CO390" s="30">
        <f t="shared" ca="1" si="1097"/>
        <v>0</v>
      </c>
      <c r="CP390" s="30">
        <f t="shared" ca="1" si="1097"/>
        <v>0</v>
      </c>
      <c r="CQ390" s="30">
        <f t="shared" ca="1" si="1097"/>
        <v>0</v>
      </c>
      <c r="CR390" s="30">
        <f t="shared" ca="1" si="1097"/>
        <v>0</v>
      </c>
      <c r="CS390" s="30">
        <f t="shared" ca="1" si="1097"/>
        <v>0</v>
      </c>
      <c r="CT390" s="30">
        <f t="shared" ca="1" si="1097"/>
        <v>0</v>
      </c>
    </row>
    <row r="391" spans="1:98" s="2" customFormat="1" ht="12" x14ac:dyDescent="0.25">
      <c r="A391" s="11">
        <f>ROW()</f>
        <v>391</v>
      </c>
      <c r="C391" s="142"/>
      <c r="E391" s="23" t="str">
        <f>Lists!$N$9</f>
        <v>пустая строка</v>
      </c>
      <c r="P391" s="3"/>
      <c r="R391" s="23"/>
      <c r="S391" s="3"/>
      <c r="V391" s="74"/>
      <c r="W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</row>
    <row r="392" spans="1:98" x14ac:dyDescent="0.3">
      <c r="A392" s="11">
        <f>ROW()</f>
        <v>392</v>
      </c>
      <c r="E392" s="23" t="s">
        <v>24</v>
      </c>
      <c r="F392" s="66" t="str">
        <f t="shared" ref="F392:F397" si="1098">$F$386</f>
        <v>АКТИВЫ</v>
      </c>
      <c r="G392" s="6" t="s">
        <v>163</v>
      </c>
      <c r="W392" s="10">
        <f t="shared" ca="1" si="1088"/>
        <v>135891045.44002831</v>
      </c>
      <c r="Z392" s="7">
        <f ca="1">Z15+Z380</f>
        <v>61679732.556039944</v>
      </c>
      <c r="AA392" s="7">
        <f t="shared" ref="AA392:CL392" ca="1" si="1099">AA15+AA380</f>
        <v>52597611.343918733</v>
      </c>
      <c r="AB392" s="7">
        <f t="shared" ca="1" si="1099"/>
        <v>51369143.465130851</v>
      </c>
      <c r="AC392" s="7">
        <f t="shared" ca="1" si="1099"/>
        <v>50851702.25300964</v>
      </c>
      <c r="AD392" s="7">
        <f t="shared" ca="1" si="1099"/>
        <v>50908038.374221757</v>
      </c>
      <c r="AE392" s="7">
        <f t="shared" ca="1" si="1099"/>
        <v>50135492.82876721</v>
      </c>
      <c r="AF392" s="7">
        <f t="shared" ca="1" si="1099"/>
        <v>47686577.283312663</v>
      </c>
      <c r="AG392" s="7">
        <f t="shared" ca="1" si="1099"/>
        <v>45187162.971191451</v>
      </c>
      <c r="AH392" s="7">
        <f t="shared" ca="1" si="1099"/>
        <v>42589818.353736907</v>
      </c>
      <c r="AI392" s="7">
        <f t="shared" ca="1" si="1099"/>
        <v>39849228.712797515</v>
      </c>
      <c r="AJ392" s="7">
        <f t="shared" ca="1" si="1099"/>
        <v>36950838.183185391</v>
      </c>
      <c r="AK392" s="7">
        <f t="shared" ca="1" si="1099"/>
        <v>33895652.08415357</v>
      </c>
      <c r="AL392" s="7">
        <f t="shared" ca="1" si="1099"/>
        <v>30623462.384766448</v>
      </c>
      <c r="AM392" s="7">
        <f t="shared" ca="1" si="1099"/>
        <v>27033550.119127508</v>
      </c>
      <c r="AN392" s="7">
        <f t="shared" ca="1" si="1099"/>
        <v>23009873.905224934</v>
      </c>
      <c r="AO392" s="7">
        <f t="shared" ca="1" si="1099"/>
        <v>18504665.800287813</v>
      </c>
      <c r="AP392" s="7">
        <f t="shared" ca="1" si="1099"/>
        <v>13640641.625166789</v>
      </c>
      <c r="AQ392" s="7">
        <f t="shared" ca="1" si="1099"/>
        <v>8639613.1474351138</v>
      </c>
      <c r="AR392" s="7">
        <f t="shared" ca="1" si="1099"/>
        <v>43774027.911901891</v>
      </c>
      <c r="AS392" s="7">
        <f t="shared" ca="1" si="1099"/>
        <v>37236890.147584714</v>
      </c>
      <c r="AT392" s="7">
        <f t="shared" ca="1" si="1099"/>
        <v>26297202.142166644</v>
      </c>
      <c r="AU392" s="7">
        <f t="shared" ca="1" si="1099"/>
        <v>6073898.5048552081</v>
      </c>
      <c r="AV392" s="7">
        <f t="shared" ca="1" si="1099"/>
        <v>0</v>
      </c>
      <c r="AW392" s="7">
        <f t="shared" ca="1" si="1099"/>
        <v>0</v>
      </c>
      <c r="AX392" s="7">
        <f t="shared" ca="1" si="1099"/>
        <v>0</v>
      </c>
      <c r="AY392" s="7">
        <f t="shared" ca="1" si="1099"/>
        <v>0</v>
      </c>
      <c r="AZ392" s="7">
        <f t="shared" ca="1" si="1099"/>
        <v>0</v>
      </c>
      <c r="BA392" s="7">
        <f t="shared" ca="1" si="1099"/>
        <v>0</v>
      </c>
      <c r="BB392" s="7">
        <f t="shared" ca="1" si="1099"/>
        <v>0</v>
      </c>
      <c r="BC392" s="7">
        <f t="shared" ca="1" si="1099"/>
        <v>0</v>
      </c>
      <c r="BD392" s="7">
        <f t="shared" ca="1" si="1099"/>
        <v>-2.3283064365386963E-10</v>
      </c>
      <c r="BE392" s="7">
        <f t="shared" ca="1" si="1099"/>
        <v>265781.52836855524</v>
      </c>
      <c r="BF392" s="7">
        <f t="shared" ca="1" si="1099"/>
        <v>13070.764414096717</v>
      </c>
      <c r="BG392" s="7">
        <f t="shared" ca="1" si="1099"/>
        <v>4064489.5238300464</v>
      </c>
      <c r="BH392" s="7">
        <f t="shared" ca="1" si="1099"/>
        <v>10360854.226884183</v>
      </c>
      <c r="BI392" s="7">
        <f t="shared" ca="1" si="1099"/>
        <v>17571658.197035283</v>
      </c>
      <c r="BJ392" s="7">
        <f t="shared" ca="1" si="1099"/>
        <v>25443503.010155328</v>
      </c>
      <c r="BK392" s="7">
        <f t="shared" ca="1" si="1099"/>
        <v>33736344.387801506</v>
      </c>
      <c r="BL392" s="7">
        <f t="shared" ca="1" si="1099"/>
        <v>42277919.405142948</v>
      </c>
      <c r="BM392" s="7">
        <f t="shared" ca="1" si="1099"/>
        <v>50957960.25404235</v>
      </c>
      <c r="BN392" s="7">
        <f t="shared" ca="1" si="1099"/>
        <v>59712901.092449628</v>
      </c>
      <c r="BO392" s="7">
        <f t="shared" ca="1" si="1099"/>
        <v>68508461.447287738</v>
      </c>
      <c r="BP392" s="7">
        <f t="shared" ca="1" si="1099"/>
        <v>77327938.217403874</v>
      </c>
      <c r="BQ392" s="7">
        <f t="shared" ca="1" si="1099"/>
        <v>87831350.526001334</v>
      </c>
      <c r="BR392" s="7">
        <f t="shared" ca="1" si="1099"/>
        <v>98336038.967474103</v>
      </c>
      <c r="BS392" s="7">
        <f t="shared" ca="1" si="1099"/>
        <v>108841041.95509626</v>
      </c>
      <c r="BT392" s="7">
        <f t="shared" ca="1" si="1099"/>
        <v>119346114.70777218</v>
      </c>
      <c r="BU392" s="7">
        <f t="shared" ca="1" si="1099"/>
        <v>135891045.44002831</v>
      </c>
      <c r="BV392" s="7">
        <f t="shared" si="1099"/>
        <v>0</v>
      </c>
      <c r="BW392" s="7">
        <f t="shared" si="1099"/>
        <v>0</v>
      </c>
      <c r="BX392" s="7">
        <f t="shared" si="1099"/>
        <v>0</v>
      </c>
      <c r="BY392" s="7">
        <f t="shared" si="1099"/>
        <v>0</v>
      </c>
      <c r="BZ392" s="7">
        <f t="shared" si="1099"/>
        <v>0</v>
      </c>
      <c r="CA392" s="7">
        <f t="shared" si="1099"/>
        <v>0</v>
      </c>
      <c r="CB392" s="7">
        <f t="shared" si="1099"/>
        <v>0</v>
      </c>
      <c r="CC392" s="7">
        <f t="shared" si="1099"/>
        <v>0</v>
      </c>
      <c r="CD392" s="7">
        <f t="shared" si="1099"/>
        <v>0</v>
      </c>
      <c r="CE392" s="7">
        <f t="shared" si="1099"/>
        <v>0</v>
      </c>
      <c r="CF392" s="7">
        <f t="shared" si="1099"/>
        <v>0</v>
      </c>
      <c r="CG392" s="7">
        <f t="shared" si="1099"/>
        <v>0</v>
      </c>
      <c r="CH392" s="7">
        <f t="shared" si="1099"/>
        <v>0</v>
      </c>
      <c r="CI392" s="7">
        <f t="shared" si="1099"/>
        <v>0</v>
      </c>
      <c r="CJ392" s="7">
        <f t="shared" si="1099"/>
        <v>0</v>
      </c>
      <c r="CK392" s="7">
        <f t="shared" si="1099"/>
        <v>0</v>
      </c>
      <c r="CL392" s="7">
        <f t="shared" si="1099"/>
        <v>0</v>
      </c>
      <c r="CM392" s="7">
        <f t="shared" ref="CM392:CT392" si="1100">CM15+CM380</f>
        <v>0</v>
      </c>
      <c r="CN392" s="7">
        <f t="shared" si="1100"/>
        <v>0</v>
      </c>
      <c r="CO392" s="7">
        <f t="shared" si="1100"/>
        <v>0</v>
      </c>
      <c r="CP392" s="7">
        <f t="shared" si="1100"/>
        <v>0</v>
      </c>
      <c r="CQ392" s="7">
        <f t="shared" si="1100"/>
        <v>0</v>
      </c>
      <c r="CR392" s="7">
        <f t="shared" si="1100"/>
        <v>0</v>
      </c>
      <c r="CS392" s="7">
        <f t="shared" si="1100"/>
        <v>0</v>
      </c>
      <c r="CT392" s="7">
        <f t="shared" si="1100"/>
        <v>0</v>
      </c>
    </row>
    <row r="393" spans="1:98" x14ac:dyDescent="0.3">
      <c r="A393" s="11">
        <f>ROW()</f>
        <v>393</v>
      </c>
      <c r="F393" s="66" t="str">
        <f t="shared" si="1098"/>
        <v>АКТИВЫ</v>
      </c>
      <c r="G393" s="6" t="str">
        <f>$G$16</f>
        <v>Запасы СиМ</v>
      </c>
      <c r="W393" s="10">
        <f t="shared" ca="1" si="1088"/>
        <v>7315379.9999999991</v>
      </c>
      <c r="Z393" s="7">
        <f ca="1">SUM(Z394:Z398)</f>
        <v>0</v>
      </c>
      <c r="AA393" s="7">
        <f t="shared" ref="AA393:CL393" ca="1" si="1101">SUM(AA394:AA398)</f>
        <v>0</v>
      </c>
      <c r="AB393" s="7">
        <f t="shared" ca="1" si="1101"/>
        <v>0</v>
      </c>
      <c r="AC393" s="7">
        <f ca="1">SUM(AC394:AC398)</f>
        <v>3900</v>
      </c>
      <c r="AD393" s="7">
        <f t="shared" ca="1" si="1101"/>
        <v>17400</v>
      </c>
      <c r="AE393" s="7">
        <f t="shared" ca="1" si="1101"/>
        <v>37080</v>
      </c>
      <c r="AF393" s="7">
        <f t="shared" ca="1" si="1101"/>
        <v>63007.5</v>
      </c>
      <c r="AG393" s="7">
        <f t="shared" ca="1" si="1101"/>
        <v>91462.5</v>
      </c>
      <c r="AH393" s="7">
        <f t="shared" ca="1" si="1101"/>
        <v>124846.50000000003</v>
      </c>
      <c r="AI393" s="7">
        <f t="shared" ca="1" si="1101"/>
        <v>186529.5</v>
      </c>
      <c r="AJ393" s="7">
        <f t="shared" ca="1" si="1101"/>
        <v>291355.5</v>
      </c>
      <c r="AK393" s="7">
        <f t="shared" ca="1" si="1101"/>
        <v>455760.75000000006</v>
      </c>
      <c r="AL393" s="7">
        <f t="shared" ca="1" si="1101"/>
        <v>688116</v>
      </c>
      <c r="AM393" s="7">
        <f t="shared" ca="1" si="1101"/>
        <v>977621.25</v>
      </c>
      <c r="AN393" s="7">
        <f t="shared" ca="1" si="1101"/>
        <v>1311643.5</v>
      </c>
      <c r="AO393" s="7">
        <f t="shared" ca="1" si="1101"/>
        <v>1675473.75</v>
      </c>
      <c r="AP393" s="7">
        <f t="shared" ca="1" si="1101"/>
        <v>2056293.75</v>
      </c>
      <c r="AQ393" s="7">
        <f t="shared" ca="1" si="1101"/>
        <v>2446307.25</v>
      </c>
      <c r="AR393" s="7">
        <f t="shared" ca="1" si="1101"/>
        <v>2840703.75</v>
      </c>
      <c r="AS393" s="7">
        <f t="shared" ca="1" si="1101"/>
        <v>3237150</v>
      </c>
      <c r="AT393" s="7">
        <f t="shared" ca="1" si="1101"/>
        <v>3634387.5</v>
      </c>
      <c r="AU393" s="7">
        <f t="shared" ca="1" si="1101"/>
        <v>4031850</v>
      </c>
      <c r="AV393" s="7">
        <f t="shared" ca="1" si="1101"/>
        <v>4429402.5</v>
      </c>
      <c r="AW393" s="7">
        <f t="shared" ca="1" si="1101"/>
        <v>4826977.5</v>
      </c>
      <c r="AX393" s="7">
        <f t="shared" ca="1" si="1101"/>
        <v>5224552.5</v>
      </c>
      <c r="AY393" s="7">
        <f t="shared" ca="1" si="1101"/>
        <v>5622127.5</v>
      </c>
      <c r="AZ393" s="7">
        <f t="shared" ca="1" si="1101"/>
        <v>6009952.5</v>
      </c>
      <c r="BA393" s="7">
        <f t="shared" ca="1" si="1101"/>
        <v>6364027.5</v>
      </c>
      <c r="BB393" s="7">
        <f t="shared" ca="1" si="1101"/>
        <v>6668902.5</v>
      </c>
      <c r="BC393" s="7">
        <f t="shared" ca="1" si="1101"/>
        <v>6908958.7499999981</v>
      </c>
      <c r="BD393" s="7">
        <f t="shared" ca="1" si="1101"/>
        <v>7077877.4999999991</v>
      </c>
      <c r="BE393" s="7">
        <f t="shared" ca="1" si="1101"/>
        <v>7187711.25</v>
      </c>
      <c r="BF393" s="7">
        <f t="shared" ca="1" si="1101"/>
        <v>7252087.5</v>
      </c>
      <c r="BG393" s="7">
        <f t="shared" ca="1" si="1101"/>
        <v>7286148.75</v>
      </c>
      <c r="BH393" s="7">
        <f t="shared" ca="1" si="1101"/>
        <v>7302993.75</v>
      </c>
      <c r="BI393" s="7">
        <f t="shared" ca="1" si="1101"/>
        <v>7310591.25</v>
      </c>
      <c r="BJ393" s="7">
        <f t="shared" ca="1" si="1101"/>
        <v>7313778.75</v>
      </c>
      <c r="BK393" s="7">
        <f t="shared" ca="1" si="1101"/>
        <v>7314907.5</v>
      </c>
      <c r="BL393" s="7">
        <f t="shared" ca="1" si="1101"/>
        <v>7315245</v>
      </c>
      <c r="BM393" s="7">
        <f t="shared" ca="1" si="1101"/>
        <v>7315357.4999999991</v>
      </c>
      <c r="BN393" s="7">
        <f t="shared" ca="1" si="1101"/>
        <v>7315379.9999999981</v>
      </c>
      <c r="BO393" s="7">
        <f t="shared" ca="1" si="1101"/>
        <v>7315379.9999999991</v>
      </c>
      <c r="BP393" s="7">
        <f t="shared" ca="1" si="1101"/>
        <v>7315379.9999999991</v>
      </c>
      <c r="BQ393" s="7">
        <f t="shared" ca="1" si="1101"/>
        <v>7315379.9999999991</v>
      </c>
      <c r="BR393" s="7">
        <f t="shared" ca="1" si="1101"/>
        <v>7315379.9999999991</v>
      </c>
      <c r="BS393" s="7">
        <f t="shared" ca="1" si="1101"/>
        <v>7315379.9999999991</v>
      </c>
      <c r="BT393" s="7">
        <f t="shared" ca="1" si="1101"/>
        <v>7315379.9999999991</v>
      </c>
      <c r="BU393" s="7">
        <f t="shared" ca="1" si="1101"/>
        <v>7315379.9999999991</v>
      </c>
      <c r="BV393" s="7">
        <f t="shared" si="1101"/>
        <v>0</v>
      </c>
      <c r="BW393" s="7">
        <f t="shared" si="1101"/>
        <v>0</v>
      </c>
      <c r="BX393" s="7">
        <f t="shared" si="1101"/>
        <v>0</v>
      </c>
      <c r="BY393" s="7">
        <f t="shared" si="1101"/>
        <v>0</v>
      </c>
      <c r="BZ393" s="7">
        <f t="shared" si="1101"/>
        <v>0</v>
      </c>
      <c r="CA393" s="7">
        <f t="shared" si="1101"/>
        <v>0</v>
      </c>
      <c r="CB393" s="7">
        <f t="shared" si="1101"/>
        <v>0</v>
      </c>
      <c r="CC393" s="7">
        <f t="shared" si="1101"/>
        <v>0</v>
      </c>
      <c r="CD393" s="7">
        <f t="shared" si="1101"/>
        <v>0</v>
      </c>
      <c r="CE393" s="7">
        <f t="shared" si="1101"/>
        <v>0</v>
      </c>
      <c r="CF393" s="7">
        <f t="shared" si="1101"/>
        <v>0</v>
      </c>
      <c r="CG393" s="7">
        <f t="shared" si="1101"/>
        <v>0</v>
      </c>
      <c r="CH393" s="7">
        <f t="shared" si="1101"/>
        <v>0</v>
      </c>
      <c r="CI393" s="7">
        <f t="shared" si="1101"/>
        <v>0</v>
      </c>
      <c r="CJ393" s="7">
        <f t="shared" si="1101"/>
        <v>0</v>
      </c>
      <c r="CK393" s="7">
        <f t="shared" si="1101"/>
        <v>0</v>
      </c>
      <c r="CL393" s="7">
        <f t="shared" si="1101"/>
        <v>0</v>
      </c>
      <c r="CM393" s="7">
        <f t="shared" ref="CM393:CT393" si="1102">SUM(CM394:CM398)</f>
        <v>0</v>
      </c>
      <c r="CN393" s="7">
        <f t="shared" si="1102"/>
        <v>0</v>
      </c>
      <c r="CO393" s="7">
        <f t="shared" si="1102"/>
        <v>0</v>
      </c>
      <c r="CP393" s="7">
        <f t="shared" si="1102"/>
        <v>0</v>
      </c>
      <c r="CQ393" s="7">
        <f t="shared" si="1102"/>
        <v>0</v>
      </c>
      <c r="CR393" s="7">
        <f t="shared" si="1102"/>
        <v>0</v>
      </c>
      <c r="CS393" s="7">
        <f t="shared" si="1102"/>
        <v>0</v>
      </c>
      <c r="CT393" s="7">
        <f t="shared" si="1102"/>
        <v>0</v>
      </c>
    </row>
    <row r="394" spans="1:98" s="27" customFormat="1" ht="12" x14ac:dyDescent="0.25">
      <c r="A394" s="26">
        <f>ROW()</f>
        <v>394</v>
      </c>
      <c r="C394" s="142"/>
      <c r="E394" s="24"/>
      <c r="F394" s="66" t="str">
        <f t="shared" si="1098"/>
        <v>АКТИВЫ</v>
      </c>
      <c r="G394" s="66" t="str">
        <f>$G$393</f>
        <v>Запасы СиМ</v>
      </c>
      <c r="H394" s="27" t="str">
        <f>BP!$F$21</f>
        <v>Основа</v>
      </c>
      <c r="P394" s="30"/>
      <c r="R394" s="24"/>
      <c r="S394" s="30"/>
      <c r="V394" s="85"/>
      <c r="W394" s="29">
        <f t="shared" ca="1" si="1088"/>
        <v>2753099.9999999995</v>
      </c>
      <c r="Z394" s="30">
        <f t="shared" ref="Z394:BE394" ca="1" si="1103">IF(Z$5="",0,Z17+Z160-Z166)</f>
        <v>0</v>
      </c>
      <c r="AA394" s="30">
        <f t="shared" ca="1" si="1103"/>
        <v>0</v>
      </c>
      <c r="AB394" s="30">
        <f t="shared" ca="1" si="1103"/>
        <v>0</v>
      </c>
      <c r="AC394" s="30">
        <f t="shared" ca="1" si="1103"/>
        <v>3500</v>
      </c>
      <c r="AD394" s="30">
        <f t="shared" ca="1" si="1103"/>
        <v>14000</v>
      </c>
      <c r="AE394" s="30">
        <f t="shared" ca="1" si="1103"/>
        <v>25200</v>
      </c>
      <c r="AF394" s="30">
        <f t="shared" ca="1" si="1103"/>
        <v>36837.5</v>
      </c>
      <c r="AG394" s="30">
        <f t="shared" ca="1" si="1103"/>
        <v>46987.5</v>
      </c>
      <c r="AH394" s="30">
        <f t="shared" ca="1" si="1103"/>
        <v>61722.500000000015</v>
      </c>
      <c r="AI394" s="30">
        <f t="shared" ca="1" si="1103"/>
        <v>100222.50000000001</v>
      </c>
      <c r="AJ394" s="30">
        <f t="shared" ca="1" si="1103"/>
        <v>165042.5</v>
      </c>
      <c r="AK394" s="30">
        <f t="shared" ca="1" si="1103"/>
        <v>258098.75</v>
      </c>
      <c r="AL394" s="30">
        <f t="shared" ca="1" si="1103"/>
        <v>375987.5</v>
      </c>
      <c r="AM394" s="30">
        <f t="shared" ca="1" si="1103"/>
        <v>508523.75</v>
      </c>
      <c r="AN394" s="30">
        <f t="shared" ca="1" si="1103"/>
        <v>649757.5</v>
      </c>
      <c r="AO394" s="30">
        <f t="shared" ca="1" si="1103"/>
        <v>795506.25</v>
      </c>
      <c r="AP394" s="30">
        <f t="shared" ca="1" si="1103"/>
        <v>943643.75</v>
      </c>
      <c r="AQ394" s="30">
        <f t="shared" ca="1" si="1103"/>
        <v>1092831.25</v>
      </c>
      <c r="AR394" s="30">
        <f t="shared" ca="1" si="1103"/>
        <v>1242281.25</v>
      </c>
      <c r="AS394" s="30">
        <f t="shared" ca="1" si="1103"/>
        <v>1391862.5</v>
      </c>
      <c r="AT394" s="30">
        <f t="shared" ca="1" si="1103"/>
        <v>1541487.5</v>
      </c>
      <c r="AU394" s="30">
        <f t="shared" ca="1" si="1103"/>
        <v>1691112.5</v>
      </c>
      <c r="AV394" s="30">
        <f t="shared" ca="1" si="1103"/>
        <v>1840737.5</v>
      </c>
      <c r="AW394" s="30">
        <f t="shared" ca="1" si="1103"/>
        <v>1990362.5</v>
      </c>
      <c r="AX394" s="30">
        <f t="shared" ca="1" si="1103"/>
        <v>2139987.5</v>
      </c>
      <c r="AY394" s="30">
        <f t="shared" ca="1" si="1103"/>
        <v>2289612.5</v>
      </c>
      <c r="AZ394" s="30">
        <f t="shared" ca="1" si="1103"/>
        <v>2430487.5</v>
      </c>
      <c r="BA394" s="30">
        <f t="shared" ca="1" si="1103"/>
        <v>2545112.5</v>
      </c>
      <c r="BB394" s="30">
        <f t="shared" ca="1" si="1103"/>
        <v>2631737.5</v>
      </c>
      <c r="BC394" s="30">
        <f t="shared" ca="1" si="1103"/>
        <v>2689268.75</v>
      </c>
      <c r="BD394" s="30">
        <f t="shared" ca="1" si="1103"/>
        <v>2721425</v>
      </c>
      <c r="BE394" s="30">
        <f t="shared" ca="1" si="1103"/>
        <v>2738618.75</v>
      </c>
      <c r="BF394" s="30">
        <f t="shared" ref="BF394:CK394" ca="1" si="1104">IF(BF$5="",0,BF17+BF160-BF166)</f>
        <v>2747062.5</v>
      </c>
      <c r="BG394" s="30">
        <f t="shared" ca="1" si="1104"/>
        <v>2750956.25</v>
      </c>
      <c r="BH394" s="30">
        <f t="shared" ca="1" si="1104"/>
        <v>2752443.75</v>
      </c>
      <c r="BI394" s="30">
        <f t="shared" ca="1" si="1104"/>
        <v>2752881.25</v>
      </c>
      <c r="BJ394" s="30">
        <f t="shared" ca="1" si="1104"/>
        <v>2753056.25</v>
      </c>
      <c r="BK394" s="30">
        <f t="shared" ca="1" si="1104"/>
        <v>2753100</v>
      </c>
      <c r="BL394" s="30">
        <f t="shared" ca="1" si="1104"/>
        <v>2753099.9999999995</v>
      </c>
      <c r="BM394" s="30">
        <f t="shared" ca="1" si="1104"/>
        <v>2753099.9999999995</v>
      </c>
      <c r="BN394" s="30">
        <f t="shared" ca="1" si="1104"/>
        <v>2753099.9999999995</v>
      </c>
      <c r="BO394" s="30">
        <f t="shared" ca="1" si="1104"/>
        <v>2753099.9999999995</v>
      </c>
      <c r="BP394" s="30">
        <f t="shared" ca="1" si="1104"/>
        <v>2753099.9999999995</v>
      </c>
      <c r="BQ394" s="30">
        <f t="shared" ca="1" si="1104"/>
        <v>2753099.9999999995</v>
      </c>
      <c r="BR394" s="30">
        <f t="shared" ca="1" si="1104"/>
        <v>2753099.9999999995</v>
      </c>
      <c r="BS394" s="30">
        <f t="shared" ca="1" si="1104"/>
        <v>2753099.9999999995</v>
      </c>
      <c r="BT394" s="30">
        <f t="shared" ca="1" si="1104"/>
        <v>2753099.9999999995</v>
      </c>
      <c r="BU394" s="30">
        <f t="shared" ca="1" si="1104"/>
        <v>2753099.9999999995</v>
      </c>
      <c r="BV394" s="30">
        <f t="shared" si="1104"/>
        <v>0</v>
      </c>
      <c r="BW394" s="30">
        <f t="shared" si="1104"/>
        <v>0</v>
      </c>
      <c r="BX394" s="30">
        <f t="shared" si="1104"/>
        <v>0</v>
      </c>
      <c r="BY394" s="30">
        <f t="shared" si="1104"/>
        <v>0</v>
      </c>
      <c r="BZ394" s="30">
        <f t="shared" si="1104"/>
        <v>0</v>
      </c>
      <c r="CA394" s="30">
        <f t="shared" si="1104"/>
        <v>0</v>
      </c>
      <c r="CB394" s="30">
        <f t="shared" si="1104"/>
        <v>0</v>
      </c>
      <c r="CC394" s="30">
        <f t="shared" si="1104"/>
        <v>0</v>
      </c>
      <c r="CD394" s="30">
        <f t="shared" si="1104"/>
        <v>0</v>
      </c>
      <c r="CE394" s="30">
        <f t="shared" si="1104"/>
        <v>0</v>
      </c>
      <c r="CF394" s="30">
        <f t="shared" si="1104"/>
        <v>0</v>
      </c>
      <c r="CG394" s="30">
        <f t="shared" si="1104"/>
        <v>0</v>
      </c>
      <c r="CH394" s="30">
        <f t="shared" si="1104"/>
        <v>0</v>
      </c>
      <c r="CI394" s="30">
        <f t="shared" si="1104"/>
        <v>0</v>
      </c>
      <c r="CJ394" s="30">
        <f t="shared" si="1104"/>
        <v>0</v>
      </c>
      <c r="CK394" s="30">
        <f t="shared" si="1104"/>
        <v>0</v>
      </c>
      <c r="CL394" s="30">
        <f t="shared" ref="CL394:CT394" si="1105">IF(CL$5="",0,CL17+CL160-CL166)</f>
        <v>0</v>
      </c>
      <c r="CM394" s="30">
        <f t="shared" si="1105"/>
        <v>0</v>
      </c>
      <c r="CN394" s="30">
        <f t="shared" si="1105"/>
        <v>0</v>
      </c>
      <c r="CO394" s="30">
        <f t="shared" si="1105"/>
        <v>0</v>
      </c>
      <c r="CP394" s="30">
        <f t="shared" si="1105"/>
        <v>0</v>
      </c>
      <c r="CQ394" s="30">
        <f t="shared" si="1105"/>
        <v>0</v>
      </c>
      <c r="CR394" s="30">
        <f t="shared" si="1105"/>
        <v>0</v>
      </c>
      <c r="CS394" s="30">
        <f t="shared" si="1105"/>
        <v>0</v>
      </c>
      <c r="CT394" s="30">
        <f t="shared" si="1105"/>
        <v>0</v>
      </c>
    </row>
    <row r="395" spans="1:98" s="27" customFormat="1" ht="12" x14ac:dyDescent="0.25">
      <c r="A395" s="26">
        <f>ROW()</f>
        <v>395</v>
      </c>
      <c r="C395" s="142"/>
      <c r="E395" s="24"/>
      <c r="F395" s="66" t="str">
        <f t="shared" si="1098"/>
        <v>АКТИВЫ</v>
      </c>
      <c r="G395" s="66" t="str">
        <f t="shared" ref="G395:G397" si="1106">$G$393</f>
        <v>Запасы СиМ</v>
      </c>
      <c r="H395" s="27" t="str">
        <f>BP!$F$22</f>
        <v>Сырье</v>
      </c>
      <c r="P395" s="30"/>
      <c r="R395" s="24"/>
      <c r="S395" s="30"/>
      <c r="V395" s="85"/>
      <c r="W395" s="29">
        <f t="shared" ca="1" si="1088"/>
        <v>314639.99999999994</v>
      </c>
      <c r="Z395" s="30">
        <f t="shared" ref="Z395:BE395" ca="1" si="1107">IF(Z$5="",0,Z18+Z161-Z167)</f>
        <v>0</v>
      </c>
      <c r="AA395" s="30">
        <f t="shared" ca="1" si="1107"/>
        <v>0</v>
      </c>
      <c r="AB395" s="30">
        <f t="shared" ca="1" si="1107"/>
        <v>0</v>
      </c>
      <c r="AC395" s="30">
        <f t="shared" ca="1" si="1107"/>
        <v>400</v>
      </c>
      <c r="AD395" s="30">
        <f t="shared" ca="1" si="1107"/>
        <v>1600</v>
      </c>
      <c r="AE395" s="30">
        <f t="shared" ca="1" si="1107"/>
        <v>2880</v>
      </c>
      <c r="AF395" s="30">
        <f t="shared" ca="1" si="1107"/>
        <v>4210</v>
      </c>
      <c r="AG395" s="30">
        <f t="shared" ca="1" si="1107"/>
        <v>5370</v>
      </c>
      <c r="AH395" s="30">
        <f t="shared" ca="1" si="1107"/>
        <v>7054</v>
      </c>
      <c r="AI395" s="30">
        <f t="shared" ca="1" si="1107"/>
        <v>11454</v>
      </c>
      <c r="AJ395" s="30">
        <f t="shared" ca="1" si="1107"/>
        <v>18862</v>
      </c>
      <c r="AK395" s="30">
        <f t="shared" ca="1" si="1107"/>
        <v>29496.999999999996</v>
      </c>
      <c r="AL395" s="30">
        <f t="shared" ca="1" si="1107"/>
        <v>42970</v>
      </c>
      <c r="AM395" s="30">
        <f t="shared" ca="1" si="1107"/>
        <v>58117</v>
      </c>
      <c r="AN395" s="30">
        <f t="shared" ca="1" si="1107"/>
        <v>74258</v>
      </c>
      <c r="AO395" s="30">
        <f t="shared" ca="1" si="1107"/>
        <v>90914.999999999985</v>
      </c>
      <c r="AP395" s="30">
        <f t="shared" ca="1" si="1107"/>
        <v>107845</v>
      </c>
      <c r="AQ395" s="30">
        <f t="shared" ca="1" si="1107"/>
        <v>124895</v>
      </c>
      <c r="AR395" s="30">
        <f t="shared" ca="1" si="1107"/>
        <v>141975</v>
      </c>
      <c r="AS395" s="30">
        <f t="shared" ca="1" si="1107"/>
        <v>159070</v>
      </c>
      <c r="AT395" s="30">
        <f t="shared" ca="1" si="1107"/>
        <v>176170</v>
      </c>
      <c r="AU395" s="30">
        <f t="shared" ca="1" si="1107"/>
        <v>193270</v>
      </c>
      <c r="AV395" s="30">
        <f t="shared" ca="1" si="1107"/>
        <v>210370</v>
      </c>
      <c r="AW395" s="30">
        <f t="shared" ca="1" si="1107"/>
        <v>227470</v>
      </c>
      <c r="AX395" s="30">
        <f t="shared" ca="1" si="1107"/>
        <v>244570</v>
      </c>
      <c r="AY395" s="30">
        <f t="shared" ca="1" si="1107"/>
        <v>261670</v>
      </c>
      <c r="AZ395" s="30">
        <f t="shared" ca="1" si="1107"/>
        <v>277770</v>
      </c>
      <c r="BA395" s="30">
        <f t="shared" ca="1" si="1107"/>
        <v>290870</v>
      </c>
      <c r="BB395" s="30">
        <f t="shared" ca="1" si="1107"/>
        <v>300770</v>
      </c>
      <c r="BC395" s="30">
        <f t="shared" ca="1" si="1107"/>
        <v>307345</v>
      </c>
      <c r="BD395" s="30">
        <f t="shared" ca="1" si="1107"/>
        <v>311020</v>
      </c>
      <c r="BE395" s="30">
        <f t="shared" ca="1" si="1107"/>
        <v>312985</v>
      </c>
      <c r="BF395" s="30">
        <f t="shared" ref="BF395:CK395" ca="1" si="1108">IF(BF$5="",0,BF18+BF161-BF167)</f>
        <v>313950</v>
      </c>
      <c r="BG395" s="30">
        <f t="shared" ca="1" si="1108"/>
        <v>314395</v>
      </c>
      <c r="BH395" s="30">
        <f t="shared" ca="1" si="1108"/>
        <v>314565</v>
      </c>
      <c r="BI395" s="30">
        <f t="shared" ca="1" si="1108"/>
        <v>314615</v>
      </c>
      <c r="BJ395" s="30">
        <f t="shared" ca="1" si="1108"/>
        <v>314635</v>
      </c>
      <c r="BK395" s="30">
        <f t="shared" ca="1" si="1108"/>
        <v>314640</v>
      </c>
      <c r="BL395" s="30">
        <f t="shared" ca="1" si="1108"/>
        <v>314639.99999999994</v>
      </c>
      <c r="BM395" s="30">
        <f t="shared" ca="1" si="1108"/>
        <v>314639.99999999994</v>
      </c>
      <c r="BN395" s="30">
        <f t="shared" ca="1" si="1108"/>
        <v>314639.99999999994</v>
      </c>
      <c r="BO395" s="30">
        <f t="shared" ca="1" si="1108"/>
        <v>314639.99999999994</v>
      </c>
      <c r="BP395" s="30">
        <f t="shared" ca="1" si="1108"/>
        <v>314639.99999999994</v>
      </c>
      <c r="BQ395" s="30">
        <f t="shared" ca="1" si="1108"/>
        <v>314639.99999999994</v>
      </c>
      <c r="BR395" s="30">
        <f t="shared" ca="1" si="1108"/>
        <v>314639.99999999994</v>
      </c>
      <c r="BS395" s="30">
        <f t="shared" ca="1" si="1108"/>
        <v>314639.99999999994</v>
      </c>
      <c r="BT395" s="30">
        <f t="shared" ca="1" si="1108"/>
        <v>314639.99999999994</v>
      </c>
      <c r="BU395" s="30">
        <f t="shared" ca="1" si="1108"/>
        <v>314639.99999999994</v>
      </c>
      <c r="BV395" s="30">
        <f t="shared" si="1108"/>
        <v>0</v>
      </c>
      <c r="BW395" s="30">
        <f t="shared" si="1108"/>
        <v>0</v>
      </c>
      <c r="BX395" s="30">
        <f t="shared" si="1108"/>
        <v>0</v>
      </c>
      <c r="BY395" s="30">
        <f t="shared" si="1108"/>
        <v>0</v>
      </c>
      <c r="BZ395" s="30">
        <f t="shared" si="1108"/>
        <v>0</v>
      </c>
      <c r="CA395" s="30">
        <f t="shared" si="1108"/>
        <v>0</v>
      </c>
      <c r="CB395" s="30">
        <f t="shared" si="1108"/>
        <v>0</v>
      </c>
      <c r="CC395" s="30">
        <f t="shared" si="1108"/>
        <v>0</v>
      </c>
      <c r="CD395" s="30">
        <f t="shared" si="1108"/>
        <v>0</v>
      </c>
      <c r="CE395" s="30">
        <f t="shared" si="1108"/>
        <v>0</v>
      </c>
      <c r="CF395" s="30">
        <f t="shared" si="1108"/>
        <v>0</v>
      </c>
      <c r="CG395" s="30">
        <f t="shared" si="1108"/>
        <v>0</v>
      </c>
      <c r="CH395" s="30">
        <f t="shared" si="1108"/>
        <v>0</v>
      </c>
      <c r="CI395" s="30">
        <f t="shared" si="1108"/>
        <v>0</v>
      </c>
      <c r="CJ395" s="30">
        <f t="shared" si="1108"/>
        <v>0</v>
      </c>
      <c r="CK395" s="30">
        <f t="shared" si="1108"/>
        <v>0</v>
      </c>
      <c r="CL395" s="30">
        <f t="shared" ref="CL395:CT395" si="1109">IF(CL$5="",0,CL18+CL161-CL167)</f>
        <v>0</v>
      </c>
      <c r="CM395" s="30">
        <f t="shared" si="1109"/>
        <v>0</v>
      </c>
      <c r="CN395" s="30">
        <f t="shared" si="1109"/>
        <v>0</v>
      </c>
      <c r="CO395" s="30">
        <f t="shared" si="1109"/>
        <v>0</v>
      </c>
      <c r="CP395" s="30">
        <f t="shared" si="1109"/>
        <v>0</v>
      </c>
      <c r="CQ395" s="30">
        <f t="shared" si="1109"/>
        <v>0</v>
      </c>
      <c r="CR395" s="30">
        <f t="shared" si="1109"/>
        <v>0</v>
      </c>
      <c r="CS395" s="30">
        <f t="shared" si="1109"/>
        <v>0</v>
      </c>
      <c r="CT395" s="30">
        <f t="shared" si="1109"/>
        <v>0</v>
      </c>
    </row>
    <row r="396" spans="1:98" s="27" customFormat="1" ht="12" x14ac:dyDescent="0.25">
      <c r="A396" s="26">
        <f>ROW()</f>
        <v>396</v>
      </c>
      <c r="C396" s="142"/>
      <c r="E396" s="24"/>
      <c r="F396" s="66" t="str">
        <f t="shared" si="1098"/>
        <v>АКТИВЫ</v>
      </c>
      <c r="G396" s="66" t="str">
        <f t="shared" si="1106"/>
        <v>Запасы СиМ</v>
      </c>
      <c r="H396" s="27" t="str">
        <f>BP!$F$23</f>
        <v>Материал</v>
      </c>
      <c r="P396" s="30"/>
      <c r="R396" s="24"/>
      <c r="S396" s="30"/>
      <c r="V396" s="85"/>
      <c r="W396" s="29">
        <f t="shared" ca="1" si="1088"/>
        <v>1101239.9999999998</v>
      </c>
      <c r="Z396" s="30">
        <f t="shared" ref="Z396:BE396" ca="1" si="1110">IF(Z$5="",0,Z19+Z162-Z183)</f>
        <v>0</v>
      </c>
      <c r="AA396" s="30">
        <f t="shared" ca="1" si="1110"/>
        <v>0</v>
      </c>
      <c r="AB396" s="30">
        <f t="shared" ca="1" si="1110"/>
        <v>0</v>
      </c>
      <c r="AC396" s="30">
        <f t="shared" ca="1" si="1110"/>
        <v>0</v>
      </c>
      <c r="AD396" s="30">
        <f t="shared" ca="1" si="1110"/>
        <v>466.66666666666669</v>
      </c>
      <c r="AE396" s="30">
        <f t="shared" ca="1" si="1110"/>
        <v>2333.3333333333335</v>
      </c>
      <c r="AF396" s="30">
        <f t="shared" ca="1" si="1110"/>
        <v>5693.3333333333339</v>
      </c>
      <c r="AG396" s="30">
        <f t="shared" ca="1" si="1110"/>
        <v>10138.333333333334</v>
      </c>
      <c r="AH396" s="30">
        <f t="shared" ca="1" si="1110"/>
        <v>14536.66666666667</v>
      </c>
      <c r="AI396" s="30">
        <f t="shared" ca="1" si="1110"/>
        <v>19406.333333333339</v>
      </c>
      <c r="AJ396" s="30">
        <f t="shared" ca="1" si="1110"/>
        <v>27857.666666666675</v>
      </c>
      <c r="AK396" s="30">
        <f t="shared" ca="1" si="1110"/>
        <v>43598.333333333343</v>
      </c>
      <c r="AL396" s="30">
        <f t="shared" ca="1" si="1110"/>
        <v>69781.833333333328</v>
      </c>
      <c r="AM396" s="30">
        <f t="shared" ca="1" si="1110"/>
        <v>106550.5</v>
      </c>
      <c r="AN396" s="30">
        <f t="shared" ca="1" si="1110"/>
        <v>152348.00000000003</v>
      </c>
      <c r="AO396" s="30">
        <f t="shared" ca="1" si="1110"/>
        <v>204569.16666666672</v>
      </c>
      <c r="AP396" s="30">
        <f t="shared" ca="1" si="1110"/>
        <v>260505.00000000006</v>
      </c>
      <c r="AQ396" s="30">
        <f t="shared" ca="1" si="1110"/>
        <v>318521.00000000006</v>
      </c>
      <c r="AR396" s="30">
        <f t="shared" ca="1" si="1110"/>
        <v>377597.50000000006</v>
      </c>
      <c r="AS396" s="30">
        <f t="shared" ca="1" si="1110"/>
        <v>437167.5</v>
      </c>
      <c r="AT396" s="30">
        <f t="shared" ca="1" si="1110"/>
        <v>496930.00000000006</v>
      </c>
      <c r="AU396" s="30">
        <f t="shared" ca="1" si="1110"/>
        <v>556750.83333333337</v>
      </c>
      <c r="AV396" s="30">
        <f t="shared" ca="1" si="1110"/>
        <v>616595</v>
      </c>
      <c r="AW396" s="30">
        <f t="shared" ca="1" si="1110"/>
        <v>676445</v>
      </c>
      <c r="AX396" s="30">
        <f t="shared" ca="1" si="1110"/>
        <v>736295</v>
      </c>
      <c r="AY396" s="30">
        <f t="shared" ca="1" si="1110"/>
        <v>796145</v>
      </c>
      <c r="AZ396" s="30">
        <f t="shared" ca="1" si="1110"/>
        <v>855995</v>
      </c>
      <c r="BA396" s="30">
        <f t="shared" ca="1" si="1110"/>
        <v>914678.33333333326</v>
      </c>
      <c r="BB396" s="30">
        <f t="shared" ca="1" si="1110"/>
        <v>968694.99999999977</v>
      </c>
      <c r="BC396" s="30">
        <f t="shared" ca="1" si="1110"/>
        <v>1014311.6666666663</v>
      </c>
      <c r="BD396" s="30">
        <f t="shared" ca="1" si="1110"/>
        <v>1048815.833333333</v>
      </c>
      <c r="BE396" s="30">
        <f t="shared" ca="1" si="1110"/>
        <v>1072324.1666666665</v>
      </c>
      <c r="BF396" s="30">
        <f t="shared" ref="BF396:CK396" ca="1" si="1111">IF(BF$5="",0,BF19+BF162-BF183)</f>
        <v>1086575</v>
      </c>
      <c r="BG396" s="30">
        <f t="shared" ca="1" si="1111"/>
        <v>1094280.8333333333</v>
      </c>
      <c r="BH396" s="30">
        <f t="shared" ca="1" si="1111"/>
        <v>1098218.3333333333</v>
      </c>
      <c r="BI396" s="30">
        <f t="shared" ca="1" si="1111"/>
        <v>1100061.6666666665</v>
      </c>
      <c r="BJ396" s="30">
        <f t="shared" ca="1" si="1111"/>
        <v>1100837.5</v>
      </c>
      <c r="BK396" s="30">
        <f t="shared" ca="1" si="1111"/>
        <v>1101117.5</v>
      </c>
      <c r="BL396" s="30">
        <f t="shared" ca="1" si="1111"/>
        <v>1101205</v>
      </c>
      <c r="BM396" s="30">
        <f t="shared" ca="1" si="1111"/>
        <v>1101234.1666666665</v>
      </c>
      <c r="BN396" s="30">
        <f t="shared" ca="1" si="1111"/>
        <v>1101239.9999999998</v>
      </c>
      <c r="BO396" s="30">
        <f t="shared" ca="1" si="1111"/>
        <v>1101239.9999999998</v>
      </c>
      <c r="BP396" s="30">
        <f t="shared" ca="1" si="1111"/>
        <v>1101239.9999999998</v>
      </c>
      <c r="BQ396" s="30">
        <f t="shared" ca="1" si="1111"/>
        <v>1101239.9999999998</v>
      </c>
      <c r="BR396" s="30">
        <f t="shared" ca="1" si="1111"/>
        <v>1101239.9999999998</v>
      </c>
      <c r="BS396" s="30">
        <f t="shared" ca="1" si="1111"/>
        <v>1101239.9999999998</v>
      </c>
      <c r="BT396" s="30">
        <f t="shared" ca="1" si="1111"/>
        <v>1101239.9999999998</v>
      </c>
      <c r="BU396" s="30">
        <f t="shared" ca="1" si="1111"/>
        <v>1101239.9999999998</v>
      </c>
      <c r="BV396" s="30">
        <f t="shared" si="1111"/>
        <v>0</v>
      </c>
      <c r="BW396" s="30">
        <f t="shared" si="1111"/>
        <v>0</v>
      </c>
      <c r="BX396" s="30">
        <f t="shared" si="1111"/>
        <v>0</v>
      </c>
      <c r="BY396" s="30">
        <f t="shared" si="1111"/>
        <v>0</v>
      </c>
      <c r="BZ396" s="30">
        <f t="shared" si="1111"/>
        <v>0</v>
      </c>
      <c r="CA396" s="30">
        <f t="shared" si="1111"/>
        <v>0</v>
      </c>
      <c r="CB396" s="30">
        <f t="shared" si="1111"/>
        <v>0</v>
      </c>
      <c r="CC396" s="30">
        <f t="shared" si="1111"/>
        <v>0</v>
      </c>
      <c r="CD396" s="30">
        <f t="shared" si="1111"/>
        <v>0</v>
      </c>
      <c r="CE396" s="30">
        <f t="shared" si="1111"/>
        <v>0</v>
      </c>
      <c r="CF396" s="30">
        <f t="shared" si="1111"/>
        <v>0</v>
      </c>
      <c r="CG396" s="30">
        <f t="shared" si="1111"/>
        <v>0</v>
      </c>
      <c r="CH396" s="30">
        <f t="shared" si="1111"/>
        <v>0</v>
      </c>
      <c r="CI396" s="30">
        <f t="shared" si="1111"/>
        <v>0</v>
      </c>
      <c r="CJ396" s="30">
        <f t="shared" si="1111"/>
        <v>0</v>
      </c>
      <c r="CK396" s="30">
        <f t="shared" si="1111"/>
        <v>0</v>
      </c>
      <c r="CL396" s="30">
        <f t="shared" ref="CL396:CT396" si="1112">IF(CL$5="",0,CL19+CL162-CL183)</f>
        <v>0</v>
      </c>
      <c r="CM396" s="30">
        <f t="shared" si="1112"/>
        <v>0</v>
      </c>
      <c r="CN396" s="30">
        <f t="shared" si="1112"/>
        <v>0</v>
      </c>
      <c r="CO396" s="30">
        <f t="shared" si="1112"/>
        <v>0</v>
      </c>
      <c r="CP396" s="30">
        <f t="shared" si="1112"/>
        <v>0</v>
      </c>
      <c r="CQ396" s="30">
        <f t="shared" si="1112"/>
        <v>0</v>
      </c>
      <c r="CR396" s="30">
        <f t="shared" si="1112"/>
        <v>0</v>
      </c>
      <c r="CS396" s="30">
        <f t="shared" si="1112"/>
        <v>0</v>
      </c>
      <c r="CT396" s="30">
        <f t="shared" si="1112"/>
        <v>0</v>
      </c>
    </row>
    <row r="397" spans="1:98" s="27" customFormat="1" ht="12" x14ac:dyDescent="0.25">
      <c r="A397" s="26">
        <f>ROW()</f>
        <v>397</v>
      </c>
      <c r="C397" s="142"/>
      <c r="E397" s="24"/>
      <c r="F397" s="66" t="str">
        <f t="shared" si="1098"/>
        <v>АКТИВЫ</v>
      </c>
      <c r="G397" s="66" t="str">
        <f t="shared" si="1106"/>
        <v>Запасы СиМ</v>
      </c>
      <c r="H397" s="27" t="str">
        <f>BP!$F$25</f>
        <v>Упаковка</v>
      </c>
      <c r="P397" s="30"/>
      <c r="R397" s="24"/>
      <c r="S397" s="30"/>
      <c r="V397" s="85"/>
      <c r="W397" s="29">
        <f t="shared" ca="1" si="1088"/>
        <v>3146400</v>
      </c>
      <c r="Z397" s="30">
        <f t="shared" ref="Z397:BE397" ca="1" si="1113">IF(Z$5="",0,Z20+Z163-Z185)</f>
        <v>0</v>
      </c>
      <c r="AA397" s="30">
        <f t="shared" ca="1" si="1113"/>
        <v>0</v>
      </c>
      <c r="AB397" s="30">
        <f t="shared" ca="1" si="1113"/>
        <v>0</v>
      </c>
      <c r="AC397" s="30">
        <f t="shared" ca="1" si="1113"/>
        <v>0</v>
      </c>
      <c r="AD397" s="30">
        <f t="shared" ca="1" si="1113"/>
        <v>1333.3333333333335</v>
      </c>
      <c r="AE397" s="30">
        <f t="shared" ca="1" si="1113"/>
        <v>6666.6666666666679</v>
      </c>
      <c r="AF397" s="30">
        <f t="shared" ca="1" si="1113"/>
        <v>16266.666666666668</v>
      </c>
      <c r="AG397" s="30">
        <f t="shared" ca="1" si="1113"/>
        <v>28966.666666666668</v>
      </c>
      <c r="AH397" s="30">
        <f t="shared" ca="1" si="1113"/>
        <v>41533.333333333336</v>
      </c>
      <c r="AI397" s="30">
        <f t="shared" ca="1" si="1113"/>
        <v>55446.666666666672</v>
      </c>
      <c r="AJ397" s="30">
        <f t="shared" ca="1" si="1113"/>
        <v>79593.333333333343</v>
      </c>
      <c r="AK397" s="30">
        <f t="shared" ca="1" si="1113"/>
        <v>124566.66666666669</v>
      </c>
      <c r="AL397" s="30">
        <f t="shared" ca="1" si="1113"/>
        <v>199376.66666666669</v>
      </c>
      <c r="AM397" s="30">
        <f t="shared" ca="1" si="1113"/>
        <v>304430</v>
      </c>
      <c r="AN397" s="30">
        <f t="shared" ca="1" si="1113"/>
        <v>435280.00000000006</v>
      </c>
      <c r="AO397" s="30">
        <f t="shared" ca="1" si="1113"/>
        <v>584483.33333333337</v>
      </c>
      <c r="AP397" s="30">
        <f t="shared" ca="1" si="1113"/>
        <v>744300</v>
      </c>
      <c r="AQ397" s="30">
        <f t="shared" ca="1" si="1113"/>
        <v>910060.00000000012</v>
      </c>
      <c r="AR397" s="30">
        <f t="shared" ca="1" si="1113"/>
        <v>1078850</v>
      </c>
      <c r="AS397" s="30">
        <f t="shared" ca="1" si="1113"/>
        <v>1249050</v>
      </c>
      <c r="AT397" s="30">
        <f t="shared" ca="1" si="1113"/>
        <v>1419800</v>
      </c>
      <c r="AU397" s="30">
        <f t="shared" ca="1" si="1113"/>
        <v>1590716.6666666667</v>
      </c>
      <c r="AV397" s="30">
        <f t="shared" ca="1" si="1113"/>
        <v>1761700</v>
      </c>
      <c r="AW397" s="30">
        <f t="shared" ca="1" si="1113"/>
        <v>1932700</v>
      </c>
      <c r="AX397" s="30">
        <f t="shared" ca="1" si="1113"/>
        <v>2103700</v>
      </c>
      <c r="AY397" s="30">
        <f t="shared" ca="1" si="1113"/>
        <v>2274700</v>
      </c>
      <c r="AZ397" s="30">
        <f t="shared" ca="1" si="1113"/>
        <v>2445700</v>
      </c>
      <c r="BA397" s="30">
        <f t="shared" ca="1" si="1113"/>
        <v>2613366.6666666665</v>
      </c>
      <c r="BB397" s="30">
        <f t="shared" ca="1" si="1113"/>
        <v>2767699.9999999995</v>
      </c>
      <c r="BC397" s="30">
        <f t="shared" ca="1" si="1113"/>
        <v>2898033.3333333326</v>
      </c>
      <c r="BD397" s="30">
        <f t="shared" ca="1" si="1113"/>
        <v>2996616.666666666</v>
      </c>
      <c r="BE397" s="30">
        <f t="shared" ca="1" si="1113"/>
        <v>3063783.333333333</v>
      </c>
      <c r="BF397" s="30">
        <f t="shared" ref="BF397:CK397" ca="1" si="1114">IF(BF$5="",0,BF20+BF163-BF185)</f>
        <v>3104500</v>
      </c>
      <c r="BG397" s="30">
        <f t="shared" ca="1" si="1114"/>
        <v>3126516.6666666665</v>
      </c>
      <c r="BH397" s="30">
        <f t="shared" ca="1" si="1114"/>
        <v>3137766.6666666665</v>
      </c>
      <c r="BI397" s="30">
        <f t="shared" ca="1" si="1114"/>
        <v>3143033.333333333</v>
      </c>
      <c r="BJ397" s="30">
        <f t="shared" ca="1" si="1114"/>
        <v>3145250</v>
      </c>
      <c r="BK397" s="30">
        <f t="shared" ca="1" si="1114"/>
        <v>3146050</v>
      </c>
      <c r="BL397" s="30">
        <f t="shared" ca="1" si="1114"/>
        <v>3146300</v>
      </c>
      <c r="BM397" s="30">
        <f t="shared" ca="1" si="1114"/>
        <v>3146383.333333333</v>
      </c>
      <c r="BN397" s="30">
        <f t="shared" ca="1" si="1114"/>
        <v>3146399.9999999995</v>
      </c>
      <c r="BO397" s="30">
        <f t="shared" ca="1" si="1114"/>
        <v>3146400</v>
      </c>
      <c r="BP397" s="30">
        <f t="shared" ca="1" si="1114"/>
        <v>3146400</v>
      </c>
      <c r="BQ397" s="30">
        <f t="shared" ca="1" si="1114"/>
        <v>3146400</v>
      </c>
      <c r="BR397" s="30">
        <f t="shared" ca="1" si="1114"/>
        <v>3146400</v>
      </c>
      <c r="BS397" s="30">
        <f t="shared" ca="1" si="1114"/>
        <v>3146400</v>
      </c>
      <c r="BT397" s="30">
        <f t="shared" ca="1" si="1114"/>
        <v>3146400</v>
      </c>
      <c r="BU397" s="30">
        <f t="shared" ca="1" si="1114"/>
        <v>3146400</v>
      </c>
      <c r="BV397" s="30">
        <f t="shared" si="1114"/>
        <v>0</v>
      </c>
      <c r="BW397" s="30">
        <f t="shared" si="1114"/>
        <v>0</v>
      </c>
      <c r="BX397" s="30">
        <f t="shared" si="1114"/>
        <v>0</v>
      </c>
      <c r="BY397" s="30">
        <f t="shared" si="1114"/>
        <v>0</v>
      </c>
      <c r="BZ397" s="30">
        <f t="shared" si="1114"/>
        <v>0</v>
      </c>
      <c r="CA397" s="30">
        <f t="shared" si="1114"/>
        <v>0</v>
      </c>
      <c r="CB397" s="30">
        <f t="shared" si="1114"/>
        <v>0</v>
      </c>
      <c r="CC397" s="30">
        <f t="shared" si="1114"/>
        <v>0</v>
      </c>
      <c r="CD397" s="30">
        <f t="shared" si="1114"/>
        <v>0</v>
      </c>
      <c r="CE397" s="30">
        <f t="shared" si="1114"/>
        <v>0</v>
      </c>
      <c r="CF397" s="30">
        <f t="shared" si="1114"/>
        <v>0</v>
      </c>
      <c r="CG397" s="30">
        <f t="shared" si="1114"/>
        <v>0</v>
      </c>
      <c r="CH397" s="30">
        <f t="shared" si="1114"/>
        <v>0</v>
      </c>
      <c r="CI397" s="30">
        <f t="shared" si="1114"/>
        <v>0</v>
      </c>
      <c r="CJ397" s="30">
        <f t="shared" si="1114"/>
        <v>0</v>
      </c>
      <c r="CK397" s="30">
        <f t="shared" si="1114"/>
        <v>0</v>
      </c>
      <c r="CL397" s="30">
        <f t="shared" ref="CL397:CT397" si="1115">IF(CL$5="",0,CL20+CL163-CL185)</f>
        <v>0</v>
      </c>
      <c r="CM397" s="30">
        <f t="shared" si="1115"/>
        <v>0</v>
      </c>
      <c r="CN397" s="30">
        <f t="shared" si="1115"/>
        <v>0</v>
      </c>
      <c r="CO397" s="30">
        <f t="shared" si="1115"/>
        <v>0</v>
      </c>
      <c r="CP397" s="30">
        <f t="shared" si="1115"/>
        <v>0</v>
      </c>
      <c r="CQ397" s="30">
        <f t="shared" si="1115"/>
        <v>0</v>
      </c>
      <c r="CR397" s="30">
        <f t="shared" si="1115"/>
        <v>0</v>
      </c>
      <c r="CS397" s="30">
        <f t="shared" si="1115"/>
        <v>0</v>
      </c>
      <c r="CT397" s="30">
        <f t="shared" si="1115"/>
        <v>0</v>
      </c>
    </row>
    <row r="398" spans="1:98" s="2" customFormat="1" ht="12" x14ac:dyDescent="0.25">
      <c r="A398" s="11">
        <f>ROW()</f>
        <v>398</v>
      </c>
      <c r="C398" s="142"/>
      <c r="E398" s="23" t="str">
        <f>Lists!$N$9</f>
        <v>пустая строка</v>
      </c>
      <c r="P398" s="3"/>
      <c r="R398" s="23"/>
      <c r="S398" s="3"/>
      <c r="V398" s="74"/>
      <c r="W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</row>
    <row r="399" spans="1:98" x14ac:dyDescent="0.3">
      <c r="A399" s="11">
        <f>ROW()</f>
        <v>399</v>
      </c>
      <c r="E399" s="23" t="s">
        <v>24</v>
      </c>
      <c r="F399" s="66" t="str">
        <f>$F$386</f>
        <v>АКТИВЫ</v>
      </c>
      <c r="G399" s="6" t="s">
        <v>83</v>
      </c>
      <c r="W399" s="10">
        <f t="shared" ca="1" si="1088"/>
        <v>41505211.199999996</v>
      </c>
      <c r="Z399" s="7">
        <f ca="1">Z400+Z407+Z415</f>
        <v>0</v>
      </c>
      <c r="AA399" s="7">
        <f t="shared" ref="AA399:CL399" ca="1" si="1116">AA400+AA407+AA415</f>
        <v>0</v>
      </c>
      <c r="AB399" s="7">
        <f t="shared" ca="1" si="1116"/>
        <v>0</v>
      </c>
      <c r="AC399" s="7">
        <f t="shared" ca="1" si="1116"/>
        <v>0</v>
      </c>
      <c r="AD399" s="7">
        <f ca="1">AD400+AD407+AD415</f>
        <v>4787.333333333333</v>
      </c>
      <c r="AE399" s="7">
        <f t="shared" ca="1" si="1116"/>
        <v>30536.666666666664</v>
      </c>
      <c r="AF399" s="7">
        <f t="shared" ca="1" si="1116"/>
        <v>96805.466666666674</v>
      </c>
      <c r="AG399" s="7">
        <f t="shared" ca="1" si="1116"/>
        <v>219328.15</v>
      </c>
      <c r="AH399" s="7">
        <f t="shared" ca="1" si="1116"/>
        <v>384203.76666666666</v>
      </c>
      <c r="AI399" s="7">
        <f t="shared" ca="1" si="1116"/>
        <v>556570.25666666671</v>
      </c>
      <c r="AJ399" s="7">
        <f t="shared" ca="1" si="1116"/>
        <v>771700.94666666666</v>
      </c>
      <c r="AK399" s="7">
        <f t="shared" ca="1" si="1116"/>
        <v>1113727.3666666667</v>
      </c>
      <c r="AL399" s="7">
        <f t="shared" ca="1" si="1116"/>
        <v>1719936.7050000001</v>
      </c>
      <c r="AM399" s="7">
        <f t="shared" ca="1" si="1116"/>
        <v>2712684.8650000002</v>
      </c>
      <c r="AN399" s="7">
        <f t="shared" ca="1" si="1116"/>
        <v>4090614.0233333334</v>
      </c>
      <c r="AO399" s="7">
        <f t="shared" ca="1" si="1116"/>
        <v>5806965.2166666668</v>
      </c>
      <c r="AP399" s="7">
        <f t="shared" ca="1" si="1116"/>
        <v>7768549.2333333343</v>
      </c>
      <c r="AQ399" s="7">
        <f t="shared" ca="1" si="1116"/>
        <v>9872683.7383333333</v>
      </c>
      <c r="AR399" s="7">
        <f t="shared" ca="1" si="1116"/>
        <v>12056893.241666667</v>
      </c>
      <c r="AS399" s="7">
        <f t="shared" ca="1" si="1116"/>
        <v>14281881.65</v>
      </c>
      <c r="AT399" s="7">
        <f t="shared" ca="1" si="1116"/>
        <v>16526455.608333334</v>
      </c>
      <c r="AU399" s="7">
        <f t="shared" ca="1" si="1116"/>
        <v>18778716.483333334</v>
      </c>
      <c r="AV399" s="7">
        <f t="shared" ca="1" si="1116"/>
        <v>21033234.475000001</v>
      </c>
      <c r="AW399" s="7">
        <f t="shared" ca="1" si="1116"/>
        <v>23288704.93333333</v>
      </c>
      <c r="AX399" s="7">
        <f t="shared" ca="1" si="1116"/>
        <v>25544422.933333337</v>
      </c>
      <c r="AY399" s="7">
        <f t="shared" ca="1" si="1116"/>
        <v>27800140.933333337</v>
      </c>
      <c r="AZ399" s="7">
        <f t="shared" ca="1" si="1116"/>
        <v>30055858.933333337</v>
      </c>
      <c r="BA399" s="7">
        <f t="shared" ca="1" si="1116"/>
        <v>32299608.600000001</v>
      </c>
      <c r="BB399" s="7">
        <f t="shared" ca="1" si="1116"/>
        <v>34478984.933333337</v>
      </c>
      <c r="BC399" s="7">
        <f t="shared" ca="1" si="1116"/>
        <v>36492689.266666666</v>
      </c>
      <c r="BD399" s="7">
        <f t="shared" ca="1" si="1116"/>
        <v>38200086.891666666</v>
      </c>
      <c r="BE399" s="7">
        <f t="shared" ca="1" si="1116"/>
        <v>39495295.474999994</v>
      </c>
      <c r="BF399" s="7">
        <f t="shared" ca="1" si="1116"/>
        <v>40389508.666666664</v>
      </c>
      <c r="BG399" s="7">
        <f t="shared" ca="1" si="1116"/>
        <v>40936749.299999997</v>
      </c>
      <c r="BH399" s="7">
        <f t="shared" ca="1" si="1116"/>
        <v>41233958.050000004</v>
      </c>
      <c r="BI399" s="7">
        <f t="shared" ca="1" si="1116"/>
        <v>41386444.391666666</v>
      </c>
      <c r="BJ399" s="7">
        <f t="shared" ca="1" si="1116"/>
        <v>41458333.875</v>
      </c>
      <c r="BK399" s="7">
        <f t="shared" ca="1" si="1116"/>
        <v>41489162.483333334</v>
      </c>
      <c r="BL399" s="7">
        <f t="shared" ca="1" si="1116"/>
        <v>41500306.524999999</v>
      </c>
      <c r="BM399" s="7">
        <f t="shared" ca="1" si="1116"/>
        <v>41503763.649999991</v>
      </c>
      <c r="BN399" s="7">
        <f t="shared" ca="1" si="1116"/>
        <v>41504963.658333331</v>
      </c>
      <c r="BO399" s="7">
        <f t="shared" ca="1" si="1116"/>
        <v>41505211.200000003</v>
      </c>
      <c r="BP399" s="7">
        <f t="shared" ca="1" si="1116"/>
        <v>41505211.199999996</v>
      </c>
      <c r="BQ399" s="7">
        <f t="shared" ca="1" si="1116"/>
        <v>41505211.199999996</v>
      </c>
      <c r="BR399" s="7">
        <f t="shared" ca="1" si="1116"/>
        <v>41505211.199999996</v>
      </c>
      <c r="BS399" s="7">
        <f t="shared" ca="1" si="1116"/>
        <v>41505211.199999996</v>
      </c>
      <c r="BT399" s="7">
        <f t="shared" ca="1" si="1116"/>
        <v>41505211.199999996</v>
      </c>
      <c r="BU399" s="7">
        <f t="shared" ca="1" si="1116"/>
        <v>41505211.199999996</v>
      </c>
      <c r="BV399" s="7">
        <f t="shared" si="1116"/>
        <v>0</v>
      </c>
      <c r="BW399" s="7">
        <f t="shared" si="1116"/>
        <v>0</v>
      </c>
      <c r="BX399" s="7">
        <f t="shared" si="1116"/>
        <v>0</v>
      </c>
      <c r="BY399" s="7">
        <f t="shared" si="1116"/>
        <v>0</v>
      </c>
      <c r="BZ399" s="7">
        <f t="shared" si="1116"/>
        <v>0</v>
      </c>
      <c r="CA399" s="7">
        <f t="shared" si="1116"/>
        <v>0</v>
      </c>
      <c r="CB399" s="7">
        <f t="shared" si="1116"/>
        <v>0</v>
      </c>
      <c r="CC399" s="7">
        <f t="shared" si="1116"/>
        <v>0</v>
      </c>
      <c r="CD399" s="7">
        <f t="shared" si="1116"/>
        <v>0</v>
      </c>
      <c r="CE399" s="7">
        <f t="shared" si="1116"/>
        <v>0</v>
      </c>
      <c r="CF399" s="7">
        <f t="shared" si="1116"/>
        <v>0</v>
      </c>
      <c r="CG399" s="7">
        <f t="shared" si="1116"/>
        <v>0</v>
      </c>
      <c r="CH399" s="7">
        <f t="shared" si="1116"/>
        <v>0</v>
      </c>
      <c r="CI399" s="7">
        <f t="shared" si="1116"/>
        <v>0</v>
      </c>
      <c r="CJ399" s="7">
        <f t="shared" si="1116"/>
        <v>0</v>
      </c>
      <c r="CK399" s="7">
        <f t="shared" si="1116"/>
        <v>0</v>
      </c>
      <c r="CL399" s="7">
        <f t="shared" si="1116"/>
        <v>0</v>
      </c>
      <c r="CM399" s="7">
        <f t="shared" ref="CM399:CT399" si="1117">CM400+CM407+CM415</f>
        <v>0</v>
      </c>
      <c r="CN399" s="7">
        <f t="shared" si="1117"/>
        <v>0</v>
      </c>
      <c r="CO399" s="7">
        <f t="shared" si="1117"/>
        <v>0</v>
      </c>
      <c r="CP399" s="7">
        <f t="shared" si="1117"/>
        <v>0</v>
      </c>
      <c r="CQ399" s="7">
        <f t="shared" si="1117"/>
        <v>0</v>
      </c>
      <c r="CR399" s="7">
        <f t="shared" si="1117"/>
        <v>0</v>
      </c>
      <c r="CS399" s="7">
        <f t="shared" si="1117"/>
        <v>0</v>
      </c>
      <c r="CT399" s="7">
        <f t="shared" si="1117"/>
        <v>0</v>
      </c>
    </row>
    <row r="400" spans="1:98" s="27" customFormat="1" ht="12" x14ac:dyDescent="0.25">
      <c r="A400" s="26">
        <f>ROW()</f>
        <v>400</v>
      </c>
      <c r="C400" s="142"/>
      <c r="E400" s="24" t="s">
        <v>24</v>
      </c>
      <c r="F400" s="66" t="str">
        <f>$F$386</f>
        <v>АКТИВЫ</v>
      </c>
      <c r="G400" s="66" t="str">
        <f t="shared" ref="G400:G405" si="1118">$G$393</f>
        <v>Запасы СиМ</v>
      </c>
      <c r="H400" s="31" t="s">
        <v>84</v>
      </c>
      <c r="P400" s="30"/>
      <c r="R400" s="24"/>
      <c r="S400" s="30"/>
      <c r="V400" s="85"/>
      <c r="W400" s="29">
        <f t="shared" ca="1" si="1088"/>
        <v>3765716.3999999994</v>
      </c>
      <c r="Z400" s="30">
        <f ca="1">SUM(Z401:Z406)</f>
        <v>0</v>
      </c>
      <c r="AA400" s="30">
        <f t="shared" ref="AA400:CL400" ca="1" si="1119">SUM(AA401:AA406)</f>
        <v>0</v>
      </c>
      <c r="AB400" s="30">
        <f t="shared" ca="1" si="1119"/>
        <v>0</v>
      </c>
      <c r="AC400" s="30">
        <f t="shared" ca="1" si="1119"/>
        <v>0</v>
      </c>
      <c r="AD400" s="30">
        <f t="shared" ca="1" si="1119"/>
        <v>4787.333333333333</v>
      </c>
      <c r="AE400" s="30">
        <f t="shared" ca="1" si="1119"/>
        <v>19149.333333333332</v>
      </c>
      <c r="AF400" s="30">
        <f t="shared" ca="1" si="1119"/>
        <v>34468.800000000003</v>
      </c>
      <c r="AG400" s="30">
        <f t="shared" ca="1" si="1119"/>
        <v>50386.683333333334</v>
      </c>
      <c r="AH400" s="30">
        <f t="shared" ca="1" si="1119"/>
        <v>64269.95</v>
      </c>
      <c r="AI400" s="30">
        <f t="shared" ca="1" si="1119"/>
        <v>84424.623333333351</v>
      </c>
      <c r="AJ400" s="30">
        <f t="shared" ca="1" si="1119"/>
        <v>137085.29</v>
      </c>
      <c r="AK400" s="30">
        <f t="shared" ca="1" si="1119"/>
        <v>225746.70333333334</v>
      </c>
      <c r="AL400" s="30">
        <f t="shared" ca="1" si="1119"/>
        <v>353029.92833333334</v>
      </c>
      <c r="AM400" s="30">
        <f t="shared" ca="1" si="1119"/>
        <v>514279.28333333333</v>
      </c>
      <c r="AN400" s="30">
        <f t="shared" ca="1" si="1119"/>
        <v>695563.62833333341</v>
      </c>
      <c r="AO400" s="30">
        <f t="shared" ca="1" si="1119"/>
        <v>888744.49666666659</v>
      </c>
      <c r="AP400" s="30">
        <f t="shared" ca="1" si="1119"/>
        <v>1088101.0249999999</v>
      </c>
      <c r="AQ400" s="30">
        <f t="shared" ca="1" si="1119"/>
        <v>1290724.9083333334</v>
      </c>
      <c r="AR400" s="30">
        <f t="shared" ca="1" si="1119"/>
        <v>1494784.9916666667</v>
      </c>
      <c r="AS400" s="30">
        <f t="shared" ca="1" si="1119"/>
        <v>1699204.125</v>
      </c>
      <c r="AT400" s="30">
        <f t="shared" ca="1" si="1119"/>
        <v>1903802.7833333334</v>
      </c>
      <c r="AU400" s="30">
        <f t="shared" ca="1" si="1119"/>
        <v>2108461.2833333332</v>
      </c>
      <c r="AV400" s="30">
        <f t="shared" ca="1" si="1119"/>
        <v>2313119.7833333332</v>
      </c>
      <c r="AW400" s="30">
        <f t="shared" ca="1" si="1119"/>
        <v>2517778.2833333332</v>
      </c>
      <c r="AX400" s="30">
        <f t="shared" ca="1" si="1119"/>
        <v>2722436.7833333332</v>
      </c>
      <c r="AY400" s="30">
        <f t="shared" ca="1" si="1119"/>
        <v>2927095.2833333332</v>
      </c>
      <c r="AZ400" s="30">
        <f t="shared" ca="1" si="1119"/>
        <v>3131753.7833333332</v>
      </c>
      <c r="BA400" s="30">
        <f t="shared" ca="1" si="1119"/>
        <v>3324443.95</v>
      </c>
      <c r="BB400" s="30">
        <f t="shared" ca="1" si="1119"/>
        <v>3481229.1166666667</v>
      </c>
      <c r="BC400" s="30">
        <f t="shared" ca="1" si="1119"/>
        <v>3599715.6166666667</v>
      </c>
      <c r="BD400" s="30">
        <f t="shared" ca="1" si="1119"/>
        <v>3678407.4083333332</v>
      </c>
      <c r="BE400" s="30">
        <f t="shared" ca="1" si="1119"/>
        <v>3722391.0333333332</v>
      </c>
      <c r="BF400" s="30">
        <f t="shared" ca="1" si="1119"/>
        <v>3745908.8083333336</v>
      </c>
      <c r="BG400" s="30">
        <f t="shared" ca="1" si="1119"/>
        <v>3757458.25</v>
      </c>
      <c r="BH400" s="30">
        <f t="shared" ca="1" si="1119"/>
        <v>3762784.1583333332</v>
      </c>
      <c r="BI400" s="30">
        <f t="shared" ca="1" si="1119"/>
        <v>3764818.7749999999</v>
      </c>
      <c r="BJ400" s="30">
        <f t="shared" ca="1" si="1119"/>
        <v>3765417.1916666669</v>
      </c>
      <c r="BK400" s="30">
        <f t="shared" ca="1" si="1119"/>
        <v>3765656.5583333336</v>
      </c>
      <c r="BL400" s="30">
        <f t="shared" ca="1" si="1119"/>
        <v>3765716.4</v>
      </c>
      <c r="BM400" s="30">
        <f t="shared" ca="1" si="1119"/>
        <v>3765716.3999999994</v>
      </c>
      <c r="BN400" s="30">
        <f t="shared" ca="1" si="1119"/>
        <v>3765716.3999999994</v>
      </c>
      <c r="BO400" s="30">
        <f t="shared" ca="1" si="1119"/>
        <v>3765716.3999999994</v>
      </c>
      <c r="BP400" s="30">
        <f t="shared" ca="1" si="1119"/>
        <v>3765716.3999999994</v>
      </c>
      <c r="BQ400" s="30">
        <f t="shared" ca="1" si="1119"/>
        <v>3765716.3999999994</v>
      </c>
      <c r="BR400" s="30">
        <f t="shared" ca="1" si="1119"/>
        <v>3765716.3999999994</v>
      </c>
      <c r="BS400" s="30">
        <f t="shared" ca="1" si="1119"/>
        <v>3765716.3999999994</v>
      </c>
      <c r="BT400" s="30">
        <f t="shared" ca="1" si="1119"/>
        <v>3765716.3999999994</v>
      </c>
      <c r="BU400" s="30">
        <f t="shared" ca="1" si="1119"/>
        <v>3765716.3999999994</v>
      </c>
      <c r="BV400" s="30">
        <f t="shared" si="1119"/>
        <v>0</v>
      </c>
      <c r="BW400" s="30">
        <f t="shared" si="1119"/>
        <v>0</v>
      </c>
      <c r="BX400" s="30">
        <f t="shared" si="1119"/>
        <v>0</v>
      </c>
      <c r="BY400" s="30">
        <f t="shared" si="1119"/>
        <v>0</v>
      </c>
      <c r="BZ400" s="30">
        <f t="shared" si="1119"/>
        <v>0</v>
      </c>
      <c r="CA400" s="30">
        <f t="shared" si="1119"/>
        <v>0</v>
      </c>
      <c r="CB400" s="30">
        <f t="shared" si="1119"/>
        <v>0</v>
      </c>
      <c r="CC400" s="30">
        <f t="shared" si="1119"/>
        <v>0</v>
      </c>
      <c r="CD400" s="30">
        <f t="shared" si="1119"/>
        <v>0</v>
      </c>
      <c r="CE400" s="30">
        <f t="shared" si="1119"/>
        <v>0</v>
      </c>
      <c r="CF400" s="30">
        <f t="shared" si="1119"/>
        <v>0</v>
      </c>
      <c r="CG400" s="30">
        <f t="shared" si="1119"/>
        <v>0</v>
      </c>
      <c r="CH400" s="30">
        <f t="shared" si="1119"/>
        <v>0</v>
      </c>
      <c r="CI400" s="30">
        <f t="shared" si="1119"/>
        <v>0</v>
      </c>
      <c r="CJ400" s="30">
        <f t="shared" si="1119"/>
        <v>0</v>
      </c>
      <c r="CK400" s="30">
        <f t="shared" si="1119"/>
        <v>0</v>
      </c>
      <c r="CL400" s="30">
        <f t="shared" si="1119"/>
        <v>0</v>
      </c>
      <c r="CM400" s="30">
        <f t="shared" ref="CM400:CT400" si="1120">SUM(CM401:CM406)</f>
        <v>0</v>
      </c>
      <c r="CN400" s="30">
        <f t="shared" si="1120"/>
        <v>0</v>
      </c>
      <c r="CO400" s="30">
        <f t="shared" si="1120"/>
        <v>0</v>
      </c>
      <c r="CP400" s="30">
        <f t="shared" si="1120"/>
        <v>0</v>
      </c>
      <c r="CQ400" s="30">
        <f t="shared" si="1120"/>
        <v>0</v>
      </c>
      <c r="CR400" s="30">
        <f t="shared" si="1120"/>
        <v>0</v>
      </c>
      <c r="CS400" s="30">
        <f t="shared" si="1120"/>
        <v>0</v>
      </c>
      <c r="CT400" s="30">
        <f t="shared" si="1120"/>
        <v>0</v>
      </c>
    </row>
    <row r="401" spans="1:98" s="27" customFormat="1" ht="12" x14ac:dyDescent="0.25">
      <c r="A401" s="26">
        <f>ROW()</f>
        <v>401</v>
      </c>
      <c r="C401" s="142"/>
      <c r="E401" s="24"/>
      <c r="F401" s="66" t="str">
        <f>$F$386</f>
        <v>АКТИВЫ</v>
      </c>
      <c r="G401" s="66" t="str">
        <f t="shared" si="1118"/>
        <v>Запасы СиМ</v>
      </c>
      <c r="H401" s="66" t="str">
        <f>$H$400</f>
        <v>Цех-1</v>
      </c>
      <c r="I401" s="27" t="str">
        <f>BP!$F$21</f>
        <v>Основа</v>
      </c>
      <c r="P401" s="30"/>
      <c r="R401" s="24"/>
      <c r="S401" s="30"/>
      <c r="V401" s="85"/>
      <c r="W401" s="29">
        <f t="shared" ca="1" si="1088"/>
        <v>2753099.9999999995</v>
      </c>
      <c r="Z401" s="30">
        <f t="shared" ref="Z401:BE401" ca="1" si="1121">Z24+Z166-Z173</f>
        <v>0</v>
      </c>
      <c r="AA401" s="30">
        <f t="shared" ca="1" si="1121"/>
        <v>0</v>
      </c>
      <c r="AB401" s="30">
        <f t="shared" ca="1" si="1121"/>
        <v>0</v>
      </c>
      <c r="AC401" s="30">
        <f t="shared" ca="1" si="1121"/>
        <v>0</v>
      </c>
      <c r="AD401" s="30">
        <f t="shared" ca="1" si="1121"/>
        <v>3500</v>
      </c>
      <c r="AE401" s="30">
        <f t="shared" ca="1" si="1121"/>
        <v>14000</v>
      </c>
      <c r="AF401" s="30">
        <f t="shared" ca="1" si="1121"/>
        <v>25200</v>
      </c>
      <c r="AG401" s="30">
        <f t="shared" ca="1" si="1121"/>
        <v>36837.5</v>
      </c>
      <c r="AH401" s="30">
        <f t="shared" ca="1" si="1121"/>
        <v>46987.5</v>
      </c>
      <c r="AI401" s="30">
        <f t="shared" ca="1" si="1121"/>
        <v>61722.500000000015</v>
      </c>
      <c r="AJ401" s="30">
        <f t="shared" ca="1" si="1121"/>
        <v>100222.50000000001</v>
      </c>
      <c r="AK401" s="30">
        <f t="shared" ca="1" si="1121"/>
        <v>165042.5</v>
      </c>
      <c r="AL401" s="30">
        <f t="shared" ca="1" si="1121"/>
        <v>258098.75</v>
      </c>
      <c r="AM401" s="30">
        <f t="shared" ca="1" si="1121"/>
        <v>375987.5</v>
      </c>
      <c r="AN401" s="30">
        <f t="shared" ca="1" si="1121"/>
        <v>508523.75</v>
      </c>
      <c r="AO401" s="30">
        <f t="shared" ca="1" si="1121"/>
        <v>649757.5</v>
      </c>
      <c r="AP401" s="30">
        <f t="shared" ca="1" si="1121"/>
        <v>795506.25</v>
      </c>
      <c r="AQ401" s="30">
        <f t="shared" ca="1" si="1121"/>
        <v>943643.75</v>
      </c>
      <c r="AR401" s="30">
        <f t="shared" ca="1" si="1121"/>
        <v>1092831.25</v>
      </c>
      <c r="AS401" s="30">
        <f t="shared" ca="1" si="1121"/>
        <v>1242281.25</v>
      </c>
      <c r="AT401" s="30">
        <f t="shared" ca="1" si="1121"/>
        <v>1391862.5</v>
      </c>
      <c r="AU401" s="30">
        <f t="shared" ca="1" si="1121"/>
        <v>1541487.5</v>
      </c>
      <c r="AV401" s="30">
        <f t="shared" ca="1" si="1121"/>
        <v>1691112.5</v>
      </c>
      <c r="AW401" s="30">
        <f t="shared" ca="1" si="1121"/>
        <v>1840737.5</v>
      </c>
      <c r="AX401" s="30">
        <f t="shared" ca="1" si="1121"/>
        <v>1990362.5</v>
      </c>
      <c r="AY401" s="30">
        <f t="shared" ca="1" si="1121"/>
        <v>2139987.5</v>
      </c>
      <c r="AZ401" s="30">
        <f t="shared" ca="1" si="1121"/>
        <v>2289612.5</v>
      </c>
      <c r="BA401" s="30">
        <f t="shared" ca="1" si="1121"/>
        <v>2430487.5</v>
      </c>
      <c r="BB401" s="30">
        <f t="shared" ca="1" si="1121"/>
        <v>2545112.5</v>
      </c>
      <c r="BC401" s="30">
        <f t="shared" ca="1" si="1121"/>
        <v>2631737.5</v>
      </c>
      <c r="BD401" s="30">
        <f t="shared" ca="1" si="1121"/>
        <v>2689268.75</v>
      </c>
      <c r="BE401" s="30">
        <f t="shared" ca="1" si="1121"/>
        <v>2721425</v>
      </c>
      <c r="BF401" s="30">
        <f t="shared" ref="BF401:CK401" ca="1" si="1122">BF24+BF166-BF173</f>
        <v>2738618.75</v>
      </c>
      <c r="BG401" s="30">
        <f t="shared" ca="1" si="1122"/>
        <v>2747062.5</v>
      </c>
      <c r="BH401" s="30">
        <f t="shared" ca="1" si="1122"/>
        <v>2750956.25</v>
      </c>
      <c r="BI401" s="30">
        <f t="shared" ca="1" si="1122"/>
        <v>2752443.75</v>
      </c>
      <c r="BJ401" s="30">
        <f t="shared" ca="1" si="1122"/>
        <v>2752881.25</v>
      </c>
      <c r="BK401" s="30">
        <f t="shared" ca="1" si="1122"/>
        <v>2753056.25</v>
      </c>
      <c r="BL401" s="30">
        <f t="shared" ca="1" si="1122"/>
        <v>2753100</v>
      </c>
      <c r="BM401" s="30">
        <f t="shared" ca="1" si="1122"/>
        <v>2753099.9999999995</v>
      </c>
      <c r="BN401" s="30">
        <f t="shared" ca="1" si="1122"/>
        <v>2753099.9999999995</v>
      </c>
      <c r="BO401" s="30">
        <f t="shared" ca="1" si="1122"/>
        <v>2753099.9999999995</v>
      </c>
      <c r="BP401" s="30">
        <f t="shared" ca="1" si="1122"/>
        <v>2753099.9999999995</v>
      </c>
      <c r="BQ401" s="30">
        <f t="shared" ca="1" si="1122"/>
        <v>2753099.9999999995</v>
      </c>
      <c r="BR401" s="30">
        <f t="shared" ca="1" si="1122"/>
        <v>2753099.9999999995</v>
      </c>
      <c r="BS401" s="30">
        <f t="shared" ca="1" si="1122"/>
        <v>2753099.9999999995</v>
      </c>
      <c r="BT401" s="30">
        <f t="shared" ca="1" si="1122"/>
        <v>2753099.9999999995</v>
      </c>
      <c r="BU401" s="30">
        <f t="shared" ca="1" si="1122"/>
        <v>2753099.9999999995</v>
      </c>
      <c r="BV401" s="30">
        <f t="shared" si="1122"/>
        <v>0</v>
      </c>
      <c r="BW401" s="30">
        <f t="shared" si="1122"/>
        <v>0</v>
      </c>
      <c r="BX401" s="30">
        <f t="shared" si="1122"/>
        <v>0</v>
      </c>
      <c r="BY401" s="30">
        <f t="shared" si="1122"/>
        <v>0</v>
      </c>
      <c r="BZ401" s="30">
        <f t="shared" si="1122"/>
        <v>0</v>
      </c>
      <c r="CA401" s="30">
        <f t="shared" si="1122"/>
        <v>0</v>
      </c>
      <c r="CB401" s="30">
        <f t="shared" si="1122"/>
        <v>0</v>
      </c>
      <c r="CC401" s="30">
        <f t="shared" si="1122"/>
        <v>0</v>
      </c>
      <c r="CD401" s="30">
        <f t="shared" si="1122"/>
        <v>0</v>
      </c>
      <c r="CE401" s="30">
        <f t="shared" si="1122"/>
        <v>0</v>
      </c>
      <c r="CF401" s="30">
        <f t="shared" si="1122"/>
        <v>0</v>
      </c>
      <c r="CG401" s="30">
        <f t="shared" si="1122"/>
        <v>0</v>
      </c>
      <c r="CH401" s="30">
        <f t="shared" si="1122"/>
        <v>0</v>
      </c>
      <c r="CI401" s="30">
        <f t="shared" si="1122"/>
        <v>0</v>
      </c>
      <c r="CJ401" s="30">
        <f t="shared" si="1122"/>
        <v>0</v>
      </c>
      <c r="CK401" s="30">
        <f t="shared" si="1122"/>
        <v>0</v>
      </c>
      <c r="CL401" s="30">
        <f t="shared" ref="CL401:CT401" si="1123">CL24+CL166-CL173</f>
        <v>0</v>
      </c>
      <c r="CM401" s="30">
        <f t="shared" si="1123"/>
        <v>0</v>
      </c>
      <c r="CN401" s="30">
        <f t="shared" si="1123"/>
        <v>0</v>
      </c>
      <c r="CO401" s="30">
        <f t="shared" si="1123"/>
        <v>0</v>
      </c>
      <c r="CP401" s="30">
        <f t="shared" si="1123"/>
        <v>0</v>
      </c>
      <c r="CQ401" s="30">
        <f t="shared" si="1123"/>
        <v>0</v>
      </c>
      <c r="CR401" s="30">
        <f t="shared" si="1123"/>
        <v>0</v>
      </c>
      <c r="CS401" s="30">
        <f t="shared" si="1123"/>
        <v>0</v>
      </c>
      <c r="CT401" s="30">
        <f t="shared" si="1123"/>
        <v>0</v>
      </c>
    </row>
    <row r="402" spans="1:98" s="27" customFormat="1" ht="12" x14ac:dyDescent="0.25">
      <c r="A402" s="26">
        <f>ROW()</f>
        <v>402</v>
      </c>
      <c r="C402" s="142"/>
      <c r="E402" s="24"/>
      <c r="F402" s="66" t="str">
        <f t="shared" ref="F402:F405" si="1124">$F$386</f>
        <v>АКТИВЫ</v>
      </c>
      <c r="G402" s="66" t="str">
        <f t="shared" si="1118"/>
        <v>Запасы СиМ</v>
      </c>
      <c r="H402" s="66" t="str">
        <f t="shared" ref="H402:H405" si="1125">$H$400</f>
        <v>Цех-1</v>
      </c>
      <c r="I402" s="27" t="str">
        <f>BP!$F$22</f>
        <v>Сырье</v>
      </c>
      <c r="P402" s="30"/>
      <c r="R402" s="24"/>
      <c r="S402" s="30"/>
      <c r="V402" s="85"/>
      <c r="W402" s="29">
        <f t="shared" ca="1" si="1088"/>
        <v>314639.99999999994</v>
      </c>
      <c r="Z402" s="30">
        <f t="shared" ref="Z402:BE402" ca="1" si="1126">Z25+Z167-Z174</f>
        <v>0</v>
      </c>
      <c r="AA402" s="30">
        <f t="shared" ca="1" si="1126"/>
        <v>0</v>
      </c>
      <c r="AB402" s="30">
        <f t="shared" ca="1" si="1126"/>
        <v>0</v>
      </c>
      <c r="AC402" s="30">
        <f t="shared" ca="1" si="1126"/>
        <v>0</v>
      </c>
      <c r="AD402" s="30">
        <f t="shared" ca="1" si="1126"/>
        <v>400</v>
      </c>
      <c r="AE402" s="30">
        <f t="shared" ca="1" si="1126"/>
        <v>1600</v>
      </c>
      <c r="AF402" s="30">
        <f t="shared" ca="1" si="1126"/>
        <v>2880</v>
      </c>
      <c r="AG402" s="30">
        <f t="shared" ca="1" si="1126"/>
        <v>4210</v>
      </c>
      <c r="AH402" s="30">
        <f t="shared" ca="1" si="1126"/>
        <v>5370</v>
      </c>
      <c r="AI402" s="30">
        <f t="shared" ca="1" si="1126"/>
        <v>7054</v>
      </c>
      <c r="AJ402" s="30">
        <f t="shared" ca="1" si="1126"/>
        <v>11454</v>
      </c>
      <c r="AK402" s="30">
        <f t="shared" ca="1" si="1126"/>
        <v>18862</v>
      </c>
      <c r="AL402" s="30">
        <f t="shared" ca="1" si="1126"/>
        <v>29496.999999999996</v>
      </c>
      <c r="AM402" s="30">
        <f t="shared" ca="1" si="1126"/>
        <v>42970</v>
      </c>
      <c r="AN402" s="30">
        <f t="shared" ca="1" si="1126"/>
        <v>58117</v>
      </c>
      <c r="AO402" s="30">
        <f t="shared" ca="1" si="1126"/>
        <v>74258</v>
      </c>
      <c r="AP402" s="30">
        <f t="shared" ca="1" si="1126"/>
        <v>90914.999999999985</v>
      </c>
      <c r="AQ402" s="30">
        <f t="shared" ca="1" si="1126"/>
        <v>107845</v>
      </c>
      <c r="AR402" s="30">
        <f t="shared" ca="1" si="1126"/>
        <v>124895</v>
      </c>
      <c r="AS402" s="30">
        <f t="shared" ca="1" si="1126"/>
        <v>141975</v>
      </c>
      <c r="AT402" s="30">
        <f t="shared" ca="1" si="1126"/>
        <v>159070</v>
      </c>
      <c r="AU402" s="30">
        <f t="shared" ca="1" si="1126"/>
        <v>176170</v>
      </c>
      <c r="AV402" s="30">
        <f t="shared" ca="1" si="1126"/>
        <v>193270</v>
      </c>
      <c r="AW402" s="30">
        <f t="shared" ca="1" si="1126"/>
        <v>210370</v>
      </c>
      <c r="AX402" s="30">
        <f t="shared" ca="1" si="1126"/>
        <v>227470</v>
      </c>
      <c r="AY402" s="30">
        <f t="shared" ca="1" si="1126"/>
        <v>244570</v>
      </c>
      <c r="AZ402" s="30">
        <f t="shared" ca="1" si="1126"/>
        <v>261670</v>
      </c>
      <c r="BA402" s="30">
        <f t="shared" ca="1" si="1126"/>
        <v>277770</v>
      </c>
      <c r="BB402" s="30">
        <f t="shared" ca="1" si="1126"/>
        <v>290870</v>
      </c>
      <c r="BC402" s="30">
        <f t="shared" ca="1" si="1126"/>
        <v>300770</v>
      </c>
      <c r="BD402" s="30">
        <f t="shared" ca="1" si="1126"/>
        <v>307345</v>
      </c>
      <c r="BE402" s="30">
        <f t="shared" ca="1" si="1126"/>
        <v>311020</v>
      </c>
      <c r="BF402" s="30">
        <f t="shared" ref="BF402:CK402" ca="1" si="1127">BF25+BF167-BF174</f>
        <v>312985</v>
      </c>
      <c r="BG402" s="30">
        <f t="shared" ca="1" si="1127"/>
        <v>313950</v>
      </c>
      <c r="BH402" s="30">
        <f t="shared" ca="1" si="1127"/>
        <v>314395</v>
      </c>
      <c r="BI402" s="30">
        <f t="shared" ca="1" si="1127"/>
        <v>314565</v>
      </c>
      <c r="BJ402" s="30">
        <f t="shared" ca="1" si="1127"/>
        <v>314615</v>
      </c>
      <c r="BK402" s="30">
        <f t="shared" ca="1" si="1127"/>
        <v>314635</v>
      </c>
      <c r="BL402" s="30">
        <f t="shared" ca="1" si="1127"/>
        <v>314640</v>
      </c>
      <c r="BM402" s="30">
        <f t="shared" ca="1" si="1127"/>
        <v>314639.99999999994</v>
      </c>
      <c r="BN402" s="30">
        <f t="shared" ca="1" si="1127"/>
        <v>314639.99999999994</v>
      </c>
      <c r="BO402" s="30">
        <f t="shared" ca="1" si="1127"/>
        <v>314639.99999999994</v>
      </c>
      <c r="BP402" s="30">
        <f t="shared" ca="1" si="1127"/>
        <v>314639.99999999994</v>
      </c>
      <c r="BQ402" s="30">
        <f t="shared" ca="1" si="1127"/>
        <v>314639.99999999994</v>
      </c>
      <c r="BR402" s="30">
        <f t="shared" ca="1" si="1127"/>
        <v>314639.99999999994</v>
      </c>
      <c r="BS402" s="30">
        <f t="shared" ca="1" si="1127"/>
        <v>314639.99999999994</v>
      </c>
      <c r="BT402" s="30">
        <f t="shared" ca="1" si="1127"/>
        <v>314639.99999999994</v>
      </c>
      <c r="BU402" s="30">
        <f t="shared" ca="1" si="1127"/>
        <v>314639.99999999994</v>
      </c>
      <c r="BV402" s="30">
        <f t="shared" si="1127"/>
        <v>0</v>
      </c>
      <c r="BW402" s="30">
        <f t="shared" si="1127"/>
        <v>0</v>
      </c>
      <c r="BX402" s="30">
        <f t="shared" si="1127"/>
        <v>0</v>
      </c>
      <c r="BY402" s="30">
        <f t="shared" si="1127"/>
        <v>0</v>
      </c>
      <c r="BZ402" s="30">
        <f t="shared" si="1127"/>
        <v>0</v>
      </c>
      <c r="CA402" s="30">
        <f t="shared" si="1127"/>
        <v>0</v>
      </c>
      <c r="CB402" s="30">
        <f t="shared" si="1127"/>
        <v>0</v>
      </c>
      <c r="CC402" s="30">
        <f t="shared" si="1127"/>
        <v>0</v>
      </c>
      <c r="CD402" s="30">
        <f t="shared" si="1127"/>
        <v>0</v>
      </c>
      <c r="CE402" s="30">
        <f t="shared" si="1127"/>
        <v>0</v>
      </c>
      <c r="CF402" s="30">
        <f t="shared" si="1127"/>
        <v>0</v>
      </c>
      <c r="CG402" s="30">
        <f t="shared" si="1127"/>
        <v>0</v>
      </c>
      <c r="CH402" s="30">
        <f t="shared" si="1127"/>
        <v>0</v>
      </c>
      <c r="CI402" s="30">
        <f t="shared" si="1127"/>
        <v>0</v>
      </c>
      <c r="CJ402" s="30">
        <f t="shared" si="1127"/>
        <v>0</v>
      </c>
      <c r="CK402" s="30">
        <f t="shared" si="1127"/>
        <v>0</v>
      </c>
      <c r="CL402" s="30">
        <f t="shared" ref="CL402:CT402" si="1128">CL25+CL167-CL174</f>
        <v>0</v>
      </c>
      <c r="CM402" s="30">
        <f t="shared" si="1128"/>
        <v>0</v>
      </c>
      <c r="CN402" s="30">
        <f t="shared" si="1128"/>
        <v>0</v>
      </c>
      <c r="CO402" s="30">
        <f t="shared" si="1128"/>
        <v>0</v>
      </c>
      <c r="CP402" s="30">
        <f t="shared" si="1128"/>
        <v>0</v>
      </c>
      <c r="CQ402" s="30">
        <f t="shared" si="1128"/>
        <v>0</v>
      </c>
      <c r="CR402" s="30">
        <f t="shared" si="1128"/>
        <v>0</v>
      </c>
      <c r="CS402" s="30">
        <f t="shared" si="1128"/>
        <v>0</v>
      </c>
      <c r="CT402" s="30">
        <f t="shared" si="1128"/>
        <v>0</v>
      </c>
    </row>
    <row r="403" spans="1:98" s="27" customFormat="1" ht="12" x14ac:dyDescent="0.25">
      <c r="A403" s="26">
        <f>ROW()</f>
        <v>403</v>
      </c>
      <c r="C403" s="142"/>
      <c r="E403" s="24"/>
      <c r="F403" s="66" t="str">
        <f t="shared" si="1124"/>
        <v>АКТИВЫ</v>
      </c>
      <c r="G403" s="66" t="str">
        <f t="shared" si="1118"/>
        <v>Запасы СиМ</v>
      </c>
      <c r="H403" s="66" t="str">
        <f t="shared" si="1125"/>
        <v>Цех-1</v>
      </c>
      <c r="I403" s="27" t="str">
        <f>BP!$F$26</f>
        <v>ФОТ првПерс</v>
      </c>
      <c r="P403" s="30"/>
      <c r="R403" s="24"/>
      <c r="S403" s="30"/>
      <c r="V403" s="85"/>
      <c r="W403" s="29">
        <f t="shared" ca="1" si="1088"/>
        <v>471959.99999999994</v>
      </c>
      <c r="Z403" s="30">
        <f t="shared" ref="Z403:BE403" ca="1" si="1129">Z26+Z168-Z176</f>
        <v>0</v>
      </c>
      <c r="AA403" s="30">
        <f t="shared" ca="1" si="1129"/>
        <v>0</v>
      </c>
      <c r="AB403" s="30">
        <f t="shared" ca="1" si="1129"/>
        <v>0</v>
      </c>
      <c r="AC403" s="30">
        <f t="shared" ca="1" si="1129"/>
        <v>0</v>
      </c>
      <c r="AD403" s="30">
        <f t="shared" ca="1" si="1129"/>
        <v>600</v>
      </c>
      <c r="AE403" s="30">
        <f t="shared" ca="1" si="1129"/>
        <v>2400</v>
      </c>
      <c r="AF403" s="30">
        <f t="shared" ca="1" si="1129"/>
        <v>4320</v>
      </c>
      <c r="AG403" s="30">
        <f t="shared" ca="1" si="1129"/>
        <v>6315</v>
      </c>
      <c r="AH403" s="30">
        <f t="shared" ca="1" si="1129"/>
        <v>8055</v>
      </c>
      <c r="AI403" s="30">
        <f t="shared" ca="1" si="1129"/>
        <v>10581</v>
      </c>
      <c r="AJ403" s="30">
        <f t="shared" ca="1" si="1129"/>
        <v>17181</v>
      </c>
      <c r="AK403" s="30">
        <f t="shared" ca="1" si="1129"/>
        <v>28293</v>
      </c>
      <c r="AL403" s="30">
        <f t="shared" ca="1" si="1129"/>
        <v>44245.5</v>
      </c>
      <c r="AM403" s="30">
        <f t="shared" ca="1" si="1129"/>
        <v>64455</v>
      </c>
      <c r="AN403" s="30">
        <f t="shared" ca="1" si="1129"/>
        <v>87175.5</v>
      </c>
      <c r="AO403" s="30">
        <f t="shared" ca="1" si="1129"/>
        <v>111387</v>
      </c>
      <c r="AP403" s="30">
        <f t="shared" ca="1" si="1129"/>
        <v>136372.5</v>
      </c>
      <c r="AQ403" s="30">
        <f t="shared" ca="1" si="1129"/>
        <v>161767.5</v>
      </c>
      <c r="AR403" s="30">
        <f t="shared" ca="1" si="1129"/>
        <v>187342.5</v>
      </c>
      <c r="AS403" s="30">
        <f t="shared" ca="1" si="1129"/>
        <v>212962.5</v>
      </c>
      <c r="AT403" s="30">
        <f t="shared" ca="1" si="1129"/>
        <v>238605</v>
      </c>
      <c r="AU403" s="30">
        <f t="shared" ca="1" si="1129"/>
        <v>264255</v>
      </c>
      <c r="AV403" s="30">
        <f t="shared" ca="1" si="1129"/>
        <v>289905</v>
      </c>
      <c r="AW403" s="30">
        <f t="shared" ca="1" si="1129"/>
        <v>315555</v>
      </c>
      <c r="AX403" s="30">
        <f t="shared" ca="1" si="1129"/>
        <v>341205</v>
      </c>
      <c r="AY403" s="30">
        <f t="shared" ca="1" si="1129"/>
        <v>366855</v>
      </c>
      <c r="AZ403" s="30">
        <f t="shared" ca="1" si="1129"/>
        <v>392505</v>
      </c>
      <c r="BA403" s="30">
        <f t="shared" ca="1" si="1129"/>
        <v>416655</v>
      </c>
      <c r="BB403" s="30">
        <f t="shared" ca="1" si="1129"/>
        <v>436305</v>
      </c>
      <c r="BC403" s="30">
        <f t="shared" ca="1" si="1129"/>
        <v>451155</v>
      </c>
      <c r="BD403" s="30">
        <f t="shared" ca="1" si="1129"/>
        <v>461017.5</v>
      </c>
      <c r="BE403" s="30">
        <f t="shared" ca="1" si="1129"/>
        <v>466530</v>
      </c>
      <c r="BF403" s="30">
        <f t="shared" ref="BF403:CK403" ca="1" si="1130">BF26+BF168-BF176</f>
        <v>469477.5</v>
      </c>
      <c r="BG403" s="30">
        <f t="shared" ca="1" si="1130"/>
        <v>470925</v>
      </c>
      <c r="BH403" s="30">
        <f t="shared" ca="1" si="1130"/>
        <v>471592.5</v>
      </c>
      <c r="BI403" s="30">
        <f t="shared" ca="1" si="1130"/>
        <v>471847.5</v>
      </c>
      <c r="BJ403" s="30">
        <f t="shared" ca="1" si="1130"/>
        <v>471922.5</v>
      </c>
      <c r="BK403" s="30">
        <f t="shared" ca="1" si="1130"/>
        <v>471952.5</v>
      </c>
      <c r="BL403" s="30">
        <f t="shared" ca="1" si="1130"/>
        <v>471960</v>
      </c>
      <c r="BM403" s="30">
        <f t="shared" ca="1" si="1130"/>
        <v>471959.99999999994</v>
      </c>
      <c r="BN403" s="30">
        <f t="shared" ca="1" si="1130"/>
        <v>471959.99999999994</v>
      </c>
      <c r="BO403" s="30">
        <f t="shared" ca="1" si="1130"/>
        <v>471959.99999999994</v>
      </c>
      <c r="BP403" s="30">
        <f t="shared" ca="1" si="1130"/>
        <v>471959.99999999994</v>
      </c>
      <c r="BQ403" s="30">
        <f t="shared" ca="1" si="1130"/>
        <v>471959.99999999994</v>
      </c>
      <c r="BR403" s="30">
        <f t="shared" ca="1" si="1130"/>
        <v>471959.99999999994</v>
      </c>
      <c r="BS403" s="30">
        <f t="shared" ca="1" si="1130"/>
        <v>471959.99999999994</v>
      </c>
      <c r="BT403" s="30">
        <f t="shared" ca="1" si="1130"/>
        <v>471959.99999999994</v>
      </c>
      <c r="BU403" s="30">
        <f t="shared" ca="1" si="1130"/>
        <v>471959.99999999994</v>
      </c>
      <c r="BV403" s="30">
        <f t="shared" si="1130"/>
        <v>0</v>
      </c>
      <c r="BW403" s="30">
        <f t="shared" si="1130"/>
        <v>0</v>
      </c>
      <c r="BX403" s="30">
        <f t="shared" si="1130"/>
        <v>0</v>
      </c>
      <c r="BY403" s="30">
        <f t="shared" si="1130"/>
        <v>0</v>
      </c>
      <c r="BZ403" s="30">
        <f t="shared" si="1130"/>
        <v>0</v>
      </c>
      <c r="CA403" s="30">
        <f t="shared" si="1130"/>
        <v>0</v>
      </c>
      <c r="CB403" s="30">
        <f t="shared" si="1130"/>
        <v>0</v>
      </c>
      <c r="CC403" s="30">
        <f t="shared" si="1130"/>
        <v>0</v>
      </c>
      <c r="CD403" s="30">
        <f t="shared" si="1130"/>
        <v>0</v>
      </c>
      <c r="CE403" s="30">
        <f t="shared" si="1130"/>
        <v>0</v>
      </c>
      <c r="CF403" s="30">
        <f t="shared" si="1130"/>
        <v>0</v>
      </c>
      <c r="CG403" s="30">
        <f t="shared" si="1130"/>
        <v>0</v>
      </c>
      <c r="CH403" s="30">
        <f t="shared" si="1130"/>
        <v>0</v>
      </c>
      <c r="CI403" s="30">
        <f t="shared" si="1130"/>
        <v>0</v>
      </c>
      <c r="CJ403" s="30">
        <f t="shared" si="1130"/>
        <v>0</v>
      </c>
      <c r="CK403" s="30">
        <f t="shared" si="1130"/>
        <v>0</v>
      </c>
      <c r="CL403" s="30">
        <f t="shared" ref="CL403:CT403" si="1131">CL26+CL168-CL176</f>
        <v>0</v>
      </c>
      <c r="CM403" s="30">
        <f t="shared" si="1131"/>
        <v>0</v>
      </c>
      <c r="CN403" s="30">
        <f t="shared" si="1131"/>
        <v>0</v>
      </c>
      <c r="CO403" s="30">
        <f t="shared" si="1131"/>
        <v>0</v>
      </c>
      <c r="CP403" s="30">
        <f t="shared" si="1131"/>
        <v>0</v>
      </c>
      <c r="CQ403" s="30">
        <f t="shared" si="1131"/>
        <v>0</v>
      </c>
      <c r="CR403" s="30">
        <f t="shared" si="1131"/>
        <v>0</v>
      </c>
      <c r="CS403" s="30">
        <f t="shared" si="1131"/>
        <v>0</v>
      </c>
      <c r="CT403" s="30">
        <f t="shared" si="1131"/>
        <v>0</v>
      </c>
    </row>
    <row r="404" spans="1:98" s="27" customFormat="1" ht="12" x14ac:dyDescent="0.25">
      <c r="A404" s="26">
        <f>ROW()</f>
        <v>404</v>
      </c>
      <c r="C404" s="142"/>
      <c r="E404" s="24"/>
      <c r="F404" s="66" t="str">
        <f t="shared" si="1124"/>
        <v>АКТИВЫ</v>
      </c>
      <c r="G404" s="66" t="str">
        <f t="shared" si="1118"/>
        <v>Запасы СиМ</v>
      </c>
      <c r="H404" s="66" t="str">
        <f t="shared" si="1125"/>
        <v>Цех-1</v>
      </c>
      <c r="I404" s="27" t="str">
        <f>BP!$F$28</f>
        <v>Соцсборы</v>
      </c>
      <c r="P404" s="30"/>
      <c r="R404" s="24"/>
      <c r="S404" s="30"/>
      <c r="V404" s="85"/>
      <c r="W404" s="29">
        <f t="shared" ca="1" si="1088"/>
        <v>141587.99999999997</v>
      </c>
      <c r="Z404" s="30">
        <f t="shared" ref="Z404:BE404" ca="1" si="1132">Z27+Z169-Z177</f>
        <v>0</v>
      </c>
      <c r="AA404" s="30">
        <f t="shared" ca="1" si="1132"/>
        <v>0</v>
      </c>
      <c r="AB404" s="30">
        <f t="shared" ca="1" si="1132"/>
        <v>0</v>
      </c>
      <c r="AC404" s="30">
        <f t="shared" ca="1" si="1132"/>
        <v>0</v>
      </c>
      <c r="AD404" s="30">
        <f t="shared" ca="1" si="1132"/>
        <v>180</v>
      </c>
      <c r="AE404" s="30">
        <f t="shared" ca="1" si="1132"/>
        <v>720</v>
      </c>
      <c r="AF404" s="30">
        <f t="shared" ca="1" si="1132"/>
        <v>1296</v>
      </c>
      <c r="AG404" s="30">
        <f t="shared" ca="1" si="1132"/>
        <v>1894.5</v>
      </c>
      <c r="AH404" s="30">
        <f t="shared" ca="1" si="1132"/>
        <v>2416.5</v>
      </c>
      <c r="AI404" s="30">
        <f t="shared" ca="1" si="1132"/>
        <v>3174.3</v>
      </c>
      <c r="AJ404" s="30">
        <f t="shared" ca="1" si="1132"/>
        <v>5154.3</v>
      </c>
      <c r="AK404" s="30">
        <f t="shared" ca="1" si="1132"/>
        <v>8487.9000000000015</v>
      </c>
      <c r="AL404" s="30">
        <f t="shared" ca="1" si="1132"/>
        <v>13273.650000000003</v>
      </c>
      <c r="AM404" s="30">
        <f t="shared" ca="1" si="1132"/>
        <v>19336.5</v>
      </c>
      <c r="AN404" s="30">
        <f t="shared" ca="1" si="1132"/>
        <v>26152.649999999994</v>
      </c>
      <c r="AO404" s="30">
        <f t="shared" ca="1" si="1132"/>
        <v>33416.099999999991</v>
      </c>
      <c r="AP404" s="30">
        <f t="shared" ca="1" si="1132"/>
        <v>40911.749999999993</v>
      </c>
      <c r="AQ404" s="30">
        <f t="shared" ca="1" si="1132"/>
        <v>48530.25</v>
      </c>
      <c r="AR404" s="30">
        <f t="shared" ca="1" si="1132"/>
        <v>56202.75</v>
      </c>
      <c r="AS404" s="30">
        <f t="shared" ca="1" si="1132"/>
        <v>63888.75</v>
      </c>
      <c r="AT404" s="30">
        <f t="shared" ca="1" si="1132"/>
        <v>71581.5</v>
      </c>
      <c r="AU404" s="30">
        <f t="shared" ca="1" si="1132"/>
        <v>79276.5</v>
      </c>
      <c r="AV404" s="30">
        <f t="shared" ca="1" si="1132"/>
        <v>86971.5</v>
      </c>
      <c r="AW404" s="30">
        <f t="shared" ca="1" si="1132"/>
        <v>94666.5</v>
      </c>
      <c r="AX404" s="30">
        <f t="shared" ca="1" si="1132"/>
        <v>102361.5</v>
      </c>
      <c r="AY404" s="30">
        <f t="shared" ca="1" si="1132"/>
        <v>110056.5</v>
      </c>
      <c r="AZ404" s="30">
        <f t="shared" ca="1" si="1132"/>
        <v>117751.5</v>
      </c>
      <c r="BA404" s="30">
        <f t="shared" ca="1" si="1132"/>
        <v>124996.5</v>
      </c>
      <c r="BB404" s="30">
        <f t="shared" ca="1" si="1132"/>
        <v>130891.5</v>
      </c>
      <c r="BC404" s="30">
        <f t="shared" ca="1" si="1132"/>
        <v>135346.5</v>
      </c>
      <c r="BD404" s="30">
        <f t="shared" ca="1" si="1132"/>
        <v>138305.25</v>
      </c>
      <c r="BE404" s="30">
        <f t="shared" ca="1" si="1132"/>
        <v>139959</v>
      </c>
      <c r="BF404" s="30">
        <f t="shared" ref="BF404:CK404" ca="1" si="1133">BF27+BF169-BF177</f>
        <v>140843.25</v>
      </c>
      <c r="BG404" s="30">
        <f t="shared" ca="1" si="1133"/>
        <v>141277.5</v>
      </c>
      <c r="BH404" s="30">
        <f t="shared" ca="1" si="1133"/>
        <v>141477.75</v>
      </c>
      <c r="BI404" s="30">
        <f t="shared" ca="1" si="1133"/>
        <v>141554.25</v>
      </c>
      <c r="BJ404" s="30">
        <f t="shared" ca="1" si="1133"/>
        <v>141576.75</v>
      </c>
      <c r="BK404" s="30">
        <f t="shared" ca="1" si="1133"/>
        <v>141585.75</v>
      </c>
      <c r="BL404" s="30">
        <f t="shared" ca="1" si="1133"/>
        <v>141588</v>
      </c>
      <c r="BM404" s="30">
        <f t="shared" ca="1" si="1133"/>
        <v>141587.99999999997</v>
      </c>
      <c r="BN404" s="30">
        <f t="shared" ca="1" si="1133"/>
        <v>141587.99999999997</v>
      </c>
      <c r="BO404" s="30">
        <f t="shared" ca="1" si="1133"/>
        <v>141587.99999999997</v>
      </c>
      <c r="BP404" s="30">
        <f t="shared" ca="1" si="1133"/>
        <v>141587.99999999997</v>
      </c>
      <c r="BQ404" s="30">
        <f t="shared" ca="1" si="1133"/>
        <v>141587.99999999997</v>
      </c>
      <c r="BR404" s="30">
        <f t="shared" ca="1" si="1133"/>
        <v>141587.99999999997</v>
      </c>
      <c r="BS404" s="30">
        <f t="shared" ca="1" si="1133"/>
        <v>141587.99999999997</v>
      </c>
      <c r="BT404" s="30">
        <f t="shared" ca="1" si="1133"/>
        <v>141587.99999999997</v>
      </c>
      <c r="BU404" s="30">
        <f t="shared" ca="1" si="1133"/>
        <v>141587.99999999997</v>
      </c>
      <c r="BV404" s="30">
        <f t="shared" si="1133"/>
        <v>0</v>
      </c>
      <c r="BW404" s="30">
        <f t="shared" si="1133"/>
        <v>0</v>
      </c>
      <c r="BX404" s="30">
        <f t="shared" si="1133"/>
        <v>0</v>
      </c>
      <c r="BY404" s="30">
        <f t="shared" si="1133"/>
        <v>0</v>
      </c>
      <c r="BZ404" s="30">
        <f t="shared" si="1133"/>
        <v>0</v>
      </c>
      <c r="CA404" s="30">
        <f t="shared" si="1133"/>
        <v>0</v>
      </c>
      <c r="CB404" s="30">
        <f t="shared" si="1133"/>
        <v>0</v>
      </c>
      <c r="CC404" s="30">
        <f t="shared" si="1133"/>
        <v>0</v>
      </c>
      <c r="CD404" s="30">
        <f t="shared" si="1133"/>
        <v>0</v>
      </c>
      <c r="CE404" s="30">
        <f t="shared" si="1133"/>
        <v>0</v>
      </c>
      <c r="CF404" s="30">
        <f t="shared" si="1133"/>
        <v>0</v>
      </c>
      <c r="CG404" s="30">
        <f t="shared" si="1133"/>
        <v>0</v>
      </c>
      <c r="CH404" s="30">
        <f t="shared" si="1133"/>
        <v>0</v>
      </c>
      <c r="CI404" s="30">
        <f t="shared" si="1133"/>
        <v>0</v>
      </c>
      <c r="CJ404" s="30">
        <f t="shared" si="1133"/>
        <v>0</v>
      </c>
      <c r="CK404" s="30">
        <f t="shared" si="1133"/>
        <v>0</v>
      </c>
      <c r="CL404" s="30">
        <f t="shared" ref="CL404:CT404" si="1134">CL27+CL169-CL177</f>
        <v>0</v>
      </c>
      <c r="CM404" s="30">
        <f t="shared" si="1134"/>
        <v>0</v>
      </c>
      <c r="CN404" s="30">
        <f t="shared" si="1134"/>
        <v>0</v>
      </c>
      <c r="CO404" s="30">
        <f t="shared" si="1134"/>
        <v>0</v>
      </c>
      <c r="CP404" s="30">
        <f t="shared" si="1134"/>
        <v>0</v>
      </c>
      <c r="CQ404" s="30">
        <f t="shared" si="1134"/>
        <v>0</v>
      </c>
      <c r="CR404" s="30">
        <f t="shared" si="1134"/>
        <v>0</v>
      </c>
      <c r="CS404" s="30">
        <f t="shared" si="1134"/>
        <v>0</v>
      </c>
      <c r="CT404" s="30">
        <f t="shared" si="1134"/>
        <v>0</v>
      </c>
    </row>
    <row r="405" spans="1:98" s="27" customFormat="1" ht="12" x14ac:dyDescent="0.25">
      <c r="A405" s="26">
        <f>ROW()</f>
        <v>405</v>
      </c>
      <c r="C405" s="142"/>
      <c r="E405" s="24"/>
      <c r="F405" s="66" t="str">
        <f t="shared" si="1124"/>
        <v>АКТИВЫ</v>
      </c>
      <c r="G405" s="66" t="str">
        <f t="shared" si="1118"/>
        <v>Запасы СиМ</v>
      </c>
      <c r="H405" s="66" t="str">
        <f t="shared" si="1125"/>
        <v>Цех-1</v>
      </c>
      <c r="I405" s="27" t="str">
        <f>BP!$F$29</f>
        <v>ЭлЭн</v>
      </c>
      <c r="P405" s="30"/>
      <c r="R405" s="24"/>
      <c r="S405" s="30"/>
      <c r="V405" s="85"/>
      <c r="W405" s="29">
        <f t="shared" ca="1" si="1088"/>
        <v>84428.400000000096</v>
      </c>
      <c r="Z405" s="30">
        <f t="shared" ref="Z405:BE405" ca="1" si="1135">Z28+Z170-Z178</f>
        <v>0</v>
      </c>
      <c r="AA405" s="30">
        <f t="shared" ca="1" si="1135"/>
        <v>0</v>
      </c>
      <c r="AB405" s="30">
        <f t="shared" ca="1" si="1135"/>
        <v>0</v>
      </c>
      <c r="AC405" s="30">
        <f t="shared" ca="1" si="1135"/>
        <v>0</v>
      </c>
      <c r="AD405" s="30">
        <f t="shared" ca="1" si="1135"/>
        <v>107.33333333333333</v>
      </c>
      <c r="AE405" s="30">
        <f t="shared" ca="1" si="1135"/>
        <v>429.33333333333331</v>
      </c>
      <c r="AF405" s="30">
        <f t="shared" ca="1" si="1135"/>
        <v>772.8</v>
      </c>
      <c r="AG405" s="30">
        <f t="shared" ca="1" si="1135"/>
        <v>1129.6833333333334</v>
      </c>
      <c r="AH405" s="30">
        <f t="shared" ca="1" si="1135"/>
        <v>1440.9499999999998</v>
      </c>
      <c r="AI405" s="30">
        <f t="shared" ca="1" si="1135"/>
        <v>1892.823333333333</v>
      </c>
      <c r="AJ405" s="30">
        <f t="shared" ca="1" si="1135"/>
        <v>3073.4900000000002</v>
      </c>
      <c r="AK405" s="30">
        <f t="shared" ca="1" si="1135"/>
        <v>5061.3033333333333</v>
      </c>
      <c r="AL405" s="30">
        <f t="shared" ca="1" si="1135"/>
        <v>7915.0283333333318</v>
      </c>
      <c r="AM405" s="30">
        <f t="shared" ca="1" si="1135"/>
        <v>11530.283333333333</v>
      </c>
      <c r="AN405" s="30">
        <f t="shared" ca="1" si="1135"/>
        <v>15594.728333333333</v>
      </c>
      <c r="AO405" s="30">
        <f t="shared" ca="1" si="1135"/>
        <v>19925.896666666667</v>
      </c>
      <c r="AP405" s="30">
        <f t="shared" ca="1" si="1135"/>
        <v>24395.524999999998</v>
      </c>
      <c r="AQ405" s="30">
        <f t="shared" ca="1" si="1135"/>
        <v>28938.408333333336</v>
      </c>
      <c r="AR405" s="30">
        <f t="shared" ca="1" si="1135"/>
        <v>33513.491666666661</v>
      </c>
      <c r="AS405" s="30">
        <f t="shared" ca="1" si="1135"/>
        <v>38096.625000000007</v>
      </c>
      <c r="AT405" s="30">
        <f t="shared" ca="1" si="1135"/>
        <v>42683.78333333334</v>
      </c>
      <c r="AU405" s="30">
        <f t="shared" ca="1" si="1135"/>
        <v>47272.283333333347</v>
      </c>
      <c r="AV405" s="30">
        <f t="shared" ca="1" si="1135"/>
        <v>51860.783333333347</v>
      </c>
      <c r="AW405" s="30">
        <f t="shared" ca="1" si="1135"/>
        <v>56449.283333333347</v>
      </c>
      <c r="AX405" s="30">
        <f t="shared" ca="1" si="1135"/>
        <v>61037.783333333347</v>
      </c>
      <c r="AY405" s="30">
        <f t="shared" ca="1" si="1135"/>
        <v>65626.283333333355</v>
      </c>
      <c r="AZ405" s="30">
        <f t="shared" ca="1" si="1135"/>
        <v>70214.783333333355</v>
      </c>
      <c r="BA405" s="30">
        <f t="shared" ca="1" si="1135"/>
        <v>74534.950000000012</v>
      </c>
      <c r="BB405" s="30">
        <f t="shared" ca="1" si="1135"/>
        <v>78050.116666666683</v>
      </c>
      <c r="BC405" s="30">
        <f t="shared" ca="1" si="1135"/>
        <v>80706.616666666669</v>
      </c>
      <c r="BD405" s="30">
        <f t="shared" ca="1" si="1135"/>
        <v>82470.908333333369</v>
      </c>
      <c r="BE405" s="30">
        <f t="shared" ca="1" si="1135"/>
        <v>83457.033333333369</v>
      </c>
      <c r="BF405" s="30">
        <f t="shared" ref="BF405:CK405" ca="1" si="1136">BF28+BF170-BF178</f>
        <v>83984.308333333378</v>
      </c>
      <c r="BG405" s="30">
        <f t="shared" ca="1" si="1136"/>
        <v>84243.250000000044</v>
      </c>
      <c r="BH405" s="30">
        <f t="shared" ca="1" si="1136"/>
        <v>84362.658333333384</v>
      </c>
      <c r="BI405" s="30">
        <f t="shared" ca="1" si="1136"/>
        <v>84408.275000000052</v>
      </c>
      <c r="BJ405" s="30">
        <f t="shared" ca="1" si="1136"/>
        <v>84421.691666666738</v>
      </c>
      <c r="BK405" s="30">
        <f t="shared" ca="1" si="1136"/>
        <v>84427.058333333393</v>
      </c>
      <c r="BL405" s="30">
        <f t="shared" ca="1" si="1136"/>
        <v>84428.400000000081</v>
      </c>
      <c r="BM405" s="30">
        <f t="shared" ca="1" si="1136"/>
        <v>84428.400000000096</v>
      </c>
      <c r="BN405" s="30">
        <f t="shared" ca="1" si="1136"/>
        <v>84428.400000000096</v>
      </c>
      <c r="BO405" s="30">
        <f t="shared" ca="1" si="1136"/>
        <v>84428.400000000096</v>
      </c>
      <c r="BP405" s="30">
        <f t="shared" ca="1" si="1136"/>
        <v>84428.400000000096</v>
      </c>
      <c r="BQ405" s="30">
        <f t="shared" ca="1" si="1136"/>
        <v>84428.400000000096</v>
      </c>
      <c r="BR405" s="30">
        <f t="shared" ca="1" si="1136"/>
        <v>84428.400000000096</v>
      </c>
      <c r="BS405" s="30">
        <f t="shared" ca="1" si="1136"/>
        <v>84428.400000000096</v>
      </c>
      <c r="BT405" s="30">
        <f t="shared" ca="1" si="1136"/>
        <v>84428.400000000096</v>
      </c>
      <c r="BU405" s="30">
        <f t="shared" ca="1" si="1136"/>
        <v>84428.400000000096</v>
      </c>
      <c r="BV405" s="30">
        <f t="shared" si="1136"/>
        <v>0</v>
      </c>
      <c r="BW405" s="30">
        <f t="shared" si="1136"/>
        <v>0</v>
      </c>
      <c r="BX405" s="30">
        <f t="shared" si="1136"/>
        <v>0</v>
      </c>
      <c r="BY405" s="30">
        <f t="shared" si="1136"/>
        <v>0</v>
      </c>
      <c r="BZ405" s="30">
        <f t="shared" si="1136"/>
        <v>0</v>
      </c>
      <c r="CA405" s="30">
        <f t="shared" si="1136"/>
        <v>0</v>
      </c>
      <c r="CB405" s="30">
        <f t="shared" si="1136"/>
        <v>0</v>
      </c>
      <c r="CC405" s="30">
        <f t="shared" si="1136"/>
        <v>0</v>
      </c>
      <c r="CD405" s="30">
        <f t="shared" si="1136"/>
        <v>0</v>
      </c>
      <c r="CE405" s="30">
        <f t="shared" si="1136"/>
        <v>0</v>
      </c>
      <c r="CF405" s="30">
        <f t="shared" si="1136"/>
        <v>0</v>
      </c>
      <c r="CG405" s="30">
        <f t="shared" si="1136"/>
        <v>0</v>
      </c>
      <c r="CH405" s="30">
        <f t="shared" si="1136"/>
        <v>0</v>
      </c>
      <c r="CI405" s="30">
        <f t="shared" si="1136"/>
        <v>0</v>
      </c>
      <c r="CJ405" s="30">
        <f t="shared" si="1136"/>
        <v>0</v>
      </c>
      <c r="CK405" s="30">
        <f t="shared" si="1136"/>
        <v>0</v>
      </c>
      <c r="CL405" s="30">
        <f t="shared" ref="CL405:CT405" si="1137">CL28+CL170-CL178</f>
        <v>0</v>
      </c>
      <c r="CM405" s="30">
        <f t="shared" si="1137"/>
        <v>0</v>
      </c>
      <c r="CN405" s="30">
        <f t="shared" si="1137"/>
        <v>0</v>
      </c>
      <c r="CO405" s="30">
        <f t="shared" si="1137"/>
        <v>0</v>
      </c>
      <c r="CP405" s="30">
        <f t="shared" si="1137"/>
        <v>0</v>
      </c>
      <c r="CQ405" s="30">
        <f t="shared" si="1137"/>
        <v>0</v>
      </c>
      <c r="CR405" s="30">
        <f t="shared" si="1137"/>
        <v>0</v>
      </c>
      <c r="CS405" s="30">
        <f t="shared" si="1137"/>
        <v>0</v>
      </c>
      <c r="CT405" s="30">
        <f t="shared" si="1137"/>
        <v>0</v>
      </c>
    </row>
    <row r="406" spans="1:98" s="2" customFormat="1" ht="12" x14ac:dyDescent="0.25">
      <c r="A406" s="11">
        <f>ROW()</f>
        <v>406</v>
      </c>
      <c r="C406" s="142"/>
      <c r="E406" s="23" t="str">
        <f>Lists!$N$9</f>
        <v>пустая строка</v>
      </c>
      <c r="P406" s="3"/>
      <c r="R406" s="23"/>
      <c r="S406" s="3"/>
      <c r="V406" s="74"/>
      <c r="W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</row>
    <row r="407" spans="1:98" s="27" customFormat="1" ht="12" x14ac:dyDescent="0.25">
      <c r="A407" s="26">
        <f>ROW()</f>
        <v>407</v>
      </c>
      <c r="C407" s="142"/>
      <c r="E407" s="24"/>
      <c r="F407" s="66" t="str">
        <f>$F$386</f>
        <v>АКТИВЫ</v>
      </c>
      <c r="G407" s="66" t="str">
        <f t="shared" ref="G407:G413" si="1138">$G$393</f>
        <v>Запасы СиМ</v>
      </c>
      <c r="H407" s="31" t="str">
        <f>BP!$F$24</f>
        <v>Вн.пр-во</v>
      </c>
      <c r="P407" s="30"/>
      <c r="R407" s="24"/>
      <c r="S407" s="30"/>
      <c r="V407" s="85"/>
      <c r="W407" s="29">
        <f t="shared" ca="1" si="1088"/>
        <v>22162192.800000001</v>
      </c>
      <c r="Z407" s="30">
        <f ca="1">SUM(Z408:Z414)</f>
        <v>0</v>
      </c>
      <c r="AA407" s="30">
        <f t="shared" ref="AA407:CL407" ca="1" si="1139">SUM(AA408:AA414)</f>
        <v>0</v>
      </c>
      <c r="AB407" s="30">
        <f t="shared" ca="1" si="1139"/>
        <v>0</v>
      </c>
      <c r="AC407" s="30">
        <f t="shared" ca="1" si="1139"/>
        <v>0</v>
      </c>
      <c r="AD407" s="30">
        <f t="shared" ca="1" si="1139"/>
        <v>0</v>
      </c>
      <c r="AE407" s="30">
        <f t="shared" ca="1" si="1139"/>
        <v>11387.333333333334</v>
      </c>
      <c r="AF407" s="30">
        <f t="shared" ca="1" si="1139"/>
        <v>62336.666666666664</v>
      </c>
      <c r="AG407" s="30">
        <f t="shared" ca="1" si="1139"/>
        <v>149138.13333333333</v>
      </c>
      <c r="AH407" s="30">
        <f t="shared" ca="1" si="1139"/>
        <v>240720.48333333334</v>
      </c>
      <c r="AI407" s="30">
        <f t="shared" ca="1" si="1139"/>
        <v>329561.63333333336</v>
      </c>
      <c r="AJ407" s="30">
        <f t="shared" ca="1" si="1139"/>
        <v>426185.5733333333</v>
      </c>
      <c r="AK407" s="30">
        <f t="shared" ca="1" si="1139"/>
        <v>622120.91333333333</v>
      </c>
      <c r="AL407" s="30">
        <f t="shared" ca="1" si="1139"/>
        <v>1017674.9933333333</v>
      </c>
      <c r="AM407" s="30">
        <f t="shared" ca="1" si="1139"/>
        <v>1631337.1316666668</v>
      </c>
      <c r="AN407" s="30">
        <f t="shared" ca="1" si="1139"/>
        <v>2461224.2116666664</v>
      </c>
      <c r="AO407" s="30">
        <f t="shared" ca="1" si="1139"/>
        <v>3457873.4116666666</v>
      </c>
      <c r="AP407" s="30">
        <f t="shared" ca="1" si="1139"/>
        <v>4553075.125</v>
      </c>
      <c r="AQ407" s="30">
        <f t="shared" ca="1" si="1139"/>
        <v>5704683.0216666665</v>
      </c>
      <c r="AR407" s="30">
        <f t="shared" ca="1" si="1139"/>
        <v>6885718.4333333336</v>
      </c>
      <c r="AS407" s="30">
        <f t="shared" ca="1" si="1139"/>
        <v>8081627.4000000004</v>
      </c>
      <c r="AT407" s="30">
        <f t="shared" ca="1" si="1139"/>
        <v>9283426.6166666672</v>
      </c>
      <c r="AU407" s="30">
        <f t="shared" ca="1" si="1139"/>
        <v>10486911.908333333</v>
      </c>
      <c r="AV407" s="30">
        <f t="shared" ca="1" si="1139"/>
        <v>11691169.066666666</v>
      </c>
      <c r="AW407" s="30">
        <f t="shared" ca="1" si="1139"/>
        <v>12895636.066666666</v>
      </c>
      <c r="AX407" s="30">
        <f t="shared" ca="1" si="1139"/>
        <v>14100103.066666666</v>
      </c>
      <c r="AY407" s="30">
        <f t="shared" ca="1" si="1139"/>
        <v>15304570.066666666</v>
      </c>
      <c r="AZ407" s="30">
        <f t="shared" ca="1" si="1139"/>
        <v>16509037.066666666</v>
      </c>
      <c r="BA407" s="30">
        <f t="shared" ca="1" si="1139"/>
        <v>17713504.066666666</v>
      </c>
      <c r="BB407" s="30">
        <f t="shared" ca="1" si="1139"/>
        <v>18889502.733333334</v>
      </c>
      <c r="BC407" s="30">
        <f t="shared" ca="1" si="1139"/>
        <v>19938128.066666666</v>
      </c>
      <c r="BD407" s="30">
        <f t="shared" ca="1" si="1139"/>
        <v>20769749.733333334</v>
      </c>
      <c r="BE407" s="30">
        <f t="shared" ca="1" si="1139"/>
        <v>21372415.524999999</v>
      </c>
      <c r="BF407" s="30">
        <f t="shared" ca="1" si="1139"/>
        <v>21752978.441666666</v>
      </c>
      <c r="BG407" s="30">
        <f t="shared" ca="1" si="1139"/>
        <v>21963152.341666665</v>
      </c>
      <c r="BH407" s="30">
        <f t="shared" ca="1" si="1139"/>
        <v>22073092.058333334</v>
      </c>
      <c r="BI407" s="30">
        <f t="shared" ca="1" si="1139"/>
        <v>22126259.908333335</v>
      </c>
      <c r="BJ407" s="30">
        <f t="shared" ca="1" si="1139"/>
        <v>22149775.433333334</v>
      </c>
      <c r="BK407" s="30">
        <f t="shared" ca="1" si="1139"/>
        <v>22158333.466666665</v>
      </c>
      <c r="BL407" s="30">
        <f t="shared" ca="1" si="1139"/>
        <v>22161001.25</v>
      </c>
      <c r="BM407" s="30">
        <f t="shared" ca="1" si="1139"/>
        <v>22161982.958333332</v>
      </c>
      <c r="BN407" s="30">
        <f t="shared" ca="1" si="1139"/>
        <v>22162192.800000001</v>
      </c>
      <c r="BO407" s="30">
        <f t="shared" ca="1" si="1139"/>
        <v>22162192.800000001</v>
      </c>
      <c r="BP407" s="30">
        <f t="shared" ca="1" si="1139"/>
        <v>22162192.800000001</v>
      </c>
      <c r="BQ407" s="30">
        <f t="shared" ca="1" si="1139"/>
        <v>22162192.800000001</v>
      </c>
      <c r="BR407" s="30">
        <f t="shared" ca="1" si="1139"/>
        <v>22162192.800000001</v>
      </c>
      <c r="BS407" s="30">
        <f t="shared" ca="1" si="1139"/>
        <v>22162192.800000001</v>
      </c>
      <c r="BT407" s="30">
        <f t="shared" ca="1" si="1139"/>
        <v>22162192.800000001</v>
      </c>
      <c r="BU407" s="30">
        <f t="shared" ca="1" si="1139"/>
        <v>22162192.800000001</v>
      </c>
      <c r="BV407" s="30">
        <f t="shared" si="1139"/>
        <v>0</v>
      </c>
      <c r="BW407" s="30">
        <f t="shared" si="1139"/>
        <v>0</v>
      </c>
      <c r="BX407" s="30">
        <f t="shared" si="1139"/>
        <v>0</v>
      </c>
      <c r="BY407" s="30">
        <f t="shared" si="1139"/>
        <v>0</v>
      </c>
      <c r="BZ407" s="30">
        <f t="shared" si="1139"/>
        <v>0</v>
      </c>
      <c r="CA407" s="30">
        <f t="shared" si="1139"/>
        <v>0</v>
      </c>
      <c r="CB407" s="30">
        <f t="shared" si="1139"/>
        <v>0</v>
      </c>
      <c r="CC407" s="30">
        <f t="shared" si="1139"/>
        <v>0</v>
      </c>
      <c r="CD407" s="30">
        <f t="shared" si="1139"/>
        <v>0</v>
      </c>
      <c r="CE407" s="30">
        <f t="shared" si="1139"/>
        <v>0</v>
      </c>
      <c r="CF407" s="30">
        <f t="shared" si="1139"/>
        <v>0</v>
      </c>
      <c r="CG407" s="30">
        <f t="shared" si="1139"/>
        <v>0</v>
      </c>
      <c r="CH407" s="30">
        <f t="shared" si="1139"/>
        <v>0</v>
      </c>
      <c r="CI407" s="30">
        <f t="shared" si="1139"/>
        <v>0</v>
      </c>
      <c r="CJ407" s="30">
        <f t="shared" si="1139"/>
        <v>0</v>
      </c>
      <c r="CK407" s="30">
        <f t="shared" si="1139"/>
        <v>0</v>
      </c>
      <c r="CL407" s="30">
        <f t="shared" si="1139"/>
        <v>0</v>
      </c>
      <c r="CM407" s="30">
        <f t="shared" ref="CM407:CT407" si="1140">SUM(CM408:CM414)</f>
        <v>0</v>
      </c>
      <c r="CN407" s="30">
        <f t="shared" si="1140"/>
        <v>0</v>
      </c>
      <c r="CO407" s="30">
        <f t="shared" si="1140"/>
        <v>0</v>
      </c>
      <c r="CP407" s="30">
        <f t="shared" si="1140"/>
        <v>0</v>
      </c>
      <c r="CQ407" s="30">
        <f t="shared" si="1140"/>
        <v>0</v>
      </c>
      <c r="CR407" s="30">
        <f t="shared" si="1140"/>
        <v>0</v>
      </c>
      <c r="CS407" s="30">
        <f t="shared" si="1140"/>
        <v>0</v>
      </c>
      <c r="CT407" s="30">
        <f t="shared" si="1140"/>
        <v>0</v>
      </c>
    </row>
    <row r="408" spans="1:98" s="27" customFormat="1" ht="12" x14ac:dyDescent="0.25">
      <c r="A408" s="26">
        <f>ROW()</f>
        <v>408</v>
      </c>
      <c r="C408" s="142"/>
      <c r="E408" s="24"/>
      <c r="F408" s="66" t="str">
        <f>$F$386</f>
        <v>АКТИВЫ</v>
      </c>
      <c r="G408" s="66" t="str">
        <f t="shared" si="1138"/>
        <v>Запасы СиМ</v>
      </c>
      <c r="H408" s="66" t="str">
        <f>$H$407</f>
        <v>Вн.пр-во</v>
      </c>
      <c r="I408" s="27" t="str">
        <f>BP!$F$21</f>
        <v>Основа</v>
      </c>
      <c r="P408" s="30"/>
      <c r="R408" s="24"/>
      <c r="S408" s="30"/>
      <c r="V408" s="85"/>
      <c r="W408" s="29">
        <f t="shared" ca="1" si="1088"/>
        <v>5506200</v>
      </c>
      <c r="Z408" s="30">
        <f t="shared" ref="Z408:BE408" ca="1" si="1141">Z31+Z173-Z181</f>
        <v>0</v>
      </c>
      <c r="AA408" s="30">
        <f t="shared" ca="1" si="1141"/>
        <v>0</v>
      </c>
      <c r="AB408" s="30">
        <f t="shared" ca="1" si="1141"/>
        <v>0</v>
      </c>
      <c r="AC408" s="30">
        <f t="shared" ca="1" si="1141"/>
        <v>0</v>
      </c>
      <c r="AD408" s="30">
        <f t="shared" ca="1" si="1141"/>
        <v>0</v>
      </c>
      <c r="AE408" s="30">
        <f t="shared" ca="1" si="1141"/>
        <v>3500</v>
      </c>
      <c r="AF408" s="30">
        <f t="shared" ca="1" si="1141"/>
        <v>17500</v>
      </c>
      <c r="AG408" s="30">
        <f t="shared" ca="1" si="1141"/>
        <v>39200</v>
      </c>
      <c r="AH408" s="30">
        <f t="shared" ca="1" si="1141"/>
        <v>62037.5</v>
      </c>
      <c r="AI408" s="30">
        <f t="shared" ca="1" si="1141"/>
        <v>83825</v>
      </c>
      <c r="AJ408" s="30">
        <f t="shared" ca="1" si="1141"/>
        <v>108710</v>
      </c>
      <c r="AK408" s="30">
        <f t="shared" ca="1" si="1141"/>
        <v>161945</v>
      </c>
      <c r="AL408" s="30">
        <f t="shared" ca="1" si="1141"/>
        <v>265265</v>
      </c>
      <c r="AM408" s="30">
        <f t="shared" ca="1" si="1141"/>
        <v>423141.25</v>
      </c>
      <c r="AN408" s="30">
        <f t="shared" ca="1" si="1141"/>
        <v>634086.25</v>
      </c>
      <c r="AO408" s="30">
        <f t="shared" ca="1" si="1141"/>
        <v>884511.25</v>
      </c>
      <c r="AP408" s="30">
        <f t="shared" ca="1" si="1141"/>
        <v>1158281.25</v>
      </c>
      <c r="AQ408" s="30">
        <f t="shared" ca="1" si="1141"/>
        <v>1445263.75</v>
      </c>
      <c r="AR408" s="30">
        <f t="shared" ca="1" si="1141"/>
        <v>1739150</v>
      </c>
      <c r="AS408" s="30">
        <f t="shared" ca="1" si="1141"/>
        <v>2036475</v>
      </c>
      <c r="AT408" s="30">
        <f t="shared" ca="1" si="1141"/>
        <v>2335112.5</v>
      </c>
      <c r="AU408" s="30">
        <f t="shared" ca="1" si="1141"/>
        <v>2634143.75</v>
      </c>
      <c r="AV408" s="30">
        <f t="shared" ca="1" si="1141"/>
        <v>2933350</v>
      </c>
      <c r="AW408" s="30">
        <f t="shared" ca="1" si="1141"/>
        <v>3232600</v>
      </c>
      <c r="AX408" s="30">
        <f t="shared" ca="1" si="1141"/>
        <v>3531850</v>
      </c>
      <c r="AY408" s="30">
        <f t="shared" ca="1" si="1141"/>
        <v>3831100</v>
      </c>
      <c r="AZ408" s="30">
        <f t="shared" ca="1" si="1141"/>
        <v>4130350</v>
      </c>
      <c r="BA408" s="30">
        <f t="shared" ca="1" si="1141"/>
        <v>4429600</v>
      </c>
      <c r="BB408" s="30">
        <f t="shared" ca="1" si="1141"/>
        <v>4720100</v>
      </c>
      <c r="BC408" s="30">
        <f t="shared" ca="1" si="1141"/>
        <v>4975600</v>
      </c>
      <c r="BD408" s="30">
        <f t="shared" ca="1" si="1141"/>
        <v>5176850</v>
      </c>
      <c r="BE408" s="30">
        <f t="shared" ca="1" si="1141"/>
        <v>5321006.25</v>
      </c>
      <c r="BF408" s="30">
        <f t="shared" ref="BF408:CK408" ca="1" si="1142">BF31+BF173-BF181</f>
        <v>5410693.75</v>
      </c>
      <c r="BG408" s="30">
        <f t="shared" ca="1" si="1142"/>
        <v>5460043.75</v>
      </c>
      <c r="BH408" s="30">
        <f t="shared" ca="1" si="1142"/>
        <v>5485681.25</v>
      </c>
      <c r="BI408" s="30">
        <f t="shared" ca="1" si="1142"/>
        <v>5498018.75</v>
      </c>
      <c r="BJ408" s="30">
        <f t="shared" ca="1" si="1142"/>
        <v>5503400</v>
      </c>
      <c r="BK408" s="30">
        <f t="shared" ca="1" si="1142"/>
        <v>5505325</v>
      </c>
      <c r="BL408" s="30">
        <f t="shared" ca="1" si="1142"/>
        <v>5505937.5</v>
      </c>
      <c r="BM408" s="30">
        <f t="shared" ca="1" si="1142"/>
        <v>5506156.25</v>
      </c>
      <c r="BN408" s="30">
        <f t="shared" ca="1" si="1142"/>
        <v>5506200</v>
      </c>
      <c r="BO408" s="30">
        <f t="shared" ca="1" si="1142"/>
        <v>5506200</v>
      </c>
      <c r="BP408" s="30">
        <f t="shared" ca="1" si="1142"/>
        <v>5506200</v>
      </c>
      <c r="BQ408" s="30">
        <f t="shared" ca="1" si="1142"/>
        <v>5506200</v>
      </c>
      <c r="BR408" s="30">
        <f t="shared" ca="1" si="1142"/>
        <v>5506200</v>
      </c>
      <c r="BS408" s="30">
        <f t="shared" ca="1" si="1142"/>
        <v>5506200</v>
      </c>
      <c r="BT408" s="30">
        <f t="shared" ca="1" si="1142"/>
        <v>5506200</v>
      </c>
      <c r="BU408" s="30">
        <f t="shared" ca="1" si="1142"/>
        <v>5506200</v>
      </c>
      <c r="BV408" s="30">
        <f t="shared" si="1142"/>
        <v>0</v>
      </c>
      <c r="BW408" s="30">
        <f t="shared" si="1142"/>
        <v>0</v>
      </c>
      <c r="BX408" s="30">
        <f t="shared" si="1142"/>
        <v>0</v>
      </c>
      <c r="BY408" s="30">
        <f t="shared" si="1142"/>
        <v>0</v>
      </c>
      <c r="BZ408" s="30">
        <f t="shared" si="1142"/>
        <v>0</v>
      </c>
      <c r="CA408" s="30">
        <f t="shared" si="1142"/>
        <v>0</v>
      </c>
      <c r="CB408" s="30">
        <f t="shared" si="1142"/>
        <v>0</v>
      </c>
      <c r="CC408" s="30">
        <f t="shared" si="1142"/>
        <v>0</v>
      </c>
      <c r="CD408" s="30">
        <f t="shared" si="1142"/>
        <v>0</v>
      </c>
      <c r="CE408" s="30">
        <f t="shared" si="1142"/>
        <v>0</v>
      </c>
      <c r="CF408" s="30">
        <f t="shared" si="1142"/>
        <v>0</v>
      </c>
      <c r="CG408" s="30">
        <f t="shared" si="1142"/>
        <v>0</v>
      </c>
      <c r="CH408" s="30">
        <f t="shared" si="1142"/>
        <v>0</v>
      </c>
      <c r="CI408" s="30">
        <f t="shared" si="1142"/>
        <v>0</v>
      </c>
      <c r="CJ408" s="30">
        <f t="shared" si="1142"/>
        <v>0</v>
      </c>
      <c r="CK408" s="30">
        <f t="shared" si="1142"/>
        <v>0</v>
      </c>
      <c r="CL408" s="30">
        <f t="shared" ref="CL408:CT408" si="1143">CL31+CL173-CL181</f>
        <v>0</v>
      </c>
      <c r="CM408" s="30">
        <f t="shared" si="1143"/>
        <v>0</v>
      </c>
      <c r="CN408" s="30">
        <f t="shared" si="1143"/>
        <v>0</v>
      </c>
      <c r="CO408" s="30">
        <f t="shared" si="1143"/>
        <v>0</v>
      </c>
      <c r="CP408" s="30">
        <f t="shared" si="1143"/>
        <v>0</v>
      </c>
      <c r="CQ408" s="30">
        <f t="shared" si="1143"/>
        <v>0</v>
      </c>
      <c r="CR408" s="30">
        <f t="shared" si="1143"/>
        <v>0</v>
      </c>
      <c r="CS408" s="30">
        <f t="shared" si="1143"/>
        <v>0</v>
      </c>
      <c r="CT408" s="30">
        <f t="shared" si="1143"/>
        <v>0</v>
      </c>
    </row>
    <row r="409" spans="1:98" s="27" customFormat="1" ht="12" x14ac:dyDescent="0.25">
      <c r="A409" s="26">
        <f>ROW()</f>
        <v>409</v>
      </c>
      <c r="C409" s="142"/>
      <c r="E409" s="24"/>
      <c r="F409" s="66" t="str">
        <f t="shared" ref="F409:F413" si="1144">$F$386</f>
        <v>АКТИВЫ</v>
      </c>
      <c r="G409" s="66" t="str">
        <f t="shared" si="1138"/>
        <v>Запасы СиМ</v>
      </c>
      <c r="H409" s="66" t="str">
        <f t="shared" ref="H409:H413" si="1145">$H$407</f>
        <v>Вн.пр-во</v>
      </c>
      <c r="I409" s="27" t="str">
        <f>BP!$F$22</f>
        <v>Сырье</v>
      </c>
      <c r="P409" s="30"/>
      <c r="R409" s="24"/>
      <c r="S409" s="30"/>
      <c r="V409" s="85"/>
      <c r="W409" s="29">
        <f t="shared" ca="1" si="1088"/>
        <v>629280</v>
      </c>
      <c r="Z409" s="30">
        <f t="shared" ref="Z409:BE409" ca="1" si="1146">Z32+Z174-Z182</f>
        <v>0</v>
      </c>
      <c r="AA409" s="30">
        <f t="shared" ca="1" si="1146"/>
        <v>0</v>
      </c>
      <c r="AB409" s="30">
        <f t="shared" ca="1" si="1146"/>
        <v>0</v>
      </c>
      <c r="AC409" s="30">
        <f t="shared" ca="1" si="1146"/>
        <v>0</v>
      </c>
      <c r="AD409" s="30">
        <f t="shared" ca="1" si="1146"/>
        <v>0</v>
      </c>
      <c r="AE409" s="30">
        <f t="shared" ca="1" si="1146"/>
        <v>400</v>
      </c>
      <c r="AF409" s="30">
        <f t="shared" ca="1" si="1146"/>
        <v>2000</v>
      </c>
      <c r="AG409" s="30">
        <f t="shared" ca="1" si="1146"/>
        <v>4480</v>
      </c>
      <c r="AH409" s="30">
        <f t="shared" ca="1" si="1146"/>
        <v>7090</v>
      </c>
      <c r="AI409" s="30">
        <f t="shared" ca="1" si="1146"/>
        <v>9580</v>
      </c>
      <c r="AJ409" s="30">
        <f t="shared" ca="1" si="1146"/>
        <v>12424</v>
      </c>
      <c r="AK409" s="30">
        <f t="shared" ca="1" si="1146"/>
        <v>18508</v>
      </c>
      <c r="AL409" s="30">
        <f t="shared" ca="1" si="1146"/>
        <v>30316</v>
      </c>
      <c r="AM409" s="30">
        <f t="shared" ca="1" si="1146"/>
        <v>48359</v>
      </c>
      <c r="AN409" s="30">
        <f t="shared" ca="1" si="1146"/>
        <v>72467</v>
      </c>
      <c r="AO409" s="30">
        <f t="shared" ca="1" si="1146"/>
        <v>101087</v>
      </c>
      <c r="AP409" s="30">
        <f t="shared" ca="1" si="1146"/>
        <v>132375</v>
      </c>
      <c r="AQ409" s="30">
        <f t="shared" ca="1" si="1146"/>
        <v>165173</v>
      </c>
      <c r="AR409" s="30">
        <f t="shared" ca="1" si="1146"/>
        <v>198760</v>
      </c>
      <c r="AS409" s="30">
        <f t="shared" ca="1" si="1146"/>
        <v>232740</v>
      </c>
      <c r="AT409" s="30">
        <f t="shared" ca="1" si="1146"/>
        <v>266870</v>
      </c>
      <c r="AU409" s="30">
        <f t="shared" ca="1" si="1146"/>
        <v>301045</v>
      </c>
      <c r="AV409" s="30">
        <f t="shared" ca="1" si="1146"/>
        <v>335240</v>
      </c>
      <c r="AW409" s="30">
        <f t="shared" ca="1" si="1146"/>
        <v>369440</v>
      </c>
      <c r="AX409" s="30">
        <f t="shared" ca="1" si="1146"/>
        <v>403640</v>
      </c>
      <c r="AY409" s="30">
        <f t="shared" ca="1" si="1146"/>
        <v>437840</v>
      </c>
      <c r="AZ409" s="30">
        <f t="shared" ca="1" si="1146"/>
        <v>472040</v>
      </c>
      <c r="BA409" s="30">
        <f t="shared" ca="1" si="1146"/>
        <v>506240</v>
      </c>
      <c r="BB409" s="30">
        <f t="shared" ca="1" si="1146"/>
        <v>539440</v>
      </c>
      <c r="BC409" s="30">
        <f t="shared" ca="1" si="1146"/>
        <v>568640</v>
      </c>
      <c r="BD409" s="30">
        <f t="shared" ca="1" si="1146"/>
        <v>591640</v>
      </c>
      <c r="BE409" s="30">
        <f t="shared" ca="1" si="1146"/>
        <v>608115</v>
      </c>
      <c r="BF409" s="30">
        <f t="shared" ref="BF409:CK409" ca="1" si="1147">BF32+BF174-BF182</f>
        <v>618365</v>
      </c>
      <c r="BG409" s="30">
        <f t="shared" ca="1" si="1147"/>
        <v>624005</v>
      </c>
      <c r="BH409" s="30">
        <f t="shared" ca="1" si="1147"/>
        <v>626935</v>
      </c>
      <c r="BI409" s="30">
        <f t="shared" ca="1" si="1147"/>
        <v>628345</v>
      </c>
      <c r="BJ409" s="30">
        <f t="shared" ca="1" si="1147"/>
        <v>628960</v>
      </c>
      <c r="BK409" s="30">
        <f t="shared" ca="1" si="1147"/>
        <v>629180</v>
      </c>
      <c r="BL409" s="30">
        <f t="shared" ca="1" si="1147"/>
        <v>629250</v>
      </c>
      <c r="BM409" s="30">
        <f t="shared" ca="1" si="1147"/>
        <v>629275</v>
      </c>
      <c r="BN409" s="30">
        <f t="shared" ca="1" si="1147"/>
        <v>629280</v>
      </c>
      <c r="BO409" s="30">
        <f t="shared" ca="1" si="1147"/>
        <v>629280</v>
      </c>
      <c r="BP409" s="30">
        <f t="shared" ca="1" si="1147"/>
        <v>629280</v>
      </c>
      <c r="BQ409" s="30">
        <f t="shared" ca="1" si="1147"/>
        <v>629280</v>
      </c>
      <c r="BR409" s="30">
        <f t="shared" ca="1" si="1147"/>
        <v>629280</v>
      </c>
      <c r="BS409" s="30">
        <f t="shared" ca="1" si="1147"/>
        <v>629280</v>
      </c>
      <c r="BT409" s="30">
        <f t="shared" ca="1" si="1147"/>
        <v>629280</v>
      </c>
      <c r="BU409" s="30">
        <f t="shared" ca="1" si="1147"/>
        <v>629280</v>
      </c>
      <c r="BV409" s="30">
        <f t="shared" si="1147"/>
        <v>0</v>
      </c>
      <c r="BW409" s="30">
        <f t="shared" si="1147"/>
        <v>0</v>
      </c>
      <c r="BX409" s="30">
        <f t="shared" si="1147"/>
        <v>0</v>
      </c>
      <c r="BY409" s="30">
        <f t="shared" si="1147"/>
        <v>0</v>
      </c>
      <c r="BZ409" s="30">
        <f t="shared" si="1147"/>
        <v>0</v>
      </c>
      <c r="CA409" s="30">
        <f t="shared" si="1147"/>
        <v>0</v>
      </c>
      <c r="CB409" s="30">
        <f t="shared" si="1147"/>
        <v>0</v>
      </c>
      <c r="CC409" s="30">
        <f t="shared" si="1147"/>
        <v>0</v>
      </c>
      <c r="CD409" s="30">
        <f t="shared" si="1147"/>
        <v>0</v>
      </c>
      <c r="CE409" s="30">
        <f t="shared" si="1147"/>
        <v>0</v>
      </c>
      <c r="CF409" s="30">
        <f t="shared" si="1147"/>
        <v>0</v>
      </c>
      <c r="CG409" s="30">
        <f t="shared" si="1147"/>
        <v>0</v>
      </c>
      <c r="CH409" s="30">
        <f t="shared" si="1147"/>
        <v>0</v>
      </c>
      <c r="CI409" s="30">
        <f t="shared" si="1147"/>
        <v>0</v>
      </c>
      <c r="CJ409" s="30">
        <f t="shared" si="1147"/>
        <v>0</v>
      </c>
      <c r="CK409" s="30">
        <f t="shared" si="1147"/>
        <v>0</v>
      </c>
      <c r="CL409" s="30">
        <f t="shared" ref="CL409:CT409" si="1148">CL32+CL174-CL182</f>
        <v>0</v>
      </c>
      <c r="CM409" s="30">
        <f t="shared" si="1148"/>
        <v>0</v>
      </c>
      <c r="CN409" s="30">
        <f t="shared" si="1148"/>
        <v>0</v>
      </c>
      <c r="CO409" s="30">
        <f t="shared" si="1148"/>
        <v>0</v>
      </c>
      <c r="CP409" s="30">
        <f t="shared" si="1148"/>
        <v>0</v>
      </c>
      <c r="CQ409" s="30">
        <f t="shared" si="1148"/>
        <v>0</v>
      </c>
      <c r="CR409" s="30">
        <f t="shared" si="1148"/>
        <v>0</v>
      </c>
      <c r="CS409" s="30">
        <f t="shared" si="1148"/>
        <v>0</v>
      </c>
      <c r="CT409" s="30">
        <f t="shared" si="1148"/>
        <v>0</v>
      </c>
    </row>
    <row r="410" spans="1:98" s="27" customFormat="1" ht="12" x14ac:dyDescent="0.25">
      <c r="A410" s="26">
        <f>ROW()</f>
        <v>410</v>
      </c>
      <c r="C410" s="142"/>
      <c r="E410" s="24"/>
      <c r="F410" s="66" t="str">
        <f t="shared" si="1144"/>
        <v>АКТИВЫ</v>
      </c>
      <c r="G410" s="66" t="str">
        <f t="shared" si="1138"/>
        <v>Запасы СиМ</v>
      </c>
      <c r="H410" s="66" t="str">
        <f t="shared" si="1145"/>
        <v>Вн.пр-во</v>
      </c>
      <c r="I410" s="27" t="str">
        <f>BP!$F$24</f>
        <v>Вн.пр-во</v>
      </c>
      <c r="P410" s="30"/>
      <c r="R410" s="24"/>
      <c r="S410" s="30"/>
      <c r="V410" s="85"/>
      <c r="W410" s="29">
        <f t="shared" ca="1" si="1088"/>
        <v>14630759.999999998</v>
      </c>
      <c r="Z410" s="30">
        <f t="shared" ref="Z410:BE410" ca="1" si="1149">Z33+Z175-Z184</f>
        <v>0</v>
      </c>
      <c r="AA410" s="30">
        <f t="shared" ca="1" si="1149"/>
        <v>0</v>
      </c>
      <c r="AB410" s="30">
        <f t="shared" ca="1" si="1149"/>
        <v>0</v>
      </c>
      <c r="AC410" s="30">
        <f t="shared" ca="1" si="1149"/>
        <v>0</v>
      </c>
      <c r="AD410" s="30">
        <f t="shared" ca="1" si="1149"/>
        <v>0</v>
      </c>
      <c r="AE410" s="30">
        <f t="shared" ca="1" si="1149"/>
        <v>6600</v>
      </c>
      <c r="AF410" s="30">
        <f t="shared" ca="1" si="1149"/>
        <v>38400</v>
      </c>
      <c r="AG410" s="30">
        <f t="shared" ca="1" si="1149"/>
        <v>95520</v>
      </c>
      <c r="AH410" s="30">
        <f t="shared" ca="1" si="1149"/>
        <v>155865</v>
      </c>
      <c r="AI410" s="30">
        <f t="shared" ca="1" si="1149"/>
        <v>214905</v>
      </c>
      <c r="AJ410" s="30">
        <f t="shared" ca="1" si="1149"/>
        <v>277491</v>
      </c>
      <c r="AK410" s="30">
        <f t="shared" ca="1" si="1149"/>
        <v>400611</v>
      </c>
      <c r="AL410" s="30">
        <f t="shared" ca="1" si="1149"/>
        <v>654843</v>
      </c>
      <c r="AM410" s="30">
        <f t="shared" ca="1" si="1149"/>
        <v>1052560.5</v>
      </c>
      <c r="AN410" s="30">
        <f t="shared" ca="1" si="1149"/>
        <v>1593915</v>
      </c>
      <c r="AO410" s="30">
        <f t="shared" ca="1" si="1149"/>
        <v>2248030.5</v>
      </c>
      <c r="AP410" s="30">
        <f t="shared" ca="1" si="1149"/>
        <v>2968767</v>
      </c>
      <c r="AQ410" s="30">
        <f t="shared" ca="1" si="1149"/>
        <v>3727837.5</v>
      </c>
      <c r="AR410" s="30">
        <f t="shared" ca="1" si="1149"/>
        <v>4506892.5</v>
      </c>
      <c r="AS410" s="30">
        <f t="shared" ca="1" si="1149"/>
        <v>5296117.5</v>
      </c>
      <c r="AT410" s="30">
        <f t="shared" ca="1" si="1149"/>
        <v>6089437.5</v>
      </c>
      <c r="AU410" s="30">
        <f t="shared" ca="1" si="1149"/>
        <v>6883905</v>
      </c>
      <c r="AV410" s="30">
        <f t="shared" ca="1" si="1149"/>
        <v>7678905</v>
      </c>
      <c r="AW410" s="30">
        <f t="shared" ca="1" si="1149"/>
        <v>8474055</v>
      </c>
      <c r="AX410" s="30">
        <f t="shared" ca="1" si="1149"/>
        <v>9269205</v>
      </c>
      <c r="AY410" s="30">
        <f t="shared" ca="1" si="1149"/>
        <v>10064355</v>
      </c>
      <c r="AZ410" s="30">
        <f t="shared" ca="1" si="1149"/>
        <v>10859505</v>
      </c>
      <c r="BA410" s="30">
        <f t="shared" ca="1" si="1149"/>
        <v>11654655</v>
      </c>
      <c r="BB410" s="30">
        <f t="shared" ca="1" si="1149"/>
        <v>12433305</v>
      </c>
      <c r="BC410" s="30">
        <f t="shared" ca="1" si="1149"/>
        <v>13132455</v>
      </c>
      <c r="BD410" s="30">
        <f t="shared" ca="1" si="1149"/>
        <v>13688805</v>
      </c>
      <c r="BE410" s="30">
        <f t="shared" ca="1" si="1149"/>
        <v>14094292.5</v>
      </c>
      <c r="BF410" s="30">
        <f t="shared" ref="BF410:CK410" ca="1" si="1150">BF33+BF175-BF184</f>
        <v>14352180</v>
      </c>
      <c r="BG410" s="30">
        <f t="shared" ca="1" si="1150"/>
        <v>14494852.5</v>
      </c>
      <c r="BH410" s="30">
        <f t="shared" ca="1" si="1150"/>
        <v>14569725</v>
      </c>
      <c r="BI410" s="30">
        <f t="shared" ca="1" si="1150"/>
        <v>14606017.5</v>
      </c>
      <c r="BJ410" s="30">
        <f t="shared" ca="1" si="1150"/>
        <v>14622172.5</v>
      </c>
      <c r="BK410" s="30">
        <f t="shared" ca="1" si="1150"/>
        <v>14628097.5</v>
      </c>
      <c r="BL410" s="30">
        <f t="shared" ca="1" si="1150"/>
        <v>14629927.5</v>
      </c>
      <c r="BM410" s="30">
        <f t="shared" ca="1" si="1150"/>
        <v>14630610</v>
      </c>
      <c r="BN410" s="30">
        <f t="shared" ca="1" si="1150"/>
        <v>14630760</v>
      </c>
      <c r="BO410" s="30">
        <f t="shared" ca="1" si="1150"/>
        <v>14630759.999999998</v>
      </c>
      <c r="BP410" s="30">
        <f t="shared" ca="1" si="1150"/>
        <v>14630759.999999998</v>
      </c>
      <c r="BQ410" s="30">
        <f t="shared" ca="1" si="1150"/>
        <v>14630759.999999998</v>
      </c>
      <c r="BR410" s="30">
        <f t="shared" ca="1" si="1150"/>
        <v>14630759.999999998</v>
      </c>
      <c r="BS410" s="30">
        <f t="shared" ca="1" si="1150"/>
        <v>14630759.999999998</v>
      </c>
      <c r="BT410" s="30">
        <f t="shared" ca="1" si="1150"/>
        <v>14630759.999999998</v>
      </c>
      <c r="BU410" s="30">
        <f t="shared" ca="1" si="1150"/>
        <v>14630759.999999998</v>
      </c>
      <c r="BV410" s="30">
        <f t="shared" si="1150"/>
        <v>0</v>
      </c>
      <c r="BW410" s="30">
        <f t="shared" si="1150"/>
        <v>0</v>
      </c>
      <c r="BX410" s="30">
        <f t="shared" si="1150"/>
        <v>0</v>
      </c>
      <c r="BY410" s="30">
        <f t="shared" si="1150"/>
        <v>0</v>
      </c>
      <c r="BZ410" s="30">
        <f t="shared" si="1150"/>
        <v>0</v>
      </c>
      <c r="CA410" s="30">
        <f t="shared" si="1150"/>
        <v>0</v>
      </c>
      <c r="CB410" s="30">
        <f t="shared" si="1150"/>
        <v>0</v>
      </c>
      <c r="CC410" s="30">
        <f t="shared" si="1150"/>
        <v>0</v>
      </c>
      <c r="CD410" s="30">
        <f t="shared" si="1150"/>
        <v>0</v>
      </c>
      <c r="CE410" s="30">
        <f t="shared" si="1150"/>
        <v>0</v>
      </c>
      <c r="CF410" s="30">
        <f t="shared" si="1150"/>
        <v>0</v>
      </c>
      <c r="CG410" s="30">
        <f t="shared" si="1150"/>
        <v>0</v>
      </c>
      <c r="CH410" s="30">
        <f t="shared" si="1150"/>
        <v>0</v>
      </c>
      <c r="CI410" s="30">
        <f t="shared" si="1150"/>
        <v>0</v>
      </c>
      <c r="CJ410" s="30">
        <f t="shared" si="1150"/>
        <v>0</v>
      </c>
      <c r="CK410" s="30">
        <f t="shared" si="1150"/>
        <v>0</v>
      </c>
      <c r="CL410" s="30">
        <f t="shared" ref="CL410:CT410" si="1151">CL33+CL175-CL184</f>
        <v>0</v>
      </c>
      <c r="CM410" s="30">
        <f t="shared" si="1151"/>
        <v>0</v>
      </c>
      <c r="CN410" s="30">
        <f t="shared" si="1151"/>
        <v>0</v>
      </c>
      <c r="CO410" s="30">
        <f t="shared" si="1151"/>
        <v>0</v>
      </c>
      <c r="CP410" s="30">
        <f t="shared" si="1151"/>
        <v>0</v>
      </c>
      <c r="CQ410" s="30">
        <f t="shared" si="1151"/>
        <v>0</v>
      </c>
      <c r="CR410" s="30">
        <f t="shared" si="1151"/>
        <v>0</v>
      </c>
      <c r="CS410" s="30">
        <f t="shared" si="1151"/>
        <v>0</v>
      </c>
      <c r="CT410" s="30">
        <f t="shared" si="1151"/>
        <v>0</v>
      </c>
    </row>
    <row r="411" spans="1:98" s="27" customFormat="1" ht="12" x14ac:dyDescent="0.25">
      <c r="A411" s="26">
        <f>ROW()</f>
        <v>411</v>
      </c>
      <c r="C411" s="142"/>
      <c r="E411" s="24"/>
      <c r="F411" s="66" t="str">
        <f t="shared" si="1144"/>
        <v>АКТИВЫ</v>
      </c>
      <c r="G411" s="66" t="str">
        <f t="shared" si="1138"/>
        <v>Запасы СиМ</v>
      </c>
      <c r="H411" s="66" t="str">
        <f t="shared" si="1145"/>
        <v>Вн.пр-во</v>
      </c>
      <c r="I411" s="27" t="str">
        <f>BP!$F$26</f>
        <v>ФОТ првПерс</v>
      </c>
      <c r="P411" s="30"/>
      <c r="R411" s="24"/>
      <c r="S411" s="30"/>
      <c r="V411" s="85"/>
      <c r="W411" s="29">
        <f t="shared" ca="1" si="1088"/>
        <v>943920</v>
      </c>
      <c r="Z411" s="30">
        <f ca="1">Z34+Z176-Z186*BP!$S$86</f>
        <v>0</v>
      </c>
      <c r="AA411" s="30">
        <f ca="1">AA34+AA176-AA186*BP!$S$86</f>
        <v>0</v>
      </c>
      <c r="AB411" s="30">
        <f ca="1">AB34+AB176-AB186*BP!$S$86</f>
        <v>0</v>
      </c>
      <c r="AC411" s="30">
        <f ca="1">AC34+AC176-AC186*BP!$S$86</f>
        <v>0</v>
      </c>
      <c r="AD411" s="30">
        <f ca="1">AD34+AD176-AD186*BP!$S$86</f>
        <v>0</v>
      </c>
      <c r="AE411" s="30">
        <f ca="1">AE34+AE176-AE186*BP!$S$86</f>
        <v>600</v>
      </c>
      <c r="AF411" s="30">
        <f ca="1">AF34+AF176-AF186*BP!$S$86</f>
        <v>3000</v>
      </c>
      <c r="AG411" s="30">
        <f ca="1">AG34+AG176-AG186*BP!$S$86</f>
        <v>6720</v>
      </c>
      <c r="AH411" s="30">
        <f ca="1">AH34+AH176-AH186*BP!$S$86</f>
        <v>10635</v>
      </c>
      <c r="AI411" s="30">
        <f ca="1">AI34+AI176-AI186*BP!$S$86</f>
        <v>14370</v>
      </c>
      <c r="AJ411" s="30">
        <f ca="1">AJ34+AJ176-AJ186*BP!$S$86</f>
        <v>18636</v>
      </c>
      <c r="AK411" s="30">
        <f ca="1">AK34+AK176-AK186*BP!$S$86</f>
        <v>27762</v>
      </c>
      <c r="AL411" s="30">
        <f ca="1">AL34+AL176-AL186*BP!$S$86</f>
        <v>45474</v>
      </c>
      <c r="AM411" s="30">
        <f ca="1">AM34+AM176-AM186*BP!$S$86</f>
        <v>72538.5</v>
      </c>
      <c r="AN411" s="30">
        <f ca="1">AN34+AN176-AN186*BP!$S$86</f>
        <v>108700.5</v>
      </c>
      <c r="AO411" s="30">
        <f ca="1">AO34+AO176-AO186*BP!$S$86</f>
        <v>151630.5</v>
      </c>
      <c r="AP411" s="30">
        <f ca="1">AP34+AP176-AP186*BP!$S$86</f>
        <v>198562.5</v>
      </c>
      <c r="AQ411" s="30">
        <f ca="1">AQ34+AQ176-AQ186*BP!$S$86</f>
        <v>247759.5</v>
      </c>
      <c r="AR411" s="30">
        <f ca="1">AR34+AR176-AR186*BP!$S$86</f>
        <v>298140</v>
      </c>
      <c r="AS411" s="30">
        <f ca="1">AS34+AS176-AS186*BP!$S$86</f>
        <v>349110</v>
      </c>
      <c r="AT411" s="30">
        <f ca="1">AT34+AT176-AT186*BP!$S$86</f>
        <v>400305</v>
      </c>
      <c r="AU411" s="30">
        <f ca="1">AU34+AU176-AU186*BP!$S$86</f>
        <v>451567.5</v>
      </c>
      <c r="AV411" s="30">
        <f ca="1">AV34+AV176-AV186*BP!$S$86</f>
        <v>502860</v>
      </c>
      <c r="AW411" s="30">
        <f ca="1">AW34+AW176-AW186*BP!$S$86</f>
        <v>554160</v>
      </c>
      <c r="AX411" s="30">
        <f ca="1">AX34+AX176-AX186*BP!$S$86</f>
        <v>605460</v>
      </c>
      <c r="AY411" s="30">
        <f ca="1">AY34+AY176-AY186*BP!$S$86</f>
        <v>656760</v>
      </c>
      <c r="AZ411" s="30">
        <f ca="1">AZ34+AZ176-AZ186*BP!$S$86</f>
        <v>708060</v>
      </c>
      <c r="BA411" s="30">
        <f ca="1">BA34+BA176-BA186*BP!$S$86</f>
        <v>759360</v>
      </c>
      <c r="BB411" s="30">
        <f ca="1">BB34+BB176-BB186*BP!$S$86</f>
        <v>809160</v>
      </c>
      <c r="BC411" s="30">
        <f ca="1">BC34+BC176-BC186*BP!$S$86</f>
        <v>852960</v>
      </c>
      <c r="BD411" s="30">
        <f ca="1">BD34+BD176-BD186*BP!$S$86</f>
        <v>887460</v>
      </c>
      <c r="BE411" s="30">
        <f ca="1">BE34+BE176-BE186*BP!$S$86</f>
        <v>912172.5</v>
      </c>
      <c r="BF411" s="30">
        <f ca="1">BF34+BF176-BF186*BP!$S$86</f>
        <v>927547.5</v>
      </c>
      <c r="BG411" s="30">
        <f ca="1">BG34+BG176-BG186*BP!$S$86</f>
        <v>936007.5</v>
      </c>
      <c r="BH411" s="30">
        <f ca="1">BH34+BH176-BH186*BP!$S$86</f>
        <v>940402.5</v>
      </c>
      <c r="BI411" s="30">
        <f ca="1">BI34+BI176-BI186*BP!$S$86</f>
        <v>942517.5</v>
      </c>
      <c r="BJ411" s="30">
        <f ca="1">BJ34+BJ176-BJ186*BP!$S$86</f>
        <v>943440</v>
      </c>
      <c r="BK411" s="30">
        <f ca="1">BK34+BK176-BK186*BP!$S$86</f>
        <v>943770</v>
      </c>
      <c r="BL411" s="30">
        <f ca="1">BL34+BL176-BL186*BP!$S$86</f>
        <v>943875</v>
      </c>
      <c r="BM411" s="30">
        <f ca="1">BM34+BM176-BM186*BP!$S$86</f>
        <v>943912.5</v>
      </c>
      <c r="BN411" s="30">
        <f ca="1">BN34+BN176-BN186*BP!$S$86</f>
        <v>943920</v>
      </c>
      <c r="BO411" s="30">
        <f ca="1">BO34+BO176-BO186*BP!$S$86</f>
        <v>943920</v>
      </c>
      <c r="BP411" s="30">
        <f ca="1">BP34+BP176-BP186*BP!$S$86</f>
        <v>943920</v>
      </c>
      <c r="BQ411" s="30">
        <f ca="1">BQ34+BQ176-BQ186*BP!$S$86</f>
        <v>943920</v>
      </c>
      <c r="BR411" s="30">
        <f ca="1">BR34+BR176-BR186*BP!$S$86</f>
        <v>943920</v>
      </c>
      <c r="BS411" s="30">
        <f ca="1">BS34+BS176-BS186*BP!$S$86</f>
        <v>943920</v>
      </c>
      <c r="BT411" s="30">
        <f ca="1">BT34+BT176-BT186*BP!$S$86</f>
        <v>943920</v>
      </c>
      <c r="BU411" s="30">
        <f ca="1">BU34+BU176-BU186*BP!$S$86</f>
        <v>943920</v>
      </c>
      <c r="BV411" s="30">
        <f>BV34+BV176-BV186*BP!$S$86</f>
        <v>0</v>
      </c>
      <c r="BW411" s="30">
        <f>BW34+BW176-BW186*BP!$S$86</f>
        <v>0</v>
      </c>
      <c r="BX411" s="30">
        <f>BX34+BX176-BX186*BP!$S$86</f>
        <v>0</v>
      </c>
      <c r="BY411" s="30">
        <f>BY34+BY176-BY186*BP!$S$86</f>
        <v>0</v>
      </c>
      <c r="BZ411" s="30">
        <f>BZ34+BZ176-BZ186*BP!$S$86</f>
        <v>0</v>
      </c>
      <c r="CA411" s="30">
        <f>CA34+CA176-CA186*BP!$S$86</f>
        <v>0</v>
      </c>
      <c r="CB411" s="30">
        <f>CB34+CB176-CB186*BP!$S$86</f>
        <v>0</v>
      </c>
      <c r="CC411" s="30">
        <f>CC34+CC176-CC186*BP!$S$86</f>
        <v>0</v>
      </c>
      <c r="CD411" s="30">
        <f>CD34+CD176-CD186*BP!$S$86</f>
        <v>0</v>
      </c>
      <c r="CE411" s="30">
        <f>CE34+CE176-CE186*BP!$S$86</f>
        <v>0</v>
      </c>
      <c r="CF411" s="30">
        <f>CF34+CF176-CF186*BP!$S$86</f>
        <v>0</v>
      </c>
      <c r="CG411" s="30">
        <f>CG34+CG176-CG186*BP!$S$86</f>
        <v>0</v>
      </c>
      <c r="CH411" s="30">
        <f>CH34+CH176-CH186*BP!$S$86</f>
        <v>0</v>
      </c>
      <c r="CI411" s="30">
        <f>CI34+CI176-CI186*BP!$S$86</f>
        <v>0</v>
      </c>
      <c r="CJ411" s="30">
        <f>CJ34+CJ176-CJ186*BP!$S$86</f>
        <v>0</v>
      </c>
      <c r="CK411" s="30">
        <f>CK34+CK176-CK186*BP!$S$86</f>
        <v>0</v>
      </c>
      <c r="CL411" s="30">
        <f>CL34+CL176-CL186*BP!$S$86</f>
        <v>0</v>
      </c>
      <c r="CM411" s="30">
        <f>CM34+CM176-CM186*BP!$S$86</f>
        <v>0</v>
      </c>
      <c r="CN411" s="30">
        <f>CN34+CN176-CN186*BP!$S$86</f>
        <v>0</v>
      </c>
      <c r="CO411" s="30">
        <f>CO34+CO176-CO186*BP!$S$86</f>
        <v>0</v>
      </c>
      <c r="CP411" s="30">
        <f>CP34+CP176-CP186*BP!$S$86</f>
        <v>0</v>
      </c>
      <c r="CQ411" s="30">
        <f>CQ34+CQ176-CQ186*BP!$S$86</f>
        <v>0</v>
      </c>
      <c r="CR411" s="30">
        <f>CR34+CR176-CR186*BP!$S$86</f>
        <v>0</v>
      </c>
      <c r="CS411" s="30">
        <f>CS34+CS176-CS186*BP!$S$86</f>
        <v>0</v>
      </c>
      <c r="CT411" s="30">
        <f>CT34+CT176-CT186*BP!$S$86</f>
        <v>0</v>
      </c>
    </row>
    <row r="412" spans="1:98" s="27" customFormat="1" ht="12" x14ac:dyDescent="0.25">
      <c r="A412" s="26">
        <f>ROW()</f>
        <v>412</v>
      </c>
      <c r="C412" s="142"/>
      <c r="E412" s="24"/>
      <c r="F412" s="66" t="str">
        <f t="shared" si="1144"/>
        <v>АКТИВЫ</v>
      </c>
      <c r="G412" s="66" t="str">
        <f t="shared" si="1138"/>
        <v>Запасы СиМ</v>
      </c>
      <c r="H412" s="66" t="str">
        <f t="shared" si="1145"/>
        <v>Вн.пр-во</v>
      </c>
      <c r="I412" s="27" t="str">
        <f>BP!$F$28</f>
        <v>Соцсборы</v>
      </c>
      <c r="P412" s="30"/>
      <c r="R412" s="24"/>
      <c r="S412" s="30"/>
      <c r="V412" s="85"/>
      <c r="W412" s="29">
        <f t="shared" ca="1" si="1088"/>
        <v>283176</v>
      </c>
      <c r="Z412" s="30">
        <f ca="1">Z35+Z177-Z186*BP!$S$86*BP!$S$40</f>
        <v>0</v>
      </c>
      <c r="AA412" s="30">
        <f ca="1">AA35+AA177-AA186*BP!$S$86*BP!$S$40</f>
        <v>0</v>
      </c>
      <c r="AB412" s="30">
        <f ca="1">AB35+AB177-AB186*BP!$S$86*BP!$S$40</f>
        <v>0</v>
      </c>
      <c r="AC412" s="30">
        <f ca="1">AC35+AC177-AC186*BP!$S$86*BP!$S$40</f>
        <v>0</v>
      </c>
      <c r="AD412" s="30">
        <f ca="1">AD35+AD177-AD186*BP!$S$86*BP!$S$40</f>
        <v>0</v>
      </c>
      <c r="AE412" s="30">
        <f ca="1">AE35+AE177-AE186*BP!$S$86*BP!$S$40</f>
        <v>180</v>
      </c>
      <c r="AF412" s="30">
        <f ca="1">AF35+AF177-AF186*BP!$S$86*BP!$S$40</f>
        <v>900</v>
      </c>
      <c r="AG412" s="30">
        <f ca="1">AG35+AG177-AG186*BP!$S$86*BP!$S$40</f>
        <v>2016</v>
      </c>
      <c r="AH412" s="30">
        <f ca="1">AH35+AH177-AH186*BP!$S$86*BP!$S$40</f>
        <v>3190.5</v>
      </c>
      <c r="AI412" s="30">
        <f ca="1">AI35+AI177-AI186*BP!$S$86*BP!$S$40</f>
        <v>4311</v>
      </c>
      <c r="AJ412" s="30">
        <f ca="1">AJ35+AJ177-AJ186*BP!$S$86*BP!$S$40</f>
        <v>5590.8</v>
      </c>
      <c r="AK412" s="30">
        <f ca="1">AK35+AK177-AK186*BP!$S$86*BP!$S$40</f>
        <v>8328.6</v>
      </c>
      <c r="AL412" s="30">
        <f ca="1">AL35+AL177-AL186*BP!$S$86*BP!$S$40</f>
        <v>13642.199999999999</v>
      </c>
      <c r="AM412" s="30">
        <f ca="1">AM35+AM177-AM186*BP!$S$86*BP!$S$40</f>
        <v>21761.55</v>
      </c>
      <c r="AN412" s="30">
        <f ca="1">AN35+AN177-AN186*BP!$S$86*BP!$S$40</f>
        <v>32610.15</v>
      </c>
      <c r="AO412" s="30">
        <f ca="1">AO35+AO177-AO186*BP!$S$86*BP!$S$40</f>
        <v>45489.15</v>
      </c>
      <c r="AP412" s="30">
        <f ca="1">AP35+AP177-AP186*BP!$S$86*BP!$S$40</f>
        <v>59568.75</v>
      </c>
      <c r="AQ412" s="30">
        <f ca="1">AQ35+AQ177-AQ186*BP!$S$86*BP!$S$40</f>
        <v>74327.850000000006</v>
      </c>
      <c r="AR412" s="30">
        <f ca="1">AR35+AR177-AR186*BP!$S$86*BP!$S$40</f>
        <v>89442</v>
      </c>
      <c r="AS412" s="30">
        <f ca="1">AS35+AS177-AS186*BP!$S$86*BP!$S$40</f>
        <v>104733</v>
      </c>
      <c r="AT412" s="30">
        <f ca="1">AT35+AT177-AT186*BP!$S$86*BP!$S$40</f>
        <v>120091.5</v>
      </c>
      <c r="AU412" s="30">
        <f ca="1">AU35+AU177-AU186*BP!$S$86*BP!$S$40</f>
        <v>135470.25</v>
      </c>
      <c r="AV412" s="30">
        <f ca="1">AV35+AV177-AV186*BP!$S$86*BP!$S$40</f>
        <v>150858</v>
      </c>
      <c r="AW412" s="30">
        <f ca="1">AW35+AW177-AW186*BP!$S$86*BP!$S$40</f>
        <v>166248</v>
      </c>
      <c r="AX412" s="30">
        <f ca="1">AX35+AX177-AX186*BP!$S$86*BP!$S$40</f>
        <v>181638</v>
      </c>
      <c r="AY412" s="30">
        <f ca="1">AY35+AY177-AY186*BP!$S$86*BP!$S$40</f>
        <v>197028</v>
      </c>
      <c r="AZ412" s="30">
        <f ca="1">AZ35+AZ177-AZ186*BP!$S$86*BP!$S$40</f>
        <v>212418</v>
      </c>
      <c r="BA412" s="30">
        <f ca="1">BA35+BA177-BA186*BP!$S$86*BP!$S$40</f>
        <v>227808</v>
      </c>
      <c r="BB412" s="30">
        <f ca="1">BB35+BB177-BB186*BP!$S$86*BP!$S$40</f>
        <v>242748</v>
      </c>
      <c r="BC412" s="30">
        <f ca="1">BC35+BC177-BC186*BP!$S$86*BP!$S$40</f>
        <v>255888</v>
      </c>
      <c r="BD412" s="30">
        <f ca="1">BD35+BD177-BD186*BP!$S$86*BP!$S$40</f>
        <v>266238</v>
      </c>
      <c r="BE412" s="30">
        <f ca="1">BE35+BE177-BE186*BP!$S$86*BP!$S$40</f>
        <v>273651.75</v>
      </c>
      <c r="BF412" s="30">
        <f ca="1">BF35+BF177-BF186*BP!$S$86*BP!$S$40</f>
        <v>278264.25</v>
      </c>
      <c r="BG412" s="30">
        <f ca="1">BG35+BG177-BG186*BP!$S$86*BP!$S$40</f>
        <v>280802.25</v>
      </c>
      <c r="BH412" s="30">
        <f ca="1">BH35+BH177-BH186*BP!$S$86*BP!$S$40</f>
        <v>282120.75</v>
      </c>
      <c r="BI412" s="30">
        <f ca="1">BI35+BI177-BI186*BP!$S$86*BP!$S$40</f>
        <v>282755.25</v>
      </c>
      <c r="BJ412" s="30">
        <f ca="1">BJ35+BJ177-BJ186*BP!$S$86*BP!$S$40</f>
        <v>283032</v>
      </c>
      <c r="BK412" s="30">
        <f ca="1">BK35+BK177-BK186*BP!$S$86*BP!$S$40</f>
        <v>283131</v>
      </c>
      <c r="BL412" s="30">
        <f ca="1">BL35+BL177-BL186*BP!$S$86*BP!$S$40</f>
        <v>283162.5</v>
      </c>
      <c r="BM412" s="30">
        <f ca="1">BM35+BM177-BM186*BP!$S$86*BP!$S$40</f>
        <v>283173.75</v>
      </c>
      <c r="BN412" s="30">
        <f ca="1">BN35+BN177-BN186*BP!$S$86*BP!$S$40</f>
        <v>283176</v>
      </c>
      <c r="BO412" s="30">
        <f ca="1">BO35+BO177-BO186*BP!$S$86*BP!$S$40</f>
        <v>283176</v>
      </c>
      <c r="BP412" s="30">
        <f ca="1">BP35+BP177-BP186*BP!$S$86*BP!$S$40</f>
        <v>283176</v>
      </c>
      <c r="BQ412" s="30">
        <f ca="1">BQ35+BQ177-BQ186*BP!$S$86*BP!$S$40</f>
        <v>283176</v>
      </c>
      <c r="BR412" s="30">
        <f ca="1">BR35+BR177-BR186*BP!$S$86*BP!$S$40</f>
        <v>283176</v>
      </c>
      <c r="BS412" s="30">
        <f ca="1">BS35+BS177-BS186*BP!$S$86*BP!$S$40</f>
        <v>283176</v>
      </c>
      <c r="BT412" s="30">
        <f ca="1">BT35+BT177-BT186*BP!$S$86*BP!$S$40</f>
        <v>283176</v>
      </c>
      <c r="BU412" s="30">
        <f ca="1">BU35+BU177-BU186*BP!$S$86*BP!$S$40</f>
        <v>283176</v>
      </c>
      <c r="BV412" s="30">
        <f>BV35+BV177-BV186*BP!$S$86*BP!$S$40</f>
        <v>0</v>
      </c>
      <c r="BW412" s="30">
        <f>BW35+BW177-BW186*BP!$S$86*BP!$S$40</f>
        <v>0</v>
      </c>
      <c r="BX412" s="30">
        <f>BX35+BX177-BX186*BP!$S$86*BP!$S$40</f>
        <v>0</v>
      </c>
      <c r="BY412" s="30">
        <f>BY35+BY177-BY186*BP!$S$86*BP!$S$40</f>
        <v>0</v>
      </c>
      <c r="BZ412" s="30">
        <f>BZ35+BZ177-BZ186*BP!$S$86*BP!$S$40</f>
        <v>0</v>
      </c>
      <c r="CA412" s="30">
        <f>CA35+CA177-CA186*BP!$S$86*BP!$S$40</f>
        <v>0</v>
      </c>
      <c r="CB412" s="30">
        <f>CB35+CB177-CB186*BP!$S$86*BP!$S$40</f>
        <v>0</v>
      </c>
      <c r="CC412" s="30">
        <f>CC35+CC177-CC186*BP!$S$86*BP!$S$40</f>
        <v>0</v>
      </c>
      <c r="CD412" s="30">
        <f>CD35+CD177-CD186*BP!$S$86*BP!$S$40</f>
        <v>0</v>
      </c>
      <c r="CE412" s="30">
        <f>CE35+CE177-CE186*BP!$S$86*BP!$S$40</f>
        <v>0</v>
      </c>
      <c r="CF412" s="30">
        <f>CF35+CF177-CF186*BP!$S$86*BP!$S$40</f>
        <v>0</v>
      </c>
      <c r="CG412" s="30">
        <f>CG35+CG177-CG186*BP!$S$86*BP!$S$40</f>
        <v>0</v>
      </c>
      <c r="CH412" s="30">
        <f>CH35+CH177-CH186*BP!$S$86*BP!$S$40</f>
        <v>0</v>
      </c>
      <c r="CI412" s="30">
        <f>CI35+CI177-CI186*BP!$S$86*BP!$S$40</f>
        <v>0</v>
      </c>
      <c r="CJ412" s="30">
        <f>CJ35+CJ177-CJ186*BP!$S$86*BP!$S$40</f>
        <v>0</v>
      </c>
      <c r="CK412" s="30">
        <f>CK35+CK177-CK186*BP!$S$86*BP!$S$40</f>
        <v>0</v>
      </c>
      <c r="CL412" s="30">
        <f>CL35+CL177-CL186*BP!$S$86*BP!$S$40</f>
        <v>0</v>
      </c>
      <c r="CM412" s="30">
        <f>CM35+CM177-CM186*BP!$S$86*BP!$S$40</f>
        <v>0</v>
      </c>
      <c r="CN412" s="30">
        <f>CN35+CN177-CN186*BP!$S$86*BP!$S$40</f>
        <v>0</v>
      </c>
      <c r="CO412" s="30">
        <f>CO35+CO177-CO186*BP!$S$86*BP!$S$40</f>
        <v>0</v>
      </c>
      <c r="CP412" s="30">
        <f>CP35+CP177-CP186*BP!$S$86*BP!$S$40</f>
        <v>0</v>
      </c>
      <c r="CQ412" s="30">
        <f>CQ35+CQ177-CQ186*BP!$S$86*BP!$S$40</f>
        <v>0</v>
      </c>
      <c r="CR412" s="30">
        <f>CR35+CR177-CR186*BP!$S$86*BP!$S$40</f>
        <v>0</v>
      </c>
      <c r="CS412" s="30">
        <f>CS35+CS177-CS186*BP!$S$86*BP!$S$40</f>
        <v>0</v>
      </c>
      <c r="CT412" s="30">
        <f>CT35+CT177-CT186*BP!$S$86*BP!$S$40</f>
        <v>0</v>
      </c>
    </row>
    <row r="413" spans="1:98" s="27" customFormat="1" ht="12" x14ac:dyDescent="0.25">
      <c r="A413" s="26">
        <f>ROW()</f>
        <v>413</v>
      </c>
      <c r="C413" s="142"/>
      <c r="E413" s="24"/>
      <c r="F413" s="66" t="str">
        <f t="shared" si="1144"/>
        <v>АКТИВЫ</v>
      </c>
      <c r="G413" s="66" t="str">
        <f t="shared" si="1138"/>
        <v>Запасы СиМ</v>
      </c>
      <c r="H413" s="66" t="str">
        <f t="shared" si="1145"/>
        <v>Вн.пр-во</v>
      </c>
      <c r="I413" s="27" t="str">
        <f>BP!$F$29</f>
        <v>ЭлЭн</v>
      </c>
      <c r="P413" s="30"/>
      <c r="R413" s="24"/>
      <c r="S413" s="30"/>
      <c r="V413" s="85"/>
      <c r="W413" s="29">
        <f t="shared" ca="1" si="1088"/>
        <v>168856.79999999987</v>
      </c>
      <c r="Z413" s="30">
        <f ca="1">Z36+Z178-Z189*BP!$S$89</f>
        <v>0</v>
      </c>
      <c r="AA413" s="30">
        <f ca="1">AA36+AA178-AA189*BP!$S$89</f>
        <v>0</v>
      </c>
      <c r="AB413" s="30">
        <f ca="1">AB36+AB178-AB189*BP!$S$89</f>
        <v>0</v>
      </c>
      <c r="AC413" s="30">
        <f ca="1">AC36+AC178-AC189*BP!$S$89</f>
        <v>0</v>
      </c>
      <c r="AD413" s="30">
        <f ca="1">AD36+AD178-AD189*BP!$S$89</f>
        <v>0</v>
      </c>
      <c r="AE413" s="30">
        <f ca="1">AE36+AE178-AE189*BP!$S$89</f>
        <v>107.33333333333333</v>
      </c>
      <c r="AF413" s="30">
        <f ca="1">AF36+AF178-AF189*BP!$S$89</f>
        <v>536.66666666666663</v>
      </c>
      <c r="AG413" s="30">
        <f ca="1">AG36+AG178-AG189*BP!$S$89</f>
        <v>1202.1333333333334</v>
      </c>
      <c r="AH413" s="30">
        <f ca="1">AH36+AH178-AH189*BP!$S$89</f>
        <v>1902.4833333333331</v>
      </c>
      <c r="AI413" s="30">
        <f ca="1">AI36+AI178-AI189*BP!$S$89</f>
        <v>2570.6333333333332</v>
      </c>
      <c r="AJ413" s="30">
        <f ca="1">AJ36+AJ178-AJ189*BP!$S$89</f>
        <v>3333.7733333333335</v>
      </c>
      <c r="AK413" s="30">
        <f ca="1">AK36+AK178-AK189*BP!$S$89</f>
        <v>4966.3133333333335</v>
      </c>
      <c r="AL413" s="30">
        <f ca="1">AL36+AL178-AL189*BP!$S$89</f>
        <v>8134.7933333333331</v>
      </c>
      <c r="AM413" s="30">
        <f ca="1">AM36+AM178-AM189*BP!$S$89</f>
        <v>12976.331666666665</v>
      </c>
      <c r="AN413" s="30">
        <f ca="1">AN36+AN178-AN189*BP!$S$89</f>
        <v>19445.311666666665</v>
      </c>
      <c r="AO413" s="30">
        <f ca="1">AO36+AO178-AO189*BP!$S$89</f>
        <v>27125.011666666658</v>
      </c>
      <c r="AP413" s="30">
        <f ca="1">AP36+AP178-AP189*BP!$S$89</f>
        <v>35520.624999999993</v>
      </c>
      <c r="AQ413" s="30">
        <f ca="1">AQ36+AQ178-AQ189*BP!$S$89</f>
        <v>44321.421666666662</v>
      </c>
      <c r="AR413" s="30">
        <f ca="1">AR36+AR178-AR189*BP!$S$89</f>
        <v>53333.93333333332</v>
      </c>
      <c r="AS413" s="30">
        <f ca="1">AS36+AS178-AS189*BP!$S$89</f>
        <v>62451.899999999994</v>
      </c>
      <c r="AT413" s="30">
        <f ca="1">AT36+AT178-AT189*BP!$S$89</f>
        <v>71610.116666666669</v>
      </c>
      <c r="AU413" s="30">
        <f ca="1">AU36+AU178-AU189*BP!$S$89</f>
        <v>80780.408333333326</v>
      </c>
      <c r="AV413" s="30">
        <f ca="1">AV36+AV178-AV189*BP!$S$89</f>
        <v>89956.066666666651</v>
      </c>
      <c r="AW413" s="30">
        <f ca="1">AW36+AW178-AW189*BP!$S$89</f>
        <v>99133.066666666637</v>
      </c>
      <c r="AX413" s="30">
        <f ca="1">AX36+AX178-AX189*BP!$S$89</f>
        <v>108310.06666666664</v>
      </c>
      <c r="AY413" s="30">
        <f ca="1">AY36+AY178-AY189*BP!$S$89</f>
        <v>117487.06666666664</v>
      </c>
      <c r="AZ413" s="30">
        <f ca="1">AZ36+AZ178-AZ189*BP!$S$89</f>
        <v>126664.06666666664</v>
      </c>
      <c r="BA413" s="30">
        <f ca="1">BA36+BA178-BA189*BP!$S$89</f>
        <v>135841.06666666665</v>
      </c>
      <c r="BB413" s="30">
        <f ca="1">BB36+BB178-BB189*BP!$S$89</f>
        <v>144749.73333333334</v>
      </c>
      <c r="BC413" s="30">
        <f ca="1">BC36+BC178-BC189*BP!$S$89</f>
        <v>152585.06666666665</v>
      </c>
      <c r="BD413" s="30">
        <f ca="1">BD36+BD178-BD189*BP!$S$89</f>
        <v>158756.73333333328</v>
      </c>
      <c r="BE413" s="30">
        <f ca="1">BE36+BE178-BE189*BP!$S$89</f>
        <v>163177.52499999994</v>
      </c>
      <c r="BF413" s="30">
        <f ca="1">BF36+BF178-BF189*BP!$S$89</f>
        <v>165927.94166666659</v>
      </c>
      <c r="BG413" s="30">
        <f ca="1">BG36+BG178-BG189*BP!$S$89</f>
        <v>167441.34166666662</v>
      </c>
      <c r="BH413" s="30">
        <f ca="1">BH36+BH178-BH189*BP!$S$89</f>
        <v>168227.55833333329</v>
      </c>
      <c r="BI413" s="30">
        <f ca="1">BI36+BI178-BI189*BP!$S$89</f>
        <v>168605.90833333327</v>
      </c>
      <c r="BJ413" s="30">
        <f ca="1">BJ36+BJ178-BJ189*BP!$S$89</f>
        <v>168770.93333333323</v>
      </c>
      <c r="BK413" s="30">
        <f ca="1">BK36+BK178-BK189*BP!$S$89</f>
        <v>168829.96666666656</v>
      </c>
      <c r="BL413" s="30">
        <f ca="1">BL36+BL178-BL189*BP!$S$89</f>
        <v>168848.74999999988</v>
      </c>
      <c r="BM413" s="30">
        <f ca="1">BM36+BM178-BM189*BP!$S$89</f>
        <v>168855.45833333323</v>
      </c>
      <c r="BN413" s="30">
        <f ca="1">BN36+BN178-BN189*BP!$S$89</f>
        <v>168856.79999999987</v>
      </c>
      <c r="BO413" s="30">
        <f ca="1">BO36+BO178-BO189*BP!$S$89</f>
        <v>168856.79999999987</v>
      </c>
      <c r="BP413" s="30">
        <f ca="1">BP36+BP178-BP189*BP!$S$89</f>
        <v>168856.79999999987</v>
      </c>
      <c r="BQ413" s="30">
        <f ca="1">BQ36+BQ178-BQ189*BP!$S$89</f>
        <v>168856.79999999987</v>
      </c>
      <c r="BR413" s="30">
        <f ca="1">BR36+BR178-BR189*BP!$S$89</f>
        <v>168856.79999999987</v>
      </c>
      <c r="BS413" s="30">
        <f ca="1">BS36+BS178-BS189*BP!$S$89</f>
        <v>168856.79999999987</v>
      </c>
      <c r="BT413" s="30">
        <f ca="1">BT36+BT178-BT189*BP!$S$89</f>
        <v>168856.79999999987</v>
      </c>
      <c r="BU413" s="30">
        <f ca="1">BU36+BU178-BU189*BP!$S$89</f>
        <v>168856.79999999987</v>
      </c>
      <c r="BV413" s="30">
        <f>BV36+BV178-BV189*BP!$S$89</f>
        <v>0</v>
      </c>
      <c r="BW413" s="30">
        <f>BW36+BW178-BW189*BP!$S$89</f>
        <v>0</v>
      </c>
      <c r="BX413" s="30">
        <f>BX36+BX178-BX189*BP!$S$89</f>
        <v>0</v>
      </c>
      <c r="BY413" s="30">
        <f>BY36+BY178-BY189*BP!$S$89</f>
        <v>0</v>
      </c>
      <c r="BZ413" s="30">
        <f>BZ36+BZ178-BZ189*BP!$S$89</f>
        <v>0</v>
      </c>
      <c r="CA413" s="30">
        <f>CA36+CA178-CA189*BP!$S$89</f>
        <v>0</v>
      </c>
      <c r="CB413" s="30">
        <f>CB36+CB178-CB189*BP!$S$89</f>
        <v>0</v>
      </c>
      <c r="CC413" s="30">
        <f>CC36+CC178-CC189*BP!$S$89</f>
        <v>0</v>
      </c>
      <c r="CD413" s="30">
        <f>CD36+CD178-CD189*BP!$S$89</f>
        <v>0</v>
      </c>
      <c r="CE413" s="30">
        <f>CE36+CE178-CE189*BP!$S$89</f>
        <v>0</v>
      </c>
      <c r="CF413" s="30">
        <f>CF36+CF178-CF189*BP!$S$89</f>
        <v>0</v>
      </c>
      <c r="CG413" s="30">
        <f>CG36+CG178-CG189*BP!$S$89</f>
        <v>0</v>
      </c>
      <c r="CH413" s="30">
        <f>CH36+CH178-CH189*BP!$S$89</f>
        <v>0</v>
      </c>
      <c r="CI413" s="30">
        <f>CI36+CI178-CI189*BP!$S$89</f>
        <v>0</v>
      </c>
      <c r="CJ413" s="30">
        <f>CJ36+CJ178-CJ189*BP!$S$89</f>
        <v>0</v>
      </c>
      <c r="CK413" s="30">
        <f>CK36+CK178-CK189*BP!$S$89</f>
        <v>0</v>
      </c>
      <c r="CL413" s="30">
        <f>CL36+CL178-CL189*BP!$S$89</f>
        <v>0</v>
      </c>
      <c r="CM413" s="30">
        <f>CM36+CM178-CM189*BP!$S$89</f>
        <v>0</v>
      </c>
      <c r="CN413" s="30">
        <f>CN36+CN178-CN189*BP!$S$89</f>
        <v>0</v>
      </c>
      <c r="CO413" s="30">
        <f>CO36+CO178-CO189*BP!$S$89</f>
        <v>0</v>
      </c>
      <c r="CP413" s="30">
        <f>CP36+CP178-CP189*BP!$S$89</f>
        <v>0</v>
      </c>
      <c r="CQ413" s="30">
        <f>CQ36+CQ178-CQ189*BP!$S$89</f>
        <v>0</v>
      </c>
      <c r="CR413" s="30">
        <f>CR36+CR178-CR189*BP!$S$89</f>
        <v>0</v>
      </c>
      <c r="CS413" s="30">
        <f>CS36+CS178-CS189*BP!$S$89</f>
        <v>0</v>
      </c>
      <c r="CT413" s="30">
        <f>CT36+CT178-CT189*BP!$S$89</f>
        <v>0</v>
      </c>
    </row>
    <row r="414" spans="1:98" s="2" customFormat="1" ht="12" x14ac:dyDescent="0.25">
      <c r="A414" s="11">
        <f>ROW()</f>
        <v>414</v>
      </c>
      <c r="C414" s="142"/>
      <c r="E414" s="23" t="str">
        <f>Lists!$N$9</f>
        <v>пустая строка</v>
      </c>
      <c r="P414" s="3"/>
      <c r="R414" s="23"/>
      <c r="S414" s="3"/>
      <c r="V414" s="74"/>
      <c r="W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</row>
    <row r="415" spans="1:98" s="27" customFormat="1" ht="12" x14ac:dyDescent="0.25">
      <c r="A415" s="26">
        <f>ROW()</f>
        <v>415</v>
      </c>
      <c r="C415" s="142"/>
      <c r="E415" s="24" t="s">
        <v>24</v>
      </c>
      <c r="F415" s="66" t="str">
        <f>$F$386</f>
        <v>АКТИВЫ</v>
      </c>
      <c r="G415" s="66" t="str">
        <f t="shared" ref="G415:G424" si="1152">$G$393</f>
        <v>Запасы СиМ</v>
      </c>
      <c r="H415" s="31" t="s">
        <v>85</v>
      </c>
      <c r="P415" s="30"/>
      <c r="R415" s="24"/>
      <c r="S415" s="30"/>
      <c r="V415" s="85"/>
      <c r="W415" s="29">
        <f t="shared" ca="1" si="1088"/>
        <v>15577301.999999998</v>
      </c>
      <c r="Z415" s="30">
        <f ca="1">SUM(Z416:Z425)</f>
        <v>0</v>
      </c>
      <c r="AA415" s="30">
        <f t="shared" ref="AA415:CL415" ca="1" si="1153">SUM(AA416:AA425)</f>
        <v>0</v>
      </c>
      <c r="AB415" s="30">
        <f t="shared" ca="1" si="1153"/>
        <v>0</v>
      </c>
      <c r="AC415" s="30">
        <f t="shared" ca="1" si="1153"/>
        <v>0</v>
      </c>
      <c r="AD415" s="30">
        <f ca="1">SUM(AD416:AD425)</f>
        <v>0</v>
      </c>
      <c r="AE415" s="30">
        <f t="shared" ca="1" si="1153"/>
        <v>0</v>
      </c>
      <c r="AF415" s="30">
        <f t="shared" ca="1" si="1153"/>
        <v>0</v>
      </c>
      <c r="AG415" s="30">
        <f t="shared" ca="1" si="1153"/>
        <v>19803.333333333332</v>
      </c>
      <c r="AH415" s="30">
        <f t="shared" ca="1" si="1153"/>
        <v>79213.333333333328</v>
      </c>
      <c r="AI415" s="30">
        <f t="shared" ca="1" si="1153"/>
        <v>142584</v>
      </c>
      <c r="AJ415" s="30">
        <f t="shared" ca="1" si="1153"/>
        <v>208430.08333333337</v>
      </c>
      <c r="AK415" s="30">
        <f t="shared" ca="1" si="1153"/>
        <v>265859.75</v>
      </c>
      <c r="AL415" s="30">
        <f t="shared" ca="1" si="1153"/>
        <v>349231.78333333333</v>
      </c>
      <c r="AM415" s="30">
        <f t="shared" ca="1" si="1153"/>
        <v>567068.44999999995</v>
      </c>
      <c r="AN415" s="30">
        <f t="shared" ca="1" si="1153"/>
        <v>933826.18333333347</v>
      </c>
      <c r="AO415" s="30">
        <f t="shared" ca="1" si="1153"/>
        <v>1460347.3083333333</v>
      </c>
      <c r="AP415" s="30">
        <f t="shared" ca="1" si="1153"/>
        <v>2127373.0833333335</v>
      </c>
      <c r="AQ415" s="30">
        <f t="shared" ca="1" si="1153"/>
        <v>2877275.8083333331</v>
      </c>
      <c r="AR415" s="30">
        <f t="shared" ca="1" si="1153"/>
        <v>3676389.8166666669</v>
      </c>
      <c r="AS415" s="30">
        <f t="shared" ca="1" si="1153"/>
        <v>4501050.125</v>
      </c>
      <c r="AT415" s="30">
        <f t="shared" ca="1" si="1153"/>
        <v>5339226.208333333</v>
      </c>
      <c r="AU415" s="30">
        <f t="shared" ca="1" si="1153"/>
        <v>6183343.291666667</v>
      </c>
      <c r="AV415" s="30">
        <f t="shared" ca="1" si="1153"/>
        <v>7028945.625</v>
      </c>
      <c r="AW415" s="30">
        <f t="shared" ca="1" si="1153"/>
        <v>7875290.5833333321</v>
      </c>
      <c r="AX415" s="30">
        <f t="shared" ca="1" si="1153"/>
        <v>8721883.083333334</v>
      </c>
      <c r="AY415" s="30">
        <f t="shared" ca="1" si="1153"/>
        <v>9568475.583333334</v>
      </c>
      <c r="AZ415" s="30">
        <f t="shared" ca="1" si="1153"/>
        <v>10415068.083333334</v>
      </c>
      <c r="BA415" s="30">
        <f t="shared" ca="1" si="1153"/>
        <v>11261660.583333334</v>
      </c>
      <c r="BB415" s="30">
        <f t="shared" ca="1" si="1153"/>
        <v>12108253.083333334</v>
      </c>
      <c r="BC415" s="30">
        <f t="shared" ca="1" si="1153"/>
        <v>12954845.583333334</v>
      </c>
      <c r="BD415" s="30">
        <f t="shared" ca="1" si="1153"/>
        <v>13751929.75</v>
      </c>
      <c r="BE415" s="30">
        <f t="shared" ca="1" si="1153"/>
        <v>14400488.916666664</v>
      </c>
      <c r="BF415" s="30">
        <f t="shared" ca="1" si="1153"/>
        <v>14890621.416666664</v>
      </c>
      <c r="BG415" s="30">
        <f t="shared" ca="1" si="1153"/>
        <v>15216138.708333334</v>
      </c>
      <c r="BH415" s="30">
        <f t="shared" ca="1" si="1153"/>
        <v>15398081.833333334</v>
      </c>
      <c r="BI415" s="30">
        <f t="shared" ca="1" si="1153"/>
        <v>15495365.708333334</v>
      </c>
      <c r="BJ415" s="30">
        <f t="shared" ca="1" si="1153"/>
        <v>15543141.25</v>
      </c>
      <c r="BK415" s="30">
        <f t="shared" ca="1" si="1153"/>
        <v>15565172.458333334</v>
      </c>
      <c r="BL415" s="30">
        <f t="shared" ca="1" si="1153"/>
        <v>15573588.875</v>
      </c>
      <c r="BM415" s="30">
        <f t="shared" ca="1" si="1153"/>
        <v>15576064.291666664</v>
      </c>
      <c r="BN415" s="30">
        <f t="shared" ca="1" si="1153"/>
        <v>15577054.458333334</v>
      </c>
      <c r="BO415" s="30">
        <f t="shared" ca="1" si="1153"/>
        <v>15577302</v>
      </c>
      <c r="BP415" s="30">
        <f t="shared" ca="1" si="1153"/>
        <v>15577301.999999998</v>
      </c>
      <c r="BQ415" s="30">
        <f t="shared" ca="1" si="1153"/>
        <v>15577301.999999998</v>
      </c>
      <c r="BR415" s="30">
        <f t="shared" ca="1" si="1153"/>
        <v>15577301.999999998</v>
      </c>
      <c r="BS415" s="30">
        <f t="shared" ca="1" si="1153"/>
        <v>15577301.999999998</v>
      </c>
      <c r="BT415" s="30">
        <f t="shared" ca="1" si="1153"/>
        <v>15577301.999999998</v>
      </c>
      <c r="BU415" s="30">
        <f t="shared" ca="1" si="1153"/>
        <v>15577301.999999998</v>
      </c>
      <c r="BV415" s="30">
        <f t="shared" si="1153"/>
        <v>0</v>
      </c>
      <c r="BW415" s="30">
        <f t="shared" si="1153"/>
        <v>0</v>
      </c>
      <c r="BX415" s="30">
        <f t="shared" si="1153"/>
        <v>0</v>
      </c>
      <c r="BY415" s="30">
        <f t="shared" si="1153"/>
        <v>0</v>
      </c>
      <c r="BZ415" s="30">
        <f t="shared" si="1153"/>
        <v>0</v>
      </c>
      <c r="CA415" s="30">
        <f t="shared" si="1153"/>
        <v>0</v>
      </c>
      <c r="CB415" s="30">
        <f t="shared" si="1153"/>
        <v>0</v>
      </c>
      <c r="CC415" s="30">
        <f t="shared" si="1153"/>
        <v>0</v>
      </c>
      <c r="CD415" s="30">
        <f t="shared" si="1153"/>
        <v>0</v>
      </c>
      <c r="CE415" s="30">
        <f t="shared" si="1153"/>
        <v>0</v>
      </c>
      <c r="CF415" s="30">
        <f t="shared" si="1153"/>
        <v>0</v>
      </c>
      <c r="CG415" s="30">
        <f t="shared" si="1153"/>
        <v>0</v>
      </c>
      <c r="CH415" s="30">
        <f t="shared" si="1153"/>
        <v>0</v>
      </c>
      <c r="CI415" s="30">
        <f t="shared" si="1153"/>
        <v>0</v>
      </c>
      <c r="CJ415" s="30">
        <f t="shared" si="1153"/>
        <v>0</v>
      </c>
      <c r="CK415" s="30">
        <f t="shared" si="1153"/>
        <v>0</v>
      </c>
      <c r="CL415" s="30">
        <f t="shared" si="1153"/>
        <v>0</v>
      </c>
      <c r="CM415" s="30">
        <f t="shared" ref="CM415:CT415" si="1154">SUM(CM416:CM425)</f>
        <v>0</v>
      </c>
      <c r="CN415" s="30">
        <f t="shared" si="1154"/>
        <v>0</v>
      </c>
      <c r="CO415" s="30">
        <f t="shared" si="1154"/>
        <v>0</v>
      </c>
      <c r="CP415" s="30">
        <f t="shared" si="1154"/>
        <v>0</v>
      </c>
      <c r="CQ415" s="30">
        <f t="shared" si="1154"/>
        <v>0</v>
      </c>
      <c r="CR415" s="30">
        <f t="shared" si="1154"/>
        <v>0</v>
      </c>
      <c r="CS415" s="30">
        <f t="shared" si="1154"/>
        <v>0</v>
      </c>
      <c r="CT415" s="30">
        <f t="shared" si="1154"/>
        <v>0</v>
      </c>
    </row>
    <row r="416" spans="1:98" s="27" customFormat="1" ht="12" x14ac:dyDescent="0.25">
      <c r="A416" s="26">
        <f>ROW()</f>
        <v>416</v>
      </c>
      <c r="C416" s="142"/>
      <c r="E416" s="24"/>
      <c r="F416" s="66" t="str">
        <f>$F$386</f>
        <v>АКТИВЫ</v>
      </c>
      <c r="G416" s="66" t="str">
        <f t="shared" si="1152"/>
        <v>Запасы СиМ</v>
      </c>
      <c r="H416" s="66" t="str">
        <f>$H$415</f>
        <v>Цех-2</v>
      </c>
      <c r="I416" s="27" t="str">
        <f>BP!$F$21</f>
        <v>Основа</v>
      </c>
      <c r="P416" s="30"/>
      <c r="R416" s="24"/>
      <c r="S416" s="30"/>
      <c r="V416" s="85"/>
      <c r="W416" s="29">
        <f t="shared" ca="1" si="1088"/>
        <v>2753099.9999999995</v>
      </c>
      <c r="Z416" s="30">
        <f t="shared" ref="Z416:BE416" ca="1" si="1155">Z39+Z181-Z192</f>
        <v>0</v>
      </c>
      <c r="AA416" s="30">
        <f t="shared" ca="1" si="1155"/>
        <v>0</v>
      </c>
      <c r="AB416" s="30">
        <f t="shared" ca="1" si="1155"/>
        <v>0</v>
      </c>
      <c r="AC416" s="30">
        <f t="shared" ca="1" si="1155"/>
        <v>0</v>
      </c>
      <c r="AD416" s="30">
        <f t="shared" ca="1" si="1155"/>
        <v>0</v>
      </c>
      <c r="AE416" s="30">
        <f t="shared" ca="1" si="1155"/>
        <v>0</v>
      </c>
      <c r="AF416" s="30">
        <f t="shared" ca="1" si="1155"/>
        <v>0</v>
      </c>
      <c r="AG416" s="30">
        <f t="shared" ca="1" si="1155"/>
        <v>3500</v>
      </c>
      <c r="AH416" s="30">
        <f t="shared" ca="1" si="1155"/>
        <v>14000</v>
      </c>
      <c r="AI416" s="30">
        <f t="shared" ca="1" si="1155"/>
        <v>25200</v>
      </c>
      <c r="AJ416" s="30">
        <f t="shared" ca="1" si="1155"/>
        <v>36837.5</v>
      </c>
      <c r="AK416" s="30">
        <f t="shared" ca="1" si="1155"/>
        <v>46987.5</v>
      </c>
      <c r="AL416" s="30">
        <f t="shared" ca="1" si="1155"/>
        <v>61722.500000000015</v>
      </c>
      <c r="AM416" s="30">
        <f t="shared" ca="1" si="1155"/>
        <v>100222.50000000001</v>
      </c>
      <c r="AN416" s="30">
        <f t="shared" ca="1" si="1155"/>
        <v>165042.5</v>
      </c>
      <c r="AO416" s="30">
        <f t="shared" ca="1" si="1155"/>
        <v>258098.75</v>
      </c>
      <c r="AP416" s="30">
        <f t="shared" ca="1" si="1155"/>
        <v>375987.5</v>
      </c>
      <c r="AQ416" s="30">
        <f t="shared" ca="1" si="1155"/>
        <v>508523.75</v>
      </c>
      <c r="AR416" s="30">
        <f t="shared" ca="1" si="1155"/>
        <v>649757.5</v>
      </c>
      <c r="AS416" s="30">
        <f t="shared" ca="1" si="1155"/>
        <v>795506.25</v>
      </c>
      <c r="AT416" s="30">
        <f t="shared" ca="1" si="1155"/>
        <v>943643.75</v>
      </c>
      <c r="AU416" s="30">
        <f t="shared" ca="1" si="1155"/>
        <v>1092831.25</v>
      </c>
      <c r="AV416" s="30">
        <f t="shared" ca="1" si="1155"/>
        <v>1242281.25</v>
      </c>
      <c r="AW416" s="30">
        <f t="shared" ca="1" si="1155"/>
        <v>1391862.5</v>
      </c>
      <c r="AX416" s="30">
        <f t="shared" ca="1" si="1155"/>
        <v>1541487.5</v>
      </c>
      <c r="AY416" s="30">
        <f t="shared" ca="1" si="1155"/>
        <v>1691112.5</v>
      </c>
      <c r="AZ416" s="30">
        <f t="shared" ca="1" si="1155"/>
        <v>1840737.5</v>
      </c>
      <c r="BA416" s="30">
        <f t="shared" ca="1" si="1155"/>
        <v>1990362.5</v>
      </c>
      <c r="BB416" s="30">
        <f t="shared" ca="1" si="1155"/>
        <v>2139987.5</v>
      </c>
      <c r="BC416" s="30">
        <f t="shared" ca="1" si="1155"/>
        <v>2289612.5</v>
      </c>
      <c r="BD416" s="30">
        <f t="shared" ca="1" si="1155"/>
        <v>2430487.5</v>
      </c>
      <c r="BE416" s="30">
        <f t="shared" ca="1" si="1155"/>
        <v>2545112.5</v>
      </c>
      <c r="BF416" s="30">
        <f t="shared" ref="BF416:CK416" ca="1" si="1156">BF39+BF181-BF192</f>
        <v>2631737.5</v>
      </c>
      <c r="BG416" s="30">
        <f t="shared" ca="1" si="1156"/>
        <v>2689268.75</v>
      </c>
      <c r="BH416" s="30">
        <f t="shared" ca="1" si="1156"/>
        <v>2721425</v>
      </c>
      <c r="BI416" s="30">
        <f t="shared" ca="1" si="1156"/>
        <v>2738618.75</v>
      </c>
      <c r="BJ416" s="30">
        <f t="shared" ca="1" si="1156"/>
        <v>2747062.5</v>
      </c>
      <c r="BK416" s="30">
        <f t="shared" ca="1" si="1156"/>
        <v>2750956.25</v>
      </c>
      <c r="BL416" s="30">
        <f t="shared" ca="1" si="1156"/>
        <v>2752443.75</v>
      </c>
      <c r="BM416" s="30">
        <f t="shared" ca="1" si="1156"/>
        <v>2752881.25</v>
      </c>
      <c r="BN416" s="30">
        <f t="shared" ca="1" si="1156"/>
        <v>2753056.25</v>
      </c>
      <c r="BO416" s="30">
        <f t="shared" ca="1" si="1156"/>
        <v>2753100</v>
      </c>
      <c r="BP416" s="30">
        <f t="shared" ca="1" si="1156"/>
        <v>2753099.9999999995</v>
      </c>
      <c r="BQ416" s="30">
        <f t="shared" ca="1" si="1156"/>
        <v>2753099.9999999995</v>
      </c>
      <c r="BR416" s="30">
        <f t="shared" ca="1" si="1156"/>
        <v>2753099.9999999995</v>
      </c>
      <c r="BS416" s="30">
        <f t="shared" ca="1" si="1156"/>
        <v>2753099.9999999995</v>
      </c>
      <c r="BT416" s="30">
        <f t="shared" ca="1" si="1156"/>
        <v>2753099.9999999995</v>
      </c>
      <c r="BU416" s="30">
        <f t="shared" ca="1" si="1156"/>
        <v>2753099.9999999995</v>
      </c>
      <c r="BV416" s="30">
        <f t="shared" si="1156"/>
        <v>0</v>
      </c>
      <c r="BW416" s="30">
        <f t="shared" si="1156"/>
        <v>0</v>
      </c>
      <c r="BX416" s="30">
        <f t="shared" si="1156"/>
        <v>0</v>
      </c>
      <c r="BY416" s="30">
        <f t="shared" si="1156"/>
        <v>0</v>
      </c>
      <c r="BZ416" s="30">
        <f t="shared" si="1156"/>
        <v>0</v>
      </c>
      <c r="CA416" s="30">
        <f t="shared" si="1156"/>
        <v>0</v>
      </c>
      <c r="CB416" s="30">
        <f t="shared" si="1156"/>
        <v>0</v>
      </c>
      <c r="CC416" s="30">
        <f t="shared" si="1156"/>
        <v>0</v>
      </c>
      <c r="CD416" s="30">
        <f t="shared" si="1156"/>
        <v>0</v>
      </c>
      <c r="CE416" s="30">
        <f t="shared" si="1156"/>
        <v>0</v>
      </c>
      <c r="CF416" s="30">
        <f t="shared" si="1156"/>
        <v>0</v>
      </c>
      <c r="CG416" s="30">
        <f t="shared" si="1156"/>
        <v>0</v>
      </c>
      <c r="CH416" s="30">
        <f t="shared" si="1156"/>
        <v>0</v>
      </c>
      <c r="CI416" s="30">
        <f t="shared" si="1156"/>
        <v>0</v>
      </c>
      <c r="CJ416" s="30">
        <f t="shared" si="1156"/>
        <v>0</v>
      </c>
      <c r="CK416" s="30">
        <f t="shared" si="1156"/>
        <v>0</v>
      </c>
      <c r="CL416" s="30">
        <f t="shared" ref="CL416:CT416" si="1157">CL39+CL181-CL192</f>
        <v>0</v>
      </c>
      <c r="CM416" s="30">
        <f t="shared" si="1157"/>
        <v>0</v>
      </c>
      <c r="CN416" s="30">
        <f t="shared" si="1157"/>
        <v>0</v>
      </c>
      <c r="CO416" s="30">
        <f t="shared" si="1157"/>
        <v>0</v>
      </c>
      <c r="CP416" s="30">
        <f t="shared" si="1157"/>
        <v>0</v>
      </c>
      <c r="CQ416" s="30">
        <f t="shared" si="1157"/>
        <v>0</v>
      </c>
      <c r="CR416" s="30">
        <f t="shared" si="1157"/>
        <v>0</v>
      </c>
      <c r="CS416" s="30">
        <f t="shared" si="1157"/>
        <v>0</v>
      </c>
      <c r="CT416" s="30">
        <f t="shared" si="1157"/>
        <v>0</v>
      </c>
    </row>
    <row r="417" spans="1:98" s="27" customFormat="1" ht="12" x14ac:dyDescent="0.25">
      <c r="A417" s="26">
        <f>ROW()</f>
        <v>417</v>
      </c>
      <c r="C417" s="142"/>
      <c r="E417" s="24"/>
      <c r="F417" s="66" t="str">
        <f t="shared" ref="F417:F424" si="1158">$F$386</f>
        <v>АКТИВЫ</v>
      </c>
      <c r="G417" s="66" t="str">
        <f t="shared" si="1152"/>
        <v>Запасы СиМ</v>
      </c>
      <c r="H417" s="66" t="str">
        <f t="shared" ref="H417:H424" si="1159">$H$415</f>
        <v>Цех-2</v>
      </c>
      <c r="I417" s="27" t="str">
        <f>BP!$F$22</f>
        <v>Сырье</v>
      </c>
      <c r="P417" s="30"/>
      <c r="R417" s="24"/>
      <c r="S417" s="30"/>
      <c r="V417" s="85"/>
      <c r="W417" s="29">
        <f t="shared" ca="1" si="1088"/>
        <v>314639.99999999994</v>
      </c>
      <c r="Z417" s="30">
        <f t="shared" ref="Z417:BE417" ca="1" si="1160">Z40+Z182-Z193</f>
        <v>0</v>
      </c>
      <c r="AA417" s="30">
        <f t="shared" ca="1" si="1160"/>
        <v>0</v>
      </c>
      <c r="AB417" s="30">
        <f t="shared" ca="1" si="1160"/>
        <v>0</v>
      </c>
      <c r="AC417" s="30">
        <f t="shared" ca="1" si="1160"/>
        <v>0</v>
      </c>
      <c r="AD417" s="30">
        <f t="shared" ca="1" si="1160"/>
        <v>0</v>
      </c>
      <c r="AE417" s="30">
        <f t="shared" ca="1" si="1160"/>
        <v>0</v>
      </c>
      <c r="AF417" s="30">
        <f t="shared" ca="1" si="1160"/>
        <v>0</v>
      </c>
      <c r="AG417" s="30">
        <f t="shared" ca="1" si="1160"/>
        <v>400</v>
      </c>
      <c r="AH417" s="30">
        <f t="shared" ca="1" si="1160"/>
        <v>1600</v>
      </c>
      <c r="AI417" s="30">
        <f t="shared" ca="1" si="1160"/>
        <v>2880</v>
      </c>
      <c r="AJ417" s="30">
        <f t="shared" ca="1" si="1160"/>
        <v>4210</v>
      </c>
      <c r="AK417" s="30">
        <f t="shared" ca="1" si="1160"/>
        <v>5370</v>
      </c>
      <c r="AL417" s="30">
        <f t="shared" ca="1" si="1160"/>
        <v>7054</v>
      </c>
      <c r="AM417" s="30">
        <f t="shared" ca="1" si="1160"/>
        <v>11454</v>
      </c>
      <c r="AN417" s="30">
        <f t="shared" ca="1" si="1160"/>
        <v>18862</v>
      </c>
      <c r="AO417" s="30">
        <f t="shared" ca="1" si="1160"/>
        <v>29496.999999999996</v>
      </c>
      <c r="AP417" s="30">
        <f t="shared" ca="1" si="1160"/>
        <v>42970</v>
      </c>
      <c r="AQ417" s="30">
        <f t="shared" ca="1" si="1160"/>
        <v>58117</v>
      </c>
      <c r="AR417" s="30">
        <f t="shared" ca="1" si="1160"/>
        <v>74258</v>
      </c>
      <c r="AS417" s="30">
        <f t="shared" ca="1" si="1160"/>
        <v>90914.999999999985</v>
      </c>
      <c r="AT417" s="30">
        <f t="shared" ca="1" si="1160"/>
        <v>107845</v>
      </c>
      <c r="AU417" s="30">
        <f t="shared" ca="1" si="1160"/>
        <v>124895</v>
      </c>
      <c r="AV417" s="30">
        <f t="shared" ca="1" si="1160"/>
        <v>141975</v>
      </c>
      <c r="AW417" s="30">
        <f t="shared" ca="1" si="1160"/>
        <v>159070</v>
      </c>
      <c r="AX417" s="30">
        <f t="shared" ca="1" si="1160"/>
        <v>176170</v>
      </c>
      <c r="AY417" s="30">
        <f t="shared" ca="1" si="1160"/>
        <v>193270</v>
      </c>
      <c r="AZ417" s="30">
        <f t="shared" ca="1" si="1160"/>
        <v>210370</v>
      </c>
      <c r="BA417" s="30">
        <f t="shared" ca="1" si="1160"/>
        <v>227470</v>
      </c>
      <c r="BB417" s="30">
        <f t="shared" ca="1" si="1160"/>
        <v>244570</v>
      </c>
      <c r="BC417" s="30">
        <f t="shared" ca="1" si="1160"/>
        <v>261670</v>
      </c>
      <c r="BD417" s="30">
        <f t="shared" ca="1" si="1160"/>
        <v>277770</v>
      </c>
      <c r="BE417" s="30">
        <f t="shared" ca="1" si="1160"/>
        <v>290870</v>
      </c>
      <c r="BF417" s="30">
        <f t="shared" ref="BF417:CK417" ca="1" si="1161">BF40+BF182-BF193</f>
        <v>300770</v>
      </c>
      <c r="BG417" s="30">
        <f t="shared" ca="1" si="1161"/>
        <v>307345</v>
      </c>
      <c r="BH417" s="30">
        <f t="shared" ca="1" si="1161"/>
        <v>311020</v>
      </c>
      <c r="BI417" s="30">
        <f t="shared" ca="1" si="1161"/>
        <v>312985</v>
      </c>
      <c r="BJ417" s="30">
        <f t="shared" ca="1" si="1161"/>
        <v>313950</v>
      </c>
      <c r="BK417" s="30">
        <f t="shared" ca="1" si="1161"/>
        <v>314395</v>
      </c>
      <c r="BL417" s="30">
        <f t="shared" ca="1" si="1161"/>
        <v>314565</v>
      </c>
      <c r="BM417" s="30">
        <f t="shared" ca="1" si="1161"/>
        <v>314615</v>
      </c>
      <c r="BN417" s="30">
        <f t="shared" ca="1" si="1161"/>
        <v>314635</v>
      </c>
      <c r="BO417" s="30">
        <f t="shared" ca="1" si="1161"/>
        <v>314640</v>
      </c>
      <c r="BP417" s="30">
        <f t="shared" ca="1" si="1161"/>
        <v>314639.99999999994</v>
      </c>
      <c r="BQ417" s="30">
        <f t="shared" ca="1" si="1161"/>
        <v>314639.99999999994</v>
      </c>
      <c r="BR417" s="30">
        <f t="shared" ca="1" si="1161"/>
        <v>314639.99999999994</v>
      </c>
      <c r="BS417" s="30">
        <f t="shared" ca="1" si="1161"/>
        <v>314639.99999999994</v>
      </c>
      <c r="BT417" s="30">
        <f t="shared" ca="1" si="1161"/>
        <v>314639.99999999994</v>
      </c>
      <c r="BU417" s="30">
        <f t="shared" ca="1" si="1161"/>
        <v>314639.99999999994</v>
      </c>
      <c r="BV417" s="30">
        <f t="shared" si="1161"/>
        <v>0</v>
      </c>
      <c r="BW417" s="30">
        <f t="shared" si="1161"/>
        <v>0</v>
      </c>
      <c r="BX417" s="30">
        <f t="shared" si="1161"/>
        <v>0</v>
      </c>
      <c r="BY417" s="30">
        <f t="shared" si="1161"/>
        <v>0</v>
      </c>
      <c r="BZ417" s="30">
        <f t="shared" si="1161"/>
        <v>0</v>
      </c>
      <c r="CA417" s="30">
        <f t="shared" si="1161"/>
        <v>0</v>
      </c>
      <c r="CB417" s="30">
        <f t="shared" si="1161"/>
        <v>0</v>
      </c>
      <c r="CC417" s="30">
        <f t="shared" si="1161"/>
        <v>0</v>
      </c>
      <c r="CD417" s="30">
        <f t="shared" si="1161"/>
        <v>0</v>
      </c>
      <c r="CE417" s="30">
        <f t="shared" si="1161"/>
        <v>0</v>
      </c>
      <c r="CF417" s="30">
        <f t="shared" si="1161"/>
        <v>0</v>
      </c>
      <c r="CG417" s="30">
        <f t="shared" si="1161"/>
        <v>0</v>
      </c>
      <c r="CH417" s="30">
        <f t="shared" si="1161"/>
        <v>0</v>
      </c>
      <c r="CI417" s="30">
        <f t="shared" si="1161"/>
        <v>0</v>
      </c>
      <c r="CJ417" s="30">
        <f t="shared" si="1161"/>
        <v>0</v>
      </c>
      <c r="CK417" s="30">
        <f t="shared" si="1161"/>
        <v>0</v>
      </c>
      <c r="CL417" s="30">
        <f t="shared" ref="CL417:CT417" si="1162">CL40+CL182-CL193</f>
        <v>0</v>
      </c>
      <c r="CM417" s="30">
        <f t="shared" si="1162"/>
        <v>0</v>
      </c>
      <c r="CN417" s="30">
        <f t="shared" si="1162"/>
        <v>0</v>
      </c>
      <c r="CO417" s="30">
        <f t="shared" si="1162"/>
        <v>0</v>
      </c>
      <c r="CP417" s="30">
        <f t="shared" si="1162"/>
        <v>0</v>
      </c>
      <c r="CQ417" s="30">
        <f t="shared" si="1162"/>
        <v>0</v>
      </c>
      <c r="CR417" s="30">
        <f t="shared" si="1162"/>
        <v>0</v>
      </c>
      <c r="CS417" s="30">
        <f t="shared" si="1162"/>
        <v>0</v>
      </c>
      <c r="CT417" s="30">
        <f t="shared" si="1162"/>
        <v>0</v>
      </c>
    </row>
    <row r="418" spans="1:98" s="27" customFormat="1" ht="12" x14ac:dyDescent="0.25">
      <c r="A418" s="26">
        <f>ROW()</f>
        <v>418</v>
      </c>
      <c r="C418" s="142"/>
      <c r="E418" s="24"/>
      <c r="F418" s="66" t="str">
        <f t="shared" si="1158"/>
        <v>АКТИВЫ</v>
      </c>
      <c r="G418" s="66" t="str">
        <f t="shared" si="1152"/>
        <v>Запасы СиМ</v>
      </c>
      <c r="H418" s="66" t="str">
        <f t="shared" si="1159"/>
        <v>Цех-2</v>
      </c>
      <c r="I418" s="27" t="str">
        <f>BP!$F$23</f>
        <v>Материал</v>
      </c>
      <c r="P418" s="30"/>
      <c r="R418" s="24"/>
      <c r="S418" s="30"/>
      <c r="V418" s="85"/>
      <c r="W418" s="29">
        <f t="shared" ca="1" si="1088"/>
        <v>367080.00000000006</v>
      </c>
      <c r="Z418" s="30">
        <f t="shared" ref="Z418:BE418" ca="1" si="1163">Z41+Z183-Z194</f>
        <v>0</v>
      </c>
      <c r="AA418" s="30">
        <f t="shared" ca="1" si="1163"/>
        <v>0</v>
      </c>
      <c r="AB418" s="30">
        <f t="shared" ca="1" si="1163"/>
        <v>0</v>
      </c>
      <c r="AC418" s="30">
        <f t="shared" ca="1" si="1163"/>
        <v>0</v>
      </c>
      <c r="AD418" s="30">
        <f t="shared" ca="1" si="1163"/>
        <v>0</v>
      </c>
      <c r="AE418" s="30">
        <f t="shared" ca="1" si="1163"/>
        <v>0</v>
      </c>
      <c r="AF418" s="30">
        <f t="shared" ca="1" si="1163"/>
        <v>0</v>
      </c>
      <c r="AG418" s="30">
        <f t="shared" ca="1" si="1163"/>
        <v>466.66666666666669</v>
      </c>
      <c r="AH418" s="30">
        <f t="shared" ca="1" si="1163"/>
        <v>1866.6666666666667</v>
      </c>
      <c r="AI418" s="30">
        <f t="shared" ca="1" si="1163"/>
        <v>3360</v>
      </c>
      <c r="AJ418" s="30">
        <f t="shared" ca="1" si="1163"/>
        <v>4911.6666666666679</v>
      </c>
      <c r="AK418" s="30">
        <f t="shared" ca="1" si="1163"/>
        <v>6265.0000000000009</v>
      </c>
      <c r="AL418" s="30">
        <f t="shared" ca="1" si="1163"/>
        <v>8229.6666666666715</v>
      </c>
      <c r="AM418" s="30">
        <f t="shared" ca="1" si="1163"/>
        <v>13363.000000000002</v>
      </c>
      <c r="AN418" s="30">
        <f t="shared" ca="1" si="1163"/>
        <v>22005.666666666672</v>
      </c>
      <c r="AO418" s="30">
        <f t="shared" ca="1" si="1163"/>
        <v>34413.166666666672</v>
      </c>
      <c r="AP418" s="30">
        <f t="shared" ca="1" si="1163"/>
        <v>50131.666666666679</v>
      </c>
      <c r="AQ418" s="30">
        <f t="shared" ca="1" si="1163"/>
        <v>67803.166666666672</v>
      </c>
      <c r="AR418" s="30">
        <f t="shared" ca="1" si="1163"/>
        <v>86634.333333333328</v>
      </c>
      <c r="AS418" s="30">
        <f t="shared" ca="1" si="1163"/>
        <v>106067.49999999999</v>
      </c>
      <c r="AT418" s="30">
        <f t="shared" ca="1" si="1163"/>
        <v>125819.16666666666</v>
      </c>
      <c r="AU418" s="30">
        <f t="shared" ca="1" si="1163"/>
        <v>145710.83333333331</v>
      </c>
      <c r="AV418" s="30">
        <f t="shared" ca="1" si="1163"/>
        <v>165637.49999999997</v>
      </c>
      <c r="AW418" s="30">
        <f t="shared" ca="1" si="1163"/>
        <v>185581.66666666663</v>
      </c>
      <c r="AX418" s="30">
        <f t="shared" ca="1" si="1163"/>
        <v>205531.66666666663</v>
      </c>
      <c r="AY418" s="30">
        <f t="shared" ca="1" si="1163"/>
        <v>225481.66666666663</v>
      </c>
      <c r="AZ418" s="30">
        <f t="shared" ca="1" si="1163"/>
        <v>245431.66666666663</v>
      </c>
      <c r="BA418" s="30">
        <f t="shared" ca="1" si="1163"/>
        <v>265381.66666666663</v>
      </c>
      <c r="BB418" s="30">
        <f t="shared" ca="1" si="1163"/>
        <v>285331.66666666657</v>
      </c>
      <c r="BC418" s="30">
        <f t="shared" ca="1" si="1163"/>
        <v>305281.66666666657</v>
      </c>
      <c r="BD418" s="30">
        <f t="shared" ca="1" si="1163"/>
        <v>324064.99999999983</v>
      </c>
      <c r="BE418" s="30">
        <f t="shared" ca="1" si="1163"/>
        <v>339348.33333333326</v>
      </c>
      <c r="BF418" s="30">
        <f t="shared" ref="BF418:CK418" ca="1" si="1164">BF41+BF183-BF194</f>
        <v>350898.33333333326</v>
      </c>
      <c r="BG418" s="30">
        <f t="shared" ca="1" si="1164"/>
        <v>358569.16666666663</v>
      </c>
      <c r="BH418" s="30">
        <f t="shared" ca="1" si="1164"/>
        <v>362856.66666666657</v>
      </c>
      <c r="BI418" s="30">
        <f t="shared" ca="1" si="1164"/>
        <v>365149.16666666657</v>
      </c>
      <c r="BJ418" s="30">
        <f t="shared" ca="1" si="1164"/>
        <v>366274.99999999983</v>
      </c>
      <c r="BK418" s="30">
        <f t="shared" ca="1" si="1164"/>
        <v>366794.16666666651</v>
      </c>
      <c r="BL418" s="30">
        <f t="shared" ca="1" si="1164"/>
        <v>366992.49999999983</v>
      </c>
      <c r="BM418" s="30">
        <f t="shared" ca="1" si="1164"/>
        <v>367050.83333333326</v>
      </c>
      <c r="BN418" s="30">
        <f t="shared" ca="1" si="1164"/>
        <v>367074.16666666663</v>
      </c>
      <c r="BO418" s="30">
        <f t="shared" ca="1" si="1164"/>
        <v>367080.00000000006</v>
      </c>
      <c r="BP418" s="30">
        <f t="shared" ca="1" si="1164"/>
        <v>367080.00000000006</v>
      </c>
      <c r="BQ418" s="30">
        <f t="shared" ca="1" si="1164"/>
        <v>367080.00000000006</v>
      </c>
      <c r="BR418" s="30">
        <f t="shared" ca="1" si="1164"/>
        <v>367080.00000000006</v>
      </c>
      <c r="BS418" s="30">
        <f t="shared" ca="1" si="1164"/>
        <v>367080.00000000006</v>
      </c>
      <c r="BT418" s="30">
        <f t="shared" ca="1" si="1164"/>
        <v>367080.00000000006</v>
      </c>
      <c r="BU418" s="30">
        <f t="shared" ca="1" si="1164"/>
        <v>367080.00000000006</v>
      </c>
      <c r="BV418" s="30">
        <f t="shared" si="1164"/>
        <v>0</v>
      </c>
      <c r="BW418" s="30">
        <f t="shared" si="1164"/>
        <v>0</v>
      </c>
      <c r="BX418" s="30">
        <f t="shared" si="1164"/>
        <v>0</v>
      </c>
      <c r="BY418" s="30">
        <f t="shared" si="1164"/>
        <v>0</v>
      </c>
      <c r="BZ418" s="30">
        <f t="shared" si="1164"/>
        <v>0</v>
      </c>
      <c r="CA418" s="30">
        <f t="shared" si="1164"/>
        <v>0</v>
      </c>
      <c r="CB418" s="30">
        <f t="shared" si="1164"/>
        <v>0</v>
      </c>
      <c r="CC418" s="30">
        <f t="shared" si="1164"/>
        <v>0</v>
      </c>
      <c r="CD418" s="30">
        <f t="shared" si="1164"/>
        <v>0</v>
      </c>
      <c r="CE418" s="30">
        <f t="shared" si="1164"/>
        <v>0</v>
      </c>
      <c r="CF418" s="30">
        <f t="shared" si="1164"/>
        <v>0</v>
      </c>
      <c r="CG418" s="30">
        <f t="shared" si="1164"/>
        <v>0</v>
      </c>
      <c r="CH418" s="30">
        <f t="shared" si="1164"/>
        <v>0</v>
      </c>
      <c r="CI418" s="30">
        <f t="shared" si="1164"/>
        <v>0</v>
      </c>
      <c r="CJ418" s="30">
        <f t="shared" si="1164"/>
        <v>0</v>
      </c>
      <c r="CK418" s="30">
        <f t="shared" si="1164"/>
        <v>0</v>
      </c>
      <c r="CL418" s="30">
        <f t="shared" ref="CL418:CT418" si="1165">CL41+CL183-CL194</f>
        <v>0</v>
      </c>
      <c r="CM418" s="30">
        <f t="shared" si="1165"/>
        <v>0</v>
      </c>
      <c r="CN418" s="30">
        <f t="shared" si="1165"/>
        <v>0</v>
      </c>
      <c r="CO418" s="30">
        <f t="shared" si="1165"/>
        <v>0</v>
      </c>
      <c r="CP418" s="30">
        <f t="shared" si="1165"/>
        <v>0</v>
      </c>
      <c r="CQ418" s="30">
        <f t="shared" si="1165"/>
        <v>0</v>
      </c>
      <c r="CR418" s="30">
        <f t="shared" si="1165"/>
        <v>0</v>
      </c>
      <c r="CS418" s="30">
        <f t="shared" si="1165"/>
        <v>0</v>
      </c>
      <c r="CT418" s="30">
        <f t="shared" si="1165"/>
        <v>0</v>
      </c>
    </row>
    <row r="419" spans="1:98" s="27" customFormat="1" ht="12" x14ac:dyDescent="0.25">
      <c r="A419" s="26">
        <f>ROW()</f>
        <v>419</v>
      </c>
      <c r="C419" s="142"/>
      <c r="E419" s="24"/>
      <c r="F419" s="66" t="str">
        <f t="shared" si="1158"/>
        <v>АКТИВЫ</v>
      </c>
      <c r="G419" s="66" t="str">
        <f t="shared" si="1152"/>
        <v>Запасы СиМ</v>
      </c>
      <c r="H419" s="66" t="str">
        <f t="shared" si="1159"/>
        <v>Цех-2</v>
      </c>
      <c r="I419" s="27" t="str">
        <f>BP!$F$24</f>
        <v>Вн.пр-во</v>
      </c>
      <c r="P419" s="30"/>
      <c r="R419" s="24"/>
      <c r="S419" s="30"/>
      <c r="V419" s="85"/>
      <c r="W419" s="29">
        <f t="shared" ca="1" si="1088"/>
        <v>9439199.9999999981</v>
      </c>
      <c r="Z419" s="30">
        <f t="shared" ref="Z419:BE419" ca="1" si="1166">Z42+Z184-Z195</f>
        <v>0</v>
      </c>
      <c r="AA419" s="30">
        <f t="shared" ca="1" si="1166"/>
        <v>0</v>
      </c>
      <c r="AB419" s="30">
        <f t="shared" ca="1" si="1166"/>
        <v>0</v>
      </c>
      <c r="AC419" s="30">
        <f t="shared" ca="1" si="1166"/>
        <v>0</v>
      </c>
      <c r="AD419" s="30">
        <f t="shared" ca="1" si="1166"/>
        <v>0</v>
      </c>
      <c r="AE419" s="30">
        <f t="shared" ca="1" si="1166"/>
        <v>0</v>
      </c>
      <c r="AF419" s="30">
        <f t="shared" ca="1" si="1166"/>
        <v>0</v>
      </c>
      <c r="AG419" s="30">
        <f t="shared" ca="1" si="1166"/>
        <v>12000</v>
      </c>
      <c r="AH419" s="30">
        <f t="shared" ca="1" si="1166"/>
        <v>48000</v>
      </c>
      <c r="AI419" s="30">
        <f t="shared" ca="1" si="1166"/>
        <v>86400</v>
      </c>
      <c r="AJ419" s="30">
        <f t="shared" ca="1" si="1166"/>
        <v>126300</v>
      </c>
      <c r="AK419" s="30">
        <f t="shared" ca="1" si="1166"/>
        <v>161100</v>
      </c>
      <c r="AL419" s="30">
        <f t="shared" ca="1" si="1166"/>
        <v>211620</v>
      </c>
      <c r="AM419" s="30">
        <f t="shared" ca="1" si="1166"/>
        <v>343620</v>
      </c>
      <c r="AN419" s="30">
        <f t="shared" ca="1" si="1166"/>
        <v>565860</v>
      </c>
      <c r="AO419" s="30">
        <f t="shared" ca="1" si="1166"/>
        <v>884910</v>
      </c>
      <c r="AP419" s="30">
        <f t="shared" ca="1" si="1166"/>
        <v>1289100</v>
      </c>
      <c r="AQ419" s="30">
        <f t="shared" ca="1" si="1166"/>
        <v>1743510</v>
      </c>
      <c r="AR419" s="30">
        <f t="shared" ca="1" si="1166"/>
        <v>2227740</v>
      </c>
      <c r="AS419" s="30">
        <f t="shared" ca="1" si="1166"/>
        <v>2727450</v>
      </c>
      <c r="AT419" s="30">
        <f t="shared" ca="1" si="1166"/>
        <v>3235350</v>
      </c>
      <c r="AU419" s="30">
        <f t="shared" ca="1" si="1166"/>
        <v>3746850</v>
      </c>
      <c r="AV419" s="30">
        <f t="shared" ca="1" si="1166"/>
        <v>4259250</v>
      </c>
      <c r="AW419" s="30">
        <f t="shared" ca="1" si="1166"/>
        <v>4772100</v>
      </c>
      <c r="AX419" s="30">
        <f t="shared" ca="1" si="1166"/>
        <v>5285100</v>
      </c>
      <c r="AY419" s="30">
        <f t="shared" ca="1" si="1166"/>
        <v>5798100</v>
      </c>
      <c r="AZ419" s="30">
        <f t="shared" ca="1" si="1166"/>
        <v>6311100</v>
      </c>
      <c r="BA419" s="30">
        <f t="shared" ca="1" si="1166"/>
        <v>6824100</v>
      </c>
      <c r="BB419" s="30">
        <f t="shared" ca="1" si="1166"/>
        <v>7337100</v>
      </c>
      <c r="BC419" s="30">
        <f t="shared" ca="1" si="1166"/>
        <v>7850100</v>
      </c>
      <c r="BD419" s="30">
        <f t="shared" ca="1" si="1166"/>
        <v>8333100</v>
      </c>
      <c r="BE419" s="30">
        <f t="shared" ca="1" si="1166"/>
        <v>8726100</v>
      </c>
      <c r="BF419" s="30">
        <f t="shared" ref="BF419:CK419" ca="1" si="1167">BF42+BF184-BF195</f>
        <v>9023100</v>
      </c>
      <c r="BG419" s="30">
        <f t="shared" ca="1" si="1167"/>
        <v>9220350</v>
      </c>
      <c r="BH419" s="30">
        <f t="shared" ca="1" si="1167"/>
        <v>9330600</v>
      </c>
      <c r="BI419" s="30">
        <f t="shared" ca="1" si="1167"/>
        <v>9389550</v>
      </c>
      <c r="BJ419" s="30">
        <f t="shared" ca="1" si="1167"/>
        <v>9418500</v>
      </c>
      <c r="BK419" s="30">
        <f t="shared" ca="1" si="1167"/>
        <v>9431850</v>
      </c>
      <c r="BL419" s="30">
        <f t="shared" ca="1" si="1167"/>
        <v>9436950</v>
      </c>
      <c r="BM419" s="30">
        <f t="shared" ca="1" si="1167"/>
        <v>9438450</v>
      </c>
      <c r="BN419" s="30">
        <f t="shared" ca="1" si="1167"/>
        <v>9439050</v>
      </c>
      <c r="BO419" s="30">
        <f t="shared" ca="1" si="1167"/>
        <v>9439200</v>
      </c>
      <c r="BP419" s="30">
        <f t="shared" ca="1" si="1167"/>
        <v>9439199.9999999981</v>
      </c>
      <c r="BQ419" s="30">
        <f t="shared" ca="1" si="1167"/>
        <v>9439199.9999999981</v>
      </c>
      <c r="BR419" s="30">
        <f t="shared" ca="1" si="1167"/>
        <v>9439199.9999999981</v>
      </c>
      <c r="BS419" s="30">
        <f t="shared" ca="1" si="1167"/>
        <v>9439199.9999999981</v>
      </c>
      <c r="BT419" s="30">
        <f t="shared" ca="1" si="1167"/>
        <v>9439199.9999999981</v>
      </c>
      <c r="BU419" s="30">
        <f t="shared" ca="1" si="1167"/>
        <v>9439199.9999999981</v>
      </c>
      <c r="BV419" s="30">
        <f t="shared" si="1167"/>
        <v>0</v>
      </c>
      <c r="BW419" s="30">
        <f t="shared" si="1167"/>
        <v>0</v>
      </c>
      <c r="BX419" s="30">
        <f t="shared" si="1167"/>
        <v>0</v>
      </c>
      <c r="BY419" s="30">
        <f t="shared" si="1167"/>
        <v>0</v>
      </c>
      <c r="BZ419" s="30">
        <f t="shared" si="1167"/>
        <v>0</v>
      </c>
      <c r="CA419" s="30">
        <f t="shared" si="1167"/>
        <v>0</v>
      </c>
      <c r="CB419" s="30">
        <f t="shared" si="1167"/>
        <v>0</v>
      </c>
      <c r="CC419" s="30">
        <f t="shared" si="1167"/>
        <v>0</v>
      </c>
      <c r="CD419" s="30">
        <f t="shared" si="1167"/>
        <v>0</v>
      </c>
      <c r="CE419" s="30">
        <f t="shared" si="1167"/>
        <v>0</v>
      </c>
      <c r="CF419" s="30">
        <f t="shared" si="1167"/>
        <v>0</v>
      </c>
      <c r="CG419" s="30">
        <f t="shared" si="1167"/>
        <v>0</v>
      </c>
      <c r="CH419" s="30">
        <f t="shared" si="1167"/>
        <v>0</v>
      </c>
      <c r="CI419" s="30">
        <f t="shared" si="1167"/>
        <v>0</v>
      </c>
      <c r="CJ419" s="30">
        <f t="shared" si="1167"/>
        <v>0</v>
      </c>
      <c r="CK419" s="30">
        <f t="shared" si="1167"/>
        <v>0</v>
      </c>
      <c r="CL419" s="30">
        <f t="shared" ref="CL419:CT419" si="1168">CL42+CL184-CL195</f>
        <v>0</v>
      </c>
      <c r="CM419" s="30">
        <f t="shared" si="1168"/>
        <v>0</v>
      </c>
      <c r="CN419" s="30">
        <f t="shared" si="1168"/>
        <v>0</v>
      </c>
      <c r="CO419" s="30">
        <f t="shared" si="1168"/>
        <v>0</v>
      </c>
      <c r="CP419" s="30">
        <f t="shared" si="1168"/>
        <v>0</v>
      </c>
      <c r="CQ419" s="30">
        <f t="shared" si="1168"/>
        <v>0</v>
      </c>
      <c r="CR419" s="30">
        <f t="shared" si="1168"/>
        <v>0</v>
      </c>
      <c r="CS419" s="30">
        <f t="shared" si="1168"/>
        <v>0</v>
      </c>
      <c r="CT419" s="30">
        <f t="shared" si="1168"/>
        <v>0</v>
      </c>
    </row>
    <row r="420" spans="1:98" s="27" customFormat="1" ht="12" x14ac:dyDescent="0.25">
      <c r="A420" s="26">
        <f>ROW()</f>
        <v>420</v>
      </c>
      <c r="C420" s="142"/>
      <c r="E420" s="24"/>
      <c r="F420" s="66" t="str">
        <f t="shared" si="1158"/>
        <v>АКТИВЫ</v>
      </c>
      <c r="G420" s="66" t="str">
        <f t="shared" si="1152"/>
        <v>Запасы СиМ</v>
      </c>
      <c r="H420" s="66" t="str">
        <f t="shared" si="1159"/>
        <v>Цех-2</v>
      </c>
      <c r="I420" s="27" t="str">
        <f>BP!$F$25</f>
        <v>Упаковка</v>
      </c>
      <c r="P420" s="30"/>
      <c r="R420" s="24"/>
      <c r="S420" s="30"/>
      <c r="V420" s="85"/>
      <c r="W420" s="29">
        <f t="shared" ca="1" si="1088"/>
        <v>1048799.9999999998</v>
      </c>
      <c r="Z420" s="30">
        <f t="shared" ref="Z420:BE420" ca="1" si="1169">Z43+Z185-Z196</f>
        <v>0</v>
      </c>
      <c r="AA420" s="30">
        <f t="shared" ca="1" si="1169"/>
        <v>0</v>
      </c>
      <c r="AB420" s="30">
        <f t="shared" ca="1" si="1169"/>
        <v>0</v>
      </c>
      <c r="AC420" s="30">
        <f t="shared" ca="1" si="1169"/>
        <v>0</v>
      </c>
      <c r="AD420" s="30">
        <f t="shared" ca="1" si="1169"/>
        <v>0</v>
      </c>
      <c r="AE420" s="30">
        <f t="shared" ca="1" si="1169"/>
        <v>0</v>
      </c>
      <c r="AF420" s="30">
        <f t="shared" ca="1" si="1169"/>
        <v>0</v>
      </c>
      <c r="AG420" s="30">
        <f t="shared" ca="1" si="1169"/>
        <v>1333.3333333333335</v>
      </c>
      <c r="AH420" s="30">
        <f t="shared" ca="1" si="1169"/>
        <v>5333.3333333333339</v>
      </c>
      <c r="AI420" s="30">
        <f t="shared" ca="1" si="1169"/>
        <v>9600</v>
      </c>
      <c r="AJ420" s="30">
        <f t="shared" ca="1" si="1169"/>
        <v>14033.333333333336</v>
      </c>
      <c r="AK420" s="30">
        <f t="shared" ca="1" si="1169"/>
        <v>17900</v>
      </c>
      <c r="AL420" s="30">
        <f t="shared" ca="1" si="1169"/>
        <v>23513.333333333336</v>
      </c>
      <c r="AM420" s="30">
        <f t="shared" ca="1" si="1169"/>
        <v>38180</v>
      </c>
      <c r="AN420" s="30">
        <f t="shared" ca="1" si="1169"/>
        <v>62873.333333333343</v>
      </c>
      <c r="AO420" s="30">
        <f t="shared" ca="1" si="1169"/>
        <v>98323.333333333343</v>
      </c>
      <c r="AP420" s="30">
        <f t="shared" ca="1" si="1169"/>
        <v>143233.33333333334</v>
      </c>
      <c r="AQ420" s="30">
        <f t="shared" ca="1" si="1169"/>
        <v>193723.33333333334</v>
      </c>
      <c r="AR420" s="30">
        <f t="shared" ca="1" si="1169"/>
        <v>247526.66666666666</v>
      </c>
      <c r="AS420" s="30">
        <f t="shared" ca="1" si="1169"/>
        <v>303049.99999999994</v>
      </c>
      <c r="AT420" s="30">
        <f t="shared" ca="1" si="1169"/>
        <v>359483.33333333326</v>
      </c>
      <c r="AU420" s="30">
        <f t="shared" ca="1" si="1169"/>
        <v>416316.66666666663</v>
      </c>
      <c r="AV420" s="30">
        <f t="shared" ca="1" si="1169"/>
        <v>473249.99999999994</v>
      </c>
      <c r="AW420" s="30">
        <f t="shared" ca="1" si="1169"/>
        <v>530233.33333333326</v>
      </c>
      <c r="AX420" s="30">
        <f t="shared" ca="1" si="1169"/>
        <v>587233.33333333314</v>
      </c>
      <c r="AY420" s="30">
        <f t="shared" ca="1" si="1169"/>
        <v>644233.33333333314</v>
      </c>
      <c r="AZ420" s="30">
        <f t="shared" ca="1" si="1169"/>
        <v>701233.33333333314</v>
      </c>
      <c r="BA420" s="30">
        <f t="shared" ca="1" si="1169"/>
        <v>758233.33333333314</v>
      </c>
      <c r="BB420" s="30">
        <f t="shared" ca="1" si="1169"/>
        <v>815233.33333333314</v>
      </c>
      <c r="BC420" s="30">
        <f t="shared" ca="1" si="1169"/>
        <v>872233.33333333314</v>
      </c>
      <c r="BD420" s="30">
        <f t="shared" ca="1" si="1169"/>
        <v>925899.99999999965</v>
      </c>
      <c r="BE420" s="30">
        <f t="shared" ca="1" si="1169"/>
        <v>969566.66666666651</v>
      </c>
      <c r="BF420" s="30">
        <f t="shared" ref="BF420:CK420" ca="1" si="1170">BF43+BF185-BF196</f>
        <v>1002566.6666666665</v>
      </c>
      <c r="BG420" s="30">
        <f t="shared" ca="1" si="1170"/>
        <v>1024483.3333333333</v>
      </c>
      <c r="BH420" s="30">
        <f t="shared" ca="1" si="1170"/>
        <v>1036733.3333333331</v>
      </c>
      <c r="BI420" s="30">
        <f t="shared" ca="1" si="1170"/>
        <v>1043283.3333333331</v>
      </c>
      <c r="BJ420" s="30">
        <f t="shared" ca="1" si="1170"/>
        <v>1046499.9999999997</v>
      </c>
      <c r="BK420" s="30">
        <f t="shared" ca="1" si="1170"/>
        <v>1047983.333333333</v>
      </c>
      <c r="BL420" s="30">
        <f t="shared" ca="1" si="1170"/>
        <v>1048549.9999999997</v>
      </c>
      <c r="BM420" s="30">
        <f t="shared" ca="1" si="1170"/>
        <v>1048716.6666666665</v>
      </c>
      <c r="BN420" s="30">
        <f t="shared" ca="1" si="1170"/>
        <v>1048783.3333333333</v>
      </c>
      <c r="BO420" s="30">
        <f t="shared" ca="1" si="1170"/>
        <v>1048800</v>
      </c>
      <c r="BP420" s="30">
        <f t="shared" ca="1" si="1170"/>
        <v>1048799.9999999998</v>
      </c>
      <c r="BQ420" s="30">
        <f t="shared" ca="1" si="1170"/>
        <v>1048799.9999999998</v>
      </c>
      <c r="BR420" s="30">
        <f t="shared" ca="1" si="1170"/>
        <v>1048799.9999999998</v>
      </c>
      <c r="BS420" s="30">
        <f t="shared" ca="1" si="1170"/>
        <v>1048799.9999999998</v>
      </c>
      <c r="BT420" s="30">
        <f t="shared" ca="1" si="1170"/>
        <v>1048799.9999999998</v>
      </c>
      <c r="BU420" s="30">
        <f t="shared" ca="1" si="1170"/>
        <v>1048799.9999999998</v>
      </c>
      <c r="BV420" s="30">
        <f t="shared" si="1170"/>
        <v>0</v>
      </c>
      <c r="BW420" s="30">
        <f t="shared" si="1170"/>
        <v>0</v>
      </c>
      <c r="BX420" s="30">
        <f t="shared" si="1170"/>
        <v>0</v>
      </c>
      <c r="BY420" s="30">
        <f t="shared" si="1170"/>
        <v>0</v>
      </c>
      <c r="BZ420" s="30">
        <f t="shared" si="1170"/>
        <v>0</v>
      </c>
      <c r="CA420" s="30">
        <f t="shared" si="1170"/>
        <v>0</v>
      </c>
      <c r="CB420" s="30">
        <f t="shared" si="1170"/>
        <v>0</v>
      </c>
      <c r="CC420" s="30">
        <f t="shared" si="1170"/>
        <v>0</v>
      </c>
      <c r="CD420" s="30">
        <f t="shared" si="1170"/>
        <v>0</v>
      </c>
      <c r="CE420" s="30">
        <f t="shared" si="1170"/>
        <v>0</v>
      </c>
      <c r="CF420" s="30">
        <f t="shared" si="1170"/>
        <v>0</v>
      </c>
      <c r="CG420" s="30">
        <f t="shared" si="1170"/>
        <v>0</v>
      </c>
      <c r="CH420" s="30">
        <f t="shared" si="1170"/>
        <v>0</v>
      </c>
      <c r="CI420" s="30">
        <f t="shared" si="1170"/>
        <v>0</v>
      </c>
      <c r="CJ420" s="30">
        <f t="shared" si="1170"/>
        <v>0</v>
      </c>
      <c r="CK420" s="30">
        <f t="shared" si="1170"/>
        <v>0</v>
      </c>
      <c r="CL420" s="30">
        <f t="shared" ref="CL420:CT420" si="1171">CL43+CL185-CL196</f>
        <v>0</v>
      </c>
      <c r="CM420" s="30">
        <f t="shared" si="1171"/>
        <v>0</v>
      </c>
      <c r="CN420" s="30">
        <f t="shared" si="1171"/>
        <v>0</v>
      </c>
      <c r="CO420" s="30">
        <f t="shared" si="1171"/>
        <v>0</v>
      </c>
      <c r="CP420" s="30">
        <f t="shared" si="1171"/>
        <v>0</v>
      </c>
      <c r="CQ420" s="30">
        <f t="shared" si="1171"/>
        <v>0</v>
      </c>
      <c r="CR420" s="30">
        <f t="shared" si="1171"/>
        <v>0</v>
      </c>
      <c r="CS420" s="30">
        <f t="shared" si="1171"/>
        <v>0</v>
      </c>
      <c r="CT420" s="30">
        <f t="shared" si="1171"/>
        <v>0</v>
      </c>
    </row>
    <row r="421" spans="1:98" s="27" customFormat="1" ht="12" x14ac:dyDescent="0.25">
      <c r="A421" s="26">
        <f>ROW()</f>
        <v>421</v>
      </c>
      <c r="C421" s="142"/>
      <c r="E421" s="24"/>
      <c r="F421" s="66" t="str">
        <f t="shared" si="1158"/>
        <v>АКТИВЫ</v>
      </c>
      <c r="G421" s="66" t="str">
        <f t="shared" si="1152"/>
        <v>Запасы СиМ</v>
      </c>
      <c r="H421" s="66" t="str">
        <f t="shared" si="1159"/>
        <v>Цех-2</v>
      </c>
      <c r="I421" s="27" t="str">
        <f>BP!$F$26</f>
        <v>ФОТ првПерс</v>
      </c>
      <c r="P421" s="30"/>
      <c r="R421" s="24"/>
      <c r="S421" s="30"/>
      <c r="V421" s="85"/>
      <c r="W421" s="29">
        <f t="shared" ca="1" si="1088"/>
        <v>786599.99999999988</v>
      </c>
      <c r="Z421" s="30">
        <f t="shared" ref="Z421:BE421" ca="1" si="1172">Z44+Z186-Z197</f>
        <v>0</v>
      </c>
      <c r="AA421" s="30">
        <f t="shared" ca="1" si="1172"/>
        <v>0</v>
      </c>
      <c r="AB421" s="30">
        <f t="shared" ca="1" si="1172"/>
        <v>0</v>
      </c>
      <c r="AC421" s="30">
        <f t="shared" ca="1" si="1172"/>
        <v>0</v>
      </c>
      <c r="AD421" s="30">
        <f t="shared" ca="1" si="1172"/>
        <v>0</v>
      </c>
      <c r="AE421" s="30">
        <f t="shared" ca="1" si="1172"/>
        <v>0</v>
      </c>
      <c r="AF421" s="30">
        <f t="shared" ca="1" si="1172"/>
        <v>0</v>
      </c>
      <c r="AG421" s="30">
        <f t="shared" ca="1" si="1172"/>
        <v>1000</v>
      </c>
      <c r="AH421" s="30">
        <f t="shared" ca="1" si="1172"/>
        <v>4000</v>
      </c>
      <c r="AI421" s="30">
        <f t="shared" ca="1" si="1172"/>
        <v>7200</v>
      </c>
      <c r="AJ421" s="30">
        <f t="shared" ca="1" si="1172"/>
        <v>10525</v>
      </c>
      <c r="AK421" s="30">
        <f t="shared" ca="1" si="1172"/>
        <v>13425</v>
      </c>
      <c r="AL421" s="30">
        <f t="shared" ca="1" si="1172"/>
        <v>17635.000000000004</v>
      </c>
      <c r="AM421" s="30">
        <f t="shared" ca="1" si="1172"/>
        <v>28635.000000000004</v>
      </c>
      <c r="AN421" s="30">
        <f t="shared" ca="1" si="1172"/>
        <v>47155</v>
      </c>
      <c r="AO421" s="30">
        <f t="shared" ca="1" si="1172"/>
        <v>73742.5</v>
      </c>
      <c r="AP421" s="30">
        <f t="shared" ca="1" si="1172"/>
        <v>107425</v>
      </c>
      <c r="AQ421" s="30">
        <f t="shared" ca="1" si="1172"/>
        <v>145292.5</v>
      </c>
      <c r="AR421" s="30">
        <f t="shared" ca="1" si="1172"/>
        <v>185645</v>
      </c>
      <c r="AS421" s="30">
        <f t="shared" ca="1" si="1172"/>
        <v>227287.5</v>
      </c>
      <c r="AT421" s="30">
        <f t="shared" ca="1" si="1172"/>
        <v>269612.5</v>
      </c>
      <c r="AU421" s="30">
        <f t="shared" ca="1" si="1172"/>
        <v>312237.5</v>
      </c>
      <c r="AV421" s="30">
        <f t="shared" ca="1" si="1172"/>
        <v>354937.5</v>
      </c>
      <c r="AW421" s="30">
        <f t="shared" ca="1" si="1172"/>
        <v>397675</v>
      </c>
      <c r="AX421" s="30">
        <f t="shared" ca="1" si="1172"/>
        <v>440425</v>
      </c>
      <c r="AY421" s="30">
        <f t="shared" ca="1" si="1172"/>
        <v>483175</v>
      </c>
      <c r="AZ421" s="30">
        <f t="shared" ca="1" si="1172"/>
        <v>525925</v>
      </c>
      <c r="BA421" s="30">
        <f t="shared" ca="1" si="1172"/>
        <v>568675</v>
      </c>
      <c r="BB421" s="30">
        <f t="shared" ca="1" si="1172"/>
        <v>611425</v>
      </c>
      <c r="BC421" s="30">
        <f t="shared" ca="1" si="1172"/>
        <v>654175</v>
      </c>
      <c r="BD421" s="30">
        <f t="shared" ca="1" si="1172"/>
        <v>694425</v>
      </c>
      <c r="BE421" s="30">
        <f t="shared" ca="1" si="1172"/>
        <v>727175</v>
      </c>
      <c r="BF421" s="30">
        <f t="shared" ref="BF421:CK421" ca="1" si="1173">BF44+BF186-BF197</f>
        <v>751925</v>
      </c>
      <c r="BG421" s="30">
        <f t="shared" ca="1" si="1173"/>
        <v>768362.5</v>
      </c>
      <c r="BH421" s="30">
        <f t="shared" ca="1" si="1173"/>
        <v>777550</v>
      </c>
      <c r="BI421" s="30">
        <f t="shared" ca="1" si="1173"/>
        <v>782462.5</v>
      </c>
      <c r="BJ421" s="30">
        <f t="shared" ca="1" si="1173"/>
        <v>784875</v>
      </c>
      <c r="BK421" s="30">
        <f t="shared" ca="1" si="1173"/>
        <v>785987.5</v>
      </c>
      <c r="BL421" s="30">
        <f t="shared" ca="1" si="1173"/>
        <v>786412.5</v>
      </c>
      <c r="BM421" s="30">
        <f t="shared" ca="1" si="1173"/>
        <v>786537.5</v>
      </c>
      <c r="BN421" s="30">
        <f t="shared" ca="1" si="1173"/>
        <v>786587.5</v>
      </c>
      <c r="BO421" s="30">
        <f t="shared" ca="1" si="1173"/>
        <v>786600</v>
      </c>
      <c r="BP421" s="30">
        <f t="shared" ca="1" si="1173"/>
        <v>786599.99999999988</v>
      </c>
      <c r="BQ421" s="30">
        <f t="shared" ca="1" si="1173"/>
        <v>786599.99999999988</v>
      </c>
      <c r="BR421" s="30">
        <f t="shared" ca="1" si="1173"/>
        <v>786599.99999999988</v>
      </c>
      <c r="BS421" s="30">
        <f t="shared" ca="1" si="1173"/>
        <v>786599.99999999988</v>
      </c>
      <c r="BT421" s="30">
        <f t="shared" ca="1" si="1173"/>
        <v>786599.99999999988</v>
      </c>
      <c r="BU421" s="30">
        <f t="shared" ca="1" si="1173"/>
        <v>786599.99999999988</v>
      </c>
      <c r="BV421" s="30">
        <f t="shared" si="1173"/>
        <v>0</v>
      </c>
      <c r="BW421" s="30">
        <f t="shared" si="1173"/>
        <v>0</v>
      </c>
      <c r="BX421" s="30">
        <f t="shared" si="1173"/>
        <v>0</v>
      </c>
      <c r="BY421" s="30">
        <f t="shared" si="1173"/>
        <v>0</v>
      </c>
      <c r="BZ421" s="30">
        <f t="shared" si="1173"/>
        <v>0</v>
      </c>
      <c r="CA421" s="30">
        <f t="shared" si="1173"/>
        <v>0</v>
      </c>
      <c r="CB421" s="30">
        <f t="shared" si="1173"/>
        <v>0</v>
      </c>
      <c r="CC421" s="30">
        <f t="shared" si="1173"/>
        <v>0</v>
      </c>
      <c r="CD421" s="30">
        <f t="shared" si="1173"/>
        <v>0</v>
      </c>
      <c r="CE421" s="30">
        <f t="shared" si="1173"/>
        <v>0</v>
      </c>
      <c r="CF421" s="30">
        <f t="shared" si="1173"/>
        <v>0</v>
      </c>
      <c r="CG421" s="30">
        <f t="shared" si="1173"/>
        <v>0</v>
      </c>
      <c r="CH421" s="30">
        <f t="shared" si="1173"/>
        <v>0</v>
      </c>
      <c r="CI421" s="30">
        <f t="shared" si="1173"/>
        <v>0</v>
      </c>
      <c r="CJ421" s="30">
        <f t="shared" si="1173"/>
        <v>0</v>
      </c>
      <c r="CK421" s="30">
        <f t="shared" si="1173"/>
        <v>0</v>
      </c>
      <c r="CL421" s="30">
        <f t="shared" ref="CL421:CT421" si="1174">CL44+CL186-CL197</f>
        <v>0</v>
      </c>
      <c r="CM421" s="30">
        <f t="shared" si="1174"/>
        <v>0</v>
      </c>
      <c r="CN421" s="30">
        <f t="shared" si="1174"/>
        <v>0</v>
      </c>
      <c r="CO421" s="30">
        <f t="shared" si="1174"/>
        <v>0</v>
      </c>
      <c r="CP421" s="30">
        <f t="shared" si="1174"/>
        <v>0</v>
      </c>
      <c r="CQ421" s="30">
        <f t="shared" si="1174"/>
        <v>0</v>
      </c>
      <c r="CR421" s="30">
        <f t="shared" si="1174"/>
        <v>0</v>
      </c>
      <c r="CS421" s="30">
        <f t="shared" si="1174"/>
        <v>0</v>
      </c>
      <c r="CT421" s="30">
        <f t="shared" si="1174"/>
        <v>0</v>
      </c>
    </row>
    <row r="422" spans="1:98" s="27" customFormat="1" ht="12" x14ac:dyDescent="0.25">
      <c r="A422" s="26">
        <f>ROW()</f>
        <v>422</v>
      </c>
      <c r="C422" s="142"/>
      <c r="E422" s="24"/>
      <c r="F422" s="66" t="str">
        <f t="shared" si="1158"/>
        <v>АКТИВЫ</v>
      </c>
      <c r="G422" s="66" t="str">
        <f t="shared" si="1152"/>
        <v>Запасы СиМ</v>
      </c>
      <c r="H422" s="66" t="str">
        <f t="shared" si="1159"/>
        <v>Цех-2</v>
      </c>
      <c r="I422" s="27" t="str">
        <f>BP!$F$27</f>
        <v>ФОТ упак</v>
      </c>
      <c r="P422" s="30"/>
      <c r="R422" s="24"/>
      <c r="S422" s="30"/>
      <c r="V422" s="85"/>
      <c r="W422" s="29">
        <f t="shared" ca="1" si="1088"/>
        <v>393299.99999999994</v>
      </c>
      <c r="Z422" s="30">
        <f t="shared" ref="Z422:BE422" ca="1" si="1175">Z45+Z187-Z198</f>
        <v>0</v>
      </c>
      <c r="AA422" s="30">
        <f t="shared" ca="1" si="1175"/>
        <v>0</v>
      </c>
      <c r="AB422" s="30">
        <f t="shared" ca="1" si="1175"/>
        <v>0</v>
      </c>
      <c r="AC422" s="30">
        <f t="shared" ca="1" si="1175"/>
        <v>0</v>
      </c>
      <c r="AD422" s="30">
        <f t="shared" ca="1" si="1175"/>
        <v>0</v>
      </c>
      <c r="AE422" s="30">
        <f t="shared" ca="1" si="1175"/>
        <v>0</v>
      </c>
      <c r="AF422" s="30">
        <f t="shared" ca="1" si="1175"/>
        <v>0</v>
      </c>
      <c r="AG422" s="30">
        <f t="shared" ca="1" si="1175"/>
        <v>500</v>
      </c>
      <c r="AH422" s="30">
        <f t="shared" ca="1" si="1175"/>
        <v>2000</v>
      </c>
      <c r="AI422" s="30">
        <f t="shared" ca="1" si="1175"/>
        <v>3600</v>
      </c>
      <c r="AJ422" s="30">
        <f t="shared" ca="1" si="1175"/>
        <v>5262.5</v>
      </c>
      <c r="AK422" s="30">
        <f t="shared" ca="1" si="1175"/>
        <v>6712.5</v>
      </c>
      <c r="AL422" s="30">
        <f t="shared" ca="1" si="1175"/>
        <v>8817.5000000000018</v>
      </c>
      <c r="AM422" s="30">
        <f t="shared" ca="1" si="1175"/>
        <v>14317.500000000002</v>
      </c>
      <c r="AN422" s="30">
        <f t="shared" ca="1" si="1175"/>
        <v>23577.5</v>
      </c>
      <c r="AO422" s="30">
        <f t="shared" ca="1" si="1175"/>
        <v>36871.25</v>
      </c>
      <c r="AP422" s="30">
        <f t="shared" ca="1" si="1175"/>
        <v>53712.5</v>
      </c>
      <c r="AQ422" s="30">
        <f t="shared" ca="1" si="1175"/>
        <v>72646.25</v>
      </c>
      <c r="AR422" s="30">
        <f t="shared" ca="1" si="1175"/>
        <v>92822.5</v>
      </c>
      <c r="AS422" s="30">
        <f t="shared" ca="1" si="1175"/>
        <v>113643.75</v>
      </c>
      <c r="AT422" s="30">
        <f t="shared" ca="1" si="1175"/>
        <v>134806.25</v>
      </c>
      <c r="AU422" s="30">
        <f t="shared" ca="1" si="1175"/>
        <v>156118.75</v>
      </c>
      <c r="AV422" s="30">
        <f t="shared" ca="1" si="1175"/>
        <v>177468.75</v>
      </c>
      <c r="AW422" s="30">
        <f t="shared" ca="1" si="1175"/>
        <v>198837.5</v>
      </c>
      <c r="AX422" s="30">
        <f t="shared" ca="1" si="1175"/>
        <v>220212.5</v>
      </c>
      <c r="AY422" s="30">
        <f t="shared" ca="1" si="1175"/>
        <v>241587.5</v>
      </c>
      <c r="AZ422" s="30">
        <f t="shared" ca="1" si="1175"/>
        <v>262962.5</v>
      </c>
      <c r="BA422" s="30">
        <f t="shared" ca="1" si="1175"/>
        <v>284337.5</v>
      </c>
      <c r="BB422" s="30">
        <f t="shared" ca="1" si="1175"/>
        <v>305712.5</v>
      </c>
      <c r="BC422" s="30">
        <f t="shared" ca="1" si="1175"/>
        <v>327087.5</v>
      </c>
      <c r="BD422" s="30">
        <f t="shared" ca="1" si="1175"/>
        <v>347212.5</v>
      </c>
      <c r="BE422" s="30">
        <f t="shared" ca="1" si="1175"/>
        <v>363587.5</v>
      </c>
      <c r="BF422" s="30">
        <f t="shared" ref="BF422:CK422" ca="1" si="1176">BF45+BF187-BF198</f>
        <v>375962.5</v>
      </c>
      <c r="BG422" s="30">
        <f t="shared" ca="1" si="1176"/>
        <v>384181.25</v>
      </c>
      <c r="BH422" s="30">
        <f t="shared" ca="1" si="1176"/>
        <v>388775</v>
      </c>
      <c r="BI422" s="30">
        <f t="shared" ca="1" si="1176"/>
        <v>391231.25</v>
      </c>
      <c r="BJ422" s="30">
        <f t="shared" ca="1" si="1176"/>
        <v>392437.5</v>
      </c>
      <c r="BK422" s="30">
        <f t="shared" ca="1" si="1176"/>
        <v>392993.75</v>
      </c>
      <c r="BL422" s="30">
        <f t="shared" ca="1" si="1176"/>
        <v>393206.25</v>
      </c>
      <c r="BM422" s="30">
        <f t="shared" ca="1" si="1176"/>
        <v>393268.75</v>
      </c>
      <c r="BN422" s="30">
        <f t="shared" ca="1" si="1176"/>
        <v>393293.75</v>
      </c>
      <c r="BO422" s="30">
        <f t="shared" ca="1" si="1176"/>
        <v>393300</v>
      </c>
      <c r="BP422" s="30">
        <f t="shared" ca="1" si="1176"/>
        <v>393299.99999999994</v>
      </c>
      <c r="BQ422" s="30">
        <f t="shared" ca="1" si="1176"/>
        <v>393299.99999999994</v>
      </c>
      <c r="BR422" s="30">
        <f t="shared" ca="1" si="1176"/>
        <v>393299.99999999994</v>
      </c>
      <c r="BS422" s="30">
        <f t="shared" ca="1" si="1176"/>
        <v>393299.99999999994</v>
      </c>
      <c r="BT422" s="30">
        <f t="shared" ca="1" si="1176"/>
        <v>393299.99999999994</v>
      </c>
      <c r="BU422" s="30">
        <f t="shared" ca="1" si="1176"/>
        <v>393299.99999999994</v>
      </c>
      <c r="BV422" s="30">
        <f t="shared" si="1176"/>
        <v>0</v>
      </c>
      <c r="BW422" s="30">
        <f t="shared" si="1176"/>
        <v>0</v>
      </c>
      <c r="BX422" s="30">
        <f t="shared" si="1176"/>
        <v>0</v>
      </c>
      <c r="BY422" s="30">
        <f t="shared" si="1176"/>
        <v>0</v>
      </c>
      <c r="BZ422" s="30">
        <f t="shared" si="1176"/>
        <v>0</v>
      </c>
      <c r="CA422" s="30">
        <f t="shared" si="1176"/>
        <v>0</v>
      </c>
      <c r="CB422" s="30">
        <f t="shared" si="1176"/>
        <v>0</v>
      </c>
      <c r="CC422" s="30">
        <f t="shared" si="1176"/>
        <v>0</v>
      </c>
      <c r="CD422" s="30">
        <f t="shared" si="1176"/>
        <v>0</v>
      </c>
      <c r="CE422" s="30">
        <f t="shared" si="1176"/>
        <v>0</v>
      </c>
      <c r="CF422" s="30">
        <f t="shared" si="1176"/>
        <v>0</v>
      </c>
      <c r="CG422" s="30">
        <f t="shared" si="1176"/>
        <v>0</v>
      </c>
      <c r="CH422" s="30">
        <f t="shared" si="1176"/>
        <v>0</v>
      </c>
      <c r="CI422" s="30">
        <f t="shared" si="1176"/>
        <v>0</v>
      </c>
      <c r="CJ422" s="30">
        <f t="shared" si="1176"/>
        <v>0</v>
      </c>
      <c r="CK422" s="30">
        <f t="shared" si="1176"/>
        <v>0</v>
      </c>
      <c r="CL422" s="30">
        <f t="shared" ref="CL422:CT422" si="1177">CL45+CL187-CL198</f>
        <v>0</v>
      </c>
      <c r="CM422" s="30">
        <f t="shared" si="1177"/>
        <v>0</v>
      </c>
      <c r="CN422" s="30">
        <f t="shared" si="1177"/>
        <v>0</v>
      </c>
      <c r="CO422" s="30">
        <f t="shared" si="1177"/>
        <v>0</v>
      </c>
      <c r="CP422" s="30">
        <f t="shared" si="1177"/>
        <v>0</v>
      </c>
      <c r="CQ422" s="30">
        <f t="shared" si="1177"/>
        <v>0</v>
      </c>
      <c r="CR422" s="30">
        <f t="shared" si="1177"/>
        <v>0</v>
      </c>
      <c r="CS422" s="30">
        <f t="shared" si="1177"/>
        <v>0</v>
      </c>
      <c r="CT422" s="30">
        <f t="shared" si="1177"/>
        <v>0</v>
      </c>
    </row>
    <row r="423" spans="1:98" s="27" customFormat="1" ht="12" x14ac:dyDescent="0.25">
      <c r="A423" s="26">
        <f>ROW()</f>
        <v>423</v>
      </c>
      <c r="C423" s="142"/>
      <c r="E423" s="24"/>
      <c r="F423" s="66" t="str">
        <f t="shared" si="1158"/>
        <v>АКТИВЫ</v>
      </c>
      <c r="G423" s="66" t="str">
        <f t="shared" si="1152"/>
        <v>Запасы СиМ</v>
      </c>
      <c r="H423" s="66" t="str">
        <f t="shared" si="1159"/>
        <v>Цех-2</v>
      </c>
      <c r="I423" s="27" t="str">
        <f>BP!$F$28</f>
        <v>Соцсборы</v>
      </c>
      <c r="P423" s="30"/>
      <c r="R423" s="24"/>
      <c r="S423" s="30"/>
      <c r="V423" s="85"/>
      <c r="W423" s="29">
        <f t="shared" ca="1" si="1088"/>
        <v>353969.99999999994</v>
      </c>
      <c r="Z423" s="30">
        <f t="shared" ref="Z423:BE423" ca="1" si="1178">Z46+Z188-Z199</f>
        <v>0</v>
      </c>
      <c r="AA423" s="30">
        <f t="shared" ca="1" si="1178"/>
        <v>0</v>
      </c>
      <c r="AB423" s="30">
        <f t="shared" ca="1" si="1178"/>
        <v>0</v>
      </c>
      <c r="AC423" s="30">
        <f t="shared" ca="1" si="1178"/>
        <v>0</v>
      </c>
      <c r="AD423" s="30">
        <f t="shared" ca="1" si="1178"/>
        <v>0</v>
      </c>
      <c r="AE423" s="30">
        <f t="shared" ca="1" si="1178"/>
        <v>0</v>
      </c>
      <c r="AF423" s="30">
        <f t="shared" ca="1" si="1178"/>
        <v>0</v>
      </c>
      <c r="AG423" s="30">
        <f t="shared" ca="1" si="1178"/>
        <v>450</v>
      </c>
      <c r="AH423" s="30">
        <f t="shared" ca="1" si="1178"/>
        <v>1800</v>
      </c>
      <c r="AI423" s="30">
        <f t="shared" ca="1" si="1178"/>
        <v>3240</v>
      </c>
      <c r="AJ423" s="30">
        <f t="shared" ca="1" si="1178"/>
        <v>4736.25</v>
      </c>
      <c r="AK423" s="30">
        <f t="shared" ca="1" si="1178"/>
        <v>6041.25</v>
      </c>
      <c r="AL423" s="30">
        <f t="shared" ca="1" si="1178"/>
        <v>7935.75</v>
      </c>
      <c r="AM423" s="30">
        <f t="shared" ca="1" si="1178"/>
        <v>12885.75</v>
      </c>
      <c r="AN423" s="30">
        <f t="shared" ca="1" si="1178"/>
        <v>21219.75</v>
      </c>
      <c r="AO423" s="30">
        <f t="shared" ca="1" si="1178"/>
        <v>33184.125</v>
      </c>
      <c r="AP423" s="30">
        <f t="shared" ca="1" si="1178"/>
        <v>48341.25</v>
      </c>
      <c r="AQ423" s="30">
        <f t="shared" ca="1" si="1178"/>
        <v>65381.625</v>
      </c>
      <c r="AR423" s="30">
        <f t="shared" ca="1" si="1178"/>
        <v>83540.25</v>
      </c>
      <c r="AS423" s="30">
        <f t="shared" ca="1" si="1178"/>
        <v>102279.375</v>
      </c>
      <c r="AT423" s="30">
        <f t="shared" ca="1" si="1178"/>
        <v>121325.625</v>
      </c>
      <c r="AU423" s="30">
        <f t="shared" ca="1" si="1178"/>
        <v>140506.875</v>
      </c>
      <c r="AV423" s="30">
        <f t="shared" ca="1" si="1178"/>
        <v>159721.875</v>
      </c>
      <c r="AW423" s="30">
        <f t="shared" ca="1" si="1178"/>
        <v>178953.75</v>
      </c>
      <c r="AX423" s="30">
        <f t="shared" ca="1" si="1178"/>
        <v>198191.25</v>
      </c>
      <c r="AY423" s="30">
        <f t="shared" ca="1" si="1178"/>
        <v>217428.75</v>
      </c>
      <c r="AZ423" s="30">
        <f t="shared" ca="1" si="1178"/>
        <v>236666.25</v>
      </c>
      <c r="BA423" s="30">
        <f t="shared" ca="1" si="1178"/>
        <v>255903.75</v>
      </c>
      <c r="BB423" s="30">
        <f t="shared" ca="1" si="1178"/>
        <v>275141.25</v>
      </c>
      <c r="BC423" s="30">
        <f t="shared" ca="1" si="1178"/>
        <v>294378.75</v>
      </c>
      <c r="BD423" s="30">
        <f t="shared" ca="1" si="1178"/>
        <v>312491.25</v>
      </c>
      <c r="BE423" s="30">
        <f t="shared" ca="1" si="1178"/>
        <v>327228.75</v>
      </c>
      <c r="BF423" s="30">
        <f t="shared" ref="BF423:CK423" ca="1" si="1179">BF46+BF188-BF199</f>
        <v>338366.25</v>
      </c>
      <c r="BG423" s="30">
        <f t="shared" ca="1" si="1179"/>
        <v>345763.125</v>
      </c>
      <c r="BH423" s="30">
        <f t="shared" ca="1" si="1179"/>
        <v>349897.5</v>
      </c>
      <c r="BI423" s="30">
        <f t="shared" ca="1" si="1179"/>
        <v>352108.125</v>
      </c>
      <c r="BJ423" s="30">
        <f t="shared" ca="1" si="1179"/>
        <v>353193.75</v>
      </c>
      <c r="BK423" s="30">
        <f t="shared" ca="1" si="1179"/>
        <v>353694.375</v>
      </c>
      <c r="BL423" s="30">
        <f t="shared" ca="1" si="1179"/>
        <v>353885.625</v>
      </c>
      <c r="BM423" s="30">
        <f t="shared" ca="1" si="1179"/>
        <v>353941.875</v>
      </c>
      <c r="BN423" s="30">
        <f t="shared" ca="1" si="1179"/>
        <v>353964.375</v>
      </c>
      <c r="BO423" s="30">
        <f t="shared" ca="1" si="1179"/>
        <v>353970</v>
      </c>
      <c r="BP423" s="30">
        <f t="shared" ca="1" si="1179"/>
        <v>353969.99999999994</v>
      </c>
      <c r="BQ423" s="30">
        <f t="shared" ca="1" si="1179"/>
        <v>353969.99999999994</v>
      </c>
      <c r="BR423" s="30">
        <f t="shared" ca="1" si="1179"/>
        <v>353969.99999999994</v>
      </c>
      <c r="BS423" s="30">
        <f t="shared" ca="1" si="1179"/>
        <v>353969.99999999994</v>
      </c>
      <c r="BT423" s="30">
        <f t="shared" ca="1" si="1179"/>
        <v>353969.99999999994</v>
      </c>
      <c r="BU423" s="30">
        <f t="shared" ca="1" si="1179"/>
        <v>353969.99999999994</v>
      </c>
      <c r="BV423" s="30">
        <f t="shared" si="1179"/>
        <v>0</v>
      </c>
      <c r="BW423" s="30">
        <f t="shared" si="1179"/>
        <v>0</v>
      </c>
      <c r="BX423" s="30">
        <f t="shared" si="1179"/>
        <v>0</v>
      </c>
      <c r="BY423" s="30">
        <f t="shared" si="1179"/>
        <v>0</v>
      </c>
      <c r="BZ423" s="30">
        <f t="shared" si="1179"/>
        <v>0</v>
      </c>
      <c r="CA423" s="30">
        <f t="shared" si="1179"/>
        <v>0</v>
      </c>
      <c r="CB423" s="30">
        <f t="shared" si="1179"/>
        <v>0</v>
      </c>
      <c r="CC423" s="30">
        <f t="shared" si="1179"/>
        <v>0</v>
      </c>
      <c r="CD423" s="30">
        <f t="shared" si="1179"/>
        <v>0</v>
      </c>
      <c r="CE423" s="30">
        <f t="shared" si="1179"/>
        <v>0</v>
      </c>
      <c r="CF423" s="30">
        <f t="shared" si="1179"/>
        <v>0</v>
      </c>
      <c r="CG423" s="30">
        <f t="shared" si="1179"/>
        <v>0</v>
      </c>
      <c r="CH423" s="30">
        <f t="shared" si="1179"/>
        <v>0</v>
      </c>
      <c r="CI423" s="30">
        <f t="shared" si="1179"/>
        <v>0</v>
      </c>
      <c r="CJ423" s="30">
        <f t="shared" si="1179"/>
        <v>0</v>
      </c>
      <c r="CK423" s="30">
        <f t="shared" si="1179"/>
        <v>0</v>
      </c>
      <c r="CL423" s="30">
        <f t="shared" ref="CL423:CT423" si="1180">CL46+CL188-CL199</f>
        <v>0</v>
      </c>
      <c r="CM423" s="30">
        <f t="shared" si="1180"/>
        <v>0</v>
      </c>
      <c r="CN423" s="30">
        <f t="shared" si="1180"/>
        <v>0</v>
      </c>
      <c r="CO423" s="30">
        <f t="shared" si="1180"/>
        <v>0</v>
      </c>
      <c r="CP423" s="30">
        <f t="shared" si="1180"/>
        <v>0</v>
      </c>
      <c r="CQ423" s="30">
        <f t="shared" si="1180"/>
        <v>0</v>
      </c>
      <c r="CR423" s="30">
        <f t="shared" si="1180"/>
        <v>0</v>
      </c>
      <c r="CS423" s="30">
        <f t="shared" si="1180"/>
        <v>0</v>
      </c>
      <c r="CT423" s="30">
        <f t="shared" si="1180"/>
        <v>0</v>
      </c>
    </row>
    <row r="424" spans="1:98" s="27" customFormat="1" ht="12" x14ac:dyDescent="0.25">
      <c r="A424" s="26">
        <f>ROW()</f>
        <v>424</v>
      </c>
      <c r="C424" s="142"/>
      <c r="E424" s="24"/>
      <c r="F424" s="66" t="str">
        <f t="shared" si="1158"/>
        <v>АКТИВЫ</v>
      </c>
      <c r="G424" s="66" t="str">
        <f t="shared" si="1152"/>
        <v>Запасы СиМ</v>
      </c>
      <c r="H424" s="66" t="str">
        <f t="shared" si="1159"/>
        <v>Цех-2</v>
      </c>
      <c r="I424" s="27" t="str">
        <f>BP!$F$29</f>
        <v>ЭлЭн</v>
      </c>
      <c r="P424" s="30"/>
      <c r="R424" s="24"/>
      <c r="S424" s="30"/>
      <c r="V424" s="85"/>
      <c r="W424" s="29">
        <f t="shared" ca="1" si="1088"/>
        <v>120612.00000000003</v>
      </c>
      <c r="Z424" s="30">
        <f t="shared" ref="Z424:BE424" ca="1" si="1181">Z47+Z189-Z200</f>
        <v>0</v>
      </c>
      <c r="AA424" s="30">
        <f t="shared" ca="1" si="1181"/>
        <v>0</v>
      </c>
      <c r="AB424" s="30">
        <f t="shared" ca="1" si="1181"/>
        <v>0</v>
      </c>
      <c r="AC424" s="30">
        <f t="shared" ca="1" si="1181"/>
        <v>0</v>
      </c>
      <c r="AD424" s="30">
        <f t="shared" ca="1" si="1181"/>
        <v>0</v>
      </c>
      <c r="AE424" s="30">
        <f t="shared" ca="1" si="1181"/>
        <v>0</v>
      </c>
      <c r="AF424" s="30">
        <f t="shared" ca="1" si="1181"/>
        <v>0</v>
      </c>
      <c r="AG424" s="30">
        <f t="shared" ca="1" si="1181"/>
        <v>153.33333333333337</v>
      </c>
      <c r="AH424" s="30">
        <f t="shared" ca="1" si="1181"/>
        <v>613.33333333333348</v>
      </c>
      <c r="AI424" s="30">
        <f t="shared" ca="1" si="1181"/>
        <v>1104.0000000000002</v>
      </c>
      <c r="AJ424" s="30">
        <f t="shared" ca="1" si="1181"/>
        <v>1613.8333333333337</v>
      </c>
      <c r="AK424" s="30">
        <f t="shared" ca="1" si="1181"/>
        <v>2058.5000000000005</v>
      </c>
      <c r="AL424" s="30">
        <f t="shared" ca="1" si="1181"/>
        <v>2704.0333333333342</v>
      </c>
      <c r="AM424" s="30">
        <f t="shared" ca="1" si="1181"/>
        <v>4390.7000000000016</v>
      </c>
      <c r="AN424" s="30">
        <f t="shared" ca="1" si="1181"/>
        <v>7230.4333333333343</v>
      </c>
      <c r="AO424" s="30">
        <f t="shared" ca="1" si="1181"/>
        <v>11307.183333333334</v>
      </c>
      <c r="AP424" s="30">
        <f t="shared" ca="1" si="1181"/>
        <v>16471.833333333336</v>
      </c>
      <c r="AQ424" s="30">
        <f t="shared" ca="1" si="1181"/>
        <v>22278.183333333342</v>
      </c>
      <c r="AR424" s="30">
        <f t="shared" ca="1" si="1181"/>
        <v>28465.566666666677</v>
      </c>
      <c r="AS424" s="30">
        <f t="shared" ca="1" si="1181"/>
        <v>34850.750000000007</v>
      </c>
      <c r="AT424" s="30">
        <f t="shared" ca="1" si="1181"/>
        <v>41340.583333333343</v>
      </c>
      <c r="AU424" s="30">
        <f t="shared" ca="1" si="1181"/>
        <v>47876.416666666679</v>
      </c>
      <c r="AV424" s="30">
        <f t="shared" ca="1" si="1181"/>
        <v>54423.750000000015</v>
      </c>
      <c r="AW424" s="30">
        <f t="shared" ca="1" si="1181"/>
        <v>60976.83333333335</v>
      </c>
      <c r="AX424" s="30">
        <f t="shared" ca="1" si="1181"/>
        <v>67531.833333333343</v>
      </c>
      <c r="AY424" s="30">
        <f t="shared" ca="1" si="1181"/>
        <v>74086.833333333343</v>
      </c>
      <c r="AZ424" s="30">
        <f t="shared" ca="1" si="1181"/>
        <v>80641.833333333343</v>
      </c>
      <c r="BA424" s="30">
        <f t="shared" ca="1" si="1181"/>
        <v>87196.833333333343</v>
      </c>
      <c r="BB424" s="30">
        <f t="shared" ca="1" si="1181"/>
        <v>93751.833333333343</v>
      </c>
      <c r="BC424" s="30">
        <f t="shared" ca="1" si="1181"/>
        <v>100306.83333333334</v>
      </c>
      <c r="BD424" s="30">
        <f t="shared" ca="1" si="1181"/>
        <v>106478.50000000003</v>
      </c>
      <c r="BE424" s="30">
        <f t="shared" ca="1" si="1181"/>
        <v>111500.1666666667</v>
      </c>
      <c r="BF424" s="30">
        <f t="shared" ref="BF424:CK424" ca="1" si="1182">BF47+BF189-BF200</f>
        <v>115295.16666666669</v>
      </c>
      <c r="BG424" s="30">
        <f t="shared" ca="1" si="1182"/>
        <v>117815.58333333334</v>
      </c>
      <c r="BH424" s="30">
        <f t="shared" ca="1" si="1182"/>
        <v>119224.33333333334</v>
      </c>
      <c r="BI424" s="30">
        <f t="shared" ca="1" si="1182"/>
        <v>119977.58333333334</v>
      </c>
      <c r="BJ424" s="30">
        <f t="shared" ca="1" si="1182"/>
        <v>120347.50000000003</v>
      </c>
      <c r="BK424" s="30">
        <f t="shared" ca="1" si="1182"/>
        <v>120518.08333333334</v>
      </c>
      <c r="BL424" s="30">
        <f t="shared" ca="1" si="1182"/>
        <v>120583.25000000003</v>
      </c>
      <c r="BM424" s="30">
        <f t="shared" ca="1" si="1182"/>
        <v>120602.41666666669</v>
      </c>
      <c r="BN424" s="30">
        <f t="shared" ca="1" si="1182"/>
        <v>120610.08333333334</v>
      </c>
      <c r="BO424" s="30">
        <f t="shared" ca="1" si="1182"/>
        <v>120612.00000000003</v>
      </c>
      <c r="BP424" s="30">
        <f t="shared" ca="1" si="1182"/>
        <v>120612.00000000003</v>
      </c>
      <c r="BQ424" s="30">
        <f t="shared" ca="1" si="1182"/>
        <v>120612.00000000003</v>
      </c>
      <c r="BR424" s="30">
        <f t="shared" ca="1" si="1182"/>
        <v>120612.00000000003</v>
      </c>
      <c r="BS424" s="30">
        <f t="shared" ca="1" si="1182"/>
        <v>120612.00000000003</v>
      </c>
      <c r="BT424" s="30">
        <f t="shared" ca="1" si="1182"/>
        <v>120612.00000000003</v>
      </c>
      <c r="BU424" s="30">
        <f t="shared" ca="1" si="1182"/>
        <v>120612.00000000003</v>
      </c>
      <c r="BV424" s="30">
        <f t="shared" si="1182"/>
        <v>0</v>
      </c>
      <c r="BW424" s="30">
        <f t="shared" si="1182"/>
        <v>0</v>
      </c>
      <c r="BX424" s="30">
        <f t="shared" si="1182"/>
        <v>0</v>
      </c>
      <c r="BY424" s="30">
        <f t="shared" si="1182"/>
        <v>0</v>
      </c>
      <c r="BZ424" s="30">
        <f t="shared" si="1182"/>
        <v>0</v>
      </c>
      <c r="CA424" s="30">
        <f t="shared" si="1182"/>
        <v>0</v>
      </c>
      <c r="CB424" s="30">
        <f t="shared" si="1182"/>
        <v>0</v>
      </c>
      <c r="CC424" s="30">
        <f t="shared" si="1182"/>
        <v>0</v>
      </c>
      <c r="CD424" s="30">
        <f t="shared" si="1182"/>
        <v>0</v>
      </c>
      <c r="CE424" s="30">
        <f t="shared" si="1182"/>
        <v>0</v>
      </c>
      <c r="CF424" s="30">
        <f t="shared" si="1182"/>
        <v>0</v>
      </c>
      <c r="CG424" s="30">
        <f t="shared" si="1182"/>
        <v>0</v>
      </c>
      <c r="CH424" s="30">
        <f t="shared" si="1182"/>
        <v>0</v>
      </c>
      <c r="CI424" s="30">
        <f t="shared" si="1182"/>
        <v>0</v>
      </c>
      <c r="CJ424" s="30">
        <f t="shared" si="1182"/>
        <v>0</v>
      </c>
      <c r="CK424" s="30">
        <f t="shared" si="1182"/>
        <v>0</v>
      </c>
      <c r="CL424" s="30">
        <f t="shared" ref="CL424:CT424" si="1183">CL47+CL189-CL200</f>
        <v>0</v>
      </c>
      <c r="CM424" s="30">
        <f t="shared" si="1183"/>
        <v>0</v>
      </c>
      <c r="CN424" s="30">
        <f t="shared" si="1183"/>
        <v>0</v>
      </c>
      <c r="CO424" s="30">
        <f t="shared" si="1183"/>
        <v>0</v>
      </c>
      <c r="CP424" s="30">
        <f t="shared" si="1183"/>
        <v>0</v>
      </c>
      <c r="CQ424" s="30">
        <f t="shared" si="1183"/>
        <v>0</v>
      </c>
      <c r="CR424" s="30">
        <f t="shared" si="1183"/>
        <v>0</v>
      </c>
      <c r="CS424" s="30">
        <f t="shared" si="1183"/>
        <v>0</v>
      </c>
      <c r="CT424" s="30">
        <f t="shared" si="1183"/>
        <v>0</v>
      </c>
    </row>
    <row r="425" spans="1:98" s="2" customFormat="1" ht="12" x14ac:dyDescent="0.25">
      <c r="A425" s="11">
        <f>ROW()</f>
        <v>425</v>
      </c>
      <c r="C425" s="142"/>
      <c r="E425" s="23" t="str">
        <f>Lists!$N$9</f>
        <v>пустая строка</v>
      </c>
      <c r="P425" s="3"/>
      <c r="R425" s="23"/>
      <c r="S425" s="3"/>
      <c r="V425" s="74"/>
      <c r="W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</row>
    <row r="426" spans="1:98" x14ac:dyDescent="0.3">
      <c r="A426" s="11">
        <f>ROW()</f>
        <v>426</v>
      </c>
      <c r="E426" s="23" t="s">
        <v>24</v>
      </c>
      <c r="F426" s="66" t="str">
        <f>$F$386</f>
        <v>АКТИВЫ</v>
      </c>
      <c r="G426" s="6" t="s">
        <v>58</v>
      </c>
      <c r="W426" s="10">
        <f t="shared" ca="1" si="1088"/>
        <v>23365953</v>
      </c>
      <c r="Z426" s="7">
        <f ca="1">SUM(Z427:Z436)</f>
        <v>0</v>
      </c>
      <c r="AA426" s="7">
        <f t="shared" ref="AA426" ca="1" si="1184">SUM(AA427:AA436)</f>
        <v>0</v>
      </c>
      <c r="AB426" s="7">
        <f t="shared" ref="AB426" ca="1" si="1185">SUM(AB427:AB436)</f>
        <v>0</v>
      </c>
      <c r="AC426" s="7">
        <f t="shared" ref="AC426" ca="1" si="1186">SUM(AC427:AC436)</f>
        <v>0</v>
      </c>
      <c r="AD426" s="7">
        <f t="shared" ref="AD426" ca="1" si="1187">SUM(AD427:AD436)</f>
        <v>0</v>
      </c>
      <c r="AE426" s="7">
        <f t="shared" ref="AE426" ca="1" si="1188">SUM(AE427:AE436)</f>
        <v>0</v>
      </c>
      <c r="AF426" s="7">
        <f t="shared" ref="AF426" ca="1" si="1189">SUM(AF427:AF436)</f>
        <v>0</v>
      </c>
      <c r="AG426" s="7">
        <f t="shared" ref="AG426" ca="1" si="1190">SUM(AG427:AG436)</f>
        <v>0</v>
      </c>
      <c r="AH426" s="7">
        <f t="shared" ref="AH426" ca="1" si="1191">SUM(AH427:AH436)</f>
        <v>17823</v>
      </c>
      <c r="AI426" s="7">
        <f t="shared" ref="AI426" ca="1" si="1192">SUM(AI427:AI436)</f>
        <v>79213.333333333328</v>
      </c>
      <c r="AJ426" s="7">
        <f t="shared" ref="AJ426" ca="1" si="1193">SUM(AJ427:AJ436)</f>
        <v>162981.43333333332</v>
      </c>
      <c r="AK426" s="7">
        <f t="shared" ref="AK426" ca="1" si="1194">SUM(AK427:AK436)</f>
        <v>257492.84166666667</v>
      </c>
      <c r="AL426" s="7">
        <f t="shared" ref="AL426" ca="1" si="1195">SUM(AL427:AL436)</f>
        <v>347994.07500000001</v>
      </c>
      <c r="AM426" s="7">
        <f t="shared" ref="AM426" ca="1" si="1196">SUM(AM427:AM436)</f>
        <v>459046.21750000003</v>
      </c>
      <c r="AN426" s="7">
        <f t="shared" ref="AN426" ca="1" si="1197">SUM(AN427:AN436)</f>
        <v>700354.78499999992</v>
      </c>
      <c r="AO426" s="7">
        <f t="shared" ref="AO426" ca="1" si="1198">SUM(AO427:AO436)</f>
        <v>1132948.7</v>
      </c>
      <c r="AP426" s="7">
        <f t="shared" ref="AP426" ca="1" si="1199">SUM(AP427:AP436)</f>
        <v>1790364.9075</v>
      </c>
      <c r="AQ426" s="7">
        <f t="shared" ref="AQ426" ca="1" si="1200">SUM(AQ427:AQ436)</f>
        <v>2667202.0483333333</v>
      </c>
      <c r="AR426" s="7">
        <f t="shared" ref="AR426" ca="1" si="1201">SUM(AR427:AR436)</f>
        <v>3706240.86625</v>
      </c>
      <c r="AS426" s="7">
        <f t="shared" ref="AS426" ca="1" si="1202">SUM(AS427:AS436)</f>
        <v>4851784.4862500001</v>
      </c>
      <c r="AT426" s="7">
        <f t="shared" ref="AT426" ca="1" si="1203">SUM(AT427:AT436)</f>
        <v>6059461.0645833332</v>
      </c>
      <c r="AU426" s="7">
        <f t="shared" ref="AU426" ca="1" si="1204">SUM(AU427:AU436)</f>
        <v>7301045.9004166676</v>
      </c>
      <c r="AV426" s="7">
        <f t="shared" ref="AV426" ca="1" si="1205">SUM(AV427:AV436)</f>
        <v>8559676.4554166663</v>
      </c>
      <c r="AW426" s="7">
        <f t="shared" ref="AW426" ca="1" si="1206">SUM(AW427:AW436)</f>
        <v>9825324.8166666664</v>
      </c>
      <c r="AX426" s="7">
        <f t="shared" ref="AX426" ca="1" si="1207">SUM(AX427:AX436)</f>
        <v>11093802.579166668</v>
      </c>
      <c r="AY426" s="7">
        <f t="shared" ref="AY426" ca="1" si="1208">SUM(AY427:AY436)</f>
        <v>12363320.016666668</v>
      </c>
      <c r="AZ426" s="7">
        <f t="shared" ref="AZ426" ca="1" si="1209">SUM(AZ427:AZ436)</f>
        <v>13633122.127083335</v>
      </c>
      <c r="BA426" s="7">
        <f t="shared" ref="BA426" ca="1" si="1210">SUM(BA427:BA436)</f>
        <v>14902998.5</v>
      </c>
      <c r="BB426" s="7">
        <f t="shared" ref="BB426" ca="1" si="1211">SUM(BB427:BB436)</f>
        <v>16172887.25</v>
      </c>
      <c r="BC426" s="7">
        <f t="shared" ref="BC426" ca="1" si="1212">SUM(BC427:BC436)</f>
        <v>17442776</v>
      </c>
      <c r="BD426" s="7">
        <f t="shared" ref="BD426" ca="1" si="1213">SUM(BD427:BD436)</f>
        <v>18712664.75</v>
      </c>
      <c r="BE426" s="7">
        <f t="shared" ref="BE426" ca="1" si="1214">SUM(BE427:BE436)</f>
        <v>19937996</v>
      </c>
      <c r="BF426" s="7">
        <f t="shared" ref="BF426" ca="1" si="1215">SUM(BF427:BF436)</f>
        <v>21009851.416666668</v>
      </c>
      <c r="BG426" s="7">
        <f t="shared" ref="BG426" ca="1" si="1216">SUM(BG427:BG436)</f>
        <v>21872286.583333332</v>
      </c>
      <c r="BH426" s="7">
        <f t="shared" ref="BH426" ca="1" si="1217">SUM(BH427:BH436)</f>
        <v>22498443.229166672</v>
      </c>
      <c r="BI426" s="7">
        <f t="shared" ref="BI426" ca="1" si="1218">SUM(BI427:BI436)</f>
        <v>22898346.791666672</v>
      </c>
      <c r="BJ426" s="7">
        <f t="shared" ref="BJ426" ca="1" si="1219">SUM(BJ427:BJ436)</f>
        <v>23132013.747916669</v>
      </c>
      <c r="BK426" s="7">
        <f t="shared" ref="BK426" ca="1" si="1220">SUM(BK427:BK436)</f>
        <v>23257492.618749999</v>
      </c>
      <c r="BL426" s="7">
        <f t="shared" ref="BL426" ca="1" si="1221">SUM(BL427:BL436)</f>
        <v>23320120.66041667</v>
      </c>
      <c r="BM426" s="7">
        <f t="shared" ref="BM426" ca="1" si="1222">SUM(BM427:BM436)</f>
        <v>23348538.443750001</v>
      </c>
      <c r="BN426" s="7">
        <f t="shared" ref="BN426" ca="1" si="1223">SUM(BN427:BN436)</f>
        <v>23359826.34375</v>
      </c>
      <c r="BO426" s="7">
        <f t="shared" ref="BO426" ca="1" si="1224">SUM(BO427:BO436)</f>
        <v>23364071.683333334</v>
      </c>
      <c r="BP426" s="7">
        <f t="shared" ref="BP426" ca="1" si="1225">SUM(BP427:BP436)</f>
        <v>23365482.670833334</v>
      </c>
      <c r="BQ426" s="7">
        <f t="shared" ref="BQ426" ca="1" si="1226">SUM(BQ427:BQ436)</f>
        <v>23365853.983333334</v>
      </c>
      <c r="BR426" s="7">
        <f t="shared" ref="BR426" ca="1" si="1227">SUM(BR427:BR436)</f>
        <v>23365940.622916669</v>
      </c>
      <c r="BS426" s="7">
        <f t="shared" ref="BS426" ca="1" si="1228">SUM(BS427:BS436)</f>
        <v>23365953</v>
      </c>
      <c r="BT426" s="7">
        <f t="shared" ref="BT426" ca="1" si="1229">SUM(BT427:BT436)</f>
        <v>23365953</v>
      </c>
      <c r="BU426" s="7">
        <f t="shared" ref="BU426" ca="1" si="1230">SUM(BU427:BU436)</f>
        <v>23365953</v>
      </c>
      <c r="BV426" s="7">
        <f t="shared" ref="BV426" si="1231">SUM(BV427:BV436)</f>
        <v>0</v>
      </c>
      <c r="BW426" s="7">
        <f t="shared" ref="BW426" si="1232">SUM(BW427:BW436)</f>
        <v>0</v>
      </c>
      <c r="BX426" s="7">
        <f t="shared" ref="BX426" si="1233">SUM(BX427:BX436)</f>
        <v>0</v>
      </c>
      <c r="BY426" s="7">
        <f t="shared" ref="BY426" si="1234">SUM(BY427:BY436)</f>
        <v>0</v>
      </c>
      <c r="BZ426" s="7">
        <f t="shared" ref="BZ426" si="1235">SUM(BZ427:BZ436)</f>
        <v>0</v>
      </c>
      <c r="CA426" s="7">
        <f t="shared" ref="CA426" si="1236">SUM(CA427:CA436)</f>
        <v>0</v>
      </c>
      <c r="CB426" s="7">
        <f t="shared" ref="CB426" si="1237">SUM(CB427:CB436)</f>
        <v>0</v>
      </c>
      <c r="CC426" s="7">
        <f t="shared" ref="CC426" si="1238">SUM(CC427:CC436)</f>
        <v>0</v>
      </c>
      <c r="CD426" s="7">
        <f t="shared" ref="CD426" si="1239">SUM(CD427:CD436)</f>
        <v>0</v>
      </c>
      <c r="CE426" s="7">
        <f t="shared" ref="CE426" si="1240">SUM(CE427:CE436)</f>
        <v>0</v>
      </c>
      <c r="CF426" s="7">
        <f t="shared" ref="CF426" si="1241">SUM(CF427:CF436)</f>
        <v>0</v>
      </c>
      <c r="CG426" s="7">
        <f t="shared" ref="CG426" si="1242">SUM(CG427:CG436)</f>
        <v>0</v>
      </c>
      <c r="CH426" s="7">
        <f t="shared" ref="CH426" si="1243">SUM(CH427:CH436)</f>
        <v>0</v>
      </c>
      <c r="CI426" s="7">
        <f t="shared" ref="CI426" si="1244">SUM(CI427:CI436)</f>
        <v>0</v>
      </c>
      <c r="CJ426" s="7">
        <f t="shared" ref="CJ426" si="1245">SUM(CJ427:CJ436)</f>
        <v>0</v>
      </c>
      <c r="CK426" s="7">
        <f t="shared" ref="CK426" si="1246">SUM(CK427:CK436)</f>
        <v>0</v>
      </c>
      <c r="CL426" s="7">
        <f t="shared" ref="CL426" si="1247">SUM(CL427:CL436)</f>
        <v>0</v>
      </c>
      <c r="CM426" s="7">
        <f t="shared" ref="CM426" si="1248">SUM(CM427:CM436)</f>
        <v>0</v>
      </c>
      <c r="CN426" s="7">
        <f t="shared" ref="CN426" si="1249">SUM(CN427:CN436)</f>
        <v>0</v>
      </c>
      <c r="CO426" s="7">
        <f t="shared" ref="CO426" si="1250">SUM(CO427:CO436)</f>
        <v>0</v>
      </c>
      <c r="CP426" s="7">
        <f t="shared" ref="CP426" si="1251">SUM(CP427:CP436)</f>
        <v>0</v>
      </c>
      <c r="CQ426" s="7">
        <f t="shared" ref="CQ426" si="1252">SUM(CQ427:CQ436)</f>
        <v>0</v>
      </c>
      <c r="CR426" s="7">
        <f t="shared" ref="CR426" si="1253">SUM(CR427:CR436)</f>
        <v>0</v>
      </c>
      <c r="CS426" s="7">
        <f t="shared" ref="CS426" si="1254">SUM(CS427:CS436)</f>
        <v>0</v>
      </c>
      <c r="CT426" s="7">
        <f t="shared" ref="CT426" si="1255">SUM(CT427:CT436)</f>
        <v>0</v>
      </c>
    </row>
    <row r="427" spans="1:98" s="27" customFormat="1" ht="12" x14ac:dyDescent="0.25">
      <c r="A427" s="26">
        <f>ROW()</f>
        <v>427</v>
      </c>
      <c r="C427" s="142"/>
      <c r="E427" s="24"/>
      <c r="F427" s="66" t="str">
        <f>$F$386</f>
        <v>АКТИВЫ</v>
      </c>
      <c r="G427" s="66" t="str">
        <f>$G$426</f>
        <v>Склад ГП</v>
      </c>
      <c r="H427" s="27" t="str">
        <f>BP!$F$21</f>
        <v>Основа</v>
      </c>
      <c r="P427" s="30"/>
      <c r="R427" s="24"/>
      <c r="S427" s="30"/>
      <c r="V427" s="85"/>
      <c r="W427" s="29">
        <f t="shared" ca="1" si="1088"/>
        <v>4129649.9999999995</v>
      </c>
      <c r="Z427" s="30">
        <f t="shared" ref="Z427:BE427" ca="1" si="1256">Z50+Z192-Z245</f>
        <v>0</v>
      </c>
      <c r="AA427" s="30">
        <f t="shared" ca="1" si="1256"/>
        <v>0</v>
      </c>
      <c r="AB427" s="30">
        <f t="shared" ca="1" si="1256"/>
        <v>0</v>
      </c>
      <c r="AC427" s="30">
        <f t="shared" ca="1" si="1256"/>
        <v>0</v>
      </c>
      <c r="AD427" s="30">
        <f t="shared" ca="1" si="1256"/>
        <v>0</v>
      </c>
      <c r="AE427" s="30">
        <f t="shared" ca="1" si="1256"/>
        <v>0</v>
      </c>
      <c r="AF427" s="30">
        <f t="shared" ca="1" si="1256"/>
        <v>0</v>
      </c>
      <c r="AG427" s="30">
        <f t="shared" ca="1" si="1256"/>
        <v>0</v>
      </c>
      <c r="AH427" s="30">
        <f t="shared" ca="1" si="1256"/>
        <v>3150</v>
      </c>
      <c r="AI427" s="30">
        <f t="shared" ca="1" si="1256"/>
        <v>14000</v>
      </c>
      <c r="AJ427" s="30">
        <f t="shared" ca="1" si="1256"/>
        <v>28805</v>
      </c>
      <c r="AK427" s="30">
        <f t="shared" ca="1" si="1256"/>
        <v>45508.75</v>
      </c>
      <c r="AL427" s="30">
        <f t="shared" ca="1" si="1256"/>
        <v>61503.75</v>
      </c>
      <c r="AM427" s="30">
        <f t="shared" ca="1" si="1256"/>
        <v>81130.875</v>
      </c>
      <c r="AN427" s="30">
        <f t="shared" ca="1" si="1256"/>
        <v>123779.24999999999</v>
      </c>
      <c r="AO427" s="30">
        <f t="shared" ca="1" si="1256"/>
        <v>200235</v>
      </c>
      <c r="AP427" s="30">
        <f t="shared" ca="1" si="1256"/>
        <v>316425.375</v>
      </c>
      <c r="AQ427" s="30">
        <f t="shared" ca="1" si="1256"/>
        <v>471395.75</v>
      </c>
      <c r="AR427" s="30">
        <f t="shared" ca="1" si="1256"/>
        <v>655033.3125</v>
      </c>
      <c r="AS427" s="30">
        <f t="shared" ca="1" si="1256"/>
        <v>857494.3125</v>
      </c>
      <c r="AT427" s="30">
        <f t="shared" ca="1" si="1256"/>
        <v>1070936.5625</v>
      </c>
      <c r="AU427" s="30">
        <f t="shared" ca="1" si="1256"/>
        <v>1290371.6875</v>
      </c>
      <c r="AV427" s="30">
        <f t="shared" ca="1" si="1256"/>
        <v>1512819.4375</v>
      </c>
      <c r="AW427" s="30">
        <f t="shared" ca="1" si="1256"/>
        <v>1736507.5</v>
      </c>
      <c r="AX427" s="30">
        <f t="shared" ca="1" si="1256"/>
        <v>1960695.625</v>
      </c>
      <c r="AY427" s="30">
        <f t="shared" ca="1" si="1256"/>
        <v>2185067.5</v>
      </c>
      <c r="AZ427" s="30">
        <f t="shared" ca="1" si="1256"/>
        <v>2409489.6875</v>
      </c>
      <c r="BA427" s="30">
        <f t="shared" ca="1" si="1256"/>
        <v>2633925</v>
      </c>
      <c r="BB427" s="30">
        <f t="shared" ca="1" si="1256"/>
        <v>2858362.5</v>
      </c>
      <c r="BC427" s="30">
        <f t="shared" ca="1" si="1256"/>
        <v>3082800</v>
      </c>
      <c r="BD427" s="30">
        <f t="shared" ca="1" si="1256"/>
        <v>3307237.5</v>
      </c>
      <c r="BE427" s="30">
        <f t="shared" ca="1" si="1256"/>
        <v>3523800</v>
      </c>
      <c r="BF427" s="30">
        <f t="shared" ref="BF427:CK427" ca="1" si="1257">BF50+BF192-BF245</f>
        <v>3713237.5</v>
      </c>
      <c r="BG427" s="30">
        <f t="shared" ca="1" si="1257"/>
        <v>3865662.5</v>
      </c>
      <c r="BH427" s="30">
        <f t="shared" ca="1" si="1257"/>
        <v>3976328.125</v>
      </c>
      <c r="BI427" s="30">
        <f t="shared" ca="1" si="1257"/>
        <v>4047006.25</v>
      </c>
      <c r="BJ427" s="30">
        <f t="shared" ca="1" si="1257"/>
        <v>4088304.0625</v>
      </c>
      <c r="BK427" s="30">
        <f t="shared" ca="1" si="1257"/>
        <v>4110480.9375</v>
      </c>
      <c r="BL427" s="30">
        <f t="shared" ca="1" si="1257"/>
        <v>4121549.6875</v>
      </c>
      <c r="BM427" s="30">
        <f t="shared" ca="1" si="1257"/>
        <v>4126572.1875</v>
      </c>
      <c r="BN427" s="30">
        <f t="shared" ca="1" si="1257"/>
        <v>4128567.1875</v>
      </c>
      <c r="BO427" s="30">
        <f t="shared" ca="1" si="1257"/>
        <v>4129317.5</v>
      </c>
      <c r="BP427" s="30">
        <f t="shared" ca="1" si="1257"/>
        <v>4129566.875</v>
      </c>
      <c r="BQ427" s="30">
        <f t="shared" ca="1" si="1257"/>
        <v>4129632.5</v>
      </c>
      <c r="BR427" s="30">
        <f t="shared" ca="1" si="1257"/>
        <v>4129647.8124999995</v>
      </c>
      <c r="BS427" s="30">
        <f t="shared" ca="1" si="1257"/>
        <v>4129649.9999999995</v>
      </c>
      <c r="BT427" s="30">
        <f t="shared" ca="1" si="1257"/>
        <v>4129649.9999999995</v>
      </c>
      <c r="BU427" s="30">
        <f t="shared" ca="1" si="1257"/>
        <v>4129649.9999999995</v>
      </c>
      <c r="BV427" s="30">
        <f t="shared" si="1257"/>
        <v>0</v>
      </c>
      <c r="BW427" s="30">
        <f t="shared" si="1257"/>
        <v>0</v>
      </c>
      <c r="BX427" s="30">
        <f t="shared" si="1257"/>
        <v>0</v>
      </c>
      <c r="BY427" s="30">
        <f t="shared" si="1257"/>
        <v>0</v>
      </c>
      <c r="BZ427" s="30">
        <f t="shared" si="1257"/>
        <v>0</v>
      </c>
      <c r="CA427" s="30">
        <f t="shared" si="1257"/>
        <v>0</v>
      </c>
      <c r="CB427" s="30">
        <f t="shared" si="1257"/>
        <v>0</v>
      </c>
      <c r="CC427" s="30">
        <f t="shared" si="1257"/>
        <v>0</v>
      </c>
      <c r="CD427" s="30">
        <f t="shared" si="1257"/>
        <v>0</v>
      </c>
      <c r="CE427" s="30">
        <f t="shared" si="1257"/>
        <v>0</v>
      </c>
      <c r="CF427" s="30">
        <f t="shared" si="1257"/>
        <v>0</v>
      </c>
      <c r="CG427" s="30">
        <f t="shared" si="1257"/>
        <v>0</v>
      </c>
      <c r="CH427" s="30">
        <f t="shared" si="1257"/>
        <v>0</v>
      </c>
      <c r="CI427" s="30">
        <f t="shared" si="1257"/>
        <v>0</v>
      </c>
      <c r="CJ427" s="30">
        <f t="shared" si="1257"/>
        <v>0</v>
      </c>
      <c r="CK427" s="30">
        <f t="shared" si="1257"/>
        <v>0</v>
      </c>
      <c r="CL427" s="30">
        <f t="shared" ref="CL427:CT427" si="1258">CL50+CL192-CL245</f>
        <v>0</v>
      </c>
      <c r="CM427" s="30">
        <f t="shared" si="1258"/>
        <v>0</v>
      </c>
      <c r="CN427" s="30">
        <f t="shared" si="1258"/>
        <v>0</v>
      </c>
      <c r="CO427" s="30">
        <f t="shared" si="1258"/>
        <v>0</v>
      </c>
      <c r="CP427" s="30">
        <f t="shared" si="1258"/>
        <v>0</v>
      </c>
      <c r="CQ427" s="30">
        <f t="shared" si="1258"/>
        <v>0</v>
      </c>
      <c r="CR427" s="30">
        <f t="shared" si="1258"/>
        <v>0</v>
      </c>
      <c r="CS427" s="30">
        <f t="shared" si="1258"/>
        <v>0</v>
      </c>
      <c r="CT427" s="30">
        <f t="shared" si="1258"/>
        <v>0</v>
      </c>
    </row>
    <row r="428" spans="1:98" s="27" customFormat="1" ht="12" x14ac:dyDescent="0.25">
      <c r="A428" s="26">
        <f>ROW()</f>
        <v>428</v>
      </c>
      <c r="C428" s="142"/>
      <c r="E428" s="24"/>
      <c r="F428" s="66" t="str">
        <f t="shared" ref="F428:F435" si="1259">$F$386</f>
        <v>АКТИВЫ</v>
      </c>
      <c r="G428" s="66" t="str">
        <f t="shared" ref="G428:G435" si="1260">$G$426</f>
        <v>Склад ГП</v>
      </c>
      <c r="H428" s="27" t="str">
        <f>BP!$F$22</f>
        <v>Сырье</v>
      </c>
      <c r="P428" s="30"/>
      <c r="R428" s="24"/>
      <c r="S428" s="30"/>
      <c r="V428" s="85"/>
      <c r="W428" s="29">
        <f t="shared" ca="1" si="1088"/>
        <v>471959.99999999994</v>
      </c>
      <c r="Z428" s="30">
        <f t="shared" ref="Z428:BE428" ca="1" si="1261">Z51+Z193-Z246</f>
        <v>0</v>
      </c>
      <c r="AA428" s="30">
        <f t="shared" ca="1" si="1261"/>
        <v>0</v>
      </c>
      <c r="AB428" s="30">
        <f t="shared" ca="1" si="1261"/>
        <v>0</v>
      </c>
      <c r="AC428" s="30">
        <f t="shared" ca="1" si="1261"/>
        <v>0</v>
      </c>
      <c r="AD428" s="30">
        <f t="shared" ca="1" si="1261"/>
        <v>0</v>
      </c>
      <c r="AE428" s="30">
        <f t="shared" ca="1" si="1261"/>
        <v>0</v>
      </c>
      <c r="AF428" s="30">
        <f t="shared" ca="1" si="1261"/>
        <v>0</v>
      </c>
      <c r="AG428" s="30">
        <f t="shared" ca="1" si="1261"/>
        <v>0</v>
      </c>
      <c r="AH428" s="30">
        <f t="shared" ca="1" si="1261"/>
        <v>360</v>
      </c>
      <c r="AI428" s="30">
        <f t="shared" ca="1" si="1261"/>
        <v>1600</v>
      </c>
      <c r="AJ428" s="30">
        <f t="shared" ca="1" si="1261"/>
        <v>3292</v>
      </c>
      <c r="AK428" s="30">
        <f t="shared" ca="1" si="1261"/>
        <v>5201</v>
      </c>
      <c r="AL428" s="30">
        <f t="shared" ca="1" si="1261"/>
        <v>7029</v>
      </c>
      <c r="AM428" s="30">
        <f t="shared" ca="1" si="1261"/>
        <v>9272.0999999999985</v>
      </c>
      <c r="AN428" s="30">
        <f t="shared" ca="1" si="1261"/>
        <v>14146.199999999997</v>
      </c>
      <c r="AO428" s="30">
        <f t="shared" ca="1" si="1261"/>
        <v>22883.999999999996</v>
      </c>
      <c r="AP428" s="30">
        <f t="shared" ca="1" si="1261"/>
        <v>36162.899999999994</v>
      </c>
      <c r="AQ428" s="30">
        <f t="shared" ca="1" si="1261"/>
        <v>53873.799999999996</v>
      </c>
      <c r="AR428" s="30">
        <f t="shared" ca="1" si="1261"/>
        <v>74860.949999999983</v>
      </c>
      <c r="AS428" s="30">
        <f t="shared" ca="1" si="1261"/>
        <v>97999.35</v>
      </c>
      <c r="AT428" s="30">
        <f t="shared" ca="1" si="1261"/>
        <v>122392.75</v>
      </c>
      <c r="AU428" s="30">
        <f t="shared" ca="1" si="1261"/>
        <v>147471.04999999999</v>
      </c>
      <c r="AV428" s="30">
        <f t="shared" ca="1" si="1261"/>
        <v>172893.64999999997</v>
      </c>
      <c r="AW428" s="30">
        <f t="shared" ca="1" si="1261"/>
        <v>198457.99999999994</v>
      </c>
      <c r="AX428" s="30">
        <f t="shared" ca="1" si="1261"/>
        <v>224079.49999999994</v>
      </c>
      <c r="AY428" s="30">
        <f t="shared" ca="1" si="1261"/>
        <v>249721.99999999994</v>
      </c>
      <c r="AZ428" s="30">
        <f t="shared" ca="1" si="1261"/>
        <v>275370.24999999994</v>
      </c>
      <c r="BA428" s="30">
        <f t="shared" ca="1" si="1261"/>
        <v>301019.99999999994</v>
      </c>
      <c r="BB428" s="30">
        <f t="shared" ca="1" si="1261"/>
        <v>326670</v>
      </c>
      <c r="BC428" s="30">
        <f t="shared" ca="1" si="1261"/>
        <v>352320</v>
      </c>
      <c r="BD428" s="30">
        <f t="shared" ca="1" si="1261"/>
        <v>377970</v>
      </c>
      <c r="BE428" s="30">
        <f t="shared" ca="1" si="1261"/>
        <v>402720</v>
      </c>
      <c r="BF428" s="30">
        <f t="shared" ref="BF428:CK428" ca="1" si="1262">BF51+BF193-BF246</f>
        <v>424370</v>
      </c>
      <c r="BG428" s="30">
        <f t="shared" ca="1" si="1262"/>
        <v>441790</v>
      </c>
      <c r="BH428" s="30">
        <f t="shared" ca="1" si="1262"/>
        <v>454437.5</v>
      </c>
      <c r="BI428" s="30">
        <f t="shared" ca="1" si="1262"/>
        <v>462515</v>
      </c>
      <c r="BJ428" s="30">
        <f t="shared" ca="1" si="1262"/>
        <v>467234.75</v>
      </c>
      <c r="BK428" s="30">
        <f t="shared" ca="1" si="1262"/>
        <v>469769.25</v>
      </c>
      <c r="BL428" s="30">
        <f t="shared" ca="1" si="1262"/>
        <v>471034.25</v>
      </c>
      <c r="BM428" s="30">
        <f t="shared" ca="1" si="1262"/>
        <v>471608.25</v>
      </c>
      <c r="BN428" s="30">
        <f t="shared" ca="1" si="1262"/>
        <v>471836.25</v>
      </c>
      <c r="BO428" s="30">
        <f t="shared" ca="1" si="1262"/>
        <v>471921.99999999994</v>
      </c>
      <c r="BP428" s="30">
        <f t="shared" ca="1" si="1262"/>
        <v>471950.5</v>
      </c>
      <c r="BQ428" s="30">
        <f t="shared" ca="1" si="1262"/>
        <v>471957.99999999994</v>
      </c>
      <c r="BR428" s="30">
        <f t="shared" ca="1" si="1262"/>
        <v>471959.74999999994</v>
      </c>
      <c r="BS428" s="30">
        <f t="shared" ca="1" si="1262"/>
        <v>471960</v>
      </c>
      <c r="BT428" s="30">
        <f t="shared" ca="1" si="1262"/>
        <v>471959.99999999994</v>
      </c>
      <c r="BU428" s="30">
        <f t="shared" ca="1" si="1262"/>
        <v>471959.99999999994</v>
      </c>
      <c r="BV428" s="30">
        <f t="shared" si="1262"/>
        <v>0</v>
      </c>
      <c r="BW428" s="30">
        <f t="shared" si="1262"/>
        <v>0</v>
      </c>
      <c r="BX428" s="30">
        <f t="shared" si="1262"/>
        <v>0</v>
      </c>
      <c r="BY428" s="30">
        <f t="shared" si="1262"/>
        <v>0</v>
      </c>
      <c r="BZ428" s="30">
        <f t="shared" si="1262"/>
        <v>0</v>
      </c>
      <c r="CA428" s="30">
        <f t="shared" si="1262"/>
        <v>0</v>
      </c>
      <c r="CB428" s="30">
        <f t="shared" si="1262"/>
        <v>0</v>
      </c>
      <c r="CC428" s="30">
        <f t="shared" si="1262"/>
        <v>0</v>
      </c>
      <c r="CD428" s="30">
        <f t="shared" si="1262"/>
        <v>0</v>
      </c>
      <c r="CE428" s="30">
        <f t="shared" si="1262"/>
        <v>0</v>
      </c>
      <c r="CF428" s="30">
        <f t="shared" si="1262"/>
        <v>0</v>
      </c>
      <c r="CG428" s="30">
        <f t="shared" si="1262"/>
        <v>0</v>
      </c>
      <c r="CH428" s="30">
        <f t="shared" si="1262"/>
        <v>0</v>
      </c>
      <c r="CI428" s="30">
        <f t="shared" si="1262"/>
        <v>0</v>
      </c>
      <c r="CJ428" s="30">
        <f t="shared" si="1262"/>
        <v>0</v>
      </c>
      <c r="CK428" s="30">
        <f t="shared" si="1262"/>
        <v>0</v>
      </c>
      <c r="CL428" s="30">
        <f t="shared" ref="CL428:CT428" si="1263">CL51+CL193-CL246</f>
        <v>0</v>
      </c>
      <c r="CM428" s="30">
        <f t="shared" si="1263"/>
        <v>0</v>
      </c>
      <c r="CN428" s="30">
        <f t="shared" si="1263"/>
        <v>0</v>
      </c>
      <c r="CO428" s="30">
        <f t="shared" si="1263"/>
        <v>0</v>
      </c>
      <c r="CP428" s="30">
        <f t="shared" si="1263"/>
        <v>0</v>
      </c>
      <c r="CQ428" s="30">
        <f t="shared" si="1263"/>
        <v>0</v>
      </c>
      <c r="CR428" s="30">
        <f t="shared" si="1263"/>
        <v>0</v>
      </c>
      <c r="CS428" s="30">
        <f t="shared" si="1263"/>
        <v>0</v>
      </c>
      <c r="CT428" s="30">
        <f t="shared" si="1263"/>
        <v>0</v>
      </c>
    </row>
    <row r="429" spans="1:98" s="27" customFormat="1" ht="12" x14ac:dyDescent="0.25">
      <c r="A429" s="26">
        <f>ROW()</f>
        <v>429</v>
      </c>
      <c r="C429" s="142"/>
      <c r="E429" s="24"/>
      <c r="F429" s="66" t="str">
        <f t="shared" si="1259"/>
        <v>АКТИВЫ</v>
      </c>
      <c r="G429" s="66" t="str">
        <f t="shared" si="1260"/>
        <v>Склад ГП</v>
      </c>
      <c r="H429" s="27" t="str">
        <f>BP!$F$23</f>
        <v>Материал</v>
      </c>
      <c r="P429" s="30"/>
      <c r="R429" s="24"/>
      <c r="S429" s="30"/>
      <c r="V429" s="85"/>
      <c r="W429" s="29">
        <f t="shared" ca="1" si="1088"/>
        <v>550620.00000000047</v>
      </c>
      <c r="Z429" s="30">
        <f t="shared" ref="Z429:BE429" ca="1" si="1264">Z52+Z194-Z247</f>
        <v>0</v>
      </c>
      <c r="AA429" s="30">
        <f t="shared" ca="1" si="1264"/>
        <v>0</v>
      </c>
      <c r="AB429" s="30">
        <f t="shared" ca="1" si="1264"/>
        <v>0</v>
      </c>
      <c r="AC429" s="30">
        <f t="shared" ca="1" si="1264"/>
        <v>0</v>
      </c>
      <c r="AD429" s="30">
        <f t="shared" ca="1" si="1264"/>
        <v>0</v>
      </c>
      <c r="AE429" s="30">
        <f t="shared" ca="1" si="1264"/>
        <v>0</v>
      </c>
      <c r="AF429" s="30">
        <f t="shared" ca="1" si="1264"/>
        <v>0</v>
      </c>
      <c r="AG429" s="30">
        <f t="shared" ca="1" si="1264"/>
        <v>0</v>
      </c>
      <c r="AH429" s="30">
        <f t="shared" ca="1" si="1264"/>
        <v>420</v>
      </c>
      <c r="AI429" s="30">
        <f t="shared" ca="1" si="1264"/>
        <v>1866.666666666667</v>
      </c>
      <c r="AJ429" s="30">
        <f t="shared" ca="1" si="1264"/>
        <v>3840.666666666667</v>
      </c>
      <c r="AK429" s="30">
        <f t="shared" ca="1" si="1264"/>
        <v>6067.8333333333339</v>
      </c>
      <c r="AL429" s="30">
        <f t="shared" ca="1" si="1264"/>
        <v>8200.5</v>
      </c>
      <c r="AM429" s="30">
        <f t="shared" ca="1" si="1264"/>
        <v>10817.450000000004</v>
      </c>
      <c r="AN429" s="30">
        <f t="shared" ca="1" si="1264"/>
        <v>16503.900000000001</v>
      </c>
      <c r="AO429" s="30">
        <f t="shared" ca="1" si="1264"/>
        <v>26698</v>
      </c>
      <c r="AP429" s="30">
        <f t="shared" ca="1" si="1264"/>
        <v>42190.049999999988</v>
      </c>
      <c r="AQ429" s="30">
        <f t="shared" ca="1" si="1264"/>
        <v>62852.766666666663</v>
      </c>
      <c r="AR429" s="30">
        <f t="shared" ca="1" si="1264"/>
        <v>87337.774999999994</v>
      </c>
      <c r="AS429" s="30">
        <f t="shared" ca="1" si="1264"/>
        <v>114332.575</v>
      </c>
      <c r="AT429" s="30">
        <f t="shared" ca="1" si="1264"/>
        <v>142791.54166666669</v>
      </c>
      <c r="AU429" s="30">
        <f t="shared" ca="1" si="1264"/>
        <v>172049.55833333335</v>
      </c>
      <c r="AV429" s="30">
        <f t="shared" ca="1" si="1264"/>
        <v>201709.25833333339</v>
      </c>
      <c r="AW429" s="30">
        <f t="shared" ca="1" si="1264"/>
        <v>231534.3333333334</v>
      </c>
      <c r="AX429" s="30">
        <f t="shared" ca="1" si="1264"/>
        <v>261426.08333333346</v>
      </c>
      <c r="AY429" s="30">
        <f t="shared" ca="1" si="1264"/>
        <v>291342.33333333343</v>
      </c>
      <c r="AZ429" s="30">
        <f t="shared" ca="1" si="1264"/>
        <v>321265.2916666668</v>
      </c>
      <c r="BA429" s="30">
        <f t="shared" ca="1" si="1264"/>
        <v>351190.00000000017</v>
      </c>
      <c r="BB429" s="30">
        <f t="shared" ca="1" si="1264"/>
        <v>381115.00000000017</v>
      </c>
      <c r="BC429" s="30">
        <f t="shared" ca="1" si="1264"/>
        <v>411040.00000000017</v>
      </c>
      <c r="BD429" s="30">
        <f t="shared" ca="1" si="1264"/>
        <v>440965.00000000017</v>
      </c>
      <c r="BE429" s="30">
        <f t="shared" ca="1" si="1264"/>
        <v>469840.00000000023</v>
      </c>
      <c r="BF429" s="30">
        <f t="shared" ref="BF429:CK429" ca="1" si="1265">BF52+BF194-BF247</f>
        <v>495098.3333333336</v>
      </c>
      <c r="BG429" s="30">
        <f t="shared" ca="1" si="1265"/>
        <v>515421.66666666698</v>
      </c>
      <c r="BH429" s="30">
        <f t="shared" ca="1" si="1265"/>
        <v>530177.08333333372</v>
      </c>
      <c r="BI429" s="30">
        <f t="shared" ca="1" si="1265"/>
        <v>539600.83333333372</v>
      </c>
      <c r="BJ429" s="30">
        <f t="shared" ca="1" si="1265"/>
        <v>545107.20833333372</v>
      </c>
      <c r="BK429" s="30">
        <f t="shared" ca="1" si="1265"/>
        <v>548064.12500000035</v>
      </c>
      <c r="BL429" s="30">
        <f t="shared" ca="1" si="1265"/>
        <v>549539.9583333336</v>
      </c>
      <c r="BM429" s="30">
        <f t="shared" ca="1" si="1265"/>
        <v>550209.62500000023</v>
      </c>
      <c r="BN429" s="30">
        <f t="shared" ca="1" si="1265"/>
        <v>550475.62500000023</v>
      </c>
      <c r="BO429" s="30">
        <f t="shared" ca="1" si="1265"/>
        <v>550575.66666666698</v>
      </c>
      <c r="BP429" s="30">
        <f t="shared" ca="1" si="1265"/>
        <v>550608.91666666698</v>
      </c>
      <c r="BQ429" s="30">
        <f t="shared" ca="1" si="1265"/>
        <v>550617.66666666698</v>
      </c>
      <c r="BR429" s="30">
        <f t="shared" ca="1" si="1265"/>
        <v>550619.7083333336</v>
      </c>
      <c r="BS429" s="30">
        <f t="shared" ca="1" si="1265"/>
        <v>550620.00000000035</v>
      </c>
      <c r="BT429" s="30">
        <f t="shared" ca="1" si="1265"/>
        <v>550620.00000000047</v>
      </c>
      <c r="BU429" s="30">
        <f t="shared" ca="1" si="1265"/>
        <v>550620.00000000047</v>
      </c>
      <c r="BV429" s="30">
        <f t="shared" si="1265"/>
        <v>0</v>
      </c>
      <c r="BW429" s="30">
        <f t="shared" si="1265"/>
        <v>0</v>
      </c>
      <c r="BX429" s="30">
        <f t="shared" si="1265"/>
        <v>0</v>
      </c>
      <c r="BY429" s="30">
        <f t="shared" si="1265"/>
        <v>0</v>
      </c>
      <c r="BZ429" s="30">
        <f t="shared" si="1265"/>
        <v>0</v>
      </c>
      <c r="CA429" s="30">
        <f t="shared" si="1265"/>
        <v>0</v>
      </c>
      <c r="CB429" s="30">
        <f t="shared" si="1265"/>
        <v>0</v>
      </c>
      <c r="CC429" s="30">
        <f t="shared" si="1265"/>
        <v>0</v>
      </c>
      <c r="CD429" s="30">
        <f t="shared" si="1265"/>
        <v>0</v>
      </c>
      <c r="CE429" s="30">
        <f t="shared" si="1265"/>
        <v>0</v>
      </c>
      <c r="CF429" s="30">
        <f t="shared" si="1265"/>
        <v>0</v>
      </c>
      <c r="CG429" s="30">
        <f t="shared" si="1265"/>
        <v>0</v>
      </c>
      <c r="CH429" s="30">
        <f t="shared" si="1265"/>
        <v>0</v>
      </c>
      <c r="CI429" s="30">
        <f t="shared" si="1265"/>
        <v>0</v>
      </c>
      <c r="CJ429" s="30">
        <f t="shared" si="1265"/>
        <v>0</v>
      </c>
      <c r="CK429" s="30">
        <f t="shared" si="1265"/>
        <v>0</v>
      </c>
      <c r="CL429" s="30">
        <f t="shared" ref="CL429:CT429" si="1266">CL52+CL194-CL247</f>
        <v>0</v>
      </c>
      <c r="CM429" s="30">
        <f t="shared" si="1266"/>
        <v>0</v>
      </c>
      <c r="CN429" s="30">
        <f t="shared" si="1266"/>
        <v>0</v>
      </c>
      <c r="CO429" s="30">
        <f t="shared" si="1266"/>
        <v>0</v>
      </c>
      <c r="CP429" s="30">
        <f t="shared" si="1266"/>
        <v>0</v>
      </c>
      <c r="CQ429" s="30">
        <f t="shared" si="1266"/>
        <v>0</v>
      </c>
      <c r="CR429" s="30">
        <f t="shared" si="1266"/>
        <v>0</v>
      </c>
      <c r="CS429" s="30">
        <f t="shared" si="1266"/>
        <v>0</v>
      </c>
      <c r="CT429" s="30">
        <f t="shared" si="1266"/>
        <v>0</v>
      </c>
    </row>
    <row r="430" spans="1:98" s="27" customFormat="1" ht="12" x14ac:dyDescent="0.25">
      <c r="A430" s="26">
        <f>ROW()</f>
        <v>430</v>
      </c>
      <c r="C430" s="142"/>
      <c r="E430" s="24"/>
      <c r="F430" s="66" t="str">
        <f t="shared" si="1259"/>
        <v>АКТИВЫ</v>
      </c>
      <c r="G430" s="66" t="str">
        <f t="shared" si="1260"/>
        <v>Склад ГП</v>
      </c>
      <c r="H430" s="27" t="str">
        <f>BP!$F$24</f>
        <v>Вн.пр-во</v>
      </c>
      <c r="P430" s="30"/>
      <c r="R430" s="24"/>
      <c r="S430" s="30"/>
      <c r="V430" s="85"/>
      <c r="W430" s="29">
        <f t="shared" ca="1" si="1088"/>
        <v>14158799.999999998</v>
      </c>
      <c r="Z430" s="30">
        <f t="shared" ref="Z430:BE430" ca="1" si="1267">Z53+Z195-Z248</f>
        <v>0</v>
      </c>
      <c r="AA430" s="30">
        <f t="shared" ca="1" si="1267"/>
        <v>0</v>
      </c>
      <c r="AB430" s="30">
        <f t="shared" ca="1" si="1267"/>
        <v>0</v>
      </c>
      <c r="AC430" s="30">
        <f t="shared" ca="1" si="1267"/>
        <v>0</v>
      </c>
      <c r="AD430" s="30">
        <f t="shared" ca="1" si="1267"/>
        <v>0</v>
      </c>
      <c r="AE430" s="30">
        <f t="shared" ca="1" si="1267"/>
        <v>0</v>
      </c>
      <c r="AF430" s="30">
        <f t="shared" ca="1" si="1267"/>
        <v>0</v>
      </c>
      <c r="AG430" s="30">
        <f t="shared" ca="1" si="1267"/>
        <v>0</v>
      </c>
      <c r="AH430" s="30">
        <f t="shared" ca="1" si="1267"/>
        <v>10800</v>
      </c>
      <c r="AI430" s="30">
        <f t="shared" ca="1" si="1267"/>
        <v>48000</v>
      </c>
      <c r="AJ430" s="30">
        <f t="shared" ca="1" si="1267"/>
        <v>98760</v>
      </c>
      <c r="AK430" s="30">
        <f t="shared" ca="1" si="1267"/>
        <v>156030</v>
      </c>
      <c r="AL430" s="30">
        <f t="shared" ca="1" si="1267"/>
        <v>210870</v>
      </c>
      <c r="AM430" s="30">
        <f t="shared" ca="1" si="1267"/>
        <v>278163</v>
      </c>
      <c r="AN430" s="30">
        <f t="shared" ca="1" si="1267"/>
        <v>424386</v>
      </c>
      <c r="AO430" s="30">
        <f t="shared" ca="1" si="1267"/>
        <v>686520</v>
      </c>
      <c r="AP430" s="30">
        <f t="shared" ca="1" si="1267"/>
        <v>1084887</v>
      </c>
      <c r="AQ430" s="30">
        <f t="shared" ca="1" si="1267"/>
        <v>1616214</v>
      </c>
      <c r="AR430" s="30">
        <f t="shared" ca="1" si="1267"/>
        <v>2245828.5</v>
      </c>
      <c r="AS430" s="30">
        <f t="shared" ca="1" si="1267"/>
        <v>2939980.5</v>
      </c>
      <c r="AT430" s="30">
        <f t="shared" ca="1" si="1267"/>
        <v>3671782.5</v>
      </c>
      <c r="AU430" s="30">
        <f t="shared" ca="1" si="1267"/>
        <v>4424131.5</v>
      </c>
      <c r="AV430" s="30">
        <f t="shared" ca="1" si="1267"/>
        <v>5186809.5</v>
      </c>
      <c r="AW430" s="30">
        <f t="shared" ca="1" si="1267"/>
        <v>5953740</v>
      </c>
      <c r="AX430" s="30">
        <f t="shared" ca="1" si="1267"/>
        <v>6722385</v>
      </c>
      <c r="AY430" s="30">
        <f t="shared" ca="1" si="1267"/>
        <v>7491660</v>
      </c>
      <c r="AZ430" s="30">
        <f t="shared" ca="1" si="1267"/>
        <v>8261107.5</v>
      </c>
      <c r="BA430" s="30">
        <f t="shared" ca="1" si="1267"/>
        <v>9030600</v>
      </c>
      <c r="BB430" s="30">
        <f t="shared" ca="1" si="1267"/>
        <v>9800100</v>
      </c>
      <c r="BC430" s="30">
        <f t="shared" ca="1" si="1267"/>
        <v>10569600</v>
      </c>
      <c r="BD430" s="30">
        <f t="shared" ca="1" si="1267"/>
        <v>11339100</v>
      </c>
      <c r="BE430" s="30">
        <f t="shared" ca="1" si="1267"/>
        <v>12081600</v>
      </c>
      <c r="BF430" s="30">
        <f t="shared" ref="BF430:CK430" ca="1" si="1268">BF53+BF195-BF248</f>
        <v>12731100</v>
      </c>
      <c r="BG430" s="30">
        <f t="shared" ca="1" si="1268"/>
        <v>13253700</v>
      </c>
      <c r="BH430" s="30">
        <f t="shared" ca="1" si="1268"/>
        <v>13633125</v>
      </c>
      <c r="BI430" s="30">
        <f t="shared" ca="1" si="1268"/>
        <v>13875450</v>
      </c>
      <c r="BJ430" s="30">
        <f t="shared" ca="1" si="1268"/>
        <v>14017042.5</v>
      </c>
      <c r="BK430" s="30">
        <f t="shared" ca="1" si="1268"/>
        <v>14093077.5</v>
      </c>
      <c r="BL430" s="30">
        <f t="shared" ca="1" si="1268"/>
        <v>14131027.5</v>
      </c>
      <c r="BM430" s="30">
        <f t="shared" ca="1" si="1268"/>
        <v>14148247.5</v>
      </c>
      <c r="BN430" s="30">
        <f t="shared" ca="1" si="1268"/>
        <v>14155087.5</v>
      </c>
      <c r="BO430" s="30">
        <f t="shared" ca="1" si="1268"/>
        <v>14157660</v>
      </c>
      <c r="BP430" s="30">
        <f t="shared" ca="1" si="1268"/>
        <v>14158515</v>
      </c>
      <c r="BQ430" s="30">
        <f t="shared" ca="1" si="1268"/>
        <v>14158740</v>
      </c>
      <c r="BR430" s="30">
        <f t="shared" ca="1" si="1268"/>
        <v>14158792.499999998</v>
      </c>
      <c r="BS430" s="30">
        <f t="shared" ca="1" si="1268"/>
        <v>14158799.999999998</v>
      </c>
      <c r="BT430" s="30">
        <f t="shared" ca="1" si="1268"/>
        <v>14158799.999999998</v>
      </c>
      <c r="BU430" s="30">
        <f t="shared" ca="1" si="1268"/>
        <v>14158799.999999998</v>
      </c>
      <c r="BV430" s="30">
        <f t="shared" si="1268"/>
        <v>0</v>
      </c>
      <c r="BW430" s="30">
        <f t="shared" si="1268"/>
        <v>0</v>
      </c>
      <c r="BX430" s="30">
        <f t="shared" si="1268"/>
        <v>0</v>
      </c>
      <c r="BY430" s="30">
        <f t="shared" si="1268"/>
        <v>0</v>
      </c>
      <c r="BZ430" s="30">
        <f t="shared" si="1268"/>
        <v>0</v>
      </c>
      <c r="CA430" s="30">
        <f t="shared" si="1268"/>
        <v>0</v>
      </c>
      <c r="CB430" s="30">
        <f t="shared" si="1268"/>
        <v>0</v>
      </c>
      <c r="CC430" s="30">
        <f t="shared" si="1268"/>
        <v>0</v>
      </c>
      <c r="CD430" s="30">
        <f t="shared" si="1268"/>
        <v>0</v>
      </c>
      <c r="CE430" s="30">
        <f t="shared" si="1268"/>
        <v>0</v>
      </c>
      <c r="CF430" s="30">
        <f t="shared" si="1268"/>
        <v>0</v>
      </c>
      <c r="CG430" s="30">
        <f t="shared" si="1268"/>
        <v>0</v>
      </c>
      <c r="CH430" s="30">
        <f t="shared" si="1268"/>
        <v>0</v>
      </c>
      <c r="CI430" s="30">
        <f t="shared" si="1268"/>
        <v>0</v>
      </c>
      <c r="CJ430" s="30">
        <f t="shared" si="1268"/>
        <v>0</v>
      </c>
      <c r="CK430" s="30">
        <f t="shared" si="1268"/>
        <v>0</v>
      </c>
      <c r="CL430" s="30">
        <f t="shared" ref="CL430:CT430" si="1269">CL53+CL195-CL248</f>
        <v>0</v>
      </c>
      <c r="CM430" s="30">
        <f t="shared" si="1269"/>
        <v>0</v>
      </c>
      <c r="CN430" s="30">
        <f t="shared" si="1269"/>
        <v>0</v>
      </c>
      <c r="CO430" s="30">
        <f t="shared" si="1269"/>
        <v>0</v>
      </c>
      <c r="CP430" s="30">
        <f t="shared" si="1269"/>
        <v>0</v>
      </c>
      <c r="CQ430" s="30">
        <f t="shared" si="1269"/>
        <v>0</v>
      </c>
      <c r="CR430" s="30">
        <f t="shared" si="1269"/>
        <v>0</v>
      </c>
      <c r="CS430" s="30">
        <f t="shared" si="1269"/>
        <v>0</v>
      </c>
      <c r="CT430" s="30">
        <f t="shared" si="1269"/>
        <v>0</v>
      </c>
    </row>
    <row r="431" spans="1:98" s="27" customFormat="1" ht="12" x14ac:dyDescent="0.25">
      <c r="A431" s="26">
        <f>ROW()</f>
        <v>431</v>
      </c>
      <c r="C431" s="142"/>
      <c r="E431" s="24"/>
      <c r="F431" s="66" t="str">
        <f t="shared" si="1259"/>
        <v>АКТИВЫ</v>
      </c>
      <c r="G431" s="66" t="str">
        <f t="shared" si="1260"/>
        <v>Склад ГП</v>
      </c>
      <c r="H431" s="27" t="str">
        <f>BP!$F$25</f>
        <v>Упаковка</v>
      </c>
      <c r="P431" s="30"/>
      <c r="R431" s="24"/>
      <c r="S431" s="30"/>
      <c r="V431" s="85"/>
      <c r="W431" s="29">
        <f t="shared" ca="1" si="1088"/>
        <v>1573199.9999999988</v>
      </c>
      <c r="Z431" s="30">
        <f t="shared" ref="Z431:BE431" ca="1" si="1270">Z54+Z196-Z249</f>
        <v>0</v>
      </c>
      <c r="AA431" s="30">
        <f t="shared" ca="1" si="1270"/>
        <v>0</v>
      </c>
      <c r="AB431" s="30">
        <f t="shared" ca="1" si="1270"/>
        <v>0</v>
      </c>
      <c r="AC431" s="30">
        <f t="shared" ca="1" si="1270"/>
        <v>0</v>
      </c>
      <c r="AD431" s="30">
        <f t="shared" ca="1" si="1270"/>
        <v>0</v>
      </c>
      <c r="AE431" s="30">
        <f t="shared" ca="1" si="1270"/>
        <v>0</v>
      </c>
      <c r="AF431" s="30">
        <f t="shared" ca="1" si="1270"/>
        <v>0</v>
      </c>
      <c r="AG431" s="30">
        <f t="shared" ca="1" si="1270"/>
        <v>0</v>
      </c>
      <c r="AH431" s="30">
        <f t="shared" ca="1" si="1270"/>
        <v>1200.0000000000002</v>
      </c>
      <c r="AI431" s="30">
        <f t="shared" ca="1" si="1270"/>
        <v>5333.3333333333339</v>
      </c>
      <c r="AJ431" s="30">
        <f t="shared" ca="1" si="1270"/>
        <v>10973.333333333334</v>
      </c>
      <c r="AK431" s="30">
        <f t="shared" ca="1" si="1270"/>
        <v>17336.666666666668</v>
      </c>
      <c r="AL431" s="30">
        <f t="shared" ca="1" si="1270"/>
        <v>23430.000000000004</v>
      </c>
      <c r="AM431" s="30">
        <f t="shared" ca="1" si="1270"/>
        <v>30907.000000000011</v>
      </c>
      <c r="AN431" s="30">
        <f t="shared" ca="1" si="1270"/>
        <v>47154.000000000015</v>
      </c>
      <c r="AO431" s="30">
        <f t="shared" ca="1" si="1270"/>
        <v>76280</v>
      </c>
      <c r="AP431" s="30">
        <f t="shared" ca="1" si="1270"/>
        <v>120543.00000000001</v>
      </c>
      <c r="AQ431" s="30">
        <f t="shared" ca="1" si="1270"/>
        <v>179579.33333333337</v>
      </c>
      <c r="AR431" s="30">
        <f t="shared" ca="1" si="1270"/>
        <v>249536.50000000006</v>
      </c>
      <c r="AS431" s="30">
        <f t="shared" ca="1" si="1270"/>
        <v>326664.50000000006</v>
      </c>
      <c r="AT431" s="30">
        <f t="shared" ca="1" si="1270"/>
        <v>407975.83333333331</v>
      </c>
      <c r="AU431" s="30">
        <f t="shared" ca="1" si="1270"/>
        <v>491570.16666666674</v>
      </c>
      <c r="AV431" s="30">
        <f t="shared" ca="1" si="1270"/>
        <v>576312.16666666674</v>
      </c>
      <c r="AW431" s="30">
        <f t="shared" ca="1" si="1270"/>
        <v>661526.66666666674</v>
      </c>
      <c r="AX431" s="30">
        <f t="shared" ca="1" si="1270"/>
        <v>746931.66666666663</v>
      </c>
      <c r="AY431" s="30">
        <f t="shared" ca="1" si="1270"/>
        <v>832406.66666666663</v>
      </c>
      <c r="AZ431" s="30">
        <f t="shared" ca="1" si="1270"/>
        <v>917900.83333333326</v>
      </c>
      <c r="BA431" s="30">
        <f t="shared" ca="1" si="1270"/>
        <v>1003399.9999999998</v>
      </c>
      <c r="BB431" s="30">
        <f t="shared" ca="1" si="1270"/>
        <v>1088899.9999999995</v>
      </c>
      <c r="BC431" s="30">
        <f t="shared" ca="1" si="1270"/>
        <v>1174399.9999999995</v>
      </c>
      <c r="BD431" s="30">
        <f t="shared" ca="1" si="1270"/>
        <v>1259899.9999999995</v>
      </c>
      <c r="BE431" s="30">
        <f t="shared" ca="1" si="1270"/>
        <v>1342399.9999999995</v>
      </c>
      <c r="BF431" s="30">
        <f t="shared" ref="BF431:CK431" ca="1" si="1271">BF54+BF196-BF249</f>
        <v>1414566.666666666</v>
      </c>
      <c r="BG431" s="30">
        <f t="shared" ca="1" si="1271"/>
        <v>1472633.333333333</v>
      </c>
      <c r="BH431" s="30">
        <f t="shared" ca="1" si="1271"/>
        <v>1514791.6666666665</v>
      </c>
      <c r="BI431" s="30">
        <f t="shared" ca="1" si="1271"/>
        <v>1541716.6666666665</v>
      </c>
      <c r="BJ431" s="30">
        <f t="shared" ca="1" si="1271"/>
        <v>1557449.1666666665</v>
      </c>
      <c r="BK431" s="30">
        <f t="shared" ca="1" si="1271"/>
        <v>1565897.4999999998</v>
      </c>
      <c r="BL431" s="30">
        <f t="shared" ca="1" si="1271"/>
        <v>1570114.1666666663</v>
      </c>
      <c r="BM431" s="30">
        <f t="shared" ca="1" si="1271"/>
        <v>1572027.4999999993</v>
      </c>
      <c r="BN431" s="30">
        <f t="shared" ca="1" si="1271"/>
        <v>1572787.4999999993</v>
      </c>
      <c r="BO431" s="30">
        <f t="shared" ca="1" si="1271"/>
        <v>1573073.333333333</v>
      </c>
      <c r="BP431" s="30">
        <f t="shared" ca="1" si="1271"/>
        <v>1573168.333333333</v>
      </c>
      <c r="BQ431" s="30">
        <f t="shared" ca="1" si="1271"/>
        <v>1573193.333333333</v>
      </c>
      <c r="BR431" s="30">
        <f t="shared" ca="1" si="1271"/>
        <v>1573199.166666666</v>
      </c>
      <c r="BS431" s="30">
        <f t="shared" ca="1" si="1271"/>
        <v>1573199.9999999991</v>
      </c>
      <c r="BT431" s="30">
        <f t="shared" ca="1" si="1271"/>
        <v>1573199.9999999988</v>
      </c>
      <c r="BU431" s="30">
        <f t="shared" ca="1" si="1271"/>
        <v>1573199.9999999988</v>
      </c>
      <c r="BV431" s="30">
        <f t="shared" si="1271"/>
        <v>0</v>
      </c>
      <c r="BW431" s="30">
        <f t="shared" si="1271"/>
        <v>0</v>
      </c>
      <c r="BX431" s="30">
        <f t="shared" si="1271"/>
        <v>0</v>
      </c>
      <c r="BY431" s="30">
        <f t="shared" si="1271"/>
        <v>0</v>
      </c>
      <c r="BZ431" s="30">
        <f t="shared" si="1271"/>
        <v>0</v>
      </c>
      <c r="CA431" s="30">
        <f t="shared" si="1271"/>
        <v>0</v>
      </c>
      <c r="CB431" s="30">
        <f t="shared" si="1271"/>
        <v>0</v>
      </c>
      <c r="CC431" s="30">
        <f t="shared" si="1271"/>
        <v>0</v>
      </c>
      <c r="CD431" s="30">
        <f t="shared" si="1271"/>
        <v>0</v>
      </c>
      <c r="CE431" s="30">
        <f t="shared" si="1271"/>
        <v>0</v>
      </c>
      <c r="CF431" s="30">
        <f t="shared" si="1271"/>
        <v>0</v>
      </c>
      <c r="CG431" s="30">
        <f t="shared" si="1271"/>
        <v>0</v>
      </c>
      <c r="CH431" s="30">
        <f t="shared" si="1271"/>
        <v>0</v>
      </c>
      <c r="CI431" s="30">
        <f t="shared" si="1271"/>
        <v>0</v>
      </c>
      <c r="CJ431" s="30">
        <f t="shared" si="1271"/>
        <v>0</v>
      </c>
      <c r="CK431" s="30">
        <f t="shared" si="1271"/>
        <v>0</v>
      </c>
      <c r="CL431" s="30">
        <f t="shared" ref="CL431:CT431" si="1272">CL54+CL196-CL249</f>
        <v>0</v>
      </c>
      <c r="CM431" s="30">
        <f t="shared" si="1272"/>
        <v>0</v>
      </c>
      <c r="CN431" s="30">
        <f t="shared" si="1272"/>
        <v>0</v>
      </c>
      <c r="CO431" s="30">
        <f t="shared" si="1272"/>
        <v>0</v>
      </c>
      <c r="CP431" s="30">
        <f t="shared" si="1272"/>
        <v>0</v>
      </c>
      <c r="CQ431" s="30">
        <f t="shared" si="1272"/>
        <v>0</v>
      </c>
      <c r="CR431" s="30">
        <f t="shared" si="1272"/>
        <v>0</v>
      </c>
      <c r="CS431" s="30">
        <f t="shared" si="1272"/>
        <v>0</v>
      </c>
      <c r="CT431" s="30">
        <f t="shared" si="1272"/>
        <v>0</v>
      </c>
    </row>
    <row r="432" spans="1:98" s="27" customFormat="1" ht="12" x14ac:dyDescent="0.25">
      <c r="A432" s="26">
        <f>ROW()</f>
        <v>432</v>
      </c>
      <c r="C432" s="142"/>
      <c r="E432" s="24"/>
      <c r="F432" s="66" t="str">
        <f t="shared" si="1259"/>
        <v>АКТИВЫ</v>
      </c>
      <c r="G432" s="66" t="str">
        <f t="shared" si="1260"/>
        <v>Склад ГП</v>
      </c>
      <c r="H432" s="27" t="str">
        <f>BP!$F$26</f>
        <v>ФОТ првПерс</v>
      </c>
      <c r="P432" s="30"/>
      <c r="R432" s="24"/>
      <c r="S432" s="30"/>
      <c r="V432" s="85"/>
      <c r="W432" s="29">
        <f t="shared" ca="1" si="1088"/>
        <v>1179900</v>
      </c>
      <c r="Z432" s="30">
        <f t="shared" ref="Z432:BE432" ca="1" si="1273">Z55+Z197-Z250</f>
        <v>0</v>
      </c>
      <c r="AA432" s="30">
        <f t="shared" ca="1" si="1273"/>
        <v>0</v>
      </c>
      <c r="AB432" s="30">
        <f t="shared" ca="1" si="1273"/>
        <v>0</v>
      </c>
      <c r="AC432" s="30">
        <f t="shared" ca="1" si="1273"/>
        <v>0</v>
      </c>
      <c r="AD432" s="30">
        <f t="shared" ca="1" si="1273"/>
        <v>0</v>
      </c>
      <c r="AE432" s="30">
        <f t="shared" ca="1" si="1273"/>
        <v>0</v>
      </c>
      <c r="AF432" s="30">
        <f t="shared" ca="1" si="1273"/>
        <v>0</v>
      </c>
      <c r="AG432" s="30">
        <f t="shared" ca="1" si="1273"/>
        <v>0</v>
      </c>
      <c r="AH432" s="30">
        <f t="shared" ca="1" si="1273"/>
        <v>900</v>
      </c>
      <c r="AI432" s="30">
        <f t="shared" ca="1" si="1273"/>
        <v>4000</v>
      </c>
      <c r="AJ432" s="30">
        <f t="shared" ca="1" si="1273"/>
        <v>8230</v>
      </c>
      <c r="AK432" s="30">
        <f t="shared" ca="1" si="1273"/>
        <v>13002.5</v>
      </c>
      <c r="AL432" s="30">
        <f t="shared" ca="1" si="1273"/>
        <v>17572.5</v>
      </c>
      <c r="AM432" s="30">
        <f t="shared" ca="1" si="1273"/>
        <v>23180.25</v>
      </c>
      <c r="AN432" s="30">
        <f t="shared" ca="1" si="1273"/>
        <v>35365.5</v>
      </c>
      <c r="AO432" s="30">
        <f t="shared" ca="1" si="1273"/>
        <v>57210</v>
      </c>
      <c r="AP432" s="30">
        <f t="shared" ca="1" si="1273"/>
        <v>90407.25</v>
      </c>
      <c r="AQ432" s="30">
        <f t="shared" ca="1" si="1273"/>
        <v>134684.5</v>
      </c>
      <c r="AR432" s="30">
        <f t="shared" ca="1" si="1273"/>
        <v>187152.375</v>
      </c>
      <c r="AS432" s="30">
        <f t="shared" ca="1" si="1273"/>
        <v>244998.375</v>
      </c>
      <c r="AT432" s="30">
        <f t="shared" ca="1" si="1273"/>
        <v>305981.875</v>
      </c>
      <c r="AU432" s="30">
        <f t="shared" ca="1" si="1273"/>
        <v>368677.625</v>
      </c>
      <c r="AV432" s="30">
        <f t="shared" ca="1" si="1273"/>
        <v>432234.125</v>
      </c>
      <c r="AW432" s="30">
        <f t="shared" ca="1" si="1273"/>
        <v>496145</v>
      </c>
      <c r="AX432" s="30">
        <f t="shared" ca="1" si="1273"/>
        <v>560198.75</v>
      </c>
      <c r="AY432" s="30">
        <f t="shared" ca="1" si="1273"/>
        <v>624305</v>
      </c>
      <c r="AZ432" s="30">
        <f t="shared" ca="1" si="1273"/>
        <v>688425.625</v>
      </c>
      <c r="BA432" s="30">
        <f t="shared" ca="1" si="1273"/>
        <v>752550</v>
      </c>
      <c r="BB432" s="30">
        <f t="shared" ca="1" si="1273"/>
        <v>816675</v>
      </c>
      <c r="BC432" s="30">
        <f t="shared" ca="1" si="1273"/>
        <v>880800</v>
      </c>
      <c r="BD432" s="30">
        <f t="shared" ca="1" si="1273"/>
        <v>944925</v>
      </c>
      <c r="BE432" s="30">
        <f t="shared" ca="1" si="1273"/>
        <v>1006800</v>
      </c>
      <c r="BF432" s="30">
        <f t="shared" ref="BF432:CK432" ca="1" si="1274">BF55+BF197-BF250</f>
        <v>1060925</v>
      </c>
      <c r="BG432" s="30">
        <f t="shared" ca="1" si="1274"/>
        <v>1104475</v>
      </c>
      <c r="BH432" s="30">
        <f t="shared" ca="1" si="1274"/>
        <v>1136093.75</v>
      </c>
      <c r="BI432" s="30">
        <f t="shared" ca="1" si="1274"/>
        <v>1156287.5</v>
      </c>
      <c r="BJ432" s="30">
        <f t="shared" ca="1" si="1274"/>
        <v>1168086.875</v>
      </c>
      <c r="BK432" s="30">
        <f t="shared" ca="1" si="1274"/>
        <v>1174423.125</v>
      </c>
      <c r="BL432" s="30">
        <f t="shared" ca="1" si="1274"/>
        <v>1177585.625</v>
      </c>
      <c r="BM432" s="30">
        <f t="shared" ca="1" si="1274"/>
        <v>1179020.625</v>
      </c>
      <c r="BN432" s="30">
        <f t="shared" ca="1" si="1274"/>
        <v>1179590.625</v>
      </c>
      <c r="BO432" s="30">
        <f t="shared" ca="1" si="1274"/>
        <v>1179805</v>
      </c>
      <c r="BP432" s="30">
        <f t="shared" ca="1" si="1274"/>
        <v>1179876.25</v>
      </c>
      <c r="BQ432" s="30">
        <f t="shared" ca="1" si="1274"/>
        <v>1179895</v>
      </c>
      <c r="BR432" s="30">
        <f t="shared" ca="1" si="1274"/>
        <v>1179899.375</v>
      </c>
      <c r="BS432" s="30">
        <f t="shared" ca="1" si="1274"/>
        <v>1179900</v>
      </c>
      <c r="BT432" s="30">
        <f t="shared" ca="1" si="1274"/>
        <v>1179900</v>
      </c>
      <c r="BU432" s="30">
        <f t="shared" ca="1" si="1274"/>
        <v>1179900</v>
      </c>
      <c r="BV432" s="30">
        <f t="shared" si="1274"/>
        <v>0</v>
      </c>
      <c r="BW432" s="30">
        <f t="shared" si="1274"/>
        <v>0</v>
      </c>
      <c r="BX432" s="30">
        <f t="shared" si="1274"/>
        <v>0</v>
      </c>
      <c r="BY432" s="30">
        <f t="shared" si="1274"/>
        <v>0</v>
      </c>
      <c r="BZ432" s="30">
        <f t="shared" si="1274"/>
        <v>0</v>
      </c>
      <c r="CA432" s="30">
        <f t="shared" si="1274"/>
        <v>0</v>
      </c>
      <c r="CB432" s="30">
        <f t="shared" si="1274"/>
        <v>0</v>
      </c>
      <c r="CC432" s="30">
        <f t="shared" si="1274"/>
        <v>0</v>
      </c>
      <c r="CD432" s="30">
        <f t="shared" si="1274"/>
        <v>0</v>
      </c>
      <c r="CE432" s="30">
        <f t="shared" si="1274"/>
        <v>0</v>
      </c>
      <c r="CF432" s="30">
        <f t="shared" si="1274"/>
        <v>0</v>
      </c>
      <c r="CG432" s="30">
        <f t="shared" si="1274"/>
        <v>0</v>
      </c>
      <c r="CH432" s="30">
        <f t="shared" si="1274"/>
        <v>0</v>
      </c>
      <c r="CI432" s="30">
        <f t="shared" si="1274"/>
        <v>0</v>
      </c>
      <c r="CJ432" s="30">
        <f t="shared" si="1274"/>
        <v>0</v>
      </c>
      <c r="CK432" s="30">
        <f t="shared" si="1274"/>
        <v>0</v>
      </c>
      <c r="CL432" s="30">
        <f t="shared" ref="CL432:CT432" si="1275">CL55+CL197-CL250</f>
        <v>0</v>
      </c>
      <c r="CM432" s="30">
        <f t="shared" si="1275"/>
        <v>0</v>
      </c>
      <c r="CN432" s="30">
        <f t="shared" si="1275"/>
        <v>0</v>
      </c>
      <c r="CO432" s="30">
        <f t="shared" si="1275"/>
        <v>0</v>
      </c>
      <c r="CP432" s="30">
        <f t="shared" si="1275"/>
        <v>0</v>
      </c>
      <c r="CQ432" s="30">
        <f t="shared" si="1275"/>
        <v>0</v>
      </c>
      <c r="CR432" s="30">
        <f t="shared" si="1275"/>
        <v>0</v>
      </c>
      <c r="CS432" s="30">
        <f t="shared" si="1275"/>
        <v>0</v>
      </c>
      <c r="CT432" s="30">
        <f t="shared" si="1275"/>
        <v>0</v>
      </c>
    </row>
    <row r="433" spans="1:98" s="27" customFormat="1" ht="12" x14ac:dyDescent="0.25">
      <c r="A433" s="26">
        <f>ROW()</f>
        <v>433</v>
      </c>
      <c r="C433" s="142"/>
      <c r="E433" s="24"/>
      <c r="F433" s="66" t="str">
        <f t="shared" si="1259"/>
        <v>АКТИВЫ</v>
      </c>
      <c r="G433" s="66" t="str">
        <f t="shared" si="1260"/>
        <v>Склад ГП</v>
      </c>
      <c r="H433" s="27" t="str">
        <f>BP!$F$27</f>
        <v>ФОТ упак</v>
      </c>
      <c r="P433" s="30"/>
      <c r="R433" s="24"/>
      <c r="S433" s="30"/>
      <c r="V433" s="85"/>
      <c r="W433" s="29">
        <f t="shared" ca="1" si="1088"/>
        <v>589950</v>
      </c>
      <c r="Z433" s="30">
        <f t="shared" ref="Z433:BE433" ca="1" si="1276">Z56+Z198-Z251</f>
        <v>0</v>
      </c>
      <c r="AA433" s="30">
        <f t="shared" ca="1" si="1276"/>
        <v>0</v>
      </c>
      <c r="AB433" s="30">
        <f t="shared" ca="1" si="1276"/>
        <v>0</v>
      </c>
      <c r="AC433" s="30">
        <f t="shared" ca="1" si="1276"/>
        <v>0</v>
      </c>
      <c r="AD433" s="30">
        <f t="shared" ca="1" si="1276"/>
        <v>0</v>
      </c>
      <c r="AE433" s="30">
        <f t="shared" ca="1" si="1276"/>
        <v>0</v>
      </c>
      <c r="AF433" s="30">
        <f t="shared" ca="1" si="1276"/>
        <v>0</v>
      </c>
      <c r="AG433" s="30">
        <f t="shared" ca="1" si="1276"/>
        <v>0</v>
      </c>
      <c r="AH433" s="30">
        <f t="shared" ca="1" si="1276"/>
        <v>450</v>
      </c>
      <c r="AI433" s="30">
        <f t="shared" ca="1" si="1276"/>
        <v>2000</v>
      </c>
      <c r="AJ433" s="30">
        <f t="shared" ca="1" si="1276"/>
        <v>4115</v>
      </c>
      <c r="AK433" s="30">
        <f t="shared" ca="1" si="1276"/>
        <v>6501.25</v>
      </c>
      <c r="AL433" s="30">
        <f t="shared" ca="1" si="1276"/>
        <v>8786.25</v>
      </c>
      <c r="AM433" s="30">
        <f t="shared" ca="1" si="1276"/>
        <v>11590.125</v>
      </c>
      <c r="AN433" s="30">
        <f t="shared" ca="1" si="1276"/>
        <v>17682.75</v>
      </c>
      <c r="AO433" s="30">
        <f t="shared" ca="1" si="1276"/>
        <v>28605</v>
      </c>
      <c r="AP433" s="30">
        <f t="shared" ca="1" si="1276"/>
        <v>45203.625</v>
      </c>
      <c r="AQ433" s="30">
        <f t="shared" ca="1" si="1276"/>
        <v>67342.25</v>
      </c>
      <c r="AR433" s="30">
        <f t="shared" ca="1" si="1276"/>
        <v>93576.1875</v>
      </c>
      <c r="AS433" s="30">
        <f t="shared" ca="1" si="1276"/>
        <v>122499.1875</v>
      </c>
      <c r="AT433" s="30">
        <f t="shared" ca="1" si="1276"/>
        <v>152990.9375</v>
      </c>
      <c r="AU433" s="30">
        <f t="shared" ca="1" si="1276"/>
        <v>184338.8125</v>
      </c>
      <c r="AV433" s="30">
        <f t="shared" ca="1" si="1276"/>
        <v>216117.0625</v>
      </c>
      <c r="AW433" s="30">
        <f t="shared" ca="1" si="1276"/>
        <v>248072.5</v>
      </c>
      <c r="AX433" s="30">
        <f t="shared" ca="1" si="1276"/>
        <v>280099.375</v>
      </c>
      <c r="AY433" s="30">
        <f t="shared" ca="1" si="1276"/>
        <v>312152.5</v>
      </c>
      <c r="AZ433" s="30">
        <f t="shared" ca="1" si="1276"/>
        <v>344212.8125</v>
      </c>
      <c r="BA433" s="30">
        <f t="shared" ca="1" si="1276"/>
        <v>376275</v>
      </c>
      <c r="BB433" s="30">
        <f t="shared" ca="1" si="1276"/>
        <v>408337.5</v>
      </c>
      <c r="BC433" s="30">
        <f t="shared" ca="1" si="1276"/>
        <v>440400</v>
      </c>
      <c r="BD433" s="30">
        <f t="shared" ca="1" si="1276"/>
        <v>472462.5</v>
      </c>
      <c r="BE433" s="30">
        <f t="shared" ca="1" si="1276"/>
        <v>503400</v>
      </c>
      <c r="BF433" s="30">
        <f t="shared" ref="BF433:CK433" ca="1" si="1277">BF56+BF198-BF251</f>
        <v>530462.5</v>
      </c>
      <c r="BG433" s="30">
        <f t="shared" ca="1" si="1277"/>
        <v>552237.5</v>
      </c>
      <c r="BH433" s="30">
        <f t="shared" ca="1" si="1277"/>
        <v>568046.875</v>
      </c>
      <c r="BI433" s="30">
        <f t="shared" ca="1" si="1277"/>
        <v>578143.75</v>
      </c>
      <c r="BJ433" s="30">
        <f t="shared" ca="1" si="1277"/>
        <v>584043.4375</v>
      </c>
      <c r="BK433" s="30">
        <f t="shared" ca="1" si="1277"/>
        <v>587211.5625</v>
      </c>
      <c r="BL433" s="30">
        <f t="shared" ca="1" si="1277"/>
        <v>588792.8125</v>
      </c>
      <c r="BM433" s="30">
        <f t="shared" ca="1" si="1277"/>
        <v>589510.3125</v>
      </c>
      <c r="BN433" s="30">
        <f t="shared" ca="1" si="1277"/>
        <v>589795.3125</v>
      </c>
      <c r="BO433" s="30">
        <f t="shared" ca="1" si="1277"/>
        <v>589902.5</v>
      </c>
      <c r="BP433" s="30">
        <f t="shared" ca="1" si="1277"/>
        <v>589938.125</v>
      </c>
      <c r="BQ433" s="30">
        <f t="shared" ca="1" si="1277"/>
        <v>589947.5</v>
      </c>
      <c r="BR433" s="30">
        <f t="shared" ca="1" si="1277"/>
        <v>589949.6875</v>
      </c>
      <c r="BS433" s="30">
        <f t="shared" ca="1" si="1277"/>
        <v>589950</v>
      </c>
      <c r="BT433" s="30">
        <f t="shared" ca="1" si="1277"/>
        <v>589950</v>
      </c>
      <c r="BU433" s="30">
        <f t="shared" ca="1" si="1277"/>
        <v>589950</v>
      </c>
      <c r="BV433" s="30">
        <f t="shared" si="1277"/>
        <v>0</v>
      </c>
      <c r="BW433" s="30">
        <f t="shared" si="1277"/>
        <v>0</v>
      </c>
      <c r="BX433" s="30">
        <f t="shared" si="1277"/>
        <v>0</v>
      </c>
      <c r="BY433" s="30">
        <f t="shared" si="1277"/>
        <v>0</v>
      </c>
      <c r="BZ433" s="30">
        <f t="shared" si="1277"/>
        <v>0</v>
      </c>
      <c r="CA433" s="30">
        <f t="shared" si="1277"/>
        <v>0</v>
      </c>
      <c r="CB433" s="30">
        <f t="shared" si="1277"/>
        <v>0</v>
      </c>
      <c r="CC433" s="30">
        <f t="shared" si="1277"/>
        <v>0</v>
      </c>
      <c r="CD433" s="30">
        <f t="shared" si="1277"/>
        <v>0</v>
      </c>
      <c r="CE433" s="30">
        <f t="shared" si="1277"/>
        <v>0</v>
      </c>
      <c r="CF433" s="30">
        <f t="shared" si="1277"/>
        <v>0</v>
      </c>
      <c r="CG433" s="30">
        <f t="shared" si="1277"/>
        <v>0</v>
      </c>
      <c r="CH433" s="30">
        <f t="shared" si="1277"/>
        <v>0</v>
      </c>
      <c r="CI433" s="30">
        <f t="shared" si="1277"/>
        <v>0</v>
      </c>
      <c r="CJ433" s="30">
        <f t="shared" si="1277"/>
        <v>0</v>
      </c>
      <c r="CK433" s="30">
        <f t="shared" si="1277"/>
        <v>0</v>
      </c>
      <c r="CL433" s="30">
        <f t="shared" ref="CL433:CT433" si="1278">CL56+CL198-CL251</f>
        <v>0</v>
      </c>
      <c r="CM433" s="30">
        <f t="shared" si="1278"/>
        <v>0</v>
      </c>
      <c r="CN433" s="30">
        <f t="shared" si="1278"/>
        <v>0</v>
      </c>
      <c r="CO433" s="30">
        <f t="shared" si="1278"/>
        <v>0</v>
      </c>
      <c r="CP433" s="30">
        <f t="shared" si="1278"/>
        <v>0</v>
      </c>
      <c r="CQ433" s="30">
        <f t="shared" si="1278"/>
        <v>0</v>
      </c>
      <c r="CR433" s="30">
        <f t="shared" si="1278"/>
        <v>0</v>
      </c>
      <c r="CS433" s="30">
        <f t="shared" si="1278"/>
        <v>0</v>
      </c>
      <c r="CT433" s="30">
        <f t="shared" si="1278"/>
        <v>0</v>
      </c>
    </row>
    <row r="434" spans="1:98" s="27" customFormat="1" ht="12" x14ac:dyDescent="0.25">
      <c r="A434" s="26">
        <f>ROW()</f>
        <v>434</v>
      </c>
      <c r="C434" s="142"/>
      <c r="E434" s="24"/>
      <c r="F434" s="66" t="str">
        <f t="shared" si="1259"/>
        <v>АКТИВЫ</v>
      </c>
      <c r="G434" s="66" t="str">
        <f t="shared" si="1260"/>
        <v>Склад ГП</v>
      </c>
      <c r="H434" s="27" t="str">
        <f>BP!$F$28</f>
        <v>Соцсборы</v>
      </c>
      <c r="P434" s="30"/>
      <c r="R434" s="24"/>
      <c r="S434" s="30"/>
      <c r="V434" s="85"/>
      <c r="W434" s="29">
        <f t="shared" ca="1" si="1088"/>
        <v>530955</v>
      </c>
      <c r="Z434" s="30">
        <f t="shared" ref="Z434:BE434" ca="1" si="1279">Z57+Z199-Z252</f>
        <v>0</v>
      </c>
      <c r="AA434" s="30">
        <f t="shared" ca="1" si="1279"/>
        <v>0</v>
      </c>
      <c r="AB434" s="30">
        <f t="shared" ca="1" si="1279"/>
        <v>0</v>
      </c>
      <c r="AC434" s="30">
        <f t="shared" ca="1" si="1279"/>
        <v>0</v>
      </c>
      <c r="AD434" s="30">
        <f t="shared" ca="1" si="1279"/>
        <v>0</v>
      </c>
      <c r="AE434" s="30">
        <f t="shared" ca="1" si="1279"/>
        <v>0</v>
      </c>
      <c r="AF434" s="30">
        <f t="shared" ca="1" si="1279"/>
        <v>0</v>
      </c>
      <c r="AG434" s="30">
        <f t="shared" ca="1" si="1279"/>
        <v>0</v>
      </c>
      <c r="AH434" s="30">
        <f t="shared" ca="1" si="1279"/>
        <v>405</v>
      </c>
      <c r="AI434" s="30">
        <f t="shared" ca="1" si="1279"/>
        <v>1800</v>
      </c>
      <c r="AJ434" s="30">
        <f t="shared" ca="1" si="1279"/>
        <v>3703.5</v>
      </c>
      <c r="AK434" s="30">
        <f t="shared" ca="1" si="1279"/>
        <v>5851.125</v>
      </c>
      <c r="AL434" s="30">
        <f t="shared" ca="1" si="1279"/>
        <v>7907.625</v>
      </c>
      <c r="AM434" s="30">
        <f t="shared" ca="1" si="1279"/>
        <v>10431.112499999999</v>
      </c>
      <c r="AN434" s="30">
        <f t="shared" ca="1" si="1279"/>
        <v>15914.475000000002</v>
      </c>
      <c r="AO434" s="30">
        <f t="shared" ca="1" si="1279"/>
        <v>25744.500000000004</v>
      </c>
      <c r="AP434" s="30">
        <f t="shared" ca="1" si="1279"/>
        <v>40683.262499999997</v>
      </c>
      <c r="AQ434" s="30">
        <f t="shared" ca="1" si="1279"/>
        <v>60608.024999999994</v>
      </c>
      <c r="AR434" s="30">
        <f t="shared" ca="1" si="1279"/>
        <v>84218.568750000006</v>
      </c>
      <c r="AS434" s="30">
        <f t="shared" ca="1" si="1279"/>
        <v>110249.26875</v>
      </c>
      <c r="AT434" s="30">
        <f t="shared" ca="1" si="1279"/>
        <v>137691.84375</v>
      </c>
      <c r="AU434" s="30">
        <f t="shared" ca="1" si="1279"/>
        <v>165904.93124999999</v>
      </c>
      <c r="AV434" s="30">
        <f t="shared" ca="1" si="1279"/>
        <v>194505.35625000001</v>
      </c>
      <c r="AW434" s="30">
        <f t="shared" ca="1" si="1279"/>
        <v>223265.25</v>
      </c>
      <c r="AX434" s="30">
        <f t="shared" ca="1" si="1279"/>
        <v>252089.4375</v>
      </c>
      <c r="AY434" s="30">
        <f t="shared" ca="1" si="1279"/>
        <v>280937.25</v>
      </c>
      <c r="AZ434" s="30">
        <f t="shared" ca="1" si="1279"/>
        <v>309791.53125</v>
      </c>
      <c r="BA434" s="30">
        <f t="shared" ca="1" si="1279"/>
        <v>338647.5</v>
      </c>
      <c r="BB434" s="30">
        <f t="shared" ca="1" si="1279"/>
        <v>367503.75</v>
      </c>
      <c r="BC434" s="30">
        <f t="shared" ca="1" si="1279"/>
        <v>396360</v>
      </c>
      <c r="BD434" s="30">
        <f t="shared" ca="1" si="1279"/>
        <v>425216.25</v>
      </c>
      <c r="BE434" s="30">
        <f t="shared" ca="1" si="1279"/>
        <v>453060</v>
      </c>
      <c r="BF434" s="30">
        <f t="shared" ref="BF434:CK434" ca="1" si="1280">BF57+BF199-BF252</f>
        <v>477416.25</v>
      </c>
      <c r="BG434" s="30">
        <f t="shared" ca="1" si="1280"/>
        <v>497013.75</v>
      </c>
      <c r="BH434" s="30">
        <f t="shared" ca="1" si="1280"/>
        <v>511242.1875</v>
      </c>
      <c r="BI434" s="30">
        <f t="shared" ca="1" si="1280"/>
        <v>520329.375</v>
      </c>
      <c r="BJ434" s="30">
        <f t="shared" ca="1" si="1280"/>
        <v>525639.09375</v>
      </c>
      <c r="BK434" s="30">
        <f t="shared" ca="1" si="1280"/>
        <v>528490.40625</v>
      </c>
      <c r="BL434" s="30">
        <f t="shared" ca="1" si="1280"/>
        <v>529913.53125</v>
      </c>
      <c r="BM434" s="30">
        <f t="shared" ca="1" si="1280"/>
        <v>530559.28125</v>
      </c>
      <c r="BN434" s="30">
        <f t="shared" ca="1" si="1280"/>
        <v>530815.78125</v>
      </c>
      <c r="BO434" s="30">
        <f t="shared" ca="1" si="1280"/>
        <v>530912.25</v>
      </c>
      <c r="BP434" s="30">
        <f t="shared" ca="1" si="1280"/>
        <v>530944.3125</v>
      </c>
      <c r="BQ434" s="30">
        <f t="shared" ca="1" si="1280"/>
        <v>530952.75</v>
      </c>
      <c r="BR434" s="30">
        <f t="shared" ca="1" si="1280"/>
        <v>530954.71875</v>
      </c>
      <c r="BS434" s="30">
        <f t="shared" ca="1" si="1280"/>
        <v>530955</v>
      </c>
      <c r="BT434" s="30">
        <f t="shared" ca="1" si="1280"/>
        <v>530955</v>
      </c>
      <c r="BU434" s="30">
        <f t="shared" ca="1" si="1280"/>
        <v>530955</v>
      </c>
      <c r="BV434" s="30">
        <f t="shared" si="1280"/>
        <v>0</v>
      </c>
      <c r="BW434" s="30">
        <f t="shared" si="1280"/>
        <v>0</v>
      </c>
      <c r="BX434" s="30">
        <f t="shared" si="1280"/>
        <v>0</v>
      </c>
      <c r="BY434" s="30">
        <f t="shared" si="1280"/>
        <v>0</v>
      </c>
      <c r="BZ434" s="30">
        <f t="shared" si="1280"/>
        <v>0</v>
      </c>
      <c r="CA434" s="30">
        <f t="shared" si="1280"/>
        <v>0</v>
      </c>
      <c r="CB434" s="30">
        <f t="shared" si="1280"/>
        <v>0</v>
      </c>
      <c r="CC434" s="30">
        <f t="shared" si="1280"/>
        <v>0</v>
      </c>
      <c r="CD434" s="30">
        <f t="shared" si="1280"/>
        <v>0</v>
      </c>
      <c r="CE434" s="30">
        <f t="shared" si="1280"/>
        <v>0</v>
      </c>
      <c r="CF434" s="30">
        <f t="shared" si="1280"/>
        <v>0</v>
      </c>
      <c r="CG434" s="30">
        <f t="shared" si="1280"/>
        <v>0</v>
      </c>
      <c r="CH434" s="30">
        <f t="shared" si="1280"/>
        <v>0</v>
      </c>
      <c r="CI434" s="30">
        <f t="shared" si="1280"/>
        <v>0</v>
      </c>
      <c r="CJ434" s="30">
        <f t="shared" si="1280"/>
        <v>0</v>
      </c>
      <c r="CK434" s="30">
        <f t="shared" si="1280"/>
        <v>0</v>
      </c>
      <c r="CL434" s="30">
        <f t="shared" ref="CL434:CT434" si="1281">CL57+CL199-CL252</f>
        <v>0</v>
      </c>
      <c r="CM434" s="30">
        <f t="shared" si="1281"/>
        <v>0</v>
      </c>
      <c r="CN434" s="30">
        <f t="shared" si="1281"/>
        <v>0</v>
      </c>
      <c r="CO434" s="30">
        <f t="shared" si="1281"/>
        <v>0</v>
      </c>
      <c r="CP434" s="30">
        <f t="shared" si="1281"/>
        <v>0</v>
      </c>
      <c r="CQ434" s="30">
        <f t="shared" si="1281"/>
        <v>0</v>
      </c>
      <c r="CR434" s="30">
        <f t="shared" si="1281"/>
        <v>0</v>
      </c>
      <c r="CS434" s="30">
        <f t="shared" si="1281"/>
        <v>0</v>
      </c>
      <c r="CT434" s="30">
        <f t="shared" si="1281"/>
        <v>0</v>
      </c>
    </row>
    <row r="435" spans="1:98" s="27" customFormat="1" ht="12" x14ac:dyDescent="0.25">
      <c r="A435" s="26">
        <f>ROW()</f>
        <v>435</v>
      </c>
      <c r="C435" s="142"/>
      <c r="E435" s="24"/>
      <c r="F435" s="66" t="str">
        <f t="shared" si="1259"/>
        <v>АКТИВЫ</v>
      </c>
      <c r="G435" s="66" t="str">
        <f t="shared" si="1260"/>
        <v>Склад ГП</v>
      </c>
      <c r="H435" s="27" t="str">
        <f>BP!$F$29</f>
        <v>ЭлЭн</v>
      </c>
      <c r="P435" s="30"/>
      <c r="R435" s="24"/>
      <c r="S435" s="30"/>
      <c r="V435" s="85"/>
      <c r="W435" s="29">
        <f t="shared" ca="1" si="1088"/>
        <v>180918.00000000015</v>
      </c>
      <c r="Z435" s="30">
        <f t="shared" ref="Z435:BE435" ca="1" si="1282">Z58+Z200-Z253</f>
        <v>0</v>
      </c>
      <c r="AA435" s="30">
        <f t="shared" ca="1" si="1282"/>
        <v>0</v>
      </c>
      <c r="AB435" s="30">
        <f t="shared" ca="1" si="1282"/>
        <v>0</v>
      </c>
      <c r="AC435" s="30">
        <f t="shared" ca="1" si="1282"/>
        <v>0</v>
      </c>
      <c r="AD435" s="30">
        <f t="shared" ca="1" si="1282"/>
        <v>0</v>
      </c>
      <c r="AE435" s="30">
        <f t="shared" ca="1" si="1282"/>
        <v>0</v>
      </c>
      <c r="AF435" s="30">
        <f t="shared" ca="1" si="1282"/>
        <v>0</v>
      </c>
      <c r="AG435" s="30">
        <f t="shared" ca="1" si="1282"/>
        <v>0</v>
      </c>
      <c r="AH435" s="30">
        <f t="shared" ca="1" si="1282"/>
        <v>138.00000000000003</v>
      </c>
      <c r="AI435" s="30">
        <f t="shared" ca="1" si="1282"/>
        <v>613.33333333333348</v>
      </c>
      <c r="AJ435" s="30">
        <f t="shared" ca="1" si="1282"/>
        <v>1261.9333333333336</v>
      </c>
      <c r="AK435" s="30">
        <f t="shared" ca="1" si="1282"/>
        <v>1993.7166666666672</v>
      </c>
      <c r="AL435" s="30">
        <f t="shared" ca="1" si="1282"/>
        <v>2694.4500000000007</v>
      </c>
      <c r="AM435" s="30">
        <f t="shared" ca="1" si="1282"/>
        <v>3554.3050000000012</v>
      </c>
      <c r="AN435" s="30">
        <f t="shared" ca="1" si="1282"/>
        <v>5422.7100000000009</v>
      </c>
      <c r="AO435" s="30">
        <f t="shared" ca="1" si="1282"/>
        <v>8772.2000000000007</v>
      </c>
      <c r="AP435" s="30">
        <f t="shared" ca="1" si="1282"/>
        <v>13862.445</v>
      </c>
      <c r="AQ435" s="30">
        <f t="shared" ca="1" si="1282"/>
        <v>20651.623333333333</v>
      </c>
      <c r="AR435" s="30">
        <f t="shared" ca="1" si="1282"/>
        <v>28696.697500000002</v>
      </c>
      <c r="AS435" s="30">
        <f t="shared" ca="1" si="1282"/>
        <v>37566.417500000003</v>
      </c>
      <c r="AT435" s="30">
        <f t="shared" ca="1" si="1282"/>
        <v>46917.22083333334</v>
      </c>
      <c r="AU435" s="30">
        <f t="shared" ca="1" si="1282"/>
        <v>56530.569166666661</v>
      </c>
      <c r="AV435" s="30">
        <f t="shared" ca="1" si="1282"/>
        <v>66275.89916666667</v>
      </c>
      <c r="AW435" s="30">
        <f t="shared" ca="1" si="1282"/>
        <v>76075.56666666668</v>
      </c>
      <c r="AX435" s="30">
        <f t="shared" ca="1" si="1282"/>
        <v>85897.141666666677</v>
      </c>
      <c r="AY435" s="30">
        <f t="shared" ca="1" si="1282"/>
        <v>95726.766666666692</v>
      </c>
      <c r="AZ435" s="30">
        <f t="shared" ca="1" si="1282"/>
        <v>105558.59583333335</v>
      </c>
      <c r="BA435" s="30">
        <f t="shared" ca="1" si="1282"/>
        <v>115391.00000000001</v>
      </c>
      <c r="BB435" s="30">
        <f t="shared" ca="1" si="1282"/>
        <v>125223.50000000003</v>
      </c>
      <c r="BC435" s="30">
        <f t="shared" ca="1" si="1282"/>
        <v>135056.00000000003</v>
      </c>
      <c r="BD435" s="30">
        <f t="shared" ca="1" si="1282"/>
        <v>144888.50000000003</v>
      </c>
      <c r="BE435" s="30">
        <f t="shared" ca="1" si="1282"/>
        <v>154376.00000000006</v>
      </c>
      <c r="BF435" s="30">
        <f t="shared" ref="BF435:CK435" ca="1" si="1283">BF58+BF200-BF253</f>
        <v>162675.16666666674</v>
      </c>
      <c r="BG435" s="30">
        <f t="shared" ca="1" si="1283"/>
        <v>169352.83333333343</v>
      </c>
      <c r="BH435" s="30">
        <f t="shared" ca="1" si="1283"/>
        <v>174201.04166666674</v>
      </c>
      <c r="BI435" s="30">
        <f t="shared" ca="1" si="1283"/>
        <v>177297.41666666674</v>
      </c>
      <c r="BJ435" s="30">
        <f t="shared" ca="1" si="1283"/>
        <v>179106.65416666676</v>
      </c>
      <c r="BK435" s="30">
        <f t="shared" ca="1" si="1283"/>
        <v>180078.21250000011</v>
      </c>
      <c r="BL435" s="30">
        <f t="shared" ca="1" si="1283"/>
        <v>180563.12916666677</v>
      </c>
      <c r="BM435" s="30">
        <f t="shared" ca="1" si="1283"/>
        <v>180783.16250000009</v>
      </c>
      <c r="BN435" s="30">
        <f t="shared" ca="1" si="1283"/>
        <v>180870.56250000009</v>
      </c>
      <c r="BO435" s="30">
        <f t="shared" ca="1" si="1283"/>
        <v>180903.43333333341</v>
      </c>
      <c r="BP435" s="30">
        <f t="shared" ca="1" si="1283"/>
        <v>180914.35833333345</v>
      </c>
      <c r="BQ435" s="30">
        <f t="shared" ca="1" si="1283"/>
        <v>180917.23333333351</v>
      </c>
      <c r="BR435" s="30">
        <f t="shared" ca="1" si="1283"/>
        <v>180917.90416666682</v>
      </c>
      <c r="BS435" s="30">
        <f t="shared" ca="1" si="1283"/>
        <v>180918.00000000015</v>
      </c>
      <c r="BT435" s="30">
        <f t="shared" ca="1" si="1283"/>
        <v>180918.00000000015</v>
      </c>
      <c r="BU435" s="30">
        <f t="shared" ca="1" si="1283"/>
        <v>180918.00000000015</v>
      </c>
      <c r="BV435" s="30">
        <f t="shared" si="1283"/>
        <v>0</v>
      </c>
      <c r="BW435" s="30">
        <f t="shared" si="1283"/>
        <v>0</v>
      </c>
      <c r="BX435" s="30">
        <f t="shared" si="1283"/>
        <v>0</v>
      </c>
      <c r="BY435" s="30">
        <f t="shared" si="1283"/>
        <v>0</v>
      </c>
      <c r="BZ435" s="30">
        <f t="shared" si="1283"/>
        <v>0</v>
      </c>
      <c r="CA435" s="30">
        <f t="shared" si="1283"/>
        <v>0</v>
      </c>
      <c r="CB435" s="30">
        <f t="shared" si="1283"/>
        <v>0</v>
      </c>
      <c r="CC435" s="30">
        <f t="shared" si="1283"/>
        <v>0</v>
      </c>
      <c r="CD435" s="30">
        <f t="shared" si="1283"/>
        <v>0</v>
      </c>
      <c r="CE435" s="30">
        <f t="shared" si="1283"/>
        <v>0</v>
      </c>
      <c r="CF435" s="30">
        <f t="shared" si="1283"/>
        <v>0</v>
      </c>
      <c r="CG435" s="30">
        <f t="shared" si="1283"/>
        <v>0</v>
      </c>
      <c r="CH435" s="30">
        <f t="shared" si="1283"/>
        <v>0</v>
      </c>
      <c r="CI435" s="30">
        <f t="shared" si="1283"/>
        <v>0</v>
      </c>
      <c r="CJ435" s="30">
        <f t="shared" si="1283"/>
        <v>0</v>
      </c>
      <c r="CK435" s="30">
        <f t="shared" si="1283"/>
        <v>0</v>
      </c>
      <c r="CL435" s="30">
        <f t="shared" ref="CL435:CT435" si="1284">CL58+CL200-CL253</f>
        <v>0</v>
      </c>
      <c r="CM435" s="30">
        <f t="shared" si="1284"/>
        <v>0</v>
      </c>
      <c r="CN435" s="30">
        <f t="shared" si="1284"/>
        <v>0</v>
      </c>
      <c r="CO435" s="30">
        <f t="shared" si="1284"/>
        <v>0</v>
      </c>
      <c r="CP435" s="30">
        <f t="shared" si="1284"/>
        <v>0</v>
      </c>
      <c r="CQ435" s="30">
        <f t="shared" si="1284"/>
        <v>0</v>
      </c>
      <c r="CR435" s="30">
        <f t="shared" si="1284"/>
        <v>0</v>
      </c>
      <c r="CS435" s="30">
        <f t="shared" si="1284"/>
        <v>0</v>
      </c>
      <c r="CT435" s="30">
        <f t="shared" si="1284"/>
        <v>0</v>
      </c>
    </row>
    <row r="436" spans="1:98" s="2" customFormat="1" ht="12" x14ac:dyDescent="0.25">
      <c r="A436" s="11">
        <f>ROW()</f>
        <v>436</v>
      </c>
      <c r="C436" s="142"/>
      <c r="E436" s="23" t="str">
        <f>Lists!$N$9</f>
        <v>пустая строка</v>
      </c>
      <c r="P436" s="3"/>
      <c r="R436" s="23"/>
      <c r="S436" s="3"/>
      <c r="V436" s="74"/>
      <c r="W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</row>
    <row r="437" spans="1:98" x14ac:dyDescent="0.3">
      <c r="A437" s="11">
        <f>ROW()</f>
        <v>437</v>
      </c>
      <c r="E437" s="23" t="s">
        <v>24</v>
      </c>
      <c r="F437" s="66" t="str">
        <f>$F$386</f>
        <v>АКТИВЫ</v>
      </c>
      <c r="G437" s="6" t="s">
        <v>100</v>
      </c>
      <c r="W437" s="10">
        <f t="shared" ca="1" si="1088"/>
        <v>0</v>
      </c>
      <c r="Z437" s="7">
        <f>Z60+Z106-Z327</f>
        <v>5000000</v>
      </c>
      <c r="AA437" s="7">
        <f t="shared" ref="AA437:CL437" si="1285">AA60+AA106-AA327</f>
        <v>2000000</v>
      </c>
      <c r="AB437" s="7">
        <f t="shared" si="1285"/>
        <v>1000000</v>
      </c>
      <c r="AC437" s="7">
        <f t="shared" si="1285"/>
        <v>0</v>
      </c>
      <c r="AD437" s="7">
        <f t="shared" si="1285"/>
        <v>0</v>
      </c>
      <c r="AE437" s="7">
        <f t="shared" si="1285"/>
        <v>0</v>
      </c>
      <c r="AF437" s="7">
        <f t="shared" si="1285"/>
        <v>0</v>
      </c>
      <c r="AG437" s="7">
        <f t="shared" si="1285"/>
        <v>0</v>
      </c>
      <c r="AH437" s="7">
        <f t="shared" si="1285"/>
        <v>0</v>
      </c>
      <c r="AI437" s="7">
        <f t="shared" si="1285"/>
        <v>0</v>
      </c>
      <c r="AJ437" s="7">
        <f t="shared" si="1285"/>
        <v>0</v>
      </c>
      <c r="AK437" s="7">
        <f t="shared" si="1285"/>
        <v>0</v>
      </c>
      <c r="AL437" s="7">
        <f t="shared" si="1285"/>
        <v>0</v>
      </c>
      <c r="AM437" s="7">
        <f t="shared" si="1285"/>
        <v>0</v>
      </c>
      <c r="AN437" s="7">
        <f t="shared" si="1285"/>
        <v>0</v>
      </c>
      <c r="AO437" s="7">
        <f t="shared" si="1285"/>
        <v>0</v>
      </c>
      <c r="AP437" s="7">
        <f t="shared" si="1285"/>
        <v>0</v>
      </c>
      <c r="AQ437" s="7">
        <f t="shared" si="1285"/>
        <v>0</v>
      </c>
      <c r="AR437" s="7">
        <f t="shared" si="1285"/>
        <v>0</v>
      </c>
      <c r="AS437" s="7">
        <f t="shared" si="1285"/>
        <v>0</v>
      </c>
      <c r="AT437" s="7">
        <f t="shared" si="1285"/>
        <v>0</v>
      </c>
      <c r="AU437" s="7">
        <f t="shared" si="1285"/>
        <v>0</v>
      </c>
      <c r="AV437" s="7">
        <f t="shared" si="1285"/>
        <v>0</v>
      </c>
      <c r="AW437" s="7">
        <f t="shared" si="1285"/>
        <v>0</v>
      </c>
      <c r="AX437" s="7">
        <f t="shared" si="1285"/>
        <v>0</v>
      </c>
      <c r="AY437" s="7">
        <f t="shared" si="1285"/>
        <v>0</v>
      </c>
      <c r="AZ437" s="7">
        <f t="shared" si="1285"/>
        <v>0</v>
      </c>
      <c r="BA437" s="7">
        <f t="shared" si="1285"/>
        <v>0</v>
      </c>
      <c r="BB437" s="7">
        <f t="shared" si="1285"/>
        <v>0</v>
      </c>
      <c r="BC437" s="7">
        <f t="shared" si="1285"/>
        <v>0</v>
      </c>
      <c r="BD437" s="7">
        <f t="shared" si="1285"/>
        <v>0</v>
      </c>
      <c r="BE437" s="7">
        <f t="shared" si="1285"/>
        <v>0</v>
      </c>
      <c r="BF437" s="7">
        <f t="shared" si="1285"/>
        <v>0</v>
      </c>
      <c r="BG437" s="7">
        <f t="shared" si="1285"/>
        <v>0</v>
      </c>
      <c r="BH437" s="7">
        <f t="shared" si="1285"/>
        <v>0</v>
      </c>
      <c r="BI437" s="7">
        <f t="shared" si="1285"/>
        <v>0</v>
      </c>
      <c r="BJ437" s="7">
        <f t="shared" si="1285"/>
        <v>0</v>
      </c>
      <c r="BK437" s="7">
        <f t="shared" si="1285"/>
        <v>0</v>
      </c>
      <c r="BL437" s="7">
        <f t="shared" si="1285"/>
        <v>0</v>
      </c>
      <c r="BM437" s="7">
        <f t="shared" si="1285"/>
        <v>0</v>
      </c>
      <c r="BN437" s="7">
        <f t="shared" si="1285"/>
        <v>0</v>
      </c>
      <c r="BO437" s="7">
        <f t="shared" si="1285"/>
        <v>0</v>
      </c>
      <c r="BP437" s="7">
        <f t="shared" si="1285"/>
        <v>0</v>
      </c>
      <c r="BQ437" s="7">
        <f t="shared" si="1285"/>
        <v>0</v>
      </c>
      <c r="BR437" s="7">
        <f t="shared" si="1285"/>
        <v>0</v>
      </c>
      <c r="BS437" s="7">
        <f t="shared" si="1285"/>
        <v>0</v>
      </c>
      <c r="BT437" s="7">
        <f t="shared" si="1285"/>
        <v>0</v>
      </c>
      <c r="BU437" s="7">
        <f t="shared" si="1285"/>
        <v>0</v>
      </c>
      <c r="BV437" s="7">
        <f t="shared" si="1285"/>
        <v>0</v>
      </c>
      <c r="BW437" s="7">
        <f t="shared" si="1285"/>
        <v>0</v>
      </c>
      <c r="BX437" s="7">
        <f t="shared" si="1285"/>
        <v>0</v>
      </c>
      <c r="BY437" s="7">
        <f t="shared" si="1285"/>
        <v>0</v>
      </c>
      <c r="BZ437" s="7">
        <f t="shared" si="1285"/>
        <v>0</v>
      </c>
      <c r="CA437" s="7">
        <f t="shared" si="1285"/>
        <v>0</v>
      </c>
      <c r="CB437" s="7">
        <f t="shared" si="1285"/>
        <v>0</v>
      </c>
      <c r="CC437" s="7">
        <f t="shared" si="1285"/>
        <v>0</v>
      </c>
      <c r="CD437" s="7">
        <f t="shared" si="1285"/>
        <v>0</v>
      </c>
      <c r="CE437" s="7">
        <f t="shared" si="1285"/>
        <v>0</v>
      </c>
      <c r="CF437" s="7">
        <f t="shared" si="1285"/>
        <v>0</v>
      </c>
      <c r="CG437" s="7">
        <f t="shared" si="1285"/>
        <v>0</v>
      </c>
      <c r="CH437" s="7">
        <f t="shared" si="1285"/>
        <v>0</v>
      </c>
      <c r="CI437" s="7">
        <f t="shared" si="1285"/>
        <v>0</v>
      </c>
      <c r="CJ437" s="7">
        <f t="shared" si="1285"/>
        <v>0</v>
      </c>
      <c r="CK437" s="7">
        <f t="shared" si="1285"/>
        <v>0</v>
      </c>
      <c r="CL437" s="7">
        <f t="shared" si="1285"/>
        <v>0</v>
      </c>
      <c r="CM437" s="7">
        <f t="shared" ref="CM437:CT437" si="1286">CM60+CM106-CM327</f>
        <v>0</v>
      </c>
      <c r="CN437" s="7">
        <f t="shared" si="1286"/>
        <v>0</v>
      </c>
      <c r="CO437" s="7">
        <f t="shared" si="1286"/>
        <v>0</v>
      </c>
      <c r="CP437" s="7">
        <f t="shared" si="1286"/>
        <v>0</v>
      </c>
      <c r="CQ437" s="7">
        <f t="shared" si="1286"/>
        <v>0</v>
      </c>
      <c r="CR437" s="7">
        <f t="shared" si="1286"/>
        <v>0</v>
      </c>
      <c r="CS437" s="7">
        <f t="shared" si="1286"/>
        <v>0</v>
      </c>
      <c r="CT437" s="7">
        <f t="shared" si="1286"/>
        <v>0</v>
      </c>
    </row>
    <row r="438" spans="1:98" x14ac:dyDescent="0.3">
      <c r="A438" s="11">
        <f>ROW()</f>
        <v>438</v>
      </c>
      <c r="E438" s="23" t="s">
        <v>24</v>
      </c>
      <c r="F438" s="66" t="str">
        <f>$F$386</f>
        <v>АКТИВЫ</v>
      </c>
      <c r="G438" s="6" t="s">
        <v>101</v>
      </c>
      <c r="W438" s="10">
        <f t="shared" ca="1" si="1088"/>
        <v>39513065.418000028</v>
      </c>
      <c r="Z438" s="7">
        <f t="shared" ref="Z438:BE438" ca="1" si="1287">Z61+Z204-Z287</f>
        <v>0</v>
      </c>
      <c r="AA438" s="7">
        <f t="shared" ca="1" si="1287"/>
        <v>0</v>
      </c>
      <c r="AB438" s="7">
        <f t="shared" ca="1" si="1287"/>
        <v>0</v>
      </c>
      <c r="AC438" s="7">
        <f t="shared" ca="1" si="1287"/>
        <v>0</v>
      </c>
      <c r="AD438" s="7">
        <f t="shared" ca="1" si="1287"/>
        <v>0</v>
      </c>
      <c r="AE438" s="7">
        <f t="shared" ca="1" si="1287"/>
        <v>0</v>
      </c>
      <c r="AF438" s="7">
        <f t="shared" ca="1" si="1287"/>
        <v>0</v>
      </c>
      <c r="AG438" s="7">
        <f t="shared" ca="1" si="1287"/>
        <v>0</v>
      </c>
      <c r="AH438" s="7">
        <f t="shared" ca="1" si="1287"/>
        <v>6292.2000000000007</v>
      </c>
      <c r="AI438" s="7">
        <f t="shared" ca="1" si="1287"/>
        <v>54532.400000000009</v>
      </c>
      <c r="AJ438" s="7">
        <f t="shared" ca="1" si="1287"/>
        <v>173245.24</v>
      </c>
      <c r="AK438" s="7">
        <f t="shared" ca="1" si="1287"/>
        <v>322737.42500000005</v>
      </c>
      <c r="AL438" s="7">
        <f t="shared" ca="1" si="1287"/>
        <v>482559.30500000005</v>
      </c>
      <c r="AM438" s="7">
        <f t="shared" ca="1" si="1287"/>
        <v>641972.19199999992</v>
      </c>
      <c r="AN438" s="7">
        <f t="shared" ca="1" si="1287"/>
        <v>878700.48649999988</v>
      </c>
      <c r="AO438" s="7">
        <f t="shared" ca="1" si="1287"/>
        <v>1374643.8252500002</v>
      </c>
      <c r="AP438" s="7">
        <f t="shared" ca="1" si="1287"/>
        <v>2217090.75275</v>
      </c>
      <c r="AQ438" s="7">
        <f t="shared" ca="1" si="1287"/>
        <v>3442532.35855</v>
      </c>
      <c r="AR438" s="7">
        <f t="shared" ca="1" si="1287"/>
        <v>5017312.7135499986</v>
      </c>
      <c r="AS438" s="7">
        <f t="shared" ca="1" si="1287"/>
        <v>6837499.8798999991</v>
      </c>
      <c r="AT438" s="7">
        <f t="shared" ca="1" si="1287"/>
        <v>8812596.5532749984</v>
      </c>
      <c r="AU438" s="7">
        <f t="shared" ca="1" si="1287"/>
        <v>10875789.794499997</v>
      </c>
      <c r="AV438" s="7">
        <f t="shared" ca="1" si="1287"/>
        <v>12986207.569774996</v>
      </c>
      <c r="AW438" s="7">
        <f t="shared" ca="1" si="1287"/>
        <v>15119467.604099996</v>
      </c>
      <c r="AX438" s="7">
        <f t="shared" ca="1" si="1287"/>
        <v>17261676.719874997</v>
      </c>
      <c r="AY438" s="7">
        <f t="shared" ca="1" si="1287"/>
        <v>19407440.142124996</v>
      </c>
      <c r="AZ438" s="7">
        <f t="shared" ca="1" si="1287"/>
        <v>21554482.978374999</v>
      </c>
      <c r="BA438" s="7">
        <f t="shared" ca="1" si="1287"/>
        <v>23701845.668124996</v>
      </c>
      <c r="BB438" s="7">
        <f t="shared" ca="1" si="1287"/>
        <v>25849283.077750001</v>
      </c>
      <c r="BC438" s="7">
        <f t="shared" ca="1" si="1287"/>
        <v>27996732.285250004</v>
      </c>
      <c r="BD438" s="7">
        <f t="shared" ca="1" si="1287"/>
        <v>30144181.49275</v>
      </c>
      <c r="BE438" s="7">
        <f t="shared" ca="1" si="1287"/>
        <v>32275900.200250003</v>
      </c>
      <c r="BF438" s="7">
        <f t="shared" ref="BF438:CK438" ca="1" si="1288">BF61+BF204-BF287</f>
        <v>34287018.407749996</v>
      </c>
      <c r="BG438" s="7">
        <f t="shared" ca="1" si="1288"/>
        <v>36001354.515250012</v>
      </c>
      <c r="BH438" s="7">
        <f t="shared" ca="1" si="1288"/>
        <v>37341960.160250001</v>
      </c>
      <c r="BI438" s="7">
        <f t="shared" ca="1" si="1288"/>
        <v>38283011.105250008</v>
      </c>
      <c r="BJ438" s="7">
        <f t="shared" ca="1" si="1288"/>
        <v>38864856.082750022</v>
      </c>
      <c r="BK438" s="7">
        <f t="shared" ca="1" si="1288"/>
        <v>39195707.824000016</v>
      </c>
      <c r="BL438" s="7">
        <f t="shared" ca="1" si="1288"/>
        <v>39369483.968375005</v>
      </c>
      <c r="BM438" s="7">
        <f t="shared" ca="1" si="1288"/>
        <v>39454251.70025</v>
      </c>
      <c r="BN438" s="7">
        <f t="shared" ca="1" si="1288"/>
        <v>39491411.07387501</v>
      </c>
      <c r="BO438" s="7">
        <f t="shared" ca="1" si="1288"/>
        <v>39505630.134999998</v>
      </c>
      <c r="BP438" s="7">
        <f t="shared" ca="1" si="1288"/>
        <v>39510874.945875011</v>
      </c>
      <c r="BQ438" s="7">
        <f t="shared" ca="1" si="1288"/>
        <v>39512560.731125012</v>
      </c>
      <c r="BR438" s="7">
        <f t="shared" ca="1" si="1288"/>
        <v>39512967.102375016</v>
      </c>
      <c r="BS438" s="7">
        <f t="shared" ca="1" si="1288"/>
        <v>39513053.620125018</v>
      </c>
      <c r="BT438" s="7">
        <f t="shared" ca="1" si="1288"/>
        <v>39513065.418000028</v>
      </c>
      <c r="BU438" s="7">
        <f t="shared" ca="1" si="1288"/>
        <v>39513065.418000028</v>
      </c>
      <c r="BV438" s="7">
        <f t="shared" si="1288"/>
        <v>0</v>
      </c>
      <c r="BW438" s="7">
        <f t="shared" si="1288"/>
        <v>0</v>
      </c>
      <c r="BX438" s="7">
        <f t="shared" si="1288"/>
        <v>0</v>
      </c>
      <c r="BY438" s="7">
        <f t="shared" si="1288"/>
        <v>0</v>
      </c>
      <c r="BZ438" s="7">
        <f t="shared" si="1288"/>
        <v>0</v>
      </c>
      <c r="CA438" s="7">
        <f t="shared" si="1288"/>
        <v>0</v>
      </c>
      <c r="CB438" s="7">
        <f t="shared" si="1288"/>
        <v>0</v>
      </c>
      <c r="CC438" s="7">
        <f t="shared" si="1288"/>
        <v>0</v>
      </c>
      <c r="CD438" s="7">
        <f t="shared" si="1288"/>
        <v>0</v>
      </c>
      <c r="CE438" s="7">
        <f t="shared" si="1288"/>
        <v>0</v>
      </c>
      <c r="CF438" s="7">
        <f t="shared" si="1288"/>
        <v>0</v>
      </c>
      <c r="CG438" s="7">
        <f t="shared" si="1288"/>
        <v>0</v>
      </c>
      <c r="CH438" s="7">
        <f t="shared" si="1288"/>
        <v>0</v>
      </c>
      <c r="CI438" s="7">
        <f t="shared" si="1288"/>
        <v>0</v>
      </c>
      <c r="CJ438" s="7">
        <f t="shared" si="1288"/>
        <v>0</v>
      </c>
      <c r="CK438" s="7">
        <f t="shared" si="1288"/>
        <v>0</v>
      </c>
      <c r="CL438" s="7">
        <f t="shared" ref="CL438:CT438" si="1289">CL61+CL204-CL287</f>
        <v>0</v>
      </c>
      <c r="CM438" s="7">
        <f t="shared" si="1289"/>
        <v>0</v>
      </c>
      <c r="CN438" s="7">
        <f t="shared" si="1289"/>
        <v>0</v>
      </c>
      <c r="CO438" s="7">
        <f t="shared" si="1289"/>
        <v>0</v>
      </c>
      <c r="CP438" s="7">
        <f t="shared" si="1289"/>
        <v>0</v>
      </c>
      <c r="CQ438" s="7">
        <f t="shared" si="1289"/>
        <v>0</v>
      </c>
      <c r="CR438" s="7">
        <f t="shared" si="1289"/>
        <v>0</v>
      </c>
      <c r="CS438" s="7">
        <f t="shared" si="1289"/>
        <v>0</v>
      </c>
      <c r="CT438" s="7">
        <f t="shared" si="1289"/>
        <v>0</v>
      </c>
    </row>
    <row r="439" spans="1:98" x14ac:dyDescent="0.3">
      <c r="A439" s="11">
        <f>ROW()</f>
        <v>439</v>
      </c>
      <c r="F439" s="66" t="str">
        <f>$F$386</f>
        <v>АКТИВЫ</v>
      </c>
      <c r="G439" s="6" t="s">
        <v>158</v>
      </c>
      <c r="W439" s="10">
        <f t="shared" ca="1" si="1088"/>
        <v>0</v>
      </c>
      <c r="Z439" s="7">
        <f t="shared" ref="Z439:BE439" ca="1" si="1290">Z62+Z283-Z317</f>
        <v>833333.33333333349</v>
      </c>
      <c r="AA439" s="7">
        <f t="shared" ca="1" si="1290"/>
        <v>3333333.3333333335</v>
      </c>
      <c r="AB439" s="7">
        <f t="shared" ca="1" si="1290"/>
        <v>5000000</v>
      </c>
      <c r="AC439" s="7">
        <f t="shared" ca="1" si="1290"/>
        <v>4166666.6666666665</v>
      </c>
      <c r="AD439" s="7">
        <f t="shared" ca="1" si="1290"/>
        <v>1666666.6666666665</v>
      </c>
      <c r="AE439" s="7">
        <f t="shared" ca="1" si="1290"/>
        <v>0</v>
      </c>
      <c r="AF439" s="7">
        <f t="shared" ca="1" si="1290"/>
        <v>0</v>
      </c>
      <c r="AG439" s="7">
        <f t="shared" ca="1" si="1290"/>
        <v>0</v>
      </c>
      <c r="AH439" s="7">
        <f t="shared" ca="1" si="1290"/>
        <v>0</v>
      </c>
      <c r="AI439" s="7">
        <f t="shared" ca="1" si="1290"/>
        <v>0</v>
      </c>
      <c r="AJ439" s="7">
        <f t="shared" ca="1" si="1290"/>
        <v>0</v>
      </c>
      <c r="AK439" s="7">
        <f t="shared" ca="1" si="1290"/>
        <v>0</v>
      </c>
      <c r="AL439" s="7">
        <f t="shared" ca="1" si="1290"/>
        <v>0</v>
      </c>
      <c r="AM439" s="7">
        <f t="shared" ca="1" si="1290"/>
        <v>0</v>
      </c>
      <c r="AN439" s="7">
        <f t="shared" ca="1" si="1290"/>
        <v>0</v>
      </c>
      <c r="AO439" s="7">
        <f t="shared" ca="1" si="1290"/>
        <v>0</v>
      </c>
      <c r="AP439" s="7">
        <f t="shared" ca="1" si="1290"/>
        <v>0</v>
      </c>
      <c r="AQ439" s="7">
        <f t="shared" ca="1" si="1290"/>
        <v>0</v>
      </c>
      <c r="AR439" s="7">
        <f t="shared" ca="1" si="1290"/>
        <v>0</v>
      </c>
      <c r="AS439" s="7">
        <f t="shared" ca="1" si="1290"/>
        <v>0</v>
      </c>
      <c r="AT439" s="7">
        <f t="shared" ca="1" si="1290"/>
        <v>0</v>
      </c>
      <c r="AU439" s="7">
        <f t="shared" ca="1" si="1290"/>
        <v>833333.33333333349</v>
      </c>
      <c r="AV439" s="7">
        <f t="shared" ca="1" si="1290"/>
        <v>3333333.3333333335</v>
      </c>
      <c r="AW439" s="7">
        <f t="shared" ca="1" si="1290"/>
        <v>5000000</v>
      </c>
      <c r="AX439" s="7">
        <f t="shared" ca="1" si="1290"/>
        <v>4166666.6666666665</v>
      </c>
      <c r="AY439" s="7">
        <f t="shared" ca="1" si="1290"/>
        <v>1666666.6666666665</v>
      </c>
      <c r="AZ439" s="7">
        <f t="shared" ca="1" si="1290"/>
        <v>0</v>
      </c>
      <c r="BA439" s="7">
        <f t="shared" ca="1" si="1290"/>
        <v>0</v>
      </c>
      <c r="BB439" s="7">
        <f t="shared" ca="1" si="1290"/>
        <v>0</v>
      </c>
      <c r="BC439" s="7">
        <f t="shared" ca="1" si="1290"/>
        <v>0</v>
      </c>
      <c r="BD439" s="7">
        <f t="shared" ca="1" si="1290"/>
        <v>0</v>
      </c>
      <c r="BE439" s="7">
        <f t="shared" ca="1" si="1290"/>
        <v>0</v>
      </c>
      <c r="BF439" s="7">
        <f t="shared" ref="BF439:CK439" ca="1" si="1291">BF62+BF283-BF317</f>
        <v>0</v>
      </c>
      <c r="BG439" s="7">
        <f t="shared" ca="1" si="1291"/>
        <v>0</v>
      </c>
      <c r="BH439" s="7">
        <f t="shared" ca="1" si="1291"/>
        <v>0</v>
      </c>
      <c r="BI439" s="7">
        <f t="shared" ca="1" si="1291"/>
        <v>0</v>
      </c>
      <c r="BJ439" s="7">
        <f t="shared" ca="1" si="1291"/>
        <v>0</v>
      </c>
      <c r="BK439" s="7">
        <f t="shared" ca="1" si="1291"/>
        <v>0</v>
      </c>
      <c r="BL439" s="7">
        <f t="shared" ca="1" si="1291"/>
        <v>0</v>
      </c>
      <c r="BM439" s="7">
        <f t="shared" ca="1" si="1291"/>
        <v>0</v>
      </c>
      <c r="BN439" s="7">
        <f t="shared" ca="1" si="1291"/>
        <v>0</v>
      </c>
      <c r="BO439" s="7">
        <f t="shared" ca="1" si="1291"/>
        <v>0</v>
      </c>
      <c r="BP439" s="7">
        <f t="shared" ca="1" si="1291"/>
        <v>0</v>
      </c>
      <c r="BQ439" s="7">
        <f t="shared" ca="1" si="1291"/>
        <v>0</v>
      </c>
      <c r="BR439" s="7">
        <f t="shared" ca="1" si="1291"/>
        <v>0</v>
      </c>
      <c r="BS439" s="7">
        <f t="shared" ca="1" si="1291"/>
        <v>0</v>
      </c>
      <c r="BT439" s="7">
        <f t="shared" ca="1" si="1291"/>
        <v>0</v>
      </c>
      <c r="BU439" s="7">
        <f t="shared" ca="1" si="1291"/>
        <v>0</v>
      </c>
      <c r="BV439" s="7">
        <f t="shared" si="1291"/>
        <v>0</v>
      </c>
      <c r="BW439" s="7">
        <f t="shared" si="1291"/>
        <v>0</v>
      </c>
      <c r="BX439" s="7">
        <f t="shared" si="1291"/>
        <v>0</v>
      </c>
      <c r="BY439" s="7">
        <f t="shared" si="1291"/>
        <v>0</v>
      </c>
      <c r="BZ439" s="7">
        <f t="shared" si="1291"/>
        <v>0</v>
      </c>
      <c r="CA439" s="7">
        <f t="shared" si="1291"/>
        <v>0</v>
      </c>
      <c r="CB439" s="7">
        <f t="shared" si="1291"/>
        <v>0</v>
      </c>
      <c r="CC439" s="7">
        <f t="shared" si="1291"/>
        <v>0</v>
      </c>
      <c r="CD439" s="7">
        <f t="shared" si="1291"/>
        <v>0</v>
      </c>
      <c r="CE439" s="7">
        <f t="shared" si="1291"/>
        <v>0</v>
      </c>
      <c r="CF439" s="7">
        <f t="shared" si="1291"/>
        <v>0</v>
      </c>
      <c r="CG439" s="7">
        <f t="shared" si="1291"/>
        <v>0</v>
      </c>
      <c r="CH439" s="7">
        <f t="shared" si="1291"/>
        <v>0</v>
      </c>
      <c r="CI439" s="7">
        <f t="shared" si="1291"/>
        <v>0</v>
      </c>
      <c r="CJ439" s="7">
        <f t="shared" si="1291"/>
        <v>0</v>
      </c>
      <c r="CK439" s="7">
        <f t="shared" si="1291"/>
        <v>0</v>
      </c>
      <c r="CL439" s="7">
        <f t="shared" ref="CL439:CT439" si="1292">CL62+CL283-CL317</f>
        <v>0</v>
      </c>
      <c r="CM439" s="7">
        <f t="shared" si="1292"/>
        <v>0</v>
      </c>
      <c r="CN439" s="7">
        <f t="shared" si="1292"/>
        <v>0</v>
      </c>
      <c r="CO439" s="7">
        <f t="shared" si="1292"/>
        <v>0</v>
      </c>
      <c r="CP439" s="7">
        <f t="shared" si="1292"/>
        <v>0</v>
      </c>
      <c r="CQ439" s="7">
        <f t="shared" si="1292"/>
        <v>0</v>
      </c>
      <c r="CR439" s="7">
        <f t="shared" si="1292"/>
        <v>0</v>
      </c>
      <c r="CS439" s="7">
        <f t="shared" si="1292"/>
        <v>0</v>
      </c>
      <c r="CT439" s="7">
        <f t="shared" si="1292"/>
        <v>0</v>
      </c>
    </row>
    <row r="440" spans="1:98" x14ac:dyDescent="0.3">
      <c r="A440" s="11">
        <f>ROW()</f>
        <v>440</v>
      </c>
      <c r="F440" s="66" t="str">
        <f>$F$386</f>
        <v>АКТИВЫ</v>
      </c>
    </row>
    <row r="441" spans="1:98" s="13" customFormat="1" x14ac:dyDescent="0.3">
      <c r="A441" s="12">
        <f>ROW()</f>
        <v>441</v>
      </c>
      <c r="C441" s="142"/>
      <c r="E441" s="92"/>
      <c r="F441" s="13" t="s">
        <v>80</v>
      </c>
      <c r="M441" s="14"/>
      <c r="P441" s="10"/>
      <c r="R441" s="92"/>
      <c r="S441" s="10"/>
      <c r="V441" s="80"/>
      <c r="W441" s="10">
        <f t="shared" ca="1" si="1088"/>
        <v>277054940.77231419</v>
      </c>
      <c r="Z441" s="10">
        <f ca="1">Z443+Z447+Z448+Z459+Z460+Z465+Z472+Z473+Z474+Z475+Z476+Z477</f>
        <v>71679732.556039944</v>
      </c>
      <c r="AA441" s="10">
        <f t="shared" ref="AA441:CL441" ca="1" si="1293">AA443+AA447+AA448+AA459+AA460+AA465+AA472+AA473+AA474+AA475+AA476+AA477</f>
        <v>74597611.343918726</v>
      </c>
      <c r="AB441" s="10">
        <f t="shared" ca="1" si="1293"/>
        <v>82369143.465130851</v>
      </c>
      <c r="AC441" s="10">
        <f t="shared" ca="1" si="1293"/>
        <v>79724649.872057259</v>
      </c>
      <c r="AD441" s="10">
        <f t="shared" ca="1" si="1293"/>
        <v>77001654.278983653</v>
      </c>
      <c r="AE441" s="10">
        <f t="shared" ca="1" si="1293"/>
        <v>74310252.352576748</v>
      </c>
      <c r="AF441" s="10">
        <f t="shared" ca="1" si="1293"/>
        <v>71655914.059503153</v>
      </c>
      <c r="AG441" s="10">
        <f t="shared" ca="1" si="1293"/>
        <v>69009858.383096218</v>
      </c>
      <c r="AH441" s="10">
        <f t="shared" ca="1" si="1293"/>
        <v>66337269.5346893</v>
      </c>
      <c r="AI441" s="10">
        <f t="shared" ca="1" si="1293"/>
        <v>63642740.869464181</v>
      </c>
      <c r="AJ441" s="10">
        <f t="shared" ca="1" si="1293"/>
        <v>60969168.922233023</v>
      </c>
      <c r="AK441" s="10">
        <f t="shared" ca="1" si="1293"/>
        <v>58366799.038915485</v>
      </c>
      <c r="AL441" s="10">
        <f t="shared" ca="1" si="1293"/>
        <v>55885877.993575975</v>
      </c>
      <c r="AM441" s="10">
        <f t="shared" ca="1" si="1293"/>
        <v>53551065.119817995</v>
      </c>
      <c r="AN441" s="10">
        <f t="shared" ca="1" si="1293"/>
        <v>51419758.128629699</v>
      </c>
      <c r="AO441" s="10">
        <f t="shared" ca="1" si="1293"/>
        <v>49625649.673156865</v>
      </c>
      <c r="AP441" s="10">
        <f t="shared" ca="1" si="1293"/>
        <v>48306273.602083467</v>
      </c>
      <c r="AQ441" s="10">
        <f t="shared" ca="1" si="1293"/>
        <v>47604052.828366071</v>
      </c>
      <c r="AR441" s="10">
        <f t="shared" ca="1" si="1293"/>
        <v>87633273.721463799</v>
      </c>
      <c r="AS441" s="10">
        <f t="shared" ca="1" si="1293"/>
        <v>86385682.354210913</v>
      </c>
      <c r="AT441" s="10">
        <f t="shared" ca="1" si="1293"/>
        <v>80972960.011215478</v>
      </c>
      <c r="AU441" s="10">
        <f t="shared" ca="1" si="1293"/>
        <v>71406538.77834332</v>
      </c>
      <c r="AV441" s="10">
        <f t="shared" ca="1" si="1293"/>
        <v>86056140.047810748</v>
      </c>
      <c r="AW441" s="10">
        <f t="shared" ca="1" si="1293"/>
        <v>101810474.85410002</v>
      </c>
      <c r="AX441" s="10">
        <f t="shared" ca="1" si="1293"/>
        <v>106445883.30380359</v>
      </c>
      <c r="AY441" s="10">
        <f t="shared" ca="1" si="1293"/>
        <v>109419219.06831549</v>
      </c>
      <c r="AZ441" s="10">
        <f t="shared" ca="1" si="1293"/>
        <v>113217702.2530774</v>
      </c>
      <c r="BA441" s="10">
        <f t="shared" ca="1" si="1293"/>
        <v>118637527.88717264</v>
      </c>
      <c r="BB441" s="10">
        <f t="shared" ca="1" si="1293"/>
        <v>123943867.28489287</v>
      </c>
      <c r="BC441" s="10">
        <f t="shared" ca="1" si="1293"/>
        <v>129019727.73048814</v>
      </c>
      <c r="BD441" s="10">
        <f t="shared" ca="1" si="1293"/>
        <v>133718143.96775003</v>
      </c>
      <c r="BE441" s="10">
        <f t="shared" ca="1" si="1293"/>
        <v>138150779.69171381</v>
      </c>
      <c r="BF441" s="10">
        <f t="shared" ca="1" si="1293"/>
        <v>141344393.89835462</v>
      </c>
      <c r="BG441" s="10">
        <f t="shared" ca="1" si="1293"/>
        <v>147958647.72003248</v>
      </c>
      <c r="BH441" s="10">
        <f t="shared" ca="1" si="1293"/>
        <v>155940590.36868188</v>
      </c>
      <c r="BI441" s="10">
        <f t="shared" ca="1" si="1293"/>
        <v>164057194.59276155</v>
      </c>
      <c r="BJ441" s="10">
        <f t="shared" ca="1" si="1293"/>
        <v>172224390.22772682</v>
      </c>
      <c r="BK441" s="10">
        <f t="shared" ca="1" si="1293"/>
        <v>180410281.4805516</v>
      </c>
      <c r="BL441" s="10">
        <f t="shared" ca="1" si="1293"/>
        <v>188604504.13036323</v>
      </c>
      <c r="BM441" s="10">
        <f t="shared" ca="1" si="1293"/>
        <v>196806062.02423289</v>
      </c>
      <c r="BN441" s="10">
        <f t="shared" ca="1" si="1293"/>
        <v>205015434.54936045</v>
      </c>
      <c r="BO441" s="10">
        <f t="shared" ca="1" si="1293"/>
        <v>213234468.75133541</v>
      </c>
      <c r="BP441" s="10">
        <f t="shared" ca="1" si="1293"/>
        <v>221465363.22458851</v>
      </c>
      <c r="BQ441" s="10">
        <f t="shared" ca="1" si="1293"/>
        <v>231375594.53569785</v>
      </c>
      <c r="BR441" s="10">
        <f t="shared" ca="1" si="1293"/>
        <v>241285537.89276588</v>
      </c>
      <c r="BS441" s="10">
        <f t="shared" ca="1" si="1293"/>
        <v>251195401.67998332</v>
      </c>
      <c r="BT441" s="10">
        <f t="shared" ca="1" si="1293"/>
        <v>261105248.13529614</v>
      </c>
      <c r="BU441" s="10">
        <f t="shared" ca="1" si="1293"/>
        <v>277054940.77231419</v>
      </c>
      <c r="BV441" s="10">
        <f t="shared" ca="1" si="1293"/>
        <v>0</v>
      </c>
      <c r="BW441" s="10">
        <f t="shared" ca="1" si="1293"/>
        <v>0</v>
      </c>
      <c r="BX441" s="10">
        <f t="shared" ca="1" si="1293"/>
        <v>0</v>
      </c>
      <c r="BY441" s="10">
        <f t="shared" ca="1" si="1293"/>
        <v>0</v>
      </c>
      <c r="BZ441" s="10">
        <f t="shared" ca="1" si="1293"/>
        <v>0</v>
      </c>
      <c r="CA441" s="10">
        <f t="shared" ca="1" si="1293"/>
        <v>0</v>
      </c>
      <c r="CB441" s="10">
        <f t="shared" ca="1" si="1293"/>
        <v>0</v>
      </c>
      <c r="CC441" s="10">
        <f t="shared" ca="1" si="1293"/>
        <v>0</v>
      </c>
      <c r="CD441" s="10">
        <f t="shared" ca="1" si="1293"/>
        <v>0</v>
      </c>
      <c r="CE441" s="10">
        <f t="shared" ca="1" si="1293"/>
        <v>0</v>
      </c>
      <c r="CF441" s="10">
        <f t="shared" ca="1" si="1293"/>
        <v>0</v>
      </c>
      <c r="CG441" s="10">
        <f t="shared" ca="1" si="1293"/>
        <v>0</v>
      </c>
      <c r="CH441" s="10">
        <f t="shared" ca="1" si="1293"/>
        <v>0</v>
      </c>
      <c r="CI441" s="10">
        <f t="shared" ca="1" si="1293"/>
        <v>0</v>
      </c>
      <c r="CJ441" s="10">
        <f t="shared" ca="1" si="1293"/>
        <v>0</v>
      </c>
      <c r="CK441" s="10">
        <f t="shared" ca="1" si="1293"/>
        <v>0</v>
      </c>
      <c r="CL441" s="10">
        <f t="shared" ca="1" si="1293"/>
        <v>0</v>
      </c>
      <c r="CM441" s="10">
        <f t="shared" ref="CM441:CT441" ca="1" si="1294">CM443+CM447+CM448+CM459+CM460+CM465+CM472+CM473+CM474+CM475+CM476+CM477</f>
        <v>0</v>
      </c>
      <c r="CN441" s="10">
        <f t="shared" ca="1" si="1294"/>
        <v>0</v>
      </c>
      <c r="CO441" s="10">
        <f t="shared" ca="1" si="1294"/>
        <v>0</v>
      </c>
      <c r="CP441" s="10">
        <f t="shared" ca="1" si="1294"/>
        <v>0</v>
      </c>
      <c r="CQ441" s="10">
        <f t="shared" ca="1" si="1294"/>
        <v>0</v>
      </c>
      <c r="CR441" s="10">
        <f t="shared" ca="1" si="1294"/>
        <v>0</v>
      </c>
      <c r="CS441" s="10">
        <f t="shared" ca="1" si="1294"/>
        <v>0</v>
      </c>
      <c r="CT441" s="10">
        <f t="shared" ca="1" si="1294"/>
        <v>0</v>
      </c>
    </row>
    <row r="442" spans="1:98" x14ac:dyDescent="0.3">
      <c r="A442" s="11">
        <f>ROW()</f>
        <v>442</v>
      </c>
    </row>
    <row r="443" spans="1:98" x14ac:dyDescent="0.3">
      <c r="A443" s="11">
        <f>ROW()</f>
        <v>443</v>
      </c>
      <c r="E443" s="23" t="s">
        <v>24</v>
      </c>
      <c r="F443" s="66" t="str">
        <f>$F$386</f>
        <v>АКТИВЫ</v>
      </c>
      <c r="G443" s="6" t="s">
        <v>91</v>
      </c>
      <c r="W443" s="10">
        <f t="shared" ca="1" si="1088"/>
        <v>182492700.18471032</v>
      </c>
      <c r="Z443" s="7">
        <f ca="1">SUM(Z444:Z446)</f>
        <v>13287878.787878787</v>
      </c>
      <c r="AA443" s="7">
        <f t="shared" ref="AA443:CL443" ca="1" si="1295">SUM(AA444:AA446)</f>
        <v>11484090.90909091</v>
      </c>
      <c r="AB443" s="7">
        <f t="shared" ca="1" si="1295"/>
        <v>9463636.3636363633</v>
      </c>
      <c r="AC443" s="7">
        <f t="shared" ca="1" si="1295"/>
        <v>7012229.4372294368</v>
      </c>
      <c r="AD443" s="7">
        <f t="shared" ca="1" si="1295"/>
        <v>4435822.5108225103</v>
      </c>
      <c r="AE443" s="7">
        <f t="shared" ca="1" si="1295"/>
        <v>1776082.2510822508</v>
      </c>
      <c r="AF443" s="7">
        <f t="shared" ca="1" si="1295"/>
        <v>-883658.00865800865</v>
      </c>
      <c r="AG443" s="7">
        <f t="shared" ca="1" si="1295"/>
        <v>-3543398.26839827</v>
      </c>
      <c r="AH443" s="7">
        <f t="shared" ca="1" si="1295"/>
        <v>-6200194.7382900454</v>
      </c>
      <c r="AI443" s="7">
        <f t="shared" ca="1" si="1295"/>
        <v>-8835082.2637878805</v>
      </c>
      <c r="AJ443" s="7">
        <f t="shared" ca="1" si="1295"/>
        <v>-11418060.898588747</v>
      </c>
      <c r="AK443" s="7">
        <f t="shared" ca="1" si="1295"/>
        <v>-13939153.348461583</v>
      </c>
      <c r="AL443" s="7">
        <f t="shared" ca="1" si="1295"/>
        <v>-16396612.911182903</v>
      </c>
      <c r="AM443" s="7">
        <f t="shared" ca="1" si="1295"/>
        <v>-18792140.937259525</v>
      </c>
      <c r="AN443" s="7">
        <f t="shared" ca="1" si="1295"/>
        <v>-21089991.380594864</v>
      </c>
      <c r="AO443" s="7">
        <f t="shared" ca="1" si="1295"/>
        <v>-23175200.975726604</v>
      </c>
      <c r="AP443" s="7">
        <f t="shared" ca="1" si="1295"/>
        <v>-24902830.860852659</v>
      </c>
      <c r="AQ443" s="7">
        <f t="shared" ca="1" si="1295"/>
        <v>-26119064.694621593</v>
      </c>
      <c r="AR443" s="7">
        <f t="shared" ca="1" si="1295"/>
        <v>-27090614.646977648</v>
      </c>
      <c r="AS443" s="7">
        <f t="shared" ca="1" si="1295"/>
        <v>-27313672.788281016</v>
      </c>
      <c r="AT443" s="7">
        <f t="shared" ca="1" si="1295"/>
        <v>-26736928.837465912</v>
      </c>
      <c r="AU443" s="7">
        <f t="shared" ca="1" si="1295"/>
        <v>-25333181.032040641</v>
      </c>
      <c r="AV443" s="7">
        <f t="shared" ca="1" si="1295"/>
        <v>-23192834.806045108</v>
      </c>
      <c r="AW443" s="7">
        <f t="shared" ca="1" si="1295"/>
        <v>-20250182.057608828</v>
      </c>
      <c r="AX443" s="7">
        <f t="shared" ca="1" si="1295"/>
        <v>-16779859.895197347</v>
      </c>
      <c r="AY443" s="7">
        <f t="shared" ca="1" si="1295"/>
        <v>-12457299.522283353</v>
      </c>
      <c r="AZ443" s="7">
        <f t="shared" ca="1" si="1295"/>
        <v>-7278217.4156314582</v>
      </c>
      <c r="BA443" s="7">
        <f t="shared" ca="1" si="1295"/>
        <v>-1249380.0324634966</v>
      </c>
      <c r="BB443" s="7">
        <f t="shared" ca="1" si="1295"/>
        <v>5637562.622209508</v>
      </c>
      <c r="BC443" s="7">
        <f t="shared" ca="1" si="1295"/>
        <v>13398123.815311901</v>
      </c>
      <c r="BD443" s="7">
        <f t="shared" ca="1" si="1295"/>
        <v>20637718.850359242</v>
      </c>
      <c r="BE443" s="7">
        <f t="shared" ca="1" si="1295"/>
        <v>28258272.520668894</v>
      </c>
      <c r="BF443" s="7">
        <f t="shared" ca="1" si="1295"/>
        <v>36550817.23913312</v>
      </c>
      <c r="BG443" s="7">
        <f t="shared" ca="1" si="1295"/>
        <v>45381410.620065838</v>
      </c>
      <c r="BH443" s="7">
        <f t="shared" ca="1" si="1295"/>
        <v>54615201.066928841</v>
      </c>
      <c r="BI443" s="7">
        <f t="shared" ca="1" si="1295"/>
        <v>64124922.805419125</v>
      </c>
      <c r="BJ443" s="7">
        <f t="shared" ca="1" si="1295"/>
        <v>73801431.711489722</v>
      </c>
      <c r="BK443" s="7">
        <f t="shared" ca="1" si="1295"/>
        <v>83573636.29087016</v>
      </c>
      <c r="BL443" s="7">
        <f t="shared" ca="1" si="1295"/>
        <v>93400062.971850216</v>
      </c>
      <c r="BM443" s="7">
        <f t="shared" ca="1" si="1295"/>
        <v>103258791.38375565</v>
      </c>
      <c r="BN443" s="7">
        <f t="shared" ca="1" si="1295"/>
        <v>113138432.90896693</v>
      </c>
      <c r="BO443" s="7">
        <f t="shared" ca="1" si="1295"/>
        <v>123033883.5798704</v>
      </c>
      <c r="BP443" s="7">
        <f t="shared" ca="1" si="1295"/>
        <v>132943485.63858227</v>
      </c>
      <c r="BQ443" s="7">
        <f t="shared" ca="1" si="1295"/>
        <v>142853311.36102945</v>
      </c>
      <c r="BR443" s="7">
        <f t="shared" ca="1" si="1295"/>
        <v>152763163.75817436</v>
      </c>
      <c r="BS443" s="7">
        <f t="shared" ca="1" si="1295"/>
        <v>162673010.91067427</v>
      </c>
      <c r="BT443" s="7">
        <f t="shared" ca="1" si="1295"/>
        <v>172582855.5476923</v>
      </c>
      <c r="BU443" s="7">
        <f t="shared" ca="1" si="1295"/>
        <v>182492700.18471032</v>
      </c>
      <c r="BV443" s="7">
        <f t="shared" ca="1" si="1295"/>
        <v>0</v>
      </c>
      <c r="BW443" s="7">
        <f t="shared" ca="1" si="1295"/>
        <v>0</v>
      </c>
      <c r="BX443" s="7">
        <f t="shared" ca="1" si="1295"/>
        <v>0</v>
      </c>
      <c r="BY443" s="7">
        <f t="shared" ca="1" si="1295"/>
        <v>0</v>
      </c>
      <c r="BZ443" s="7">
        <f t="shared" ca="1" si="1295"/>
        <v>0</v>
      </c>
      <c r="CA443" s="7">
        <f t="shared" ca="1" si="1295"/>
        <v>0</v>
      </c>
      <c r="CB443" s="7">
        <f t="shared" ca="1" si="1295"/>
        <v>0</v>
      </c>
      <c r="CC443" s="7">
        <f t="shared" ca="1" si="1295"/>
        <v>0</v>
      </c>
      <c r="CD443" s="7">
        <f t="shared" ca="1" si="1295"/>
        <v>0</v>
      </c>
      <c r="CE443" s="7">
        <f t="shared" ca="1" si="1295"/>
        <v>0</v>
      </c>
      <c r="CF443" s="7">
        <f t="shared" ca="1" si="1295"/>
        <v>0</v>
      </c>
      <c r="CG443" s="7">
        <f t="shared" ca="1" si="1295"/>
        <v>0</v>
      </c>
      <c r="CH443" s="7">
        <f t="shared" ca="1" si="1295"/>
        <v>0</v>
      </c>
      <c r="CI443" s="7">
        <f t="shared" ca="1" si="1295"/>
        <v>0</v>
      </c>
      <c r="CJ443" s="7">
        <f t="shared" ca="1" si="1295"/>
        <v>0</v>
      </c>
      <c r="CK443" s="7">
        <f t="shared" ca="1" si="1295"/>
        <v>0</v>
      </c>
      <c r="CL443" s="7">
        <f t="shared" ca="1" si="1295"/>
        <v>0</v>
      </c>
      <c r="CM443" s="7">
        <f t="shared" ref="CM443:CT443" ca="1" si="1296">SUM(CM444:CM446)</f>
        <v>0</v>
      </c>
      <c r="CN443" s="7">
        <f t="shared" ca="1" si="1296"/>
        <v>0</v>
      </c>
      <c r="CO443" s="7">
        <f t="shared" ca="1" si="1296"/>
        <v>0</v>
      </c>
      <c r="CP443" s="7">
        <f t="shared" ca="1" si="1296"/>
        <v>0</v>
      </c>
      <c r="CQ443" s="7">
        <f t="shared" ca="1" si="1296"/>
        <v>0</v>
      </c>
      <c r="CR443" s="7">
        <f t="shared" ca="1" si="1296"/>
        <v>0</v>
      </c>
      <c r="CS443" s="7">
        <f t="shared" ca="1" si="1296"/>
        <v>0</v>
      </c>
      <c r="CT443" s="7">
        <f t="shared" ca="1" si="1296"/>
        <v>0</v>
      </c>
    </row>
    <row r="444" spans="1:98" s="27" customFormat="1" ht="12" x14ac:dyDescent="0.25">
      <c r="A444" s="26">
        <f>ROW()</f>
        <v>444</v>
      </c>
      <c r="C444" s="142"/>
      <c r="E444" s="24" t="s">
        <v>24</v>
      </c>
      <c r="F444" s="66" t="str">
        <f>$F$386</f>
        <v>АКТИВЫ</v>
      </c>
      <c r="G444" s="66" t="str">
        <f t="shared" ref="G444:G445" si="1297">$G$393</f>
        <v>Запасы СиМ</v>
      </c>
      <c r="H444" s="27" t="s">
        <v>92</v>
      </c>
      <c r="P444" s="30"/>
      <c r="R444" s="24"/>
      <c r="S444" s="30"/>
      <c r="V444" s="85"/>
      <c r="W444" s="29">
        <f t="shared" ca="1" si="1088"/>
        <v>15000000</v>
      </c>
      <c r="Z444" s="30">
        <f t="shared" ref="Z444:BE444" si="1298">Z67+Z106</f>
        <v>15000000</v>
      </c>
      <c r="AA444" s="30">
        <f t="shared" si="1298"/>
        <v>15000000</v>
      </c>
      <c r="AB444" s="30">
        <f t="shared" si="1298"/>
        <v>15000000</v>
      </c>
      <c r="AC444" s="30">
        <f t="shared" si="1298"/>
        <v>15000000</v>
      </c>
      <c r="AD444" s="30">
        <f t="shared" si="1298"/>
        <v>15000000</v>
      </c>
      <c r="AE444" s="30">
        <f t="shared" si="1298"/>
        <v>15000000</v>
      </c>
      <c r="AF444" s="30">
        <f t="shared" si="1298"/>
        <v>15000000</v>
      </c>
      <c r="AG444" s="30">
        <f t="shared" si="1298"/>
        <v>15000000</v>
      </c>
      <c r="AH444" s="30">
        <f t="shared" si="1298"/>
        <v>15000000</v>
      </c>
      <c r="AI444" s="30">
        <f t="shared" si="1298"/>
        <v>15000000</v>
      </c>
      <c r="AJ444" s="30">
        <f t="shared" si="1298"/>
        <v>15000000</v>
      </c>
      <c r="AK444" s="30">
        <f t="shared" si="1298"/>
        <v>15000000</v>
      </c>
      <c r="AL444" s="30">
        <f t="shared" si="1298"/>
        <v>15000000</v>
      </c>
      <c r="AM444" s="30">
        <f t="shared" si="1298"/>
        <v>15000000</v>
      </c>
      <c r="AN444" s="30">
        <f t="shared" si="1298"/>
        <v>15000000</v>
      </c>
      <c r="AO444" s="30">
        <f t="shared" si="1298"/>
        <v>15000000</v>
      </c>
      <c r="AP444" s="30">
        <f t="shared" si="1298"/>
        <v>15000000</v>
      </c>
      <c r="AQ444" s="30">
        <f t="shared" si="1298"/>
        <v>15000000</v>
      </c>
      <c r="AR444" s="30">
        <f t="shared" si="1298"/>
        <v>15000000</v>
      </c>
      <c r="AS444" s="30">
        <f t="shared" si="1298"/>
        <v>15000000</v>
      </c>
      <c r="AT444" s="30">
        <f t="shared" si="1298"/>
        <v>15000000</v>
      </c>
      <c r="AU444" s="30">
        <f t="shared" si="1298"/>
        <v>15000000</v>
      </c>
      <c r="AV444" s="30">
        <f t="shared" si="1298"/>
        <v>15000000</v>
      </c>
      <c r="AW444" s="30">
        <f t="shared" si="1298"/>
        <v>15000000</v>
      </c>
      <c r="AX444" s="30">
        <f t="shared" si="1298"/>
        <v>15000000</v>
      </c>
      <c r="AY444" s="30">
        <f t="shared" si="1298"/>
        <v>15000000</v>
      </c>
      <c r="AZ444" s="30">
        <f t="shared" si="1298"/>
        <v>15000000</v>
      </c>
      <c r="BA444" s="30">
        <f t="shared" si="1298"/>
        <v>15000000</v>
      </c>
      <c r="BB444" s="30">
        <f t="shared" si="1298"/>
        <v>15000000</v>
      </c>
      <c r="BC444" s="30">
        <f t="shared" si="1298"/>
        <v>15000000</v>
      </c>
      <c r="BD444" s="30">
        <f t="shared" si="1298"/>
        <v>15000000</v>
      </c>
      <c r="BE444" s="30">
        <f t="shared" si="1298"/>
        <v>15000000</v>
      </c>
      <c r="BF444" s="30">
        <f t="shared" ref="BF444:CK444" si="1299">BF67+BF106</f>
        <v>15000000</v>
      </c>
      <c r="BG444" s="30">
        <f t="shared" si="1299"/>
        <v>15000000</v>
      </c>
      <c r="BH444" s="30">
        <f t="shared" si="1299"/>
        <v>15000000</v>
      </c>
      <c r="BI444" s="30">
        <f t="shared" si="1299"/>
        <v>15000000</v>
      </c>
      <c r="BJ444" s="30">
        <f t="shared" si="1299"/>
        <v>15000000</v>
      </c>
      <c r="BK444" s="30">
        <f t="shared" si="1299"/>
        <v>15000000</v>
      </c>
      <c r="BL444" s="30">
        <f t="shared" si="1299"/>
        <v>15000000</v>
      </c>
      <c r="BM444" s="30">
        <f t="shared" si="1299"/>
        <v>15000000</v>
      </c>
      <c r="BN444" s="30">
        <f t="shared" si="1299"/>
        <v>15000000</v>
      </c>
      <c r="BO444" s="30">
        <f t="shared" si="1299"/>
        <v>15000000</v>
      </c>
      <c r="BP444" s="30">
        <f t="shared" si="1299"/>
        <v>15000000</v>
      </c>
      <c r="BQ444" s="30">
        <f t="shared" si="1299"/>
        <v>15000000</v>
      </c>
      <c r="BR444" s="30">
        <f t="shared" si="1299"/>
        <v>15000000</v>
      </c>
      <c r="BS444" s="30">
        <f t="shared" si="1299"/>
        <v>15000000</v>
      </c>
      <c r="BT444" s="30">
        <f t="shared" si="1299"/>
        <v>15000000</v>
      </c>
      <c r="BU444" s="30">
        <f t="shared" si="1299"/>
        <v>15000000</v>
      </c>
      <c r="BV444" s="30">
        <f t="shared" si="1299"/>
        <v>0</v>
      </c>
      <c r="BW444" s="30">
        <f t="shared" si="1299"/>
        <v>0</v>
      </c>
      <c r="BX444" s="30">
        <f t="shared" si="1299"/>
        <v>0</v>
      </c>
      <c r="BY444" s="30">
        <f t="shared" si="1299"/>
        <v>0</v>
      </c>
      <c r="BZ444" s="30">
        <f t="shared" si="1299"/>
        <v>0</v>
      </c>
      <c r="CA444" s="30">
        <f t="shared" si="1299"/>
        <v>0</v>
      </c>
      <c r="CB444" s="30">
        <f t="shared" si="1299"/>
        <v>0</v>
      </c>
      <c r="CC444" s="30">
        <f t="shared" si="1299"/>
        <v>0</v>
      </c>
      <c r="CD444" s="30">
        <f t="shared" si="1299"/>
        <v>0</v>
      </c>
      <c r="CE444" s="30">
        <f t="shared" si="1299"/>
        <v>0</v>
      </c>
      <c r="CF444" s="30">
        <f t="shared" si="1299"/>
        <v>0</v>
      </c>
      <c r="CG444" s="30">
        <f t="shared" si="1299"/>
        <v>0</v>
      </c>
      <c r="CH444" s="30">
        <f t="shared" si="1299"/>
        <v>0</v>
      </c>
      <c r="CI444" s="30">
        <f t="shared" si="1299"/>
        <v>0</v>
      </c>
      <c r="CJ444" s="30">
        <f t="shared" si="1299"/>
        <v>0</v>
      </c>
      <c r="CK444" s="30">
        <f t="shared" si="1299"/>
        <v>0</v>
      </c>
      <c r="CL444" s="30">
        <f t="shared" ref="CL444:CT444" si="1300">CL67+CL106</f>
        <v>0</v>
      </c>
      <c r="CM444" s="30">
        <f t="shared" si="1300"/>
        <v>0</v>
      </c>
      <c r="CN444" s="30">
        <f t="shared" si="1300"/>
        <v>0</v>
      </c>
      <c r="CO444" s="30">
        <f t="shared" si="1300"/>
        <v>0</v>
      </c>
      <c r="CP444" s="30">
        <f t="shared" si="1300"/>
        <v>0</v>
      </c>
      <c r="CQ444" s="30">
        <f t="shared" si="1300"/>
        <v>0</v>
      </c>
      <c r="CR444" s="30">
        <f t="shared" si="1300"/>
        <v>0</v>
      </c>
      <c r="CS444" s="30">
        <f t="shared" si="1300"/>
        <v>0</v>
      </c>
      <c r="CT444" s="30">
        <f t="shared" si="1300"/>
        <v>0</v>
      </c>
    </row>
    <row r="445" spans="1:98" s="27" customFormat="1" ht="12" x14ac:dyDescent="0.25">
      <c r="A445" s="26">
        <f>ROW()</f>
        <v>445</v>
      </c>
      <c r="C445" s="142"/>
      <c r="E445" s="24" t="s">
        <v>24</v>
      </c>
      <c r="F445" s="66" t="str">
        <f>$F$386</f>
        <v>АКТИВЫ</v>
      </c>
      <c r="G445" s="66" t="str">
        <f t="shared" si="1297"/>
        <v>Запасы СиМ</v>
      </c>
      <c r="H445" s="27" t="s">
        <v>93</v>
      </c>
      <c r="P445" s="30"/>
      <c r="R445" s="24"/>
      <c r="S445" s="30"/>
      <c r="V445" s="85"/>
      <c r="W445" s="29">
        <f t="shared" ca="1" si="1088"/>
        <v>167492700.18471032</v>
      </c>
      <c r="Z445" s="30">
        <f ca="1">Z68+Z377</f>
        <v>-1712121.2121212122</v>
      </c>
      <c r="AA445" s="30">
        <f t="shared" ref="AA445:CL445" ca="1" si="1301">AA68+AA377</f>
        <v>-3515909.0909090908</v>
      </c>
      <c r="AB445" s="30">
        <f t="shared" ca="1" si="1301"/>
        <v>-5536363.6363636367</v>
      </c>
      <c r="AC445" s="30">
        <f t="shared" ca="1" si="1301"/>
        <v>-7987770.5627705632</v>
      </c>
      <c r="AD445" s="30">
        <f t="shared" ca="1" si="1301"/>
        <v>-10564177.48917749</v>
      </c>
      <c r="AE445" s="30">
        <f t="shared" ca="1" si="1301"/>
        <v>-13223917.748917749</v>
      </c>
      <c r="AF445" s="30">
        <f t="shared" ca="1" si="1301"/>
        <v>-15883658.008658009</v>
      </c>
      <c r="AG445" s="30">
        <f t="shared" ca="1" si="1301"/>
        <v>-18543398.26839827</v>
      </c>
      <c r="AH445" s="30">
        <f t="shared" ca="1" si="1301"/>
        <v>-21200194.738290045</v>
      </c>
      <c r="AI445" s="30">
        <f t="shared" ca="1" si="1301"/>
        <v>-23835082.263787881</v>
      </c>
      <c r="AJ445" s="30">
        <f t="shared" ca="1" si="1301"/>
        <v>-26418060.898588747</v>
      </c>
      <c r="AK445" s="30">
        <f t="shared" ca="1" si="1301"/>
        <v>-28939153.348461583</v>
      </c>
      <c r="AL445" s="30">
        <f t="shared" ca="1" si="1301"/>
        <v>-31396612.911182903</v>
      </c>
      <c r="AM445" s="30">
        <f t="shared" ca="1" si="1301"/>
        <v>-33792140.937259525</v>
      </c>
      <c r="AN445" s="30">
        <f t="shared" ca="1" si="1301"/>
        <v>-36089991.380594864</v>
      </c>
      <c r="AO445" s="30">
        <f t="shared" ca="1" si="1301"/>
        <v>-38175200.975726604</v>
      </c>
      <c r="AP445" s="30">
        <f t="shared" ca="1" si="1301"/>
        <v>-39902830.860852659</v>
      </c>
      <c r="AQ445" s="30">
        <f t="shared" ca="1" si="1301"/>
        <v>-41119064.694621593</v>
      </c>
      <c r="AR445" s="30">
        <f t="shared" ca="1" si="1301"/>
        <v>-42090614.646977648</v>
      </c>
      <c r="AS445" s="30">
        <f t="shared" ca="1" si="1301"/>
        <v>-42313672.788281016</v>
      </c>
      <c r="AT445" s="30">
        <f t="shared" ca="1" si="1301"/>
        <v>-41736928.837465912</v>
      </c>
      <c r="AU445" s="30">
        <f t="shared" ca="1" si="1301"/>
        <v>-40333181.032040641</v>
      </c>
      <c r="AV445" s="30">
        <f t="shared" ca="1" si="1301"/>
        <v>-38192834.806045108</v>
      </c>
      <c r="AW445" s="30">
        <f t="shared" ca="1" si="1301"/>
        <v>-35250182.057608828</v>
      </c>
      <c r="AX445" s="30">
        <f t="shared" ca="1" si="1301"/>
        <v>-31779859.895197347</v>
      </c>
      <c r="AY445" s="30">
        <f t="shared" ca="1" si="1301"/>
        <v>-27457299.522283353</v>
      </c>
      <c r="AZ445" s="30">
        <f t="shared" ca="1" si="1301"/>
        <v>-22278217.415631458</v>
      </c>
      <c r="BA445" s="30">
        <f t="shared" ca="1" si="1301"/>
        <v>-16249380.032463497</v>
      </c>
      <c r="BB445" s="30">
        <f t="shared" ca="1" si="1301"/>
        <v>-9362437.377790492</v>
      </c>
      <c r="BC445" s="30">
        <f t="shared" ca="1" si="1301"/>
        <v>-1601876.1846880978</v>
      </c>
      <c r="BD445" s="30">
        <f t="shared" ca="1" si="1301"/>
        <v>5637718.8503592424</v>
      </c>
      <c r="BE445" s="30">
        <f t="shared" ca="1" si="1301"/>
        <v>13258272.520668896</v>
      </c>
      <c r="BF445" s="30">
        <f t="shared" ca="1" si="1301"/>
        <v>21550817.239133123</v>
      </c>
      <c r="BG445" s="30">
        <f t="shared" ca="1" si="1301"/>
        <v>30381410.620065834</v>
      </c>
      <c r="BH445" s="30">
        <f t="shared" ca="1" si="1301"/>
        <v>39615201.066928841</v>
      </c>
      <c r="BI445" s="30">
        <f t="shared" ca="1" si="1301"/>
        <v>49124922.805419125</v>
      </c>
      <c r="BJ445" s="30">
        <f t="shared" ca="1" si="1301"/>
        <v>58801431.711489722</v>
      </c>
      <c r="BK445" s="30">
        <f t="shared" ca="1" si="1301"/>
        <v>68573636.29087016</v>
      </c>
      <c r="BL445" s="30">
        <f t="shared" ca="1" si="1301"/>
        <v>78400062.971850216</v>
      </c>
      <c r="BM445" s="30">
        <f t="shared" ca="1" si="1301"/>
        <v>88258791.383755654</v>
      </c>
      <c r="BN445" s="30">
        <f t="shared" ca="1" si="1301"/>
        <v>98138432.908966929</v>
      </c>
      <c r="BO445" s="30">
        <f t="shared" ca="1" si="1301"/>
        <v>108033883.5798704</v>
      </c>
      <c r="BP445" s="30">
        <f t="shared" ca="1" si="1301"/>
        <v>117943485.63858227</v>
      </c>
      <c r="BQ445" s="30">
        <f t="shared" ca="1" si="1301"/>
        <v>127853311.36102946</v>
      </c>
      <c r="BR445" s="30">
        <f t="shared" ca="1" si="1301"/>
        <v>137763163.75817436</v>
      </c>
      <c r="BS445" s="30">
        <f t="shared" ca="1" si="1301"/>
        <v>147673010.91067427</v>
      </c>
      <c r="BT445" s="30">
        <f t="shared" ca="1" si="1301"/>
        <v>157582855.5476923</v>
      </c>
      <c r="BU445" s="30">
        <f t="shared" ca="1" si="1301"/>
        <v>167492700.18471032</v>
      </c>
      <c r="BV445" s="30">
        <f t="shared" ca="1" si="1301"/>
        <v>0</v>
      </c>
      <c r="BW445" s="30">
        <f t="shared" ca="1" si="1301"/>
        <v>0</v>
      </c>
      <c r="BX445" s="30">
        <f t="shared" ca="1" si="1301"/>
        <v>0</v>
      </c>
      <c r="BY445" s="30">
        <f t="shared" ca="1" si="1301"/>
        <v>0</v>
      </c>
      <c r="BZ445" s="30">
        <f t="shared" ca="1" si="1301"/>
        <v>0</v>
      </c>
      <c r="CA445" s="30">
        <f t="shared" ca="1" si="1301"/>
        <v>0</v>
      </c>
      <c r="CB445" s="30">
        <f t="shared" ca="1" si="1301"/>
        <v>0</v>
      </c>
      <c r="CC445" s="30">
        <f t="shared" ca="1" si="1301"/>
        <v>0</v>
      </c>
      <c r="CD445" s="30">
        <f t="shared" ca="1" si="1301"/>
        <v>0</v>
      </c>
      <c r="CE445" s="30">
        <f t="shared" ca="1" si="1301"/>
        <v>0</v>
      </c>
      <c r="CF445" s="30">
        <f t="shared" ca="1" si="1301"/>
        <v>0</v>
      </c>
      <c r="CG445" s="30">
        <f t="shared" ca="1" si="1301"/>
        <v>0</v>
      </c>
      <c r="CH445" s="30">
        <f t="shared" ca="1" si="1301"/>
        <v>0</v>
      </c>
      <c r="CI445" s="30">
        <f t="shared" ca="1" si="1301"/>
        <v>0</v>
      </c>
      <c r="CJ445" s="30">
        <f t="shared" ca="1" si="1301"/>
        <v>0</v>
      </c>
      <c r="CK445" s="30">
        <f t="shared" ca="1" si="1301"/>
        <v>0</v>
      </c>
      <c r="CL445" s="30">
        <f t="shared" ca="1" si="1301"/>
        <v>0</v>
      </c>
      <c r="CM445" s="30">
        <f t="shared" ref="CM445:CT445" ca="1" si="1302">CM68+CM377</f>
        <v>0</v>
      </c>
      <c r="CN445" s="30">
        <f t="shared" ca="1" si="1302"/>
        <v>0</v>
      </c>
      <c r="CO445" s="30">
        <f t="shared" ca="1" si="1302"/>
        <v>0</v>
      </c>
      <c r="CP445" s="30">
        <f t="shared" ca="1" si="1302"/>
        <v>0</v>
      </c>
      <c r="CQ445" s="30">
        <f t="shared" ca="1" si="1302"/>
        <v>0</v>
      </c>
      <c r="CR445" s="30">
        <f t="shared" ca="1" si="1302"/>
        <v>0</v>
      </c>
      <c r="CS445" s="30">
        <f t="shared" ca="1" si="1302"/>
        <v>0</v>
      </c>
      <c r="CT445" s="30">
        <f t="shared" ca="1" si="1302"/>
        <v>0</v>
      </c>
    </row>
    <row r="446" spans="1:98" s="2" customFormat="1" ht="12" x14ac:dyDescent="0.25">
      <c r="A446" s="11">
        <f>ROW()</f>
        <v>446</v>
      </c>
      <c r="C446" s="142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E447" s="23" t="s">
        <v>24</v>
      </c>
      <c r="F447" s="66" t="str">
        <f>$F$386</f>
        <v>АКТИВЫ</v>
      </c>
      <c r="G447" s="6" t="s">
        <v>242</v>
      </c>
      <c r="W447" s="10">
        <f t="shared" ca="1" si="1088"/>
        <v>72579732.556039944</v>
      </c>
      <c r="Z447" s="7">
        <f ca="1">Z70+Z340</f>
        <v>72579732.556039944</v>
      </c>
      <c r="AA447" s="7">
        <f t="shared" ref="AA447:CL447" ca="1" si="1303">AA70+AA340</f>
        <v>72579732.556039944</v>
      </c>
      <c r="AB447" s="7">
        <f t="shared" ca="1" si="1303"/>
        <v>72579732.556039944</v>
      </c>
      <c r="AC447" s="7">
        <f t="shared" ca="1" si="1303"/>
        <v>72579732.556039944</v>
      </c>
      <c r="AD447" s="7">
        <f t="shared" ca="1" si="1303"/>
        <v>72579732.556039944</v>
      </c>
      <c r="AE447" s="7">
        <f t="shared" ca="1" si="1303"/>
        <v>72579732.556039944</v>
      </c>
      <c r="AF447" s="7">
        <f t="shared" ca="1" si="1303"/>
        <v>72579732.556039944</v>
      </c>
      <c r="AG447" s="7">
        <f t="shared" ca="1" si="1303"/>
        <v>72579732.556039944</v>
      </c>
      <c r="AH447" s="7">
        <f t="shared" ca="1" si="1303"/>
        <v>72579732.556039944</v>
      </c>
      <c r="AI447" s="7">
        <f t="shared" ca="1" si="1303"/>
        <v>72579732.556039944</v>
      </c>
      <c r="AJ447" s="7">
        <f t="shared" ca="1" si="1303"/>
        <v>72579732.556039944</v>
      </c>
      <c r="AK447" s="7">
        <f t="shared" ca="1" si="1303"/>
        <v>72579732.556039944</v>
      </c>
      <c r="AL447" s="7">
        <f t="shared" ca="1" si="1303"/>
        <v>72579732.556039944</v>
      </c>
      <c r="AM447" s="7">
        <f t="shared" ca="1" si="1303"/>
        <v>72579732.556039944</v>
      </c>
      <c r="AN447" s="7">
        <f t="shared" ca="1" si="1303"/>
        <v>72579732.556039944</v>
      </c>
      <c r="AO447" s="7">
        <f t="shared" ca="1" si="1303"/>
        <v>72579732.556039944</v>
      </c>
      <c r="AP447" s="7">
        <f t="shared" ca="1" si="1303"/>
        <v>72579732.556039944</v>
      </c>
      <c r="AQ447" s="7">
        <f t="shared" ca="1" si="1303"/>
        <v>72579732.556039944</v>
      </c>
      <c r="AR447" s="7">
        <f t="shared" ca="1" si="1303"/>
        <v>72579732.556039944</v>
      </c>
      <c r="AS447" s="7">
        <f t="shared" ca="1" si="1303"/>
        <v>72579732.556039944</v>
      </c>
      <c r="AT447" s="7">
        <f t="shared" ca="1" si="1303"/>
        <v>72579732.556039944</v>
      </c>
      <c r="AU447" s="7">
        <f t="shared" ca="1" si="1303"/>
        <v>72579732.556039944</v>
      </c>
      <c r="AV447" s="7">
        <f t="shared" ca="1" si="1303"/>
        <v>72579732.556039944</v>
      </c>
      <c r="AW447" s="7">
        <f t="shared" ca="1" si="1303"/>
        <v>72579732.556039944</v>
      </c>
      <c r="AX447" s="7">
        <f t="shared" ca="1" si="1303"/>
        <v>72579732.556039944</v>
      </c>
      <c r="AY447" s="7">
        <f t="shared" ca="1" si="1303"/>
        <v>72579732.556039944</v>
      </c>
      <c r="AZ447" s="7">
        <f t="shared" ca="1" si="1303"/>
        <v>72579732.556039944</v>
      </c>
      <c r="BA447" s="7">
        <f t="shared" ca="1" si="1303"/>
        <v>72579732.556039944</v>
      </c>
      <c r="BB447" s="7">
        <f t="shared" ca="1" si="1303"/>
        <v>72579732.556039944</v>
      </c>
      <c r="BC447" s="7">
        <f t="shared" ca="1" si="1303"/>
        <v>72579732.556039944</v>
      </c>
      <c r="BD447" s="7">
        <f t="shared" ca="1" si="1303"/>
        <v>72579732.556039944</v>
      </c>
      <c r="BE447" s="7">
        <f t="shared" ca="1" si="1303"/>
        <v>72579732.556039944</v>
      </c>
      <c r="BF447" s="7">
        <f t="shared" ca="1" si="1303"/>
        <v>72579732.556039944</v>
      </c>
      <c r="BG447" s="7">
        <f t="shared" ca="1" si="1303"/>
        <v>72579732.556039944</v>
      </c>
      <c r="BH447" s="7">
        <f t="shared" ca="1" si="1303"/>
        <v>72579732.556039944</v>
      </c>
      <c r="BI447" s="7">
        <f t="shared" ca="1" si="1303"/>
        <v>72579732.556039944</v>
      </c>
      <c r="BJ447" s="7">
        <f t="shared" ca="1" si="1303"/>
        <v>72579732.556039944</v>
      </c>
      <c r="BK447" s="7">
        <f t="shared" ca="1" si="1303"/>
        <v>72579732.556039944</v>
      </c>
      <c r="BL447" s="7">
        <f t="shared" ca="1" si="1303"/>
        <v>72579732.556039944</v>
      </c>
      <c r="BM447" s="7">
        <f t="shared" ca="1" si="1303"/>
        <v>72579732.556039944</v>
      </c>
      <c r="BN447" s="7">
        <f t="shared" ca="1" si="1303"/>
        <v>72579732.556039944</v>
      </c>
      <c r="BO447" s="7">
        <f t="shared" ca="1" si="1303"/>
        <v>72579732.556039944</v>
      </c>
      <c r="BP447" s="7">
        <f t="shared" ca="1" si="1303"/>
        <v>72579732.556039944</v>
      </c>
      <c r="BQ447" s="7">
        <f t="shared" ca="1" si="1303"/>
        <v>72579732.556039944</v>
      </c>
      <c r="BR447" s="7">
        <f t="shared" ca="1" si="1303"/>
        <v>72579732.556039944</v>
      </c>
      <c r="BS447" s="7">
        <f t="shared" ca="1" si="1303"/>
        <v>72579732.556039944</v>
      </c>
      <c r="BT447" s="7">
        <f t="shared" ca="1" si="1303"/>
        <v>72579732.556039944</v>
      </c>
      <c r="BU447" s="7">
        <f t="shared" ca="1" si="1303"/>
        <v>72579732.556039944</v>
      </c>
      <c r="BV447" s="7">
        <f t="shared" si="1303"/>
        <v>0</v>
      </c>
      <c r="BW447" s="7">
        <f t="shared" si="1303"/>
        <v>0</v>
      </c>
      <c r="BX447" s="7">
        <f t="shared" si="1303"/>
        <v>0</v>
      </c>
      <c r="BY447" s="7">
        <f t="shared" si="1303"/>
        <v>0</v>
      </c>
      <c r="BZ447" s="7">
        <f t="shared" si="1303"/>
        <v>0</v>
      </c>
      <c r="CA447" s="7">
        <f t="shared" si="1303"/>
        <v>0</v>
      </c>
      <c r="CB447" s="7">
        <f t="shared" si="1303"/>
        <v>0</v>
      </c>
      <c r="CC447" s="7">
        <f t="shared" si="1303"/>
        <v>0</v>
      </c>
      <c r="CD447" s="7">
        <f t="shared" si="1303"/>
        <v>0</v>
      </c>
      <c r="CE447" s="7">
        <f t="shared" si="1303"/>
        <v>0</v>
      </c>
      <c r="CF447" s="7">
        <f t="shared" si="1303"/>
        <v>0</v>
      </c>
      <c r="CG447" s="7">
        <f t="shared" si="1303"/>
        <v>0</v>
      </c>
      <c r="CH447" s="7">
        <f t="shared" si="1303"/>
        <v>0</v>
      </c>
      <c r="CI447" s="7">
        <f t="shared" si="1303"/>
        <v>0</v>
      </c>
      <c r="CJ447" s="7">
        <f t="shared" si="1303"/>
        <v>0</v>
      </c>
      <c r="CK447" s="7">
        <f t="shared" si="1303"/>
        <v>0</v>
      </c>
      <c r="CL447" s="7">
        <f t="shared" si="1303"/>
        <v>0</v>
      </c>
      <c r="CM447" s="7">
        <f t="shared" ref="CM447:CT447" si="1304">CM70+CM340</f>
        <v>0</v>
      </c>
      <c r="CN447" s="7">
        <f t="shared" si="1304"/>
        <v>0</v>
      </c>
      <c r="CO447" s="7">
        <f t="shared" si="1304"/>
        <v>0</v>
      </c>
      <c r="CP447" s="7">
        <f t="shared" si="1304"/>
        <v>0</v>
      </c>
      <c r="CQ447" s="7">
        <f t="shared" si="1304"/>
        <v>0</v>
      </c>
      <c r="CR447" s="7">
        <f t="shared" si="1304"/>
        <v>0</v>
      </c>
      <c r="CS447" s="7">
        <f t="shared" si="1304"/>
        <v>0</v>
      </c>
      <c r="CT447" s="7">
        <f t="shared" si="1304"/>
        <v>0</v>
      </c>
    </row>
    <row r="448" spans="1:98" x14ac:dyDescent="0.3">
      <c r="A448" s="11">
        <f>ROW()</f>
        <v>448</v>
      </c>
      <c r="F448" s="66" t="str">
        <f t="shared" ref="F448:F457" si="1305">$F$386</f>
        <v>АКТИВЫ</v>
      </c>
      <c r="G448" s="6" t="str">
        <f>$G$71</f>
        <v>Кредиторская задолженность по СиМ</v>
      </c>
      <c r="W448" s="10">
        <f t="shared" ca="1" si="1088"/>
        <v>11117804.399999999</v>
      </c>
      <c r="Z448" s="7">
        <f ca="1">SUM(Z449:Z458)</f>
        <v>0</v>
      </c>
      <c r="AA448" s="7">
        <f t="shared" ref="AA448:CL448" ca="1" si="1306">SUM(AA449:AA458)</f>
        <v>0</v>
      </c>
      <c r="AB448" s="7">
        <f t="shared" ca="1" si="1306"/>
        <v>-4680</v>
      </c>
      <c r="AC448" s="7">
        <f t="shared" ca="1" si="1306"/>
        <v>-20320</v>
      </c>
      <c r="AD448" s="7">
        <f t="shared" ca="1" si="1306"/>
        <v>-39187.199999999997</v>
      </c>
      <c r="AE448" s="7">
        <f t="shared" ca="1" si="1306"/>
        <v>-50541.8</v>
      </c>
      <c r="AF448" s="7">
        <f t="shared" ca="1" si="1306"/>
        <v>-41325.64</v>
      </c>
      <c r="AG448" s="7">
        <f t="shared" ca="1" si="1306"/>
        <v>-24101.480000000018</v>
      </c>
      <c r="AH448" s="7">
        <f t="shared" ca="1" si="1306"/>
        <v>-36781.360000000015</v>
      </c>
      <c r="AI448" s="7">
        <f t="shared" ca="1" si="1306"/>
        <v>-96213.271999999997</v>
      </c>
      <c r="AJ448" s="7">
        <f t="shared" ca="1" si="1306"/>
        <v>-192758.18200000003</v>
      </c>
      <c r="AK448" s="7">
        <f t="shared" ca="1" si="1306"/>
        <v>-277214.22599999991</v>
      </c>
      <c r="AL448" s="7">
        <f t="shared" ca="1" si="1306"/>
        <v>-297373.31400000013</v>
      </c>
      <c r="AM448" s="7">
        <f t="shared" ca="1" si="1306"/>
        <v>-227237.65799999997</v>
      </c>
      <c r="AN448" s="7">
        <f t="shared" ca="1" si="1306"/>
        <v>-63706.869999999988</v>
      </c>
      <c r="AO448" s="7">
        <f t="shared" ca="1" si="1306"/>
        <v>172642.48699999999</v>
      </c>
      <c r="AP448" s="7">
        <f t="shared" ca="1" si="1306"/>
        <v>455360.99</v>
      </c>
      <c r="AQ448" s="7">
        <f t="shared" ca="1" si="1306"/>
        <v>764929.21100000001</v>
      </c>
      <c r="AR448" s="7">
        <f t="shared" ca="1" si="1306"/>
        <v>1088989.6940000001</v>
      </c>
      <c r="AS448" s="7">
        <f t="shared" ca="1" si="1306"/>
        <v>1420245.845</v>
      </c>
      <c r="AT448" s="7">
        <f t="shared" ca="1" si="1306"/>
        <v>1754467.2749999999</v>
      </c>
      <c r="AU448" s="7">
        <f t="shared" ca="1" si="1306"/>
        <v>2089720.125</v>
      </c>
      <c r="AV448" s="7">
        <f t="shared" ca="1" si="1306"/>
        <v>2425349.8650000002</v>
      </c>
      <c r="AW448" s="7">
        <f t="shared" ca="1" si="1306"/>
        <v>2761093.0500000003</v>
      </c>
      <c r="AX448" s="7">
        <f t="shared" ca="1" si="1306"/>
        <v>3096851.5500000003</v>
      </c>
      <c r="AY448" s="7">
        <f t="shared" ca="1" si="1306"/>
        <v>3444310.0500000003</v>
      </c>
      <c r="AZ448" s="7">
        <f t="shared" ca="1" si="1306"/>
        <v>3830868.5500000003</v>
      </c>
      <c r="BA448" s="7">
        <f t="shared" ca="1" si="1306"/>
        <v>4264595.05</v>
      </c>
      <c r="BB448" s="7">
        <f t="shared" ca="1" si="1306"/>
        <v>4726708.05</v>
      </c>
      <c r="BC448" s="7">
        <f t="shared" ca="1" si="1306"/>
        <v>5165780.6500000004</v>
      </c>
      <c r="BD448" s="7">
        <f t="shared" ca="1" si="1306"/>
        <v>5532542.8500000006</v>
      </c>
      <c r="BE448" s="7">
        <f t="shared" ca="1" si="1306"/>
        <v>5804004.75</v>
      </c>
      <c r="BF448" s="7">
        <f t="shared" ca="1" si="1306"/>
        <v>5979126.4299999997</v>
      </c>
      <c r="BG448" s="7">
        <f t="shared" ca="1" si="1306"/>
        <v>6079724.1349999998</v>
      </c>
      <c r="BH448" s="7">
        <f t="shared" ca="1" si="1306"/>
        <v>6133176.7000000002</v>
      </c>
      <c r="BI448" s="7">
        <f t="shared" ca="1" si="1306"/>
        <v>6159517.7350000003</v>
      </c>
      <c r="BJ448" s="7">
        <f t="shared" ca="1" si="1306"/>
        <v>6171261.1299999999</v>
      </c>
      <c r="BK448" s="7">
        <f t="shared" ca="1" si="1306"/>
        <v>6175769.6050000004</v>
      </c>
      <c r="BL448" s="7">
        <f t="shared" ca="1" si="1306"/>
        <v>6177306.6749999998</v>
      </c>
      <c r="BM448" s="7">
        <f t="shared" ca="1" si="1306"/>
        <v>6177812.3250000002</v>
      </c>
      <c r="BN448" s="7">
        <f t="shared" ca="1" si="1306"/>
        <v>6177941.085</v>
      </c>
      <c r="BO448" s="7">
        <f t="shared" ca="1" si="1306"/>
        <v>6177956.3999999985</v>
      </c>
      <c r="BP448" s="7">
        <f t="shared" ca="1" si="1306"/>
        <v>6177956.3999999985</v>
      </c>
      <c r="BQ448" s="7">
        <f t="shared" ca="1" si="1306"/>
        <v>6177956.3999999985</v>
      </c>
      <c r="BR448" s="7">
        <f t="shared" ca="1" si="1306"/>
        <v>6177956.3999999985</v>
      </c>
      <c r="BS448" s="7">
        <f t="shared" ca="1" si="1306"/>
        <v>6177956.3999999985</v>
      </c>
      <c r="BT448" s="7">
        <f t="shared" ca="1" si="1306"/>
        <v>6177956.3999999985</v>
      </c>
      <c r="BU448" s="7">
        <f t="shared" ca="1" si="1306"/>
        <v>11117804.399999999</v>
      </c>
      <c r="BV448" s="7">
        <f t="shared" si="1306"/>
        <v>0</v>
      </c>
      <c r="BW448" s="7">
        <f t="shared" si="1306"/>
        <v>0</v>
      </c>
      <c r="BX448" s="7">
        <f t="shared" si="1306"/>
        <v>0</v>
      </c>
      <c r="BY448" s="7">
        <f t="shared" si="1306"/>
        <v>0</v>
      </c>
      <c r="BZ448" s="7">
        <f t="shared" si="1306"/>
        <v>0</v>
      </c>
      <c r="CA448" s="7">
        <f t="shared" si="1306"/>
        <v>0</v>
      </c>
      <c r="CB448" s="7">
        <f t="shared" si="1306"/>
        <v>0</v>
      </c>
      <c r="CC448" s="7">
        <f t="shared" si="1306"/>
        <v>0</v>
      </c>
      <c r="CD448" s="7">
        <f t="shared" si="1306"/>
        <v>0</v>
      </c>
      <c r="CE448" s="7">
        <f t="shared" si="1306"/>
        <v>0</v>
      </c>
      <c r="CF448" s="7">
        <f t="shared" si="1306"/>
        <v>0</v>
      </c>
      <c r="CG448" s="7">
        <f t="shared" si="1306"/>
        <v>0</v>
      </c>
      <c r="CH448" s="7">
        <f t="shared" si="1306"/>
        <v>0</v>
      </c>
      <c r="CI448" s="7">
        <f t="shared" si="1306"/>
        <v>0</v>
      </c>
      <c r="CJ448" s="7">
        <f t="shared" si="1306"/>
        <v>0</v>
      </c>
      <c r="CK448" s="7">
        <f t="shared" si="1306"/>
        <v>0</v>
      </c>
      <c r="CL448" s="7">
        <f t="shared" si="1306"/>
        <v>0</v>
      </c>
      <c r="CM448" s="7">
        <f t="shared" ref="CM448:CT448" si="1307">SUM(CM449:CM458)</f>
        <v>0</v>
      </c>
      <c r="CN448" s="7">
        <f t="shared" si="1307"/>
        <v>0</v>
      </c>
      <c r="CO448" s="7">
        <f t="shared" si="1307"/>
        <v>0</v>
      </c>
      <c r="CP448" s="7">
        <f t="shared" si="1307"/>
        <v>0</v>
      </c>
      <c r="CQ448" s="7">
        <f t="shared" si="1307"/>
        <v>0</v>
      </c>
      <c r="CR448" s="7">
        <f t="shared" si="1307"/>
        <v>0</v>
      </c>
      <c r="CS448" s="7">
        <f t="shared" si="1307"/>
        <v>0</v>
      </c>
      <c r="CT448" s="7">
        <f t="shared" si="1307"/>
        <v>0</v>
      </c>
    </row>
    <row r="449" spans="1:98" s="27" customFormat="1" ht="12" x14ac:dyDescent="0.25">
      <c r="A449" s="26">
        <f>ROW()</f>
        <v>449</v>
      </c>
      <c r="C449" s="142"/>
      <c r="E449" s="24"/>
      <c r="F449" s="66" t="str">
        <f t="shared" si="1305"/>
        <v>АКТИВЫ</v>
      </c>
      <c r="G449" s="66" t="str">
        <f>$G$393</f>
        <v>Запасы СиМ</v>
      </c>
      <c r="H449" s="27" t="str">
        <f>BP!$F$21</f>
        <v>Основа</v>
      </c>
      <c r="P449" s="30"/>
      <c r="R449" s="24"/>
      <c r="S449" s="30"/>
      <c r="V449" s="85"/>
      <c r="W449" s="29">
        <f t="shared" ca="1" si="1088"/>
        <v>0</v>
      </c>
      <c r="Z449" s="30">
        <f t="shared" ref="Z449:BE449" ca="1" si="1308">Z72+Z115-Z289</f>
        <v>0</v>
      </c>
      <c r="AA449" s="30">
        <f t="shared" ca="1" si="1308"/>
        <v>0</v>
      </c>
      <c r="AB449" s="30">
        <f t="shared" ca="1" si="1308"/>
        <v>-4200</v>
      </c>
      <c r="AC449" s="30">
        <f t="shared" ca="1" si="1308"/>
        <v>-16800</v>
      </c>
      <c r="AD449" s="30">
        <f t="shared" ca="1" si="1308"/>
        <v>-30240</v>
      </c>
      <c r="AE449" s="30">
        <f t="shared" ca="1" si="1308"/>
        <v>-44205</v>
      </c>
      <c r="AF449" s="30">
        <f t="shared" ca="1" si="1308"/>
        <v>-56385</v>
      </c>
      <c r="AG449" s="30">
        <f t="shared" ca="1" si="1308"/>
        <v>-74067.000000000015</v>
      </c>
      <c r="AH449" s="30">
        <f t="shared" ca="1" si="1308"/>
        <v>-120267.00000000001</v>
      </c>
      <c r="AI449" s="30">
        <f t="shared" ca="1" si="1308"/>
        <v>-198051</v>
      </c>
      <c r="AJ449" s="30">
        <f t="shared" ca="1" si="1308"/>
        <v>-309718.5</v>
      </c>
      <c r="AK449" s="30">
        <f t="shared" ca="1" si="1308"/>
        <v>-451185</v>
      </c>
      <c r="AL449" s="30">
        <f t="shared" ca="1" si="1308"/>
        <v>-610228.5</v>
      </c>
      <c r="AM449" s="30">
        <f t="shared" ca="1" si="1308"/>
        <v>-779709</v>
      </c>
      <c r="AN449" s="30">
        <f t="shared" ca="1" si="1308"/>
        <v>-954607.5</v>
      </c>
      <c r="AO449" s="30">
        <f t="shared" ca="1" si="1308"/>
        <v>-1132372.5</v>
      </c>
      <c r="AP449" s="30">
        <f t="shared" ca="1" si="1308"/>
        <v>-1311397.5</v>
      </c>
      <c r="AQ449" s="30">
        <f t="shared" ca="1" si="1308"/>
        <v>-1490737.5</v>
      </c>
      <c r="AR449" s="30">
        <f t="shared" ca="1" si="1308"/>
        <v>-1670235</v>
      </c>
      <c r="AS449" s="30">
        <f t="shared" ca="1" si="1308"/>
        <v>-1849785</v>
      </c>
      <c r="AT449" s="30">
        <f t="shared" ca="1" si="1308"/>
        <v>-2029335</v>
      </c>
      <c r="AU449" s="30">
        <f t="shared" ca="1" si="1308"/>
        <v>-2208885</v>
      </c>
      <c r="AV449" s="30">
        <f t="shared" ca="1" si="1308"/>
        <v>-2388435</v>
      </c>
      <c r="AW449" s="30">
        <f t="shared" ca="1" si="1308"/>
        <v>-2567985</v>
      </c>
      <c r="AX449" s="30">
        <f t="shared" ca="1" si="1308"/>
        <v>-2747535</v>
      </c>
      <c r="AY449" s="30">
        <f t="shared" ca="1" si="1308"/>
        <v>-2916585</v>
      </c>
      <c r="AZ449" s="30">
        <f t="shared" ca="1" si="1308"/>
        <v>-3054135</v>
      </c>
      <c r="BA449" s="30">
        <f t="shared" ca="1" si="1308"/>
        <v>-3158085</v>
      </c>
      <c r="BB449" s="30">
        <f t="shared" ca="1" si="1308"/>
        <v>-3227122.5</v>
      </c>
      <c r="BC449" s="30">
        <f t="shared" ca="1" si="1308"/>
        <v>-3265710</v>
      </c>
      <c r="BD449" s="30">
        <f t="shared" ca="1" si="1308"/>
        <v>-3286342.5</v>
      </c>
      <c r="BE449" s="30">
        <f t="shared" ca="1" si="1308"/>
        <v>-3296475</v>
      </c>
      <c r="BF449" s="30">
        <f t="shared" ref="BF449:CK449" ca="1" si="1309">BF72+BF115-BF289</f>
        <v>-3301147.5</v>
      </c>
      <c r="BG449" s="30">
        <f t="shared" ca="1" si="1309"/>
        <v>-3302932.5</v>
      </c>
      <c r="BH449" s="30">
        <f t="shared" ca="1" si="1309"/>
        <v>-3303457.5</v>
      </c>
      <c r="BI449" s="30">
        <f t="shared" ca="1" si="1309"/>
        <v>-3303667.5</v>
      </c>
      <c r="BJ449" s="30">
        <f t="shared" ca="1" si="1309"/>
        <v>-3303720.0000000005</v>
      </c>
      <c r="BK449" s="30">
        <f t="shared" ca="1" si="1309"/>
        <v>-3303720.0000000005</v>
      </c>
      <c r="BL449" s="30">
        <f t="shared" ca="1" si="1309"/>
        <v>-3303720.0000000005</v>
      </c>
      <c r="BM449" s="30">
        <f t="shared" ca="1" si="1309"/>
        <v>-3303720.0000000005</v>
      </c>
      <c r="BN449" s="30">
        <f t="shared" ca="1" si="1309"/>
        <v>-3303720.0000000005</v>
      </c>
      <c r="BO449" s="30">
        <f t="shared" ca="1" si="1309"/>
        <v>-3303720.0000000005</v>
      </c>
      <c r="BP449" s="30">
        <f t="shared" ca="1" si="1309"/>
        <v>-3303720.0000000005</v>
      </c>
      <c r="BQ449" s="30">
        <f t="shared" ca="1" si="1309"/>
        <v>-3303720.0000000005</v>
      </c>
      <c r="BR449" s="30">
        <f t="shared" ca="1" si="1309"/>
        <v>-3303720.0000000005</v>
      </c>
      <c r="BS449" s="30">
        <f t="shared" ca="1" si="1309"/>
        <v>-3303720.0000000005</v>
      </c>
      <c r="BT449" s="30">
        <f t="shared" ca="1" si="1309"/>
        <v>-3303720.0000000005</v>
      </c>
      <c r="BU449" s="30">
        <f t="shared" ca="1" si="1309"/>
        <v>0</v>
      </c>
      <c r="BV449" s="30">
        <f t="shared" si="1309"/>
        <v>0</v>
      </c>
      <c r="BW449" s="30">
        <f t="shared" si="1309"/>
        <v>0</v>
      </c>
      <c r="BX449" s="30">
        <f t="shared" si="1309"/>
        <v>0</v>
      </c>
      <c r="BY449" s="30">
        <f t="shared" si="1309"/>
        <v>0</v>
      </c>
      <c r="BZ449" s="30">
        <f t="shared" si="1309"/>
        <v>0</v>
      </c>
      <c r="CA449" s="30">
        <f t="shared" si="1309"/>
        <v>0</v>
      </c>
      <c r="CB449" s="30">
        <f t="shared" si="1309"/>
        <v>0</v>
      </c>
      <c r="CC449" s="30">
        <f t="shared" si="1309"/>
        <v>0</v>
      </c>
      <c r="CD449" s="30">
        <f t="shared" si="1309"/>
        <v>0</v>
      </c>
      <c r="CE449" s="30">
        <f t="shared" si="1309"/>
        <v>0</v>
      </c>
      <c r="CF449" s="30">
        <f t="shared" si="1309"/>
        <v>0</v>
      </c>
      <c r="CG449" s="30">
        <f t="shared" si="1309"/>
        <v>0</v>
      </c>
      <c r="CH449" s="30">
        <f t="shared" si="1309"/>
        <v>0</v>
      </c>
      <c r="CI449" s="30">
        <f t="shared" si="1309"/>
        <v>0</v>
      </c>
      <c r="CJ449" s="30">
        <f t="shared" si="1309"/>
        <v>0</v>
      </c>
      <c r="CK449" s="30">
        <f t="shared" si="1309"/>
        <v>0</v>
      </c>
      <c r="CL449" s="30">
        <f t="shared" ref="CL449:CT449" si="1310">CL72+CL115-CL289</f>
        <v>0</v>
      </c>
      <c r="CM449" s="30">
        <f t="shared" si="1310"/>
        <v>0</v>
      </c>
      <c r="CN449" s="30">
        <f t="shared" si="1310"/>
        <v>0</v>
      </c>
      <c r="CO449" s="30">
        <f t="shared" si="1310"/>
        <v>0</v>
      </c>
      <c r="CP449" s="30">
        <f t="shared" si="1310"/>
        <v>0</v>
      </c>
      <c r="CQ449" s="30">
        <f t="shared" si="1310"/>
        <v>0</v>
      </c>
      <c r="CR449" s="30">
        <f t="shared" si="1310"/>
        <v>0</v>
      </c>
      <c r="CS449" s="30">
        <f t="shared" si="1310"/>
        <v>0</v>
      </c>
      <c r="CT449" s="30">
        <f t="shared" si="1310"/>
        <v>0</v>
      </c>
    </row>
    <row r="450" spans="1:98" s="27" customFormat="1" ht="12" x14ac:dyDescent="0.25">
      <c r="A450" s="26">
        <f>ROW()</f>
        <v>450</v>
      </c>
      <c r="C450" s="142"/>
      <c r="E450" s="24"/>
      <c r="F450" s="66" t="str">
        <f t="shared" si="1305"/>
        <v>АКТИВЫ</v>
      </c>
      <c r="G450" s="66" t="str">
        <f t="shared" ref="G450:G457" si="1311">$G$393</f>
        <v>Запасы СиМ</v>
      </c>
      <c r="H450" s="27" t="str">
        <f>BP!$F$22</f>
        <v>Сырье</v>
      </c>
      <c r="P450" s="30"/>
      <c r="R450" s="24"/>
      <c r="S450" s="30"/>
      <c r="V450" s="85"/>
      <c r="W450" s="29">
        <f t="shared" ca="1" si="1088"/>
        <v>0</v>
      </c>
      <c r="Z450" s="30">
        <f t="shared" ref="Z450:BE450" ca="1" si="1312">Z73+Z116-Z290</f>
        <v>0</v>
      </c>
      <c r="AA450" s="30">
        <f t="shared" ca="1" si="1312"/>
        <v>0</v>
      </c>
      <c r="AB450" s="30">
        <f t="shared" ca="1" si="1312"/>
        <v>-480</v>
      </c>
      <c r="AC450" s="30">
        <f t="shared" ca="1" si="1312"/>
        <v>-1920</v>
      </c>
      <c r="AD450" s="30">
        <f t="shared" ca="1" si="1312"/>
        <v>-3456</v>
      </c>
      <c r="AE450" s="30">
        <f t="shared" ca="1" si="1312"/>
        <v>-5052</v>
      </c>
      <c r="AF450" s="30">
        <f t="shared" ca="1" si="1312"/>
        <v>-6444</v>
      </c>
      <c r="AG450" s="30">
        <f t="shared" ca="1" si="1312"/>
        <v>-8464.8000000000011</v>
      </c>
      <c r="AH450" s="30">
        <f t="shared" ca="1" si="1312"/>
        <v>-13744.800000000001</v>
      </c>
      <c r="AI450" s="30">
        <f t="shared" ca="1" si="1312"/>
        <v>-22634.400000000001</v>
      </c>
      <c r="AJ450" s="30">
        <f t="shared" ca="1" si="1312"/>
        <v>-35396.399999999994</v>
      </c>
      <c r="AK450" s="30">
        <f t="shared" ca="1" si="1312"/>
        <v>-51564</v>
      </c>
      <c r="AL450" s="30">
        <f t="shared" ca="1" si="1312"/>
        <v>-69740.399999999994</v>
      </c>
      <c r="AM450" s="30">
        <f t="shared" ca="1" si="1312"/>
        <v>-89109.6</v>
      </c>
      <c r="AN450" s="30">
        <f t="shared" ca="1" si="1312"/>
        <v>-109098</v>
      </c>
      <c r="AO450" s="30">
        <f t="shared" ca="1" si="1312"/>
        <v>-129414</v>
      </c>
      <c r="AP450" s="30">
        <f t="shared" ca="1" si="1312"/>
        <v>-149874</v>
      </c>
      <c r="AQ450" s="30">
        <f t="shared" ca="1" si="1312"/>
        <v>-170370</v>
      </c>
      <c r="AR450" s="30">
        <f t="shared" ca="1" si="1312"/>
        <v>-190884</v>
      </c>
      <c r="AS450" s="30">
        <f t="shared" ca="1" si="1312"/>
        <v>-211404</v>
      </c>
      <c r="AT450" s="30">
        <f t="shared" ca="1" si="1312"/>
        <v>-231924</v>
      </c>
      <c r="AU450" s="30">
        <f t="shared" ca="1" si="1312"/>
        <v>-252444</v>
      </c>
      <c r="AV450" s="30">
        <f t="shared" ca="1" si="1312"/>
        <v>-272964</v>
      </c>
      <c r="AW450" s="30">
        <f t="shared" ca="1" si="1312"/>
        <v>-293484</v>
      </c>
      <c r="AX450" s="30">
        <f t="shared" ca="1" si="1312"/>
        <v>-314004</v>
      </c>
      <c r="AY450" s="30">
        <f t="shared" ca="1" si="1312"/>
        <v>-333324</v>
      </c>
      <c r="AZ450" s="30">
        <f t="shared" ca="1" si="1312"/>
        <v>-349044</v>
      </c>
      <c r="BA450" s="30">
        <f t="shared" ca="1" si="1312"/>
        <v>-360924</v>
      </c>
      <c r="BB450" s="30">
        <f t="shared" ca="1" si="1312"/>
        <v>-368814</v>
      </c>
      <c r="BC450" s="30">
        <f t="shared" ca="1" si="1312"/>
        <v>-373224</v>
      </c>
      <c r="BD450" s="30">
        <f t="shared" ca="1" si="1312"/>
        <v>-375582</v>
      </c>
      <c r="BE450" s="30">
        <f t="shared" ca="1" si="1312"/>
        <v>-376740</v>
      </c>
      <c r="BF450" s="30">
        <f t="shared" ref="BF450:CK450" ca="1" si="1313">BF73+BF116-BF290</f>
        <v>-377274</v>
      </c>
      <c r="BG450" s="30">
        <f t="shared" ca="1" si="1313"/>
        <v>-377478</v>
      </c>
      <c r="BH450" s="30">
        <f t="shared" ca="1" si="1313"/>
        <v>-377538</v>
      </c>
      <c r="BI450" s="30">
        <f t="shared" ca="1" si="1313"/>
        <v>-377562</v>
      </c>
      <c r="BJ450" s="30">
        <f t="shared" ca="1" si="1313"/>
        <v>-377568.00000000006</v>
      </c>
      <c r="BK450" s="30">
        <f t="shared" ca="1" si="1313"/>
        <v>-377568.00000000006</v>
      </c>
      <c r="BL450" s="30">
        <f t="shared" ca="1" si="1313"/>
        <v>-377568.00000000006</v>
      </c>
      <c r="BM450" s="30">
        <f t="shared" ca="1" si="1313"/>
        <v>-377568.00000000006</v>
      </c>
      <c r="BN450" s="30">
        <f t="shared" ca="1" si="1313"/>
        <v>-377568.00000000006</v>
      </c>
      <c r="BO450" s="30">
        <f t="shared" ca="1" si="1313"/>
        <v>-377568.00000000006</v>
      </c>
      <c r="BP450" s="30">
        <f t="shared" ca="1" si="1313"/>
        <v>-377568.00000000006</v>
      </c>
      <c r="BQ450" s="30">
        <f t="shared" ca="1" si="1313"/>
        <v>-377568.00000000006</v>
      </c>
      <c r="BR450" s="30">
        <f t="shared" ca="1" si="1313"/>
        <v>-377568.00000000006</v>
      </c>
      <c r="BS450" s="30">
        <f t="shared" ca="1" si="1313"/>
        <v>-377568.00000000006</v>
      </c>
      <c r="BT450" s="30">
        <f t="shared" ca="1" si="1313"/>
        <v>-377568.00000000006</v>
      </c>
      <c r="BU450" s="30">
        <f t="shared" ca="1" si="1313"/>
        <v>0</v>
      </c>
      <c r="BV450" s="30">
        <f t="shared" si="1313"/>
        <v>0</v>
      </c>
      <c r="BW450" s="30">
        <f t="shared" si="1313"/>
        <v>0</v>
      </c>
      <c r="BX450" s="30">
        <f t="shared" si="1313"/>
        <v>0</v>
      </c>
      <c r="BY450" s="30">
        <f t="shared" si="1313"/>
        <v>0</v>
      </c>
      <c r="BZ450" s="30">
        <f t="shared" si="1313"/>
        <v>0</v>
      </c>
      <c r="CA450" s="30">
        <f t="shared" si="1313"/>
        <v>0</v>
      </c>
      <c r="CB450" s="30">
        <f t="shared" si="1313"/>
        <v>0</v>
      </c>
      <c r="CC450" s="30">
        <f t="shared" si="1313"/>
        <v>0</v>
      </c>
      <c r="CD450" s="30">
        <f t="shared" si="1313"/>
        <v>0</v>
      </c>
      <c r="CE450" s="30">
        <f t="shared" si="1313"/>
        <v>0</v>
      </c>
      <c r="CF450" s="30">
        <f t="shared" si="1313"/>
        <v>0</v>
      </c>
      <c r="CG450" s="30">
        <f t="shared" si="1313"/>
        <v>0</v>
      </c>
      <c r="CH450" s="30">
        <f t="shared" si="1313"/>
        <v>0</v>
      </c>
      <c r="CI450" s="30">
        <f t="shared" si="1313"/>
        <v>0</v>
      </c>
      <c r="CJ450" s="30">
        <f t="shared" si="1313"/>
        <v>0</v>
      </c>
      <c r="CK450" s="30">
        <f t="shared" si="1313"/>
        <v>0</v>
      </c>
      <c r="CL450" s="30">
        <f t="shared" ref="CL450:CT450" si="1314">CL73+CL116-CL290</f>
        <v>0</v>
      </c>
      <c r="CM450" s="30">
        <f t="shared" si="1314"/>
        <v>0</v>
      </c>
      <c r="CN450" s="30">
        <f t="shared" si="1314"/>
        <v>0</v>
      </c>
      <c r="CO450" s="30">
        <f t="shared" si="1314"/>
        <v>0</v>
      </c>
      <c r="CP450" s="30">
        <f t="shared" si="1314"/>
        <v>0</v>
      </c>
      <c r="CQ450" s="30">
        <f t="shared" si="1314"/>
        <v>0</v>
      </c>
      <c r="CR450" s="30">
        <f t="shared" si="1314"/>
        <v>0</v>
      </c>
      <c r="CS450" s="30">
        <f t="shared" si="1314"/>
        <v>0</v>
      </c>
      <c r="CT450" s="30">
        <f t="shared" si="1314"/>
        <v>0</v>
      </c>
    </row>
    <row r="451" spans="1:98" s="27" customFormat="1" ht="12" x14ac:dyDescent="0.25">
      <c r="A451" s="26">
        <f>ROW()</f>
        <v>451</v>
      </c>
      <c r="C451" s="142"/>
      <c r="E451" s="24"/>
      <c r="F451" s="66" t="str">
        <f t="shared" si="1305"/>
        <v>АКТИВЫ</v>
      </c>
      <c r="G451" s="66" t="str">
        <f t="shared" si="1311"/>
        <v>Запасы СиМ</v>
      </c>
      <c r="H451" s="27" t="str">
        <f>BP!$F$23</f>
        <v>Материал</v>
      </c>
      <c r="P451" s="30"/>
      <c r="R451" s="24"/>
      <c r="S451" s="30"/>
      <c r="V451" s="85"/>
      <c r="W451" s="29">
        <f t="shared" ca="1" si="1088"/>
        <v>0</v>
      </c>
      <c r="Z451" s="30">
        <f t="shared" ref="Z451:BE451" ca="1" si="1315">Z74+Z117-Z291</f>
        <v>0</v>
      </c>
      <c r="AA451" s="30">
        <f t="shared" ca="1" si="1315"/>
        <v>0</v>
      </c>
      <c r="AB451" s="30">
        <f t="shared" ca="1" si="1315"/>
        <v>0</v>
      </c>
      <c r="AC451" s="30">
        <f t="shared" ca="1" si="1315"/>
        <v>0</v>
      </c>
      <c r="AD451" s="30">
        <f t="shared" ca="1" si="1315"/>
        <v>0</v>
      </c>
      <c r="AE451" s="30">
        <f t="shared" ca="1" si="1315"/>
        <v>0</v>
      </c>
      <c r="AF451" s="30">
        <f t="shared" ca="1" si="1315"/>
        <v>0</v>
      </c>
      <c r="AG451" s="30">
        <f t="shared" ca="1" si="1315"/>
        <v>0</v>
      </c>
      <c r="AH451" s="30">
        <f t="shared" ca="1" si="1315"/>
        <v>0</v>
      </c>
      <c r="AI451" s="30">
        <f t="shared" ca="1" si="1315"/>
        <v>0</v>
      </c>
      <c r="AJ451" s="30">
        <f t="shared" ca="1" si="1315"/>
        <v>0</v>
      </c>
      <c r="AK451" s="30">
        <f t="shared" ca="1" si="1315"/>
        <v>0</v>
      </c>
      <c r="AL451" s="30">
        <f t="shared" ca="1" si="1315"/>
        <v>0</v>
      </c>
      <c r="AM451" s="30">
        <f t="shared" ca="1" si="1315"/>
        <v>0</v>
      </c>
      <c r="AN451" s="30">
        <f t="shared" ca="1" si="1315"/>
        <v>0</v>
      </c>
      <c r="AO451" s="30">
        <f t="shared" ca="1" si="1315"/>
        <v>0</v>
      </c>
      <c r="AP451" s="30">
        <f t="shared" ca="1" si="1315"/>
        <v>0</v>
      </c>
      <c r="AQ451" s="30">
        <f t="shared" ca="1" si="1315"/>
        <v>0</v>
      </c>
      <c r="AR451" s="30">
        <f t="shared" ca="1" si="1315"/>
        <v>0</v>
      </c>
      <c r="AS451" s="30">
        <f t="shared" ca="1" si="1315"/>
        <v>0</v>
      </c>
      <c r="AT451" s="30">
        <f t="shared" ca="1" si="1315"/>
        <v>0</v>
      </c>
      <c r="AU451" s="30">
        <f t="shared" ca="1" si="1315"/>
        <v>0</v>
      </c>
      <c r="AV451" s="30">
        <f t="shared" ca="1" si="1315"/>
        <v>0</v>
      </c>
      <c r="AW451" s="30">
        <f t="shared" ca="1" si="1315"/>
        <v>0</v>
      </c>
      <c r="AX451" s="30">
        <f t="shared" ca="1" si="1315"/>
        <v>0</v>
      </c>
      <c r="AY451" s="30">
        <f t="shared" ca="1" si="1315"/>
        <v>0</v>
      </c>
      <c r="AZ451" s="30">
        <f t="shared" ca="1" si="1315"/>
        <v>0</v>
      </c>
      <c r="BA451" s="30">
        <f t="shared" ca="1" si="1315"/>
        <v>0</v>
      </c>
      <c r="BB451" s="30">
        <f t="shared" ca="1" si="1315"/>
        <v>0</v>
      </c>
      <c r="BC451" s="30">
        <f t="shared" ca="1" si="1315"/>
        <v>0</v>
      </c>
      <c r="BD451" s="30">
        <f t="shared" ca="1" si="1315"/>
        <v>0</v>
      </c>
      <c r="BE451" s="30">
        <f t="shared" ca="1" si="1315"/>
        <v>0</v>
      </c>
      <c r="BF451" s="30">
        <f t="shared" ref="BF451:CK451" ca="1" si="1316">BF74+BF117-BF291</f>
        <v>0</v>
      </c>
      <c r="BG451" s="30">
        <f t="shared" ca="1" si="1316"/>
        <v>0</v>
      </c>
      <c r="BH451" s="30">
        <f t="shared" ca="1" si="1316"/>
        <v>0</v>
      </c>
      <c r="BI451" s="30">
        <f t="shared" ca="1" si="1316"/>
        <v>0</v>
      </c>
      <c r="BJ451" s="30">
        <f t="shared" ca="1" si="1316"/>
        <v>0</v>
      </c>
      <c r="BK451" s="30">
        <f t="shared" ca="1" si="1316"/>
        <v>0</v>
      </c>
      <c r="BL451" s="30">
        <f t="shared" ca="1" si="1316"/>
        <v>0</v>
      </c>
      <c r="BM451" s="30">
        <f t="shared" ca="1" si="1316"/>
        <v>0</v>
      </c>
      <c r="BN451" s="30">
        <f t="shared" ca="1" si="1316"/>
        <v>0</v>
      </c>
      <c r="BO451" s="30">
        <f t="shared" ca="1" si="1316"/>
        <v>0</v>
      </c>
      <c r="BP451" s="30">
        <f t="shared" ca="1" si="1316"/>
        <v>0</v>
      </c>
      <c r="BQ451" s="30">
        <f t="shared" ca="1" si="1316"/>
        <v>0</v>
      </c>
      <c r="BR451" s="30">
        <f t="shared" ca="1" si="1316"/>
        <v>0</v>
      </c>
      <c r="BS451" s="30">
        <f t="shared" ca="1" si="1316"/>
        <v>0</v>
      </c>
      <c r="BT451" s="30">
        <f t="shared" ca="1" si="1316"/>
        <v>0</v>
      </c>
      <c r="BU451" s="30">
        <f t="shared" ca="1" si="1316"/>
        <v>0</v>
      </c>
      <c r="BV451" s="30">
        <f t="shared" si="1316"/>
        <v>0</v>
      </c>
      <c r="BW451" s="30">
        <f t="shared" si="1316"/>
        <v>0</v>
      </c>
      <c r="BX451" s="30">
        <f t="shared" si="1316"/>
        <v>0</v>
      </c>
      <c r="BY451" s="30">
        <f t="shared" si="1316"/>
        <v>0</v>
      </c>
      <c r="BZ451" s="30">
        <f t="shared" si="1316"/>
        <v>0</v>
      </c>
      <c r="CA451" s="30">
        <f t="shared" si="1316"/>
        <v>0</v>
      </c>
      <c r="CB451" s="30">
        <f t="shared" si="1316"/>
        <v>0</v>
      </c>
      <c r="CC451" s="30">
        <f t="shared" si="1316"/>
        <v>0</v>
      </c>
      <c r="CD451" s="30">
        <f t="shared" si="1316"/>
        <v>0</v>
      </c>
      <c r="CE451" s="30">
        <f t="shared" si="1316"/>
        <v>0</v>
      </c>
      <c r="CF451" s="30">
        <f t="shared" si="1316"/>
        <v>0</v>
      </c>
      <c r="CG451" s="30">
        <f t="shared" si="1316"/>
        <v>0</v>
      </c>
      <c r="CH451" s="30">
        <f t="shared" si="1316"/>
        <v>0</v>
      </c>
      <c r="CI451" s="30">
        <f t="shared" si="1316"/>
        <v>0</v>
      </c>
      <c r="CJ451" s="30">
        <f t="shared" si="1316"/>
        <v>0</v>
      </c>
      <c r="CK451" s="30">
        <f t="shared" si="1316"/>
        <v>0</v>
      </c>
      <c r="CL451" s="30">
        <f t="shared" ref="CL451:CT451" si="1317">CL74+CL117-CL291</f>
        <v>0</v>
      </c>
      <c r="CM451" s="30">
        <f t="shared" si="1317"/>
        <v>0</v>
      </c>
      <c r="CN451" s="30">
        <f t="shared" si="1317"/>
        <v>0</v>
      </c>
      <c r="CO451" s="30">
        <f t="shared" si="1317"/>
        <v>0</v>
      </c>
      <c r="CP451" s="30">
        <f t="shared" si="1317"/>
        <v>0</v>
      </c>
      <c r="CQ451" s="30">
        <f t="shared" si="1317"/>
        <v>0</v>
      </c>
      <c r="CR451" s="30">
        <f t="shared" si="1317"/>
        <v>0</v>
      </c>
      <c r="CS451" s="30">
        <f t="shared" si="1317"/>
        <v>0</v>
      </c>
      <c r="CT451" s="30">
        <f t="shared" si="1317"/>
        <v>0</v>
      </c>
    </row>
    <row r="452" spans="1:98" s="27" customFormat="1" ht="12" x14ac:dyDescent="0.25">
      <c r="A452" s="26">
        <f>ROW()</f>
        <v>452</v>
      </c>
      <c r="C452" s="142"/>
      <c r="E452" s="24"/>
      <c r="F452" s="66" t="str">
        <f t="shared" si="1305"/>
        <v>АКТИВЫ</v>
      </c>
      <c r="G452" s="66" t="str">
        <f t="shared" si="1311"/>
        <v>Запасы СиМ</v>
      </c>
      <c r="H452" s="27" t="str">
        <f>BP!$F$24</f>
        <v>Вн.пр-во</v>
      </c>
      <c r="P452" s="30"/>
      <c r="R452" s="24"/>
      <c r="S452" s="30"/>
      <c r="V452" s="85"/>
      <c r="W452" s="29">
        <f t="shared" ref="W452:W477" ca="1" si="1318">INDIRECT(ADDRESS(ROW(),SUMIFS($1:$1,$5:$5,MAX($5:$5))))</f>
        <v>9439199.9999999981</v>
      </c>
      <c r="Z452" s="30">
        <f t="shared" ref="Z452:BE452" ca="1" si="1319">Z75+Z130-Z292</f>
        <v>0</v>
      </c>
      <c r="AA452" s="30">
        <f t="shared" ca="1" si="1319"/>
        <v>0</v>
      </c>
      <c r="AB452" s="30">
        <f t="shared" ca="1" si="1319"/>
        <v>0</v>
      </c>
      <c r="AC452" s="30">
        <f t="shared" ca="1" si="1319"/>
        <v>0</v>
      </c>
      <c r="AD452" s="30">
        <f t="shared" ca="1" si="1319"/>
        <v>0</v>
      </c>
      <c r="AE452" s="30">
        <f t="shared" ca="1" si="1319"/>
        <v>6600</v>
      </c>
      <c r="AF452" s="30">
        <f t="shared" ca="1" si="1319"/>
        <v>31800</v>
      </c>
      <c r="AG452" s="30">
        <f t="shared" ca="1" si="1319"/>
        <v>69120</v>
      </c>
      <c r="AH452" s="30">
        <f t="shared" ca="1" si="1319"/>
        <v>108345</v>
      </c>
      <c r="AI452" s="30">
        <f t="shared" ca="1" si="1319"/>
        <v>145440</v>
      </c>
      <c r="AJ452" s="30">
        <f t="shared" ca="1" si="1319"/>
        <v>188886</v>
      </c>
      <c r="AK452" s="30">
        <f t="shared" ca="1" si="1319"/>
        <v>284220.00000000006</v>
      </c>
      <c r="AL452" s="30">
        <f t="shared" ca="1" si="1319"/>
        <v>465851.99999999994</v>
      </c>
      <c r="AM452" s="30">
        <f t="shared" ca="1" si="1319"/>
        <v>741337.5</v>
      </c>
      <c r="AN452" s="30">
        <f t="shared" ca="1" si="1319"/>
        <v>1107214.5</v>
      </c>
      <c r="AO452" s="30">
        <f t="shared" ca="1" si="1319"/>
        <v>1539025.5</v>
      </c>
      <c r="AP452" s="30">
        <f t="shared" ca="1" si="1319"/>
        <v>2009836.5</v>
      </c>
      <c r="AQ452" s="30">
        <f t="shared" ca="1" si="1319"/>
        <v>2502580.5</v>
      </c>
      <c r="AR452" s="30">
        <f t="shared" ca="1" si="1319"/>
        <v>3006795</v>
      </c>
      <c r="AS452" s="30">
        <f t="shared" ca="1" si="1319"/>
        <v>3516675</v>
      </c>
      <c r="AT452" s="30">
        <f t="shared" ca="1" si="1319"/>
        <v>4028670</v>
      </c>
      <c r="AU452" s="30">
        <f t="shared" ca="1" si="1319"/>
        <v>4541317.5</v>
      </c>
      <c r="AV452" s="30">
        <f t="shared" ca="1" si="1319"/>
        <v>5054250</v>
      </c>
      <c r="AW452" s="30">
        <f t="shared" ca="1" si="1319"/>
        <v>5567250</v>
      </c>
      <c r="AX452" s="30">
        <f t="shared" ca="1" si="1319"/>
        <v>6080250</v>
      </c>
      <c r="AY452" s="30">
        <f t="shared" ca="1" si="1319"/>
        <v>6593250</v>
      </c>
      <c r="AZ452" s="30">
        <f t="shared" ca="1" si="1319"/>
        <v>7106250</v>
      </c>
      <c r="BA452" s="30">
        <f t="shared" ca="1" si="1319"/>
        <v>7619250</v>
      </c>
      <c r="BB452" s="30">
        <f t="shared" ca="1" si="1319"/>
        <v>8115750</v>
      </c>
      <c r="BC452" s="30">
        <f t="shared" ca="1" si="1319"/>
        <v>8549250</v>
      </c>
      <c r="BD452" s="30">
        <f t="shared" ca="1" si="1319"/>
        <v>8889450</v>
      </c>
      <c r="BE452" s="30">
        <f t="shared" ca="1" si="1319"/>
        <v>9131587.5</v>
      </c>
      <c r="BF452" s="30">
        <f t="shared" ref="BF452:CK452" ca="1" si="1320">BF75+BF130-BF292</f>
        <v>9280987.5</v>
      </c>
      <c r="BG452" s="30">
        <f t="shared" ca="1" si="1320"/>
        <v>9363022.5</v>
      </c>
      <c r="BH452" s="30">
        <f t="shared" ca="1" si="1320"/>
        <v>9405472.5</v>
      </c>
      <c r="BI452" s="30">
        <f t="shared" ca="1" si="1320"/>
        <v>9425842.5</v>
      </c>
      <c r="BJ452" s="30">
        <f t="shared" ca="1" si="1320"/>
        <v>9434655</v>
      </c>
      <c r="BK452" s="30">
        <f t="shared" ca="1" si="1320"/>
        <v>9437775</v>
      </c>
      <c r="BL452" s="30">
        <f t="shared" ca="1" si="1320"/>
        <v>9438780</v>
      </c>
      <c r="BM452" s="30">
        <f t="shared" ca="1" si="1320"/>
        <v>9439132.5</v>
      </c>
      <c r="BN452" s="30">
        <f t="shared" ca="1" si="1320"/>
        <v>9439200</v>
      </c>
      <c r="BO452" s="30">
        <f t="shared" ca="1" si="1320"/>
        <v>9439199.9999999981</v>
      </c>
      <c r="BP452" s="30">
        <f t="shared" ca="1" si="1320"/>
        <v>9439199.9999999981</v>
      </c>
      <c r="BQ452" s="30">
        <f t="shared" ca="1" si="1320"/>
        <v>9439199.9999999981</v>
      </c>
      <c r="BR452" s="30">
        <f t="shared" ca="1" si="1320"/>
        <v>9439199.9999999981</v>
      </c>
      <c r="BS452" s="30">
        <f t="shared" ca="1" si="1320"/>
        <v>9439199.9999999981</v>
      </c>
      <c r="BT452" s="30">
        <f t="shared" ca="1" si="1320"/>
        <v>9439199.9999999981</v>
      </c>
      <c r="BU452" s="30">
        <f t="shared" ca="1" si="1320"/>
        <v>9439199.9999999981</v>
      </c>
      <c r="BV452" s="30">
        <f t="shared" si="1320"/>
        <v>0</v>
      </c>
      <c r="BW452" s="30">
        <f t="shared" si="1320"/>
        <v>0</v>
      </c>
      <c r="BX452" s="30">
        <f t="shared" si="1320"/>
        <v>0</v>
      </c>
      <c r="BY452" s="30">
        <f t="shared" si="1320"/>
        <v>0</v>
      </c>
      <c r="BZ452" s="30">
        <f t="shared" si="1320"/>
        <v>0</v>
      </c>
      <c r="CA452" s="30">
        <f t="shared" si="1320"/>
        <v>0</v>
      </c>
      <c r="CB452" s="30">
        <f t="shared" si="1320"/>
        <v>0</v>
      </c>
      <c r="CC452" s="30">
        <f t="shared" si="1320"/>
        <v>0</v>
      </c>
      <c r="CD452" s="30">
        <f t="shared" si="1320"/>
        <v>0</v>
      </c>
      <c r="CE452" s="30">
        <f t="shared" si="1320"/>
        <v>0</v>
      </c>
      <c r="CF452" s="30">
        <f t="shared" si="1320"/>
        <v>0</v>
      </c>
      <c r="CG452" s="30">
        <f t="shared" si="1320"/>
        <v>0</v>
      </c>
      <c r="CH452" s="30">
        <f t="shared" si="1320"/>
        <v>0</v>
      </c>
      <c r="CI452" s="30">
        <f t="shared" si="1320"/>
        <v>0</v>
      </c>
      <c r="CJ452" s="30">
        <f t="shared" si="1320"/>
        <v>0</v>
      </c>
      <c r="CK452" s="30">
        <f t="shared" si="1320"/>
        <v>0</v>
      </c>
      <c r="CL452" s="30">
        <f t="shared" ref="CL452:CT452" si="1321">CL75+CL130-CL292</f>
        <v>0</v>
      </c>
      <c r="CM452" s="30">
        <f t="shared" si="1321"/>
        <v>0</v>
      </c>
      <c r="CN452" s="30">
        <f t="shared" si="1321"/>
        <v>0</v>
      </c>
      <c r="CO452" s="30">
        <f t="shared" si="1321"/>
        <v>0</v>
      </c>
      <c r="CP452" s="30">
        <f t="shared" si="1321"/>
        <v>0</v>
      </c>
      <c r="CQ452" s="30">
        <f t="shared" si="1321"/>
        <v>0</v>
      </c>
      <c r="CR452" s="30">
        <f t="shared" si="1321"/>
        <v>0</v>
      </c>
      <c r="CS452" s="30">
        <f t="shared" si="1321"/>
        <v>0</v>
      </c>
      <c r="CT452" s="30">
        <f t="shared" si="1321"/>
        <v>0</v>
      </c>
    </row>
    <row r="453" spans="1:98" s="27" customFormat="1" ht="12" x14ac:dyDescent="0.25">
      <c r="A453" s="26">
        <f>ROW()</f>
        <v>453</v>
      </c>
      <c r="C453" s="142"/>
      <c r="E453" s="24"/>
      <c r="F453" s="66" t="str">
        <f t="shared" si="1305"/>
        <v>АКТИВЫ</v>
      </c>
      <c r="G453" s="66" t="str">
        <f t="shared" si="1311"/>
        <v>Запасы СиМ</v>
      </c>
      <c r="H453" s="27" t="str">
        <f>BP!$F$25</f>
        <v>Упаковка</v>
      </c>
      <c r="P453" s="30"/>
      <c r="R453" s="24"/>
      <c r="S453" s="30"/>
      <c r="V453" s="85"/>
      <c r="W453" s="29">
        <f t="shared" ca="1" si="1318"/>
        <v>0</v>
      </c>
      <c r="Z453" s="30">
        <f t="shared" ref="Z453:BE453" ca="1" si="1322">Z76+Z118-Z293</f>
        <v>0</v>
      </c>
      <c r="AA453" s="30">
        <f t="shared" ca="1" si="1322"/>
        <v>0</v>
      </c>
      <c r="AB453" s="30">
        <f t="shared" ca="1" si="1322"/>
        <v>0</v>
      </c>
      <c r="AC453" s="30">
        <f t="shared" ca="1" si="1322"/>
        <v>-1600</v>
      </c>
      <c r="AD453" s="30">
        <f t="shared" ca="1" si="1322"/>
        <v>-6400</v>
      </c>
      <c r="AE453" s="30">
        <f t="shared" ca="1" si="1322"/>
        <v>-11520</v>
      </c>
      <c r="AF453" s="30">
        <f t="shared" ca="1" si="1322"/>
        <v>-16840</v>
      </c>
      <c r="AG453" s="30">
        <f t="shared" ca="1" si="1322"/>
        <v>-21480</v>
      </c>
      <c r="AH453" s="30">
        <f t="shared" ca="1" si="1322"/>
        <v>-28216.000000000004</v>
      </c>
      <c r="AI453" s="30">
        <f t="shared" ca="1" si="1322"/>
        <v>-45816</v>
      </c>
      <c r="AJ453" s="30">
        <f t="shared" ca="1" si="1322"/>
        <v>-75448</v>
      </c>
      <c r="AK453" s="30">
        <f t="shared" ca="1" si="1322"/>
        <v>-117988</v>
      </c>
      <c r="AL453" s="30">
        <f t="shared" ca="1" si="1322"/>
        <v>-171880</v>
      </c>
      <c r="AM453" s="30">
        <f t="shared" ca="1" si="1322"/>
        <v>-232468</v>
      </c>
      <c r="AN453" s="30">
        <f t="shared" ca="1" si="1322"/>
        <v>-297032</v>
      </c>
      <c r="AO453" s="30">
        <f t="shared" ca="1" si="1322"/>
        <v>-363660</v>
      </c>
      <c r="AP453" s="30">
        <f t="shared" ca="1" si="1322"/>
        <v>-431380</v>
      </c>
      <c r="AQ453" s="30">
        <f t="shared" ca="1" si="1322"/>
        <v>-499580</v>
      </c>
      <c r="AR453" s="30">
        <f t="shared" ca="1" si="1322"/>
        <v>-567900</v>
      </c>
      <c r="AS453" s="30">
        <f t="shared" ca="1" si="1322"/>
        <v>-636280</v>
      </c>
      <c r="AT453" s="30">
        <f t="shared" ca="1" si="1322"/>
        <v>-704680</v>
      </c>
      <c r="AU453" s="30">
        <f t="shared" ca="1" si="1322"/>
        <v>-773080</v>
      </c>
      <c r="AV453" s="30">
        <f t="shared" ca="1" si="1322"/>
        <v>-841480</v>
      </c>
      <c r="AW453" s="30">
        <f t="shared" ca="1" si="1322"/>
        <v>-909880</v>
      </c>
      <c r="AX453" s="30">
        <f t="shared" ca="1" si="1322"/>
        <v>-978280</v>
      </c>
      <c r="AY453" s="30">
        <f t="shared" ca="1" si="1322"/>
        <v>-1046680</v>
      </c>
      <c r="AZ453" s="30">
        <f t="shared" ca="1" si="1322"/>
        <v>-1111080</v>
      </c>
      <c r="BA453" s="30">
        <f t="shared" ca="1" si="1322"/>
        <v>-1163480</v>
      </c>
      <c r="BB453" s="30">
        <f t="shared" ca="1" si="1322"/>
        <v>-1203080</v>
      </c>
      <c r="BC453" s="30">
        <f t="shared" ca="1" si="1322"/>
        <v>-1229380</v>
      </c>
      <c r="BD453" s="30">
        <f t="shared" ca="1" si="1322"/>
        <v>-1244080</v>
      </c>
      <c r="BE453" s="30">
        <f t="shared" ca="1" si="1322"/>
        <v>-1251940</v>
      </c>
      <c r="BF453" s="30">
        <f t="shared" ref="BF453:CK453" ca="1" si="1323">BF76+BF118-BF293</f>
        <v>-1255800</v>
      </c>
      <c r="BG453" s="30">
        <f t="shared" ca="1" si="1323"/>
        <v>-1257580</v>
      </c>
      <c r="BH453" s="30">
        <f t="shared" ca="1" si="1323"/>
        <v>-1258260</v>
      </c>
      <c r="BI453" s="30">
        <f t="shared" ca="1" si="1323"/>
        <v>-1258460</v>
      </c>
      <c r="BJ453" s="30">
        <f t="shared" ca="1" si="1323"/>
        <v>-1258540</v>
      </c>
      <c r="BK453" s="30">
        <f t="shared" ca="1" si="1323"/>
        <v>-1258560.0000000002</v>
      </c>
      <c r="BL453" s="30">
        <f t="shared" ca="1" si="1323"/>
        <v>-1258560.0000000002</v>
      </c>
      <c r="BM453" s="30">
        <f t="shared" ca="1" si="1323"/>
        <v>-1258560.0000000002</v>
      </c>
      <c r="BN453" s="30">
        <f t="shared" ca="1" si="1323"/>
        <v>-1258560.0000000002</v>
      </c>
      <c r="BO453" s="30">
        <f t="shared" ca="1" si="1323"/>
        <v>-1258560.0000000002</v>
      </c>
      <c r="BP453" s="30">
        <f t="shared" ca="1" si="1323"/>
        <v>-1258560.0000000002</v>
      </c>
      <c r="BQ453" s="30">
        <f t="shared" ca="1" si="1323"/>
        <v>-1258560.0000000002</v>
      </c>
      <c r="BR453" s="30">
        <f t="shared" ca="1" si="1323"/>
        <v>-1258560.0000000002</v>
      </c>
      <c r="BS453" s="30">
        <f t="shared" ca="1" si="1323"/>
        <v>-1258560.0000000002</v>
      </c>
      <c r="BT453" s="30">
        <f t="shared" ca="1" si="1323"/>
        <v>-1258560.0000000002</v>
      </c>
      <c r="BU453" s="30">
        <f t="shared" ca="1" si="1323"/>
        <v>0</v>
      </c>
      <c r="BV453" s="30">
        <f t="shared" si="1323"/>
        <v>0</v>
      </c>
      <c r="BW453" s="30">
        <f t="shared" si="1323"/>
        <v>0</v>
      </c>
      <c r="BX453" s="30">
        <f t="shared" si="1323"/>
        <v>0</v>
      </c>
      <c r="BY453" s="30">
        <f t="shared" si="1323"/>
        <v>0</v>
      </c>
      <c r="BZ453" s="30">
        <f t="shared" si="1323"/>
        <v>0</v>
      </c>
      <c r="CA453" s="30">
        <f t="shared" si="1323"/>
        <v>0</v>
      </c>
      <c r="CB453" s="30">
        <f t="shared" si="1323"/>
        <v>0</v>
      </c>
      <c r="CC453" s="30">
        <f t="shared" si="1323"/>
        <v>0</v>
      </c>
      <c r="CD453" s="30">
        <f t="shared" si="1323"/>
        <v>0</v>
      </c>
      <c r="CE453" s="30">
        <f t="shared" si="1323"/>
        <v>0</v>
      </c>
      <c r="CF453" s="30">
        <f t="shared" si="1323"/>
        <v>0</v>
      </c>
      <c r="CG453" s="30">
        <f t="shared" si="1323"/>
        <v>0</v>
      </c>
      <c r="CH453" s="30">
        <f t="shared" si="1323"/>
        <v>0</v>
      </c>
      <c r="CI453" s="30">
        <f t="shared" si="1323"/>
        <v>0</v>
      </c>
      <c r="CJ453" s="30">
        <f t="shared" si="1323"/>
        <v>0</v>
      </c>
      <c r="CK453" s="30">
        <f t="shared" si="1323"/>
        <v>0</v>
      </c>
      <c r="CL453" s="30">
        <f t="shared" ref="CL453:CT453" si="1324">CL76+CL118-CL293</f>
        <v>0</v>
      </c>
      <c r="CM453" s="30">
        <f t="shared" si="1324"/>
        <v>0</v>
      </c>
      <c r="CN453" s="30">
        <f t="shared" si="1324"/>
        <v>0</v>
      </c>
      <c r="CO453" s="30">
        <f t="shared" si="1324"/>
        <v>0</v>
      </c>
      <c r="CP453" s="30">
        <f t="shared" si="1324"/>
        <v>0</v>
      </c>
      <c r="CQ453" s="30">
        <f t="shared" si="1324"/>
        <v>0</v>
      </c>
      <c r="CR453" s="30">
        <f t="shared" si="1324"/>
        <v>0</v>
      </c>
      <c r="CS453" s="30">
        <f t="shared" si="1324"/>
        <v>0</v>
      </c>
      <c r="CT453" s="30">
        <f t="shared" si="1324"/>
        <v>0</v>
      </c>
    </row>
    <row r="454" spans="1:98" s="27" customFormat="1" ht="12" x14ac:dyDescent="0.25">
      <c r="A454" s="26">
        <f>ROW()</f>
        <v>454</v>
      </c>
      <c r="C454" s="142"/>
      <c r="E454" s="24"/>
      <c r="F454" s="66" t="str">
        <f t="shared" si="1305"/>
        <v>АКТИВЫ</v>
      </c>
      <c r="G454" s="66" t="str">
        <f t="shared" si="1311"/>
        <v>Запасы СиМ</v>
      </c>
      <c r="H454" s="27" t="str">
        <f>BP!$F$26</f>
        <v>ФОТ првПерс</v>
      </c>
      <c r="P454" s="30"/>
      <c r="R454" s="24"/>
      <c r="S454" s="30"/>
      <c r="V454" s="85"/>
      <c r="W454" s="29">
        <f t="shared" ca="1" si="1318"/>
        <v>786599.99999999988</v>
      </c>
      <c r="Z454" s="30">
        <f ca="1">Z77+Z123+Z141*(1-BP!$S$86)-Z294</f>
        <v>0</v>
      </c>
      <c r="AA454" s="30">
        <f ca="1">AA77+AA123+AA141*(1-BP!$S$86)-AA294</f>
        <v>0</v>
      </c>
      <c r="AB454" s="30">
        <f ca="1">AB77+AB123+AB141*(1-BP!$S$86)-AB294</f>
        <v>0</v>
      </c>
      <c r="AC454" s="30">
        <f ca="1">AC77+AC123+AC141*(1-BP!$S$86)-AC294</f>
        <v>0</v>
      </c>
      <c r="AD454" s="30">
        <f ca="1">AD77+AD123+AD141*(1-BP!$S$86)-AD294</f>
        <v>600</v>
      </c>
      <c r="AE454" s="30">
        <f ca="1">AE77+AE123+AE141*(1-BP!$S$86)-AE294</f>
        <v>2400</v>
      </c>
      <c r="AF454" s="30">
        <f ca="1">AF77+AF123+AF141*(1-BP!$S$86)-AF294</f>
        <v>4320</v>
      </c>
      <c r="AG454" s="30">
        <f ca="1">AG77+AG123+AG141*(1-BP!$S$86)-AG294</f>
        <v>6715</v>
      </c>
      <c r="AH454" s="30">
        <f ca="1">AH77+AH123+AH141*(1-BP!$S$86)-AH294</f>
        <v>9655</v>
      </c>
      <c r="AI454" s="30">
        <f ca="1">AI77+AI123+AI141*(1-BP!$S$86)-AI294</f>
        <v>13461</v>
      </c>
      <c r="AJ454" s="30">
        <f ca="1">AJ77+AJ123+AJ141*(1-BP!$S$86)-AJ294</f>
        <v>21391</v>
      </c>
      <c r="AK454" s="30">
        <f ca="1">AK77+AK123+AK141*(1-BP!$S$86)-AK294</f>
        <v>33663</v>
      </c>
      <c r="AL454" s="30">
        <f ca="1">AL77+AL123+AL141*(1-BP!$S$86)-AL294</f>
        <v>51299.5</v>
      </c>
      <c r="AM454" s="30">
        <f ca="1">AM77+AM123+AM141*(1-BP!$S$86)-AM294</f>
        <v>75909</v>
      </c>
      <c r="AN454" s="30">
        <f ca="1">AN77+AN123+AN141*(1-BP!$S$86)-AN294</f>
        <v>106037.5</v>
      </c>
      <c r="AO454" s="30">
        <f ca="1">AO77+AO123+AO141*(1-BP!$S$86)-AO294</f>
        <v>140884</v>
      </c>
      <c r="AP454" s="30">
        <f ca="1">AP77+AP123+AP141*(1-BP!$S$86)-AP294</f>
        <v>179342.5</v>
      </c>
      <c r="AQ454" s="30">
        <f ca="1">AQ77+AQ123+AQ141*(1-BP!$S$86)-AQ294</f>
        <v>219884.5</v>
      </c>
      <c r="AR454" s="30">
        <f ca="1">AR77+AR123+AR141*(1-BP!$S$86)-AR294</f>
        <v>261600.5</v>
      </c>
      <c r="AS454" s="30">
        <f ca="1">AS77+AS123+AS141*(1-BP!$S$86)-AS294</f>
        <v>303877.5</v>
      </c>
      <c r="AT454" s="30">
        <f ca="1">AT77+AT123+AT141*(1-BP!$S$86)-AT294</f>
        <v>346450</v>
      </c>
      <c r="AU454" s="30">
        <f ca="1">AU77+AU123+AU141*(1-BP!$S$86)-AU294</f>
        <v>389150</v>
      </c>
      <c r="AV454" s="30">
        <f ca="1">AV77+AV123+AV141*(1-BP!$S$86)-AV294</f>
        <v>431880</v>
      </c>
      <c r="AW454" s="30">
        <f ca="1">AW77+AW123+AW141*(1-BP!$S$86)-AW294</f>
        <v>474625</v>
      </c>
      <c r="AX454" s="30">
        <f ca="1">AX77+AX123+AX141*(1-BP!$S$86)-AX294</f>
        <v>517375</v>
      </c>
      <c r="AY454" s="30">
        <f ca="1">AY77+AY123+AY141*(1-BP!$S$86)-AY294</f>
        <v>560125</v>
      </c>
      <c r="AZ454" s="30">
        <f ca="1">AZ77+AZ123+AZ141*(1-BP!$S$86)-AZ294</f>
        <v>602875</v>
      </c>
      <c r="BA454" s="30">
        <f ca="1">BA77+BA123+BA141*(1-BP!$S$86)-BA294</f>
        <v>644125</v>
      </c>
      <c r="BB454" s="30">
        <f ca="1">BB77+BB123+BB141*(1-BP!$S$86)-BB294</f>
        <v>680875</v>
      </c>
      <c r="BC454" s="30">
        <f ca="1">BC77+BC123+BC141*(1-BP!$S$86)-BC294</f>
        <v>712825</v>
      </c>
      <c r="BD454" s="30">
        <f ca="1">BD77+BD123+BD141*(1-BP!$S$86)-BD294</f>
        <v>738787.5</v>
      </c>
      <c r="BE454" s="30">
        <f ca="1">BE77+BE123+BE141*(1-BP!$S$86)-BE294</f>
        <v>757400</v>
      </c>
      <c r="BF454" s="30">
        <f ca="1">BF77+BF123+BF141*(1-BP!$S$86)-BF294</f>
        <v>770247.5</v>
      </c>
      <c r="BG454" s="30">
        <f ca="1">BG77+BG123+BG141*(1-BP!$S$86)-BG294</f>
        <v>778270</v>
      </c>
      <c r="BH454" s="30">
        <f ca="1">BH77+BH123+BH141*(1-BP!$S$86)-BH294</f>
        <v>782612.5</v>
      </c>
      <c r="BI454" s="30">
        <f ca="1">BI77+BI123+BI141*(1-BP!$S$86)-BI294</f>
        <v>784832.5</v>
      </c>
      <c r="BJ454" s="30">
        <f ca="1">BJ77+BJ123+BJ141*(1-BP!$S$86)-BJ294</f>
        <v>785872.5</v>
      </c>
      <c r="BK454" s="30">
        <f ca="1">BK77+BK123+BK141*(1-BP!$S$86)-BK294</f>
        <v>786347.5</v>
      </c>
      <c r="BL454" s="30">
        <f ca="1">BL77+BL123+BL141*(1-BP!$S$86)-BL294</f>
        <v>786525</v>
      </c>
      <c r="BM454" s="30">
        <f ca="1">BM77+BM123+BM141*(1-BP!$S$86)-BM294</f>
        <v>786575</v>
      </c>
      <c r="BN454" s="30">
        <f ca="1">BN77+BN123+BN141*(1-BP!$S$86)-BN294</f>
        <v>786595</v>
      </c>
      <c r="BO454" s="30">
        <f ca="1">BO77+BO123+BO141*(1-BP!$S$86)-BO294</f>
        <v>786600</v>
      </c>
      <c r="BP454" s="30">
        <f ca="1">BP77+BP123+BP141*(1-BP!$S$86)-BP294</f>
        <v>786599.99999999988</v>
      </c>
      <c r="BQ454" s="30">
        <f ca="1">BQ77+BQ123+BQ141*(1-BP!$S$86)-BQ294</f>
        <v>786599.99999999988</v>
      </c>
      <c r="BR454" s="30">
        <f ca="1">BR77+BR123+BR141*(1-BP!$S$86)-BR294</f>
        <v>786599.99999999988</v>
      </c>
      <c r="BS454" s="30">
        <f ca="1">BS77+BS123+BS141*(1-BP!$S$86)-BS294</f>
        <v>786599.99999999988</v>
      </c>
      <c r="BT454" s="30">
        <f ca="1">BT77+BT123+BT141*(1-BP!$S$86)-BT294</f>
        <v>786599.99999999988</v>
      </c>
      <c r="BU454" s="30">
        <f ca="1">BU77+BU123+BU141*(1-BP!$S$86)-BU294</f>
        <v>786599.99999999988</v>
      </c>
      <c r="BV454" s="30">
        <f>BV77+BV123+BV141*(1-BP!$S$86)-BV294</f>
        <v>0</v>
      </c>
      <c r="BW454" s="30">
        <f>BW77+BW123+BW141*(1-BP!$S$86)-BW294</f>
        <v>0</v>
      </c>
      <c r="BX454" s="30">
        <f>BX77+BX123+BX141*(1-BP!$S$86)-BX294</f>
        <v>0</v>
      </c>
      <c r="BY454" s="30">
        <f>BY77+BY123+BY141*(1-BP!$S$86)-BY294</f>
        <v>0</v>
      </c>
      <c r="BZ454" s="30">
        <f>BZ77+BZ123+BZ141*(1-BP!$S$86)-BZ294</f>
        <v>0</v>
      </c>
      <c r="CA454" s="30">
        <f>CA77+CA123+CA141*(1-BP!$S$86)-CA294</f>
        <v>0</v>
      </c>
      <c r="CB454" s="30">
        <f>CB77+CB123+CB141*(1-BP!$S$86)-CB294</f>
        <v>0</v>
      </c>
      <c r="CC454" s="30">
        <f>CC77+CC123+CC141*(1-BP!$S$86)-CC294</f>
        <v>0</v>
      </c>
      <c r="CD454" s="30">
        <f>CD77+CD123+CD141*(1-BP!$S$86)-CD294</f>
        <v>0</v>
      </c>
      <c r="CE454" s="30">
        <f>CE77+CE123+CE141*(1-BP!$S$86)-CE294</f>
        <v>0</v>
      </c>
      <c r="CF454" s="30">
        <f>CF77+CF123+CF141*(1-BP!$S$86)-CF294</f>
        <v>0</v>
      </c>
      <c r="CG454" s="30">
        <f>CG77+CG123+CG141*(1-BP!$S$86)-CG294</f>
        <v>0</v>
      </c>
      <c r="CH454" s="30">
        <f>CH77+CH123+CH141*(1-BP!$S$86)-CH294</f>
        <v>0</v>
      </c>
      <c r="CI454" s="30">
        <f>CI77+CI123+CI141*(1-BP!$S$86)-CI294</f>
        <v>0</v>
      </c>
      <c r="CJ454" s="30">
        <f>CJ77+CJ123+CJ141*(1-BP!$S$86)-CJ294</f>
        <v>0</v>
      </c>
      <c r="CK454" s="30">
        <f>CK77+CK123+CK141*(1-BP!$S$86)-CK294</f>
        <v>0</v>
      </c>
      <c r="CL454" s="30">
        <f>CL77+CL123+CL141*(1-BP!$S$86)-CL294</f>
        <v>0</v>
      </c>
      <c r="CM454" s="30">
        <f>CM77+CM123+CM141*(1-BP!$S$86)-CM294</f>
        <v>0</v>
      </c>
      <c r="CN454" s="30">
        <f>CN77+CN123+CN141*(1-BP!$S$86)-CN294</f>
        <v>0</v>
      </c>
      <c r="CO454" s="30">
        <f>CO77+CO123+CO141*(1-BP!$S$86)-CO294</f>
        <v>0</v>
      </c>
      <c r="CP454" s="30">
        <f>CP77+CP123+CP141*(1-BP!$S$86)-CP294</f>
        <v>0</v>
      </c>
      <c r="CQ454" s="30">
        <f>CQ77+CQ123+CQ141*(1-BP!$S$86)-CQ294</f>
        <v>0</v>
      </c>
      <c r="CR454" s="30">
        <f>CR77+CR123+CR141*(1-BP!$S$86)-CR294</f>
        <v>0</v>
      </c>
      <c r="CS454" s="30">
        <f>CS77+CS123+CS141*(1-BP!$S$86)-CS294</f>
        <v>0</v>
      </c>
      <c r="CT454" s="30">
        <f>CT77+CT123+CT141*(1-BP!$S$86)-CT294</f>
        <v>0</v>
      </c>
    </row>
    <row r="455" spans="1:98" s="27" customFormat="1" ht="12" x14ac:dyDescent="0.25">
      <c r="A455" s="26">
        <f>ROW()</f>
        <v>455</v>
      </c>
      <c r="C455" s="142"/>
      <c r="E455" s="24"/>
      <c r="F455" s="66" t="str">
        <f t="shared" si="1305"/>
        <v>АКТИВЫ</v>
      </c>
      <c r="G455" s="66" t="str">
        <f t="shared" si="1311"/>
        <v>Запасы СиМ</v>
      </c>
      <c r="H455" s="27" t="str">
        <f>BP!$F$27</f>
        <v>ФОТ упак</v>
      </c>
      <c r="P455" s="30"/>
      <c r="R455" s="24"/>
      <c r="S455" s="30"/>
      <c r="V455" s="85"/>
      <c r="W455" s="29">
        <f t="shared" ca="1" si="1318"/>
        <v>393299.99999999994</v>
      </c>
      <c r="Z455" s="30">
        <f t="shared" ref="Z455:BE455" ca="1" si="1325">Z78+Z142-Z295</f>
        <v>0</v>
      </c>
      <c r="AA455" s="30">
        <f t="shared" ca="1" si="1325"/>
        <v>0</v>
      </c>
      <c r="AB455" s="30">
        <f t="shared" ca="1" si="1325"/>
        <v>0</v>
      </c>
      <c r="AC455" s="30">
        <f t="shared" ca="1" si="1325"/>
        <v>0</v>
      </c>
      <c r="AD455" s="30">
        <f t="shared" ca="1" si="1325"/>
        <v>0</v>
      </c>
      <c r="AE455" s="30">
        <f t="shared" ca="1" si="1325"/>
        <v>0</v>
      </c>
      <c r="AF455" s="30">
        <f t="shared" ca="1" si="1325"/>
        <v>0</v>
      </c>
      <c r="AG455" s="30">
        <f t="shared" ca="1" si="1325"/>
        <v>500</v>
      </c>
      <c r="AH455" s="30">
        <f t="shared" ca="1" si="1325"/>
        <v>2000</v>
      </c>
      <c r="AI455" s="30">
        <f t="shared" ca="1" si="1325"/>
        <v>3600</v>
      </c>
      <c r="AJ455" s="30">
        <f t="shared" ca="1" si="1325"/>
        <v>5262.5</v>
      </c>
      <c r="AK455" s="30">
        <f t="shared" ca="1" si="1325"/>
        <v>6712.5</v>
      </c>
      <c r="AL455" s="30">
        <f t="shared" ca="1" si="1325"/>
        <v>8817.5000000000018</v>
      </c>
      <c r="AM455" s="30">
        <f t="shared" ca="1" si="1325"/>
        <v>14317.500000000002</v>
      </c>
      <c r="AN455" s="30">
        <f t="shared" ca="1" si="1325"/>
        <v>23577.5</v>
      </c>
      <c r="AO455" s="30">
        <f t="shared" ca="1" si="1325"/>
        <v>36871.25</v>
      </c>
      <c r="AP455" s="30">
        <f t="shared" ca="1" si="1325"/>
        <v>53712.5</v>
      </c>
      <c r="AQ455" s="30">
        <f t="shared" ca="1" si="1325"/>
        <v>72646.25</v>
      </c>
      <c r="AR455" s="30">
        <f t="shared" ca="1" si="1325"/>
        <v>92822.5</v>
      </c>
      <c r="AS455" s="30">
        <f t="shared" ca="1" si="1325"/>
        <v>113643.75</v>
      </c>
      <c r="AT455" s="30">
        <f t="shared" ca="1" si="1325"/>
        <v>134806.25</v>
      </c>
      <c r="AU455" s="30">
        <f t="shared" ca="1" si="1325"/>
        <v>156118.75</v>
      </c>
      <c r="AV455" s="30">
        <f t="shared" ca="1" si="1325"/>
        <v>177468.75</v>
      </c>
      <c r="AW455" s="30">
        <f t="shared" ca="1" si="1325"/>
        <v>198837.5</v>
      </c>
      <c r="AX455" s="30">
        <f t="shared" ca="1" si="1325"/>
        <v>220212.5</v>
      </c>
      <c r="AY455" s="30">
        <f t="shared" ca="1" si="1325"/>
        <v>241587.5</v>
      </c>
      <c r="AZ455" s="30">
        <f t="shared" ca="1" si="1325"/>
        <v>262962.5</v>
      </c>
      <c r="BA455" s="30">
        <f t="shared" ca="1" si="1325"/>
        <v>284337.5</v>
      </c>
      <c r="BB455" s="30">
        <f t="shared" ca="1" si="1325"/>
        <v>305712.5</v>
      </c>
      <c r="BC455" s="30">
        <f t="shared" ca="1" si="1325"/>
        <v>327087.5</v>
      </c>
      <c r="BD455" s="30">
        <f t="shared" ca="1" si="1325"/>
        <v>347212.5</v>
      </c>
      <c r="BE455" s="30">
        <f t="shared" ca="1" si="1325"/>
        <v>363587.5</v>
      </c>
      <c r="BF455" s="30">
        <f t="shared" ref="BF455:CK455" ca="1" si="1326">BF78+BF142-BF295</f>
        <v>375962.5</v>
      </c>
      <c r="BG455" s="30">
        <f t="shared" ca="1" si="1326"/>
        <v>384181.25</v>
      </c>
      <c r="BH455" s="30">
        <f t="shared" ca="1" si="1326"/>
        <v>388775</v>
      </c>
      <c r="BI455" s="30">
        <f t="shared" ca="1" si="1326"/>
        <v>391231.25</v>
      </c>
      <c r="BJ455" s="30">
        <f t="shared" ca="1" si="1326"/>
        <v>392437.5</v>
      </c>
      <c r="BK455" s="30">
        <f t="shared" ca="1" si="1326"/>
        <v>392993.75</v>
      </c>
      <c r="BL455" s="30">
        <f t="shared" ca="1" si="1326"/>
        <v>393206.25</v>
      </c>
      <c r="BM455" s="30">
        <f t="shared" ca="1" si="1326"/>
        <v>393268.75</v>
      </c>
      <c r="BN455" s="30">
        <f t="shared" ca="1" si="1326"/>
        <v>393293.75</v>
      </c>
      <c r="BO455" s="30">
        <f t="shared" ca="1" si="1326"/>
        <v>393300</v>
      </c>
      <c r="BP455" s="30">
        <f t="shared" ca="1" si="1326"/>
        <v>393299.99999999994</v>
      </c>
      <c r="BQ455" s="30">
        <f t="shared" ca="1" si="1326"/>
        <v>393299.99999999994</v>
      </c>
      <c r="BR455" s="30">
        <f t="shared" ca="1" si="1326"/>
        <v>393299.99999999994</v>
      </c>
      <c r="BS455" s="30">
        <f t="shared" ca="1" si="1326"/>
        <v>393299.99999999994</v>
      </c>
      <c r="BT455" s="30">
        <f t="shared" ca="1" si="1326"/>
        <v>393299.99999999994</v>
      </c>
      <c r="BU455" s="30">
        <f t="shared" ca="1" si="1326"/>
        <v>393299.99999999994</v>
      </c>
      <c r="BV455" s="30">
        <f t="shared" si="1326"/>
        <v>0</v>
      </c>
      <c r="BW455" s="30">
        <f t="shared" si="1326"/>
        <v>0</v>
      </c>
      <c r="BX455" s="30">
        <f t="shared" si="1326"/>
        <v>0</v>
      </c>
      <c r="BY455" s="30">
        <f t="shared" si="1326"/>
        <v>0</v>
      </c>
      <c r="BZ455" s="30">
        <f t="shared" si="1326"/>
        <v>0</v>
      </c>
      <c r="CA455" s="30">
        <f t="shared" si="1326"/>
        <v>0</v>
      </c>
      <c r="CB455" s="30">
        <f t="shared" si="1326"/>
        <v>0</v>
      </c>
      <c r="CC455" s="30">
        <f t="shared" si="1326"/>
        <v>0</v>
      </c>
      <c r="CD455" s="30">
        <f t="shared" si="1326"/>
        <v>0</v>
      </c>
      <c r="CE455" s="30">
        <f t="shared" si="1326"/>
        <v>0</v>
      </c>
      <c r="CF455" s="30">
        <f t="shared" si="1326"/>
        <v>0</v>
      </c>
      <c r="CG455" s="30">
        <f t="shared" si="1326"/>
        <v>0</v>
      </c>
      <c r="CH455" s="30">
        <f t="shared" si="1326"/>
        <v>0</v>
      </c>
      <c r="CI455" s="30">
        <f t="shared" si="1326"/>
        <v>0</v>
      </c>
      <c r="CJ455" s="30">
        <f t="shared" si="1326"/>
        <v>0</v>
      </c>
      <c r="CK455" s="30">
        <f t="shared" si="1326"/>
        <v>0</v>
      </c>
      <c r="CL455" s="30">
        <f t="shared" ref="CL455:CT455" si="1327">CL78+CL142-CL295</f>
        <v>0</v>
      </c>
      <c r="CM455" s="30">
        <f t="shared" si="1327"/>
        <v>0</v>
      </c>
      <c r="CN455" s="30">
        <f t="shared" si="1327"/>
        <v>0</v>
      </c>
      <c r="CO455" s="30">
        <f t="shared" si="1327"/>
        <v>0</v>
      </c>
      <c r="CP455" s="30">
        <f t="shared" si="1327"/>
        <v>0</v>
      </c>
      <c r="CQ455" s="30">
        <f t="shared" si="1327"/>
        <v>0</v>
      </c>
      <c r="CR455" s="30">
        <f t="shared" si="1327"/>
        <v>0</v>
      </c>
      <c r="CS455" s="30">
        <f t="shared" si="1327"/>
        <v>0</v>
      </c>
      <c r="CT455" s="30">
        <f t="shared" si="1327"/>
        <v>0</v>
      </c>
    </row>
    <row r="456" spans="1:98" s="27" customFormat="1" ht="12" x14ac:dyDescent="0.25">
      <c r="A456" s="26">
        <f>ROW()</f>
        <v>456</v>
      </c>
      <c r="C456" s="142"/>
      <c r="E456" s="24"/>
      <c r="F456" s="66" t="str">
        <f t="shared" si="1305"/>
        <v>АКТИВЫ</v>
      </c>
      <c r="G456" s="66" t="str">
        <f t="shared" si="1311"/>
        <v>Запасы СиМ</v>
      </c>
      <c r="H456" s="27" t="str">
        <f>BP!$F$28</f>
        <v>Соцсборы</v>
      </c>
      <c r="P456" s="30"/>
      <c r="R456" s="24"/>
      <c r="S456" s="30"/>
      <c r="V456" s="85"/>
      <c r="W456" s="29">
        <f t="shared" ca="1" si="1318"/>
        <v>353969.99999999994</v>
      </c>
      <c r="Z456" s="30">
        <f ca="1">Z79+Z124+(Z141*(1-BP!$S$86)+Z142)*BP!$S$40-Z296</f>
        <v>0</v>
      </c>
      <c r="AA456" s="30">
        <f ca="1">AA79+AA124+(AA141*(1-BP!$S$86)+AA142)*BP!$S$40-AA296</f>
        <v>0</v>
      </c>
      <c r="AB456" s="30">
        <f ca="1">AB79+AB124+(AB141*(1-BP!$S$86)+AB142)*BP!$S$40-AB296</f>
        <v>0</v>
      </c>
      <c r="AC456" s="30">
        <f ca="1">AC79+AC124+(AC141*(1-BP!$S$86)+AC142)*BP!$S$40-AC296</f>
        <v>0</v>
      </c>
      <c r="AD456" s="30">
        <f ca="1">AD79+AD124+(AD141*(1-BP!$S$86)+AD142)*BP!$S$40-AD296</f>
        <v>180</v>
      </c>
      <c r="AE456" s="30">
        <f ca="1">AE79+AE124+(AE141*(1-BP!$S$86)+AE142)*BP!$S$40-AE296</f>
        <v>720</v>
      </c>
      <c r="AF456" s="30">
        <f ca="1">AF79+AF124+(AF141*(1-BP!$S$86)+AF142)*BP!$S$40-AF296</f>
        <v>1296</v>
      </c>
      <c r="AG456" s="30">
        <f ca="1">AG79+AG124+(AG141*(1-BP!$S$86)+AG142)*BP!$S$40-AG296</f>
        <v>2164.5</v>
      </c>
      <c r="AH456" s="30">
        <f ca="1">AH79+AH124+(AH141*(1-BP!$S$86)+AH142)*BP!$S$40-AH296</f>
        <v>3496.5</v>
      </c>
      <c r="AI456" s="30">
        <f ca="1">AI79+AI124+(AI141*(1-BP!$S$86)+AI142)*BP!$S$40-AI296</f>
        <v>5118.2999999999993</v>
      </c>
      <c r="AJ456" s="30">
        <f ca="1">AJ79+AJ124+(AJ141*(1-BP!$S$86)+AJ142)*BP!$S$40-AJ296</f>
        <v>7996.0499999999984</v>
      </c>
      <c r="AK456" s="30">
        <f ca="1">AK79+AK124+(AK141*(1-BP!$S$86)+AK142)*BP!$S$40-AK296</f>
        <v>12112.649999999998</v>
      </c>
      <c r="AL456" s="30">
        <f ca="1">AL79+AL124+(AL141*(1-BP!$S$86)+AL142)*BP!$S$40-AL296</f>
        <v>18035.099999999999</v>
      </c>
      <c r="AM456" s="30">
        <f ca="1">AM79+AM124+(AM141*(1-BP!$S$86)+AM142)*BP!$S$40-AM296</f>
        <v>27067.950000000004</v>
      </c>
      <c r="AN456" s="30">
        <f ca="1">AN79+AN124+(AN141*(1-BP!$S$86)+AN142)*BP!$S$40-AN296</f>
        <v>38884.500000000015</v>
      </c>
      <c r="AO456" s="30">
        <f ca="1">AO79+AO124+(AO141*(1-BP!$S$86)+AO142)*BP!$S$40-AO296</f>
        <v>53326.575000000012</v>
      </c>
      <c r="AP456" s="30">
        <f ca="1">AP79+AP124+(AP141*(1-BP!$S$86)+AP142)*BP!$S$40-AP296</f>
        <v>69916.500000000015</v>
      </c>
      <c r="AQ456" s="30">
        <f ca="1">AQ79+AQ124+(AQ141*(1-BP!$S$86)+AQ142)*BP!$S$40-AQ296</f>
        <v>87759.225000000006</v>
      </c>
      <c r="AR456" s="30">
        <f ca="1">AR79+AR124+(AR141*(1-BP!$S$86)+AR142)*BP!$S$40-AR296</f>
        <v>106326.90000000001</v>
      </c>
      <c r="AS456" s="30">
        <f ca="1">AS79+AS124+(AS141*(1-BP!$S$86)+AS142)*BP!$S$40-AS296</f>
        <v>125256.37500000003</v>
      </c>
      <c r="AT456" s="30">
        <f ca="1">AT79+AT124+(AT141*(1-BP!$S$86)+AT142)*BP!$S$40-AT296</f>
        <v>144376.875</v>
      </c>
      <c r="AU456" s="30">
        <f ca="1">AU79+AU124+(AU141*(1-BP!$S$86)+AU142)*BP!$S$40-AU296</f>
        <v>163580.625</v>
      </c>
      <c r="AV456" s="30">
        <f ca="1">AV79+AV124+(AV141*(1-BP!$S$86)+AV142)*BP!$S$40-AV296</f>
        <v>182804.625</v>
      </c>
      <c r="AW456" s="30">
        <f ca="1">AW79+AW124+(AW141*(1-BP!$S$86)+AW142)*BP!$S$40-AW296</f>
        <v>202038.75</v>
      </c>
      <c r="AX456" s="30">
        <f ca="1">AX79+AX124+(AX141*(1-BP!$S$86)+AX142)*BP!$S$40-AX296</f>
        <v>221276.25</v>
      </c>
      <c r="AY456" s="30">
        <f ca="1">AY79+AY124+(AY141*(1-BP!$S$86)+AY142)*BP!$S$40-AY296</f>
        <v>240513.75</v>
      </c>
      <c r="AZ456" s="30">
        <f ca="1">AZ79+AZ124+(AZ141*(1-BP!$S$86)+AZ142)*BP!$S$40-AZ296</f>
        <v>259751.25</v>
      </c>
      <c r="BA456" s="30">
        <f ca="1">BA79+BA124+(BA141*(1-BP!$S$86)+BA142)*BP!$S$40-BA296</f>
        <v>278538.75</v>
      </c>
      <c r="BB456" s="30">
        <f ca="1">BB79+BB124+(BB141*(1-BP!$S$86)+BB142)*BP!$S$40-BB296</f>
        <v>295976.25</v>
      </c>
      <c r="BC456" s="30">
        <f ca="1">BC79+BC124+(BC141*(1-BP!$S$86)+BC142)*BP!$S$40-BC296</f>
        <v>311973.75</v>
      </c>
      <c r="BD456" s="30">
        <f ca="1">BD79+BD124+(BD141*(1-BP!$S$86)+BD142)*BP!$S$40-BD296</f>
        <v>325800</v>
      </c>
      <c r="BE456" s="30">
        <f ca="1">BE79+BE124+(BE141*(1-BP!$S$86)+BE142)*BP!$S$40-BE296</f>
        <v>336296.25</v>
      </c>
      <c r="BF456" s="30">
        <f ca="1">BF79+BF124+(BF141*(1-BP!$S$86)+BF142)*BP!$S$40-BF296</f>
        <v>343863</v>
      </c>
      <c r="BG456" s="30">
        <f ca="1">BG79+BG124+(BG141*(1-BP!$S$86)+BG142)*BP!$S$40-BG296</f>
        <v>348735.375</v>
      </c>
      <c r="BH456" s="30">
        <f ca="1">BH79+BH124+(BH141*(1-BP!$S$86)+BH142)*BP!$S$40-BH296</f>
        <v>351416.25</v>
      </c>
      <c r="BI456" s="30">
        <f ca="1">BI79+BI124+(BI141*(1-BP!$S$86)+BI142)*BP!$S$40-BI296</f>
        <v>352819.125</v>
      </c>
      <c r="BJ456" s="30">
        <f ca="1">BJ79+BJ124+(BJ141*(1-BP!$S$86)+BJ142)*BP!$S$40-BJ296</f>
        <v>353493</v>
      </c>
      <c r="BK456" s="30">
        <f ca="1">BK79+BK124+(BK141*(1-BP!$S$86)+BK142)*BP!$S$40-BK296</f>
        <v>353802.375</v>
      </c>
      <c r="BL456" s="30">
        <f ca="1">BL79+BL124+(BL141*(1-BP!$S$86)+BL142)*BP!$S$40-BL296</f>
        <v>353919.375</v>
      </c>
      <c r="BM456" s="30">
        <f ca="1">BM79+BM124+(BM141*(1-BP!$S$86)+BM142)*BP!$S$40-BM296</f>
        <v>353953.125</v>
      </c>
      <c r="BN456" s="30">
        <f ca="1">BN79+BN124+(BN141*(1-BP!$S$86)+BN142)*BP!$S$40-BN296</f>
        <v>353966.625</v>
      </c>
      <c r="BO456" s="30">
        <f ca="1">BO79+BO124+(BO141*(1-BP!$S$86)+BO142)*BP!$S$40-BO296</f>
        <v>353970</v>
      </c>
      <c r="BP456" s="30">
        <f ca="1">BP79+BP124+(BP141*(1-BP!$S$86)+BP142)*BP!$S$40-BP296</f>
        <v>353969.99999999994</v>
      </c>
      <c r="BQ456" s="30">
        <f ca="1">BQ79+BQ124+(BQ141*(1-BP!$S$86)+BQ142)*BP!$S$40-BQ296</f>
        <v>353969.99999999994</v>
      </c>
      <c r="BR456" s="30">
        <f ca="1">BR79+BR124+(BR141*(1-BP!$S$86)+BR142)*BP!$S$40-BR296</f>
        <v>353969.99999999994</v>
      </c>
      <c r="BS456" s="30">
        <f ca="1">BS79+BS124+(BS141*(1-BP!$S$86)+BS142)*BP!$S$40-BS296</f>
        <v>353969.99999999994</v>
      </c>
      <c r="BT456" s="30">
        <f ca="1">BT79+BT124+(BT141*(1-BP!$S$86)+BT142)*BP!$S$40-BT296</f>
        <v>353969.99999999994</v>
      </c>
      <c r="BU456" s="30">
        <f ca="1">BU79+BU124+(BU141*(1-BP!$S$86)+BU142)*BP!$S$40-BU296</f>
        <v>353969.99999999994</v>
      </c>
      <c r="BV456" s="30">
        <f>BV79+BV124+(BV141*(1-BP!$S$86)+BV142)*BP!$S$40-BV296</f>
        <v>0</v>
      </c>
      <c r="BW456" s="30">
        <f>BW79+BW124+(BW141*(1-BP!$S$86)+BW142)*BP!$S$40-BW296</f>
        <v>0</v>
      </c>
      <c r="BX456" s="30">
        <f>BX79+BX124+(BX141*(1-BP!$S$86)+BX142)*BP!$S$40-BX296</f>
        <v>0</v>
      </c>
      <c r="BY456" s="30">
        <f>BY79+BY124+(BY141*(1-BP!$S$86)+BY142)*BP!$S$40-BY296</f>
        <v>0</v>
      </c>
      <c r="BZ456" s="30">
        <f>BZ79+BZ124+(BZ141*(1-BP!$S$86)+BZ142)*BP!$S$40-BZ296</f>
        <v>0</v>
      </c>
      <c r="CA456" s="30">
        <f>CA79+CA124+(CA141*(1-BP!$S$86)+CA142)*BP!$S$40-CA296</f>
        <v>0</v>
      </c>
      <c r="CB456" s="30">
        <f>CB79+CB124+(CB141*(1-BP!$S$86)+CB142)*BP!$S$40-CB296</f>
        <v>0</v>
      </c>
      <c r="CC456" s="30">
        <f>CC79+CC124+(CC141*(1-BP!$S$86)+CC142)*BP!$S$40-CC296</f>
        <v>0</v>
      </c>
      <c r="CD456" s="30">
        <f>CD79+CD124+(CD141*(1-BP!$S$86)+CD142)*BP!$S$40-CD296</f>
        <v>0</v>
      </c>
      <c r="CE456" s="30">
        <f>CE79+CE124+(CE141*(1-BP!$S$86)+CE142)*BP!$S$40-CE296</f>
        <v>0</v>
      </c>
      <c r="CF456" s="30">
        <f>CF79+CF124+(CF141*(1-BP!$S$86)+CF142)*BP!$S$40-CF296</f>
        <v>0</v>
      </c>
      <c r="CG456" s="30">
        <f>CG79+CG124+(CG141*(1-BP!$S$86)+CG142)*BP!$S$40-CG296</f>
        <v>0</v>
      </c>
      <c r="CH456" s="30">
        <f>CH79+CH124+(CH141*(1-BP!$S$86)+CH142)*BP!$S$40-CH296</f>
        <v>0</v>
      </c>
      <c r="CI456" s="30">
        <f>CI79+CI124+(CI141*(1-BP!$S$86)+CI142)*BP!$S$40-CI296</f>
        <v>0</v>
      </c>
      <c r="CJ456" s="30">
        <f>CJ79+CJ124+(CJ141*(1-BP!$S$86)+CJ142)*BP!$S$40-CJ296</f>
        <v>0</v>
      </c>
      <c r="CK456" s="30">
        <f>CK79+CK124+(CK141*(1-BP!$S$86)+CK142)*BP!$S$40-CK296</f>
        <v>0</v>
      </c>
      <c r="CL456" s="30">
        <f>CL79+CL124+(CL141*(1-BP!$S$86)+CL142)*BP!$S$40-CL296</f>
        <v>0</v>
      </c>
      <c r="CM456" s="30">
        <f>CM79+CM124+(CM141*(1-BP!$S$86)+CM142)*BP!$S$40-CM296</f>
        <v>0</v>
      </c>
      <c r="CN456" s="30">
        <f>CN79+CN124+(CN141*(1-BP!$S$86)+CN142)*BP!$S$40-CN296</f>
        <v>0</v>
      </c>
      <c r="CO456" s="30">
        <f>CO79+CO124+(CO141*(1-BP!$S$86)+CO142)*BP!$S$40-CO296</f>
        <v>0</v>
      </c>
      <c r="CP456" s="30">
        <f>CP79+CP124+(CP141*(1-BP!$S$86)+CP142)*BP!$S$40-CP296</f>
        <v>0</v>
      </c>
      <c r="CQ456" s="30">
        <f>CQ79+CQ124+(CQ141*(1-BP!$S$86)+CQ142)*BP!$S$40-CQ296</f>
        <v>0</v>
      </c>
      <c r="CR456" s="30">
        <f>CR79+CR124+(CR141*(1-BP!$S$86)+CR142)*BP!$S$40-CR296</f>
        <v>0</v>
      </c>
      <c r="CS456" s="30">
        <f>CS79+CS124+(CS141*(1-BP!$S$86)+CS142)*BP!$S$40-CS296</f>
        <v>0</v>
      </c>
      <c r="CT456" s="30">
        <f>CT79+CT124+(CT141*(1-BP!$S$86)+CT142)*BP!$S$40-CT296</f>
        <v>0</v>
      </c>
    </row>
    <row r="457" spans="1:98" s="27" customFormat="1" ht="12" x14ac:dyDescent="0.25">
      <c r="A457" s="26">
        <f>ROW()</f>
        <v>457</v>
      </c>
      <c r="C457" s="142"/>
      <c r="E457" s="24"/>
      <c r="F457" s="66" t="str">
        <f t="shared" si="1305"/>
        <v>АКТИВЫ</v>
      </c>
      <c r="G457" s="66" t="str">
        <f t="shared" si="1311"/>
        <v>Запасы СиМ</v>
      </c>
      <c r="H457" s="27" t="str">
        <f>BP!$F$29</f>
        <v>ЭлЭн</v>
      </c>
      <c r="P457" s="30"/>
      <c r="R457" s="24"/>
      <c r="S457" s="30"/>
      <c r="V457" s="85"/>
      <c r="W457" s="29">
        <f t="shared" ca="1" si="1318"/>
        <v>144734.40000000014</v>
      </c>
      <c r="Z457" s="30">
        <f ca="1">Z80+Z125+Z144*(1-BP!$S$89)-Z297</f>
        <v>0</v>
      </c>
      <c r="AA457" s="30">
        <f ca="1">AA80+AA125+AA144*(1-BP!$S$89)-AA297</f>
        <v>0</v>
      </c>
      <c r="AB457" s="30">
        <f ca="1">AB80+AB125+AB144*(1-BP!$S$89)-AB297</f>
        <v>0</v>
      </c>
      <c r="AC457" s="30">
        <f ca="1">AC80+AC125+AC144*(1-BP!$S$89)-AC297</f>
        <v>0</v>
      </c>
      <c r="AD457" s="30">
        <f ca="1">AD80+AD125+AD144*(1-BP!$S$89)-AD297</f>
        <v>128.79999999999998</v>
      </c>
      <c r="AE457" s="30">
        <f ca="1">AE80+AE125+AE144*(1-BP!$S$89)-AE297</f>
        <v>515.19999999999993</v>
      </c>
      <c r="AF457" s="30">
        <f ca="1">AF80+AF125+AF144*(1-BP!$S$89)-AF297</f>
        <v>927.36</v>
      </c>
      <c r="AG457" s="30">
        <f ca="1">AG80+AG125+AG144*(1-BP!$S$89)-AG297</f>
        <v>1410.82</v>
      </c>
      <c r="AH457" s="30">
        <f ca="1">AH80+AH125+AH144*(1-BP!$S$89)-AH297</f>
        <v>1949.9400000000003</v>
      </c>
      <c r="AI457" s="30">
        <f ca="1">AI80+AI125+AI144*(1-BP!$S$89)-AI297</f>
        <v>2668.8280000000009</v>
      </c>
      <c r="AJ457" s="30">
        <f ca="1">AJ80+AJ125+AJ144*(1-BP!$S$89)-AJ297</f>
        <v>4269.1680000000015</v>
      </c>
      <c r="AK457" s="30">
        <f ca="1">AK80+AK125+AK144*(1-BP!$S$89)-AK297</f>
        <v>6814.6239999999989</v>
      </c>
      <c r="AL457" s="30">
        <f ca="1">AL80+AL125+AL144*(1-BP!$S$89)-AL297</f>
        <v>10471.485999999997</v>
      </c>
      <c r="AM457" s="30">
        <f ca="1">AM80+AM125+AM144*(1-BP!$S$89)-AM297</f>
        <v>15416.991999999997</v>
      </c>
      <c r="AN457" s="30">
        <f ca="1">AN80+AN125+AN144*(1-BP!$S$89)-AN297</f>
        <v>21316.629999999997</v>
      </c>
      <c r="AO457" s="30">
        <f ca="1">AO80+AO125+AO144*(1-BP!$S$89)-AO297</f>
        <v>27981.661999999993</v>
      </c>
      <c r="AP457" s="30">
        <f ca="1">AP80+AP125+AP144*(1-BP!$S$89)-AP297</f>
        <v>35204.489999999991</v>
      </c>
      <c r="AQ457" s="30">
        <f ca="1">AQ80+AQ125+AQ144*(1-BP!$S$89)-AQ297</f>
        <v>42746.235999999997</v>
      </c>
      <c r="AR457" s="30">
        <f ca="1">AR80+AR125+AR144*(1-BP!$S$89)-AR297</f>
        <v>50463.794000000002</v>
      </c>
      <c r="AS457" s="30">
        <f ca="1">AS80+AS125+AS144*(1-BP!$S$89)-AS297</f>
        <v>58262.220000000016</v>
      </c>
      <c r="AT457" s="30">
        <f ca="1">AT80+AT125+AT144*(1-BP!$S$89)-AT297</f>
        <v>66103.150000000009</v>
      </c>
      <c r="AU457" s="30">
        <f ca="1">AU80+AU125+AU144*(1-BP!$S$89)-AU297</f>
        <v>73962.250000000029</v>
      </c>
      <c r="AV457" s="30">
        <f ca="1">AV80+AV125+AV144*(1-BP!$S$89)-AV297</f>
        <v>81825.490000000049</v>
      </c>
      <c r="AW457" s="30">
        <f ca="1">AW80+AW125+AW144*(1-BP!$S$89)-AW297</f>
        <v>89690.800000000061</v>
      </c>
      <c r="AX457" s="30">
        <f ca="1">AX80+AX125+AX144*(1-BP!$S$89)-AX297</f>
        <v>97556.80000000009</v>
      </c>
      <c r="AY457" s="30">
        <f ca="1">AY80+AY125+AY144*(1-BP!$S$89)-AY297</f>
        <v>105422.80000000009</v>
      </c>
      <c r="AZ457" s="30">
        <f ca="1">AZ80+AZ125+AZ144*(1-BP!$S$89)-AZ297</f>
        <v>113288.80000000009</v>
      </c>
      <c r="BA457" s="30">
        <f ca="1">BA80+BA125+BA144*(1-BP!$S$89)-BA297</f>
        <v>120832.80000000009</v>
      </c>
      <c r="BB457" s="30">
        <f ca="1">BB80+BB125+BB144*(1-BP!$S$89)-BB297</f>
        <v>127410.8000000001</v>
      </c>
      <c r="BC457" s="30">
        <f ca="1">BC80+BC125+BC144*(1-BP!$S$89)-BC297</f>
        <v>132958.40000000011</v>
      </c>
      <c r="BD457" s="30">
        <f ca="1">BD80+BD125+BD144*(1-BP!$S$89)-BD297</f>
        <v>137297.35000000012</v>
      </c>
      <c r="BE457" s="30">
        <f ca="1">BE80+BE125+BE144*(1-BP!$S$89)-BE297</f>
        <v>140288.50000000009</v>
      </c>
      <c r="BF457" s="30">
        <f ca="1">BF80+BF125+BF144*(1-BP!$S$89)-BF297</f>
        <v>142287.43000000011</v>
      </c>
      <c r="BG457" s="30">
        <f ca="1">BG80+BG125+BG144*(1-BP!$S$89)-BG297</f>
        <v>143505.51000000013</v>
      </c>
      <c r="BH457" s="30">
        <f ca="1">BH80+BH125+BH144*(1-BP!$S$89)-BH297</f>
        <v>144155.95000000013</v>
      </c>
      <c r="BI457" s="30">
        <f ca="1">BI80+BI125+BI144*(1-BP!$S$89)-BI297</f>
        <v>144481.8600000001</v>
      </c>
      <c r="BJ457" s="30">
        <f ca="1">BJ80+BJ125+BJ144*(1-BP!$S$89)-BJ297</f>
        <v>144631.13000000012</v>
      </c>
      <c r="BK457" s="30">
        <f ca="1">BK80+BK125+BK144*(1-BP!$S$89)-BK297</f>
        <v>144698.9800000001</v>
      </c>
      <c r="BL457" s="30">
        <f ca="1">BL80+BL125+BL144*(1-BP!$S$89)-BL297</f>
        <v>144724.05000000016</v>
      </c>
      <c r="BM457" s="30">
        <f ca="1">BM80+BM125+BM144*(1-BP!$S$89)-BM297</f>
        <v>144730.95000000016</v>
      </c>
      <c r="BN457" s="30">
        <f ca="1">BN80+BN125+BN144*(1-BP!$S$89)-BN297</f>
        <v>144733.71000000014</v>
      </c>
      <c r="BO457" s="30">
        <f ca="1">BO80+BO125+BO144*(1-BP!$S$89)-BO297</f>
        <v>144734.40000000014</v>
      </c>
      <c r="BP457" s="30">
        <f ca="1">BP80+BP125+BP144*(1-BP!$S$89)-BP297</f>
        <v>144734.40000000014</v>
      </c>
      <c r="BQ457" s="30">
        <f ca="1">BQ80+BQ125+BQ144*(1-BP!$S$89)-BQ297</f>
        <v>144734.40000000014</v>
      </c>
      <c r="BR457" s="30">
        <f ca="1">BR80+BR125+BR144*(1-BP!$S$89)-BR297</f>
        <v>144734.40000000014</v>
      </c>
      <c r="BS457" s="30">
        <f ca="1">BS80+BS125+BS144*(1-BP!$S$89)-BS297</f>
        <v>144734.40000000014</v>
      </c>
      <c r="BT457" s="30">
        <f ca="1">BT80+BT125+BT144*(1-BP!$S$89)-BT297</f>
        <v>144734.40000000014</v>
      </c>
      <c r="BU457" s="30">
        <f ca="1">BU80+BU125+BU144*(1-BP!$S$89)-BU297</f>
        <v>144734.40000000014</v>
      </c>
      <c r="BV457" s="30">
        <f>BV80+BV125+BV144*(1-BP!$S$89)-BV297</f>
        <v>0</v>
      </c>
      <c r="BW457" s="30">
        <f>BW80+BW125+BW144*(1-BP!$S$89)-BW297</f>
        <v>0</v>
      </c>
      <c r="BX457" s="30">
        <f>BX80+BX125+BX144*(1-BP!$S$89)-BX297</f>
        <v>0</v>
      </c>
      <c r="BY457" s="30">
        <f>BY80+BY125+BY144*(1-BP!$S$89)-BY297</f>
        <v>0</v>
      </c>
      <c r="BZ457" s="30">
        <f>BZ80+BZ125+BZ144*(1-BP!$S$89)-BZ297</f>
        <v>0</v>
      </c>
      <c r="CA457" s="30">
        <f>CA80+CA125+CA144*(1-BP!$S$89)-CA297</f>
        <v>0</v>
      </c>
      <c r="CB457" s="30">
        <f>CB80+CB125+CB144*(1-BP!$S$89)-CB297</f>
        <v>0</v>
      </c>
      <c r="CC457" s="30">
        <f>CC80+CC125+CC144*(1-BP!$S$89)-CC297</f>
        <v>0</v>
      </c>
      <c r="CD457" s="30">
        <f>CD80+CD125+CD144*(1-BP!$S$89)-CD297</f>
        <v>0</v>
      </c>
      <c r="CE457" s="30">
        <f>CE80+CE125+CE144*(1-BP!$S$89)-CE297</f>
        <v>0</v>
      </c>
      <c r="CF457" s="30">
        <f>CF80+CF125+CF144*(1-BP!$S$89)-CF297</f>
        <v>0</v>
      </c>
      <c r="CG457" s="30">
        <f>CG80+CG125+CG144*(1-BP!$S$89)-CG297</f>
        <v>0</v>
      </c>
      <c r="CH457" s="30">
        <f>CH80+CH125+CH144*(1-BP!$S$89)-CH297</f>
        <v>0</v>
      </c>
      <c r="CI457" s="30">
        <f>CI80+CI125+CI144*(1-BP!$S$89)-CI297</f>
        <v>0</v>
      </c>
      <c r="CJ457" s="30">
        <f>CJ80+CJ125+CJ144*(1-BP!$S$89)-CJ297</f>
        <v>0</v>
      </c>
      <c r="CK457" s="30">
        <f>CK80+CK125+CK144*(1-BP!$S$89)-CK297</f>
        <v>0</v>
      </c>
      <c r="CL457" s="30">
        <f>CL80+CL125+CL144*(1-BP!$S$89)-CL297</f>
        <v>0</v>
      </c>
      <c r="CM457" s="30">
        <f>CM80+CM125+CM144*(1-BP!$S$89)-CM297</f>
        <v>0</v>
      </c>
      <c r="CN457" s="30">
        <f>CN80+CN125+CN144*(1-BP!$S$89)-CN297</f>
        <v>0</v>
      </c>
      <c r="CO457" s="30">
        <f>CO80+CO125+CO144*(1-BP!$S$89)-CO297</f>
        <v>0</v>
      </c>
      <c r="CP457" s="30">
        <f>CP80+CP125+CP144*(1-BP!$S$89)-CP297</f>
        <v>0</v>
      </c>
      <c r="CQ457" s="30">
        <f>CQ80+CQ125+CQ144*(1-BP!$S$89)-CQ297</f>
        <v>0</v>
      </c>
      <c r="CR457" s="30">
        <f>CR80+CR125+CR144*(1-BP!$S$89)-CR297</f>
        <v>0</v>
      </c>
      <c r="CS457" s="30">
        <f>CS80+CS125+CS144*(1-BP!$S$89)-CS297</f>
        <v>0</v>
      </c>
      <c r="CT457" s="30">
        <f>CT80+CT125+CT144*(1-BP!$S$89)-CT297</f>
        <v>0</v>
      </c>
    </row>
    <row r="458" spans="1:98" s="2" customFormat="1" ht="12" x14ac:dyDescent="0.25">
      <c r="A458" s="11">
        <f>ROW()</f>
        <v>458</v>
      </c>
      <c r="C458" s="142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$F$386</f>
        <v>АКТИВЫ</v>
      </c>
      <c r="G459" s="6" t="s">
        <v>121</v>
      </c>
      <c r="W459" s="10">
        <f t="shared" ca="1" si="1318"/>
        <v>0</v>
      </c>
      <c r="Z459" s="7">
        <f t="shared" ref="Z459:BE459" ca="1" si="1328">Z82+Z108-Z314</f>
        <v>-15000000</v>
      </c>
      <c r="AA459" s="7">
        <f t="shared" ca="1" si="1328"/>
        <v>-10000000</v>
      </c>
      <c r="AB459" s="7">
        <f t="shared" ca="1" si="1328"/>
        <v>0</v>
      </c>
      <c r="AC459" s="7">
        <f t="shared" ca="1" si="1328"/>
        <v>0</v>
      </c>
      <c r="AD459" s="7">
        <f t="shared" ca="1" si="1328"/>
        <v>0</v>
      </c>
      <c r="AE459" s="7">
        <f t="shared" ca="1" si="1328"/>
        <v>0</v>
      </c>
      <c r="AF459" s="7">
        <f t="shared" ca="1" si="1328"/>
        <v>0</v>
      </c>
      <c r="AG459" s="7">
        <f t="shared" ca="1" si="1328"/>
        <v>0</v>
      </c>
      <c r="AH459" s="7">
        <f t="shared" ca="1" si="1328"/>
        <v>0</v>
      </c>
      <c r="AI459" s="7">
        <f t="shared" ca="1" si="1328"/>
        <v>0</v>
      </c>
      <c r="AJ459" s="7">
        <f t="shared" ca="1" si="1328"/>
        <v>0</v>
      </c>
      <c r="AK459" s="7">
        <f t="shared" ca="1" si="1328"/>
        <v>0</v>
      </c>
      <c r="AL459" s="7">
        <f t="shared" ca="1" si="1328"/>
        <v>0</v>
      </c>
      <c r="AM459" s="7">
        <f t="shared" ca="1" si="1328"/>
        <v>0</v>
      </c>
      <c r="AN459" s="7">
        <f t="shared" ca="1" si="1328"/>
        <v>0</v>
      </c>
      <c r="AO459" s="7">
        <f t="shared" ca="1" si="1328"/>
        <v>0</v>
      </c>
      <c r="AP459" s="7">
        <f t="shared" ca="1" si="1328"/>
        <v>0</v>
      </c>
      <c r="AQ459" s="7">
        <f t="shared" ca="1" si="1328"/>
        <v>0</v>
      </c>
      <c r="AR459" s="7">
        <f t="shared" ca="1" si="1328"/>
        <v>0</v>
      </c>
      <c r="AS459" s="7">
        <f t="shared" ca="1" si="1328"/>
        <v>0</v>
      </c>
      <c r="AT459" s="7">
        <f t="shared" ca="1" si="1328"/>
        <v>-5000000</v>
      </c>
      <c r="AU459" s="7">
        <f t="shared" ca="1" si="1328"/>
        <v>-15000000</v>
      </c>
      <c r="AV459" s="7">
        <f t="shared" ca="1" si="1328"/>
        <v>-10000000</v>
      </c>
      <c r="AW459" s="7">
        <f t="shared" ca="1" si="1328"/>
        <v>0</v>
      </c>
      <c r="AX459" s="7">
        <f t="shared" ca="1" si="1328"/>
        <v>0</v>
      </c>
      <c r="AY459" s="7">
        <f t="shared" ca="1" si="1328"/>
        <v>0</v>
      </c>
      <c r="AZ459" s="7">
        <f t="shared" ca="1" si="1328"/>
        <v>0</v>
      </c>
      <c r="BA459" s="7">
        <f t="shared" ca="1" si="1328"/>
        <v>0</v>
      </c>
      <c r="BB459" s="7">
        <f t="shared" ca="1" si="1328"/>
        <v>0</v>
      </c>
      <c r="BC459" s="7">
        <f t="shared" ca="1" si="1328"/>
        <v>0</v>
      </c>
      <c r="BD459" s="7">
        <f t="shared" ca="1" si="1328"/>
        <v>0</v>
      </c>
      <c r="BE459" s="7">
        <f t="shared" ca="1" si="1328"/>
        <v>0</v>
      </c>
      <c r="BF459" s="7">
        <f t="shared" ref="BF459:CK459" ca="1" si="1329">BF82+BF108-BF314</f>
        <v>0</v>
      </c>
      <c r="BG459" s="7">
        <f t="shared" ca="1" si="1329"/>
        <v>0</v>
      </c>
      <c r="BH459" s="7">
        <f t="shared" ca="1" si="1329"/>
        <v>0</v>
      </c>
      <c r="BI459" s="7">
        <f t="shared" ca="1" si="1329"/>
        <v>0</v>
      </c>
      <c r="BJ459" s="7">
        <f t="shared" ca="1" si="1329"/>
        <v>0</v>
      </c>
      <c r="BK459" s="7">
        <f t="shared" ca="1" si="1329"/>
        <v>0</v>
      </c>
      <c r="BL459" s="7">
        <f t="shared" ca="1" si="1329"/>
        <v>0</v>
      </c>
      <c r="BM459" s="7">
        <f t="shared" ca="1" si="1329"/>
        <v>0</v>
      </c>
      <c r="BN459" s="7">
        <f t="shared" ca="1" si="1329"/>
        <v>0</v>
      </c>
      <c r="BO459" s="7">
        <f t="shared" ca="1" si="1329"/>
        <v>0</v>
      </c>
      <c r="BP459" s="7">
        <f t="shared" ca="1" si="1329"/>
        <v>0</v>
      </c>
      <c r="BQ459" s="7">
        <f t="shared" ca="1" si="1329"/>
        <v>0</v>
      </c>
      <c r="BR459" s="7">
        <f t="shared" ca="1" si="1329"/>
        <v>0</v>
      </c>
      <c r="BS459" s="7">
        <f t="shared" ca="1" si="1329"/>
        <v>0</v>
      </c>
      <c r="BT459" s="7">
        <f t="shared" ca="1" si="1329"/>
        <v>0</v>
      </c>
      <c r="BU459" s="7">
        <f t="shared" ca="1" si="1329"/>
        <v>0</v>
      </c>
      <c r="BV459" s="7">
        <f t="shared" si="1329"/>
        <v>0</v>
      </c>
      <c r="BW459" s="7">
        <f t="shared" si="1329"/>
        <v>0</v>
      </c>
      <c r="BX459" s="7">
        <f t="shared" si="1329"/>
        <v>0</v>
      </c>
      <c r="BY459" s="7">
        <f t="shared" si="1329"/>
        <v>0</v>
      </c>
      <c r="BZ459" s="7">
        <f t="shared" si="1329"/>
        <v>0</v>
      </c>
      <c r="CA459" s="7">
        <f t="shared" si="1329"/>
        <v>0</v>
      </c>
      <c r="CB459" s="7">
        <f t="shared" si="1329"/>
        <v>0</v>
      </c>
      <c r="CC459" s="7">
        <f t="shared" si="1329"/>
        <v>0</v>
      </c>
      <c r="CD459" s="7">
        <f t="shared" si="1329"/>
        <v>0</v>
      </c>
      <c r="CE459" s="7">
        <f t="shared" si="1329"/>
        <v>0</v>
      </c>
      <c r="CF459" s="7">
        <f t="shared" si="1329"/>
        <v>0</v>
      </c>
      <c r="CG459" s="7">
        <f t="shared" si="1329"/>
        <v>0</v>
      </c>
      <c r="CH459" s="7">
        <f t="shared" si="1329"/>
        <v>0</v>
      </c>
      <c r="CI459" s="7">
        <f t="shared" si="1329"/>
        <v>0</v>
      </c>
      <c r="CJ459" s="7">
        <f t="shared" si="1329"/>
        <v>0</v>
      </c>
      <c r="CK459" s="7">
        <f t="shared" si="1329"/>
        <v>0</v>
      </c>
      <c r="CL459" s="7">
        <f t="shared" ref="CL459:CT459" si="1330">CL82+CL108-CL314</f>
        <v>0</v>
      </c>
      <c r="CM459" s="7">
        <f t="shared" si="1330"/>
        <v>0</v>
      </c>
      <c r="CN459" s="7">
        <f t="shared" si="1330"/>
        <v>0</v>
      </c>
      <c r="CO459" s="7">
        <f t="shared" si="1330"/>
        <v>0</v>
      </c>
      <c r="CP459" s="7">
        <f t="shared" si="1330"/>
        <v>0</v>
      </c>
      <c r="CQ459" s="7">
        <f t="shared" si="1330"/>
        <v>0</v>
      </c>
      <c r="CR459" s="7">
        <f t="shared" si="1330"/>
        <v>0</v>
      </c>
      <c r="CS459" s="7">
        <f t="shared" si="1330"/>
        <v>0</v>
      </c>
      <c r="CT459" s="7">
        <f t="shared" si="1330"/>
        <v>0</v>
      </c>
    </row>
    <row r="460" spans="1:98" x14ac:dyDescent="0.3">
      <c r="A460" s="11">
        <f>ROW()</f>
        <v>460</v>
      </c>
      <c r="F460" s="66" t="str">
        <f>$F$386</f>
        <v>АКТИВЫ</v>
      </c>
      <c r="G460" s="6" t="s">
        <v>135</v>
      </c>
      <c r="W460" s="10">
        <f t="shared" ca="1" si="1318"/>
        <v>1975653.2708999999</v>
      </c>
      <c r="Z460" s="7">
        <f t="shared" ref="Z460:BE460" ca="1" si="1331">SUM(Z461:Z464)</f>
        <v>-130000</v>
      </c>
      <c r="AA460" s="7">
        <f t="shared" ca="1" si="1331"/>
        <v>-390000</v>
      </c>
      <c r="AB460" s="7">
        <f t="shared" ca="1" si="1331"/>
        <v>-550000</v>
      </c>
      <c r="AC460" s="7">
        <f t="shared" ca="1" si="1331"/>
        <v>-700000</v>
      </c>
      <c r="AD460" s="7">
        <f t="shared" ca="1" si="1331"/>
        <v>-800000</v>
      </c>
      <c r="AE460" s="7">
        <f t="shared" ca="1" si="1331"/>
        <v>-800000</v>
      </c>
      <c r="AF460" s="7">
        <f t="shared" ca="1" si="1331"/>
        <v>-800000</v>
      </c>
      <c r="AG460" s="7">
        <f t="shared" ca="1" si="1331"/>
        <v>-800000</v>
      </c>
      <c r="AH460" s="7">
        <f t="shared" ca="1" si="1331"/>
        <v>-799685.39</v>
      </c>
      <c r="AI460" s="7">
        <f t="shared" ca="1" si="1331"/>
        <v>-797273.38</v>
      </c>
      <c r="AJ460" s="7">
        <f t="shared" ca="1" si="1331"/>
        <v>-791337.73800000001</v>
      </c>
      <c r="AK460" s="7">
        <f t="shared" ca="1" si="1331"/>
        <v>-783863.12875000003</v>
      </c>
      <c r="AL460" s="7">
        <f t="shared" ca="1" si="1331"/>
        <v>-775872.03474999999</v>
      </c>
      <c r="AM460" s="7">
        <f t="shared" ca="1" si="1331"/>
        <v>-767901.39040000003</v>
      </c>
      <c r="AN460" s="7">
        <f t="shared" ca="1" si="1331"/>
        <v>-756064.97567499999</v>
      </c>
      <c r="AO460" s="7">
        <f t="shared" ca="1" si="1331"/>
        <v>-731267.80873749999</v>
      </c>
      <c r="AP460" s="7">
        <f t="shared" ca="1" si="1331"/>
        <v>-689145.46236250002</v>
      </c>
      <c r="AQ460" s="7">
        <f t="shared" ca="1" si="1331"/>
        <v>-627873.38207249995</v>
      </c>
      <c r="AR460" s="7">
        <f t="shared" ca="1" si="1331"/>
        <v>-549134.36432250007</v>
      </c>
      <c r="AS460" s="7">
        <f t="shared" ca="1" si="1331"/>
        <v>-458125.00600499992</v>
      </c>
      <c r="AT460" s="7">
        <f t="shared" ca="1" si="1331"/>
        <v>-359370.17233625002</v>
      </c>
      <c r="AU460" s="7">
        <f t="shared" ca="1" si="1331"/>
        <v>-256210.51027499989</v>
      </c>
      <c r="AV460" s="7">
        <f t="shared" ca="1" si="1331"/>
        <v>-150689.62151124992</v>
      </c>
      <c r="AW460" s="7">
        <f t="shared" ca="1" si="1331"/>
        <v>-44026.619795000064</v>
      </c>
      <c r="AX460" s="7">
        <f t="shared" ca="1" si="1331"/>
        <v>63083.835993749788</v>
      </c>
      <c r="AY460" s="7">
        <f t="shared" ca="1" si="1331"/>
        <v>170372.00710624969</v>
      </c>
      <c r="AZ460" s="7">
        <f t="shared" ca="1" si="1331"/>
        <v>277724.14891874976</v>
      </c>
      <c r="BA460" s="7">
        <f t="shared" ca="1" si="1331"/>
        <v>385092.28340624971</v>
      </c>
      <c r="BB460" s="7">
        <f t="shared" ca="1" si="1331"/>
        <v>492464.15388749982</v>
      </c>
      <c r="BC460" s="7">
        <f t="shared" ca="1" si="1331"/>
        <v>599836.61426249985</v>
      </c>
      <c r="BD460" s="7">
        <f t="shared" ca="1" si="1331"/>
        <v>707209.07463749964</v>
      </c>
      <c r="BE460" s="7">
        <f t="shared" ca="1" si="1331"/>
        <v>813795.01001249952</v>
      </c>
      <c r="BF460" s="7">
        <f t="shared" ref="BF460:CK460" ca="1" si="1332">SUM(BF461:BF464)</f>
        <v>914350.9203874995</v>
      </c>
      <c r="BG460" s="7">
        <f t="shared" ca="1" si="1332"/>
        <v>1000067.7257625</v>
      </c>
      <c r="BH460" s="7">
        <f t="shared" ca="1" si="1332"/>
        <v>1067098.0080124997</v>
      </c>
      <c r="BI460" s="7">
        <f t="shared" ca="1" si="1332"/>
        <v>1114150.5552625</v>
      </c>
      <c r="BJ460" s="7">
        <f t="shared" ca="1" si="1332"/>
        <v>1143242.8041375002</v>
      </c>
      <c r="BK460" s="7">
        <f t="shared" ca="1" si="1332"/>
        <v>1159785.3912</v>
      </c>
      <c r="BL460" s="7">
        <f t="shared" ca="1" si="1332"/>
        <v>1168474.1984187495</v>
      </c>
      <c r="BM460" s="7">
        <f t="shared" ca="1" si="1332"/>
        <v>1172712.5850124997</v>
      </c>
      <c r="BN460" s="7">
        <f t="shared" ca="1" si="1332"/>
        <v>1174570.5536937499</v>
      </c>
      <c r="BO460" s="7">
        <f t="shared" ca="1" si="1332"/>
        <v>1175281.5067499995</v>
      </c>
      <c r="BP460" s="7">
        <f t="shared" ca="1" si="1332"/>
        <v>1175543.7472937496</v>
      </c>
      <c r="BQ460" s="7">
        <f t="shared" ca="1" si="1332"/>
        <v>1175628.03655625</v>
      </c>
      <c r="BR460" s="7">
        <f t="shared" ca="1" si="1332"/>
        <v>1175648.3551187499</v>
      </c>
      <c r="BS460" s="7">
        <f t="shared" ca="1" si="1332"/>
        <v>1175652.68100625</v>
      </c>
      <c r="BT460" s="7">
        <f t="shared" ca="1" si="1332"/>
        <v>1175653.2709000001</v>
      </c>
      <c r="BU460" s="7">
        <f t="shared" ca="1" si="1332"/>
        <v>1975653.2708999999</v>
      </c>
      <c r="BV460" s="7">
        <f t="shared" si="1332"/>
        <v>0</v>
      </c>
      <c r="BW460" s="7">
        <f t="shared" si="1332"/>
        <v>0</v>
      </c>
      <c r="BX460" s="7">
        <f t="shared" si="1332"/>
        <v>0</v>
      </c>
      <c r="BY460" s="7">
        <f t="shared" si="1332"/>
        <v>0</v>
      </c>
      <c r="BZ460" s="7">
        <f t="shared" si="1332"/>
        <v>0</v>
      </c>
      <c r="CA460" s="7">
        <f t="shared" si="1332"/>
        <v>0</v>
      </c>
      <c r="CB460" s="7">
        <f t="shared" si="1332"/>
        <v>0</v>
      </c>
      <c r="CC460" s="7">
        <f t="shared" si="1332"/>
        <v>0</v>
      </c>
      <c r="CD460" s="7">
        <f t="shared" si="1332"/>
        <v>0</v>
      </c>
      <c r="CE460" s="7">
        <f t="shared" si="1332"/>
        <v>0</v>
      </c>
      <c r="CF460" s="7">
        <f t="shared" si="1332"/>
        <v>0</v>
      </c>
      <c r="CG460" s="7">
        <f t="shared" si="1332"/>
        <v>0</v>
      </c>
      <c r="CH460" s="7">
        <f t="shared" si="1332"/>
        <v>0</v>
      </c>
      <c r="CI460" s="7">
        <f t="shared" si="1332"/>
        <v>0</v>
      </c>
      <c r="CJ460" s="7">
        <f t="shared" si="1332"/>
        <v>0</v>
      </c>
      <c r="CK460" s="7">
        <f t="shared" si="1332"/>
        <v>0</v>
      </c>
      <c r="CL460" s="7">
        <f t="shared" ref="CL460:CT460" si="1333">SUM(CL461:CL464)</f>
        <v>0</v>
      </c>
      <c r="CM460" s="7">
        <f t="shared" si="1333"/>
        <v>0</v>
      </c>
      <c r="CN460" s="7">
        <f t="shared" si="1333"/>
        <v>0</v>
      </c>
      <c r="CO460" s="7">
        <f t="shared" si="1333"/>
        <v>0</v>
      </c>
      <c r="CP460" s="7">
        <f t="shared" si="1333"/>
        <v>0</v>
      </c>
      <c r="CQ460" s="7">
        <f t="shared" si="1333"/>
        <v>0</v>
      </c>
      <c r="CR460" s="7">
        <f t="shared" si="1333"/>
        <v>0</v>
      </c>
      <c r="CS460" s="7">
        <f t="shared" si="1333"/>
        <v>0</v>
      </c>
      <c r="CT460" s="7">
        <f t="shared" si="1333"/>
        <v>0</v>
      </c>
    </row>
    <row r="461" spans="1:98" s="27" customFormat="1" ht="12" x14ac:dyDescent="0.25">
      <c r="A461" s="26">
        <f>ROW()</f>
        <v>461</v>
      </c>
      <c r="C461" s="142"/>
      <c r="E461" s="24"/>
      <c r="F461" s="66" t="str">
        <f>$F$386</f>
        <v>АКТИВЫ</v>
      </c>
      <c r="G461" s="66" t="str">
        <f>$G$393</f>
        <v>Запасы СиМ</v>
      </c>
      <c r="H461" s="27" t="str">
        <f>G258</f>
        <v>Маркетинговые расходы</v>
      </c>
      <c r="P461" s="30"/>
      <c r="R461" s="24"/>
      <c r="S461" s="30"/>
      <c r="V461" s="85"/>
      <c r="W461" s="29">
        <f t="shared" ca="1" si="1318"/>
        <v>0</v>
      </c>
      <c r="Z461" s="30">
        <f t="shared" ref="Z461:BE461" ca="1" si="1334">Z84+Z221-Z301</f>
        <v>-130000</v>
      </c>
      <c r="AA461" s="30">
        <f t="shared" ca="1" si="1334"/>
        <v>-390000</v>
      </c>
      <c r="AB461" s="30">
        <f t="shared" ca="1" si="1334"/>
        <v>-550000</v>
      </c>
      <c r="AC461" s="30">
        <f t="shared" ca="1" si="1334"/>
        <v>-700000</v>
      </c>
      <c r="AD461" s="30">
        <f t="shared" ca="1" si="1334"/>
        <v>-800000</v>
      </c>
      <c r="AE461" s="30">
        <f t="shared" ca="1" si="1334"/>
        <v>-800000</v>
      </c>
      <c r="AF461" s="30">
        <f t="shared" ca="1" si="1334"/>
        <v>-800000</v>
      </c>
      <c r="AG461" s="30">
        <f t="shared" ca="1" si="1334"/>
        <v>-800000</v>
      </c>
      <c r="AH461" s="30">
        <f t="shared" ca="1" si="1334"/>
        <v>-800000</v>
      </c>
      <c r="AI461" s="30">
        <f t="shared" ca="1" si="1334"/>
        <v>-800000</v>
      </c>
      <c r="AJ461" s="30">
        <f t="shared" ca="1" si="1334"/>
        <v>-800000</v>
      </c>
      <c r="AK461" s="30">
        <f t="shared" ca="1" si="1334"/>
        <v>-800000</v>
      </c>
      <c r="AL461" s="30">
        <f t="shared" ca="1" si="1334"/>
        <v>-800000</v>
      </c>
      <c r="AM461" s="30">
        <f t="shared" ca="1" si="1334"/>
        <v>-800000</v>
      </c>
      <c r="AN461" s="30">
        <f t="shared" ca="1" si="1334"/>
        <v>-800000</v>
      </c>
      <c r="AO461" s="30">
        <f t="shared" ca="1" si="1334"/>
        <v>-800000</v>
      </c>
      <c r="AP461" s="30">
        <f t="shared" ca="1" si="1334"/>
        <v>-800000</v>
      </c>
      <c r="AQ461" s="30">
        <f t="shared" ca="1" si="1334"/>
        <v>-800000</v>
      </c>
      <c r="AR461" s="30">
        <f t="shared" ca="1" si="1334"/>
        <v>-800000</v>
      </c>
      <c r="AS461" s="30">
        <f t="shared" ca="1" si="1334"/>
        <v>-800000</v>
      </c>
      <c r="AT461" s="30">
        <f t="shared" ca="1" si="1334"/>
        <v>-800000</v>
      </c>
      <c r="AU461" s="30">
        <f t="shared" ca="1" si="1334"/>
        <v>-800000</v>
      </c>
      <c r="AV461" s="30">
        <f t="shared" ca="1" si="1334"/>
        <v>-800000</v>
      </c>
      <c r="AW461" s="30">
        <f t="shared" ca="1" si="1334"/>
        <v>-800000</v>
      </c>
      <c r="AX461" s="30">
        <f t="shared" ca="1" si="1334"/>
        <v>-800000</v>
      </c>
      <c r="AY461" s="30">
        <f t="shared" ca="1" si="1334"/>
        <v>-800000</v>
      </c>
      <c r="AZ461" s="30">
        <f t="shared" ca="1" si="1334"/>
        <v>-800000</v>
      </c>
      <c r="BA461" s="30">
        <f t="shared" ca="1" si="1334"/>
        <v>-800000</v>
      </c>
      <c r="BB461" s="30">
        <f t="shared" ca="1" si="1334"/>
        <v>-800000</v>
      </c>
      <c r="BC461" s="30">
        <f t="shared" ca="1" si="1334"/>
        <v>-800000</v>
      </c>
      <c r="BD461" s="30">
        <f t="shared" ca="1" si="1334"/>
        <v>-800000</v>
      </c>
      <c r="BE461" s="30">
        <f t="shared" ca="1" si="1334"/>
        <v>-800000</v>
      </c>
      <c r="BF461" s="30">
        <f t="shared" ref="BF461:CK461" ca="1" si="1335">BF84+BF221-BF301</f>
        <v>-800000</v>
      </c>
      <c r="BG461" s="30">
        <f t="shared" ca="1" si="1335"/>
        <v>-800000</v>
      </c>
      <c r="BH461" s="30">
        <f t="shared" ca="1" si="1335"/>
        <v>-800000</v>
      </c>
      <c r="BI461" s="30">
        <f t="shared" ca="1" si="1335"/>
        <v>-800000</v>
      </c>
      <c r="BJ461" s="30">
        <f t="shared" ca="1" si="1335"/>
        <v>-800000</v>
      </c>
      <c r="BK461" s="30">
        <f t="shared" ca="1" si="1335"/>
        <v>-800000</v>
      </c>
      <c r="BL461" s="30">
        <f t="shared" ca="1" si="1335"/>
        <v>-800000</v>
      </c>
      <c r="BM461" s="30">
        <f t="shared" ca="1" si="1335"/>
        <v>-800000</v>
      </c>
      <c r="BN461" s="30">
        <f t="shared" ca="1" si="1335"/>
        <v>-800000</v>
      </c>
      <c r="BO461" s="30">
        <f t="shared" ca="1" si="1335"/>
        <v>-800000</v>
      </c>
      <c r="BP461" s="30">
        <f t="shared" ca="1" si="1335"/>
        <v>-800000</v>
      </c>
      <c r="BQ461" s="30">
        <f t="shared" ca="1" si="1335"/>
        <v>-800000</v>
      </c>
      <c r="BR461" s="30">
        <f t="shared" ca="1" si="1335"/>
        <v>-800000</v>
      </c>
      <c r="BS461" s="30">
        <f t="shared" ca="1" si="1335"/>
        <v>-800000</v>
      </c>
      <c r="BT461" s="30">
        <f t="shared" ca="1" si="1335"/>
        <v>-800000</v>
      </c>
      <c r="BU461" s="30">
        <f t="shared" ca="1" si="1335"/>
        <v>0</v>
      </c>
      <c r="BV461" s="30">
        <f t="shared" si="1335"/>
        <v>0</v>
      </c>
      <c r="BW461" s="30">
        <f t="shared" si="1335"/>
        <v>0</v>
      </c>
      <c r="BX461" s="30">
        <f t="shared" si="1335"/>
        <v>0</v>
      </c>
      <c r="BY461" s="30">
        <f t="shared" si="1335"/>
        <v>0</v>
      </c>
      <c r="BZ461" s="30">
        <f t="shared" si="1335"/>
        <v>0</v>
      </c>
      <c r="CA461" s="30">
        <f t="shared" si="1335"/>
        <v>0</v>
      </c>
      <c r="CB461" s="30">
        <f t="shared" si="1335"/>
        <v>0</v>
      </c>
      <c r="CC461" s="30">
        <f t="shared" si="1335"/>
        <v>0</v>
      </c>
      <c r="CD461" s="30">
        <f t="shared" si="1335"/>
        <v>0</v>
      </c>
      <c r="CE461" s="30">
        <f t="shared" si="1335"/>
        <v>0</v>
      </c>
      <c r="CF461" s="30">
        <f t="shared" si="1335"/>
        <v>0</v>
      </c>
      <c r="CG461" s="30">
        <f t="shared" si="1335"/>
        <v>0</v>
      </c>
      <c r="CH461" s="30">
        <f t="shared" si="1335"/>
        <v>0</v>
      </c>
      <c r="CI461" s="30">
        <f t="shared" si="1335"/>
        <v>0</v>
      </c>
      <c r="CJ461" s="30">
        <f t="shared" si="1335"/>
        <v>0</v>
      </c>
      <c r="CK461" s="30">
        <f t="shared" si="1335"/>
        <v>0</v>
      </c>
      <c r="CL461" s="30">
        <f t="shared" ref="CL461:CT461" si="1336">CL84+CL221-CL301</f>
        <v>0</v>
      </c>
      <c r="CM461" s="30">
        <f t="shared" si="1336"/>
        <v>0</v>
      </c>
      <c r="CN461" s="30">
        <f t="shared" si="1336"/>
        <v>0</v>
      </c>
      <c r="CO461" s="30">
        <f t="shared" si="1336"/>
        <v>0</v>
      </c>
      <c r="CP461" s="30">
        <f t="shared" si="1336"/>
        <v>0</v>
      </c>
      <c r="CQ461" s="30">
        <f t="shared" si="1336"/>
        <v>0</v>
      </c>
      <c r="CR461" s="30">
        <f t="shared" si="1336"/>
        <v>0</v>
      </c>
      <c r="CS461" s="30">
        <f t="shared" si="1336"/>
        <v>0</v>
      </c>
      <c r="CT461" s="30">
        <f t="shared" si="1336"/>
        <v>0</v>
      </c>
    </row>
    <row r="462" spans="1:98" s="27" customFormat="1" ht="12" x14ac:dyDescent="0.25">
      <c r="A462" s="26">
        <f>ROW()</f>
        <v>462</v>
      </c>
      <c r="C462" s="142"/>
      <c r="E462" s="24"/>
      <c r="F462" s="66" t="str">
        <f>$F$386</f>
        <v>АКТИВЫ</v>
      </c>
      <c r="G462" s="66" t="str">
        <f>$G$393</f>
        <v>Запасы СиМ</v>
      </c>
      <c r="H462" s="27" t="str">
        <f>G259</f>
        <v>Транспортные расходы</v>
      </c>
      <c r="P462" s="30"/>
      <c r="R462" s="24"/>
      <c r="S462" s="30"/>
      <c r="V462" s="85"/>
      <c r="W462" s="29">
        <f t="shared" ca="1" si="1318"/>
        <v>1975653.2708999999</v>
      </c>
      <c r="Z462" s="30">
        <f t="shared" ref="Z462:BE462" ca="1" si="1337">Z85+Z222-Z302</f>
        <v>0</v>
      </c>
      <c r="AA462" s="30">
        <f t="shared" ca="1" si="1337"/>
        <v>0</v>
      </c>
      <c r="AB462" s="30">
        <f t="shared" ca="1" si="1337"/>
        <v>0</v>
      </c>
      <c r="AC462" s="30">
        <f t="shared" ca="1" si="1337"/>
        <v>0</v>
      </c>
      <c r="AD462" s="30">
        <f t="shared" ca="1" si="1337"/>
        <v>0</v>
      </c>
      <c r="AE462" s="30">
        <f t="shared" ca="1" si="1337"/>
        <v>0</v>
      </c>
      <c r="AF462" s="30">
        <f t="shared" ca="1" si="1337"/>
        <v>0</v>
      </c>
      <c r="AG462" s="30">
        <f t="shared" ca="1" si="1337"/>
        <v>0</v>
      </c>
      <c r="AH462" s="30">
        <f t="shared" ca="1" si="1337"/>
        <v>314.61000000000007</v>
      </c>
      <c r="AI462" s="30">
        <f t="shared" ca="1" si="1337"/>
        <v>2726.6200000000008</v>
      </c>
      <c r="AJ462" s="30">
        <f t="shared" ca="1" si="1337"/>
        <v>8662.2620000000006</v>
      </c>
      <c r="AK462" s="30">
        <f t="shared" ca="1" si="1337"/>
        <v>16136.871250000006</v>
      </c>
      <c r="AL462" s="30">
        <f t="shared" ca="1" si="1337"/>
        <v>24127.965250000008</v>
      </c>
      <c r="AM462" s="30">
        <f t="shared" ca="1" si="1337"/>
        <v>32098.609600000007</v>
      </c>
      <c r="AN462" s="30">
        <f t="shared" ca="1" si="1337"/>
        <v>43935.024325000013</v>
      </c>
      <c r="AO462" s="30">
        <f t="shared" ca="1" si="1337"/>
        <v>68732.191262500011</v>
      </c>
      <c r="AP462" s="30">
        <f t="shared" ca="1" si="1337"/>
        <v>110854.53763750001</v>
      </c>
      <c r="AQ462" s="30">
        <f t="shared" ca="1" si="1337"/>
        <v>172126.61792750002</v>
      </c>
      <c r="AR462" s="30">
        <f t="shared" ca="1" si="1337"/>
        <v>250865.63567749996</v>
      </c>
      <c r="AS462" s="30">
        <f t="shared" ca="1" si="1337"/>
        <v>341874.99399500008</v>
      </c>
      <c r="AT462" s="30">
        <f t="shared" ca="1" si="1337"/>
        <v>440629.82766374998</v>
      </c>
      <c r="AU462" s="30">
        <f t="shared" ca="1" si="1337"/>
        <v>543789.48972500011</v>
      </c>
      <c r="AV462" s="30">
        <f t="shared" ca="1" si="1337"/>
        <v>649310.37848875008</v>
      </c>
      <c r="AW462" s="30">
        <f t="shared" ca="1" si="1337"/>
        <v>755973.38020499994</v>
      </c>
      <c r="AX462" s="30">
        <f t="shared" ca="1" si="1337"/>
        <v>863083.83599374979</v>
      </c>
      <c r="AY462" s="30">
        <f t="shared" ca="1" si="1337"/>
        <v>970372.00710624969</v>
      </c>
      <c r="AZ462" s="30">
        <f t="shared" ca="1" si="1337"/>
        <v>1077724.1489187498</v>
      </c>
      <c r="BA462" s="30">
        <f t="shared" ca="1" si="1337"/>
        <v>1185092.2834062497</v>
      </c>
      <c r="BB462" s="30">
        <f t="shared" ca="1" si="1337"/>
        <v>1292464.1538874998</v>
      </c>
      <c r="BC462" s="30">
        <f t="shared" ca="1" si="1337"/>
        <v>1399836.6142624998</v>
      </c>
      <c r="BD462" s="30">
        <f t="shared" ca="1" si="1337"/>
        <v>1507209.0746374996</v>
      </c>
      <c r="BE462" s="30">
        <f t="shared" ca="1" si="1337"/>
        <v>1613795.0100124995</v>
      </c>
      <c r="BF462" s="30">
        <f t="shared" ref="BF462:CK462" ca="1" si="1338">BF85+BF222-BF302</f>
        <v>1714350.9203874995</v>
      </c>
      <c r="BG462" s="30">
        <f t="shared" ca="1" si="1338"/>
        <v>1800067.7257625</v>
      </c>
      <c r="BH462" s="30">
        <f t="shared" ca="1" si="1338"/>
        <v>1867098.0080124997</v>
      </c>
      <c r="BI462" s="30">
        <f t="shared" ca="1" si="1338"/>
        <v>1914150.5552625</v>
      </c>
      <c r="BJ462" s="30">
        <f t="shared" ca="1" si="1338"/>
        <v>1943242.8041375002</v>
      </c>
      <c r="BK462" s="30">
        <f t="shared" ca="1" si="1338"/>
        <v>1959785.3912</v>
      </c>
      <c r="BL462" s="30">
        <f t="shared" ca="1" si="1338"/>
        <v>1968474.1984187495</v>
      </c>
      <c r="BM462" s="30">
        <f t="shared" ca="1" si="1338"/>
        <v>1972712.5850124997</v>
      </c>
      <c r="BN462" s="30">
        <f t="shared" ca="1" si="1338"/>
        <v>1974570.5536937499</v>
      </c>
      <c r="BO462" s="30">
        <f t="shared" ca="1" si="1338"/>
        <v>1975281.5067499995</v>
      </c>
      <c r="BP462" s="30">
        <f t="shared" ca="1" si="1338"/>
        <v>1975543.7472937496</v>
      </c>
      <c r="BQ462" s="30">
        <f t="shared" ca="1" si="1338"/>
        <v>1975628.03655625</v>
      </c>
      <c r="BR462" s="30">
        <f t="shared" ca="1" si="1338"/>
        <v>1975648.3551187499</v>
      </c>
      <c r="BS462" s="30">
        <f t="shared" ca="1" si="1338"/>
        <v>1975652.68100625</v>
      </c>
      <c r="BT462" s="30">
        <f t="shared" ca="1" si="1338"/>
        <v>1975653.2709000001</v>
      </c>
      <c r="BU462" s="30">
        <f t="shared" ca="1" si="1338"/>
        <v>1975653.2708999999</v>
      </c>
      <c r="BV462" s="30">
        <f t="shared" si="1338"/>
        <v>0</v>
      </c>
      <c r="BW462" s="30">
        <f t="shared" si="1338"/>
        <v>0</v>
      </c>
      <c r="BX462" s="30">
        <f t="shared" si="1338"/>
        <v>0</v>
      </c>
      <c r="BY462" s="30">
        <f t="shared" si="1338"/>
        <v>0</v>
      </c>
      <c r="BZ462" s="30">
        <f t="shared" si="1338"/>
        <v>0</v>
      </c>
      <c r="CA462" s="30">
        <f t="shared" si="1338"/>
        <v>0</v>
      </c>
      <c r="CB462" s="30">
        <f t="shared" si="1338"/>
        <v>0</v>
      </c>
      <c r="CC462" s="30">
        <f t="shared" si="1338"/>
        <v>0</v>
      </c>
      <c r="CD462" s="30">
        <f t="shared" si="1338"/>
        <v>0</v>
      </c>
      <c r="CE462" s="30">
        <f t="shared" si="1338"/>
        <v>0</v>
      </c>
      <c r="CF462" s="30">
        <f t="shared" si="1338"/>
        <v>0</v>
      </c>
      <c r="CG462" s="30">
        <f t="shared" si="1338"/>
        <v>0</v>
      </c>
      <c r="CH462" s="30">
        <f t="shared" si="1338"/>
        <v>0</v>
      </c>
      <c r="CI462" s="30">
        <f t="shared" si="1338"/>
        <v>0</v>
      </c>
      <c r="CJ462" s="30">
        <f t="shared" si="1338"/>
        <v>0</v>
      </c>
      <c r="CK462" s="30">
        <f t="shared" si="1338"/>
        <v>0</v>
      </c>
      <c r="CL462" s="30">
        <f t="shared" ref="CL462:CT462" si="1339">CL85+CL222-CL302</f>
        <v>0</v>
      </c>
      <c r="CM462" s="30">
        <f t="shared" si="1339"/>
        <v>0</v>
      </c>
      <c r="CN462" s="30">
        <f t="shared" si="1339"/>
        <v>0</v>
      </c>
      <c r="CO462" s="30">
        <f t="shared" si="1339"/>
        <v>0</v>
      </c>
      <c r="CP462" s="30">
        <f t="shared" si="1339"/>
        <v>0</v>
      </c>
      <c r="CQ462" s="30">
        <f t="shared" si="1339"/>
        <v>0</v>
      </c>
      <c r="CR462" s="30">
        <f t="shared" si="1339"/>
        <v>0</v>
      </c>
      <c r="CS462" s="30">
        <f t="shared" si="1339"/>
        <v>0</v>
      </c>
      <c r="CT462" s="30">
        <f t="shared" si="1339"/>
        <v>0</v>
      </c>
    </row>
    <row r="463" spans="1:98" s="27" customFormat="1" ht="12" x14ac:dyDescent="0.25">
      <c r="A463" s="26">
        <f>ROW()</f>
        <v>463</v>
      </c>
      <c r="C463" s="142"/>
      <c r="E463" s="24"/>
      <c r="F463" s="66" t="str">
        <f>$F$386</f>
        <v>АКТИВЫ</v>
      </c>
      <c r="G463" s="66" t="str">
        <f>$G$393</f>
        <v>Запасы СиМ</v>
      </c>
      <c r="H463" s="27" t="str">
        <f>G260</f>
        <v>Прочие переменные расходы</v>
      </c>
      <c r="P463" s="30"/>
      <c r="R463" s="24"/>
      <c r="S463" s="30"/>
      <c r="V463" s="85"/>
      <c r="W463" s="29">
        <f t="shared" ca="1" si="1318"/>
        <v>0</v>
      </c>
      <c r="Z463" s="30">
        <f t="shared" ref="Z463:BE463" ca="1" si="1340">Z86+Z223-Z303</f>
        <v>0</v>
      </c>
      <c r="AA463" s="30">
        <f t="shared" ca="1" si="1340"/>
        <v>0</v>
      </c>
      <c r="AB463" s="30">
        <f t="shared" ca="1" si="1340"/>
        <v>0</v>
      </c>
      <c r="AC463" s="30">
        <f t="shared" ca="1" si="1340"/>
        <v>0</v>
      </c>
      <c r="AD463" s="30">
        <f t="shared" ca="1" si="1340"/>
        <v>0</v>
      </c>
      <c r="AE463" s="30">
        <f t="shared" ca="1" si="1340"/>
        <v>0</v>
      </c>
      <c r="AF463" s="30">
        <f t="shared" ca="1" si="1340"/>
        <v>0</v>
      </c>
      <c r="AG463" s="30">
        <f t="shared" ca="1" si="1340"/>
        <v>0</v>
      </c>
      <c r="AH463" s="30">
        <f t="shared" ca="1" si="1340"/>
        <v>0</v>
      </c>
      <c r="AI463" s="30">
        <f t="shared" ca="1" si="1340"/>
        <v>0</v>
      </c>
      <c r="AJ463" s="30">
        <f t="shared" ca="1" si="1340"/>
        <v>0</v>
      </c>
      <c r="AK463" s="30">
        <f t="shared" ca="1" si="1340"/>
        <v>0</v>
      </c>
      <c r="AL463" s="30">
        <f t="shared" ca="1" si="1340"/>
        <v>0</v>
      </c>
      <c r="AM463" s="30">
        <f t="shared" ca="1" si="1340"/>
        <v>0</v>
      </c>
      <c r="AN463" s="30">
        <f t="shared" ca="1" si="1340"/>
        <v>0</v>
      </c>
      <c r="AO463" s="30">
        <f t="shared" ca="1" si="1340"/>
        <v>0</v>
      </c>
      <c r="AP463" s="30">
        <f t="shared" ca="1" si="1340"/>
        <v>0</v>
      </c>
      <c r="AQ463" s="30">
        <f t="shared" ca="1" si="1340"/>
        <v>0</v>
      </c>
      <c r="AR463" s="30">
        <f t="shared" ca="1" si="1340"/>
        <v>0</v>
      </c>
      <c r="AS463" s="30">
        <f t="shared" ca="1" si="1340"/>
        <v>0</v>
      </c>
      <c r="AT463" s="30">
        <f t="shared" ca="1" si="1340"/>
        <v>0</v>
      </c>
      <c r="AU463" s="30">
        <f t="shared" ca="1" si="1340"/>
        <v>0</v>
      </c>
      <c r="AV463" s="30">
        <f t="shared" ca="1" si="1340"/>
        <v>0</v>
      </c>
      <c r="AW463" s="30">
        <f t="shared" ca="1" si="1340"/>
        <v>0</v>
      </c>
      <c r="AX463" s="30">
        <f t="shared" ca="1" si="1340"/>
        <v>0</v>
      </c>
      <c r="AY463" s="30">
        <f t="shared" ca="1" si="1340"/>
        <v>0</v>
      </c>
      <c r="AZ463" s="30">
        <f t="shared" ca="1" si="1340"/>
        <v>0</v>
      </c>
      <c r="BA463" s="30">
        <f t="shared" ca="1" si="1340"/>
        <v>0</v>
      </c>
      <c r="BB463" s="30">
        <f t="shared" ca="1" si="1340"/>
        <v>0</v>
      </c>
      <c r="BC463" s="30">
        <f t="shared" ca="1" si="1340"/>
        <v>0</v>
      </c>
      <c r="BD463" s="30">
        <f t="shared" ca="1" si="1340"/>
        <v>0</v>
      </c>
      <c r="BE463" s="30">
        <f t="shared" ca="1" si="1340"/>
        <v>0</v>
      </c>
      <c r="BF463" s="30">
        <f t="shared" ref="BF463:CL463" ca="1" si="1341">BF86+BF223-BF303</f>
        <v>0</v>
      </c>
      <c r="BG463" s="30">
        <f t="shared" ca="1" si="1341"/>
        <v>0</v>
      </c>
      <c r="BH463" s="30">
        <f t="shared" ca="1" si="1341"/>
        <v>0</v>
      </c>
      <c r="BI463" s="30">
        <f t="shared" ca="1" si="1341"/>
        <v>0</v>
      </c>
      <c r="BJ463" s="30">
        <f t="shared" ca="1" si="1341"/>
        <v>0</v>
      </c>
      <c r="BK463" s="30">
        <f t="shared" ca="1" si="1341"/>
        <v>0</v>
      </c>
      <c r="BL463" s="30">
        <f t="shared" ca="1" si="1341"/>
        <v>0</v>
      </c>
      <c r="BM463" s="30">
        <f t="shared" ca="1" si="1341"/>
        <v>0</v>
      </c>
      <c r="BN463" s="30">
        <f t="shared" ca="1" si="1341"/>
        <v>0</v>
      </c>
      <c r="BO463" s="30">
        <f t="shared" ca="1" si="1341"/>
        <v>0</v>
      </c>
      <c r="BP463" s="30">
        <f t="shared" ca="1" si="1341"/>
        <v>0</v>
      </c>
      <c r="BQ463" s="30">
        <f t="shared" ca="1" si="1341"/>
        <v>0</v>
      </c>
      <c r="BR463" s="30">
        <f t="shared" ca="1" si="1341"/>
        <v>0</v>
      </c>
      <c r="BS463" s="30">
        <f t="shared" ca="1" si="1341"/>
        <v>0</v>
      </c>
      <c r="BT463" s="30">
        <f t="shared" ca="1" si="1341"/>
        <v>0</v>
      </c>
      <c r="BU463" s="30">
        <f t="shared" ca="1" si="1341"/>
        <v>0</v>
      </c>
      <c r="BV463" s="30">
        <f t="shared" si="1341"/>
        <v>0</v>
      </c>
      <c r="BW463" s="30">
        <f t="shared" si="1341"/>
        <v>0</v>
      </c>
      <c r="BX463" s="30">
        <f t="shared" si="1341"/>
        <v>0</v>
      </c>
      <c r="BY463" s="30">
        <f t="shared" si="1341"/>
        <v>0</v>
      </c>
      <c r="BZ463" s="30">
        <f t="shared" si="1341"/>
        <v>0</v>
      </c>
      <c r="CA463" s="30">
        <f t="shared" si="1341"/>
        <v>0</v>
      </c>
      <c r="CB463" s="30">
        <f t="shared" si="1341"/>
        <v>0</v>
      </c>
      <c r="CC463" s="30">
        <f t="shared" si="1341"/>
        <v>0</v>
      </c>
      <c r="CD463" s="30">
        <f t="shared" si="1341"/>
        <v>0</v>
      </c>
      <c r="CE463" s="30">
        <f t="shared" si="1341"/>
        <v>0</v>
      </c>
      <c r="CF463" s="30">
        <f t="shared" si="1341"/>
        <v>0</v>
      </c>
      <c r="CG463" s="30">
        <f t="shared" si="1341"/>
        <v>0</v>
      </c>
      <c r="CH463" s="30">
        <f t="shared" si="1341"/>
        <v>0</v>
      </c>
      <c r="CI463" s="30">
        <f t="shared" si="1341"/>
        <v>0</v>
      </c>
      <c r="CJ463" s="30">
        <f t="shared" si="1341"/>
        <v>0</v>
      </c>
      <c r="CK463" s="30">
        <f t="shared" si="1341"/>
        <v>0</v>
      </c>
      <c r="CL463" s="30">
        <f t="shared" si="1341"/>
        <v>0</v>
      </c>
      <c r="CM463" s="30">
        <f t="shared" ref="CM463:CT463" si="1342">CM86+CM223-CM303</f>
        <v>0</v>
      </c>
      <c r="CN463" s="30">
        <f t="shared" si="1342"/>
        <v>0</v>
      </c>
      <c r="CO463" s="30">
        <f t="shared" si="1342"/>
        <v>0</v>
      </c>
      <c r="CP463" s="30">
        <f t="shared" si="1342"/>
        <v>0</v>
      </c>
      <c r="CQ463" s="30">
        <f t="shared" si="1342"/>
        <v>0</v>
      </c>
      <c r="CR463" s="30">
        <f t="shared" si="1342"/>
        <v>0</v>
      </c>
      <c r="CS463" s="30">
        <f t="shared" si="1342"/>
        <v>0</v>
      </c>
      <c r="CT463" s="30">
        <f t="shared" si="1342"/>
        <v>0</v>
      </c>
    </row>
    <row r="464" spans="1:98" s="2" customFormat="1" ht="12" x14ac:dyDescent="0.25">
      <c r="A464" s="11">
        <f>ROW()</f>
        <v>464</v>
      </c>
      <c r="C464" s="142"/>
      <c r="E464" s="23" t="str">
        <f>Lists!$N$9</f>
        <v>пустая строка</v>
      </c>
      <c r="P464" s="3"/>
      <c r="R464" s="23"/>
      <c r="S464" s="3"/>
      <c r="V464" s="74"/>
      <c r="W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</row>
    <row r="465" spans="1:99" x14ac:dyDescent="0.3">
      <c r="A465" s="11">
        <f>ROW()</f>
        <v>465</v>
      </c>
      <c r="F465" s="66" t="str">
        <f t="shared" ref="F465:F470" si="1343">$F$386</f>
        <v>АКТИВЫ</v>
      </c>
      <c r="G465" s="6" t="s">
        <v>136</v>
      </c>
      <c r="W465" s="10">
        <f t="shared" ca="1" si="1318"/>
        <v>1300000</v>
      </c>
      <c r="Z465" s="7">
        <f t="shared" ref="Z465:BE465" si="1344">SUM(Z466:Z471)</f>
        <v>1000000</v>
      </c>
      <c r="AA465" s="7">
        <f t="shared" si="1344"/>
        <v>1000000</v>
      </c>
      <c r="AB465" s="7">
        <f t="shared" si="1344"/>
        <v>1000000</v>
      </c>
      <c r="AC465" s="7">
        <f t="shared" si="1344"/>
        <v>1000000</v>
      </c>
      <c r="AD465" s="7">
        <f t="shared" si="1344"/>
        <v>1000000</v>
      </c>
      <c r="AE465" s="7">
        <f t="shared" si="1344"/>
        <v>1000000</v>
      </c>
      <c r="AF465" s="7">
        <f t="shared" si="1344"/>
        <v>1000000</v>
      </c>
      <c r="AG465" s="7">
        <f t="shared" si="1344"/>
        <v>1000000</v>
      </c>
      <c r="AH465" s="7">
        <f t="shared" si="1344"/>
        <v>1000000</v>
      </c>
      <c r="AI465" s="7">
        <f t="shared" si="1344"/>
        <v>1000000</v>
      </c>
      <c r="AJ465" s="7">
        <f t="shared" si="1344"/>
        <v>1000000</v>
      </c>
      <c r="AK465" s="7">
        <f t="shared" si="1344"/>
        <v>1000000</v>
      </c>
      <c r="AL465" s="7">
        <f t="shared" si="1344"/>
        <v>1000000</v>
      </c>
      <c r="AM465" s="7">
        <f t="shared" si="1344"/>
        <v>1000000</v>
      </c>
      <c r="AN465" s="7">
        <f t="shared" si="1344"/>
        <v>1000000</v>
      </c>
      <c r="AO465" s="7">
        <f t="shared" si="1344"/>
        <v>1000000</v>
      </c>
      <c r="AP465" s="7">
        <f t="shared" si="1344"/>
        <v>1000000</v>
      </c>
      <c r="AQ465" s="7">
        <f t="shared" si="1344"/>
        <v>1000000</v>
      </c>
      <c r="AR465" s="7">
        <f t="shared" si="1344"/>
        <v>1000000</v>
      </c>
      <c r="AS465" s="7">
        <f t="shared" si="1344"/>
        <v>1000000</v>
      </c>
      <c r="AT465" s="7">
        <f t="shared" si="1344"/>
        <v>1000000</v>
      </c>
      <c r="AU465" s="7">
        <f t="shared" si="1344"/>
        <v>1000000</v>
      </c>
      <c r="AV465" s="7">
        <f t="shared" si="1344"/>
        <v>1000000</v>
      </c>
      <c r="AW465" s="7">
        <f t="shared" si="1344"/>
        <v>1000000</v>
      </c>
      <c r="AX465" s="7">
        <f t="shared" si="1344"/>
        <v>1000000</v>
      </c>
      <c r="AY465" s="7">
        <f t="shared" si="1344"/>
        <v>1000000</v>
      </c>
      <c r="AZ465" s="7">
        <f t="shared" si="1344"/>
        <v>1000000</v>
      </c>
      <c r="BA465" s="7">
        <f t="shared" si="1344"/>
        <v>1000000</v>
      </c>
      <c r="BB465" s="7">
        <f t="shared" si="1344"/>
        <v>1000000</v>
      </c>
      <c r="BC465" s="7">
        <f t="shared" si="1344"/>
        <v>1000000</v>
      </c>
      <c r="BD465" s="7">
        <f t="shared" si="1344"/>
        <v>1000000</v>
      </c>
      <c r="BE465" s="7">
        <f t="shared" si="1344"/>
        <v>1000000</v>
      </c>
      <c r="BF465" s="7">
        <f t="shared" ref="BF465:CK465" si="1345">SUM(BF466:BF471)</f>
        <v>1000000</v>
      </c>
      <c r="BG465" s="7">
        <f t="shared" si="1345"/>
        <v>1000000</v>
      </c>
      <c r="BH465" s="7">
        <f t="shared" si="1345"/>
        <v>1000000</v>
      </c>
      <c r="BI465" s="7">
        <f t="shared" si="1345"/>
        <v>1000000</v>
      </c>
      <c r="BJ465" s="7">
        <f t="shared" si="1345"/>
        <v>1000000</v>
      </c>
      <c r="BK465" s="7">
        <f t="shared" si="1345"/>
        <v>1000000</v>
      </c>
      <c r="BL465" s="7">
        <f t="shared" si="1345"/>
        <v>1000000</v>
      </c>
      <c r="BM465" s="7">
        <f t="shared" si="1345"/>
        <v>1000000</v>
      </c>
      <c r="BN465" s="7">
        <f t="shared" si="1345"/>
        <v>1000000</v>
      </c>
      <c r="BO465" s="7">
        <f t="shared" si="1345"/>
        <v>1000000</v>
      </c>
      <c r="BP465" s="7">
        <f t="shared" si="1345"/>
        <v>1000000</v>
      </c>
      <c r="BQ465" s="7">
        <f t="shared" si="1345"/>
        <v>1000000</v>
      </c>
      <c r="BR465" s="7">
        <f t="shared" si="1345"/>
        <v>1000000</v>
      </c>
      <c r="BS465" s="7">
        <f t="shared" si="1345"/>
        <v>1000000</v>
      </c>
      <c r="BT465" s="7">
        <f t="shared" si="1345"/>
        <v>1000000</v>
      </c>
      <c r="BU465" s="7">
        <f t="shared" si="1345"/>
        <v>1300000</v>
      </c>
      <c r="BV465" s="7">
        <f t="shared" si="1345"/>
        <v>0</v>
      </c>
      <c r="BW465" s="7">
        <f t="shared" si="1345"/>
        <v>0</v>
      </c>
      <c r="BX465" s="7">
        <f t="shared" si="1345"/>
        <v>0</v>
      </c>
      <c r="BY465" s="7">
        <f t="shared" si="1345"/>
        <v>0</v>
      </c>
      <c r="BZ465" s="7">
        <f t="shared" si="1345"/>
        <v>0</v>
      </c>
      <c r="CA465" s="7">
        <f t="shared" si="1345"/>
        <v>0</v>
      </c>
      <c r="CB465" s="7">
        <f t="shared" si="1345"/>
        <v>0</v>
      </c>
      <c r="CC465" s="7">
        <f t="shared" si="1345"/>
        <v>0</v>
      </c>
      <c r="CD465" s="7">
        <f t="shared" si="1345"/>
        <v>0</v>
      </c>
      <c r="CE465" s="7">
        <f t="shared" si="1345"/>
        <v>0</v>
      </c>
      <c r="CF465" s="7">
        <f t="shared" si="1345"/>
        <v>0</v>
      </c>
      <c r="CG465" s="7">
        <f t="shared" si="1345"/>
        <v>0</v>
      </c>
      <c r="CH465" s="7">
        <f t="shared" si="1345"/>
        <v>0</v>
      </c>
      <c r="CI465" s="7">
        <f t="shared" si="1345"/>
        <v>0</v>
      </c>
      <c r="CJ465" s="7">
        <f t="shared" si="1345"/>
        <v>0</v>
      </c>
      <c r="CK465" s="7">
        <f t="shared" si="1345"/>
        <v>0</v>
      </c>
      <c r="CL465" s="7">
        <f t="shared" ref="CL465:CT465" si="1346">SUM(CL466:CL471)</f>
        <v>0</v>
      </c>
      <c r="CM465" s="7">
        <f t="shared" si="1346"/>
        <v>0</v>
      </c>
      <c r="CN465" s="7">
        <f t="shared" si="1346"/>
        <v>0</v>
      </c>
      <c r="CO465" s="7">
        <f t="shared" si="1346"/>
        <v>0</v>
      </c>
      <c r="CP465" s="7">
        <f t="shared" si="1346"/>
        <v>0</v>
      </c>
      <c r="CQ465" s="7">
        <f t="shared" si="1346"/>
        <v>0</v>
      </c>
      <c r="CR465" s="7">
        <f t="shared" si="1346"/>
        <v>0</v>
      </c>
      <c r="CS465" s="7">
        <f t="shared" si="1346"/>
        <v>0</v>
      </c>
      <c r="CT465" s="7">
        <f t="shared" si="1346"/>
        <v>0</v>
      </c>
    </row>
    <row r="466" spans="1:99" s="27" customFormat="1" ht="12" x14ac:dyDescent="0.25">
      <c r="A466" s="26">
        <f>ROW()</f>
        <v>466</v>
      </c>
      <c r="C466" s="142"/>
      <c r="E466" s="24"/>
      <c r="F466" s="66" t="str">
        <f t="shared" si="1343"/>
        <v>АКТИВЫ</v>
      </c>
      <c r="G466" s="66" t="str">
        <f>$G$393</f>
        <v>Запасы СиМ</v>
      </c>
      <c r="H466" s="27" t="str">
        <f>G265</f>
        <v>ФОТ управленческого персонала</v>
      </c>
      <c r="P466" s="30"/>
      <c r="R466" s="24"/>
      <c r="S466" s="30"/>
      <c r="V466" s="85"/>
      <c r="W466" s="29">
        <f t="shared" ca="1" si="1318"/>
        <v>1000000</v>
      </c>
      <c r="Z466" s="30">
        <f t="shared" ref="Z466:BE466" si="1347">Z89+Z228-Z306</f>
        <v>1000000</v>
      </c>
      <c r="AA466" s="30">
        <f t="shared" si="1347"/>
        <v>1000000</v>
      </c>
      <c r="AB466" s="30">
        <f t="shared" si="1347"/>
        <v>1000000</v>
      </c>
      <c r="AC466" s="30">
        <f t="shared" si="1347"/>
        <v>1000000</v>
      </c>
      <c r="AD466" s="30">
        <f t="shared" si="1347"/>
        <v>1000000</v>
      </c>
      <c r="AE466" s="30">
        <f t="shared" si="1347"/>
        <v>1000000</v>
      </c>
      <c r="AF466" s="30">
        <f t="shared" si="1347"/>
        <v>1000000</v>
      </c>
      <c r="AG466" s="30">
        <f t="shared" si="1347"/>
        <v>1000000</v>
      </c>
      <c r="AH466" s="30">
        <f t="shared" si="1347"/>
        <v>1000000</v>
      </c>
      <c r="AI466" s="30">
        <f t="shared" si="1347"/>
        <v>1000000</v>
      </c>
      <c r="AJ466" s="30">
        <f t="shared" si="1347"/>
        <v>1000000</v>
      </c>
      <c r="AK466" s="30">
        <f t="shared" si="1347"/>
        <v>1000000</v>
      </c>
      <c r="AL466" s="30">
        <f t="shared" si="1347"/>
        <v>1000000</v>
      </c>
      <c r="AM466" s="30">
        <f t="shared" si="1347"/>
        <v>1000000</v>
      </c>
      <c r="AN466" s="30">
        <f t="shared" si="1347"/>
        <v>1000000</v>
      </c>
      <c r="AO466" s="30">
        <f t="shared" si="1347"/>
        <v>1000000</v>
      </c>
      <c r="AP466" s="30">
        <f t="shared" si="1347"/>
        <v>1000000</v>
      </c>
      <c r="AQ466" s="30">
        <f t="shared" si="1347"/>
        <v>1000000</v>
      </c>
      <c r="AR466" s="30">
        <f t="shared" si="1347"/>
        <v>1000000</v>
      </c>
      <c r="AS466" s="30">
        <f t="shared" si="1347"/>
        <v>1000000</v>
      </c>
      <c r="AT466" s="30">
        <f t="shared" si="1347"/>
        <v>1000000</v>
      </c>
      <c r="AU466" s="30">
        <f t="shared" si="1347"/>
        <v>1000000</v>
      </c>
      <c r="AV466" s="30">
        <f t="shared" si="1347"/>
        <v>1000000</v>
      </c>
      <c r="AW466" s="30">
        <f t="shared" si="1347"/>
        <v>1000000</v>
      </c>
      <c r="AX466" s="30">
        <f t="shared" si="1347"/>
        <v>1000000</v>
      </c>
      <c r="AY466" s="30">
        <f t="shared" si="1347"/>
        <v>1000000</v>
      </c>
      <c r="AZ466" s="30">
        <f t="shared" si="1347"/>
        <v>1000000</v>
      </c>
      <c r="BA466" s="30">
        <f t="shared" si="1347"/>
        <v>1000000</v>
      </c>
      <c r="BB466" s="30">
        <f t="shared" si="1347"/>
        <v>1000000</v>
      </c>
      <c r="BC466" s="30">
        <f t="shared" si="1347"/>
        <v>1000000</v>
      </c>
      <c r="BD466" s="30">
        <f t="shared" si="1347"/>
        <v>1000000</v>
      </c>
      <c r="BE466" s="30">
        <f t="shared" si="1347"/>
        <v>1000000</v>
      </c>
      <c r="BF466" s="30">
        <f t="shared" ref="BF466:CK466" si="1348">BF89+BF228-BF306</f>
        <v>1000000</v>
      </c>
      <c r="BG466" s="30">
        <f t="shared" si="1348"/>
        <v>1000000</v>
      </c>
      <c r="BH466" s="30">
        <f t="shared" si="1348"/>
        <v>1000000</v>
      </c>
      <c r="BI466" s="30">
        <f t="shared" si="1348"/>
        <v>1000000</v>
      </c>
      <c r="BJ466" s="30">
        <f t="shared" si="1348"/>
        <v>1000000</v>
      </c>
      <c r="BK466" s="30">
        <f t="shared" si="1348"/>
        <v>1000000</v>
      </c>
      <c r="BL466" s="30">
        <f t="shared" si="1348"/>
        <v>1000000</v>
      </c>
      <c r="BM466" s="30">
        <f t="shared" si="1348"/>
        <v>1000000</v>
      </c>
      <c r="BN466" s="30">
        <f t="shared" si="1348"/>
        <v>1000000</v>
      </c>
      <c r="BO466" s="30">
        <f t="shared" si="1348"/>
        <v>1000000</v>
      </c>
      <c r="BP466" s="30">
        <f t="shared" si="1348"/>
        <v>1000000</v>
      </c>
      <c r="BQ466" s="30">
        <f t="shared" si="1348"/>
        <v>1000000</v>
      </c>
      <c r="BR466" s="30">
        <f t="shared" si="1348"/>
        <v>1000000</v>
      </c>
      <c r="BS466" s="30">
        <f t="shared" si="1348"/>
        <v>1000000</v>
      </c>
      <c r="BT466" s="30">
        <f t="shared" si="1348"/>
        <v>1000000</v>
      </c>
      <c r="BU466" s="30">
        <f t="shared" si="1348"/>
        <v>1000000</v>
      </c>
      <c r="BV466" s="30">
        <f t="shared" si="1348"/>
        <v>0</v>
      </c>
      <c r="BW466" s="30">
        <f t="shared" si="1348"/>
        <v>0</v>
      </c>
      <c r="BX466" s="30">
        <f t="shared" si="1348"/>
        <v>0</v>
      </c>
      <c r="BY466" s="30">
        <f t="shared" si="1348"/>
        <v>0</v>
      </c>
      <c r="BZ466" s="30">
        <f t="shared" si="1348"/>
        <v>0</v>
      </c>
      <c r="CA466" s="30">
        <f t="shared" si="1348"/>
        <v>0</v>
      </c>
      <c r="CB466" s="30">
        <f t="shared" si="1348"/>
        <v>0</v>
      </c>
      <c r="CC466" s="30">
        <f t="shared" si="1348"/>
        <v>0</v>
      </c>
      <c r="CD466" s="30">
        <f t="shared" si="1348"/>
        <v>0</v>
      </c>
      <c r="CE466" s="30">
        <f t="shared" si="1348"/>
        <v>0</v>
      </c>
      <c r="CF466" s="30">
        <f t="shared" si="1348"/>
        <v>0</v>
      </c>
      <c r="CG466" s="30">
        <f t="shared" si="1348"/>
        <v>0</v>
      </c>
      <c r="CH466" s="30">
        <f t="shared" si="1348"/>
        <v>0</v>
      </c>
      <c r="CI466" s="30">
        <f t="shared" si="1348"/>
        <v>0</v>
      </c>
      <c r="CJ466" s="30">
        <f t="shared" si="1348"/>
        <v>0</v>
      </c>
      <c r="CK466" s="30">
        <f t="shared" si="1348"/>
        <v>0</v>
      </c>
      <c r="CL466" s="30">
        <f t="shared" ref="CL466:CT466" si="1349">CL89+CL228-CL306</f>
        <v>0</v>
      </c>
      <c r="CM466" s="30">
        <f t="shared" si="1349"/>
        <v>0</v>
      </c>
      <c r="CN466" s="30">
        <f t="shared" si="1349"/>
        <v>0</v>
      </c>
      <c r="CO466" s="30">
        <f t="shared" si="1349"/>
        <v>0</v>
      </c>
      <c r="CP466" s="30">
        <f t="shared" si="1349"/>
        <v>0</v>
      </c>
      <c r="CQ466" s="30">
        <f t="shared" si="1349"/>
        <v>0</v>
      </c>
      <c r="CR466" s="30">
        <f t="shared" si="1349"/>
        <v>0</v>
      </c>
      <c r="CS466" s="30">
        <f t="shared" si="1349"/>
        <v>0</v>
      </c>
      <c r="CT466" s="30">
        <f t="shared" si="1349"/>
        <v>0</v>
      </c>
    </row>
    <row r="467" spans="1:99" s="27" customFormat="1" ht="12" x14ac:dyDescent="0.25">
      <c r="A467" s="26">
        <f>ROW()</f>
        <v>467</v>
      </c>
      <c r="C467" s="142"/>
      <c r="E467" s="24"/>
      <c r="F467" s="66" t="str">
        <f t="shared" si="1343"/>
        <v>АКТИВЫ</v>
      </c>
      <c r="G467" s="66" t="str">
        <f>$G$393</f>
        <v>Запасы СиМ</v>
      </c>
      <c r="H467" s="27" t="str">
        <f>G266</f>
        <v>Соцсборы</v>
      </c>
      <c r="P467" s="30"/>
      <c r="R467" s="24"/>
      <c r="S467" s="30"/>
      <c r="V467" s="85"/>
      <c r="W467" s="29">
        <f t="shared" ca="1" si="1318"/>
        <v>300000</v>
      </c>
      <c r="Z467" s="30">
        <f t="shared" ref="Z467:BE467" si="1350">Z90+Z229-Z307</f>
        <v>300000</v>
      </c>
      <c r="AA467" s="30">
        <f t="shared" si="1350"/>
        <v>300000</v>
      </c>
      <c r="AB467" s="30">
        <f t="shared" si="1350"/>
        <v>300000</v>
      </c>
      <c r="AC467" s="30">
        <f t="shared" si="1350"/>
        <v>300000</v>
      </c>
      <c r="AD467" s="30">
        <f t="shared" si="1350"/>
        <v>300000</v>
      </c>
      <c r="AE467" s="30">
        <f t="shared" si="1350"/>
        <v>300000</v>
      </c>
      <c r="AF467" s="30">
        <f t="shared" si="1350"/>
        <v>300000</v>
      </c>
      <c r="AG467" s="30">
        <f t="shared" si="1350"/>
        <v>300000</v>
      </c>
      <c r="AH467" s="30">
        <f t="shared" si="1350"/>
        <v>300000</v>
      </c>
      <c r="AI467" s="30">
        <f t="shared" si="1350"/>
        <v>300000</v>
      </c>
      <c r="AJ467" s="30">
        <f t="shared" si="1350"/>
        <v>300000</v>
      </c>
      <c r="AK467" s="30">
        <f t="shared" si="1350"/>
        <v>300000</v>
      </c>
      <c r="AL467" s="30">
        <f t="shared" si="1350"/>
        <v>300000</v>
      </c>
      <c r="AM467" s="30">
        <f t="shared" si="1350"/>
        <v>300000</v>
      </c>
      <c r="AN467" s="30">
        <f t="shared" si="1350"/>
        <v>300000</v>
      </c>
      <c r="AO467" s="30">
        <f t="shared" si="1350"/>
        <v>300000</v>
      </c>
      <c r="AP467" s="30">
        <f t="shared" si="1350"/>
        <v>300000</v>
      </c>
      <c r="AQ467" s="30">
        <f t="shared" si="1350"/>
        <v>300000</v>
      </c>
      <c r="AR467" s="30">
        <f t="shared" si="1350"/>
        <v>300000</v>
      </c>
      <c r="AS467" s="30">
        <f t="shared" si="1350"/>
        <v>300000</v>
      </c>
      <c r="AT467" s="30">
        <f t="shared" si="1350"/>
        <v>300000</v>
      </c>
      <c r="AU467" s="30">
        <f t="shared" si="1350"/>
        <v>300000</v>
      </c>
      <c r="AV467" s="30">
        <f t="shared" si="1350"/>
        <v>300000</v>
      </c>
      <c r="AW467" s="30">
        <f t="shared" si="1350"/>
        <v>300000</v>
      </c>
      <c r="AX467" s="30">
        <f t="shared" si="1350"/>
        <v>300000</v>
      </c>
      <c r="AY467" s="30">
        <f t="shared" si="1350"/>
        <v>300000</v>
      </c>
      <c r="AZ467" s="30">
        <f t="shared" si="1350"/>
        <v>300000</v>
      </c>
      <c r="BA467" s="30">
        <f t="shared" si="1350"/>
        <v>300000</v>
      </c>
      <c r="BB467" s="30">
        <f t="shared" si="1350"/>
        <v>300000</v>
      </c>
      <c r="BC467" s="30">
        <f t="shared" si="1350"/>
        <v>300000</v>
      </c>
      <c r="BD467" s="30">
        <f t="shared" si="1350"/>
        <v>300000</v>
      </c>
      <c r="BE467" s="30">
        <f t="shared" si="1350"/>
        <v>300000</v>
      </c>
      <c r="BF467" s="30">
        <f t="shared" ref="BF467:CK467" si="1351">BF90+BF229-BF307</f>
        <v>300000</v>
      </c>
      <c r="BG467" s="30">
        <f t="shared" si="1351"/>
        <v>300000</v>
      </c>
      <c r="BH467" s="30">
        <f t="shared" si="1351"/>
        <v>300000</v>
      </c>
      <c r="BI467" s="30">
        <f t="shared" si="1351"/>
        <v>300000</v>
      </c>
      <c r="BJ467" s="30">
        <f t="shared" si="1351"/>
        <v>300000</v>
      </c>
      <c r="BK467" s="30">
        <f t="shared" si="1351"/>
        <v>300000</v>
      </c>
      <c r="BL467" s="30">
        <f t="shared" si="1351"/>
        <v>300000</v>
      </c>
      <c r="BM467" s="30">
        <f t="shared" si="1351"/>
        <v>300000</v>
      </c>
      <c r="BN467" s="30">
        <f t="shared" si="1351"/>
        <v>300000</v>
      </c>
      <c r="BO467" s="30">
        <f t="shared" si="1351"/>
        <v>300000</v>
      </c>
      <c r="BP467" s="30">
        <f t="shared" si="1351"/>
        <v>300000</v>
      </c>
      <c r="BQ467" s="30">
        <f t="shared" si="1351"/>
        <v>300000</v>
      </c>
      <c r="BR467" s="30">
        <f t="shared" si="1351"/>
        <v>300000</v>
      </c>
      <c r="BS467" s="30">
        <f t="shared" si="1351"/>
        <v>300000</v>
      </c>
      <c r="BT467" s="30">
        <f t="shared" si="1351"/>
        <v>300000</v>
      </c>
      <c r="BU467" s="30">
        <f t="shared" si="1351"/>
        <v>300000</v>
      </c>
      <c r="BV467" s="30">
        <f t="shared" si="1351"/>
        <v>0</v>
      </c>
      <c r="BW467" s="30">
        <f t="shared" si="1351"/>
        <v>0</v>
      </c>
      <c r="BX467" s="30">
        <f t="shared" si="1351"/>
        <v>0</v>
      </c>
      <c r="BY467" s="30">
        <f t="shared" si="1351"/>
        <v>0</v>
      </c>
      <c r="BZ467" s="30">
        <f t="shared" si="1351"/>
        <v>0</v>
      </c>
      <c r="CA467" s="30">
        <f t="shared" si="1351"/>
        <v>0</v>
      </c>
      <c r="CB467" s="30">
        <f t="shared" si="1351"/>
        <v>0</v>
      </c>
      <c r="CC467" s="30">
        <f t="shared" si="1351"/>
        <v>0</v>
      </c>
      <c r="CD467" s="30">
        <f t="shared" si="1351"/>
        <v>0</v>
      </c>
      <c r="CE467" s="30">
        <f t="shared" si="1351"/>
        <v>0</v>
      </c>
      <c r="CF467" s="30">
        <f t="shared" si="1351"/>
        <v>0</v>
      </c>
      <c r="CG467" s="30">
        <f t="shared" si="1351"/>
        <v>0</v>
      </c>
      <c r="CH467" s="30">
        <f t="shared" si="1351"/>
        <v>0</v>
      </c>
      <c r="CI467" s="30">
        <f t="shared" si="1351"/>
        <v>0</v>
      </c>
      <c r="CJ467" s="30">
        <f t="shared" si="1351"/>
        <v>0</v>
      </c>
      <c r="CK467" s="30">
        <f t="shared" si="1351"/>
        <v>0</v>
      </c>
      <c r="CL467" s="30">
        <f t="shared" ref="CL467:CT467" si="1352">CL90+CL229-CL307</f>
        <v>0</v>
      </c>
      <c r="CM467" s="30">
        <f t="shared" si="1352"/>
        <v>0</v>
      </c>
      <c r="CN467" s="30">
        <f t="shared" si="1352"/>
        <v>0</v>
      </c>
      <c r="CO467" s="30">
        <f t="shared" si="1352"/>
        <v>0</v>
      </c>
      <c r="CP467" s="30">
        <f t="shared" si="1352"/>
        <v>0</v>
      </c>
      <c r="CQ467" s="30">
        <f t="shared" si="1352"/>
        <v>0</v>
      </c>
      <c r="CR467" s="30">
        <f t="shared" si="1352"/>
        <v>0</v>
      </c>
      <c r="CS467" s="30">
        <f t="shared" si="1352"/>
        <v>0</v>
      </c>
      <c r="CT467" s="30">
        <f t="shared" si="1352"/>
        <v>0</v>
      </c>
    </row>
    <row r="468" spans="1:99" s="27" customFormat="1" ht="12" x14ac:dyDescent="0.25">
      <c r="A468" s="26">
        <f>ROW()</f>
        <v>468</v>
      </c>
      <c r="C468" s="142"/>
      <c r="E468" s="24"/>
      <c r="F468" s="66" t="str">
        <f t="shared" si="1343"/>
        <v>АКТИВЫ</v>
      </c>
      <c r="G468" s="66" t="str">
        <f>$G$393</f>
        <v>Запасы СиМ</v>
      </c>
      <c r="H468" s="27" t="str">
        <f>G267</f>
        <v>Аренда офиса</v>
      </c>
      <c r="P468" s="30"/>
      <c r="R468" s="24"/>
      <c r="S468" s="30"/>
      <c r="V468" s="85"/>
      <c r="W468" s="29">
        <f t="shared" ca="1" si="1318"/>
        <v>0</v>
      </c>
      <c r="Z468" s="30">
        <f t="shared" ref="Z468:BE468" si="1353">Z91+Z230-Z308</f>
        <v>-300000</v>
      </c>
      <c r="AA468" s="30">
        <f t="shared" si="1353"/>
        <v>-300000</v>
      </c>
      <c r="AB468" s="30">
        <f t="shared" si="1353"/>
        <v>-300000</v>
      </c>
      <c r="AC468" s="30">
        <f t="shared" si="1353"/>
        <v>-300000</v>
      </c>
      <c r="AD468" s="30">
        <f t="shared" si="1353"/>
        <v>-300000</v>
      </c>
      <c r="AE468" s="30">
        <f t="shared" si="1353"/>
        <v>-300000</v>
      </c>
      <c r="AF468" s="30">
        <f t="shared" si="1353"/>
        <v>-300000</v>
      </c>
      <c r="AG468" s="30">
        <f t="shared" si="1353"/>
        <v>-300000</v>
      </c>
      <c r="AH468" s="30">
        <f t="shared" si="1353"/>
        <v>-300000</v>
      </c>
      <c r="AI468" s="30">
        <f t="shared" si="1353"/>
        <v>-300000</v>
      </c>
      <c r="AJ468" s="30">
        <f t="shared" si="1353"/>
        <v>-300000</v>
      </c>
      <c r="AK468" s="30">
        <f t="shared" si="1353"/>
        <v>-300000</v>
      </c>
      <c r="AL468" s="30">
        <f t="shared" si="1353"/>
        <v>-300000</v>
      </c>
      <c r="AM468" s="30">
        <f t="shared" si="1353"/>
        <v>-300000</v>
      </c>
      <c r="AN468" s="30">
        <f t="shared" si="1353"/>
        <v>-300000</v>
      </c>
      <c r="AO468" s="30">
        <f t="shared" si="1353"/>
        <v>-300000</v>
      </c>
      <c r="AP468" s="30">
        <f t="shared" si="1353"/>
        <v>-300000</v>
      </c>
      <c r="AQ468" s="30">
        <f t="shared" si="1353"/>
        <v>-300000</v>
      </c>
      <c r="AR468" s="30">
        <f t="shared" si="1353"/>
        <v>-300000</v>
      </c>
      <c r="AS468" s="30">
        <f t="shared" si="1353"/>
        <v>-300000</v>
      </c>
      <c r="AT468" s="30">
        <f t="shared" si="1353"/>
        <v>-300000</v>
      </c>
      <c r="AU468" s="30">
        <f t="shared" si="1353"/>
        <v>-300000</v>
      </c>
      <c r="AV468" s="30">
        <f t="shared" si="1353"/>
        <v>-300000</v>
      </c>
      <c r="AW468" s="30">
        <f t="shared" si="1353"/>
        <v>-300000</v>
      </c>
      <c r="AX468" s="30">
        <f t="shared" si="1353"/>
        <v>-300000</v>
      </c>
      <c r="AY468" s="30">
        <f t="shared" si="1353"/>
        <v>-300000</v>
      </c>
      <c r="AZ468" s="30">
        <f t="shared" si="1353"/>
        <v>-300000</v>
      </c>
      <c r="BA468" s="30">
        <f t="shared" si="1353"/>
        <v>-300000</v>
      </c>
      <c r="BB468" s="30">
        <f t="shared" si="1353"/>
        <v>-300000</v>
      </c>
      <c r="BC468" s="30">
        <f t="shared" si="1353"/>
        <v>-300000</v>
      </c>
      <c r="BD468" s="30">
        <f t="shared" si="1353"/>
        <v>-300000</v>
      </c>
      <c r="BE468" s="30">
        <f t="shared" si="1353"/>
        <v>-300000</v>
      </c>
      <c r="BF468" s="30">
        <f t="shared" ref="BF468:CK468" si="1354">BF91+BF230-BF308</f>
        <v>-300000</v>
      </c>
      <c r="BG468" s="30">
        <f t="shared" si="1354"/>
        <v>-300000</v>
      </c>
      <c r="BH468" s="30">
        <f t="shared" si="1354"/>
        <v>-300000</v>
      </c>
      <c r="BI468" s="30">
        <f t="shared" si="1354"/>
        <v>-300000</v>
      </c>
      <c r="BJ468" s="30">
        <f t="shared" si="1354"/>
        <v>-300000</v>
      </c>
      <c r="BK468" s="30">
        <f t="shared" si="1354"/>
        <v>-300000</v>
      </c>
      <c r="BL468" s="30">
        <f t="shared" si="1354"/>
        <v>-300000</v>
      </c>
      <c r="BM468" s="30">
        <f t="shared" si="1354"/>
        <v>-300000</v>
      </c>
      <c r="BN468" s="30">
        <f t="shared" si="1354"/>
        <v>-300000</v>
      </c>
      <c r="BO468" s="30">
        <f t="shared" si="1354"/>
        <v>-300000</v>
      </c>
      <c r="BP468" s="30">
        <f t="shared" si="1354"/>
        <v>-300000</v>
      </c>
      <c r="BQ468" s="30">
        <f t="shared" si="1354"/>
        <v>-300000</v>
      </c>
      <c r="BR468" s="30">
        <f t="shared" si="1354"/>
        <v>-300000</v>
      </c>
      <c r="BS468" s="30">
        <f t="shared" si="1354"/>
        <v>-300000</v>
      </c>
      <c r="BT468" s="30">
        <f t="shared" si="1354"/>
        <v>-300000</v>
      </c>
      <c r="BU468" s="30">
        <f t="shared" si="1354"/>
        <v>0</v>
      </c>
      <c r="BV468" s="30">
        <f t="shared" si="1354"/>
        <v>0</v>
      </c>
      <c r="BW468" s="30">
        <f t="shared" si="1354"/>
        <v>0</v>
      </c>
      <c r="BX468" s="30">
        <f t="shared" si="1354"/>
        <v>0</v>
      </c>
      <c r="BY468" s="30">
        <f t="shared" si="1354"/>
        <v>0</v>
      </c>
      <c r="BZ468" s="30">
        <f t="shared" si="1354"/>
        <v>0</v>
      </c>
      <c r="CA468" s="30">
        <f t="shared" si="1354"/>
        <v>0</v>
      </c>
      <c r="CB468" s="30">
        <f t="shared" si="1354"/>
        <v>0</v>
      </c>
      <c r="CC468" s="30">
        <f t="shared" si="1354"/>
        <v>0</v>
      </c>
      <c r="CD468" s="30">
        <f t="shared" si="1354"/>
        <v>0</v>
      </c>
      <c r="CE468" s="30">
        <f t="shared" si="1354"/>
        <v>0</v>
      </c>
      <c r="CF468" s="30">
        <f t="shared" si="1354"/>
        <v>0</v>
      </c>
      <c r="CG468" s="30">
        <f t="shared" si="1354"/>
        <v>0</v>
      </c>
      <c r="CH468" s="30">
        <f t="shared" si="1354"/>
        <v>0</v>
      </c>
      <c r="CI468" s="30">
        <f t="shared" si="1354"/>
        <v>0</v>
      </c>
      <c r="CJ468" s="30">
        <f t="shared" si="1354"/>
        <v>0</v>
      </c>
      <c r="CK468" s="30">
        <f t="shared" si="1354"/>
        <v>0</v>
      </c>
      <c r="CL468" s="30">
        <f t="shared" ref="CL468:CT468" si="1355">CL91+CL230-CL308</f>
        <v>0</v>
      </c>
      <c r="CM468" s="30">
        <f t="shared" si="1355"/>
        <v>0</v>
      </c>
      <c r="CN468" s="30">
        <f t="shared" si="1355"/>
        <v>0</v>
      </c>
      <c r="CO468" s="30">
        <f t="shared" si="1355"/>
        <v>0</v>
      </c>
      <c r="CP468" s="30">
        <f t="shared" si="1355"/>
        <v>0</v>
      </c>
      <c r="CQ468" s="30">
        <f t="shared" si="1355"/>
        <v>0</v>
      </c>
      <c r="CR468" s="30">
        <f t="shared" si="1355"/>
        <v>0</v>
      </c>
      <c r="CS468" s="30">
        <f t="shared" si="1355"/>
        <v>0</v>
      </c>
      <c r="CT468" s="30">
        <f t="shared" si="1355"/>
        <v>0</v>
      </c>
    </row>
    <row r="469" spans="1:99" s="27" customFormat="1" ht="12" x14ac:dyDescent="0.25">
      <c r="A469" s="26">
        <f>ROW()</f>
        <v>469</v>
      </c>
      <c r="C469" s="142"/>
      <c r="E469" s="24"/>
      <c r="F469" s="66" t="str">
        <f t="shared" si="1343"/>
        <v>АКТИВЫ</v>
      </c>
      <c r="G469" s="66" t="str">
        <f>$G$393</f>
        <v>Запасы СиМ</v>
      </c>
      <c r="H469" s="27" t="str">
        <f>G268</f>
        <v>Расходы на персонал</v>
      </c>
      <c r="P469" s="30"/>
      <c r="R469" s="24"/>
      <c r="S469" s="30"/>
      <c r="V469" s="85"/>
      <c r="W469" s="29">
        <f t="shared" ca="1" si="1318"/>
        <v>0</v>
      </c>
      <c r="Z469" s="30">
        <f t="shared" ref="Z469:BE469" si="1356">Z92+Z231-Z309</f>
        <v>0</v>
      </c>
      <c r="AA469" s="30">
        <f t="shared" si="1356"/>
        <v>0</v>
      </c>
      <c r="AB469" s="30">
        <f t="shared" si="1356"/>
        <v>0</v>
      </c>
      <c r="AC469" s="30">
        <f t="shared" si="1356"/>
        <v>0</v>
      </c>
      <c r="AD469" s="30">
        <f t="shared" si="1356"/>
        <v>0</v>
      </c>
      <c r="AE469" s="30">
        <f t="shared" si="1356"/>
        <v>0</v>
      </c>
      <c r="AF469" s="30">
        <f t="shared" si="1356"/>
        <v>0</v>
      </c>
      <c r="AG469" s="30">
        <f t="shared" si="1356"/>
        <v>0</v>
      </c>
      <c r="AH469" s="30">
        <f t="shared" si="1356"/>
        <v>0</v>
      </c>
      <c r="AI469" s="30">
        <f t="shared" si="1356"/>
        <v>0</v>
      </c>
      <c r="AJ469" s="30">
        <f t="shared" si="1356"/>
        <v>0</v>
      </c>
      <c r="AK469" s="30">
        <f t="shared" si="1356"/>
        <v>0</v>
      </c>
      <c r="AL469" s="30">
        <f t="shared" si="1356"/>
        <v>0</v>
      </c>
      <c r="AM469" s="30">
        <f t="shared" si="1356"/>
        <v>0</v>
      </c>
      <c r="AN469" s="30">
        <f t="shared" si="1356"/>
        <v>0</v>
      </c>
      <c r="AO469" s="30">
        <f t="shared" si="1356"/>
        <v>0</v>
      </c>
      <c r="AP469" s="30">
        <f t="shared" si="1356"/>
        <v>0</v>
      </c>
      <c r="AQ469" s="30">
        <f t="shared" si="1356"/>
        <v>0</v>
      </c>
      <c r="AR469" s="30">
        <f t="shared" si="1356"/>
        <v>0</v>
      </c>
      <c r="AS469" s="30">
        <f t="shared" si="1356"/>
        <v>0</v>
      </c>
      <c r="AT469" s="30">
        <f t="shared" si="1356"/>
        <v>0</v>
      </c>
      <c r="AU469" s="30">
        <f t="shared" si="1356"/>
        <v>0</v>
      </c>
      <c r="AV469" s="30">
        <f t="shared" si="1356"/>
        <v>0</v>
      </c>
      <c r="AW469" s="30">
        <f t="shared" si="1356"/>
        <v>0</v>
      </c>
      <c r="AX469" s="30">
        <f t="shared" si="1356"/>
        <v>0</v>
      </c>
      <c r="AY469" s="30">
        <f t="shared" si="1356"/>
        <v>0</v>
      </c>
      <c r="AZ469" s="30">
        <f t="shared" si="1356"/>
        <v>0</v>
      </c>
      <c r="BA469" s="30">
        <f t="shared" si="1356"/>
        <v>0</v>
      </c>
      <c r="BB469" s="30">
        <f t="shared" si="1356"/>
        <v>0</v>
      </c>
      <c r="BC469" s="30">
        <f t="shared" si="1356"/>
        <v>0</v>
      </c>
      <c r="BD469" s="30">
        <f t="shared" si="1356"/>
        <v>0</v>
      </c>
      <c r="BE469" s="30">
        <f t="shared" si="1356"/>
        <v>0</v>
      </c>
      <c r="BF469" s="30">
        <f t="shared" ref="BF469:CK469" si="1357">BF92+BF231-BF309</f>
        <v>0</v>
      </c>
      <c r="BG469" s="30">
        <f t="shared" si="1357"/>
        <v>0</v>
      </c>
      <c r="BH469" s="30">
        <f t="shared" si="1357"/>
        <v>0</v>
      </c>
      <c r="BI469" s="30">
        <f t="shared" si="1357"/>
        <v>0</v>
      </c>
      <c r="BJ469" s="30">
        <f t="shared" si="1357"/>
        <v>0</v>
      </c>
      <c r="BK469" s="30">
        <f t="shared" si="1357"/>
        <v>0</v>
      </c>
      <c r="BL469" s="30">
        <f t="shared" si="1357"/>
        <v>0</v>
      </c>
      <c r="BM469" s="30">
        <f t="shared" si="1357"/>
        <v>0</v>
      </c>
      <c r="BN469" s="30">
        <f t="shared" si="1357"/>
        <v>0</v>
      </c>
      <c r="BO469" s="30">
        <f t="shared" si="1357"/>
        <v>0</v>
      </c>
      <c r="BP469" s="30">
        <f t="shared" si="1357"/>
        <v>0</v>
      </c>
      <c r="BQ469" s="30">
        <f t="shared" si="1357"/>
        <v>0</v>
      </c>
      <c r="BR469" s="30">
        <f t="shared" si="1357"/>
        <v>0</v>
      </c>
      <c r="BS469" s="30">
        <f t="shared" si="1357"/>
        <v>0</v>
      </c>
      <c r="BT469" s="30">
        <f t="shared" si="1357"/>
        <v>0</v>
      </c>
      <c r="BU469" s="30">
        <f t="shared" si="1357"/>
        <v>0</v>
      </c>
      <c r="BV469" s="30">
        <f t="shared" si="1357"/>
        <v>0</v>
      </c>
      <c r="BW469" s="30">
        <f t="shared" si="1357"/>
        <v>0</v>
      </c>
      <c r="BX469" s="30">
        <f t="shared" si="1357"/>
        <v>0</v>
      </c>
      <c r="BY469" s="30">
        <f t="shared" si="1357"/>
        <v>0</v>
      </c>
      <c r="BZ469" s="30">
        <f t="shared" si="1357"/>
        <v>0</v>
      </c>
      <c r="CA469" s="30">
        <f t="shared" si="1357"/>
        <v>0</v>
      </c>
      <c r="CB469" s="30">
        <f t="shared" si="1357"/>
        <v>0</v>
      </c>
      <c r="CC469" s="30">
        <f t="shared" si="1357"/>
        <v>0</v>
      </c>
      <c r="CD469" s="30">
        <f t="shared" si="1357"/>
        <v>0</v>
      </c>
      <c r="CE469" s="30">
        <f t="shared" si="1357"/>
        <v>0</v>
      </c>
      <c r="CF469" s="30">
        <f t="shared" si="1357"/>
        <v>0</v>
      </c>
      <c r="CG469" s="30">
        <f t="shared" si="1357"/>
        <v>0</v>
      </c>
      <c r="CH469" s="30">
        <f t="shared" si="1357"/>
        <v>0</v>
      </c>
      <c r="CI469" s="30">
        <f t="shared" si="1357"/>
        <v>0</v>
      </c>
      <c r="CJ469" s="30">
        <f t="shared" si="1357"/>
        <v>0</v>
      </c>
      <c r="CK469" s="30">
        <f t="shared" si="1357"/>
        <v>0</v>
      </c>
      <c r="CL469" s="30">
        <f t="shared" ref="CL469:CT469" si="1358">CL92+CL231-CL309</f>
        <v>0</v>
      </c>
      <c r="CM469" s="30">
        <f t="shared" si="1358"/>
        <v>0</v>
      </c>
      <c r="CN469" s="30">
        <f t="shared" si="1358"/>
        <v>0</v>
      </c>
      <c r="CO469" s="30">
        <f t="shared" si="1358"/>
        <v>0</v>
      </c>
      <c r="CP469" s="30">
        <f t="shared" si="1358"/>
        <v>0</v>
      </c>
      <c r="CQ469" s="30">
        <f t="shared" si="1358"/>
        <v>0</v>
      </c>
      <c r="CR469" s="30">
        <f t="shared" si="1358"/>
        <v>0</v>
      </c>
      <c r="CS469" s="30">
        <f t="shared" si="1358"/>
        <v>0</v>
      </c>
      <c r="CT469" s="30">
        <f t="shared" si="1358"/>
        <v>0</v>
      </c>
    </row>
    <row r="470" spans="1:99" s="27" customFormat="1" ht="12" x14ac:dyDescent="0.25">
      <c r="A470" s="26">
        <f>ROW()</f>
        <v>470</v>
      </c>
      <c r="C470" s="142"/>
      <c r="E470" s="24"/>
      <c r="F470" s="66" t="str">
        <f t="shared" si="1343"/>
        <v>АКТИВЫ</v>
      </c>
      <c r="G470" s="66" t="str">
        <f>$G$393</f>
        <v>Запасы СиМ</v>
      </c>
      <c r="H470" s="27" t="str">
        <f>G269</f>
        <v>Прочие расходы</v>
      </c>
      <c r="P470" s="30"/>
      <c r="R470" s="24"/>
      <c r="S470" s="30"/>
      <c r="V470" s="85"/>
      <c r="W470" s="29">
        <f t="shared" ca="1" si="1318"/>
        <v>0</v>
      </c>
      <c r="Z470" s="30">
        <f t="shared" ref="Z470:BE470" si="1359">Z93+Z232-Z310</f>
        <v>0</v>
      </c>
      <c r="AA470" s="30">
        <f t="shared" si="1359"/>
        <v>0</v>
      </c>
      <c r="AB470" s="30">
        <f t="shared" si="1359"/>
        <v>0</v>
      </c>
      <c r="AC470" s="30">
        <f t="shared" si="1359"/>
        <v>0</v>
      </c>
      <c r="AD470" s="30">
        <f t="shared" si="1359"/>
        <v>0</v>
      </c>
      <c r="AE470" s="30">
        <f t="shared" si="1359"/>
        <v>0</v>
      </c>
      <c r="AF470" s="30">
        <f t="shared" si="1359"/>
        <v>0</v>
      </c>
      <c r="AG470" s="30">
        <f t="shared" si="1359"/>
        <v>0</v>
      </c>
      <c r="AH470" s="30">
        <f t="shared" si="1359"/>
        <v>0</v>
      </c>
      <c r="AI470" s="30">
        <f t="shared" si="1359"/>
        <v>0</v>
      </c>
      <c r="AJ470" s="30">
        <f t="shared" si="1359"/>
        <v>0</v>
      </c>
      <c r="AK470" s="30">
        <f t="shared" si="1359"/>
        <v>0</v>
      </c>
      <c r="AL470" s="30">
        <f t="shared" si="1359"/>
        <v>0</v>
      </c>
      <c r="AM470" s="30">
        <f t="shared" si="1359"/>
        <v>0</v>
      </c>
      <c r="AN470" s="30">
        <f t="shared" si="1359"/>
        <v>0</v>
      </c>
      <c r="AO470" s="30">
        <f t="shared" si="1359"/>
        <v>0</v>
      </c>
      <c r="AP470" s="30">
        <f t="shared" si="1359"/>
        <v>0</v>
      </c>
      <c r="AQ470" s="30">
        <f t="shared" si="1359"/>
        <v>0</v>
      </c>
      <c r="AR470" s="30">
        <f t="shared" si="1359"/>
        <v>0</v>
      </c>
      <c r="AS470" s="30">
        <f t="shared" si="1359"/>
        <v>0</v>
      </c>
      <c r="AT470" s="30">
        <f t="shared" si="1359"/>
        <v>0</v>
      </c>
      <c r="AU470" s="30">
        <f t="shared" si="1359"/>
        <v>0</v>
      </c>
      <c r="AV470" s="30">
        <f t="shared" si="1359"/>
        <v>0</v>
      </c>
      <c r="AW470" s="30">
        <f t="shared" si="1359"/>
        <v>0</v>
      </c>
      <c r="AX470" s="30">
        <f t="shared" si="1359"/>
        <v>0</v>
      </c>
      <c r="AY470" s="30">
        <f t="shared" si="1359"/>
        <v>0</v>
      </c>
      <c r="AZ470" s="30">
        <f t="shared" si="1359"/>
        <v>0</v>
      </c>
      <c r="BA470" s="30">
        <f t="shared" si="1359"/>
        <v>0</v>
      </c>
      <c r="BB470" s="30">
        <f t="shared" si="1359"/>
        <v>0</v>
      </c>
      <c r="BC470" s="30">
        <f t="shared" si="1359"/>
        <v>0</v>
      </c>
      <c r="BD470" s="30">
        <f t="shared" si="1359"/>
        <v>0</v>
      </c>
      <c r="BE470" s="30">
        <f t="shared" si="1359"/>
        <v>0</v>
      </c>
      <c r="BF470" s="30">
        <f t="shared" ref="BF470:CK470" si="1360">BF93+BF232-BF310</f>
        <v>0</v>
      </c>
      <c r="BG470" s="30">
        <f t="shared" si="1360"/>
        <v>0</v>
      </c>
      <c r="BH470" s="30">
        <f t="shared" si="1360"/>
        <v>0</v>
      </c>
      <c r="BI470" s="30">
        <f t="shared" si="1360"/>
        <v>0</v>
      </c>
      <c r="BJ470" s="30">
        <f t="shared" si="1360"/>
        <v>0</v>
      </c>
      <c r="BK470" s="30">
        <f t="shared" si="1360"/>
        <v>0</v>
      </c>
      <c r="BL470" s="30">
        <f t="shared" si="1360"/>
        <v>0</v>
      </c>
      <c r="BM470" s="30">
        <f t="shared" si="1360"/>
        <v>0</v>
      </c>
      <c r="BN470" s="30">
        <f t="shared" si="1360"/>
        <v>0</v>
      </c>
      <c r="BO470" s="30">
        <f t="shared" si="1360"/>
        <v>0</v>
      </c>
      <c r="BP470" s="30">
        <f t="shared" si="1360"/>
        <v>0</v>
      </c>
      <c r="BQ470" s="30">
        <f t="shared" si="1360"/>
        <v>0</v>
      </c>
      <c r="BR470" s="30">
        <f t="shared" si="1360"/>
        <v>0</v>
      </c>
      <c r="BS470" s="30">
        <f t="shared" si="1360"/>
        <v>0</v>
      </c>
      <c r="BT470" s="30">
        <f t="shared" si="1360"/>
        <v>0</v>
      </c>
      <c r="BU470" s="30">
        <f t="shared" si="1360"/>
        <v>0</v>
      </c>
      <c r="BV470" s="30">
        <f t="shared" si="1360"/>
        <v>0</v>
      </c>
      <c r="BW470" s="30">
        <f t="shared" si="1360"/>
        <v>0</v>
      </c>
      <c r="BX470" s="30">
        <f t="shared" si="1360"/>
        <v>0</v>
      </c>
      <c r="BY470" s="30">
        <f t="shared" si="1360"/>
        <v>0</v>
      </c>
      <c r="BZ470" s="30">
        <f t="shared" si="1360"/>
        <v>0</v>
      </c>
      <c r="CA470" s="30">
        <f t="shared" si="1360"/>
        <v>0</v>
      </c>
      <c r="CB470" s="30">
        <f t="shared" si="1360"/>
        <v>0</v>
      </c>
      <c r="CC470" s="30">
        <f t="shared" si="1360"/>
        <v>0</v>
      </c>
      <c r="CD470" s="30">
        <f t="shared" si="1360"/>
        <v>0</v>
      </c>
      <c r="CE470" s="30">
        <f t="shared" si="1360"/>
        <v>0</v>
      </c>
      <c r="CF470" s="30">
        <f t="shared" si="1360"/>
        <v>0</v>
      </c>
      <c r="CG470" s="30">
        <f t="shared" si="1360"/>
        <v>0</v>
      </c>
      <c r="CH470" s="30">
        <f t="shared" si="1360"/>
        <v>0</v>
      </c>
      <c r="CI470" s="30">
        <f t="shared" si="1360"/>
        <v>0</v>
      </c>
      <c r="CJ470" s="30">
        <f t="shared" si="1360"/>
        <v>0</v>
      </c>
      <c r="CK470" s="30">
        <f t="shared" si="1360"/>
        <v>0</v>
      </c>
      <c r="CL470" s="30">
        <f t="shared" ref="CL470:CT470" si="1361">CL93+CL232-CL310</f>
        <v>0</v>
      </c>
      <c r="CM470" s="30">
        <f t="shared" si="1361"/>
        <v>0</v>
      </c>
      <c r="CN470" s="30">
        <f t="shared" si="1361"/>
        <v>0</v>
      </c>
      <c r="CO470" s="30">
        <f t="shared" si="1361"/>
        <v>0</v>
      </c>
      <c r="CP470" s="30">
        <f t="shared" si="1361"/>
        <v>0</v>
      </c>
      <c r="CQ470" s="30">
        <f t="shared" si="1361"/>
        <v>0</v>
      </c>
      <c r="CR470" s="30">
        <f t="shared" si="1361"/>
        <v>0</v>
      </c>
      <c r="CS470" s="30">
        <f t="shared" si="1361"/>
        <v>0</v>
      </c>
      <c r="CT470" s="30">
        <f t="shared" si="1361"/>
        <v>0</v>
      </c>
    </row>
    <row r="471" spans="1:99" s="2" customFormat="1" ht="12" x14ac:dyDescent="0.25">
      <c r="A471" s="11">
        <f>ROW()</f>
        <v>471</v>
      </c>
      <c r="C471" s="142"/>
      <c r="E471" s="23" t="str">
        <f>Lists!$N$9</f>
        <v>пустая строка</v>
      </c>
      <c r="P471" s="3"/>
      <c r="R471" s="23"/>
      <c r="S471" s="3"/>
      <c r="V471" s="74"/>
      <c r="W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</row>
    <row r="472" spans="1:99" x14ac:dyDescent="0.3">
      <c r="A472" s="11">
        <f>ROW()</f>
        <v>472</v>
      </c>
      <c r="F472" s="66" t="str">
        <f t="shared" ref="F472:F477" si="1362">$F$386</f>
        <v>АКТИВЫ</v>
      </c>
      <c r="G472" s="6" t="s">
        <v>151</v>
      </c>
      <c r="W472" s="10">
        <f t="shared" ca="1" si="1318"/>
        <v>2477461.1592545062</v>
      </c>
      <c r="Z472" s="7">
        <f ca="1">Z95+Z376-Z379</f>
        <v>0</v>
      </c>
      <c r="AA472" s="7">
        <f t="shared" ref="AA472:CL472" ca="1" si="1363">AA95+AA376-AA379</f>
        <v>0</v>
      </c>
      <c r="AB472" s="7">
        <f t="shared" ca="1" si="1363"/>
        <v>0</v>
      </c>
      <c r="AC472" s="7">
        <f t="shared" ca="1" si="1363"/>
        <v>0</v>
      </c>
      <c r="AD472" s="7">
        <f t="shared" ca="1" si="1363"/>
        <v>0</v>
      </c>
      <c r="AE472" s="7">
        <f t="shared" ca="1" si="1363"/>
        <v>0</v>
      </c>
      <c r="AF472" s="7">
        <f t="shared" ca="1" si="1363"/>
        <v>0</v>
      </c>
      <c r="AG472" s="7">
        <f t="shared" ca="1" si="1363"/>
        <v>0</v>
      </c>
      <c r="AH472" s="7">
        <f t="shared" ca="1" si="1363"/>
        <v>0</v>
      </c>
      <c r="AI472" s="7">
        <f t="shared" ca="1" si="1363"/>
        <v>0</v>
      </c>
      <c r="AJ472" s="7">
        <f t="shared" ca="1" si="1363"/>
        <v>0</v>
      </c>
      <c r="AK472" s="7">
        <f t="shared" ca="1" si="1363"/>
        <v>0</v>
      </c>
      <c r="AL472" s="7">
        <f t="shared" ca="1" si="1363"/>
        <v>0</v>
      </c>
      <c r="AM472" s="7">
        <f t="shared" ca="1" si="1363"/>
        <v>0</v>
      </c>
      <c r="AN472" s="7">
        <f t="shared" ca="1" si="1363"/>
        <v>0</v>
      </c>
      <c r="AO472" s="7">
        <f t="shared" ca="1" si="1363"/>
        <v>0</v>
      </c>
      <c r="AP472" s="7">
        <f t="shared" ca="1" si="1363"/>
        <v>0</v>
      </c>
      <c r="AQ472" s="7">
        <f t="shared" ca="1" si="1363"/>
        <v>0</v>
      </c>
      <c r="AR472" s="7">
        <f t="shared" ca="1" si="1363"/>
        <v>0</v>
      </c>
      <c r="AS472" s="7">
        <f t="shared" ca="1" si="1363"/>
        <v>0</v>
      </c>
      <c r="AT472" s="7">
        <f t="shared" ca="1" si="1363"/>
        <v>0</v>
      </c>
      <c r="AU472" s="7">
        <f t="shared" ca="1" si="1363"/>
        <v>0</v>
      </c>
      <c r="AV472" s="7">
        <f t="shared" ca="1" si="1363"/>
        <v>0</v>
      </c>
      <c r="AW472" s="7">
        <f t="shared" ca="1" si="1363"/>
        <v>0</v>
      </c>
      <c r="AX472" s="7">
        <f t="shared" ca="1" si="1363"/>
        <v>0</v>
      </c>
      <c r="AY472" s="7">
        <f t="shared" ca="1" si="1363"/>
        <v>0</v>
      </c>
      <c r="AZ472" s="7">
        <f t="shared" ca="1" si="1363"/>
        <v>0</v>
      </c>
      <c r="BA472" s="7">
        <f t="shared" ca="1" si="1363"/>
        <v>0</v>
      </c>
      <c r="BB472" s="7">
        <f t="shared" ca="1" si="1363"/>
        <v>0</v>
      </c>
      <c r="BC472" s="7">
        <f t="shared" ca="1" si="1363"/>
        <v>0</v>
      </c>
      <c r="BD472" s="7">
        <f t="shared" ca="1" si="1363"/>
        <v>1409429.7125898106</v>
      </c>
      <c r="BE472" s="7">
        <f t="shared" ca="1" si="1363"/>
        <v>1905138.4175774138</v>
      </c>
      <c r="BF472" s="7">
        <f t="shared" ca="1" si="1363"/>
        <v>2073136.1796160573</v>
      </c>
      <c r="BG472" s="7">
        <f t="shared" ca="1" si="1363"/>
        <v>2207648.3452331778</v>
      </c>
      <c r="BH472" s="7">
        <f t="shared" ca="1" si="1363"/>
        <v>2308447.6117157545</v>
      </c>
      <c r="BI472" s="7">
        <f t="shared" ca="1" si="1363"/>
        <v>2377430.4346225709</v>
      </c>
      <c r="BJ472" s="7">
        <f t="shared" ca="1" si="1363"/>
        <v>2419127.2265176475</v>
      </c>
      <c r="BK472" s="7">
        <f t="shared" ca="1" si="1363"/>
        <v>2443051.1448451113</v>
      </c>
      <c r="BL472" s="7">
        <f t="shared" ca="1" si="1363"/>
        <v>2456606.6702450104</v>
      </c>
      <c r="BM472" s="7">
        <f t="shared" ca="1" si="1363"/>
        <v>2464682.1029763594</v>
      </c>
      <c r="BN472" s="7">
        <f t="shared" ca="1" si="1363"/>
        <v>2469910.3813028149</v>
      </c>
      <c r="BO472" s="7">
        <f t="shared" ca="1" si="1363"/>
        <v>2473862.6677258648</v>
      </c>
      <c r="BP472" s="7">
        <f t="shared" ca="1" si="1363"/>
        <v>2477400.5146779716</v>
      </c>
      <c r="BQ472" s="7">
        <f t="shared" ca="1" si="1363"/>
        <v>2477456.4306117967</v>
      </c>
      <c r="BR472" s="7">
        <f t="shared" ca="1" si="1363"/>
        <v>2477463.0992862284</v>
      </c>
      <c r="BS472" s="7">
        <f t="shared" ca="1" si="1363"/>
        <v>2477461.7881249785</v>
      </c>
      <c r="BT472" s="7">
        <f t="shared" ca="1" si="1363"/>
        <v>2477461.1592544988</v>
      </c>
      <c r="BU472" s="7">
        <f t="shared" ca="1" si="1363"/>
        <v>2477461.1592545062</v>
      </c>
      <c r="BV472" s="7">
        <f t="shared" ca="1" si="1363"/>
        <v>0</v>
      </c>
      <c r="BW472" s="7">
        <f t="shared" ca="1" si="1363"/>
        <v>0</v>
      </c>
      <c r="BX472" s="7">
        <f t="shared" ca="1" si="1363"/>
        <v>0</v>
      </c>
      <c r="BY472" s="7">
        <f t="shared" ca="1" si="1363"/>
        <v>0</v>
      </c>
      <c r="BZ472" s="7">
        <f t="shared" ca="1" si="1363"/>
        <v>0</v>
      </c>
      <c r="CA472" s="7">
        <f t="shared" ca="1" si="1363"/>
        <v>0</v>
      </c>
      <c r="CB472" s="7">
        <f t="shared" ca="1" si="1363"/>
        <v>0</v>
      </c>
      <c r="CC472" s="7">
        <f t="shared" ca="1" si="1363"/>
        <v>0</v>
      </c>
      <c r="CD472" s="7">
        <f t="shared" ca="1" si="1363"/>
        <v>0</v>
      </c>
      <c r="CE472" s="7">
        <f t="shared" ca="1" si="1363"/>
        <v>0</v>
      </c>
      <c r="CF472" s="7">
        <f t="shared" ca="1" si="1363"/>
        <v>0</v>
      </c>
      <c r="CG472" s="7">
        <f t="shared" ca="1" si="1363"/>
        <v>0</v>
      </c>
      <c r="CH472" s="7">
        <f t="shared" ca="1" si="1363"/>
        <v>0</v>
      </c>
      <c r="CI472" s="7">
        <f t="shared" ca="1" si="1363"/>
        <v>0</v>
      </c>
      <c r="CJ472" s="7">
        <f t="shared" ca="1" si="1363"/>
        <v>0</v>
      </c>
      <c r="CK472" s="7">
        <f t="shared" ca="1" si="1363"/>
        <v>0</v>
      </c>
      <c r="CL472" s="7">
        <f t="shared" ca="1" si="1363"/>
        <v>0</v>
      </c>
      <c r="CM472" s="7">
        <f t="shared" ref="CM472:CT472" ca="1" si="1364">CM95+CM376-CM379</f>
        <v>0</v>
      </c>
      <c r="CN472" s="7">
        <f t="shared" ca="1" si="1364"/>
        <v>0</v>
      </c>
      <c r="CO472" s="7">
        <f t="shared" ca="1" si="1364"/>
        <v>0</v>
      </c>
      <c r="CP472" s="7">
        <f t="shared" ca="1" si="1364"/>
        <v>0</v>
      </c>
      <c r="CQ472" s="7">
        <f t="shared" ca="1" si="1364"/>
        <v>0</v>
      </c>
      <c r="CR472" s="7">
        <f t="shared" ca="1" si="1364"/>
        <v>0</v>
      </c>
      <c r="CS472" s="7">
        <f t="shared" ca="1" si="1364"/>
        <v>0</v>
      </c>
      <c r="CT472" s="7">
        <f t="shared" ca="1" si="1364"/>
        <v>0</v>
      </c>
    </row>
    <row r="473" spans="1:99" x14ac:dyDescent="0.3">
      <c r="A473" s="11">
        <f>ROW()</f>
        <v>473</v>
      </c>
      <c r="F473" s="66" t="str">
        <f t="shared" si="1362"/>
        <v>АКТИВЫ</v>
      </c>
      <c r="G473" s="6" t="s">
        <v>157</v>
      </c>
      <c r="W473" s="10">
        <f t="shared" ca="1" si="1318"/>
        <v>5111589.2014093976</v>
      </c>
      <c r="Z473" s="7">
        <f ca="1">Z96+Z284-Z318</f>
        <v>-57878.78787878788</v>
      </c>
      <c r="AA473" s="7">
        <f t="shared" ref="AA473:CL473" ca="1" si="1365">AA96+AA284-AA318</f>
        <v>-76212.121212121216</v>
      </c>
      <c r="AB473" s="7">
        <f t="shared" ca="1" si="1365"/>
        <v>-119545.45454545453</v>
      </c>
      <c r="AC473" s="7">
        <f t="shared" ca="1" si="1365"/>
        <v>-146992.12121212127</v>
      </c>
      <c r="AD473" s="7">
        <f t="shared" ca="1" si="1365"/>
        <v>-174713.58787878798</v>
      </c>
      <c r="AE473" s="7">
        <f t="shared" ca="1" si="1365"/>
        <v>-195020.65454545463</v>
      </c>
      <c r="AF473" s="7">
        <f t="shared" ca="1" si="1365"/>
        <v>-198834.84787878799</v>
      </c>
      <c r="AG473" s="7">
        <f t="shared" ca="1" si="1365"/>
        <v>-202374.42454545468</v>
      </c>
      <c r="AH473" s="7">
        <f t="shared" ca="1" si="1365"/>
        <v>-205801.53306060622</v>
      </c>
      <c r="AI473" s="7">
        <f t="shared" ca="1" si="1365"/>
        <v>-208422.77078787898</v>
      </c>
      <c r="AJ473" s="7">
        <f t="shared" ca="1" si="1365"/>
        <v>-208406.81521818199</v>
      </c>
      <c r="AK473" s="7">
        <f t="shared" ca="1" si="1365"/>
        <v>-212702.81391287898</v>
      </c>
      <c r="AL473" s="7">
        <f t="shared" ca="1" si="1365"/>
        <v>-223996.30253106085</v>
      </c>
      <c r="AM473" s="7">
        <f t="shared" ca="1" si="1365"/>
        <v>-241387.45056242446</v>
      </c>
      <c r="AN473" s="7">
        <f t="shared" ca="1" si="1365"/>
        <v>-250211.2011403791</v>
      </c>
      <c r="AO473" s="7">
        <f t="shared" ca="1" si="1365"/>
        <v>-220256.58541897754</v>
      </c>
      <c r="AP473" s="7">
        <f t="shared" ca="1" si="1365"/>
        <v>-136843.62074132593</v>
      </c>
      <c r="AQ473" s="7">
        <f t="shared" ca="1" si="1365"/>
        <v>6329.1380202195287</v>
      </c>
      <c r="AR473" s="7">
        <f t="shared" ca="1" si="1365"/>
        <v>204300.48272400725</v>
      </c>
      <c r="AS473" s="7">
        <f t="shared" ca="1" si="1365"/>
        <v>440835.08079031826</v>
      </c>
      <c r="AT473" s="7">
        <f t="shared" ca="1" si="1365"/>
        <v>701725.85664435173</v>
      </c>
      <c r="AU473" s="7">
        <f t="shared" ca="1" si="1365"/>
        <v>976477.63961901527</v>
      </c>
      <c r="AV473" s="7">
        <f t="shared" ca="1" si="1365"/>
        <v>1258663.0190903367</v>
      </c>
      <c r="AW473" s="7">
        <f t="shared" ca="1" si="1365"/>
        <v>1544443.9788878635</v>
      </c>
      <c r="AX473" s="7">
        <f t="shared" ca="1" si="1365"/>
        <v>1831633.6260530492</v>
      </c>
      <c r="AY473" s="7">
        <f t="shared" ca="1" si="1365"/>
        <v>2119382.807222405</v>
      </c>
      <c r="AZ473" s="7">
        <f t="shared" ca="1" si="1365"/>
        <v>2409283.3991714586</v>
      </c>
      <c r="BA473" s="7">
        <f t="shared" ca="1" si="1365"/>
        <v>2706038.0104821017</v>
      </c>
      <c r="BB473" s="7">
        <f t="shared" ca="1" si="1365"/>
        <v>3011905.3845124622</v>
      </c>
      <c r="BC473" s="7">
        <f t="shared" ca="1" si="1365"/>
        <v>3327310.0991476891</v>
      </c>
      <c r="BD473" s="7">
        <f t="shared" ca="1" si="1365"/>
        <v>3651563.7554495842</v>
      </c>
      <c r="BE473" s="7">
        <f t="shared" ca="1" si="1365"/>
        <v>3979510.183039357</v>
      </c>
      <c r="BF473" s="7">
        <f t="shared" ca="1" si="1365"/>
        <v>4292125.5382806445</v>
      </c>
      <c r="BG473" s="7">
        <f t="shared" ca="1" si="1365"/>
        <v>4560064.3379310248</v>
      </c>
      <c r="BH473" s="7">
        <f t="shared" ca="1" si="1365"/>
        <v>4770267.759318145</v>
      </c>
      <c r="BI473" s="7">
        <f t="shared" ca="1" si="1365"/>
        <v>4918107.1730840532</v>
      </c>
      <c r="BJ473" s="7">
        <f t="shared" ca="1" si="1365"/>
        <v>5009594.7995420098</v>
      </c>
      <c r="BK473" s="7">
        <f t="shared" ca="1" si="1365"/>
        <v>5061639.8259296995</v>
      </c>
      <c r="BL473" s="7">
        <f t="shared" ca="1" si="1365"/>
        <v>5088987.7254760051</v>
      </c>
      <c r="BM473" s="7">
        <f t="shared" ca="1" si="1365"/>
        <v>5102331.07144845</v>
      </c>
      <c r="BN473" s="7">
        <f t="shared" ca="1" si="1365"/>
        <v>5108180.3976903232</v>
      </c>
      <c r="BO473" s="7">
        <f t="shared" ca="1" si="1365"/>
        <v>5110418.707615911</v>
      </c>
      <c r="BP473" s="7">
        <f t="shared" ca="1" si="1365"/>
        <v>5111244.3679945674</v>
      </c>
      <c r="BQ473" s="7">
        <f t="shared" ca="1" si="1365"/>
        <v>5111509.7514604395</v>
      </c>
      <c r="BR473" s="7">
        <f t="shared" ca="1" si="1365"/>
        <v>5111573.7241466139</v>
      </c>
      <c r="BS473" s="7">
        <f t="shared" ca="1" si="1365"/>
        <v>5111587.3441378642</v>
      </c>
      <c r="BT473" s="7">
        <f t="shared" ca="1" si="1365"/>
        <v>5111589.2014093976</v>
      </c>
      <c r="BU473" s="7">
        <f t="shared" ca="1" si="1365"/>
        <v>5111589.2014093976</v>
      </c>
      <c r="BV473" s="7">
        <f t="shared" si="1365"/>
        <v>0</v>
      </c>
      <c r="BW473" s="7">
        <f t="shared" si="1365"/>
        <v>0</v>
      </c>
      <c r="BX473" s="7">
        <f t="shared" si="1365"/>
        <v>0</v>
      </c>
      <c r="BY473" s="7">
        <f t="shared" si="1365"/>
        <v>0</v>
      </c>
      <c r="BZ473" s="7">
        <f t="shared" si="1365"/>
        <v>0</v>
      </c>
      <c r="CA473" s="7">
        <f t="shared" si="1365"/>
        <v>0</v>
      </c>
      <c r="CB473" s="7">
        <f t="shared" si="1365"/>
        <v>0</v>
      </c>
      <c r="CC473" s="7">
        <f t="shared" si="1365"/>
        <v>0</v>
      </c>
      <c r="CD473" s="7">
        <f t="shared" si="1365"/>
        <v>0</v>
      </c>
      <c r="CE473" s="7">
        <f t="shared" si="1365"/>
        <v>0</v>
      </c>
      <c r="CF473" s="7">
        <f t="shared" si="1365"/>
        <v>0</v>
      </c>
      <c r="CG473" s="7">
        <f t="shared" si="1365"/>
        <v>0</v>
      </c>
      <c r="CH473" s="7">
        <f t="shared" si="1365"/>
        <v>0</v>
      </c>
      <c r="CI473" s="7">
        <f t="shared" si="1365"/>
        <v>0</v>
      </c>
      <c r="CJ473" s="7">
        <f t="shared" si="1365"/>
        <v>0</v>
      </c>
      <c r="CK473" s="7">
        <f t="shared" si="1365"/>
        <v>0</v>
      </c>
      <c r="CL473" s="7">
        <f t="shared" si="1365"/>
        <v>0</v>
      </c>
      <c r="CM473" s="7">
        <f t="shared" ref="CM473:CT473" si="1366">CM96+CM284-CM318</f>
        <v>0</v>
      </c>
      <c r="CN473" s="7">
        <f t="shared" si="1366"/>
        <v>0</v>
      </c>
      <c r="CO473" s="7">
        <f t="shared" si="1366"/>
        <v>0</v>
      </c>
      <c r="CP473" s="7">
        <f t="shared" si="1366"/>
        <v>0</v>
      </c>
      <c r="CQ473" s="7">
        <f t="shared" si="1366"/>
        <v>0</v>
      </c>
      <c r="CR473" s="7">
        <f t="shared" si="1366"/>
        <v>0</v>
      </c>
      <c r="CS473" s="7">
        <f t="shared" si="1366"/>
        <v>0</v>
      </c>
      <c r="CT473" s="7">
        <f t="shared" si="1366"/>
        <v>0</v>
      </c>
    </row>
    <row r="474" spans="1:99" x14ac:dyDescent="0.3">
      <c r="A474" s="11">
        <f>ROW()</f>
        <v>474</v>
      </c>
      <c r="F474" s="66" t="str">
        <f t="shared" si="1362"/>
        <v>АКТИВЫ</v>
      </c>
      <c r="G474" s="6" t="s">
        <v>243</v>
      </c>
      <c r="W474" s="10">
        <f t="shared" ca="1" si="1318"/>
        <v>-3.2596290111541748E-9</v>
      </c>
      <c r="Z474" s="7">
        <f>Z97+Z347-Z352</f>
        <v>0</v>
      </c>
      <c r="AA474" s="7">
        <f t="shared" ref="AA474:CL474" si="1367">AA97+AA347-AA352</f>
        <v>0</v>
      </c>
      <c r="AB474" s="7">
        <f t="shared" si="1367"/>
        <v>0</v>
      </c>
      <c r="AC474" s="7">
        <f t="shared" si="1367"/>
        <v>0</v>
      </c>
      <c r="AD474" s="7">
        <f t="shared" si="1367"/>
        <v>0</v>
      </c>
      <c r="AE474" s="7">
        <f t="shared" si="1367"/>
        <v>0</v>
      </c>
      <c r="AF474" s="7">
        <f t="shared" si="1367"/>
        <v>0</v>
      </c>
      <c r="AG474" s="7">
        <f t="shared" si="1367"/>
        <v>0</v>
      </c>
      <c r="AH474" s="7">
        <f t="shared" si="1367"/>
        <v>0</v>
      </c>
      <c r="AI474" s="7">
        <f t="shared" si="1367"/>
        <v>0</v>
      </c>
      <c r="AJ474" s="7">
        <f t="shared" si="1367"/>
        <v>0</v>
      </c>
      <c r="AK474" s="7">
        <f t="shared" si="1367"/>
        <v>0</v>
      </c>
      <c r="AL474" s="7">
        <f t="shared" si="1367"/>
        <v>0</v>
      </c>
      <c r="AM474" s="7">
        <f t="shared" si="1367"/>
        <v>0</v>
      </c>
      <c r="AN474" s="7">
        <f t="shared" si="1367"/>
        <v>0</v>
      </c>
      <c r="AO474" s="7">
        <f t="shared" si="1367"/>
        <v>0</v>
      </c>
      <c r="AP474" s="7">
        <f t="shared" si="1367"/>
        <v>0</v>
      </c>
      <c r="AQ474" s="7">
        <f t="shared" si="1367"/>
        <v>0</v>
      </c>
      <c r="AR474" s="7">
        <f t="shared" si="1367"/>
        <v>40000000</v>
      </c>
      <c r="AS474" s="7">
        <f t="shared" si="1367"/>
        <v>38333333.333333336</v>
      </c>
      <c r="AT474" s="7">
        <f t="shared" si="1367"/>
        <v>36666666.666666672</v>
      </c>
      <c r="AU474" s="7">
        <f t="shared" si="1367"/>
        <v>35000000.000000007</v>
      </c>
      <c r="AV474" s="7">
        <f t="shared" si="1367"/>
        <v>33333333.33333334</v>
      </c>
      <c r="AW474" s="7">
        <f t="shared" si="1367"/>
        <v>31666666.666666672</v>
      </c>
      <c r="AX474" s="7">
        <f t="shared" si="1367"/>
        <v>30000000.000000004</v>
      </c>
      <c r="AY474" s="7">
        <f t="shared" si="1367"/>
        <v>28333333.333333336</v>
      </c>
      <c r="AZ474" s="7">
        <f t="shared" si="1367"/>
        <v>26666666.666666668</v>
      </c>
      <c r="BA474" s="7">
        <f t="shared" si="1367"/>
        <v>25000000</v>
      </c>
      <c r="BB474" s="7">
        <f t="shared" si="1367"/>
        <v>23333333.333333332</v>
      </c>
      <c r="BC474" s="7">
        <f t="shared" si="1367"/>
        <v>21666666.666666664</v>
      </c>
      <c r="BD474" s="7">
        <f t="shared" si="1367"/>
        <v>19999999.999999996</v>
      </c>
      <c r="BE474" s="7">
        <f t="shared" si="1367"/>
        <v>18333333.333333328</v>
      </c>
      <c r="BF474" s="7">
        <f t="shared" si="1367"/>
        <v>16666666.666666662</v>
      </c>
      <c r="BG474" s="7">
        <f t="shared" si="1367"/>
        <v>14999999.999999996</v>
      </c>
      <c r="BH474" s="7">
        <f t="shared" si="1367"/>
        <v>13333333.33333333</v>
      </c>
      <c r="BI474" s="7">
        <f t="shared" si="1367"/>
        <v>11666666.666666664</v>
      </c>
      <c r="BJ474" s="7">
        <f t="shared" si="1367"/>
        <v>9999999.9999999981</v>
      </c>
      <c r="BK474" s="7">
        <f t="shared" si="1367"/>
        <v>8333333.3333333312</v>
      </c>
      <c r="BL474" s="7">
        <f t="shared" si="1367"/>
        <v>6666666.6666666642</v>
      </c>
      <c r="BM474" s="7">
        <f t="shared" si="1367"/>
        <v>4999999.9999999972</v>
      </c>
      <c r="BN474" s="7">
        <f t="shared" si="1367"/>
        <v>3333333.3333333302</v>
      </c>
      <c r="BO474" s="7">
        <f t="shared" si="1367"/>
        <v>1666666.6666666635</v>
      </c>
      <c r="BP474" s="7">
        <f t="shared" si="1367"/>
        <v>-3.2596290111541748E-9</v>
      </c>
      <c r="BQ474" s="7">
        <f t="shared" si="1367"/>
        <v>-3.2596290111541748E-9</v>
      </c>
      <c r="BR474" s="7">
        <f t="shared" si="1367"/>
        <v>-3.2596290111541748E-9</v>
      </c>
      <c r="BS474" s="7">
        <f t="shared" si="1367"/>
        <v>-3.2596290111541748E-9</v>
      </c>
      <c r="BT474" s="7">
        <f t="shared" si="1367"/>
        <v>-3.2596290111541748E-9</v>
      </c>
      <c r="BU474" s="7">
        <f t="shared" si="1367"/>
        <v>-3.2596290111541748E-9</v>
      </c>
      <c r="BV474" s="7">
        <f t="shared" si="1367"/>
        <v>0</v>
      </c>
      <c r="BW474" s="7">
        <f t="shared" si="1367"/>
        <v>0</v>
      </c>
      <c r="BX474" s="7">
        <f t="shared" si="1367"/>
        <v>0</v>
      </c>
      <c r="BY474" s="7">
        <f t="shared" si="1367"/>
        <v>0</v>
      </c>
      <c r="BZ474" s="7">
        <f t="shared" si="1367"/>
        <v>0</v>
      </c>
      <c r="CA474" s="7">
        <f t="shared" si="1367"/>
        <v>0</v>
      </c>
      <c r="CB474" s="7">
        <f t="shared" si="1367"/>
        <v>0</v>
      </c>
      <c r="CC474" s="7">
        <f t="shared" si="1367"/>
        <v>0</v>
      </c>
      <c r="CD474" s="7">
        <f t="shared" si="1367"/>
        <v>0</v>
      </c>
      <c r="CE474" s="7">
        <f t="shared" si="1367"/>
        <v>0</v>
      </c>
      <c r="CF474" s="7">
        <f t="shared" si="1367"/>
        <v>0</v>
      </c>
      <c r="CG474" s="7">
        <f t="shared" si="1367"/>
        <v>0</v>
      </c>
      <c r="CH474" s="7">
        <f t="shared" si="1367"/>
        <v>0</v>
      </c>
      <c r="CI474" s="7">
        <f t="shared" si="1367"/>
        <v>0</v>
      </c>
      <c r="CJ474" s="7">
        <f t="shared" si="1367"/>
        <v>0</v>
      </c>
      <c r="CK474" s="7">
        <f t="shared" si="1367"/>
        <v>0</v>
      </c>
      <c r="CL474" s="7">
        <f t="shared" si="1367"/>
        <v>0</v>
      </c>
      <c r="CM474" s="7">
        <f t="shared" ref="CM474:CT474" si="1368">CM97+CM347-CM352</f>
        <v>0</v>
      </c>
      <c r="CN474" s="7">
        <f t="shared" si="1368"/>
        <v>0</v>
      </c>
      <c r="CO474" s="7">
        <f t="shared" si="1368"/>
        <v>0</v>
      </c>
      <c r="CP474" s="7">
        <f t="shared" si="1368"/>
        <v>0</v>
      </c>
      <c r="CQ474" s="7">
        <f t="shared" si="1368"/>
        <v>0</v>
      </c>
      <c r="CR474" s="7">
        <f t="shared" si="1368"/>
        <v>0</v>
      </c>
      <c r="CS474" s="7">
        <f t="shared" si="1368"/>
        <v>0</v>
      </c>
      <c r="CT474" s="7">
        <f t="shared" si="1368"/>
        <v>0</v>
      </c>
    </row>
    <row r="475" spans="1:99" x14ac:dyDescent="0.3">
      <c r="A475" s="11">
        <f>ROW()</f>
        <v>475</v>
      </c>
      <c r="F475" s="66" t="str">
        <f t="shared" si="1362"/>
        <v>АКТИВЫ</v>
      </c>
      <c r="G475" s="6" t="s">
        <v>244</v>
      </c>
      <c r="W475" s="10">
        <f t="shared" ca="1" si="1318"/>
        <v>1.964508555829525E-10</v>
      </c>
      <c r="Z475" s="7">
        <f>Z98+Z357-Z355</f>
        <v>0</v>
      </c>
      <c r="AA475" s="7">
        <f>AA98+AA357-AA355</f>
        <v>0</v>
      </c>
      <c r="AB475" s="7">
        <f t="shared" ref="AB475:CM475" si="1369">AB98+AB357-AB355</f>
        <v>0</v>
      </c>
      <c r="AC475" s="7">
        <f t="shared" si="1369"/>
        <v>0</v>
      </c>
      <c r="AD475" s="7">
        <f t="shared" si="1369"/>
        <v>0</v>
      </c>
      <c r="AE475" s="7">
        <f t="shared" si="1369"/>
        <v>0</v>
      </c>
      <c r="AF475" s="7">
        <f t="shared" si="1369"/>
        <v>0</v>
      </c>
      <c r="AG475" s="7">
        <f t="shared" si="1369"/>
        <v>0</v>
      </c>
      <c r="AH475" s="7">
        <f t="shared" si="1369"/>
        <v>0</v>
      </c>
      <c r="AI475" s="7">
        <f t="shared" si="1369"/>
        <v>0</v>
      </c>
      <c r="AJ475" s="7">
        <f t="shared" si="1369"/>
        <v>0</v>
      </c>
      <c r="AK475" s="7">
        <f t="shared" si="1369"/>
        <v>0</v>
      </c>
      <c r="AL475" s="7">
        <f t="shared" si="1369"/>
        <v>0</v>
      </c>
      <c r="AM475" s="7">
        <f t="shared" si="1369"/>
        <v>0</v>
      </c>
      <c r="AN475" s="7">
        <f t="shared" si="1369"/>
        <v>0</v>
      </c>
      <c r="AO475" s="7">
        <f t="shared" si="1369"/>
        <v>0</v>
      </c>
      <c r="AP475" s="7">
        <f t="shared" si="1369"/>
        <v>0</v>
      </c>
      <c r="AQ475" s="7">
        <f t="shared" si="1369"/>
        <v>0</v>
      </c>
      <c r="AR475" s="7">
        <f t="shared" si="1369"/>
        <v>400000</v>
      </c>
      <c r="AS475" s="7">
        <f t="shared" si="1369"/>
        <v>383333.33333333326</v>
      </c>
      <c r="AT475" s="7">
        <f t="shared" si="1369"/>
        <v>366666.66666666669</v>
      </c>
      <c r="AU475" s="7">
        <f t="shared" si="1369"/>
        <v>350000.00000000006</v>
      </c>
      <c r="AV475" s="7">
        <f t="shared" si="1369"/>
        <v>333333.33333333337</v>
      </c>
      <c r="AW475" s="7">
        <f t="shared" si="1369"/>
        <v>316666.66666666669</v>
      </c>
      <c r="AX475" s="7">
        <f t="shared" si="1369"/>
        <v>300000.00000000012</v>
      </c>
      <c r="AY475" s="7">
        <f t="shared" si="1369"/>
        <v>283333.33333333349</v>
      </c>
      <c r="AZ475" s="7">
        <f t="shared" si="1369"/>
        <v>266666.66666666692</v>
      </c>
      <c r="BA475" s="7">
        <f t="shared" si="1369"/>
        <v>250000.00000000023</v>
      </c>
      <c r="BB475" s="7">
        <f t="shared" si="1369"/>
        <v>233333.3333333336</v>
      </c>
      <c r="BC475" s="7">
        <f t="shared" si="1369"/>
        <v>216666.66666666689</v>
      </c>
      <c r="BD475" s="7">
        <f t="shared" si="1369"/>
        <v>200000.0000000002</v>
      </c>
      <c r="BE475" s="7">
        <f t="shared" si="1369"/>
        <v>183333.33333333355</v>
      </c>
      <c r="BF475" s="7">
        <f t="shared" si="1369"/>
        <v>166666.66666666683</v>
      </c>
      <c r="BG475" s="7">
        <f t="shared" si="1369"/>
        <v>150000.00000000017</v>
      </c>
      <c r="BH475" s="7">
        <f t="shared" si="1369"/>
        <v>133333.33333333352</v>
      </c>
      <c r="BI475" s="7">
        <f t="shared" si="1369"/>
        <v>116666.66666666683</v>
      </c>
      <c r="BJ475" s="7">
        <f t="shared" si="1369"/>
        <v>100000.00000000013</v>
      </c>
      <c r="BK475" s="7">
        <f t="shared" si="1369"/>
        <v>83333.333333333445</v>
      </c>
      <c r="BL475" s="7">
        <f t="shared" si="1369"/>
        <v>66666.666666666759</v>
      </c>
      <c r="BM475" s="7">
        <f t="shared" si="1369"/>
        <v>50000.000000000116</v>
      </c>
      <c r="BN475" s="7">
        <f t="shared" si="1369"/>
        <v>33333.333333333481</v>
      </c>
      <c r="BO475" s="7">
        <f t="shared" si="1369"/>
        <v>16666.666666666839</v>
      </c>
      <c r="BP475" s="7">
        <f t="shared" si="1369"/>
        <v>1.964508555829525E-10</v>
      </c>
      <c r="BQ475" s="7">
        <f t="shared" si="1369"/>
        <v>1.964508555829525E-10</v>
      </c>
      <c r="BR475" s="7">
        <f t="shared" si="1369"/>
        <v>1.964508555829525E-10</v>
      </c>
      <c r="BS475" s="7">
        <f t="shared" si="1369"/>
        <v>1.964508555829525E-10</v>
      </c>
      <c r="BT475" s="7">
        <f t="shared" si="1369"/>
        <v>1.964508555829525E-10</v>
      </c>
      <c r="BU475" s="7">
        <f t="shared" si="1369"/>
        <v>1.964508555829525E-10</v>
      </c>
      <c r="BV475" s="7">
        <f t="shared" si="1369"/>
        <v>0</v>
      </c>
      <c r="BW475" s="7">
        <f t="shared" si="1369"/>
        <v>0</v>
      </c>
      <c r="BX475" s="7">
        <f t="shared" si="1369"/>
        <v>0</v>
      </c>
      <c r="BY475" s="7">
        <f t="shared" si="1369"/>
        <v>0</v>
      </c>
      <c r="BZ475" s="7">
        <f t="shared" si="1369"/>
        <v>0</v>
      </c>
      <c r="CA475" s="7">
        <f t="shared" si="1369"/>
        <v>0</v>
      </c>
      <c r="CB475" s="7">
        <f t="shared" si="1369"/>
        <v>0</v>
      </c>
      <c r="CC475" s="7">
        <f t="shared" si="1369"/>
        <v>0</v>
      </c>
      <c r="CD475" s="7">
        <f t="shared" si="1369"/>
        <v>0</v>
      </c>
      <c r="CE475" s="7">
        <f t="shared" si="1369"/>
        <v>0</v>
      </c>
      <c r="CF475" s="7">
        <f t="shared" si="1369"/>
        <v>0</v>
      </c>
      <c r="CG475" s="7">
        <f t="shared" si="1369"/>
        <v>0</v>
      </c>
      <c r="CH475" s="7">
        <f t="shared" si="1369"/>
        <v>0</v>
      </c>
      <c r="CI475" s="7">
        <f t="shared" si="1369"/>
        <v>0</v>
      </c>
      <c r="CJ475" s="7">
        <f t="shared" si="1369"/>
        <v>0</v>
      </c>
      <c r="CK475" s="7">
        <f t="shared" si="1369"/>
        <v>0</v>
      </c>
      <c r="CL475" s="7">
        <f t="shared" si="1369"/>
        <v>0</v>
      </c>
      <c r="CM475" s="7">
        <f t="shared" si="1369"/>
        <v>0</v>
      </c>
      <c r="CN475" s="7">
        <f t="shared" ref="CN475:CT475" si="1370">CN98+CN357-CN355</f>
        <v>0</v>
      </c>
      <c r="CO475" s="7">
        <f t="shared" si="1370"/>
        <v>0</v>
      </c>
      <c r="CP475" s="7">
        <f t="shared" si="1370"/>
        <v>0</v>
      </c>
      <c r="CQ475" s="7">
        <f t="shared" si="1370"/>
        <v>0</v>
      </c>
      <c r="CR475" s="7">
        <f t="shared" si="1370"/>
        <v>0</v>
      </c>
      <c r="CS475" s="7">
        <f t="shared" si="1370"/>
        <v>0</v>
      </c>
      <c r="CT475" s="7">
        <f t="shared" si="1370"/>
        <v>0</v>
      </c>
    </row>
    <row r="476" spans="1:99" x14ac:dyDescent="0.3">
      <c r="A476" s="11">
        <f>ROW()</f>
        <v>476</v>
      </c>
      <c r="F476" s="66" t="str">
        <f t="shared" si="1362"/>
        <v>АКТИВЫ</v>
      </c>
      <c r="G476" s="6" t="s">
        <v>249</v>
      </c>
      <c r="W476" s="10">
        <f t="shared" ca="1" si="1318"/>
        <v>0</v>
      </c>
      <c r="Z476" s="7">
        <f ca="1">Z99+Z367-Z369</f>
        <v>0</v>
      </c>
      <c r="AA476" s="7">
        <f t="shared" ref="AA476:CL476" ca="1" si="1371">AA99+AA367-AA369</f>
        <v>0</v>
      </c>
      <c r="AB476" s="7">
        <f t="shared" ca="1" si="1371"/>
        <v>0</v>
      </c>
      <c r="AC476" s="7">
        <f t="shared" ca="1" si="1371"/>
        <v>0</v>
      </c>
      <c r="AD476" s="7">
        <f t="shared" ca="1" si="1371"/>
        <v>0</v>
      </c>
      <c r="AE476" s="7">
        <f t="shared" ca="1" si="1371"/>
        <v>0</v>
      </c>
      <c r="AF476" s="7">
        <f t="shared" ca="1" si="1371"/>
        <v>0</v>
      </c>
      <c r="AG476" s="7">
        <f t="shared" ca="1" si="1371"/>
        <v>0</v>
      </c>
      <c r="AH476" s="7">
        <f t="shared" ca="1" si="1371"/>
        <v>0</v>
      </c>
      <c r="AI476" s="7">
        <f t="shared" ca="1" si="1371"/>
        <v>0</v>
      </c>
      <c r="AJ476" s="7">
        <f t="shared" ca="1" si="1371"/>
        <v>0</v>
      </c>
      <c r="AK476" s="7">
        <f t="shared" ca="1" si="1371"/>
        <v>0</v>
      </c>
      <c r="AL476" s="7">
        <f t="shared" ca="1" si="1371"/>
        <v>0</v>
      </c>
      <c r="AM476" s="7">
        <f t="shared" ca="1" si="1371"/>
        <v>0</v>
      </c>
      <c r="AN476" s="7">
        <f t="shared" ca="1" si="1371"/>
        <v>0</v>
      </c>
      <c r="AO476" s="7">
        <f t="shared" ca="1" si="1371"/>
        <v>0</v>
      </c>
      <c r="AP476" s="7">
        <f t="shared" ca="1" si="1371"/>
        <v>0</v>
      </c>
      <c r="AQ476" s="7">
        <f t="shared" ca="1" si="1371"/>
        <v>0</v>
      </c>
      <c r="AR476" s="7">
        <f t="shared" ca="1" si="1371"/>
        <v>0</v>
      </c>
      <c r="AS476" s="7">
        <f t="shared" ca="1" si="1371"/>
        <v>0</v>
      </c>
      <c r="AT476" s="7">
        <f t="shared" ca="1" si="1371"/>
        <v>0</v>
      </c>
      <c r="AU476" s="7">
        <f t="shared" ca="1" si="1371"/>
        <v>0</v>
      </c>
      <c r="AV476" s="7">
        <f t="shared" ca="1" si="1371"/>
        <v>8364693.6973532233</v>
      </c>
      <c r="AW476" s="7">
        <f t="shared" ca="1" si="1371"/>
        <v>11981750.066198312</v>
      </c>
      <c r="AX476" s="7">
        <f t="shared" ca="1" si="1371"/>
        <v>13926035.638389926</v>
      </c>
      <c r="AY476" s="7">
        <f t="shared" ca="1" si="1371"/>
        <v>13773880.991173912</v>
      </c>
      <c r="AZ476" s="7">
        <f t="shared" ca="1" si="1371"/>
        <v>13298743.388884325</v>
      </c>
      <c r="BA476" s="7">
        <f t="shared" ca="1" si="1371"/>
        <v>13368114.298614116</v>
      </c>
      <c r="BB476" s="7">
        <f t="shared" ca="1" si="1371"/>
        <v>12769212.692915367</v>
      </c>
      <c r="BC476" s="7">
        <f t="shared" ca="1" si="1371"/>
        <v>10928998.185079273</v>
      </c>
      <c r="BD476" s="7">
        <f t="shared" ca="1" si="1371"/>
        <v>7901182.3888137834</v>
      </c>
      <c r="BE476" s="7">
        <f t="shared" ca="1" si="1371"/>
        <v>5228305.7656385731</v>
      </c>
      <c r="BF476" s="7">
        <f t="shared" ca="1" si="1371"/>
        <v>1107922.6682113679</v>
      </c>
      <c r="BG476" s="7">
        <f t="shared" ca="1" si="1371"/>
        <v>0</v>
      </c>
      <c r="BH476" s="7">
        <f t="shared" ca="1" si="1371"/>
        <v>0</v>
      </c>
      <c r="BI476" s="7">
        <f t="shared" ca="1" si="1371"/>
        <v>0</v>
      </c>
      <c r="BJ476" s="7">
        <f t="shared" ca="1" si="1371"/>
        <v>0</v>
      </c>
      <c r="BK476" s="7">
        <f t="shared" ca="1" si="1371"/>
        <v>0</v>
      </c>
      <c r="BL476" s="7">
        <f t="shared" ca="1" si="1371"/>
        <v>0</v>
      </c>
      <c r="BM476" s="7">
        <f t="shared" ca="1" si="1371"/>
        <v>0</v>
      </c>
      <c r="BN476" s="7">
        <f t="shared" ca="1" si="1371"/>
        <v>0</v>
      </c>
      <c r="BO476" s="7">
        <f t="shared" ca="1" si="1371"/>
        <v>0</v>
      </c>
      <c r="BP476" s="7">
        <f t="shared" ca="1" si="1371"/>
        <v>0</v>
      </c>
      <c r="BQ476" s="7">
        <f t="shared" ca="1" si="1371"/>
        <v>0</v>
      </c>
      <c r="BR476" s="7">
        <f t="shared" ca="1" si="1371"/>
        <v>0</v>
      </c>
      <c r="BS476" s="7">
        <f t="shared" ca="1" si="1371"/>
        <v>0</v>
      </c>
      <c r="BT476" s="7">
        <f t="shared" ca="1" si="1371"/>
        <v>0</v>
      </c>
      <c r="BU476" s="7">
        <f t="shared" ca="1" si="1371"/>
        <v>0</v>
      </c>
      <c r="BV476" s="7">
        <f t="shared" si="1371"/>
        <v>0</v>
      </c>
      <c r="BW476" s="7">
        <f t="shared" si="1371"/>
        <v>0</v>
      </c>
      <c r="BX476" s="7">
        <f t="shared" si="1371"/>
        <v>0</v>
      </c>
      <c r="BY476" s="7">
        <f t="shared" si="1371"/>
        <v>0</v>
      </c>
      <c r="BZ476" s="7">
        <f t="shared" si="1371"/>
        <v>0</v>
      </c>
      <c r="CA476" s="7">
        <f t="shared" si="1371"/>
        <v>0</v>
      </c>
      <c r="CB476" s="7">
        <f t="shared" si="1371"/>
        <v>0</v>
      </c>
      <c r="CC476" s="7">
        <f t="shared" si="1371"/>
        <v>0</v>
      </c>
      <c r="CD476" s="7">
        <f t="shared" si="1371"/>
        <v>0</v>
      </c>
      <c r="CE476" s="7">
        <f t="shared" si="1371"/>
        <v>0</v>
      </c>
      <c r="CF476" s="7">
        <f t="shared" si="1371"/>
        <v>0</v>
      </c>
      <c r="CG476" s="7">
        <f t="shared" si="1371"/>
        <v>0</v>
      </c>
      <c r="CH476" s="7">
        <f t="shared" si="1371"/>
        <v>0</v>
      </c>
      <c r="CI476" s="7">
        <f t="shared" si="1371"/>
        <v>0</v>
      </c>
      <c r="CJ476" s="7">
        <f t="shared" si="1371"/>
        <v>0</v>
      </c>
      <c r="CK476" s="7">
        <f t="shared" si="1371"/>
        <v>0</v>
      </c>
      <c r="CL476" s="7">
        <f t="shared" si="1371"/>
        <v>0</v>
      </c>
      <c r="CM476" s="7">
        <f t="shared" ref="CM476:CT476" si="1372">CM99+CM367-CM369</f>
        <v>0</v>
      </c>
      <c r="CN476" s="7">
        <f t="shared" si="1372"/>
        <v>0</v>
      </c>
      <c r="CO476" s="7">
        <f t="shared" si="1372"/>
        <v>0</v>
      </c>
      <c r="CP476" s="7">
        <f t="shared" si="1372"/>
        <v>0</v>
      </c>
      <c r="CQ476" s="7">
        <f t="shared" si="1372"/>
        <v>0</v>
      </c>
      <c r="CR476" s="7">
        <f t="shared" si="1372"/>
        <v>0</v>
      </c>
      <c r="CS476" s="7">
        <f t="shared" si="1372"/>
        <v>0</v>
      </c>
      <c r="CT476" s="7">
        <f t="shared" si="1372"/>
        <v>0</v>
      </c>
    </row>
    <row r="477" spans="1:99" x14ac:dyDescent="0.3">
      <c r="A477" s="11">
        <f>ROW()</f>
        <v>477</v>
      </c>
      <c r="F477" s="66" t="str">
        <f t="shared" si="1362"/>
        <v>АКТИВЫ</v>
      </c>
      <c r="G477" s="6" t="s">
        <v>248</v>
      </c>
      <c r="W477" s="10">
        <f t="shared" ca="1" si="1318"/>
        <v>3.4924596548080444E-10</v>
      </c>
      <c r="Z477" s="7">
        <f ca="1">Z100+Z374-Z372</f>
        <v>0</v>
      </c>
      <c r="AA477" s="7">
        <f t="shared" ref="AA477:CL477" ca="1" si="1373">AA100+AA374-AA372</f>
        <v>0</v>
      </c>
      <c r="AB477" s="7">
        <f t="shared" ca="1" si="1373"/>
        <v>0</v>
      </c>
      <c r="AC477" s="7">
        <f t="shared" ca="1" si="1373"/>
        <v>0</v>
      </c>
      <c r="AD477" s="7">
        <f t="shared" ca="1" si="1373"/>
        <v>0</v>
      </c>
      <c r="AE477" s="7">
        <f t="shared" ca="1" si="1373"/>
        <v>0</v>
      </c>
      <c r="AF477" s="7">
        <f t="shared" ca="1" si="1373"/>
        <v>0</v>
      </c>
      <c r="AG477" s="7">
        <f t="shared" ca="1" si="1373"/>
        <v>0</v>
      </c>
      <c r="AH477" s="7">
        <f t="shared" ca="1" si="1373"/>
        <v>0</v>
      </c>
      <c r="AI477" s="7">
        <f t="shared" ca="1" si="1373"/>
        <v>0</v>
      </c>
      <c r="AJ477" s="7">
        <f t="shared" ca="1" si="1373"/>
        <v>0</v>
      </c>
      <c r="AK477" s="7">
        <f t="shared" ca="1" si="1373"/>
        <v>0</v>
      </c>
      <c r="AL477" s="7">
        <f t="shared" ca="1" si="1373"/>
        <v>0</v>
      </c>
      <c r="AM477" s="7">
        <f t="shared" ca="1" si="1373"/>
        <v>0</v>
      </c>
      <c r="AN477" s="7">
        <f t="shared" ca="1" si="1373"/>
        <v>0</v>
      </c>
      <c r="AO477" s="7">
        <f t="shared" ca="1" si="1373"/>
        <v>0</v>
      </c>
      <c r="AP477" s="7">
        <f t="shared" ca="1" si="1373"/>
        <v>0</v>
      </c>
      <c r="AQ477" s="7">
        <f t="shared" ca="1" si="1373"/>
        <v>0</v>
      </c>
      <c r="AR477" s="7">
        <f t="shared" ca="1" si="1373"/>
        <v>0</v>
      </c>
      <c r="AS477" s="7">
        <f t="shared" ca="1" si="1373"/>
        <v>0</v>
      </c>
      <c r="AT477" s="7">
        <f t="shared" ca="1" si="1373"/>
        <v>0</v>
      </c>
      <c r="AU477" s="7">
        <f t="shared" ca="1" si="1373"/>
        <v>0</v>
      </c>
      <c r="AV477" s="7">
        <f t="shared" ca="1" si="1373"/>
        <v>104558.67121691529</v>
      </c>
      <c r="AW477" s="7">
        <f t="shared" ca="1" si="1373"/>
        <v>254330.54704439419</v>
      </c>
      <c r="AX477" s="7">
        <f t="shared" ca="1" si="1373"/>
        <v>428405.99252426822</v>
      </c>
      <c r="AY477" s="7">
        <f t="shared" ca="1" si="1373"/>
        <v>172173.51238967385</v>
      </c>
      <c r="AZ477" s="7">
        <f t="shared" ca="1" si="1373"/>
        <v>166234.29236105405</v>
      </c>
      <c r="BA477" s="7">
        <f t="shared" ca="1" si="1373"/>
        <v>333335.72109373054</v>
      </c>
      <c r="BB477" s="7">
        <f t="shared" ca="1" si="1373"/>
        <v>159615.15866144223</v>
      </c>
      <c r="BC477" s="7">
        <f t="shared" ca="1" si="1373"/>
        <v>136612.47731349105</v>
      </c>
      <c r="BD477" s="7">
        <f t="shared" ca="1" si="1373"/>
        <v>98764.779860172537</v>
      </c>
      <c r="BE477" s="7">
        <f t="shared" ca="1" si="1373"/>
        <v>65353.822070482507</v>
      </c>
      <c r="BF477" s="7">
        <f t="shared" ca="1" si="1373"/>
        <v>13849.033352642437</v>
      </c>
      <c r="BG477" s="7">
        <f t="shared" ca="1" si="1373"/>
        <v>3.4924596548080444E-10</v>
      </c>
      <c r="BH477" s="7">
        <f t="shared" ca="1" si="1373"/>
        <v>3.4924596548080444E-10</v>
      </c>
      <c r="BI477" s="7">
        <f t="shared" ca="1" si="1373"/>
        <v>3.4924596548080444E-10</v>
      </c>
      <c r="BJ477" s="7">
        <f t="shared" ca="1" si="1373"/>
        <v>3.4924596548080444E-10</v>
      </c>
      <c r="BK477" s="7">
        <f t="shared" ca="1" si="1373"/>
        <v>3.4924596548080444E-10</v>
      </c>
      <c r="BL477" s="7">
        <f t="shared" ca="1" si="1373"/>
        <v>3.4924596548080444E-10</v>
      </c>
      <c r="BM477" s="7">
        <f t="shared" ca="1" si="1373"/>
        <v>3.4924596548080444E-10</v>
      </c>
      <c r="BN477" s="7">
        <f t="shared" ca="1" si="1373"/>
        <v>3.4924596548080444E-10</v>
      </c>
      <c r="BO477" s="7">
        <f t="shared" ca="1" si="1373"/>
        <v>3.4924596548080444E-10</v>
      </c>
      <c r="BP477" s="7">
        <f t="shared" ca="1" si="1373"/>
        <v>3.4924596548080444E-10</v>
      </c>
      <c r="BQ477" s="7">
        <f t="shared" ca="1" si="1373"/>
        <v>3.4924596548080444E-10</v>
      </c>
      <c r="BR477" s="7">
        <f t="shared" ca="1" si="1373"/>
        <v>3.4924596548080444E-10</v>
      </c>
      <c r="BS477" s="7">
        <f t="shared" ca="1" si="1373"/>
        <v>3.4924596548080444E-10</v>
      </c>
      <c r="BT477" s="7">
        <f t="shared" ca="1" si="1373"/>
        <v>3.4924596548080444E-10</v>
      </c>
      <c r="BU477" s="7">
        <f t="shared" ca="1" si="1373"/>
        <v>3.4924596548080444E-10</v>
      </c>
      <c r="BV477" s="7">
        <f t="shared" si="1373"/>
        <v>0</v>
      </c>
      <c r="BW477" s="7">
        <f t="shared" si="1373"/>
        <v>0</v>
      </c>
      <c r="BX477" s="7">
        <f t="shared" si="1373"/>
        <v>0</v>
      </c>
      <c r="BY477" s="7">
        <f t="shared" si="1373"/>
        <v>0</v>
      </c>
      <c r="BZ477" s="7">
        <f t="shared" si="1373"/>
        <v>0</v>
      </c>
      <c r="CA477" s="7">
        <f t="shared" si="1373"/>
        <v>0</v>
      </c>
      <c r="CB477" s="7">
        <f t="shared" si="1373"/>
        <v>0</v>
      </c>
      <c r="CC477" s="7">
        <f t="shared" si="1373"/>
        <v>0</v>
      </c>
      <c r="CD477" s="7">
        <f t="shared" si="1373"/>
        <v>0</v>
      </c>
      <c r="CE477" s="7">
        <f t="shared" si="1373"/>
        <v>0</v>
      </c>
      <c r="CF477" s="7">
        <f t="shared" si="1373"/>
        <v>0</v>
      </c>
      <c r="CG477" s="7">
        <f t="shared" si="1373"/>
        <v>0</v>
      </c>
      <c r="CH477" s="7">
        <f t="shared" si="1373"/>
        <v>0</v>
      </c>
      <c r="CI477" s="7">
        <f t="shared" si="1373"/>
        <v>0</v>
      </c>
      <c r="CJ477" s="7">
        <f t="shared" si="1373"/>
        <v>0</v>
      </c>
      <c r="CK477" s="7">
        <f t="shared" si="1373"/>
        <v>0</v>
      </c>
      <c r="CL477" s="7">
        <f t="shared" si="1373"/>
        <v>0</v>
      </c>
      <c r="CM477" s="7">
        <f t="shared" ref="CM477:CT477" si="1374">CM100+CM374-CM372</f>
        <v>0</v>
      </c>
      <c r="CN477" s="7">
        <f t="shared" si="1374"/>
        <v>0</v>
      </c>
      <c r="CO477" s="7">
        <f t="shared" si="1374"/>
        <v>0</v>
      </c>
      <c r="CP477" s="7">
        <f t="shared" si="1374"/>
        <v>0</v>
      </c>
      <c r="CQ477" s="7">
        <f t="shared" si="1374"/>
        <v>0</v>
      </c>
      <c r="CR477" s="7">
        <f t="shared" si="1374"/>
        <v>0</v>
      </c>
      <c r="CS477" s="7">
        <f t="shared" si="1374"/>
        <v>0</v>
      </c>
      <c r="CT477" s="7">
        <f t="shared" si="1374"/>
        <v>0</v>
      </c>
    </row>
    <row r="478" spans="1:99" x14ac:dyDescent="0.3">
      <c r="A478" s="11">
        <f>ROW()</f>
        <v>478</v>
      </c>
    </row>
    <row r="479" spans="1:99" x14ac:dyDescent="0.3">
      <c r="A479" s="11">
        <f>ROW()</f>
        <v>479</v>
      </c>
    </row>
    <row r="480" spans="1:99" s="2" customFormat="1" ht="4.95" customHeight="1" x14ac:dyDescent="0.25">
      <c r="A480" s="11">
        <f>ROW()</f>
        <v>480</v>
      </c>
      <c r="C480" s="142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9"/>
      <c r="Q480" s="88"/>
      <c r="R480" s="87"/>
      <c r="S480" s="89"/>
      <c r="T480" s="88"/>
      <c r="U480" s="88"/>
      <c r="V480" s="90"/>
      <c r="W480" s="91"/>
      <c r="X480" s="88"/>
      <c r="Y480" s="88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8"/>
    </row>
    <row r="481" spans="1:1" x14ac:dyDescent="0.3">
      <c r="A481" s="11">
        <f>ROW()</f>
        <v>481</v>
      </c>
    </row>
    <row r="482" spans="1:1" x14ac:dyDescent="0.3">
      <c r="A482" s="11">
        <f>ROW()</f>
        <v>482</v>
      </c>
    </row>
  </sheetData>
  <conditionalFormatting sqref="Z5:CH5">
    <cfRule type="containsBlanks" dxfId="277" priority="316">
      <formula>LEN(TRIM(Z5))=0</formula>
    </cfRule>
  </conditionalFormatting>
  <conditionalFormatting sqref="CI5:CT5">
    <cfRule type="containsBlanks" dxfId="276" priority="315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8:Q368 T368:XFD368 A4:XFD110 A384:XFD1048576">
    <cfRule type="cellIs" dxfId="275" priority="314" operator="equal">
      <formula>0</formula>
    </cfRule>
  </conditionalFormatting>
  <conditionalFormatting sqref="V239:V263 V158:V201 V285:V300 V304 V368 V384:V1048576 V4:V156">
    <cfRule type="cellIs" dxfId="274" priority="313" operator="notEqual">
      <formula>0</formula>
    </cfRule>
  </conditionalFormatting>
  <conditionalFormatting sqref="W8 Z8:CT8">
    <cfRule type="cellIs" dxfId="273" priority="312" operator="notEqual">
      <formula>0</formula>
    </cfRule>
  </conditionalFormatting>
  <conditionalFormatting sqref="W385 Z385:CT385">
    <cfRule type="cellIs" dxfId="272" priority="311" operator="notEqual">
      <formula>0</formula>
    </cfRule>
  </conditionalFormatting>
  <conditionalFormatting sqref="A268:B269 T268:XFD269 D268:Q269">
    <cfRule type="cellIs" dxfId="271" priority="305" operator="equal">
      <formula>0</formula>
    </cfRule>
  </conditionalFormatting>
  <conditionalFormatting sqref="A264:XFD264 A270:XFD270 T265:XFD267 A265:B267 D265:Q267">
    <cfRule type="cellIs" dxfId="270" priority="308" operator="equal">
      <formula>0</formula>
    </cfRule>
  </conditionalFormatting>
  <conditionalFormatting sqref="V264:V267 V270">
    <cfRule type="cellIs" dxfId="269" priority="307" operator="notEqual">
      <formula>0</formula>
    </cfRule>
  </conditionalFormatting>
  <conditionalFormatting sqref="A271:XFD272">
    <cfRule type="cellIs" dxfId="268" priority="301" operator="equal">
      <formula>0</formula>
    </cfRule>
  </conditionalFormatting>
  <conditionalFormatting sqref="A273:Q273 T273:XFD273">
    <cfRule type="cellIs" dxfId="267" priority="299" operator="equal">
      <formula>0</formula>
    </cfRule>
  </conditionalFormatting>
  <conditionalFormatting sqref="V268:V269">
    <cfRule type="cellIs" dxfId="266" priority="304" operator="notEqual">
      <formula>0</formula>
    </cfRule>
  </conditionalFormatting>
  <conditionalFormatting sqref="A274:XFD274">
    <cfRule type="cellIs" dxfId="265" priority="296" operator="equal">
      <formula>0</formula>
    </cfRule>
  </conditionalFormatting>
  <conditionalFormatting sqref="V271:V272">
    <cfRule type="cellIs" dxfId="264" priority="300" operator="notEqual">
      <formula>0</formula>
    </cfRule>
  </conditionalFormatting>
  <conditionalFormatting sqref="V273">
    <cfRule type="cellIs" dxfId="263" priority="298" operator="notEqual">
      <formula>0</formula>
    </cfRule>
  </conditionalFormatting>
  <conditionalFormatting sqref="R273">
    <cfRule type="cellIs" dxfId="262" priority="297" operator="equal">
      <formula>0</formula>
    </cfRule>
  </conditionalFormatting>
  <conditionalFormatting sqref="V274">
    <cfRule type="cellIs" dxfId="261" priority="295" operator="notEqual">
      <formula>0</formula>
    </cfRule>
  </conditionalFormatting>
  <conditionalFormatting sqref="A275:Q275 T275:XFD275">
    <cfRule type="cellIs" dxfId="260" priority="294" operator="equal">
      <formula>0</formula>
    </cfRule>
  </conditionalFormatting>
  <conditionalFormatting sqref="V275">
    <cfRule type="cellIs" dxfId="259" priority="293" operator="notEqual">
      <formula>0</formula>
    </cfRule>
  </conditionalFormatting>
  <conditionalFormatting sqref="R275:S275">
    <cfRule type="cellIs" dxfId="258" priority="292" operator="equal">
      <formula>0</formula>
    </cfRule>
  </conditionalFormatting>
  <conditionalFormatting sqref="A277:XFD277">
    <cfRule type="cellIs" dxfId="257" priority="291" operator="equal">
      <formula>0</formula>
    </cfRule>
  </conditionalFormatting>
  <conditionalFormatting sqref="V277">
    <cfRule type="cellIs" dxfId="256" priority="290" operator="notEqual">
      <formula>0</formula>
    </cfRule>
  </conditionalFormatting>
  <conditionalFormatting sqref="A278:Q278 T278:XFD278">
    <cfRule type="cellIs" dxfId="255" priority="289" operator="equal">
      <formula>0</formula>
    </cfRule>
  </conditionalFormatting>
  <conditionalFormatting sqref="V278">
    <cfRule type="cellIs" dxfId="254" priority="288" operator="notEqual">
      <formula>0</formula>
    </cfRule>
  </conditionalFormatting>
  <conditionalFormatting sqref="A279:XFD279">
    <cfRule type="cellIs" dxfId="253" priority="286" operator="equal">
      <formula>0</formula>
    </cfRule>
  </conditionalFormatting>
  <conditionalFormatting sqref="V279">
    <cfRule type="cellIs" dxfId="252" priority="285" operator="notEqual">
      <formula>0</formula>
    </cfRule>
  </conditionalFormatting>
  <conditionalFormatting sqref="A280:XFD280">
    <cfRule type="cellIs" dxfId="251" priority="284" operator="equal">
      <formula>0</formula>
    </cfRule>
  </conditionalFormatting>
  <conditionalFormatting sqref="V280">
    <cfRule type="cellIs" dxfId="250" priority="283" operator="notEqual">
      <formula>0</formula>
    </cfRule>
  </conditionalFormatting>
  <conditionalFormatting sqref="A224:XFD226 A202:XFD221 A222:Q223 T222:XFD223">
    <cfRule type="cellIs" dxfId="249" priority="282" operator="equal">
      <formula>0</formula>
    </cfRule>
  </conditionalFormatting>
  <conditionalFormatting sqref="V202:V226">
    <cfRule type="cellIs" dxfId="248" priority="281" operator="notEqual">
      <formula>0</formula>
    </cfRule>
  </conditionalFormatting>
  <conditionalFormatting sqref="R222:S223">
    <cfRule type="cellIs" dxfId="247" priority="280" operator="equal">
      <formula>0</formula>
    </cfRule>
  </conditionalFormatting>
  <conditionalFormatting sqref="A227:XFD227 A233:XFD233 A228:Q228 T228:XFD230 A229:E230 G229:Q230 F229:F232">
    <cfRule type="cellIs" dxfId="246" priority="279" operator="equal">
      <formula>0</formula>
    </cfRule>
  </conditionalFormatting>
  <conditionalFormatting sqref="V227:V230 V233">
    <cfRule type="cellIs" dxfId="245" priority="278" operator="notEqual">
      <formula>0</formula>
    </cfRule>
  </conditionalFormatting>
  <conditionalFormatting sqref="R229:S230">
    <cfRule type="cellIs" dxfId="244" priority="277" operator="equal">
      <formula>0</formula>
    </cfRule>
  </conditionalFormatting>
  <conditionalFormatting sqref="A231:E232 T231:XFD232 G231:Q232">
    <cfRule type="cellIs" dxfId="243" priority="276" operator="equal">
      <formula>0</formula>
    </cfRule>
  </conditionalFormatting>
  <conditionalFormatting sqref="V231:V232">
    <cfRule type="cellIs" dxfId="242" priority="275" operator="notEqual">
      <formula>0</formula>
    </cfRule>
  </conditionalFormatting>
  <conditionalFormatting sqref="R231:S232">
    <cfRule type="cellIs" dxfId="241" priority="274" operator="equal">
      <formula>0</formula>
    </cfRule>
  </conditionalFormatting>
  <conditionalFormatting sqref="R228:S228">
    <cfRule type="cellIs" dxfId="240" priority="273" operator="equal">
      <formula>0</formula>
    </cfRule>
  </conditionalFormatting>
  <conditionalFormatting sqref="A234:XFD235">
    <cfRule type="cellIs" dxfId="239" priority="272" operator="equal">
      <formula>0</formula>
    </cfRule>
  </conditionalFormatting>
  <conditionalFormatting sqref="V234:V235">
    <cfRule type="cellIs" dxfId="238" priority="271" operator="notEqual">
      <formula>0</formula>
    </cfRule>
  </conditionalFormatting>
  <conditionalFormatting sqref="A236:Q236 T236:XFD236">
    <cfRule type="cellIs" dxfId="237" priority="270" operator="equal">
      <formula>0</formula>
    </cfRule>
  </conditionalFormatting>
  <conditionalFormatting sqref="V236">
    <cfRule type="cellIs" dxfId="236" priority="269" operator="notEqual">
      <formula>0</formula>
    </cfRule>
  </conditionalFormatting>
  <conditionalFormatting sqref="R236:S236">
    <cfRule type="cellIs" dxfId="235" priority="268" operator="equal">
      <formula>0</formula>
    </cfRule>
  </conditionalFormatting>
  <conditionalFormatting sqref="R241:S241">
    <cfRule type="cellIs" dxfId="234" priority="253" operator="equal">
      <formula>0</formula>
    </cfRule>
  </conditionalFormatting>
  <conditionalFormatting sqref="R245:S253">
    <cfRule type="cellIs" dxfId="233" priority="252" operator="equal">
      <formula>0</formula>
    </cfRule>
  </conditionalFormatting>
  <conditionalFormatting sqref="R258:S260">
    <cfRule type="cellIs" dxfId="232" priority="251" operator="equal">
      <formula>0</formula>
    </cfRule>
  </conditionalFormatting>
  <conditionalFormatting sqref="R265:S269">
    <cfRule type="cellIs" dxfId="231" priority="250" operator="equal">
      <formula>0</formula>
    </cfRule>
  </conditionalFormatting>
  <conditionalFormatting sqref="R111:S111">
    <cfRule type="cellIs" dxfId="230" priority="249" operator="equal">
      <formula>0</formula>
    </cfRule>
  </conditionalFormatting>
  <conditionalFormatting sqref="S273">
    <cfRule type="cellIs" dxfId="229" priority="248" operator="equal">
      <formula>0</formula>
    </cfRule>
  </conditionalFormatting>
  <conditionalFormatting sqref="A157:XFD157">
    <cfRule type="cellIs" dxfId="228" priority="245" operator="equal">
      <formula>0</formula>
    </cfRule>
  </conditionalFormatting>
  <conditionalFormatting sqref="V157">
    <cfRule type="cellIs" dxfId="227" priority="244" operator="notEqual">
      <formula>0</formula>
    </cfRule>
  </conditionalFormatting>
  <conditionalFormatting sqref="S160:S163">
    <cfRule type="cellIs" dxfId="226" priority="243" operator="equal">
      <formula>0</formula>
    </cfRule>
  </conditionalFormatting>
  <conditionalFormatting sqref="S166:S170">
    <cfRule type="cellIs" dxfId="225" priority="242" operator="equal">
      <formula>0</formula>
    </cfRule>
  </conditionalFormatting>
  <conditionalFormatting sqref="S173:S178">
    <cfRule type="cellIs" dxfId="224" priority="241" operator="equal">
      <formula>0</formula>
    </cfRule>
  </conditionalFormatting>
  <conditionalFormatting sqref="S181:S189">
    <cfRule type="cellIs" dxfId="223" priority="240" operator="equal">
      <formula>0</formula>
    </cfRule>
  </conditionalFormatting>
  <conditionalFormatting sqref="S192:S200">
    <cfRule type="cellIs" dxfId="222" priority="239" operator="equal">
      <formula>0</formula>
    </cfRule>
  </conditionalFormatting>
  <conditionalFormatting sqref="A237:XFD238">
    <cfRule type="cellIs" dxfId="221" priority="238" operator="equal">
      <formula>0</formula>
    </cfRule>
  </conditionalFormatting>
  <conditionalFormatting sqref="V237:V238">
    <cfRule type="cellIs" dxfId="220" priority="237" operator="notEqual">
      <formula>0</formula>
    </cfRule>
  </conditionalFormatting>
  <conditionalFormatting sqref="R278:S278">
    <cfRule type="cellIs" dxfId="219" priority="236" operator="equal">
      <formula>0</formula>
    </cfRule>
  </conditionalFormatting>
  <conditionalFormatting sqref="A282:XFD284">
    <cfRule type="cellIs" dxfId="218" priority="235" operator="equal">
      <formula>0</formula>
    </cfRule>
  </conditionalFormatting>
  <conditionalFormatting sqref="V282:V284">
    <cfRule type="cellIs" dxfId="217" priority="234" operator="notEqual">
      <formula>0</formula>
    </cfRule>
  </conditionalFormatting>
  <conditionalFormatting sqref="A281:XFD281">
    <cfRule type="cellIs" dxfId="216" priority="233" operator="equal">
      <formula>0</formula>
    </cfRule>
  </conditionalFormatting>
  <conditionalFormatting sqref="V281">
    <cfRule type="cellIs" dxfId="215" priority="232" operator="notEqual">
      <formula>0</formula>
    </cfRule>
  </conditionalFormatting>
  <conditionalFormatting sqref="C267:C269">
    <cfRule type="cellIs" dxfId="214" priority="231" operator="equal">
      <formula>0</formula>
    </cfRule>
  </conditionalFormatting>
  <conditionalFormatting sqref="C265:C266">
    <cfRule type="cellIs" dxfId="213" priority="230" operator="equal">
      <formula>0</formula>
    </cfRule>
  </conditionalFormatting>
  <conditionalFormatting sqref="A383:XFD383">
    <cfRule type="cellIs" dxfId="212" priority="229" operator="equal">
      <formula>0</formula>
    </cfRule>
  </conditionalFormatting>
  <conditionalFormatting sqref="V383">
    <cfRule type="cellIs" dxfId="211" priority="228" operator="notEqual">
      <formula>0</formula>
    </cfRule>
  </conditionalFormatting>
  <conditionalFormatting sqref="A304:XFD304 A286:XFD286 A302:Q303 CU302:XFD303 A287:Q287 T287:XFD287">
    <cfRule type="cellIs" dxfId="210" priority="227" operator="equal">
      <formula>0</formula>
    </cfRule>
  </conditionalFormatting>
  <conditionalFormatting sqref="R302:R303">
    <cfRule type="cellIs" dxfId="209" priority="225" operator="equal">
      <formula>0</formula>
    </cfRule>
  </conditionalFormatting>
  <conditionalFormatting sqref="A305:XFD305 A311:XFD311 A306:Q306 A307:E308 G307:Q308 F307:F310 CU306:XFD308">
    <cfRule type="cellIs" dxfId="208" priority="224" operator="equal">
      <formula>0</formula>
    </cfRule>
  </conditionalFormatting>
  <conditionalFormatting sqref="V305 V311">
    <cfRule type="cellIs" dxfId="207" priority="223" operator="notEqual">
      <formula>0</formula>
    </cfRule>
  </conditionalFormatting>
  <conditionalFormatting sqref="T306:CT306">
    <cfRule type="cellIs" dxfId="206" priority="201" operator="equal">
      <formula>0</formula>
    </cfRule>
  </conditionalFormatting>
  <conditionalFormatting sqref="A309:E310 CU309:XFD310 G309:Q310">
    <cfRule type="cellIs" dxfId="205" priority="221" operator="equal">
      <formula>0</formula>
    </cfRule>
  </conditionalFormatting>
  <conditionalFormatting sqref="V312">
    <cfRule type="cellIs" dxfId="204" priority="216" operator="notEqual">
      <formula>0</formula>
    </cfRule>
  </conditionalFormatting>
  <conditionalFormatting sqref="T301:CT303">
    <cfRule type="cellIs" dxfId="203" priority="205" operator="equal">
      <formula>0</formula>
    </cfRule>
  </conditionalFormatting>
  <conditionalFormatting sqref="R287:S287">
    <cfRule type="cellIs" dxfId="202" priority="210" operator="equal">
      <formula>0</formula>
    </cfRule>
  </conditionalFormatting>
  <conditionalFormatting sqref="A312:XFD312">
    <cfRule type="cellIs" dxfId="201" priority="217" operator="equal">
      <formula>0</formula>
    </cfRule>
  </conditionalFormatting>
  <conditionalFormatting sqref="V301:V303">
    <cfRule type="cellIs" dxfId="200" priority="204" operator="notEqual">
      <formula>0</formula>
    </cfRule>
  </conditionalFormatting>
  <conditionalFormatting sqref="V306">
    <cfRule type="cellIs" dxfId="199" priority="200" operator="notEqual">
      <formula>0</formula>
    </cfRule>
  </conditionalFormatting>
  <conditionalFormatting sqref="S306">
    <cfRule type="cellIs" dxfId="198" priority="199" operator="equal">
      <formula>0</formula>
    </cfRule>
  </conditionalFormatting>
  <conditionalFormatting sqref="R307:R310">
    <cfRule type="cellIs" dxfId="197" priority="198" operator="equal">
      <formula>0</formula>
    </cfRule>
  </conditionalFormatting>
  <conditionalFormatting sqref="V313:V314">
    <cfRule type="cellIs" dxfId="196" priority="194" operator="notEqual">
      <formula>0</formula>
    </cfRule>
  </conditionalFormatting>
  <conditionalFormatting sqref="A313:XFD313 A314:Q314 T314:XFD314">
    <cfRule type="cellIs" dxfId="195" priority="193" operator="equal">
      <formula>0</formula>
    </cfRule>
  </conditionalFormatting>
  <conditionalFormatting sqref="R289:S297">
    <cfRule type="cellIs" dxfId="194" priority="209" operator="equal">
      <formula>0</formula>
    </cfRule>
  </conditionalFormatting>
  <conditionalFormatting sqref="T307:CT310">
    <cfRule type="cellIs" dxfId="193" priority="197" operator="equal">
      <formula>0</formula>
    </cfRule>
  </conditionalFormatting>
  <conditionalFormatting sqref="V307:V310">
    <cfRule type="cellIs" dxfId="192" priority="196" operator="notEqual">
      <formula>0</formula>
    </cfRule>
  </conditionalFormatting>
  <conditionalFormatting sqref="S307:S310">
    <cfRule type="cellIs" dxfId="191" priority="195" operator="equal">
      <formula>0</formula>
    </cfRule>
  </conditionalFormatting>
  <conditionalFormatting sqref="R301:S301 S302:S303">
    <cfRule type="cellIs" dxfId="190" priority="203" operator="equal">
      <formula>0</formula>
    </cfRule>
  </conditionalFormatting>
  <conditionalFormatting sqref="R306">
    <cfRule type="cellIs" dxfId="189" priority="202" operator="equal">
      <formula>0</formula>
    </cfRule>
  </conditionalFormatting>
  <conditionalFormatting sqref="A317:Q317 CU317:XFD317 A316:XFD316">
    <cfRule type="cellIs" dxfId="188" priority="191" operator="equal">
      <formula>0</formula>
    </cfRule>
  </conditionalFormatting>
  <conditionalFormatting sqref="V316 V320">
    <cfRule type="cellIs" dxfId="187" priority="190" operator="notEqual">
      <formula>0</formula>
    </cfRule>
  </conditionalFormatting>
  <conditionalFormatting sqref="A320:XFD320 A318:Q319 CU318:XFD319">
    <cfRule type="cellIs" dxfId="186" priority="189" operator="equal">
      <formula>0</formula>
    </cfRule>
  </conditionalFormatting>
  <conditionalFormatting sqref="R318:R319">
    <cfRule type="cellIs" dxfId="185" priority="188" operator="equal">
      <formula>0</formula>
    </cfRule>
  </conditionalFormatting>
  <conditionalFormatting sqref="T317:CT319">
    <cfRule type="cellIs" dxfId="184" priority="187" operator="equal">
      <formula>0</formula>
    </cfRule>
  </conditionalFormatting>
  <conditionalFormatting sqref="V317:V319">
    <cfRule type="cellIs" dxfId="183" priority="186" operator="notEqual">
      <formula>0</formula>
    </cfRule>
  </conditionalFormatting>
  <conditionalFormatting sqref="R314:S314">
    <cfRule type="cellIs" dxfId="182" priority="192" operator="equal">
      <formula>0</formula>
    </cfRule>
  </conditionalFormatting>
  <conditionalFormatting sqref="V315">
    <cfRule type="cellIs" dxfId="181" priority="183" operator="notEqual">
      <formula>0</formula>
    </cfRule>
  </conditionalFormatting>
  <conditionalFormatting sqref="R317:S317 S318:S319">
    <cfRule type="cellIs" dxfId="180" priority="185" operator="equal">
      <formula>0</formula>
    </cfRule>
  </conditionalFormatting>
  <conditionalFormatting sqref="A315:XFD315">
    <cfRule type="cellIs" dxfId="179" priority="184" operator="equal">
      <formula>0</formula>
    </cfRule>
  </conditionalFormatting>
  <conditionalFormatting sqref="A321:XFD323">
    <cfRule type="cellIs" dxfId="178" priority="182" operator="equal">
      <formula>0</formula>
    </cfRule>
  </conditionalFormatting>
  <conditionalFormatting sqref="T324:CT324">
    <cfRule type="cellIs" dxfId="177" priority="175" operator="equal">
      <formula>0</formula>
    </cfRule>
  </conditionalFormatting>
  <conditionalFormatting sqref="V324">
    <cfRule type="cellIs" dxfId="176" priority="174" operator="notEqual">
      <formula>0</formula>
    </cfRule>
  </conditionalFormatting>
  <conditionalFormatting sqref="S324">
    <cfRule type="cellIs" dxfId="175" priority="173" operator="equal">
      <formula>0</formula>
    </cfRule>
  </conditionalFormatting>
  <conditionalFormatting sqref="R324">
    <cfRule type="cellIs" dxfId="174" priority="176" operator="equal">
      <formula>0</formula>
    </cfRule>
  </conditionalFormatting>
  <conditionalFormatting sqref="V321:V323">
    <cfRule type="cellIs" dxfId="173" priority="181" operator="notEqual">
      <formula>0</formula>
    </cfRule>
  </conditionalFormatting>
  <conditionalFormatting sqref="A324:Q324 CU324:XFD324">
    <cfRule type="cellIs" dxfId="172" priority="177" operator="equal">
      <formula>0</formula>
    </cfRule>
  </conditionalFormatting>
  <conditionalFormatting sqref="W321:CT322">
    <cfRule type="cellIs" dxfId="171" priority="179" operator="greaterThan">
      <formula>0</formula>
    </cfRule>
    <cfRule type="cellIs" dxfId="170" priority="180" operator="lessThan">
      <formula>0</formula>
    </cfRule>
  </conditionalFormatting>
  <conditionalFormatting sqref="W323">
    <cfRule type="cellIs" dxfId="169" priority="178" operator="greaterThan">
      <formula>0</formula>
    </cfRule>
  </conditionalFormatting>
  <conditionalFormatting sqref="T325:CT325">
    <cfRule type="cellIs" dxfId="168" priority="170" operator="equal">
      <formula>0</formula>
    </cfRule>
  </conditionalFormatting>
  <conditionalFormatting sqref="V325">
    <cfRule type="cellIs" dxfId="167" priority="169" operator="notEqual">
      <formula>0</formula>
    </cfRule>
  </conditionalFormatting>
  <conditionalFormatting sqref="S325">
    <cfRule type="cellIs" dxfId="166" priority="168" operator="equal">
      <formula>0</formula>
    </cfRule>
  </conditionalFormatting>
  <conditionalFormatting sqref="R325">
    <cfRule type="cellIs" dxfId="165" priority="171" operator="equal">
      <formula>0</formula>
    </cfRule>
  </conditionalFormatting>
  <conditionalFormatting sqref="A325:Q325 CU325:XFD325">
    <cfRule type="cellIs" dxfId="164" priority="172" operator="equal">
      <formula>0</formula>
    </cfRule>
  </conditionalFormatting>
  <conditionalFormatting sqref="V326">
    <cfRule type="cellIs" dxfId="163" priority="167" operator="notEqual">
      <formula>0</formula>
    </cfRule>
  </conditionalFormatting>
  <conditionalFormatting sqref="A326:XFD326">
    <cfRule type="cellIs" dxfId="162" priority="166" operator="equal">
      <formula>0</formula>
    </cfRule>
  </conditionalFormatting>
  <conditionalFormatting sqref="R331:S331">
    <cfRule type="cellIs" dxfId="161" priority="152" operator="equal">
      <formula>0</formula>
    </cfRule>
  </conditionalFormatting>
  <conditionalFormatting sqref="A327:XFD327">
    <cfRule type="cellIs" dxfId="160" priority="164" operator="equal">
      <formula>0</formula>
    </cfRule>
  </conditionalFormatting>
  <conditionalFormatting sqref="V327">
    <cfRule type="cellIs" dxfId="159" priority="163" operator="notEqual">
      <formula>0</formula>
    </cfRule>
  </conditionalFormatting>
  <conditionalFormatting sqref="A328:XFD330">
    <cfRule type="cellIs" dxfId="158" priority="162" operator="equal">
      <formula>0</formula>
    </cfRule>
  </conditionalFormatting>
  <conditionalFormatting sqref="V328:V330">
    <cfRule type="cellIs" dxfId="157" priority="161" operator="notEqual">
      <formula>0</formula>
    </cfRule>
  </conditionalFormatting>
  <conditionalFormatting sqref="W328:CT329">
    <cfRule type="cellIs" dxfId="156" priority="159" operator="greaterThan">
      <formula>0</formula>
    </cfRule>
    <cfRule type="cellIs" dxfId="155" priority="160" operator="lessThan">
      <formula>0</formula>
    </cfRule>
  </conditionalFormatting>
  <conditionalFormatting sqref="W330">
    <cfRule type="cellIs" dxfId="154" priority="158" operator="greaterThan">
      <formula>0</formula>
    </cfRule>
  </conditionalFormatting>
  <conditionalFormatting sqref="T331:CT331">
    <cfRule type="cellIs" dxfId="153" priority="155" operator="equal">
      <formula>0</formula>
    </cfRule>
  </conditionalFormatting>
  <conditionalFormatting sqref="V331">
    <cfRule type="cellIs" dxfId="152" priority="154" operator="notEqual">
      <formula>0</formula>
    </cfRule>
  </conditionalFormatting>
  <conditionalFormatting sqref="A332:XFD332">
    <cfRule type="cellIs" dxfId="151" priority="151" operator="equal">
      <formula>0</formula>
    </cfRule>
  </conditionalFormatting>
  <conditionalFormatting sqref="A331:Q331 CU331:XFD331">
    <cfRule type="cellIs" dxfId="150" priority="157" operator="equal">
      <formula>0</formula>
    </cfRule>
  </conditionalFormatting>
  <conditionalFormatting sqref="V332">
    <cfRule type="cellIs" dxfId="149" priority="150" operator="notEqual">
      <formula>0</formula>
    </cfRule>
  </conditionalFormatting>
  <conditionalFormatting sqref="W332:CT332">
    <cfRule type="cellIs" dxfId="148" priority="148" operator="greaterThan">
      <formula>0</formula>
    </cfRule>
    <cfRule type="cellIs" dxfId="147" priority="149" operator="lessThan">
      <formula>0</formula>
    </cfRule>
  </conditionalFormatting>
  <conditionalFormatting sqref="A333:XFD334">
    <cfRule type="cellIs" dxfId="146" priority="147" operator="equal">
      <formula>0</formula>
    </cfRule>
  </conditionalFormatting>
  <conditionalFormatting sqref="T335:CT335">
    <cfRule type="cellIs" dxfId="145" priority="140" operator="equal">
      <formula>0</formula>
    </cfRule>
  </conditionalFormatting>
  <conditionalFormatting sqref="V335">
    <cfRule type="cellIs" dxfId="144" priority="139" operator="notEqual">
      <formula>0</formula>
    </cfRule>
  </conditionalFormatting>
  <conditionalFormatting sqref="S335">
    <cfRule type="cellIs" dxfId="143" priority="138" operator="equal">
      <formula>0</formula>
    </cfRule>
  </conditionalFormatting>
  <conditionalFormatting sqref="R335">
    <cfRule type="cellIs" dxfId="142" priority="141" operator="equal">
      <formula>0</formula>
    </cfRule>
  </conditionalFormatting>
  <conditionalFormatting sqref="V333:V334">
    <cfRule type="cellIs" dxfId="141" priority="146" operator="notEqual">
      <formula>0</formula>
    </cfRule>
  </conditionalFormatting>
  <conditionalFormatting sqref="A335:Q335 CU335:XFD335">
    <cfRule type="cellIs" dxfId="140" priority="142" operator="equal">
      <formula>0</formula>
    </cfRule>
  </conditionalFormatting>
  <conditionalFormatting sqref="W333:CT333">
    <cfRule type="cellIs" dxfId="139" priority="144" operator="greaterThan">
      <formula>0</formula>
    </cfRule>
    <cfRule type="cellIs" dxfId="138" priority="145" operator="lessThan">
      <formula>0</formula>
    </cfRule>
  </conditionalFormatting>
  <conditionalFormatting sqref="W334">
    <cfRule type="cellIs" dxfId="137" priority="143" operator="greaterThan">
      <formula>0</formula>
    </cfRule>
  </conditionalFormatting>
  <conditionalFormatting sqref="T336:CT336">
    <cfRule type="cellIs" dxfId="136" priority="135" operator="equal">
      <formula>0</formula>
    </cfRule>
  </conditionalFormatting>
  <conditionalFormatting sqref="V336">
    <cfRule type="cellIs" dxfId="135" priority="134" operator="notEqual">
      <formula>0</formula>
    </cfRule>
  </conditionalFormatting>
  <conditionalFormatting sqref="S336">
    <cfRule type="cellIs" dxfId="134" priority="133" operator="equal">
      <formula>0</formula>
    </cfRule>
  </conditionalFormatting>
  <conditionalFormatting sqref="R336">
    <cfRule type="cellIs" dxfId="133" priority="136" operator="equal">
      <formula>0</formula>
    </cfRule>
  </conditionalFormatting>
  <conditionalFormatting sqref="A336:Q336 CU336:XFD336">
    <cfRule type="cellIs" dxfId="132" priority="137" operator="equal">
      <formula>0</formula>
    </cfRule>
  </conditionalFormatting>
  <conditionalFormatting sqref="V337">
    <cfRule type="cellIs" dxfId="131" priority="131" operator="notEqual">
      <formula>0</formula>
    </cfRule>
  </conditionalFormatting>
  <conditionalFormatting sqref="A337:Q337 T337:XFD337">
    <cfRule type="cellIs" dxfId="130" priority="132" operator="equal">
      <formula>0</formula>
    </cfRule>
  </conditionalFormatting>
  <conditionalFormatting sqref="R337:S337">
    <cfRule type="cellIs" dxfId="129" priority="130" operator="equal">
      <formula>0</formula>
    </cfRule>
  </conditionalFormatting>
  <conditionalFormatting sqref="A338:XFD338 A339:V340 X339:XFD340">
    <cfRule type="cellIs" dxfId="128" priority="129" operator="equal">
      <formula>0</formula>
    </cfRule>
  </conditionalFormatting>
  <conditionalFormatting sqref="V338:V340">
    <cfRule type="cellIs" dxfId="127" priority="128" operator="notEqual">
      <formula>0</formula>
    </cfRule>
  </conditionalFormatting>
  <conditionalFormatting sqref="W338:CT338 X339:CT340">
    <cfRule type="cellIs" dxfId="126" priority="126" operator="greaterThan">
      <formula>0</formula>
    </cfRule>
    <cfRule type="cellIs" dxfId="125" priority="127" operator="lessThan">
      <formula>0</formula>
    </cfRule>
  </conditionalFormatting>
  <conditionalFormatting sqref="A341:Q343 T341:XFD343">
    <cfRule type="cellIs" dxfId="124" priority="125" operator="equal">
      <formula>0</formula>
    </cfRule>
  </conditionalFormatting>
  <conditionalFormatting sqref="V341:V343">
    <cfRule type="cellIs" dxfId="123" priority="124" operator="notEqual">
      <formula>0</formula>
    </cfRule>
  </conditionalFormatting>
  <conditionalFormatting sqref="R341">
    <cfRule type="cellIs" dxfId="122" priority="123" operator="equal">
      <formula>0</formula>
    </cfRule>
  </conditionalFormatting>
  <conditionalFormatting sqref="S341">
    <cfRule type="cellIs" dxfId="121" priority="122" operator="equal">
      <formula>0</formula>
    </cfRule>
  </conditionalFormatting>
  <conditionalFormatting sqref="R342:S342">
    <cfRule type="cellIs" dxfId="120" priority="121" operator="equal">
      <formula>0</formula>
    </cfRule>
  </conditionalFormatting>
  <conditionalFormatting sqref="R343:S343">
    <cfRule type="cellIs" dxfId="119" priority="120" operator="equal">
      <formula>0</formula>
    </cfRule>
  </conditionalFormatting>
  <conditionalFormatting sqref="W339:W340">
    <cfRule type="cellIs" dxfId="118" priority="118" operator="equal">
      <formula>0</formula>
    </cfRule>
  </conditionalFormatting>
  <conditionalFormatting sqref="W347">
    <cfRule type="cellIs" dxfId="117" priority="102" operator="equal">
      <formula>0</formula>
    </cfRule>
  </conditionalFormatting>
  <conditionalFormatting sqref="A344:XFD346">
    <cfRule type="cellIs" dxfId="116" priority="117" operator="equal">
      <formula>0</formula>
    </cfRule>
  </conditionalFormatting>
  <conditionalFormatting sqref="V344:V346">
    <cfRule type="cellIs" dxfId="115" priority="116" operator="notEqual">
      <formula>0</formula>
    </cfRule>
  </conditionalFormatting>
  <conditionalFormatting sqref="W344:CT345">
    <cfRule type="cellIs" dxfId="114" priority="114" operator="greaterThan">
      <formula>0</formula>
    </cfRule>
    <cfRule type="cellIs" dxfId="113" priority="115" operator="lessThan">
      <formula>0</formula>
    </cfRule>
  </conditionalFormatting>
  <conditionalFormatting sqref="W346">
    <cfRule type="cellIs" dxfId="112" priority="113" operator="greaterThan">
      <formula>0</formula>
    </cfRule>
  </conditionalFormatting>
  <conditionalFormatting sqref="A347:V347 X347:XFD347">
    <cfRule type="cellIs" dxfId="111" priority="112" operator="equal">
      <formula>0</formula>
    </cfRule>
  </conditionalFormatting>
  <conditionalFormatting sqref="V347">
    <cfRule type="cellIs" dxfId="110" priority="111" operator="notEqual">
      <formula>0</formula>
    </cfRule>
  </conditionalFormatting>
  <conditionalFormatting sqref="X347:CT347">
    <cfRule type="cellIs" dxfId="109" priority="109" operator="greaterThan">
      <formula>0</formula>
    </cfRule>
    <cfRule type="cellIs" dxfId="108" priority="110" operator="lessThan">
      <formula>0</formula>
    </cfRule>
  </conditionalFormatting>
  <conditionalFormatting sqref="A349:Q351 T349:XFD351">
    <cfRule type="cellIs" dxfId="107" priority="108" operator="equal">
      <formula>0</formula>
    </cfRule>
  </conditionalFormatting>
  <conditionalFormatting sqref="V349:V351">
    <cfRule type="cellIs" dxfId="106" priority="107" operator="notEqual">
      <formula>0</formula>
    </cfRule>
  </conditionalFormatting>
  <conditionalFormatting sqref="R349">
    <cfRule type="cellIs" dxfId="105" priority="106" operator="equal">
      <formula>0</formula>
    </cfRule>
  </conditionalFormatting>
  <conditionalFormatting sqref="S349">
    <cfRule type="cellIs" dxfId="104" priority="105" operator="equal">
      <formula>0</formula>
    </cfRule>
  </conditionalFormatting>
  <conditionalFormatting sqref="R350:S350">
    <cfRule type="cellIs" dxfId="103" priority="104" operator="equal">
      <formula>0</formula>
    </cfRule>
  </conditionalFormatting>
  <conditionalFormatting sqref="R351:S351">
    <cfRule type="cellIs" dxfId="102" priority="103" operator="equal">
      <formula>0</formula>
    </cfRule>
  </conditionalFormatting>
  <conditionalFormatting sqref="S348">
    <cfRule type="cellIs" dxfId="101" priority="98" operator="equal">
      <formula>0</formula>
    </cfRule>
  </conditionalFormatting>
  <conditionalFormatting sqref="A348:Q348 T348:XFD348">
    <cfRule type="cellIs" dxfId="100" priority="101" operator="equal">
      <formula>0</formula>
    </cfRule>
  </conditionalFormatting>
  <conditionalFormatting sqref="V348">
    <cfRule type="cellIs" dxfId="99" priority="100" operator="notEqual">
      <formula>0</formula>
    </cfRule>
  </conditionalFormatting>
  <conditionalFormatting sqref="R348">
    <cfRule type="cellIs" dxfId="98" priority="99" operator="equal">
      <formula>0</formula>
    </cfRule>
  </conditionalFormatting>
  <conditionalFormatting sqref="W352">
    <cfRule type="cellIs" dxfId="97" priority="93" operator="equal">
      <formula>0</formula>
    </cfRule>
  </conditionalFormatting>
  <conditionalFormatting sqref="A352:V352 X352:XFD352">
    <cfRule type="cellIs" dxfId="96" priority="97" operator="equal">
      <formula>0</formula>
    </cfRule>
  </conditionalFormatting>
  <conditionalFormatting sqref="V352">
    <cfRule type="cellIs" dxfId="95" priority="96" operator="notEqual">
      <formula>0</formula>
    </cfRule>
  </conditionalFormatting>
  <conditionalFormatting sqref="W353">
    <cfRule type="cellIs" dxfId="94" priority="90" operator="equal">
      <formula>0</formula>
    </cfRule>
  </conditionalFormatting>
  <conditionalFormatting sqref="A353:V353 X353:XFD353">
    <cfRule type="cellIs" dxfId="93" priority="92" operator="equal">
      <formula>0</formula>
    </cfRule>
  </conditionalFormatting>
  <conditionalFormatting sqref="V353">
    <cfRule type="cellIs" dxfId="92" priority="91" operator="notEqual">
      <formula>0</formula>
    </cfRule>
  </conditionalFormatting>
  <conditionalFormatting sqref="W354">
    <cfRule type="cellIs" dxfId="91" priority="87" operator="equal">
      <formula>0</formula>
    </cfRule>
  </conditionalFormatting>
  <conditionalFormatting sqref="A354:V354 X354:XFD354">
    <cfRule type="cellIs" dxfId="90" priority="89" operator="equal">
      <formula>0</formula>
    </cfRule>
  </conditionalFormatting>
  <conditionalFormatting sqref="V354">
    <cfRule type="cellIs" dxfId="89" priority="88" operator="notEqual">
      <formula>0</formula>
    </cfRule>
  </conditionalFormatting>
  <conditionalFormatting sqref="W355">
    <cfRule type="cellIs" dxfId="88" priority="84" operator="equal">
      <formula>0</formula>
    </cfRule>
  </conditionalFormatting>
  <conditionalFormatting sqref="A355:V355 X355:XFD355">
    <cfRule type="cellIs" dxfId="87" priority="86" operator="equal">
      <formula>0</formula>
    </cfRule>
  </conditionalFormatting>
  <conditionalFormatting sqref="V355">
    <cfRule type="cellIs" dxfId="86" priority="85" operator="notEqual">
      <formula>0</formula>
    </cfRule>
  </conditionalFormatting>
  <conditionalFormatting sqref="W356">
    <cfRule type="cellIs" dxfId="85" priority="81" operator="equal">
      <formula>0</formula>
    </cfRule>
  </conditionalFormatting>
  <conditionalFormatting sqref="A356:V356 X356:XFD356">
    <cfRule type="cellIs" dxfId="84" priority="83" operator="equal">
      <formula>0</formula>
    </cfRule>
  </conditionalFormatting>
  <conditionalFormatting sqref="V356">
    <cfRule type="cellIs" dxfId="83" priority="82" operator="notEqual">
      <formula>0</formula>
    </cfRule>
  </conditionalFormatting>
  <conditionalFormatting sqref="A364:XFD366">
    <cfRule type="cellIs" dxfId="82" priority="80" operator="equal">
      <formula>0</formula>
    </cfRule>
  </conditionalFormatting>
  <conditionalFormatting sqref="V364:V366">
    <cfRule type="cellIs" dxfId="81" priority="79" operator="notEqual">
      <formula>0</formula>
    </cfRule>
  </conditionalFormatting>
  <conditionalFormatting sqref="W364:CT365">
    <cfRule type="cellIs" dxfId="80" priority="77" operator="greaterThan">
      <formula>0</formula>
    </cfRule>
    <cfRule type="cellIs" dxfId="79" priority="78" operator="lessThan">
      <formula>0</formula>
    </cfRule>
  </conditionalFormatting>
  <conditionalFormatting sqref="W366">
    <cfRule type="cellIs" dxfId="78" priority="76" operator="greaterThan">
      <formula>0</formula>
    </cfRule>
  </conditionalFormatting>
  <conditionalFormatting sqref="W367">
    <cfRule type="cellIs" dxfId="77" priority="65" operator="equal">
      <formula>0</formula>
    </cfRule>
  </conditionalFormatting>
  <conditionalFormatting sqref="A367:V367 X367:XFD367">
    <cfRule type="cellIs" dxfId="76" priority="75" operator="equal">
      <formula>0</formula>
    </cfRule>
  </conditionalFormatting>
  <conditionalFormatting sqref="V367">
    <cfRule type="cellIs" dxfId="75" priority="74" operator="notEqual">
      <formula>0</formula>
    </cfRule>
  </conditionalFormatting>
  <conditionalFormatting sqref="X367:CT367">
    <cfRule type="cellIs" dxfId="74" priority="72" operator="greaterThan">
      <formula>0</formula>
    </cfRule>
    <cfRule type="cellIs" dxfId="73" priority="73" operator="lessThan">
      <formula>0</formula>
    </cfRule>
  </conditionalFormatting>
  <conditionalFormatting sqref="R368:S368">
    <cfRule type="cellIs" dxfId="72" priority="67" operator="equal">
      <formula>0</formula>
    </cfRule>
  </conditionalFormatting>
  <conditionalFormatting sqref="W369">
    <cfRule type="cellIs" dxfId="71" priority="58" operator="equal">
      <formula>0</formula>
    </cfRule>
  </conditionalFormatting>
  <conditionalFormatting sqref="A369:V369 X369:XFD369">
    <cfRule type="cellIs" dxfId="70" priority="60" operator="equal">
      <formula>0</formula>
    </cfRule>
  </conditionalFormatting>
  <conditionalFormatting sqref="V369">
    <cfRule type="cellIs" dxfId="69" priority="59" operator="notEqual">
      <formula>0</formula>
    </cfRule>
  </conditionalFormatting>
  <conditionalFormatting sqref="W370">
    <cfRule type="cellIs" dxfId="68" priority="55" operator="equal">
      <formula>0</formula>
    </cfRule>
  </conditionalFormatting>
  <conditionalFormatting sqref="A370:V370 X370:XFD370">
    <cfRule type="cellIs" dxfId="67" priority="57" operator="equal">
      <formula>0</formula>
    </cfRule>
  </conditionalFormatting>
  <conditionalFormatting sqref="V370">
    <cfRule type="cellIs" dxfId="66" priority="56" operator="notEqual">
      <formula>0</formula>
    </cfRule>
  </conditionalFormatting>
  <conditionalFormatting sqref="W371">
    <cfRule type="cellIs" dxfId="65" priority="52" operator="equal">
      <formula>0</formula>
    </cfRule>
  </conditionalFormatting>
  <conditionalFormatting sqref="A371:V371 X371:XFD371">
    <cfRule type="cellIs" dxfId="64" priority="54" operator="equal">
      <formula>0</formula>
    </cfRule>
  </conditionalFormatting>
  <conditionalFormatting sqref="V371">
    <cfRule type="cellIs" dxfId="63" priority="53" operator="notEqual">
      <formula>0</formula>
    </cfRule>
  </conditionalFormatting>
  <conditionalFormatting sqref="W372">
    <cfRule type="cellIs" dxfId="62" priority="49" operator="equal">
      <formula>0</formula>
    </cfRule>
  </conditionalFormatting>
  <conditionalFormatting sqref="A372:V372 X372:XFD372">
    <cfRule type="cellIs" dxfId="61" priority="51" operator="equal">
      <formula>0</formula>
    </cfRule>
  </conditionalFormatting>
  <conditionalFormatting sqref="V372">
    <cfRule type="cellIs" dxfId="60" priority="50" operator="notEqual">
      <formula>0</formula>
    </cfRule>
  </conditionalFormatting>
  <conditionalFormatting sqref="W373">
    <cfRule type="cellIs" dxfId="59" priority="46" operator="equal">
      <formula>0</formula>
    </cfRule>
  </conditionalFormatting>
  <conditionalFormatting sqref="A373:V373 X373:XFD373">
    <cfRule type="cellIs" dxfId="58" priority="48" operator="equal">
      <formula>0</formula>
    </cfRule>
  </conditionalFormatting>
  <conditionalFormatting sqref="V373">
    <cfRule type="cellIs" dxfId="57" priority="47" operator="notEqual">
      <formula>0</formula>
    </cfRule>
  </conditionalFormatting>
  <conditionalFormatting sqref="A380:XFD382">
    <cfRule type="cellIs" dxfId="56" priority="45" operator="equal">
      <formula>0</formula>
    </cfRule>
  </conditionalFormatting>
  <conditionalFormatting sqref="V380:V382">
    <cfRule type="cellIs" dxfId="55" priority="44" operator="notEqual">
      <formula>0</formula>
    </cfRule>
  </conditionalFormatting>
  <conditionalFormatting sqref="W380:CT381">
    <cfRule type="cellIs" dxfId="54" priority="42" operator="greaterThan">
      <formula>0</formula>
    </cfRule>
    <cfRule type="cellIs" dxfId="53" priority="43" operator="lessThan">
      <formula>0</formula>
    </cfRule>
  </conditionalFormatting>
  <conditionalFormatting sqref="W382">
    <cfRule type="cellIs" dxfId="52" priority="41" operator="greaterThan">
      <formula>0</formula>
    </cfRule>
  </conditionalFormatting>
  <conditionalFormatting sqref="A276:Q276 T276:XFD276">
    <cfRule type="cellIs" dxfId="51" priority="40" operator="equal">
      <formula>0</formula>
    </cfRule>
  </conditionalFormatting>
  <conditionalFormatting sqref="V276">
    <cfRule type="cellIs" dxfId="50" priority="39" operator="notEqual">
      <formula>0</formula>
    </cfRule>
  </conditionalFormatting>
  <conditionalFormatting sqref="R276:S276">
    <cfRule type="cellIs" dxfId="49" priority="38" operator="equal">
      <formula>0</formula>
    </cfRule>
  </conditionalFormatting>
  <conditionalFormatting sqref="A357:Q357 T357:XFD357">
    <cfRule type="cellIs" dxfId="48" priority="37" operator="equal">
      <formula>0</formula>
    </cfRule>
  </conditionalFormatting>
  <conditionalFormatting sqref="V357">
    <cfRule type="cellIs" dxfId="47" priority="36" operator="notEqual">
      <formula>0</formula>
    </cfRule>
  </conditionalFormatting>
  <conditionalFormatting sqref="R357:S357">
    <cfRule type="cellIs" dxfId="46" priority="35" operator="equal">
      <formula>0</formula>
    </cfRule>
  </conditionalFormatting>
  <conditionalFormatting sqref="A359:XFD359">
    <cfRule type="cellIs" dxfId="45" priority="34" operator="equal">
      <formula>0</formula>
    </cfRule>
  </conditionalFormatting>
  <conditionalFormatting sqref="V359">
    <cfRule type="cellIs" dxfId="44" priority="33" operator="notEqual">
      <formula>0</formula>
    </cfRule>
  </conditionalFormatting>
  <conditionalFormatting sqref="A360:Q360 T360:XFD360">
    <cfRule type="cellIs" dxfId="43" priority="32" operator="equal">
      <formula>0</formula>
    </cfRule>
  </conditionalFormatting>
  <conditionalFormatting sqref="V360">
    <cfRule type="cellIs" dxfId="42" priority="31" operator="notEqual">
      <formula>0</formula>
    </cfRule>
  </conditionalFormatting>
  <conditionalFormatting sqref="A361:XFD361">
    <cfRule type="cellIs" dxfId="41" priority="30" operator="equal">
      <formula>0</formula>
    </cfRule>
  </conditionalFormatting>
  <conditionalFormatting sqref="V361">
    <cfRule type="cellIs" dxfId="40" priority="29" operator="notEqual">
      <formula>0</formula>
    </cfRule>
  </conditionalFormatting>
  <conditionalFormatting sqref="A362:XFD362">
    <cfRule type="cellIs" dxfId="39" priority="28" operator="equal">
      <formula>0</formula>
    </cfRule>
  </conditionalFormatting>
  <conditionalFormatting sqref="V362">
    <cfRule type="cellIs" dxfId="38" priority="27" operator="notEqual">
      <formula>0</formula>
    </cfRule>
  </conditionalFormatting>
  <conditionalFormatting sqref="R360:S360">
    <cfRule type="cellIs" dxfId="37" priority="26" operator="equal">
      <formula>0</formula>
    </cfRule>
  </conditionalFormatting>
  <conditionalFormatting sqref="A358:Q358 T358:XFD358">
    <cfRule type="cellIs" dxfId="36" priority="25" operator="equal">
      <formula>0</formula>
    </cfRule>
  </conditionalFormatting>
  <conditionalFormatting sqref="V358">
    <cfRule type="cellIs" dxfId="35" priority="24" operator="notEqual">
      <formula>0</formula>
    </cfRule>
  </conditionalFormatting>
  <conditionalFormatting sqref="R358:S358">
    <cfRule type="cellIs" dxfId="34" priority="23" operator="equal">
      <formula>0</formula>
    </cfRule>
  </conditionalFormatting>
  <conditionalFormatting sqref="A363:Q363 CU363:XFD363">
    <cfRule type="cellIs" dxfId="33" priority="22" operator="equal">
      <formula>0</formula>
    </cfRule>
  </conditionalFormatting>
  <conditionalFormatting sqref="R363">
    <cfRule type="cellIs" dxfId="32" priority="21" operator="equal">
      <formula>0</formula>
    </cfRule>
  </conditionalFormatting>
  <conditionalFormatting sqref="T363:CT363">
    <cfRule type="cellIs" dxfId="31" priority="20" operator="equal">
      <formula>0</formula>
    </cfRule>
  </conditionalFormatting>
  <conditionalFormatting sqref="V363">
    <cfRule type="cellIs" dxfId="30" priority="19" operator="notEqual">
      <formula>0</formula>
    </cfRule>
  </conditionalFormatting>
  <conditionalFormatting sqref="S363">
    <cfRule type="cellIs" dxfId="29" priority="18" operator="equal">
      <formula>0</formula>
    </cfRule>
  </conditionalFormatting>
  <conditionalFormatting sqref="A375:XFD375">
    <cfRule type="cellIs" dxfId="28" priority="17" operator="equal">
      <formula>0</formula>
    </cfRule>
  </conditionalFormatting>
  <conditionalFormatting sqref="V375">
    <cfRule type="cellIs" dxfId="27" priority="16" operator="notEqual">
      <formula>0</formula>
    </cfRule>
  </conditionalFormatting>
  <conditionalFormatting sqref="A376:Q376 T376:XFD376">
    <cfRule type="cellIs" dxfId="26" priority="15" operator="equal">
      <formula>0</formula>
    </cfRule>
  </conditionalFormatting>
  <conditionalFormatting sqref="V376">
    <cfRule type="cellIs" dxfId="25" priority="14" operator="notEqual">
      <formula>0</formula>
    </cfRule>
  </conditionalFormatting>
  <conditionalFormatting sqref="A377:XFD377">
    <cfRule type="cellIs" dxfId="24" priority="13" operator="equal">
      <formula>0</formula>
    </cfRule>
  </conditionalFormatting>
  <conditionalFormatting sqref="V377">
    <cfRule type="cellIs" dxfId="23" priority="12" operator="notEqual">
      <formula>0</formula>
    </cfRule>
  </conditionalFormatting>
  <conditionalFormatting sqref="A378:XFD378">
    <cfRule type="cellIs" dxfId="22" priority="11" operator="equal">
      <formula>0</formula>
    </cfRule>
  </conditionalFormatting>
  <conditionalFormatting sqref="V378">
    <cfRule type="cellIs" dxfId="21" priority="10" operator="notEqual">
      <formula>0</formula>
    </cfRule>
  </conditionalFormatting>
  <conditionalFormatting sqref="R376:S376">
    <cfRule type="cellIs" dxfId="20" priority="9" operator="equal">
      <formula>0</formula>
    </cfRule>
  </conditionalFormatting>
  <conditionalFormatting sqref="A374:Q374 T374:XFD374">
    <cfRule type="cellIs" dxfId="19" priority="8" operator="equal">
      <formula>0</formula>
    </cfRule>
  </conditionalFormatting>
  <conditionalFormatting sqref="V374">
    <cfRule type="cellIs" dxfId="18" priority="7" operator="notEqual">
      <formula>0</formula>
    </cfRule>
  </conditionalFormatting>
  <conditionalFormatting sqref="R374:S374">
    <cfRule type="cellIs" dxfId="17" priority="6" operator="equal">
      <formula>0</formula>
    </cfRule>
  </conditionalFormatting>
  <conditionalFormatting sqref="A379:Q379 CU379:XFD379">
    <cfRule type="cellIs" dxfId="16" priority="5" operator="equal">
      <formula>0</formula>
    </cfRule>
  </conditionalFormatting>
  <conditionalFormatting sqref="R379">
    <cfRule type="cellIs" dxfId="15" priority="4" operator="equal">
      <formula>0</formula>
    </cfRule>
  </conditionalFormatting>
  <conditionalFormatting sqref="T379:CT379">
    <cfRule type="cellIs" dxfId="14" priority="3" operator="equal">
      <formula>0</formula>
    </cfRule>
  </conditionalFormatting>
  <conditionalFormatting sqref="V379">
    <cfRule type="cellIs" dxfId="13" priority="2" operator="notEqual">
      <formula>0</formula>
    </cfRule>
  </conditionalFormatting>
  <conditionalFormatting sqref="S379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3" activePane="bottomRight" state="frozen"/>
      <selection activeCell="G29" sqref="G29"/>
      <selection pane="topRight" activeCell="G29" sqref="G29"/>
      <selection pane="bottomLeft" activeCell="G29" sqref="G29"/>
      <selection pane="bottomRight" activeCell="A211" sqref="A211:XFD21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S4" sqref="S4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2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0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0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60000000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60000000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24642857.142857131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357142.8571428571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357142.8571428571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357142.8571428571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357142.8571428571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714285.7142857142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714285.7142857142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714285.7142857142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714285.7142857142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714285.7142857142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714285.7142857142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714285.7142857142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714285.7142857142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714285.7142857142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714285.7142857142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714285.7142857142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714285.7142857142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714285.7142857142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714285.7142857142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714285.7142857142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714285.7142857142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714285.7142857142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714285.7142857142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714285.7142857142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714285.7142857142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714285.7142857142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714285.7142857142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714285.7142857142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714285.7142857142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048576 A146:XFD154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:P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M12" sqref="M12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info</vt:lpstr>
      <vt:lpstr>RepY</vt:lpstr>
      <vt:lpstr>RepM</vt:lpstr>
      <vt:lpstr>Repd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2023-12-11T11:04:59Z</dcterms:modified>
</cp:coreProperties>
</file>